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drawings/drawing6.xml" ContentType="application/vnd.openxmlformats-officedocument.drawing+xml"/>
  <Override PartName="/xl/activeX/activeX2.xml" ContentType="application/vnd.ms-office.activeX+xml"/>
  <Override PartName="/xl/activeX/activeX2.bin" ContentType="application/vnd.ms-office.activeX"/>
  <Override PartName="/xl/drawings/drawing7.xml" ContentType="application/vnd.openxmlformats-officedocument.drawing+xml"/>
  <Override PartName="/xl/activeX/activeX3.xml" ContentType="application/vnd.ms-office.activeX+xml"/>
  <Override PartName="/xl/activeX/activeX3.bin" ContentType="application/vnd.ms-office.activeX"/>
  <Override PartName="/xl/drawings/drawing8.xml" ContentType="application/vnd.openxmlformats-officedocument.drawing+xml"/>
  <Override PartName="/xl/activeX/activeX4.xml" ContentType="application/vnd.ms-office.activeX+xml"/>
  <Override PartName="/xl/activeX/activeX4.bin" ContentType="application/vnd.ms-office.activeX"/>
  <Override PartName="/xl/drawings/drawing9.xml" ContentType="application/vnd.openxmlformats-officedocument.drawing+xml"/>
  <Override PartName="/xl/activeX/activeX5.xml" ContentType="application/vnd.ms-office.activeX+xml"/>
  <Override PartName="/xl/activeX/activeX5.bin" ContentType="application/vnd.ms-office.activeX"/>
  <Override PartName="/xl/drawings/drawing10.xml" ContentType="application/vnd.openxmlformats-officedocument.drawing+xml"/>
  <Override PartName="/xl/activeX/activeX6.xml" ContentType="application/vnd.ms-office.activeX+xml"/>
  <Override PartName="/xl/activeX/activeX6.bin" ContentType="application/vnd.ms-office.activeX"/>
  <Override PartName="/xl/drawings/drawing11.xml" ContentType="application/vnd.openxmlformats-officedocument.drawing+xml"/>
  <Override PartName="/xl/activeX/activeX7.xml" ContentType="application/vnd.ms-office.activeX+xml"/>
  <Override PartName="/xl/activeX/activeX7.bin" ContentType="application/vnd.ms-office.activeX"/>
  <Override PartName="/xl/drawings/drawing12.xml" ContentType="application/vnd.openxmlformats-officedocument.drawing+xml"/>
  <Override PartName="/xl/activeX/activeX8.xml" ContentType="application/vnd.ms-office.activeX+xml"/>
  <Override PartName="/xl/activeX/activeX8.bin" ContentType="application/vnd.ms-office.activeX"/>
  <Override PartName="/xl/drawings/drawing13.xml" ContentType="application/vnd.openxmlformats-officedocument.drawing+xml"/>
  <Override PartName="/xl/activeX/activeX9.xml" ContentType="application/vnd.ms-office.activeX+xml"/>
  <Override PartName="/xl/activeX/activeX9.bin" ContentType="application/vnd.ms-office.activeX"/>
  <Override PartName="/xl/drawings/drawing14.xml" ContentType="application/vnd.openxmlformats-officedocument.drawing+xml"/>
  <Override PartName="/xl/activeX/activeX10.xml" ContentType="application/vnd.ms-office.activeX+xml"/>
  <Override PartName="/xl/activeX/activeX10.bin" ContentType="application/vnd.ms-office.activeX"/>
  <Override PartName="/xl/drawings/drawing15.xml" ContentType="application/vnd.openxmlformats-officedocument.drawing+xml"/>
  <Override PartName="/xl/activeX/activeX11.xml" ContentType="application/vnd.ms-office.activeX+xml"/>
  <Override PartName="/xl/activeX/activeX11.bin" ContentType="application/vnd.ms-office.activeX"/>
  <Override PartName="/xl/drawings/drawing16.xml" ContentType="application/vnd.openxmlformats-officedocument.drawing+xml"/>
  <Override PartName="/xl/activeX/activeX12.xml" ContentType="application/vnd.ms-office.activeX+xml"/>
  <Override PartName="/xl/activeX/activeX12.bin" ContentType="application/vnd.ms-office.activeX"/>
  <Override PartName="/xl/drawings/drawing17.xml" ContentType="application/vnd.openxmlformats-officedocument.drawing+xml"/>
  <Override PartName="/xl/activeX/activeX13.xml" ContentType="application/vnd.ms-office.activeX+xml"/>
  <Override PartName="/xl/activeX/activeX13.bin" ContentType="application/vnd.ms-office.activeX"/>
  <Override PartName="/xl/drawings/drawing18.xml" ContentType="application/vnd.openxmlformats-officedocument.drawing+xml"/>
  <Override PartName="/xl/activeX/activeX14.xml" ContentType="application/vnd.ms-office.activeX+xml"/>
  <Override PartName="/xl/activeX/activeX14.bin" ContentType="application/vnd.ms-office.activeX"/>
  <Override PartName="/xl/drawings/drawing19.xml" ContentType="application/vnd.openxmlformats-officedocument.drawing+xml"/>
  <Override PartName="/xl/activeX/activeX15.xml" ContentType="application/vnd.ms-office.activeX+xml"/>
  <Override PartName="/xl/activeX/activeX15.bin" ContentType="application/vnd.ms-office.activeX"/>
  <Override PartName="/xl/drawings/drawing20.xml" ContentType="application/vnd.openxmlformats-officedocument.drawing+xml"/>
  <Override PartName="/xl/activeX/activeX16.xml" ContentType="application/vnd.ms-office.activeX+xml"/>
  <Override PartName="/xl/activeX/activeX16.bin" ContentType="application/vnd.ms-office.activeX"/>
  <Override PartName="/xl/drawings/drawing21.xml" ContentType="application/vnd.openxmlformats-officedocument.drawing+xml"/>
  <Override PartName="/xl/activeX/activeX17.xml" ContentType="application/vnd.ms-office.activeX+xml"/>
  <Override PartName="/xl/activeX/activeX17.bin" ContentType="application/vnd.ms-office.activeX"/>
  <Override PartName="/xl/drawings/drawing22.xml" ContentType="application/vnd.openxmlformats-officedocument.drawing+xml"/>
  <Override PartName="/xl/activeX/activeX18.xml" ContentType="application/vnd.ms-office.activeX+xml"/>
  <Override PartName="/xl/activeX/activeX18.bin" ContentType="application/vnd.ms-office.activeX"/>
  <Override PartName="/xl/drawings/drawing23.xml" ContentType="application/vnd.openxmlformats-officedocument.drawing+xml"/>
  <Override PartName="/xl/activeX/activeX19.xml" ContentType="application/vnd.ms-office.activeX+xml"/>
  <Override PartName="/xl/activeX/activeX19.bin" ContentType="application/vnd.ms-office.activeX"/>
  <Override PartName="/xl/drawings/drawing24.xml" ContentType="application/vnd.openxmlformats-officedocument.drawing+xml"/>
  <Override PartName="/xl/activeX/activeX20.xml" ContentType="application/vnd.ms-office.activeX+xml"/>
  <Override PartName="/xl/activeX/activeX20.bin" ContentType="application/vnd.ms-office.activeX"/>
  <Override PartName="/xl/drawings/drawing25.xml" ContentType="application/vnd.openxmlformats-officedocument.drawing+xml"/>
  <Override PartName="/xl/activeX/activeX21.xml" ContentType="application/vnd.ms-office.activeX+xml"/>
  <Override PartName="/xl/activeX/activeX21.bin" ContentType="application/vnd.ms-office.activeX"/>
  <Override PartName="/xl/drawings/drawing26.xml" ContentType="application/vnd.openxmlformats-officedocument.drawing+xml"/>
  <Override PartName="/xl/activeX/activeX22.xml" ContentType="application/vnd.ms-office.activeX+xml"/>
  <Override PartName="/xl/activeX/activeX22.bin" ContentType="application/vnd.ms-office.activeX"/>
  <Override PartName="/xl/drawings/drawing27.xml" ContentType="application/vnd.openxmlformats-officedocument.drawing+xml"/>
  <Override PartName="/xl/activeX/activeX23.xml" ContentType="application/vnd.ms-office.activeX+xml"/>
  <Override PartName="/xl/activeX/activeX23.bin" ContentType="application/vnd.ms-office.activeX"/>
  <Override PartName="/xl/drawings/drawing28.xml" ContentType="application/vnd.openxmlformats-officedocument.drawing+xml"/>
  <Override PartName="/xl/activeX/activeX24.xml" ContentType="application/vnd.ms-office.activeX+xml"/>
  <Override PartName="/xl/activeX/activeX24.bin" ContentType="application/vnd.ms-office.activeX"/>
  <Override PartName="/xl/drawings/drawing29.xml" ContentType="application/vnd.openxmlformats-officedocument.drawing+xml"/>
  <Override PartName="/xl/activeX/activeX25.xml" ContentType="application/vnd.ms-office.activeX+xml"/>
  <Override PartName="/xl/activeX/activeX25.bin" ContentType="application/vnd.ms-office.activeX"/>
  <Override PartName="/xl/drawings/drawing30.xml" ContentType="application/vnd.openxmlformats-officedocument.drawing+xml"/>
  <Override PartName="/xl/activeX/activeX26.xml" ContentType="application/vnd.ms-office.activeX+xml"/>
  <Override PartName="/xl/activeX/activeX26.bin" ContentType="application/vnd.ms-office.activeX"/>
  <Override PartName="/xl/drawings/drawing31.xml" ContentType="application/vnd.openxmlformats-officedocument.drawing+xml"/>
  <Override PartName="/xl/activeX/activeX27.xml" ContentType="application/vnd.ms-office.activeX+xml"/>
  <Override PartName="/xl/activeX/activeX27.bin" ContentType="application/vnd.ms-office.activeX"/>
  <Override PartName="/xl/drawings/drawing32.xml" ContentType="application/vnd.openxmlformats-officedocument.drawing+xml"/>
  <Override PartName="/xl/activeX/activeX28.xml" ContentType="application/vnd.ms-office.activeX+xml"/>
  <Override PartName="/xl/activeX/activeX28.bin" ContentType="application/vnd.ms-office.activeX"/>
  <Override PartName="/xl/drawings/drawing33.xml" ContentType="application/vnd.openxmlformats-officedocument.drawing+xml"/>
  <Override PartName="/xl/activeX/activeX29.xml" ContentType="application/vnd.ms-office.activeX+xml"/>
  <Override PartName="/xl/activeX/activeX29.bin" ContentType="application/vnd.ms-office.activeX"/>
  <Override PartName="/xl/drawings/drawing34.xml" ContentType="application/vnd.openxmlformats-officedocument.drawing+xml"/>
  <Override PartName="/xl/activeX/activeX30.xml" ContentType="application/vnd.ms-office.activeX+xml"/>
  <Override PartName="/xl/activeX/activeX30.bin" ContentType="application/vnd.ms-office.activeX"/>
  <Override PartName="/xl/drawings/drawing35.xml" ContentType="application/vnd.openxmlformats-officedocument.drawing+xml"/>
  <Override PartName="/xl/activeX/activeX31.xml" ContentType="application/vnd.ms-office.activeX+xml"/>
  <Override PartName="/xl/activeX/activeX31.bin" ContentType="application/vnd.ms-office.activeX"/>
  <Override PartName="/xl/drawings/drawing36.xml" ContentType="application/vnd.openxmlformats-officedocument.drawing+xml"/>
  <Override PartName="/xl/activeX/activeX32.xml" ContentType="application/vnd.ms-office.activeX+xml"/>
  <Override PartName="/xl/activeX/activeX32.bin" ContentType="application/vnd.ms-office.activeX"/>
  <Override PartName="/xl/drawings/drawing37.xml" ContentType="application/vnd.openxmlformats-officedocument.drawing+xml"/>
  <Override PartName="/xl/activeX/activeX33.xml" ContentType="application/vnd.ms-office.activeX+xml"/>
  <Override PartName="/xl/activeX/activeX33.bin" ContentType="application/vnd.ms-office.activeX"/>
  <Override PartName="/xl/drawings/drawing38.xml" ContentType="application/vnd.openxmlformats-officedocument.drawing+xml"/>
  <Override PartName="/xl/activeX/activeX34.xml" ContentType="application/vnd.ms-office.activeX+xml"/>
  <Override PartName="/xl/activeX/activeX34.bin" ContentType="application/vnd.ms-office.activeX"/>
  <Override PartName="/xl/drawings/drawing39.xml" ContentType="application/vnd.openxmlformats-officedocument.drawing+xml"/>
  <Override PartName="/xl/activeX/activeX35.xml" ContentType="application/vnd.ms-office.activeX+xml"/>
  <Override PartName="/xl/activeX/activeX35.bin" ContentType="application/vnd.ms-office.activeX"/>
  <Override PartName="/xl/drawings/drawing40.xml" ContentType="application/vnd.openxmlformats-officedocument.drawing+xml"/>
  <Override PartName="/xl/activeX/activeX36.xml" ContentType="application/vnd.ms-office.activeX+xml"/>
  <Override PartName="/xl/activeX/activeX36.bin" ContentType="application/vnd.ms-office.activeX"/>
  <Override PartName="/xl/drawings/drawing41.xml" ContentType="application/vnd.openxmlformats-officedocument.drawing+xml"/>
  <Override PartName="/xl/activeX/activeX37.xml" ContentType="application/vnd.ms-office.activeX+xml"/>
  <Override PartName="/xl/activeX/activeX37.bin" ContentType="application/vnd.ms-office.activeX"/>
  <Override PartName="/xl/drawings/drawing42.xml" ContentType="application/vnd.openxmlformats-officedocument.drawing+xml"/>
  <Override PartName="/xl/activeX/activeX38.xml" ContentType="application/vnd.ms-office.activeX+xml"/>
  <Override PartName="/xl/activeX/activeX38.bin" ContentType="application/vnd.ms-office.activeX"/>
  <Override PartName="/xl/drawings/drawing43.xml" ContentType="application/vnd.openxmlformats-officedocument.drawing+xml"/>
  <Override PartName="/xl/activeX/activeX39.xml" ContentType="application/vnd.ms-office.activeX+xml"/>
  <Override PartName="/xl/activeX/activeX39.bin" ContentType="application/vnd.ms-office.activeX"/>
  <Override PartName="/xl/drawings/drawing44.xml" ContentType="application/vnd.openxmlformats-officedocument.drawing+xml"/>
  <Override PartName="/xl/activeX/activeX40.xml" ContentType="application/vnd.ms-office.activeX+xml"/>
  <Override PartName="/xl/activeX/activeX40.bin" ContentType="application/vnd.ms-office.activeX"/>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hidePivotFieldList="1" defaultThemeVersion="124226"/>
  <bookViews>
    <workbookView xWindow="0" yWindow="0" windowWidth="19440" windowHeight="6945" tabRatio="936"/>
  </bookViews>
  <sheets>
    <sheet name="Copertina" sheetId="91" r:id="rId1"/>
    <sheet name="Istruzioni" sheetId="8" r:id="rId2"/>
    <sheet name="Indice Sezioni" sheetId="4" r:id="rId3"/>
    <sheet name="Anagrafica Soggetti" sheetId="1" r:id="rId4"/>
    <sheet name="Anagrafica Progetto" sheetId="5" r:id="rId5"/>
    <sheet name="Idea Progetto" sheetId="2" r:id="rId6"/>
    <sheet name="Partenariato" sheetId="3" r:id="rId7"/>
    <sheet name="Risk assessment" sheetId="6" r:id="rId8"/>
    <sheet name="Esperienze pregresse" sheetId="7" r:id="rId9"/>
    <sheet name="Obiettivi" sheetId="9" r:id="rId10"/>
    <sheet name="Linee Intervento" sheetId="10" r:id="rId11"/>
    <sheet name="Linee Trasversali" sheetId="11" r:id="rId12"/>
    <sheet name="L1" sheetId="12" r:id="rId13"/>
    <sheet name="L2" sheetId="214" r:id="rId14"/>
    <sheet name="L3" sheetId="215" r:id="rId15"/>
    <sheet name="L4" sheetId="216" r:id="rId16"/>
    <sheet name="L5" sheetId="217" state="hidden" r:id="rId17"/>
    <sheet name="L6" sheetId="218" state="hidden" r:id="rId18"/>
    <sheet name="L7" sheetId="219" state="hidden" r:id="rId19"/>
    <sheet name="L8" sheetId="220" state="hidden" r:id="rId20"/>
    <sheet name="L9" sheetId="221" state="hidden" r:id="rId21"/>
    <sheet name="L10" sheetId="222" state="hidden" r:id="rId22"/>
    <sheet name="L11" sheetId="223" state="hidden" r:id="rId23"/>
    <sheet name="L12" sheetId="224" state="hidden" r:id="rId24"/>
    <sheet name="L13" sheetId="225" state="hidden" r:id="rId25"/>
    <sheet name="L14" sheetId="226" state="hidden" r:id="rId26"/>
    <sheet name="L15" sheetId="227" state="hidden" r:id="rId27"/>
    <sheet name="L16" sheetId="228" state="hidden" r:id="rId28"/>
    <sheet name="L17" sheetId="229" state="hidden" r:id="rId29"/>
    <sheet name="L18" sheetId="230" state="hidden" r:id="rId30"/>
    <sheet name="L19" sheetId="231" state="hidden" r:id="rId31"/>
    <sheet name="L20" sheetId="232" state="hidden" r:id="rId32"/>
    <sheet name="L21" sheetId="233" state="hidden" r:id="rId33"/>
    <sheet name="L22" sheetId="234" state="hidden" r:id="rId34"/>
    <sheet name="A1" sheetId="13" r:id="rId35"/>
    <sheet name="A2" sheetId="154" r:id="rId36"/>
    <sheet name="A3" sheetId="155" r:id="rId37"/>
    <sheet name="A4" sheetId="156" r:id="rId38"/>
    <sheet name="A5" sheetId="157" r:id="rId39"/>
    <sheet name="A6" sheetId="158" r:id="rId40"/>
    <sheet name="A7" sheetId="159" r:id="rId41"/>
    <sheet name="A8" sheetId="160" r:id="rId42"/>
    <sheet name="A9" sheetId="161" r:id="rId43"/>
    <sheet name="A10" sheetId="162" r:id="rId44"/>
    <sheet name="A11" sheetId="163" r:id="rId45"/>
    <sheet name="A12" sheetId="164" r:id="rId46"/>
    <sheet name="A13" sheetId="165" r:id="rId47"/>
    <sheet name="A14" sheetId="166" r:id="rId48"/>
    <sheet name="A15" sheetId="167" r:id="rId49"/>
    <sheet name="A16" sheetId="168" r:id="rId50"/>
    <sheet name="A17" sheetId="169" r:id="rId51"/>
    <sheet name="A18" sheetId="170" r:id="rId52"/>
    <sheet name="A19" sheetId="171" r:id="rId53"/>
    <sheet name="A20" sheetId="172" r:id="rId54"/>
    <sheet name="A21" sheetId="173" r:id="rId55"/>
    <sheet name="A22" sheetId="174" state="hidden" r:id="rId56"/>
    <sheet name="A23" sheetId="175" state="hidden" r:id="rId57"/>
    <sheet name="A24" sheetId="176" state="hidden" r:id="rId58"/>
    <sheet name="A25" sheetId="177" state="hidden" r:id="rId59"/>
    <sheet name="A26" sheetId="178" state="hidden" r:id="rId60"/>
    <sheet name="A27" sheetId="179" state="hidden" r:id="rId61"/>
    <sheet name="A28" sheetId="180" state="hidden" r:id="rId62"/>
    <sheet name="A29" sheetId="181" state="hidden" r:id="rId63"/>
    <sheet name="A30" sheetId="182" state="hidden" r:id="rId64"/>
    <sheet name="A31" sheetId="183" state="hidden" r:id="rId65"/>
    <sheet name="A32" sheetId="184" state="hidden" r:id="rId66"/>
    <sheet name="A33" sheetId="185" state="hidden" r:id="rId67"/>
    <sheet name="A34" sheetId="186" state="hidden" r:id="rId68"/>
    <sheet name="A35" sheetId="187" state="hidden" r:id="rId69"/>
    <sheet name="A36" sheetId="188" state="hidden" r:id="rId70"/>
    <sheet name="A37" sheetId="189" state="hidden" r:id="rId71"/>
    <sheet name="A38" sheetId="190" state="hidden" r:id="rId72"/>
    <sheet name="A39" sheetId="191" state="hidden" r:id="rId73"/>
    <sheet name="A40" sheetId="192" state="hidden" r:id="rId74"/>
    <sheet name="Output Progetto" sheetId="86" r:id="rId75"/>
    <sheet name="Risultati Progetto" sheetId="84" r:id="rId76"/>
    <sheet name="Quadro Logico" sheetId="87" r:id="rId77"/>
    <sheet name="Output PON" sheetId="14" r:id="rId78"/>
    <sheet name="Risultati PON" sheetId="83" r:id="rId79"/>
    <sheet name="Risorse umane" sheetId="85" r:id="rId80"/>
    <sheet name="Cronoprogramma" sheetId="17" r:id="rId81"/>
    <sheet name="Quadro finanziario" sheetId="90" r:id="rId82"/>
    <sheet name="Cronoprogramma spesa" sheetId="15" r:id="rId83"/>
    <sheet name="Gestione progetto" sheetId="16" r:id="rId84"/>
    <sheet name="Riferimenti" sheetId="82" state="hidden" r:id="rId85"/>
  </sheets>
  <definedNames>
    <definedName name="_xlnm._FilterDatabase" localSheetId="34" hidden="1">'A1'!$Q$1:$Q$291</definedName>
    <definedName name="_xlnm._FilterDatabase" localSheetId="43" hidden="1">'A10'!$Q$1:$Q$292</definedName>
    <definedName name="_xlnm._FilterDatabase" localSheetId="44" hidden="1">'A11'!$Q$1:$Q$292</definedName>
    <definedName name="_xlnm._FilterDatabase" localSheetId="45" hidden="1">'A12'!$Q$1:$Q$292</definedName>
    <definedName name="_xlnm._FilterDatabase" localSheetId="46" hidden="1">'A13'!$Q$1:$Q$292</definedName>
    <definedName name="_xlnm._FilterDatabase" localSheetId="47" hidden="1">'A14'!$Q$1:$Q$292</definedName>
    <definedName name="_xlnm._FilterDatabase" localSheetId="48" hidden="1">'A15'!$Q$1:$Q$292</definedName>
    <definedName name="_xlnm._FilterDatabase" localSheetId="49" hidden="1">'A16'!$Q$1:$Q$292</definedName>
    <definedName name="_xlnm._FilterDatabase" localSheetId="50" hidden="1">'A17'!$Q$1:$Q$292</definedName>
    <definedName name="_xlnm._FilterDatabase" localSheetId="51" hidden="1">'A18'!$Q$1:$Q$292</definedName>
    <definedName name="_xlnm._FilterDatabase" localSheetId="52" hidden="1">'A19'!$Q$1:$Q$292</definedName>
    <definedName name="_xlnm._FilterDatabase" localSheetId="35" hidden="1">'A2'!$Q$1:$Q$291</definedName>
    <definedName name="_xlnm._FilterDatabase" localSheetId="53" hidden="1">'A20'!$Q$1:$Q$291</definedName>
    <definedName name="_xlnm._FilterDatabase" localSheetId="54" hidden="1">'A21'!$Q$1:$Q$291</definedName>
    <definedName name="_xlnm._FilterDatabase" localSheetId="55" hidden="1">'A22'!$Q$1:$Q$291</definedName>
    <definedName name="_xlnm._FilterDatabase" localSheetId="56" hidden="1">'A23'!$Q$1:$Q$291</definedName>
    <definedName name="_xlnm._FilterDatabase" localSheetId="57" hidden="1">'A24'!$Q$1:$Q$291</definedName>
    <definedName name="_xlnm._FilterDatabase" localSheetId="58" hidden="1">'A25'!$Q$1:$Q$291</definedName>
    <definedName name="_xlnm._FilterDatabase" localSheetId="59" hidden="1">'A26'!$Q$1:$Q$291</definedName>
    <definedName name="_xlnm._FilterDatabase" localSheetId="60" hidden="1">'A27'!$Q$1:$Q$291</definedName>
    <definedName name="_xlnm._FilterDatabase" localSheetId="61" hidden="1">'A28'!$Q$1:$Q$291</definedName>
    <definedName name="_xlnm._FilterDatabase" localSheetId="62" hidden="1">'A29'!$Q$1:$Q$291</definedName>
    <definedName name="_xlnm._FilterDatabase" localSheetId="36" hidden="1">'A3'!$Q$1:$Q$291</definedName>
    <definedName name="_xlnm._FilterDatabase" localSheetId="63" hidden="1">'A30'!$Q$1:$Q$291</definedName>
    <definedName name="_xlnm._FilterDatabase" localSheetId="64" hidden="1">'A31'!$Q$1:$Q$291</definedName>
    <definedName name="_xlnm._FilterDatabase" localSheetId="65" hidden="1">'A32'!$Q$1:$Q$291</definedName>
    <definedName name="_xlnm._FilterDatabase" localSheetId="66" hidden="1">'A33'!$Q$1:$Q$291</definedName>
    <definedName name="_xlnm._FilterDatabase" localSheetId="67" hidden="1">'A34'!$Q$1:$Q$291</definedName>
    <definedName name="_xlnm._FilterDatabase" localSheetId="68" hidden="1">'A35'!$Q$1:$Q$291</definedName>
    <definedName name="_xlnm._FilterDatabase" localSheetId="69" hidden="1">'A36'!$Q$1:$Q$291</definedName>
    <definedName name="_xlnm._FilterDatabase" localSheetId="70" hidden="1">'A37'!$Q$1:$Q$291</definedName>
    <definedName name="_xlnm._FilterDatabase" localSheetId="71" hidden="1">'A38'!$Q$1:$Q$291</definedName>
    <definedName name="_xlnm._FilterDatabase" localSheetId="72" hidden="1">'A39'!$Q$1:$Q$291</definedName>
    <definedName name="_xlnm._FilterDatabase" localSheetId="37" hidden="1">'A4'!$Q$1:$Q$292</definedName>
    <definedName name="_xlnm._FilterDatabase" localSheetId="73" hidden="1">'A40'!$Q$1:$Q$291</definedName>
    <definedName name="_xlnm._FilterDatabase" localSheetId="38" hidden="1">'A5'!$Q$1:$Q$292</definedName>
    <definedName name="_xlnm._FilterDatabase" localSheetId="39" hidden="1">'A6'!$Q$1:$Q$292</definedName>
    <definedName name="_xlnm._FilterDatabase" localSheetId="40" hidden="1">'A7'!$Q$1:$Q$292</definedName>
    <definedName name="_xlnm._FilterDatabase" localSheetId="41" hidden="1">'A8'!$Q$1:$Q$292</definedName>
    <definedName name="_xlnm._FilterDatabase" localSheetId="42" hidden="1">'A9'!$Q$1:$Q$292</definedName>
    <definedName name="_xlnm._FilterDatabase" localSheetId="80" hidden="1">Cronoprogramma!$Q$1:$Q$57</definedName>
    <definedName name="_xlnm._FilterDatabase" localSheetId="82" hidden="1">'Cronoprogramma spesa'!$Q$1:$Q$138</definedName>
    <definedName name="_xlnm._FilterDatabase" localSheetId="83" hidden="1">'Gestione progetto'!$Q$1:$Q$161</definedName>
    <definedName name="_xlnm._FilterDatabase" localSheetId="2" hidden="1">'Indice Sezioni'!$Q$1:$Q$84</definedName>
    <definedName name="_xlnm._FilterDatabase" localSheetId="12" hidden="1">'L1'!$Q$1:$Q$72</definedName>
    <definedName name="_xlnm._FilterDatabase" localSheetId="21" hidden="1">'L10'!$Q$1:$R$73</definedName>
    <definedName name="_xlnm._FilterDatabase" localSheetId="22" hidden="1">'L11'!$Q$1:$R$73</definedName>
    <definedName name="_xlnm._FilterDatabase" localSheetId="23" hidden="1">'L12'!$Q$1:$R$73</definedName>
    <definedName name="_xlnm._FilterDatabase" localSheetId="24" hidden="1">'L13'!$Q$1:$R$73</definedName>
    <definedName name="_xlnm._FilterDatabase" localSheetId="25" hidden="1">'L14'!$Q$1:$R$73</definedName>
    <definedName name="_xlnm._FilterDatabase" localSheetId="26" hidden="1">'L15'!$Q$1:$R$73</definedName>
    <definedName name="_xlnm._FilterDatabase" localSheetId="27" hidden="1">'L16'!$Q$1:$R$73</definedName>
    <definedName name="_xlnm._FilterDatabase" localSheetId="28" hidden="1">'L17'!$Q$1:$R$73</definedName>
    <definedName name="_xlnm._FilterDatabase" localSheetId="29" hidden="1">'L18'!$Q$1:$R$73</definedName>
    <definedName name="_xlnm._FilterDatabase" localSheetId="30" hidden="1">'L19'!$Q$1:$R$73</definedName>
    <definedName name="_xlnm._FilterDatabase" localSheetId="13" hidden="1">'L2'!$Q$1:$Q$72</definedName>
    <definedName name="_xlnm._FilterDatabase" localSheetId="31" hidden="1">'L20'!$Q$1:$R$73</definedName>
    <definedName name="_xlnm._FilterDatabase" localSheetId="32" hidden="1">'L21'!$Q$1:$R$73</definedName>
    <definedName name="_xlnm._FilterDatabase" localSheetId="33" hidden="1">'L22'!$Q$1:$R$73</definedName>
    <definedName name="_xlnm._FilterDatabase" localSheetId="14" hidden="1">'L3'!$Q$1:$R$73</definedName>
    <definedName name="_xlnm._FilterDatabase" localSheetId="15" hidden="1">'L4'!$Q$1:$R$73</definedName>
    <definedName name="_xlnm._FilterDatabase" localSheetId="16" hidden="1">'L5'!$Q$1:$R$73</definedName>
    <definedName name="_xlnm._FilterDatabase" localSheetId="17" hidden="1">'L6'!$Q$1:$R$73</definedName>
    <definedName name="_xlnm._FilterDatabase" localSheetId="18" hidden="1">'L7'!$Q$1:$R$73</definedName>
    <definedName name="_xlnm._FilterDatabase" localSheetId="19" hidden="1">'L8'!$Q$1:$R$73</definedName>
    <definedName name="_xlnm._FilterDatabase" localSheetId="20" hidden="1">'L9'!$Q$1:$R$73</definedName>
    <definedName name="_xlnm._FilterDatabase" localSheetId="11" hidden="1">'Linee Trasversali'!$Q$1:$Q$88</definedName>
    <definedName name="_xlnm._FilterDatabase" localSheetId="77" hidden="1">'Output PON'!$Q$1:$Q$210</definedName>
    <definedName name="_xlnm._FilterDatabase" localSheetId="74" hidden="1">'Output Progetto'!$U$1:$U$487</definedName>
    <definedName name="_xlnm._FilterDatabase" localSheetId="81" hidden="1">'Quadro finanziario'!$Q$1:$Q$30</definedName>
    <definedName name="_xlnm._FilterDatabase" localSheetId="79" hidden="1">'Risorse umane'!$Q$1:$Q$43</definedName>
    <definedName name="_xlnm._FilterDatabase" localSheetId="78" hidden="1">'Risultati PON'!$Q$1:$Q$129</definedName>
    <definedName name="_xlnm._FilterDatabase" localSheetId="75" hidden="1">'Risultati Progetto'!$Q$1:$Q$626</definedName>
  </definedNames>
  <calcPr calcId="125725"/>
  <pivotCaches>
    <pivotCache cacheId="0" r:id="rId86"/>
  </pivotCaches>
</workbook>
</file>

<file path=xl/calcChain.xml><?xml version="1.0" encoding="utf-8"?>
<calcChain xmlns="http://schemas.openxmlformats.org/spreadsheetml/2006/main">
  <c r="B12" i="15" l="1"/>
  <c r="M15" i="15" l="1"/>
  <c r="M14" i="15"/>
  <c r="M16" i="15" l="1"/>
  <c r="B257" i="171" l="1"/>
  <c r="B258" i="171"/>
  <c r="B259" i="171"/>
  <c r="B260" i="171"/>
  <c r="B261" i="171"/>
  <c r="B262" i="171"/>
  <c r="B263" i="171"/>
  <c r="B256" i="171"/>
  <c r="B257" i="170"/>
  <c r="B258" i="170"/>
  <c r="B259" i="170"/>
  <c r="B260" i="170"/>
  <c r="B261" i="170"/>
  <c r="B262" i="170"/>
  <c r="B263" i="170"/>
  <c r="B256" i="170"/>
  <c r="B257" i="169"/>
  <c r="B258" i="169"/>
  <c r="B259" i="169"/>
  <c r="B260" i="169"/>
  <c r="B261" i="169"/>
  <c r="B262" i="169"/>
  <c r="B263" i="169"/>
  <c r="B264" i="169"/>
  <c r="B265" i="169"/>
  <c r="B266" i="169"/>
  <c r="B267" i="169"/>
  <c r="B256" i="169"/>
  <c r="B257" i="168"/>
  <c r="B258" i="168"/>
  <c r="B259" i="168"/>
  <c r="B260" i="168"/>
  <c r="B261" i="168"/>
  <c r="B262" i="168"/>
  <c r="B263" i="168"/>
  <c r="B264" i="168"/>
  <c r="B265" i="168"/>
  <c r="B256" i="168"/>
  <c r="B257" i="167"/>
  <c r="B258" i="167"/>
  <c r="B259" i="167"/>
  <c r="B260" i="167"/>
  <c r="B261" i="167"/>
  <c r="B262" i="167"/>
  <c r="B263" i="167"/>
  <c r="B264" i="167"/>
  <c r="B256" i="167"/>
  <c r="B257" i="166"/>
  <c r="B258" i="166"/>
  <c r="B259" i="166"/>
  <c r="B260" i="166"/>
  <c r="B261" i="166"/>
  <c r="B262" i="166"/>
  <c r="B263" i="166"/>
  <c r="B264" i="166"/>
  <c r="B265" i="166"/>
  <c r="B256" i="166"/>
  <c r="B257" i="165"/>
  <c r="B258" i="165"/>
  <c r="B259" i="165"/>
  <c r="B260" i="165"/>
  <c r="B261" i="165"/>
  <c r="B262" i="165"/>
  <c r="B263" i="165"/>
  <c r="B264" i="165"/>
  <c r="B265" i="165"/>
  <c r="B266" i="165"/>
  <c r="B267" i="165"/>
  <c r="B256" i="165"/>
  <c r="B257" i="164"/>
  <c r="B258" i="164"/>
  <c r="B259" i="164"/>
  <c r="B260" i="164"/>
  <c r="B261" i="164"/>
  <c r="B262" i="164"/>
  <c r="B263" i="164"/>
  <c r="B264" i="164"/>
  <c r="B265" i="164"/>
  <c r="B256" i="164"/>
  <c r="B257" i="163"/>
  <c r="B258" i="163"/>
  <c r="B259" i="163"/>
  <c r="B260" i="163"/>
  <c r="B261" i="163"/>
  <c r="B262" i="163"/>
  <c r="B256" i="163"/>
  <c r="B257" i="162"/>
  <c r="B258" i="162"/>
  <c r="B259" i="162"/>
  <c r="B260" i="162"/>
  <c r="B261" i="162"/>
  <c r="B262" i="162"/>
  <c r="B263" i="162"/>
  <c r="B264" i="162"/>
  <c r="B265" i="162"/>
  <c r="B266" i="162"/>
  <c r="B256" i="162"/>
  <c r="B257" i="161"/>
  <c r="B258" i="161"/>
  <c r="B259" i="161"/>
  <c r="B260" i="161"/>
  <c r="B261" i="161"/>
  <c r="B262" i="161"/>
  <c r="B263" i="161"/>
  <c r="B264" i="161"/>
  <c r="B265" i="161"/>
  <c r="B266" i="161"/>
  <c r="B256" i="161"/>
  <c r="B257" i="160"/>
  <c r="B258" i="160"/>
  <c r="B259" i="160"/>
  <c r="B260" i="160"/>
  <c r="B261" i="160"/>
  <c r="B262" i="160"/>
  <c r="B263" i="160"/>
  <c r="B264" i="160"/>
  <c r="B265" i="160"/>
  <c r="B266" i="160"/>
  <c r="B267" i="160"/>
  <c r="B256" i="160"/>
  <c r="B257" i="159"/>
  <c r="B258" i="159"/>
  <c r="B259" i="159"/>
  <c r="B260" i="159"/>
  <c r="B261" i="159"/>
  <c r="B262" i="159"/>
  <c r="B263" i="159"/>
  <c r="B264" i="159"/>
  <c r="B265" i="159"/>
  <c r="B266" i="159"/>
  <c r="B267" i="159"/>
  <c r="B256" i="159"/>
  <c r="B257" i="158"/>
  <c r="B258" i="158"/>
  <c r="B259" i="158"/>
  <c r="B260" i="158"/>
  <c r="B261" i="158"/>
  <c r="B262" i="158"/>
  <c r="B263" i="158"/>
  <c r="B256" i="158"/>
  <c r="B257" i="157"/>
  <c r="B258" i="157"/>
  <c r="B259" i="157"/>
  <c r="B260" i="157"/>
  <c r="B261" i="157"/>
  <c r="B262" i="157"/>
  <c r="B263" i="157"/>
  <c r="B256" i="157"/>
  <c r="B258" i="156"/>
  <c r="B259" i="156"/>
  <c r="B260" i="156"/>
  <c r="B261" i="156"/>
  <c r="B262" i="156"/>
  <c r="B263" i="156"/>
  <c r="B264" i="156"/>
  <c r="B265" i="156"/>
  <c r="B257" i="156"/>
  <c r="B256" i="156"/>
  <c r="B256" i="155"/>
  <c r="B257" i="155"/>
  <c r="B258" i="155"/>
  <c r="B259" i="155"/>
  <c r="B260" i="155"/>
  <c r="B261" i="155"/>
  <c r="B255" i="155"/>
  <c r="B256" i="154"/>
  <c r="B257" i="154"/>
  <c r="B258" i="154"/>
  <c r="B259" i="154"/>
  <c r="B260" i="154"/>
  <c r="B261" i="154"/>
  <c r="B262" i="154"/>
  <c r="B263" i="154"/>
  <c r="B264" i="154"/>
  <c r="B265" i="154"/>
  <c r="B255" i="154"/>
  <c r="B256" i="13"/>
  <c r="B257" i="13"/>
  <c r="B258" i="13"/>
  <c r="B255" i="13"/>
  <c r="B260" i="13"/>
  <c r="B259" i="13"/>
  <c r="H31" i="84" l="1"/>
  <c r="E51" i="84"/>
  <c r="K31" i="84"/>
  <c r="E31" i="84"/>
  <c r="K11" i="84"/>
  <c r="H11" i="84"/>
  <c r="H15" i="84" s="1"/>
  <c r="E11" i="84"/>
  <c r="CB69" i="82" l="1"/>
  <c r="CB68" i="82"/>
  <c r="CB67" i="82"/>
  <c r="CB66" i="82"/>
  <c r="CB65" i="82"/>
  <c r="CB64" i="82"/>
  <c r="CB63" i="82"/>
  <c r="CB62" i="82"/>
  <c r="CB61" i="82"/>
  <c r="CB60" i="82"/>
  <c r="CB59" i="82"/>
  <c r="CB58" i="82"/>
  <c r="CB57" i="82"/>
  <c r="CB56" i="82"/>
  <c r="CB55" i="82"/>
  <c r="CB54" i="82"/>
  <c r="CB53" i="82"/>
  <c r="CB52" i="82"/>
  <c r="CB51" i="82"/>
  <c r="CB50" i="82"/>
  <c r="CB49" i="82"/>
  <c r="CB48" i="82"/>
  <c r="CB47" i="82"/>
  <c r="CB46" i="82"/>
  <c r="K101" i="13" l="1"/>
  <c r="K101" i="192"/>
  <c r="K101" i="191"/>
  <c r="K101" i="190"/>
  <c r="K101" i="189"/>
  <c r="K101" i="188"/>
  <c r="K101" i="187"/>
  <c r="K101" i="186"/>
  <c r="K101" i="185"/>
  <c r="K101" i="184"/>
  <c r="K101" i="183"/>
  <c r="K101" i="182"/>
  <c r="K101" i="181"/>
  <c r="K101" i="180"/>
  <c r="K101" i="179"/>
  <c r="K101" i="178"/>
  <c r="K101" i="177"/>
  <c r="K101" i="176"/>
  <c r="K101" i="175"/>
  <c r="K101" i="174"/>
  <c r="K101" i="173"/>
  <c r="K101" i="172"/>
  <c r="K101" i="171"/>
  <c r="K101" i="170"/>
  <c r="K101" i="169"/>
  <c r="K101" i="168"/>
  <c r="K101" i="167"/>
  <c r="K101" i="166"/>
  <c r="K101" i="165"/>
  <c r="K101" i="164"/>
  <c r="K101" i="163"/>
  <c r="K101" i="162"/>
  <c r="K101" i="161"/>
  <c r="K101" i="160"/>
  <c r="K101" i="159"/>
  <c r="K101" i="158"/>
  <c r="K101" i="157"/>
  <c r="K101" i="156"/>
  <c r="K101" i="155"/>
  <c r="K101" i="154"/>
  <c r="Q22" i="5" l="1"/>
  <c r="Q35" i="14" s="1"/>
  <c r="R8" i="83"/>
  <c r="R8" i="14"/>
  <c r="Q10" i="83" l="1"/>
  <c r="Q14" i="83"/>
  <c r="Q18" i="83"/>
  <c r="Q21" i="83"/>
  <c r="Q25" i="83"/>
  <c r="Q12" i="83"/>
  <c r="Q11" i="83"/>
  <c r="Q16" i="83"/>
  <c r="Q22" i="83"/>
  <c r="Q26" i="83"/>
  <c r="Q30" i="83"/>
  <c r="Q8" i="83"/>
  <c r="Q15" i="83"/>
  <c r="Q13" i="83"/>
  <c r="Q19" i="83"/>
  <c r="Q24" i="83"/>
  <c r="Q28" i="83"/>
  <c r="Q9" i="83"/>
  <c r="Q20" i="83"/>
  <c r="Q17" i="83"/>
  <c r="Q23" i="83"/>
  <c r="Q27" i="83"/>
  <c r="Q29" i="83"/>
  <c r="Q11" i="14"/>
  <c r="Q19" i="14"/>
  <c r="Q24" i="14"/>
  <c r="Q28" i="14"/>
  <c r="Q32" i="14"/>
  <c r="Q15" i="14"/>
  <c r="Q8" i="14"/>
  <c r="Q12" i="14"/>
  <c r="Q16" i="14"/>
  <c r="Q20" i="14"/>
  <c r="Q25" i="14"/>
  <c r="Q29" i="14"/>
  <c r="Q33" i="14"/>
  <c r="Q9" i="14"/>
  <c r="Q13" i="14"/>
  <c r="Q17" i="14"/>
  <c r="Q21" i="14"/>
  <c r="Q26" i="14"/>
  <c r="Q30" i="14"/>
  <c r="Q34" i="14"/>
  <c r="Q10" i="14"/>
  <c r="Q14" i="14"/>
  <c r="Q18" i="14"/>
  <c r="Q22" i="14"/>
  <c r="Q27" i="14"/>
  <c r="Q31" i="14"/>
  <c r="V20" i="87"/>
  <c r="V32" i="87" s="1"/>
  <c r="V44" i="87" s="1"/>
  <c r="V56" i="87" s="1"/>
  <c r="V68" i="87" s="1"/>
  <c r="V80" i="87" s="1"/>
  <c r="V92" i="87" s="1"/>
  <c r="V104" i="87" s="1"/>
  <c r="V116" i="87" s="1"/>
  <c r="V128" i="87" s="1"/>
  <c r="V140" i="87" s="1"/>
  <c r="V152" i="87" s="1"/>
  <c r="V164" i="87" s="1"/>
  <c r="V176" i="87" s="1"/>
  <c r="V188" i="87" s="1"/>
  <c r="V200" i="87" s="1"/>
  <c r="V212" i="87" s="1"/>
  <c r="V224" i="87" s="1"/>
  <c r="V236" i="87" s="1"/>
  <c r="V248" i="87" s="1"/>
  <c r="V260" i="87" s="1"/>
  <c r="V272" i="87" s="1"/>
  <c r="V284" i="87" s="1"/>
  <c r="V296" i="87" s="1"/>
  <c r="V308" i="87" s="1"/>
  <c r="V320" i="87" s="1"/>
  <c r="V332" i="87" s="1"/>
  <c r="V344" i="87" s="1"/>
  <c r="V356" i="87" s="1"/>
  <c r="V368" i="87" s="1"/>
  <c r="V380" i="87" s="1"/>
  <c r="V392" i="87" s="1"/>
  <c r="V404" i="87" s="1"/>
  <c r="V416" i="87" s="1"/>
  <c r="V428" i="87" s="1"/>
  <c r="V440" i="87" s="1"/>
  <c r="V452" i="87" s="1"/>
  <c r="V464" i="87" s="1"/>
  <c r="V476" i="87" s="1"/>
  <c r="V9" i="87"/>
  <c r="V21" i="87" s="1"/>
  <c r="V33" i="87" s="1"/>
  <c r="V45" i="87" s="1"/>
  <c r="V57" i="87" s="1"/>
  <c r="V69" i="87" s="1"/>
  <c r="V81" i="87" s="1"/>
  <c r="V93" i="87" s="1"/>
  <c r="V105" i="87" s="1"/>
  <c r="V117" i="87" s="1"/>
  <c r="V129" i="87" s="1"/>
  <c r="V141" i="87" s="1"/>
  <c r="V153" i="87" s="1"/>
  <c r="V165" i="87" s="1"/>
  <c r="V177" i="87" s="1"/>
  <c r="V189" i="87" s="1"/>
  <c r="V201" i="87" s="1"/>
  <c r="V213" i="87" s="1"/>
  <c r="V225" i="87" s="1"/>
  <c r="V237" i="87" s="1"/>
  <c r="V249" i="87" s="1"/>
  <c r="V261" i="87" s="1"/>
  <c r="V273" i="87" s="1"/>
  <c r="V285" i="87" s="1"/>
  <c r="V297" i="87" s="1"/>
  <c r="V309" i="87" s="1"/>
  <c r="V321" i="87" s="1"/>
  <c r="V333" i="87" s="1"/>
  <c r="V345" i="87" s="1"/>
  <c r="V357" i="87" s="1"/>
  <c r="V369" i="87" s="1"/>
  <c r="V381" i="87" s="1"/>
  <c r="V393" i="87" s="1"/>
  <c r="V405" i="87" s="1"/>
  <c r="V417" i="87" s="1"/>
  <c r="V429" i="87" s="1"/>
  <c r="V441" i="87" s="1"/>
  <c r="V453" i="87" s="1"/>
  <c r="V465" i="87" s="1"/>
  <c r="V477" i="87" s="1"/>
  <c r="R9" i="14"/>
  <c r="R9" i="83"/>
  <c r="V10" i="87" l="1"/>
  <c r="R10" i="83"/>
  <c r="R10" i="14"/>
  <c r="V11" i="87" l="1"/>
  <c r="V22" i="87"/>
  <c r="V34" i="87" s="1"/>
  <c r="V46" i="87" s="1"/>
  <c r="V58" i="87" s="1"/>
  <c r="V70" i="87" s="1"/>
  <c r="V82" i="87" s="1"/>
  <c r="V94" i="87" s="1"/>
  <c r="V106" i="87" s="1"/>
  <c r="V118" i="87" s="1"/>
  <c r="V130" i="87" s="1"/>
  <c r="V142" i="87" s="1"/>
  <c r="V154" i="87" s="1"/>
  <c r="V166" i="87" s="1"/>
  <c r="V178" i="87" s="1"/>
  <c r="V190" i="87" s="1"/>
  <c r="V202" i="87" s="1"/>
  <c r="V214" i="87" s="1"/>
  <c r="V226" i="87" s="1"/>
  <c r="V238" i="87" s="1"/>
  <c r="V250" i="87" s="1"/>
  <c r="V262" i="87" s="1"/>
  <c r="V274" i="87" s="1"/>
  <c r="V286" i="87" s="1"/>
  <c r="V298" i="87" s="1"/>
  <c r="V310" i="87" s="1"/>
  <c r="V322" i="87" s="1"/>
  <c r="V334" i="87" s="1"/>
  <c r="V346" i="87" s="1"/>
  <c r="V358" i="87" s="1"/>
  <c r="V370" i="87" s="1"/>
  <c r="V382" i="87" s="1"/>
  <c r="V394" i="87" s="1"/>
  <c r="V406" i="87" s="1"/>
  <c r="V418" i="87" s="1"/>
  <c r="V430" i="87" s="1"/>
  <c r="V442" i="87" s="1"/>
  <c r="V454" i="87" s="1"/>
  <c r="V466" i="87" s="1"/>
  <c r="V478" i="87" s="1"/>
  <c r="R28" i="155"/>
  <c r="R28" i="156"/>
  <c r="R28" i="157"/>
  <c r="R28" i="158"/>
  <c r="R28" i="159"/>
  <c r="R28" i="160"/>
  <c r="R28" i="161"/>
  <c r="R28" i="162"/>
  <c r="R28" i="163"/>
  <c r="R28" i="164"/>
  <c r="R28" i="165"/>
  <c r="R28" i="166"/>
  <c r="R28" i="167"/>
  <c r="R28" i="168"/>
  <c r="R28" i="169"/>
  <c r="R28" i="170"/>
  <c r="R28" i="171"/>
  <c r="R28" i="172"/>
  <c r="R28" i="173"/>
  <c r="R28" i="174"/>
  <c r="R28" i="175"/>
  <c r="R28" i="176"/>
  <c r="R28" i="177"/>
  <c r="R28" i="178"/>
  <c r="R28" i="179"/>
  <c r="R28" i="180"/>
  <c r="R28" i="181"/>
  <c r="R28" i="182"/>
  <c r="R28" i="183"/>
  <c r="R28" i="184"/>
  <c r="R28" i="185"/>
  <c r="R28" i="186"/>
  <c r="R28" i="187"/>
  <c r="R28" i="188"/>
  <c r="R28" i="189"/>
  <c r="R28" i="190"/>
  <c r="R28" i="191"/>
  <c r="R28" i="192"/>
  <c r="R28" i="154"/>
  <c r="R28" i="13"/>
  <c r="R11" i="14"/>
  <c r="R11" i="83"/>
  <c r="V23" i="87" l="1"/>
  <c r="V35" i="87" s="1"/>
  <c r="V47" i="87" s="1"/>
  <c r="V59" i="87" s="1"/>
  <c r="V71" i="87" s="1"/>
  <c r="V83" i="87" s="1"/>
  <c r="V95" i="87" s="1"/>
  <c r="V107" i="87" s="1"/>
  <c r="V119" i="87" s="1"/>
  <c r="V131" i="87" s="1"/>
  <c r="V143" i="87" s="1"/>
  <c r="V155" i="87" s="1"/>
  <c r="V167" i="87" s="1"/>
  <c r="V179" i="87" s="1"/>
  <c r="V191" i="87" s="1"/>
  <c r="V203" i="87" s="1"/>
  <c r="V215" i="87" s="1"/>
  <c r="V227" i="87" s="1"/>
  <c r="V239" i="87" s="1"/>
  <c r="V251" i="87" s="1"/>
  <c r="V263" i="87" s="1"/>
  <c r="V275" i="87" s="1"/>
  <c r="V287" i="87" s="1"/>
  <c r="V299" i="87" s="1"/>
  <c r="V311" i="87" s="1"/>
  <c r="V323" i="87" s="1"/>
  <c r="V335" i="87" s="1"/>
  <c r="V347" i="87" s="1"/>
  <c r="V359" i="87" s="1"/>
  <c r="V371" i="87" s="1"/>
  <c r="V383" i="87" s="1"/>
  <c r="V395" i="87" s="1"/>
  <c r="V407" i="87" s="1"/>
  <c r="V419" i="87" s="1"/>
  <c r="V431" i="87" s="1"/>
  <c r="V443" i="87" s="1"/>
  <c r="V455" i="87" s="1"/>
  <c r="V467" i="87" s="1"/>
  <c r="V479" i="87" s="1"/>
  <c r="V12" i="87"/>
  <c r="Q14" i="90"/>
  <c r="Q15" i="90"/>
  <c r="Q16" i="90"/>
  <c r="Q17" i="90"/>
  <c r="Q18" i="90"/>
  <c r="Q19" i="90"/>
  <c r="Q20" i="90"/>
  <c r="Q21" i="90"/>
  <c r="Q22" i="90"/>
  <c r="Q23" i="90"/>
  <c r="Q24" i="90"/>
  <c r="Q25" i="90"/>
  <c r="Q26" i="90"/>
  <c r="Q27" i="90"/>
  <c r="Q28" i="90"/>
  <c r="Q13" i="90"/>
  <c r="Q10" i="90"/>
  <c r="Q11" i="90"/>
  <c r="Q12" i="90"/>
  <c r="Q9" i="90"/>
  <c r="R12" i="14"/>
  <c r="V13" i="87" l="1"/>
  <c r="V24" i="87"/>
  <c r="V36" i="87" s="1"/>
  <c r="V48" i="87" s="1"/>
  <c r="V60" i="87" s="1"/>
  <c r="V72" i="87" s="1"/>
  <c r="V84" i="87" s="1"/>
  <c r="V96" i="87" s="1"/>
  <c r="V108" i="87" s="1"/>
  <c r="V120" i="87" s="1"/>
  <c r="V132" i="87" s="1"/>
  <c r="V144" i="87" s="1"/>
  <c r="V156" i="87" s="1"/>
  <c r="V168" i="87" s="1"/>
  <c r="V180" i="87" s="1"/>
  <c r="V192" i="87" s="1"/>
  <c r="V204" i="87" s="1"/>
  <c r="V216" i="87" s="1"/>
  <c r="V228" i="87" s="1"/>
  <c r="V240" i="87" s="1"/>
  <c r="V252" i="87" s="1"/>
  <c r="V264" i="87" s="1"/>
  <c r="V276" i="87" s="1"/>
  <c r="V288" i="87" s="1"/>
  <c r="V300" i="87" s="1"/>
  <c r="V312" i="87" s="1"/>
  <c r="V324" i="87" s="1"/>
  <c r="V336" i="87" s="1"/>
  <c r="V348" i="87" s="1"/>
  <c r="V360" i="87" s="1"/>
  <c r="V372" i="87" s="1"/>
  <c r="V384" i="87" s="1"/>
  <c r="V396" i="87" s="1"/>
  <c r="V408" i="87" s="1"/>
  <c r="V420" i="87" s="1"/>
  <c r="V432" i="87" s="1"/>
  <c r="V444" i="87" s="1"/>
  <c r="V456" i="87" s="1"/>
  <c r="V468" i="87" s="1"/>
  <c r="V480" i="87" s="1"/>
  <c r="R13" i="14"/>
  <c r="V25" i="87" l="1"/>
  <c r="V37" i="87" s="1"/>
  <c r="V49" i="87" s="1"/>
  <c r="V61" i="87" s="1"/>
  <c r="V73" i="87" s="1"/>
  <c r="V85" i="87" s="1"/>
  <c r="V97" i="87" s="1"/>
  <c r="V109" i="87" s="1"/>
  <c r="V121" i="87" s="1"/>
  <c r="V133" i="87" s="1"/>
  <c r="V145" i="87" s="1"/>
  <c r="V157" i="87" s="1"/>
  <c r="V169" i="87" s="1"/>
  <c r="V181" i="87" s="1"/>
  <c r="V193" i="87" s="1"/>
  <c r="V205" i="87" s="1"/>
  <c r="V217" i="87" s="1"/>
  <c r="V229" i="87" s="1"/>
  <c r="V241" i="87" s="1"/>
  <c r="V253" i="87" s="1"/>
  <c r="V265" i="87" s="1"/>
  <c r="V277" i="87" s="1"/>
  <c r="V289" i="87" s="1"/>
  <c r="V301" i="87" s="1"/>
  <c r="V313" i="87" s="1"/>
  <c r="V325" i="87" s="1"/>
  <c r="V337" i="87" s="1"/>
  <c r="V349" i="87" s="1"/>
  <c r="V361" i="87" s="1"/>
  <c r="V373" i="87" s="1"/>
  <c r="V385" i="87" s="1"/>
  <c r="V397" i="87" s="1"/>
  <c r="V409" i="87" s="1"/>
  <c r="V421" i="87" s="1"/>
  <c r="V433" i="87" s="1"/>
  <c r="V445" i="87" s="1"/>
  <c r="V457" i="87" s="1"/>
  <c r="V469" i="87" s="1"/>
  <c r="V481" i="87" s="1"/>
  <c r="V14" i="87"/>
  <c r="R46" i="16"/>
  <c r="R45" i="16"/>
  <c r="R62" i="234"/>
  <c r="Q62" i="234"/>
  <c r="B62" i="234"/>
  <c r="R61" i="234"/>
  <c r="Q61" i="234"/>
  <c r="B61" i="234"/>
  <c r="R60" i="234"/>
  <c r="Q60" i="234"/>
  <c r="B60" i="234"/>
  <c r="R59" i="234"/>
  <c r="Q59" i="234"/>
  <c r="B59" i="234"/>
  <c r="R58" i="234"/>
  <c r="Q58" i="234"/>
  <c r="B58" i="234"/>
  <c r="R57" i="234"/>
  <c r="Q57" i="234"/>
  <c r="B57" i="234"/>
  <c r="R56" i="234"/>
  <c r="Q56" i="234"/>
  <c r="B56" i="234"/>
  <c r="R55" i="234"/>
  <c r="Q55" i="234"/>
  <c r="B55" i="234"/>
  <c r="R54" i="234"/>
  <c r="Q54" i="234"/>
  <c r="B54" i="234"/>
  <c r="R53" i="234"/>
  <c r="Q53" i="234"/>
  <c r="B53" i="234"/>
  <c r="R52" i="234"/>
  <c r="Q52" i="234"/>
  <c r="B52" i="234"/>
  <c r="R51" i="234"/>
  <c r="Q51" i="234"/>
  <c r="B51" i="234"/>
  <c r="R50" i="234"/>
  <c r="Q50" i="234"/>
  <c r="B50" i="234"/>
  <c r="R49" i="234"/>
  <c r="Q49" i="234"/>
  <c r="B49" i="234"/>
  <c r="R48" i="234"/>
  <c r="Q48" i="234"/>
  <c r="B48" i="234"/>
  <c r="R44" i="234"/>
  <c r="Q44" i="234"/>
  <c r="B44" i="234"/>
  <c r="R43" i="234"/>
  <c r="Q43" i="234"/>
  <c r="B43" i="234"/>
  <c r="R42" i="234"/>
  <c r="Q42" i="234"/>
  <c r="B42" i="234"/>
  <c r="R41" i="234"/>
  <c r="Q41" i="234"/>
  <c r="B41" i="234"/>
  <c r="R40" i="234"/>
  <c r="Q40" i="234"/>
  <c r="B40" i="234"/>
  <c r="R39" i="234"/>
  <c r="Q39" i="234"/>
  <c r="B39" i="234"/>
  <c r="R38" i="234"/>
  <c r="Q38" i="234"/>
  <c r="B38" i="234"/>
  <c r="R37" i="234"/>
  <c r="Q37" i="234"/>
  <c r="B37" i="234"/>
  <c r="R36" i="234"/>
  <c r="Q36" i="234"/>
  <c r="B36" i="234"/>
  <c r="R35" i="234"/>
  <c r="Q35" i="234"/>
  <c r="B35" i="234"/>
  <c r="R34" i="234"/>
  <c r="Q34" i="234"/>
  <c r="B34" i="234"/>
  <c r="R33" i="234"/>
  <c r="Q33" i="234"/>
  <c r="B33" i="234"/>
  <c r="R32" i="234"/>
  <c r="Q32" i="234"/>
  <c r="B32" i="234"/>
  <c r="R31" i="234"/>
  <c r="Q31" i="234"/>
  <c r="B31" i="234"/>
  <c r="R30" i="234"/>
  <c r="Q30" i="234"/>
  <c r="B30" i="234"/>
  <c r="R29" i="234"/>
  <c r="Q29" i="234"/>
  <c r="B29" i="234"/>
  <c r="R28" i="234"/>
  <c r="Q28" i="234"/>
  <c r="B28" i="234"/>
  <c r="R27" i="234"/>
  <c r="Q27" i="234"/>
  <c r="B27" i="234"/>
  <c r="R26" i="234"/>
  <c r="Q26" i="234"/>
  <c r="B26" i="234"/>
  <c r="R25" i="234"/>
  <c r="Q25" i="234"/>
  <c r="B25" i="234"/>
  <c r="R23" i="234"/>
  <c r="CJ23" i="82" s="1"/>
  <c r="R21" i="234"/>
  <c r="Q21" i="234"/>
  <c r="B21" i="234"/>
  <c r="R20" i="234"/>
  <c r="Q20" i="234"/>
  <c r="B20" i="234"/>
  <c r="R19" i="234"/>
  <c r="Q19" i="234"/>
  <c r="B19" i="234"/>
  <c r="R18" i="234"/>
  <c r="Q18" i="234"/>
  <c r="B18" i="234"/>
  <c r="R17" i="234"/>
  <c r="Q17" i="234"/>
  <c r="B17" i="234"/>
  <c r="R16" i="234"/>
  <c r="Q16" i="234"/>
  <c r="B16" i="234"/>
  <c r="R15" i="234"/>
  <c r="Q15" i="234"/>
  <c r="B15" i="234"/>
  <c r="R14" i="234"/>
  <c r="Q14" i="234"/>
  <c r="B14" i="234"/>
  <c r="R13" i="234"/>
  <c r="Q13" i="234"/>
  <c r="B13" i="234"/>
  <c r="R12" i="234"/>
  <c r="Q12" i="234"/>
  <c r="B12" i="234"/>
  <c r="R10" i="234"/>
  <c r="CI23" i="82" s="1"/>
  <c r="R62" i="233"/>
  <c r="Q62" i="233"/>
  <c r="B62" i="233"/>
  <c r="R61" i="233"/>
  <c r="Q61" i="233"/>
  <c r="B61" i="233"/>
  <c r="R60" i="233"/>
  <c r="Q60" i="233"/>
  <c r="B60" i="233"/>
  <c r="R59" i="233"/>
  <c r="Q59" i="233"/>
  <c r="B59" i="233"/>
  <c r="R58" i="233"/>
  <c r="Q58" i="233"/>
  <c r="B58" i="233"/>
  <c r="R57" i="233"/>
  <c r="Q57" i="233"/>
  <c r="B57" i="233"/>
  <c r="R56" i="233"/>
  <c r="Q56" i="233"/>
  <c r="B56" i="233"/>
  <c r="R55" i="233"/>
  <c r="Q55" i="233"/>
  <c r="B55" i="233"/>
  <c r="R54" i="233"/>
  <c r="Q54" i="233"/>
  <c r="B54" i="233"/>
  <c r="R53" i="233"/>
  <c r="Q53" i="233"/>
  <c r="B53" i="233"/>
  <c r="R52" i="233"/>
  <c r="Q52" i="233"/>
  <c r="B52" i="233"/>
  <c r="R51" i="233"/>
  <c r="Q51" i="233"/>
  <c r="B51" i="233"/>
  <c r="R50" i="233"/>
  <c r="Q50" i="233"/>
  <c r="B50" i="233"/>
  <c r="R49" i="233"/>
  <c r="Q49" i="233"/>
  <c r="B49" i="233"/>
  <c r="R48" i="233"/>
  <c r="Q48" i="233"/>
  <c r="B48" i="233"/>
  <c r="R44" i="233"/>
  <c r="Q44" i="233"/>
  <c r="B44" i="233"/>
  <c r="R43" i="233"/>
  <c r="Q43" i="233"/>
  <c r="B43" i="233"/>
  <c r="R42" i="233"/>
  <c r="Q42" i="233"/>
  <c r="B42" i="233"/>
  <c r="R41" i="233"/>
  <c r="Q41" i="233"/>
  <c r="B41" i="233"/>
  <c r="R40" i="233"/>
  <c r="Q40" i="233"/>
  <c r="B40" i="233"/>
  <c r="R39" i="233"/>
  <c r="Q39" i="233"/>
  <c r="B39" i="233"/>
  <c r="R38" i="233"/>
  <c r="Q38" i="233"/>
  <c r="B38" i="233"/>
  <c r="R37" i="233"/>
  <c r="Q37" i="233"/>
  <c r="B37" i="233"/>
  <c r="R36" i="233"/>
  <c r="Q36" i="233"/>
  <c r="B36" i="233"/>
  <c r="R35" i="233"/>
  <c r="Q35" i="233"/>
  <c r="B35" i="233"/>
  <c r="R34" i="233"/>
  <c r="Q34" i="233"/>
  <c r="B34" i="233"/>
  <c r="R33" i="233"/>
  <c r="Q33" i="233"/>
  <c r="B33" i="233"/>
  <c r="R32" i="233"/>
  <c r="Q32" i="233"/>
  <c r="B32" i="233"/>
  <c r="R31" i="233"/>
  <c r="Q31" i="233"/>
  <c r="B31" i="233"/>
  <c r="R30" i="233"/>
  <c r="Q30" i="233"/>
  <c r="B30" i="233"/>
  <c r="R29" i="233"/>
  <c r="Q29" i="233"/>
  <c r="B29" i="233"/>
  <c r="R28" i="233"/>
  <c r="Q28" i="233"/>
  <c r="B28" i="233"/>
  <c r="R27" i="233"/>
  <c r="Q27" i="233"/>
  <c r="B27" i="233"/>
  <c r="R26" i="233"/>
  <c r="Q26" i="233"/>
  <c r="B26" i="233"/>
  <c r="R25" i="233"/>
  <c r="Q25" i="233"/>
  <c r="B25" i="233"/>
  <c r="R23" i="233"/>
  <c r="CJ22" i="82" s="1"/>
  <c r="R21" i="233"/>
  <c r="Q21" i="233"/>
  <c r="B21" i="233"/>
  <c r="R20" i="233"/>
  <c r="Q20" i="233"/>
  <c r="B20" i="233"/>
  <c r="R19" i="233"/>
  <c r="Q19" i="233"/>
  <c r="B19" i="233"/>
  <c r="R18" i="233"/>
  <c r="Q18" i="233"/>
  <c r="B18" i="233"/>
  <c r="R17" i="233"/>
  <c r="Q17" i="233"/>
  <c r="B17" i="233"/>
  <c r="R16" i="233"/>
  <c r="Q16" i="233"/>
  <c r="B16" i="233"/>
  <c r="R15" i="233"/>
  <c r="Q15" i="233"/>
  <c r="B15" i="233"/>
  <c r="R14" i="233"/>
  <c r="Q14" i="233"/>
  <c r="B14" i="233"/>
  <c r="R13" i="233"/>
  <c r="Q13" i="233"/>
  <c r="B13" i="233"/>
  <c r="R12" i="233"/>
  <c r="Q12" i="233"/>
  <c r="B12" i="233"/>
  <c r="R10" i="233"/>
  <c r="CI22" i="82" s="1"/>
  <c r="R62" i="232"/>
  <c r="Q62" i="232"/>
  <c r="B62" i="232"/>
  <c r="R61" i="232"/>
  <c r="Q61" i="232"/>
  <c r="B61" i="232"/>
  <c r="R60" i="232"/>
  <c r="Q60" i="232"/>
  <c r="B60" i="232"/>
  <c r="R59" i="232"/>
  <c r="Q59" i="232"/>
  <c r="B59" i="232"/>
  <c r="R58" i="232"/>
  <c r="Q58" i="232"/>
  <c r="B58" i="232"/>
  <c r="R57" i="232"/>
  <c r="Q57" i="232"/>
  <c r="B57" i="232"/>
  <c r="R56" i="232"/>
  <c r="Q56" i="232"/>
  <c r="B56" i="232"/>
  <c r="R55" i="232"/>
  <c r="Q55" i="232"/>
  <c r="B55" i="232"/>
  <c r="R54" i="232"/>
  <c r="Q54" i="232"/>
  <c r="B54" i="232"/>
  <c r="R53" i="232"/>
  <c r="Q53" i="232"/>
  <c r="B53" i="232"/>
  <c r="R52" i="232"/>
  <c r="Q52" i="232"/>
  <c r="B52" i="232"/>
  <c r="R51" i="232"/>
  <c r="Q51" i="232"/>
  <c r="B51" i="232"/>
  <c r="R50" i="232"/>
  <c r="Q50" i="232"/>
  <c r="B50" i="232"/>
  <c r="R49" i="232"/>
  <c r="Q49" i="232"/>
  <c r="B49" i="232"/>
  <c r="R48" i="232"/>
  <c r="Q48" i="232"/>
  <c r="B48" i="232"/>
  <c r="R44" i="232"/>
  <c r="Q44" i="232"/>
  <c r="B44" i="232"/>
  <c r="R43" i="232"/>
  <c r="Q43" i="232"/>
  <c r="B43" i="232"/>
  <c r="R42" i="232"/>
  <c r="Q42" i="232"/>
  <c r="B42" i="232"/>
  <c r="R41" i="232"/>
  <c r="Q41" i="232"/>
  <c r="B41" i="232"/>
  <c r="R40" i="232"/>
  <c r="Q40" i="232"/>
  <c r="B40" i="232"/>
  <c r="R39" i="232"/>
  <c r="Q39" i="232"/>
  <c r="B39" i="232"/>
  <c r="R38" i="232"/>
  <c r="Q38" i="232"/>
  <c r="B38" i="232"/>
  <c r="R37" i="232"/>
  <c r="Q37" i="232"/>
  <c r="B37" i="232"/>
  <c r="R36" i="232"/>
  <c r="Q36" i="232"/>
  <c r="B36" i="232"/>
  <c r="R35" i="232"/>
  <c r="Q35" i="232"/>
  <c r="B35" i="232"/>
  <c r="R34" i="232"/>
  <c r="Q34" i="232"/>
  <c r="B34" i="232"/>
  <c r="R33" i="232"/>
  <c r="Q33" i="232"/>
  <c r="B33" i="232"/>
  <c r="R32" i="232"/>
  <c r="Q32" i="232"/>
  <c r="B32" i="232"/>
  <c r="R31" i="232"/>
  <c r="Q31" i="232"/>
  <c r="B31" i="232"/>
  <c r="R30" i="232"/>
  <c r="Q30" i="232"/>
  <c r="B30" i="232"/>
  <c r="R29" i="232"/>
  <c r="Q29" i="232"/>
  <c r="B29" i="232"/>
  <c r="R28" i="232"/>
  <c r="Q28" i="232"/>
  <c r="B28" i="232"/>
  <c r="R27" i="232"/>
  <c r="Q27" i="232"/>
  <c r="B27" i="232"/>
  <c r="R26" i="232"/>
  <c r="Q26" i="232"/>
  <c r="B26" i="232"/>
  <c r="R25" i="232"/>
  <c r="Q25" i="232"/>
  <c r="B25" i="232"/>
  <c r="R23" i="232"/>
  <c r="CJ21" i="82" s="1"/>
  <c r="R21" i="232"/>
  <c r="Q21" i="232"/>
  <c r="B21" i="232"/>
  <c r="R20" i="232"/>
  <c r="Q20" i="232"/>
  <c r="B20" i="232"/>
  <c r="R19" i="232"/>
  <c r="Q19" i="232"/>
  <c r="B19" i="232"/>
  <c r="R18" i="232"/>
  <c r="Q18" i="232"/>
  <c r="B18" i="232"/>
  <c r="R17" i="232"/>
  <c r="Q17" i="232"/>
  <c r="B17" i="232"/>
  <c r="R16" i="232"/>
  <c r="Q16" i="232"/>
  <c r="B16" i="232"/>
  <c r="R15" i="232"/>
  <c r="Q15" i="232"/>
  <c r="B15" i="232"/>
  <c r="R14" i="232"/>
  <c r="Q14" i="232"/>
  <c r="B14" i="232"/>
  <c r="R13" i="232"/>
  <c r="Q13" i="232"/>
  <c r="B13" i="232"/>
  <c r="R12" i="232"/>
  <c r="Q12" i="232"/>
  <c r="B12" i="232"/>
  <c r="R10" i="232"/>
  <c r="CI21" i="82" s="1"/>
  <c r="R62" i="231"/>
  <c r="Q62" i="231"/>
  <c r="B62" i="231"/>
  <c r="R61" i="231"/>
  <c r="Q61" i="231"/>
  <c r="B61" i="231"/>
  <c r="R60" i="231"/>
  <c r="Q60" i="231"/>
  <c r="B60" i="231"/>
  <c r="R59" i="231"/>
  <c r="Q59" i="231"/>
  <c r="B59" i="231"/>
  <c r="R58" i="231"/>
  <c r="Q58" i="231"/>
  <c r="B58" i="231"/>
  <c r="R57" i="231"/>
  <c r="Q57" i="231"/>
  <c r="B57" i="231"/>
  <c r="R56" i="231"/>
  <c r="Q56" i="231"/>
  <c r="B56" i="231"/>
  <c r="R55" i="231"/>
  <c r="Q55" i="231"/>
  <c r="B55" i="231"/>
  <c r="R54" i="231"/>
  <c r="Q54" i="231"/>
  <c r="B54" i="231"/>
  <c r="R53" i="231"/>
  <c r="Q53" i="231"/>
  <c r="B53" i="231"/>
  <c r="R52" i="231"/>
  <c r="Q52" i="231"/>
  <c r="B52" i="231"/>
  <c r="R51" i="231"/>
  <c r="Q51" i="231"/>
  <c r="B51" i="231"/>
  <c r="R50" i="231"/>
  <c r="Q50" i="231"/>
  <c r="B50" i="231"/>
  <c r="R49" i="231"/>
  <c r="Q49" i="231"/>
  <c r="B49" i="231"/>
  <c r="R48" i="231"/>
  <c r="Q48" i="231"/>
  <c r="B48" i="231"/>
  <c r="R44" i="231"/>
  <c r="Q44" i="231"/>
  <c r="B44" i="231"/>
  <c r="R43" i="231"/>
  <c r="Q43" i="231"/>
  <c r="B43" i="231"/>
  <c r="R42" i="231"/>
  <c r="Q42" i="231"/>
  <c r="B42" i="231"/>
  <c r="R41" i="231"/>
  <c r="Q41" i="231"/>
  <c r="B41" i="231"/>
  <c r="R40" i="231"/>
  <c r="Q40" i="231"/>
  <c r="B40" i="231"/>
  <c r="R39" i="231"/>
  <c r="Q39" i="231"/>
  <c r="B39" i="231"/>
  <c r="R38" i="231"/>
  <c r="Q38" i="231"/>
  <c r="B38" i="231"/>
  <c r="R37" i="231"/>
  <c r="Q37" i="231"/>
  <c r="B37" i="231"/>
  <c r="R36" i="231"/>
  <c r="Q36" i="231"/>
  <c r="B36" i="231"/>
  <c r="R35" i="231"/>
  <c r="Q35" i="231"/>
  <c r="B35" i="231"/>
  <c r="R34" i="231"/>
  <c r="Q34" i="231"/>
  <c r="B34" i="231"/>
  <c r="R33" i="231"/>
  <c r="Q33" i="231"/>
  <c r="B33" i="231"/>
  <c r="R32" i="231"/>
  <c r="Q32" i="231"/>
  <c r="B32" i="231"/>
  <c r="R31" i="231"/>
  <c r="Q31" i="231"/>
  <c r="B31" i="231"/>
  <c r="R30" i="231"/>
  <c r="Q30" i="231"/>
  <c r="B30" i="231"/>
  <c r="R29" i="231"/>
  <c r="Q29" i="231"/>
  <c r="B29" i="231"/>
  <c r="R28" i="231"/>
  <c r="Q28" i="231"/>
  <c r="B28" i="231"/>
  <c r="R27" i="231"/>
  <c r="Q27" i="231"/>
  <c r="B27" i="231"/>
  <c r="R26" i="231"/>
  <c r="Q26" i="231"/>
  <c r="B26" i="231"/>
  <c r="R25" i="231"/>
  <c r="Q25" i="231"/>
  <c r="B25" i="231"/>
  <c r="R23" i="231"/>
  <c r="CJ20" i="82" s="1"/>
  <c r="R21" i="231"/>
  <c r="Q21" i="231"/>
  <c r="B21" i="231"/>
  <c r="R20" i="231"/>
  <c r="Q20" i="231"/>
  <c r="B20" i="231"/>
  <c r="R19" i="231"/>
  <c r="Q19" i="231"/>
  <c r="B19" i="231"/>
  <c r="R18" i="231"/>
  <c r="Q18" i="231"/>
  <c r="B18" i="231"/>
  <c r="R17" i="231"/>
  <c r="Q17" i="231"/>
  <c r="B17" i="231"/>
  <c r="R16" i="231"/>
  <c r="Q16" i="231"/>
  <c r="B16" i="231"/>
  <c r="R15" i="231"/>
  <c r="Q15" i="231"/>
  <c r="B15" i="231"/>
  <c r="R14" i="231"/>
  <c r="Q14" i="231"/>
  <c r="B14" i="231"/>
  <c r="R13" i="231"/>
  <c r="Q13" i="231"/>
  <c r="B13" i="231"/>
  <c r="R12" i="231"/>
  <c r="Q12" i="231"/>
  <c r="B12" i="231"/>
  <c r="R10" i="231"/>
  <c r="CI20" i="82" s="1"/>
  <c r="R62" i="230"/>
  <c r="Q62" i="230"/>
  <c r="B62" i="230"/>
  <c r="R61" i="230"/>
  <c r="Q61" i="230"/>
  <c r="B61" i="230"/>
  <c r="R60" i="230"/>
  <c r="Q60" i="230"/>
  <c r="B60" i="230"/>
  <c r="R59" i="230"/>
  <c r="Q59" i="230"/>
  <c r="B59" i="230"/>
  <c r="R58" i="230"/>
  <c r="Q58" i="230"/>
  <c r="B58" i="230"/>
  <c r="R57" i="230"/>
  <c r="Q57" i="230"/>
  <c r="B57" i="230"/>
  <c r="R56" i="230"/>
  <c r="Q56" i="230"/>
  <c r="B56" i="230"/>
  <c r="R55" i="230"/>
  <c r="Q55" i="230"/>
  <c r="B55" i="230"/>
  <c r="R54" i="230"/>
  <c r="Q54" i="230"/>
  <c r="B54" i="230"/>
  <c r="R53" i="230"/>
  <c r="Q53" i="230"/>
  <c r="B53" i="230"/>
  <c r="R52" i="230"/>
  <c r="Q52" i="230"/>
  <c r="B52" i="230"/>
  <c r="R51" i="230"/>
  <c r="Q51" i="230"/>
  <c r="B51" i="230"/>
  <c r="R50" i="230"/>
  <c r="Q50" i="230"/>
  <c r="B50" i="230"/>
  <c r="R49" i="230"/>
  <c r="Q49" i="230"/>
  <c r="B49" i="230"/>
  <c r="R48" i="230"/>
  <c r="Q48" i="230"/>
  <c r="B48" i="230"/>
  <c r="R44" i="230"/>
  <c r="Q44" i="230"/>
  <c r="B44" i="230"/>
  <c r="R43" i="230"/>
  <c r="Q43" i="230"/>
  <c r="B43" i="230"/>
  <c r="R42" i="230"/>
  <c r="Q42" i="230"/>
  <c r="B42" i="230"/>
  <c r="R41" i="230"/>
  <c r="Q41" i="230"/>
  <c r="B41" i="230"/>
  <c r="R40" i="230"/>
  <c r="Q40" i="230"/>
  <c r="B40" i="230"/>
  <c r="R39" i="230"/>
  <c r="Q39" i="230"/>
  <c r="B39" i="230"/>
  <c r="R38" i="230"/>
  <c r="Q38" i="230"/>
  <c r="B38" i="230"/>
  <c r="R37" i="230"/>
  <c r="Q37" i="230"/>
  <c r="B37" i="230"/>
  <c r="R36" i="230"/>
  <c r="Q36" i="230"/>
  <c r="B36" i="230"/>
  <c r="R35" i="230"/>
  <c r="Q35" i="230"/>
  <c r="B35" i="230"/>
  <c r="R34" i="230"/>
  <c r="Q34" i="230"/>
  <c r="B34" i="230"/>
  <c r="R33" i="230"/>
  <c r="Q33" i="230"/>
  <c r="B33" i="230"/>
  <c r="R32" i="230"/>
  <c r="Q32" i="230"/>
  <c r="B32" i="230"/>
  <c r="R31" i="230"/>
  <c r="Q31" i="230"/>
  <c r="B31" i="230"/>
  <c r="R30" i="230"/>
  <c r="Q30" i="230"/>
  <c r="B30" i="230"/>
  <c r="R29" i="230"/>
  <c r="Q29" i="230"/>
  <c r="B29" i="230"/>
  <c r="R28" i="230"/>
  <c r="Q28" i="230"/>
  <c r="B28" i="230"/>
  <c r="R27" i="230"/>
  <c r="Q27" i="230"/>
  <c r="B27" i="230"/>
  <c r="R26" i="230"/>
  <c r="Q26" i="230"/>
  <c r="B26" i="230"/>
  <c r="R25" i="230"/>
  <c r="Q25" i="230"/>
  <c r="B25" i="230"/>
  <c r="R23" i="230"/>
  <c r="CJ19" i="82" s="1"/>
  <c r="R21" i="230"/>
  <c r="Q21" i="230"/>
  <c r="B21" i="230"/>
  <c r="R20" i="230"/>
  <c r="Q20" i="230"/>
  <c r="B20" i="230"/>
  <c r="R19" i="230"/>
  <c r="Q19" i="230"/>
  <c r="B19" i="230"/>
  <c r="R18" i="230"/>
  <c r="Q18" i="230"/>
  <c r="B18" i="230"/>
  <c r="R17" i="230"/>
  <c r="Q17" i="230"/>
  <c r="B17" i="230"/>
  <c r="R16" i="230"/>
  <c r="Q16" i="230"/>
  <c r="B16" i="230"/>
  <c r="R15" i="230"/>
  <c r="Q15" i="230"/>
  <c r="B15" i="230"/>
  <c r="R14" i="230"/>
  <c r="Q14" i="230"/>
  <c r="B14" i="230"/>
  <c r="R13" i="230"/>
  <c r="Q13" i="230"/>
  <c r="B13" i="230"/>
  <c r="R12" i="230"/>
  <c r="Q12" i="230"/>
  <c r="B12" i="230"/>
  <c r="R10" i="230"/>
  <c r="CI19" i="82" s="1"/>
  <c r="R62" i="229"/>
  <c r="Q62" i="229"/>
  <c r="B62" i="229"/>
  <c r="R61" i="229"/>
  <c r="Q61" i="229"/>
  <c r="B61" i="229"/>
  <c r="R60" i="229"/>
  <c r="Q60" i="229"/>
  <c r="B60" i="229"/>
  <c r="R59" i="229"/>
  <c r="Q59" i="229"/>
  <c r="B59" i="229"/>
  <c r="R58" i="229"/>
  <c r="Q58" i="229"/>
  <c r="B58" i="229"/>
  <c r="R57" i="229"/>
  <c r="Q57" i="229"/>
  <c r="B57" i="229"/>
  <c r="R56" i="229"/>
  <c r="Q56" i="229"/>
  <c r="B56" i="229"/>
  <c r="R55" i="229"/>
  <c r="Q55" i="229"/>
  <c r="B55" i="229"/>
  <c r="R54" i="229"/>
  <c r="Q54" i="229"/>
  <c r="B54" i="229"/>
  <c r="R53" i="229"/>
  <c r="Q53" i="229"/>
  <c r="B53" i="229"/>
  <c r="R52" i="229"/>
  <c r="Q52" i="229"/>
  <c r="B52" i="229"/>
  <c r="R51" i="229"/>
  <c r="Q51" i="229"/>
  <c r="B51" i="229"/>
  <c r="R50" i="229"/>
  <c r="Q50" i="229"/>
  <c r="B50" i="229"/>
  <c r="R49" i="229"/>
  <c r="Q49" i="229"/>
  <c r="B49" i="229"/>
  <c r="R48" i="229"/>
  <c r="Q48" i="229"/>
  <c r="B48" i="229"/>
  <c r="R44" i="229"/>
  <c r="Q44" i="229"/>
  <c r="B44" i="229"/>
  <c r="R43" i="229"/>
  <c r="Q43" i="229"/>
  <c r="B43" i="229"/>
  <c r="R42" i="229"/>
  <c r="Q42" i="229"/>
  <c r="B42" i="229"/>
  <c r="R41" i="229"/>
  <c r="Q41" i="229"/>
  <c r="B41" i="229"/>
  <c r="R40" i="229"/>
  <c r="Q40" i="229"/>
  <c r="B40" i="229"/>
  <c r="R39" i="229"/>
  <c r="Q39" i="229"/>
  <c r="B39" i="229"/>
  <c r="R38" i="229"/>
  <c r="Q38" i="229"/>
  <c r="B38" i="229"/>
  <c r="R37" i="229"/>
  <c r="Q37" i="229"/>
  <c r="B37" i="229"/>
  <c r="R36" i="229"/>
  <c r="Q36" i="229"/>
  <c r="B36" i="229"/>
  <c r="R35" i="229"/>
  <c r="Q35" i="229"/>
  <c r="B35" i="229"/>
  <c r="R34" i="229"/>
  <c r="Q34" i="229"/>
  <c r="B34" i="229"/>
  <c r="R33" i="229"/>
  <c r="Q33" i="229"/>
  <c r="B33" i="229"/>
  <c r="R32" i="229"/>
  <c r="Q32" i="229"/>
  <c r="B32" i="229"/>
  <c r="R31" i="229"/>
  <c r="Q31" i="229"/>
  <c r="B31" i="229"/>
  <c r="R30" i="229"/>
  <c r="Q30" i="229"/>
  <c r="B30" i="229"/>
  <c r="R29" i="229"/>
  <c r="Q29" i="229"/>
  <c r="B29" i="229"/>
  <c r="R28" i="229"/>
  <c r="Q28" i="229"/>
  <c r="B28" i="229"/>
  <c r="R27" i="229"/>
  <c r="Q27" i="229"/>
  <c r="B27" i="229"/>
  <c r="R26" i="229"/>
  <c r="Q26" i="229"/>
  <c r="B26" i="229"/>
  <c r="R25" i="229"/>
  <c r="Q25" i="229"/>
  <c r="B25" i="229"/>
  <c r="R23" i="229"/>
  <c r="CJ18" i="82" s="1"/>
  <c r="R21" i="229"/>
  <c r="Q21" i="229"/>
  <c r="B21" i="229"/>
  <c r="R20" i="229"/>
  <c r="Q20" i="229"/>
  <c r="B20" i="229"/>
  <c r="R19" i="229"/>
  <c r="Q19" i="229"/>
  <c r="B19" i="229"/>
  <c r="R18" i="229"/>
  <c r="Q18" i="229"/>
  <c r="B18" i="229"/>
  <c r="R17" i="229"/>
  <c r="Q17" i="229"/>
  <c r="B17" i="229"/>
  <c r="R16" i="229"/>
  <c r="Q16" i="229"/>
  <c r="B16" i="229"/>
  <c r="R15" i="229"/>
  <c r="Q15" i="229"/>
  <c r="B15" i="229"/>
  <c r="R14" i="229"/>
  <c r="Q14" i="229"/>
  <c r="B14" i="229"/>
  <c r="R13" i="229"/>
  <c r="Q13" i="229"/>
  <c r="B13" i="229"/>
  <c r="R12" i="229"/>
  <c r="Q12" i="229"/>
  <c r="B12" i="229"/>
  <c r="R10" i="229"/>
  <c r="CI18" i="82" s="1"/>
  <c r="R62" i="228"/>
  <c r="Q62" i="228"/>
  <c r="B62" i="228"/>
  <c r="R61" i="228"/>
  <c r="Q61" i="228"/>
  <c r="B61" i="228"/>
  <c r="R60" i="228"/>
  <c r="Q60" i="228"/>
  <c r="B60" i="228"/>
  <c r="R59" i="228"/>
  <c r="Q59" i="228"/>
  <c r="B59" i="228"/>
  <c r="R58" i="228"/>
  <c r="Q58" i="228"/>
  <c r="B58" i="228"/>
  <c r="R57" i="228"/>
  <c r="Q57" i="228"/>
  <c r="B57" i="228"/>
  <c r="R56" i="228"/>
  <c r="Q56" i="228"/>
  <c r="B56" i="228"/>
  <c r="R55" i="228"/>
  <c r="Q55" i="228"/>
  <c r="B55" i="228"/>
  <c r="R54" i="228"/>
  <c r="Q54" i="228"/>
  <c r="B54" i="228"/>
  <c r="R53" i="228"/>
  <c r="Q53" i="228"/>
  <c r="B53" i="228"/>
  <c r="R52" i="228"/>
  <c r="Q52" i="228"/>
  <c r="B52" i="228"/>
  <c r="R51" i="228"/>
  <c r="Q51" i="228"/>
  <c r="B51" i="228"/>
  <c r="R50" i="228"/>
  <c r="Q50" i="228"/>
  <c r="B50" i="228"/>
  <c r="R49" i="228"/>
  <c r="Q49" i="228"/>
  <c r="B49" i="228"/>
  <c r="R48" i="228"/>
  <c r="Q48" i="228"/>
  <c r="B48" i="228"/>
  <c r="R44" i="228"/>
  <c r="Q44" i="228"/>
  <c r="B44" i="228"/>
  <c r="R43" i="228"/>
  <c r="Q43" i="228"/>
  <c r="B43" i="228"/>
  <c r="R42" i="228"/>
  <c r="Q42" i="228"/>
  <c r="B42" i="228"/>
  <c r="R41" i="228"/>
  <c r="Q41" i="228"/>
  <c r="B41" i="228"/>
  <c r="R40" i="228"/>
  <c r="Q40" i="228"/>
  <c r="B40" i="228"/>
  <c r="R39" i="228"/>
  <c r="Q39" i="228"/>
  <c r="B39" i="228"/>
  <c r="R38" i="228"/>
  <c r="Q38" i="228"/>
  <c r="B38" i="228"/>
  <c r="R37" i="228"/>
  <c r="Q37" i="228"/>
  <c r="B37" i="228"/>
  <c r="R36" i="228"/>
  <c r="Q36" i="228"/>
  <c r="B36" i="228"/>
  <c r="R35" i="228"/>
  <c r="Q35" i="228"/>
  <c r="B35" i="228"/>
  <c r="R34" i="228"/>
  <c r="Q34" i="228"/>
  <c r="B34" i="228"/>
  <c r="R33" i="228"/>
  <c r="Q33" i="228"/>
  <c r="B33" i="228"/>
  <c r="R32" i="228"/>
  <c r="Q32" i="228"/>
  <c r="B32" i="228"/>
  <c r="R31" i="228"/>
  <c r="Q31" i="228"/>
  <c r="B31" i="228"/>
  <c r="R30" i="228"/>
  <c r="Q30" i="228"/>
  <c r="B30" i="228"/>
  <c r="R29" i="228"/>
  <c r="Q29" i="228"/>
  <c r="B29" i="228"/>
  <c r="R28" i="228"/>
  <c r="Q28" i="228"/>
  <c r="B28" i="228"/>
  <c r="R27" i="228"/>
  <c r="Q27" i="228"/>
  <c r="B27" i="228"/>
  <c r="R26" i="228"/>
  <c r="Q26" i="228"/>
  <c r="B26" i="228"/>
  <c r="R25" i="228"/>
  <c r="Q25" i="228"/>
  <c r="B25" i="228"/>
  <c r="R23" i="228"/>
  <c r="CJ17" i="82" s="1"/>
  <c r="R21" i="228"/>
  <c r="Q21" i="228"/>
  <c r="B21" i="228"/>
  <c r="R20" i="228"/>
  <c r="Q20" i="228"/>
  <c r="B20" i="228"/>
  <c r="R19" i="228"/>
  <c r="Q19" i="228"/>
  <c r="B19" i="228"/>
  <c r="R18" i="228"/>
  <c r="Q18" i="228"/>
  <c r="B18" i="228"/>
  <c r="R17" i="228"/>
  <c r="Q17" i="228"/>
  <c r="B17" i="228"/>
  <c r="R16" i="228"/>
  <c r="Q16" i="228"/>
  <c r="B16" i="228"/>
  <c r="R15" i="228"/>
  <c r="Q15" i="228"/>
  <c r="B15" i="228"/>
  <c r="R14" i="228"/>
  <c r="Q14" i="228"/>
  <c r="B14" i="228"/>
  <c r="R13" i="228"/>
  <c r="Q13" i="228"/>
  <c r="B13" i="228"/>
  <c r="R12" i="228"/>
  <c r="Q12" i="228"/>
  <c r="B12" i="228"/>
  <c r="R10" i="228"/>
  <c r="CI17" i="82" s="1"/>
  <c r="R62" i="227"/>
  <c r="Q62" i="227"/>
  <c r="B62" i="227"/>
  <c r="R61" i="227"/>
  <c r="Q61" i="227"/>
  <c r="B61" i="227"/>
  <c r="R60" i="227"/>
  <c r="Q60" i="227"/>
  <c r="B60" i="227"/>
  <c r="R59" i="227"/>
  <c r="Q59" i="227"/>
  <c r="B59" i="227"/>
  <c r="R58" i="227"/>
  <c r="Q58" i="227"/>
  <c r="B58" i="227"/>
  <c r="R57" i="227"/>
  <c r="Q57" i="227"/>
  <c r="B57" i="227"/>
  <c r="R56" i="227"/>
  <c r="Q56" i="227"/>
  <c r="B56" i="227"/>
  <c r="R55" i="227"/>
  <c r="Q55" i="227"/>
  <c r="B55" i="227"/>
  <c r="R54" i="227"/>
  <c r="Q54" i="227"/>
  <c r="B54" i="227"/>
  <c r="R53" i="227"/>
  <c r="Q53" i="227"/>
  <c r="B53" i="227"/>
  <c r="R52" i="227"/>
  <c r="Q52" i="227"/>
  <c r="B52" i="227"/>
  <c r="R51" i="227"/>
  <c r="Q51" i="227"/>
  <c r="B51" i="227"/>
  <c r="R50" i="227"/>
  <c r="Q50" i="227"/>
  <c r="B50" i="227"/>
  <c r="R49" i="227"/>
  <c r="Q49" i="227"/>
  <c r="B49" i="227"/>
  <c r="R48" i="227"/>
  <c r="Q48" i="227"/>
  <c r="B48" i="227"/>
  <c r="R44" i="227"/>
  <c r="Q44" i="227"/>
  <c r="B44" i="227"/>
  <c r="R43" i="227"/>
  <c r="Q43" i="227"/>
  <c r="B43" i="227"/>
  <c r="R42" i="227"/>
  <c r="Q42" i="227"/>
  <c r="B42" i="227"/>
  <c r="R41" i="227"/>
  <c r="Q41" i="227"/>
  <c r="B41" i="227"/>
  <c r="R40" i="227"/>
  <c r="Q40" i="227"/>
  <c r="B40" i="227"/>
  <c r="R39" i="227"/>
  <c r="Q39" i="227"/>
  <c r="B39" i="227"/>
  <c r="R38" i="227"/>
  <c r="Q38" i="227"/>
  <c r="B38" i="227"/>
  <c r="R37" i="227"/>
  <c r="Q37" i="227"/>
  <c r="B37" i="227"/>
  <c r="R36" i="227"/>
  <c r="Q36" i="227"/>
  <c r="B36" i="227"/>
  <c r="R35" i="227"/>
  <c r="Q35" i="227"/>
  <c r="B35" i="227"/>
  <c r="R34" i="227"/>
  <c r="Q34" i="227"/>
  <c r="B34" i="227"/>
  <c r="R33" i="227"/>
  <c r="Q33" i="227"/>
  <c r="B33" i="227"/>
  <c r="R32" i="227"/>
  <c r="Q32" i="227"/>
  <c r="B32" i="227"/>
  <c r="R31" i="227"/>
  <c r="Q31" i="227"/>
  <c r="B31" i="227"/>
  <c r="R30" i="227"/>
  <c r="Q30" i="227"/>
  <c r="B30" i="227"/>
  <c r="R29" i="227"/>
  <c r="Q29" i="227"/>
  <c r="B29" i="227"/>
  <c r="R28" i="227"/>
  <c r="Q28" i="227"/>
  <c r="B28" i="227"/>
  <c r="R27" i="227"/>
  <c r="Q27" i="227"/>
  <c r="B27" i="227"/>
  <c r="R26" i="227"/>
  <c r="Q26" i="227"/>
  <c r="B26" i="227"/>
  <c r="R25" i="227"/>
  <c r="Q25" i="227"/>
  <c r="B25" i="227"/>
  <c r="R23" i="227"/>
  <c r="CJ16" i="82" s="1"/>
  <c r="R21" i="227"/>
  <c r="Q21" i="227"/>
  <c r="B21" i="227"/>
  <c r="R20" i="227"/>
  <c r="Q20" i="227"/>
  <c r="B20" i="227"/>
  <c r="R19" i="227"/>
  <c r="Q19" i="227"/>
  <c r="B19" i="227"/>
  <c r="R18" i="227"/>
  <c r="Q18" i="227"/>
  <c r="B18" i="227"/>
  <c r="R17" i="227"/>
  <c r="Q17" i="227"/>
  <c r="B17" i="227"/>
  <c r="R16" i="227"/>
  <c r="Q16" i="227"/>
  <c r="B16" i="227"/>
  <c r="R15" i="227"/>
  <c r="Q15" i="227"/>
  <c r="B15" i="227"/>
  <c r="R14" i="227"/>
  <c r="Q14" i="227"/>
  <c r="B14" i="227"/>
  <c r="R13" i="227"/>
  <c r="Q13" i="227"/>
  <c r="B13" i="227"/>
  <c r="R12" i="227"/>
  <c r="Q12" i="227"/>
  <c r="B12" i="227"/>
  <c r="R10" i="227"/>
  <c r="CI16" i="82" s="1"/>
  <c r="R62" i="226"/>
  <c r="Q62" i="226"/>
  <c r="B62" i="226"/>
  <c r="R61" i="226"/>
  <c r="Q61" i="226"/>
  <c r="B61" i="226"/>
  <c r="R60" i="226"/>
  <c r="Q60" i="226"/>
  <c r="B60" i="226"/>
  <c r="R59" i="226"/>
  <c r="Q59" i="226"/>
  <c r="B59" i="226"/>
  <c r="R58" i="226"/>
  <c r="Q58" i="226"/>
  <c r="B58" i="226"/>
  <c r="R57" i="226"/>
  <c r="Q57" i="226"/>
  <c r="B57" i="226"/>
  <c r="R56" i="226"/>
  <c r="Q56" i="226"/>
  <c r="B56" i="226"/>
  <c r="R55" i="226"/>
  <c r="Q55" i="226"/>
  <c r="B55" i="226"/>
  <c r="R54" i="226"/>
  <c r="Q54" i="226"/>
  <c r="B54" i="226"/>
  <c r="R53" i="226"/>
  <c r="Q53" i="226"/>
  <c r="B53" i="226"/>
  <c r="R52" i="226"/>
  <c r="Q52" i="226"/>
  <c r="B52" i="226"/>
  <c r="R51" i="226"/>
  <c r="Q51" i="226"/>
  <c r="B51" i="226"/>
  <c r="R50" i="226"/>
  <c r="Q50" i="226"/>
  <c r="B50" i="226"/>
  <c r="R49" i="226"/>
  <c r="Q49" i="226"/>
  <c r="B49" i="226"/>
  <c r="R48" i="226"/>
  <c r="Q48" i="226"/>
  <c r="B48" i="226"/>
  <c r="R44" i="226"/>
  <c r="Q44" i="226"/>
  <c r="B44" i="226"/>
  <c r="R43" i="226"/>
  <c r="Q43" i="226"/>
  <c r="B43" i="226"/>
  <c r="R42" i="226"/>
  <c r="Q42" i="226"/>
  <c r="B42" i="226"/>
  <c r="R41" i="226"/>
  <c r="Q41" i="226"/>
  <c r="B41" i="226"/>
  <c r="R40" i="226"/>
  <c r="Q40" i="226"/>
  <c r="B40" i="226"/>
  <c r="R39" i="226"/>
  <c r="Q39" i="226"/>
  <c r="B39" i="226"/>
  <c r="R38" i="226"/>
  <c r="Q38" i="226"/>
  <c r="B38" i="226"/>
  <c r="R37" i="226"/>
  <c r="Q37" i="226"/>
  <c r="B37" i="226"/>
  <c r="R36" i="226"/>
  <c r="Q36" i="226"/>
  <c r="B36" i="226"/>
  <c r="R35" i="226"/>
  <c r="Q35" i="226"/>
  <c r="B35" i="226"/>
  <c r="R34" i="226"/>
  <c r="Q34" i="226"/>
  <c r="B34" i="226"/>
  <c r="R33" i="226"/>
  <c r="Q33" i="226"/>
  <c r="B33" i="226"/>
  <c r="R32" i="226"/>
  <c r="Q32" i="226"/>
  <c r="B32" i="226"/>
  <c r="R31" i="226"/>
  <c r="Q31" i="226"/>
  <c r="B31" i="226"/>
  <c r="R30" i="226"/>
  <c r="Q30" i="226"/>
  <c r="B30" i="226"/>
  <c r="R29" i="226"/>
  <c r="Q29" i="226"/>
  <c r="B29" i="226"/>
  <c r="R28" i="226"/>
  <c r="Q28" i="226"/>
  <c r="B28" i="226"/>
  <c r="R27" i="226"/>
  <c r="Q27" i="226"/>
  <c r="B27" i="226"/>
  <c r="R26" i="226"/>
  <c r="Q26" i="226"/>
  <c r="B26" i="226"/>
  <c r="R25" i="226"/>
  <c r="Q25" i="226"/>
  <c r="B25" i="226"/>
  <c r="R23" i="226"/>
  <c r="CJ15" i="82" s="1"/>
  <c r="R21" i="226"/>
  <c r="Q21" i="226"/>
  <c r="B21" i="226"/>
  <c r="R20" i="226"/>
  <c r="Q20" i="226"/>
  <c r="B20" i="226"/>
  <c r="R19" i="226"/>
  <c r="Q19" i="226"/>
  <c r="B19" i="226"/>
  <c r="R18" i="226"/>
  <c r="Q18" i="226"/>
  <c r="B18" i="226"/>
  <c r="R17" i="226"/>
  <c r="Q17" i="226"/>
  <c r="B17" i="226"/>
  <c r="R16" i="226"/>
  <c r="Q16" i="226"/>
  <c r="B16" i="226"/>
  <c r="R15" i="226"/>
  <c r="Q15" i="226"/>
  <c r="B15" i="226"/>
  <c r="R14" i="226"/>
  <c r="Q14" i="226"/>
  <c r="B14" i="226"/>
  <c r="R13" i="226"/>
  <c r="Q13" i="226"/>
  <c r="B13" i="226"/>
  <c r="R12" i="226"/>
  <c r="Q12" i="226"/>
  <c r="B12" i="226"/>
  <c r="R10" i="226"/>
  <c r="CI15" i="82" s="1"/>
  <c r="R62" i="225"/>
  <c r="Q62" i="225"/>
  <c r="B62" i="225"/>
  <c r="R61" i="225"/>
  <c r="Q61" i="225"/>
  <c r="B61" i="225"/>
  <c r="R60" i="225"/>
  <c r="Q60" i="225"/>
  <c r="B60" i="225"/>
  <c r="R59" i="225"/>
  <c r="Q59" i="225"/>
  <c r="B59" i="225"/>
  <c r="R58" i="225"/>
  <c r="Q58" i="225"/>
  <c r="B58" i="225"/>
  <c r="R57" i="225"/>
  <c r="Q57" i="225"/>
  <c r="B57" i="225"/>
  <c r="R56" i="225"/>
  <c r="Q56" i="225"/>
  <c r="B56" i="225"/>
  <c r="R55" i="225"/>
  <c r="Q55" i="225"/>
  <c r="B55" i="225"/>
  <c r="R54" i="225"/>
  <c r="Q54" i="225"/>
  <c r="B54" i="225"/>
  <c r="R53" i="225"/>
  <c r="Q53" i="225"/>
  <c r="B53" i="225"/>
  <c r="R52" i="225"/>
  <c r="Q52" i="225"/>
  <c r="B52" i="225"/>
  <c r="R51" i="225"/>
  <c r="Q51" i="225"/>
  <c r="B51" i="225"/>
  <c r="R50" i="225"/>
  <c r="Q50" i="225"/>
  <c r="B50" i="225"/>
  <c r="R49" i="225"/>
  <c r="Q49" i="225"/>
  <c r="B49" i="225"/>
  <c r="R48" i="225"/>
  <c r="Q48" i="225"/>
  <c r="B48" i="225"/>
  <c r="R44" i="225"/>
  <c r="Q44" i="225"/>
  <c r="B44" i="225"/>
  <c r="R43" i="225"/>
  <c r="Q43" i="225"/>
  <c r="B43" i="225"/>
  <c r="R42" i="225"/>
  <c r="Q42" i="225"/>
  <c r="B42" i="225"/>
  <c r="R41" i="225"/>
  <c r="Q41" i="225"/>
  <c r="B41" i="225"/>
  <c r="R40" i="225"/>
  <c r="Q40" i="225"/>
  <c r="B40" i="225"/>
  <c r="R39" i="225"/>
  <c r="Q39" i="225"/>
  <c r="B39" i="225"/>
  <c r="R38" i="225"/>
  <c r="Q38" i="225"/>
  <c r="B38" i="225"/>
  <c r="R37" i="225"/>
  <c r="Q37" i="225"/>
  <c r="B37" i="225"/>
  <c r="R36" i="225"/>
  <c r="Q36" i="225"/>
  <c r="B36" i="225"/>
  <c r="R35" i="225"/>
  <c r="Q35" i="225"/>
  <c r="B35" i="225"/>
  <c r="R34" i="225"/>
  <c r="Q34" i="225"/>
  <c r="B34" i="225"/>
  <c r="R33" i="225"/>
  <c r="Q33" i="225"/>
  <c r="B33" i="225"/>
  <c r="R32" i="225"/>
  <c r="Q32" i="225"/>
  <c r="B32" i="225"/>
  <c r="R31" i="225"/>
  <c r="Q31" i="225"/>
  <c r="B31" i="225"/>
  <c r="R30" i="225"/>
  <c r="Q30" i="225"/>
  <c r="B30" i="225"/>
  <c r="R29" i="225"/>
  <c r="Q29" i="225"/>
  <c r="B29" i="225"/>
  <c r="R28" i="225"/>
  <c r="Q28" i="225"/>
  <c r="B28" i="225"/>
  <c r="R27" i="225"/>
  <c r="Q27" i="225"/>
  <c r="B27" i="225"/>
  <c r="R26" i="225"/>
  <c r="Q26" i="225"/>
  <c r="B26" i="225"/>
  <c r="R25" i="225"/>
  <c r="Q25" i="225"/>
  <c r="B25" i="225"/>
  <c r="R23" i="225"/>
  <c r="CJ14" i="82" s="1"/>
  <c r="R21" i="225"/>
  <c r="Q21" i="225"/>
  <c r="B21" i="225"/>
  <c r="R20" i="225"/>
  <c r="Q20" i="225"/>
  <c r="B20" i="225"/>
  <c r="R19" i="225"/>
  <c r="Q19" i="225"/>
  <c r="B19" i="225"/>
  <c r="R18" i="225"/>
  <c r="Q18" i="225"/>
  <c r="B18" i="225"/>
  <c r="R17" i="225"/>
  <c r="Q17" i="225"/>
  <c r="B17" i="225"/>
  <c r="R16" i="225"/>
  <c r="Q16" i="225"/>
  <c r="B16" i="225"/>
  <c r="R15" i="225"/>
  <c r="Q15" i="225"/>
  <c r="B15" i="225"/>
  <c r="R14" i="225"/>
  <c r="Q14" i="225"/>
  <c r="B14" i="225"/>
  <c r="R13" i="225"/>
  <c r="Q13" i="225"/>
  <c r="B13" i="225"/>
  <c r="R12" i="225"/>
  <c r="Q12" i="225"/>
  <c r="B12" i="225"/>
  <c r="R10" i="225"/>
  <c r="CI14" i="82" s="1"/>
  <c r="R62" i="224"/>
  <c r="Q62" i="224"/>
  <c r="B62" i="224"/>
  <c r="R61" i="224"/>
  <c r="Q61" i="224"/>
  <c r="B61" i="224"/>
  <c r="R60" i="224"/>
  <c r="Q60" i="224"/>
  <c r="B60" i="224"/>
  <c r="R59" i="224"/>
  <c r="Q59" i="224"/>
  <c r="B59" i="224"/>
  <c r="R58" i="224"/>
  <c r="Q58" i="224"/>
  <c r="B58" i="224"/>
  <c r="R57" i="224"/>
  <c r="Q57" i="224"/>
  <c r="B57" i="224"/>
  <c r="R56" i="224"/>
  <c r="Q56" i="224"/>
  <c r="B56" i="224"/>
  <c r="R55" i="224"/>
  <c r="Q55" i="224"/>
  <c r="B55" i="224"/>
  <c r="R54" i="224"/>
  <c r="Q54" i="224"/>
  <c r="B54" i="224"/>
  <c r="R53" i="224"/>
  <c r="Q53" i="224"/>
  <c r="B53" i="224"/>
  <c r="R52" i="224"/>
  <c r="Q52" i="224"/>
  <c r="B52" i="224"/>
  <c r="R51" i="224"/>
  <c r="Q51" i="224"/>
  <c r="B51" i="224"/>
  <c r="R50" i="224"/>
  <c r="Q50" i="224"/>
  <c r="B50" i="224"/>
  <c r="R49" i="224"/>
  <c r="Q49" i="224"/>
  <c r="B49" i="224"/>
  <c r="R48" i="224"/>
  <c r="Q48" i="224"/>
  <c r="B48" i="224"/>
  <c r="R44" i="224"/>
  <c r="Q44" i="224"/>
  <c r="B44" i="224"/>
  <c r="R43" i="224"/>
  <c r="Q43" i="224"/>
  <c r="B43" i="224"/>
  <c r="R42" i="224"/>
  <c r="Q42" i="224"/>
  <c r="B42" i="224"/>
  <c r="R41" i="224"/>
  <c r="Q41" i="224"/>
  <c r="B41" i="224"/>
  <c r="R40" i="224"/>
  <c r="Q40" i="224"/>
  <c r="B40" i="224"/>
  <c r="R39" i="224"/>
  <c r="Q39" i="224"/>
  <c r="B39" i="224"/>
  <c r="R38" i="224"/>
  <c r="Q38" i="224"/>
  <c r="B38" i="224"/>
  <c r="R37" i="224"/>
  <c r="Q37" i="224"/>
  <c r="B37" i="224"/>
  <c r="R36" i="224"/>
  <c r="Q36" i="224"/>
  <c r="B36" i="224"/>
  <c r="R35" i="224"/>
  <c r="Q35" i="224"/>
  <c r="B35" i="224"/>
  <c r="R34" i="224"/>
  <c r="Q34" i="224"/>
  <c r="B34" i="224"/>
  <c r="R33" i="224"/>
  <c r="Q33" i="224"/>
  <c r="B33" i="224"/>
  <c r="R32" i="224"/>
  <c r="Q32" i="224"/>
  <c r="B32" i="224"/>
  <c r="R31" i="224"/>
  <c r="Q31" i="224"/>
  <c r="B31" i="224"/>
  <c r="R30" i="224"/>
  <c r="Q30" i="224"/>
  <c r="B30" i="224"/>
  <c r="R29" i="224"/>
  <c r="Q29" i="224"/>
  <c r="B29" i="224"/>
  <c r="R28" i="224"/>
  <c r="Q28" i="224"/>
  <c r="B28" i="224"/>
  <c r="R27" i="224"/>
  <c r="Q27" i="224"/>
  <c r="B27" i="224"/>
  <c r="R26" i="224"/>
  <c r="Q26" i="224"/>
  <c r="B26" i="224"/>
  <c r="R25" i="224"/>
  <c r="Q25" i="224"/>
  <c r="B25" i="224"/>
  <c r="R23" i="224"/>
  <c r="CJ13" i="82" s="1"/>
  <c r="R21" i="224"/>
  <c r="Q21" i="224"/>
  <c r="B21" i="224"/>
  <c r="R20" i="224"/>
  <c r="Q20" i="224"/>
  <c r="B20" i="224"/>
  <c r="R19" i="224"/>
  <c r="Q19" i="224"/>
  <c r="B19" i="224"/>
  <c r="R18" i="224"/>
  <c r="Q18" i="224"/>
  <c r="B18" i="224"/>
  <c r="R17" i="224"/>
  <c r="Q17" i="224"/>
  <c r="B17" i="224"/>
  <c r="R16" i="224"/>
  <c r="Q16" i="224"/>
  <c r="B16" i="224"/>
  <c r="R15" i="224"/>
  <c r="Q15" i="224"/>
  <c r="B15" i="224"/>
  <c r="R14" i="224"/>
  <c r="Q14" i="224"/>
  <c r="B14" i="224"/>
  <c r="R13" i="224"/>
  <c r="Q13" i="224"/>
  <c r="B13" i="224"/>
  <c r="R12" i="224"/>
  <c r="Q12" i="224"/>
  <c r="B12" i="224"/>
  <c r="R10" i="224"/>
  <c r="CI13" i="82" s="1"/>
  <c r="R62" i="223"/>
  <c r="Q62" i="223"/>
  <c r="B62" i="223"/>
  <c r="R61" i="223"/>
  <c r="Q61" i="223"/>
  <c r="B61" i="223"/>
  <c r="R60" i="223"/>
  <c r="Q60" i="223"/>
  <c r="B60" i="223"/>
  <c r="R59" i="223"/>
  <c r="Q59" i="223"/>
  <c r="B59" i="223"/>
  <c r="R58" i="223"/>
  <c r="Q58" i="223"/>
  <c r="B58" i="223"/>
  <c r="R57" i="223"/>
  <c r="Q57" i="223"/>
  <c r="B57" i="223"/>
  <c r="R56" i="223"/>
  <c r="Q56" i="223"/>
  <c r="B56" i="223"/>
  <c r="R55" i="223"/>
  <c r="Q55" i="223"/>
  <c r="B55" i="223"/>
  <c r="R54" i="223"/>
  <c r="Q54" i="223"/>
  <c r="B54" i="223"/>
  <c r="R53" i="223"/>
  <c r="Q53" i="223"/>
  <c r="B53" i="223"/>
  <c r="R52" i="223"/>
  <c r="Q52" i="223"/>
  <c r="B52" i="223"/>
  <c r="R51" i="223"/>
  <c r="Q51" i="223"/>
  <c r="B51" i="223"/>
  <c r="R50" i="223"/>
  <c r="Q50" i="223"/>
  <c r="B50" i="223"/>
  <c r="R49" i="223"/>
  <c r="Q49" i="223"/>
  <c r="B49" i="223"/>
  <c r="R48" i="223"/>
  <c r="Q48" i="223"/>
  <c r="B48" i="223"/>
  <c r="R44" i="223"/>
  <c r="Q44" i="223"/>
  <c r="B44" i="223"/>
  <c r="R43" i="223"/>
  <c r="Q43" i="223"/>
  <c r="B43" i="223"/>
  <c r="R42" i="223"/>
  <c r="Q42" i="223"/>
  <c r="B42" i="223"/>
  <c r="R41" i="223"/>
  <c r="Q41" i="223"/>
  <c r="B41" i="223"/>
  <c r="R40" i="223"/>
  <c r="Q40" i="223"/>
  <c r="B40" i="223"/>
  <c r="R39" i="223"/>
  <c r="Q39" i="223"/>
  <c r="B39" i="223"/>
  <c r="R38" i="223"/>
  <c r="Q38" i="223"/>
  <c r="B38" i="223"/>
  <c r="R37" i="223"/>
  <c r="Q37" i="223"/>
  <c r="B37" i="223"/>
  <c r="R36" i="223"/>
  <c r="Q36" i="223"/>
  <c r="B36" i="223"/>
  <c r="R35" i="223"/>
  <c r="Q35" i="223"/>
  <c r="B35" i="223"/>
  <c r="R34" i="223"/>
  <c r="Q34" i="223"/>
  <c r="B34" i="223"/>
  <c r="R33" i="223"/>
  <c r="Q33" i="223"/>
  <c r="B33" i="223"/>
  <c r="R32" i="223"/>
  <c r="Q32" i="223"/>
  <c r="B32" i="223"/>
  <c r="R31" i="223"/>
  <c r="Q31" i="223"/>
  <c r="B31" i="223"/>
  <c r="R30" i="223"/>
  <c r="Q30" i="223"/>
  <c r="B30" i="223"/>
  <c r="R29" i="223"/>
  <c r="Q29" i="223"/>
  <c r="B29" i="223"/>
  <c r="R28" i="223"/>
  <c r="Q28" i="223"/>
  <c r="B28" i="223"/>
  <c r="R27" i="223"/>
  <c r="Q27" i="223"/>
  <c r="B27" i="223"/>
  <c r="R26" i="223"/>
  <c r="Q26" i="223"/>
  <c r="B26" i="223"/>
  <c r="R25" i="223"/>
  <c r="Q25" i="223"/>
  <c r="B25" i="223"/>
  <c r="R23" i="223"/>
  <c r="CJ12" i="82" s="1"/>
  <c r="R21" i="223"/>
  <c r="Q21" i="223"/>
  <c r="B21" i="223"/>
  <c r="R20" i="223"/>
  <c r="Q20" i="223"/>
  <c r="B20" i="223"/>
  <c r="R19" i="223"/>
  <c r="Q19" i="223"/>
  <c r="B19" i="223"/>
  <c r="R18" i="223"/>
  <c r="Q18" i="223"/>
  <c r="B18" i="223"/>
  <c r="R17" i="223"/>
  <c r="Q17" i="223"/>
  <c r="B17" i="223"/>
  <c r="R16" i="223"/>
  <c r="Q16" i="223"/>
  <c r="B16" i="223"/>
  <c r="R15" i="223"/>
  <c r="Q15" i="223"/>
  <c r="B15" i="223"/>
  <c r="R14" i="223"/>
  <c r="Q14" i="223"/>
  <c r="B14" i="223"/>
  <c r="R13" i="223"/>
  <c r="Q13" i="223"/>
  <c r="B13" i="223"/>
  <c r="R12" i="223"/>
  <c r="Q12" i="223"/>
  <c r="B12" i="223"/>
  <c r="R10" i="223"/>
  <c r="CI12" i="82" s="1"/>
  <c r="R62" i="222"/>
  <c r="Q62" i="222"/>
  <c r="B62" i="222"/>
  <c r="R61" i="222"/>
  <c r="Q61" i="222"/>
  <c r="B61" i="222"/>
  <c r="R60" i="222"/>
  <c r="Q60" i="222"/>
  <c r="B60" i="222"/>
  <c r="R59" i="222"/>
  <c r="Q59" i="222"/>
  <c r="B59" i="222"/>
  <c r="R58" i="222"/>
  <c r="Q58" i="222"/>
  <c r="B58" i="222"/>
  <c r="R57" i="222"/>
  <c r="Q57" i="222"/>
  <c r="B57" i="222"/>
  <c r="R56" i="222"/>
  <c r="Q56" i="222"/>
  <c r="B56" i="222"/>
  <c r="R55" i="222"/>
  <c r="Q55" i="222"/>
  <c r="B55" i="222"/>
  <c r="R54" i="222"/>
  <c r="Q54" i="222"/>
  <c r="B54" i="222"/>
  <c r="R53" i="222"/>
  <c r="Q53" i="222"/>
  <c r="B53" i="222"/>
  <c r="R52" i="222"/>
  <c r="Q52" i="222"/>
  <c r="B52" i="222"/>
  <c r="R51" i="222"/>
  <c r="Q51" i="222"/>
  <c r="B51" i="222"/>
  <c r="R50" i="222"/>
  <c r="Q50" i="222"/>
  <c r="B50" i="222"/>
  <c r="R49" i="222"/>
  <c r="Q49" i="222"/>
  <c r="B49" i="222"/>
  <c r="R48" i="222"/>
  <c r="Q48" i="222"/>
  <c r="B48" i="222"/>
  <c r="R44" i="222"/>
  <c r="Q44" i="222"/>
  <c r="B44" i="222"/>
  <c r="R43" i="222"/>
  <c r="Q43" i="222"/>
  <c r="B43" i="222"/>
  <c r="R42" i="222"/>
  <c r="Q42" i="222"/>
  <c r="B42" i="222"/>
  <c r="R41" i="222"/>
  <c r="Q41" i="222"/>
  <c r="B41" i="222"/>
  <c r="R40" i="222"/>
  <c r="Q40" i="222"/>
  <c r="B40" i="222"/>
  <c r="R39" i="222"/>
  <c r="Q39" i="222"/>
  <c r="B39" i="222"/>
  <c r="R38" i="222"/>
  <c r="Q38" i="222"/>
  <c r="B38" i="222"/>
  <c r="R37" i="222"/>
  <c r="Q37" i="222"/>
  <c r="B37" i="222"/>
  <c r="R36" i="222"/>
  <c r="Q36" i="222"/>
  <c r="B36" i="222"/>
  <c r="R35" i="222"/>
  <c r="Q35" i="222"/>
  <c r="B35" i="222"/>
  <c r="R34" i="222"/>
  <c r="Q34" i="222"/>
  <c r="B34" i="222"/>
  <c r="R33" i="222"/>
  <c r="Q33" i="222"/>
  <c r="B33" i="222"/>
  <c r="R32" i="222"/>
  <c r="Q32" i="222"/>
  <c r="B32" i="222"/>
  <c r="R31" i="222"/>
  <c r="Q31" i="222"/>
  <c r="B31" i="222"/>
  <c r="R30" i="222"/>
  <c r="Q30" i="222"/>
  <c r="B30" i="222"/>
  <c r="R29" i="222"/>
  <c r="Q29" i="222"/>
  <c r="B29" i="222"/>
  <c r="R28" i="222"/>
  <c r="Q28" i="222"/>
  <c r="B28" i="222"/>
  <c r="R27" i="222"/>
  <c r="Q27" i="222"/>
  <c r="B27" i="222"/>
  <c r="R26" i="222"/>
  <c r="Q26" i="222"/>
  <c r="B26" i="222"/>
  <c r="R25" i="222"/>
  <c r="Q25" i="222"/>
  <c r="B25" i="222"/>
  <c r="R23" i="222"/>
  <c r="CJ11" i="82" s="1"/>
  <c r="R21" i="222"/>
  <c r="Q21" i="222"/>
  <c r="B21" i="222"/>
  <c r="R20" i="222"/>
  <c r="Q20" i="222"/>
  <c r="B20" i="222"/>
  <c r="R19" i="222"/>
  <c r="Q19" i="222"/>
  <c r="B19" i="222"/>
  <c r="R18" i="222"/>
  <c r="Q18" i="222"/>
  <c r="B18" i="222"/>
  <c r="R17" i="222"/>
  <c r="Q17" i="222"/>
  <c r="B17" i="222"/>
  <c r="R16" i="222"/>
  <c r="Q16" i="222"/>
  <c r="B16" i="222"/>
  <c r="R15" i="222"/>
  <c r="Q15" i="222"/>
  <c r="B15" i="222"/>
  <c r="R14" i="222"/>
  <c r="Q14" i="222"/>
  <c r="B14" i="222"/>
  <c r="R13" i="222"/>
  <c r="Q13" i="222"/>
  <c r="B13" i="222"/>
  <c r="R12" i="222"/>
  <c r="Q12" i="222"/>
  <c r="B12" i="222"/>
  <c r="R10" i="222"/>
  <c r="CI11" i="82" s="1"/>
  <c r="R62" i="221"/>
  <c r="Q62" i="221"/>
  <c r="B62" i="221"/>
  <c r="R61" i="221"/>
  <c r="Q61" i="221"/>
  <c r="B61" i="221"/>
  <c r="R60" i="221"/>
  <c r="Q60" i="221"/>
  <c r="B60" i="221"/>
  <c r="R59" i="221"/>
  <c r="Q59" i="221"/>
  <c r="B59" i="221"/>
  <c r="R58" i="221"/>
  <c r="Q58" i="221"/>
  <c r="B58" i="221"/>
  <c r="R57" i="221"/>
  <c r="Q57" i="221"/>
  <c r="B57" i="221"/>
  <c r="R56" i="221"/>
  <c r="Q56" i="221"/>
  <c r="B56" i="221"/>
  <c r="R55" i="221"/>
  <c r="Q55" i="221"/>
  <c r="B55" i="221"/>
  <c r="R54" i="221"/>
  <c r="Q54" i="221"/>
  <c r="B54" i="221"/>
  <c r="R53" i="221"/>
  <c r="Q53" i="221"/>
  <c r="B53" i="221"/>
  <c r="R52" i="221"/>
  <c r="Q52" i="221"/>
  <c r="B52" i="221"/>
  <c r="R51" i="221"/>
  <c r="Q51" i="221"/>
  <c r="B51" i="221"/>
  <c r="R50" i="221"/>
  <c r="Q50" i="221"/>
  <c r="B50" i="221"/>
  <c r="R49" i="221"/>
  <c r="Q49" i="221"/>
  <c r="B49" i="221"/>
  <c r="R48" i="221"/>
  <c r="Q48" i="221"/>
  <c r="B48" i="221"/>
  <c r="R44" i="221"/>
  <c r="Q44" i="221"/>
  <c r="B44" i="221"/>
  <c r="R43" i="221"/>
  <c r="Q43" i="221"/>
  <c r="B43" i="221"/>
  <c r="R42" i="221"/>
  <c r="Q42" i="221"/>
  <c r="B42" i="221"/>
  <c r="R41" i="221"/>
  <c r="Q41" i="221"/>
  <c r="B41" i="221"/>
  <c r="R40" i="221"/>
  <c r="Q40" i="221"/>
  <c r="B40" i="221"/>
  <c r="R39" i="221"/>
  <c r="Q39" i="221"/>
  <c r="B39" i="221"/>
  <c r="R38" i="221"/>
  <c r="Q38" i="221"/>
  <c r="B38" i="221"/>
  <c r="R37" i="221"/>
  <c r="Q37" i="221"/>
  <c r="B37" i="221"/>
  <c r="R36" i="221"/>
  <c r="Q36" i="221"/>
  <c r="B36" i="221"/>
  <c r="R35" i="221"/>
  <c r="Q35" i="221"/>
  <c r="B35" i="221"/>
  <c r="R34" i="221"/>
  <c r="Q34" i="221"/>
  <c r="B34" i="221"/>
  <c r="R33" i="221"/>
  <c r="Q33" i="221"/>
  <c r="B33" i="221"/>
  <c r="R32" i="221"/>
  <c r="Q32" i="221"/>
  <c r="B32" i="221"/>
  <c r="R31" i="221"/>
  <c r="Q31" i="221"/>
  <c r="B31" i="221"/>
  <c r="R30" i="221"/>
  <c r="Q30" i="221"/>
  <c r="B30" i="221"/>
  <c r="R29" i="221"/>
  <c r="Q29" i="221"/>
  <c r="B29" i="221"/>
  <c r="R28" i="221"/>
  <c r="Q28" i="221"/>
  <c r="B28" i="221"/>
  <c r="R27" i="221"/>
  <c r="Q27" i="221"/>
  <c r="B27" i="221"/>
  <c r="R26" i="221"/>
  <c r="Q26" i="221"/>
  <c r="B26" i="221"/>
  <c r="R25" i="221"/>
  <c r="Q25" i="221"/>
  <c r="B25" i="221"/>
  <c r="R23" i="221"/>
  <c r="CJ10" i="82" s="1"/>
  <c r="R21" i="221"/>
  <c r="Q21" i="221"/>
  <c r="B21" i="221"/>
  <c r="R20" i="221"/>
  <c r="Q20" i="221"/>
  <c r="B20" i="221"/>
  <c r="R19" i="221"/>
  <c r="Q19" i="221"/>
  <c r="B19" i="221"/>
  <c r="R18" i="221"/>
  <c r="Q18" i="221"/>
  <c r="B18" i="221"/>
  <c r="R17" i="221"/>
  <c r="Q17" i="221"/>
  <c r="B17" i="221"/>
  <c r="R16" i="221"/>
  <c r="Q16" i="221"/>
  <c r="B16" i="221"/>
  <c r="R15" i="221"/>
  <c r="Q15" i="221"/>
  <c r="B15" i="221"/>
  <c r="R14" i="221"/>
  <c r="Q14" i="221"/>
  <c r="B14" i="221"/>
  <c r="R13" i="221"/>
  <c r="Q13" i="221"/>
  <c r="B13" i="221"/>
  <c r="R12" i="221"/>
  <c r="Q12" i="221"/>
  <c r="B12" i="221"/>
  <c r="R10" i="221"/>
  <c r="CI10" i="82" s="1"/>
  <c r="R62" i="220"/>
  <c r="Q62" i="220"/>
  <c r="B62" i="220"/>
  <c r="R61" i="220"/>
  <c r="Q61" i="220"/>
  <c r="B61" i="220"/>
  <c r="R60" i="220"/>
  <c r="Q60" i="220"/>
  <c r="B60" i="220"/>
  <c r="R59" i="220"/>
  <c r="Q59" i="220"/>
  <c r="B59" i="220"/>
  <c r="R58" i="220"/>
  <c r="Q58" i="220"/>
  <c r="B58" i="220"/>
  <c r="R57" i="220"/>
  <c r="Q57" i="220"/>
  <c r="B57" i="220"/>
  <c r="R56" i="220"/>
  <c r="Q56" i="220"/>
  <c r="B56" i="220"/>
  <c r="R55" i="220"/>
  <c r="Q55" i="220"/>
  <c r="B55" i="220"/>
  <c r="R54" i="220"/>
  <c r="Q54" i="220"/>
  <c r="B54" i="220"/>
  <c r="R53" i="220"/>
  <c r="Q53" i="220"/>
  <c r="B53" i="220"/>
  <c r="R52" i="220"/>
  <c r="Q52" i="220"/>
  <c r="B52" i="220"/>
  <c r="R51" i="220"/>
  <c r="Q51" i="220"/>
  <c r="B51" i="220"/>
  <c r="R50" i="220"/>
  <c r="Q50" i="220"/>
  <c r="B50" i="220"/>
  <c r="R49" i="220"/>
  <c r="Q49" i="220"/>
  <c r="B49" i="220"/>
  <c r="R48" i="220"/>
  <c r="Q48" i="220"/>
  <c r="B48" i="220"/>
  <c r="R44" i="220"/>
  <c r="Q44" i="220"/>
  <c r="B44" i="220"/>
  <c r="R43" i="220"/>
  <c r="Q43" i="220"/>
  <c r="B43" i="220"/>
  <c r="R42" i="220"/>
  <c r="Q42" i="220"/>
  <c r="B42" i="220"/>
  <c r="R41" i="220"/>
  <c r="Q41" i="220"/>
  <c r="B41" i="220"/>
  <c r="R40" i="220"/>
  <c r="Q40" i="220"/>
  <c r="B40" i="220"/>
  <c r="R39" i="220"/>
  <c r="Q39" i="220"/>
  <c r="B39" i="220"/>
  <c r="R38" i="220"/>
  <c r="Q38" i="220"/>
  <c r="B38" i="220"/>
  <c r="R37" i="220"/>
  <c r="Q37" i="220"/>
  <c r="B37" i="220"/>
  <c r="R36" i="220"/>
  <c r="Q36" i="220"/>
  <c r="B36" i="220"/>
  <c r="R35" i="220"/>
  <c r="Q35" i="220"/>
  <c r="B35" i="220"/>
  <c r="R34" i="220"/>
  <c r="Q34" i="220"/>
  <c r="B34" i="220"/>
  <c r="R33" i="220"/>
  <c r="Q33" i="220"/>
  <c r="B33" i="220"/>
  <c r="R32" i="220"/>
  <c r="Q32" i="220"/>
  <c r="B32" i="220"/>
  <c r="R31" i="220"/>
  <c r="Q31" i="220"/>
  <c r="B31" i="220"/>
  <c r="R30" i="220"/>
  <c r="Q30" i="220"/>
  <c r="B30" i="220"/>
  <c r="R29" i="220"/>
  <c r="Q29" i="220"/>
  <c r="B29" i="220"/>
  <c r="R28" i="220"/>
  <c r="Q28" i="220"/>
  <c r="B28" i="220"/>
  <c r="R27" i="220"/>
  <c r="Q27" i="220"/>
  <c r="B27" i="220"/>
  <c r="R26" i="220"/>
  <c r="Q26" i="220"/>
  <c r="B26" i="220"/>
  <c r="R25" i="220"/>
  <c r="Q25" i="220"/>
  <c r="B25" i="220"/>
  <c r="R23" i="220"/>
  <c r="CJ9" i="82" s="1"/>
  <c r="R21" i="220"/>
  <c r="Q21" i="220"/>
  <c r="B21" i="220"/>
  <c r="R20" i="220"/>
  <c r="Q20" i="220"/>
  <c r="B20" i="220"/>
  <c r="R19" i="220"/>
  <c r="Q19" i="220"/>
  <c r="B19" i="220"/>
  <c r="R18" i="220"/>
  <c r="Q18" i="220"/>
  <c r="B18" i="220"/>
  <c r="R17" i="220"/>
  <c r="Q17" i="220"/>
  <c r="B17" i="220"/>
  <c r="R16" i="220"/>
  <c r="Q16" i="220"/>
  <c r="B16" i="220"/>
  <c r="R15" i="220"/>
  <c r="Q15" i="220"/>
  <c r="B15" i="220"/>
  <c r="R14" i="220"/>
  <c r="Q14" i="220"/>
  <c r="B14" i="220"/>
  <c r="R13" i="220"/>
  <c r="Q13" i="220"/>
  <c r="B13" i="220"/>
  <c r="R12" i="220"/>
  <c r="Q12" i="220"/>
  <c r="B12" i="220"/>
  <c r="R10" i="220"/>
  <c r="CI9" i="82" s="1"/>
  <c r="R62" i="219"/>
  <c r="Q62" i="219"/>
  <c r="B62" i="219"/>
  <c r="R61" i="219"/>
  <c r="Q61" i="219"/>
  <c r="B61" i="219"/>
  <c r="R60" i="219"/>
  <c r="Q60" i="219"/>
  <c r="B60" i="219"/>
  <c r="R59" i="219"/>
  <c r="Q59" i="219"/>
  <c r="B59" i="219"/>
  <c r="R58" i="219"/>
  <c r="Q58" i="219"/>
  <c r="B58" i="219"/>
  <c r="R57" i="219"/>
  <c r="Q57" i="219"/>
  <c r="B57" i="219"/>
  <c r="R56" i="219"/>
  <c r="Q56" i="219"/>
  <c r="B56" i="219"/>
  <c r="R55" i="219"/>
  <c r="Q55" i="219"/>
  <c r="B55" i="219"/>
  <c r="R54" i="219"/>
  <c r="Q54" i="219"/>
  <c r="B54" i="219"/>
  <c r="R53" i="219"/>
  <c r="Q53" i="219"/>
  <c r="B53" i="219"/>
  <c r="R52" i="219"/>
  <c r="Q52" i="219"/>
  <c r="B52" i="219"/>
  <c r="R51" i="219"/>
  <c r="Q51" i="219"/>
  <c r="B51" i="219"/>
  <c r="R50" i="219"/>
  <c r="Q50" i="219"/>
  <c r="B50" i="219"/>
  <c r="R49" i="219"/>
  <c r="Q49" i="219"/>
  <c r="B49" i="219"/>
  <c r="R48" i="219"/>
  <c r="Q48" i="219"/>
  <c r="B48" i="219"/>
  <c r="R44" i="219"/>
  <c r="Q44" i="219"/>
  <c r="B44" i="219"/>
  <c r="R43" i="219"/>
  <c r="Q43" i="219"/>
  <c r="B43" i="219"/>
  <c r="R42" i="219"/>
  <c r="Q42" i="219"/>
  <c r="B42" i="219"/>
  <c r="R41" i="219"/>
  <c r="Q41" i="219"/>
  <c r="B41" i="219"/>
  <c r="R40" i="219"/>
  <c r="Q40" i="219"/>
  <c r="B40" i="219"/>
  <c r="R39" i="219"/>
  <c r="Q39" i="219"/>
  <c r="B39" i="219"/>
  <c r="R38" i="219"/>
  <c r="Q38" i="219"/>
  <c r="B38" i="219"/>
  <c r="R37" i="219"/>
  <c r="Q37" i="219"/>
  <c r="B37" i="219"/>
  <c r="R36" i="219"/>
  <c r="Q36" i="219"/>
  <c r="B36" i="219"/>
  <c r="R35" i="219"/>
  <c r="Q35" i="219"/>
  <c r="B35" i="219"/>
  <c r="R34" i="219"/>
  <c r="Q34" i="219"/>
  <c r="B34" i="219"/>
  <c r="R33" i="219"/>
  <c r="Q33" i="219"/>
  <c r="B33" i="219"/>
  <c r="R32" i="219"/>
  <c r="Q32" i="219"/>
  <c r="B32" i="219"/>
  <c r="R31" i="219"/>
  <c r="Q31" i="219"/>
  <c r="B31" i="219"/>
  <c r="R30" i="219"/>
  <c r="Q30" i="219"/>
  <c r="B30" i="219"/>
  <c r="R29" i="219"/>
  <c r="Q29" i="219"/>
  <c r="B29" i="219"/>
  <c r="R28" i="219"/>
  <c r="Q28" i="219"/>
  <c r="B28" i="219"/>
  <c r="R27" i="219"/>
  <c r="Q27" i="219"/>
  <c r="B27" i="219"/>
  <c r="R26" i="219"/>
  <c r="Q26" i="219"/>
  <c r="B26" i="219"/>
  <c r="R25" i="219"/>
  <c r="Q25" i="219"/>
  <c r="B25" i="219"/>
  <c r="R23" i="219"/>
  <c r="CJ8" i="82" s="1"/>
  <c r="R21" i="219"/>
  <c r="Q21" i="219"/>
  <c r="B21" i="219"/>
  <c r="R20" i="219"/>
  <c r="Q20" i="219"/>
  <c r="B20" i="219"/>
  <c r="R19" i="219"/>
  <c r="Q19" i="219"/>
  <c r="B19" i="219"/>
  <c r="R18" i="219"/>
  <c r="Q18" i="219"/>
  <c r="B18" i="219"/>
  <c r="R17" i="219"/>
  <c r="Q17" i="219"/>
  <c r="B17" i="219"/>
  <c r="R16" i="219"/>
  <c r="Q16" i="219"/>
  <c r="B16" i="219"/>
  <c r="R15" i="219"/>
  <c r="Q15" i="219"/>
  <c r="B15" i="219"/>
  <c r="R14" i="219"/>
  <c r="Q14" i="219"/>
  <c r="B14" i="219"/>
  <c r="R13" i="219"/>
  <c r="Q13" i="219"/>
  <c r="B13" i="219"/>
  <c r="R12" i="219"/>
  <c r="Q12" i="219"/>
  <c r="B12" i="219"/>
  <c r="R10" i="219"/>
  <c r="CI8" i="82" s="1"/>
  <c r="R62" i="218"/>
  <c r="Q62" i="218"/>
  <c r="B62" i="218"/>
  <c r="R61" i="218"/>
  <c r="Q61" i="218"/>
  <c r="B61" i="218"/>
  <c r="R60" i="218"/>
  <c r="Q60" i="218"/>
  <c r="B60" i="218"/>
  <c r="R59" i="218"/>
  <c r="Q59" i="218"/>
  <c r="B59" i="218"/>
  <c r="R58" i="218"/>
  <c r="Q58" i="218"/>
  <c r="B58" i="218"/>
  <c r="R57" i="218"/>
  <c r="Q57" i="218"/>
  <c r="B57" i="218"/>
  <c r="R56" i="218"/>
  <c r="Q56" i="218"/>
  <c r="B56" i="218"/>
  <c r="R55" i="218"/>
  <c r="Q55" i="218"/>
  <c r="B55" i="218"/>
  <c r="R54" i="218"/>
  <c r="Q54" i="218"/>
  <c r="B54" i="218"/>
  <c r="R53" i="218"/>
  <c r="Q53" i="218"/>
  <c r="B53" i="218"/>
  <c r="R52" i="218"/>
  <c r="Q52" i="218"/>
  <c r="B52" i="218"/>
  <c r="R51" i="218"/>
  <c r="Q51" i="218"/>
  <c r="B51" i="218"/>
  <c r="R50" i="218"/>
  <c r="Q50" i="218"/>
  <c r="B50" i="218"/>
  <c r="R49" i="218"/>
  <c r="Q49" i="218"/>
  <c r="B49" i="218"/>
  <c r="R48" i="218"/>
  <c r="Q48" i="218"/>
  <c r="B48" i="218"/>
  <c r="R44" i="218"/>
  <c r="Q44" i="218"/>
  <c r="B44" i="218"/>
  <c r="R43" i="218"/>
  <c r="Q43" i="218"/>
  <c r="B43" i="218"/>
  <c r="R42" i="218"/>
  <c r="Q42" i="218"/>
  <c r="B42" i="218"/>
  <c r="R41" i="218"/>
  <c r="Q41" i="218"/>
  <c r="B41" i="218"/>
  <c r="R40" i="218"/>
  <c r="Q40" i="218"/>
  <c r="B40" i="218"/>
  <c r="R39" i="218"/>
  <c r="Q39" i="218"/>
  <c r="B39" i="218"/>
  <c r="R38" i="218"/>
  <c r="Q38" i="218"/>
  <c r="B38" i="218"/>
  <c r="R37" i="218"/>
  <c r="Q37" i="218"/>
  <c r="B37" i="218"/>
  <c r="R36" i="218"/>
  <c r="Q36" i="218"/>
  <c r="B36" i="218"/>
  <c r="R35" i="218"/>
  <c r="Q35" i="218"/>
  <c r="B35" i="218"/>
  <c r="R34" i="218"/>
  <c r="Q34" i="218"/>
  <c r="B34" i="218"/>
  <c r="R33" i="218"/>
  <c r="Q33" i="218"/>
  <c r="B33" i="218"/>
  <c r="R32" i="218"/>
  <c r="Q32" i="218"/>
  <c r="B32" i="218"/>
  <c r="R31" i="218"/>
  <c r="Q31" i="218"/>
  <c r="B31" i="218"/>
  <c r="R30" i="218"/>
  <c r="Q30" i="218"/>
  <c r="B30" i="218"/>
  <c r="R29" i="218"/>
  <c r="Q29" i="218"/>
  <c r="B29" i="218"/>
  <c r="R28" i="218"/>
  <c r="Q28" i="218"/>
  <c r="B28" i="218"/>
  <c r="R27" i="218"/>
  <c r="Q27" i="218"/>
  <c r="B27" i="218"/>
  <c r="R26" i="218"/>
  <c r="Q26" i="218"/>
  <c r="B26" i="218"/>
  <c r="R25" i="218"/>
  <c r="Q25" i="218"/>
  <c r="B25" i="218"/>
  <c r="R23" i="218"/>
  <c r="CJ7" i="82" s="1"/>
  <c r="R21" i="218"/>
  <c r="Q21" i="218"/>
  <c r="B21" i="218"/>
  <c r="R20" i="218"/>
  <c r="Q20" i="218"/>
  <c r="B20" i="218"/>
  <c r="R19" i="218"/>
  <c r="Q19" i="218"/>
  <c r="B19" i="218"/>
  <c r="R18" i="218"/>
  <c r="Q18" i="218"/>
  <c r="B18" i="218"/>
  <c r="R17" i="218"/>
  <c r="Q17" i="218"/>
  <c r="B17" i="218"/>
  <c r="R16" i="218"/>
  <c r="Q16" i="218"/>
  <c r="B16" i="218"/>
  <c r="R15" i="218"/>
  <c r="Q15" i="218"/>
  <c r="B15" i="218"/>
  <c r="R14" i="218"/>
  <c r="Q14" i="218"/>
  <c r="B14" i="218"/>
  <c r="R13" i="218"/>
  <c r="Q13" i="218"/>
  <c r="B13" i="218"/>
  <c r="R12" i="218"/>
  <c r="Q12" i="218"/>
  <c r="B12" i="218"/>
  <c r="R10" i="218"/>
  <c r="CI7" i="82" s="1"/>
  <c r="R62" i="217"/>
  <c r="Q62" i="217"/>
  <c r="B62" i="217"/>
  <c r="R61" i="217"/>
  <c r="Q61" i="217"/>
  <c r="B61" i="217"/>
  <c r="R60" i="217"/>
  <c r="Q60" i="217"/>
  <c r="B60" i="217"/>
  <c r="R59" i="217"/>
  <c r="Q59" i="217"/>
  <c r="B59" i="217"/>
  <c r="R58" i="217"/>
  <c r="Q58" i="217"/>
  <c r="B58" i="217"/>
  <c r="R57" i="217"/>
  <c r="Q57" i="217"/>
  <c r="B57" i="217"/>
  <c r="R56" i="217"/>
  <c r="Q56" i="217"/>
  <c r="B56" i="217"/>
  <c r="R55" i="217"/>
  <c r="Q55" i="217"/>
  <c r="B55" i="217"/>
  <c r="R54" i="217"/>
  <c r="Q54" i="217"/>
  <c r="B54" i="217"/>
  <c r="R53" i="217"/>
  <c r="Q53" i="217"/>
  <c r="B53" i="217"/>
  <c r="R52" i="217"/>
  <c r="Q52" i="217"/>
  <c r="B52" i="217"/>
  <c r="R51" i="217"/>
  <c r="Q51" i="217"/>
  <c r="B51" i="217"/>
  <c r="R50" i="217"/>
  <c r="Q50" i="217"/>
  <c r="B50" i="217"/>
  <c r="R49" i="217"/>
  <c r="Q49" i="217"/>
  <c r="B49" i="217"/>
  <c r="R48" i="217"/>
  <c r="Q48" i="217"/>
  <c r="B48" i="217"/>
  <c r="R44" i="217"/>
  <c r="Q44" i="217"/>
  <c r="B44" i="217"/>
  <c r="R43" i="217"/>
  <c r="Q43" i="217"/>
  <c r="B43" i="217"/>
  <c r="R42" i="217"/>
  <c r="Q42" i="217"/>
  <c r="B42" i="217"/>
  <c r="R41" i="217"/>
  <c r="Q41" i="217"/>
  <c r="B41" i="217"/>
  <c r="R40" i="217"/>
  <c r="Q40" i="217"/>
  <c r="B40" i="217"/>
  <c r="R39" i="217"/>
  <c r="Q39" i="217"/>
  <c r="B39" i="217"/>
  <c r="R38" i="217"/>
  <c r="Q38" i="217"/>
  <c r="B38" i="217"/>
  <c r="R37" i="217"/>
  <c r="Q37" i="217"/>
  <c r="B37" i="217"/>
  <c r="R36" i="217"/>
  <c r="Q36" i="217"/>
  <c r="B36" i="217"/>
  <c r="R35" i="217"/>
  <c r="Q35" i="217"/>
  <c r="B35" i="217"/>
  <c r="R34" i="217"/>
  <c r="Q34" i="217"/>
  <c r="B34" i="217"/>
  <c r="R33" i="217"/>
  <c r="Q33" i="217"/>
  <c r="B33" i="217"/>
  <c r="R32" i="217"/>
  <c r="Q32" i="217"/>
  <c r="B32" i="217"/>
  <c r="R31" i="217"/>
  <c r="Q31" i="217"/>
  <c r="B31" i="217"/>
  <c r="R30" i="217"/>
  <c r="Q30" i="217"/>
  <c r="B30" i="217"/>
  <c r="R29" i="217"/>
  <c r="Q29" i="217"/>
  <c r="B29" i="217"/>
  <c r="R28" i="217"/>
  <c r="Q28" i="217"/>
  <c r="B28" i="217"/>
  <c r="R27" i="217"/>
  <c r="Q27" i="217"/>
  <c r="B27" i="217"/>
  <c r="R26" i="217"/>
  <c r="Q26" i="217"/>
  <c r="B26" i="217"/>
  <c r="R25" i="217"/>
  <c r="Q25" i="217"/>
  <c r="B25" i="217"/>
  <c r="R23" i="217"/>
  <c r="CJ6" i="82" s="1"/>
  <c r="R21" i="217"/>
  <c r="Q21" i="217"/>
  <c r="B21" i="217"/>
  <c r="R20" i="217"/>
  <c r="Q20" i="217"/>
  <c r="B20" i="217"/>
  <c r="R19" i="217"/>
  <c r="Q19" i="217"/>
  <c r="B19" i="217"/>
  <c r="R18" i="217"/>
  <c r="Q18" i="217"/>
  <c r="B18" i="217"/>
  <c r="R17" i="217"/>
  <c r="Q17" i="217"/>
  <c r="B17" i="217"/>
  <c r="R16" i="217"/>
  <c r="Q16" i="217"/>
  <c r="B16" i="217"/>
  <c r="R15" i="217"/>
  <c r="Q15" i="217"/>
  <c r="B15" i="217"/>
  <c r="R14" i="217"/>
  <c r="Q14" i="217"/>
  <c r="B14" i="217"/>
  <c r="R13" i="217"/>
  <c r="Q13" i="217"/>
  <c r="B13" i="217"/>
  <c r="R12" i="217"/>
  <c r="Q12" i="217"/>
  <c r="B12" i="217"/>
  <c r="R10" i="217"/>
  <c r="CI6" i="82" s="1"/>
  <c r="R62" i="216"/>
  <c r="Q62" i="216"/>
  <c r="B62" i="216"/>
  <c r="R61" i="216"/>
  <c r="Q61" i="216"/>
  <c r="B61" i="216"/>
  <c r="R60" i="216"/>
  <c r="Q60" i="216"/>
  <c r="B60" i="216"/>
  <c r="R59" i="216"/>
  <c r="Q59" i="216"/>
  <c r="B59" i="216"/>
  <c r="R58" i="216"/>
  <c r="Q58" i="216"/>
  <c r="B58" i="216"/>
  <c r="R57" i="216"/>
  <c r="Q57" i="216"/>
  <c r="B57" i="216"/>
  <c r="R56" i="216"/>
  <c r="Q56" i="216"/>
  <c r="B56" i="216"/>
  <c r="R55" i="216"/>
  <c r="Q55" i="216"/>
  <c r="B55" i="216"/>
  <c r="R54" i="216"/>
  <c r="Q54" i="216"/>
  <c r="B54" i="216"/>
  <c r="R53" i="216"/>
  <c r="Q53" i="216"/>
  <c r="B53" i="216"/>
  <c r="R52" i="216"/>
  <c r="Q52" i="216"/>
  <c r="B52" i="216"/>
  <c r="R51" i="216"/>
  <c r="Q51" i="216"/>
  <c r="B51" i="216"/>
  <c r="R50" i="216"/>
  <c r="Q50" i="216"/>
  <c r="B50" i="216"/>
  <c r="R49" i="216"/>
  <c r="Q49" i="216"/>
  <c r="B49" i="216"/>
  <c r="R48" i="216"/>
  <c r="Q48" i="216"/>
  <c r="B48" i="216"/>
  <c r="R44" i="216"/>
  <c r="Q44" i="216"/>
  <c r="B44" i="216"/>
  <c r="R43" i="216"/>
  <c r="Q43" i="216"/>
  <c r="B43" i="216"/>
  <c r="R42" i="216"/>
  <c r="Q42" i="216"/>
  <c r="B42" i="216"/>
  <c r="R41" i="216"/>
  <c r="Q41" i="216"/>
  <c r="B41" i="216"/>
  <c r="R40" i="216"/>
  <c r="Q40" i="216"/>
  <c r="B40" i="216"/>
  <c r="R39" i="216"/>
  <c r="Q39" i="216"/>
  <c r="B39" i="216"/>
  <c r="R38" i="216"/>
  <c r="Q38" i="216"/>
  <c r="B38" i="216"/>
  <c r="R37" i="216"/>
  <c r="Q37" i="216"/>
  <c r="B37" i="216"/>
  <c r="R36" i="216"/>
  <c r="Q36" i="216"/>
  <c r="B36" i="216"/>
  <c r="R35" i="216"/>
  <c r="Q35" i="216"/>
  <c r="B35" i="216"/>
  <c r="R34" i="216"/>
  <c r="Q34" i="216"/>
  <c r="B34" i="216"/>
  <c r="R33" i="216"/>
  <c r="Q33" i="216"/>
  <c r="B33" i="216"/>
  <c r="R32" i="216"/>
  <c r="Q32" i="216"/>
  <c r="B32" i="216"/>
  <c r="R31" i="216"/>
  <c r="Q31" i="216"/>
  <c r="B31" i="216"/>
  <c r="R30" i="216"/>
  <c r="Q30" i="216"/>
  <c r="B30" i="216"/>
  <c r="R29" i="216"/>
  <c r="Q29" i="216"/>
  <c r="B29" i="216"/>
  <c r="R28" i="216"/>
  <c r="Q28" i="216"/>
  <c r="B28" i="216"/>
  <c r="R27" i="216"/>
  <c r="Q27" i="216"/>
  <c r="B27" i="216"/>
  <c r="R26" i="216"/>
  <c r="Q26" i="216"/>
  <c r="B26" i="216"/>
  <c r="R25" i="216"/>
  <c r="Q25" i="216"/>
  <c r="B25" i="216"/>
  <c r="R23" i="216"/>
  <c r="CJ5" i="82" s="1"/>
  <c r="R21" i="216"/>
  <c r="Q21" i="216"/>
  <c r="B21" i="216"/>
  <c r="R20" i="216"/>
  <c r="Q20" i="216"/>
  <c r="B20" i="216"/>
  <c r="R19" i="216"/>
  <c r="Q19" i="216"/>
  <c r="B19" i="216"/>
  <c r="R18" i="216"/>
  <c r="Q18" i="216"/>
  <c r="B18" i="216"/>
  <c r="R17" i="216"/>
  <c r="Q17" i="216"/>
  <c r="B17" i="216"/>
  <c r="R16" i="216"/>
  <c r="Q16" i="216"/>
  <c r="B16" i="216"/>
  <c r="R15" i="216"/>
  <c r="Q15" i="216"/>
  <c r="B15" i="216"/>
  <c r="R14" i="216"/>
  <c r="Q14" i="216"/>
  <c r="B14" i="216"/>
  <c r="R13" i="216"/>
  <c r="Q13" i="216"/>
  <c r="B13" i="216"/>
  <c r="R12" i="216"/>
  <c r="Q12" i="216"/>
  <c r="B12" i="216"/>
  <c r="R10" i="216"/>
  <c r="CI5" i="82" s="1"/>
  <c r="R62" i="215"/>
  <c r="Q62" i="215"/>
  <c r="B62" i="215"/>
  <c r="R61" i="215"/>
  <c r="Q61" i="215"/>
  <c r="B61" i="215"/>
  <c r="R60" i="215"/>
  <c r="Q60" i="215"/>
  <c r="B60" i="215"/>
  <c r="R59" i="215"/>
  <c r="Q59" i="215"/>
  <c r="B59" i="215"/>
  <c r="R58" i="215"/>
  <c r="Q58" i="215"/>
  <c r="B58" i="215"/>
  <c r="R57" i="215"/>
  <c r="Q57" i="215"/>
  <c r="B57" i="215"/>
  <c r="R56" i="215"/>
  <c r="Q56" i="215"/>
  <c r="B56" i="215"/>
  <c r="R55" i="215"/>
  <c r="Q55" i="215"/>
  <c r="B55" i="215"/>
  <c r="R54" i="215"/>
  <c r="Q54" i="215"/>
  <c r="B54" i="215"/>
  <c r="R53" i="215"/>
  <c r="Q53" i="215"/>
  <c r="B53" i="215"/>
  <c r="R52" i="215"/>
  <c r="Q52" i="215"/>
  <c r="B52" i="215"/>
  <c r="R51" i="215"/>
  <c r="Q51" i="215"/>
  <c r="B51" i="215"/>
  <c r="R50" i="215"/>
  <c r="Q50" i="215"/>
  <c r="B50" i="215"/>
  <c r="R49" i="215"/>
  <c r="Q49" i="215"/>
  <c r="B49" i="215"/>
  <c r="R48" i="215"/>
  <c r="Q48" i="215"/>
  <c r="B48" i="215"/>
  <c r="R44" i="215"/>
  <c r="Q44" i="215"/>
  <c r="B44" i="215"/>
  <c r="R43" i="215"/>
  <c r="Q43" i="215"/>
  <c r="B43" i="215"/>
  <c r="R42" i="215"/>
  <c r="Q42" i="215"/>
  <c r="B42" i="215"/>
  <c r="R41" i="215"/>
  <c r="Q41" i="215"/>
  <c r="B41" i="215"/>
  <c r="R40" i="215"/>
  <c r="Q40" i="215"/>
  <c r="B40" i="215"/>
  <c r="R39" i="215"/>
  <c r="Q39" i="215"/>
  <c r="B39" i="215"/>
  <c r="R38" i="215"/>
  <c r="Q38" i="215"/>
  <c r="B38" i="215"/>
  <c r="R37" i="215"/>
  <c r="Q37" i="215"/>
  <c r="B37" i="215"/>
  <c r="R36" i="215"/>
  <c r="Q36" i="215"/>
  <c r="B36" i="215"/>
  <c r="R35" i="215"/>
  <c r="Q35" i="215"/>
  <c r="B35" i="215"/>
  <c r="R34" i="215"/>
  <c r="Q34" i="215"/>
  <c r="B34" i="215"/>
  <c r="R33" i="215"/>
  <c r="Q33" i="215"/>
  <c r="B33" i="215"/>
  <c r="R32" i="215"/>
  <c r="Q32" i="215"/>
  <c r="B32" i="215"/>
  <c r="R31" i="215"/>
  <c r="Q31" i="215"/>
  <c r="B31" i="215"/>
  <c r="R30" i="215"/>
  <c r="Q30" i="215"/>
  <c r="B30" i="215"/>
  <c r="R29" i="215"/>
  <c r="Q29" i="215"/>
  <c r="B29" i="215"/>
  <c r="R28" i="215"/>
  <c r="Q28" i="215"/>
  <c r="B28" i="215"/>
  <c r="R27" i="215"/>
  <c r="Q27" i="215"/>
  <c r="B27" i="215"/>
  <c r="R26" i="215"/>
  <c r="Q26" i="215"/>
  <c r="B26" i="215"/>
  <c r="R25" i="215"/>
  <c r="Q25" i="215"/>
  <c r="B25" i="215"/>
  <c r="R23" i="215"/>
  <c r="CJ4" i="82" s="1"/>
  <c r="R21" i="215"/>
  <c r="Q21" i="215"/>
  <c r="B21" i="215"/>
  <c r="R20" i="215"/>
  <c r="Q20" i="215"/>
  <c r="B20" i="215"/>
  <c r="R19" i="215"/>
  <c r="Q19" i="215"/>
  <c r="B19" i="215"/>
  <c r="R18" i="215"/>
  <c r="Q18" i="215"/>
  <c r="B18" i="215"/>
  <c r="R17" i="215"/>
  <c r="Q17" i="215"/>
  <c r="B17" i="215"/>
  <c r="R16" i="215"/>
  <c r="Q16" i="215"/>
  <c r="B16" i="215"/>
  <c r="R15" i="215"/>
  <c r="Q15" i="215"/>
  <c r="B15" i="215"/>
  <c r="R14" i="215"/>
  <c r="Q14" i="215"/>
  <c r="B14" i="215"/>
  <c r="R13" i="215"/>
  <c r="Q13" i="215"/>
  <c r="B13" i="215"/>
  <c r="R12" i="215"/>
  <c r="Q12" i="215"/>
  <c r="B12" i="215"/>
  <c r="R10" i="215"/>
  <c r="CI4" i="82" s="1"/>
  <c r="R62" i="214"/>
  <c r="Q62" i="214"/>
  <c r="B62" i="214"/>
  <c r="R61" i="214"/>
  <c r="Q61" i="214"/>
  <c r="B61" i="214"/>
  <c r="R60" i="214"/>
  <c r="Q60" i="214"/>
  <c r="B60" i="214"/>
  <c r="R59" i="214"/>
  <c r="Q59" i="214"/>
  <c r="B59" i="214"/>
  <c r="R58" i="214"/>
  <c r="Q58" i="214"/>
  <c r="B58" i="214"/>
  <c r="R57" i="214"/>
  <c r="Q57" i="214"/>
  <c r="B57" i="214"/>
  <c r="R56" i="214"/>
  <c r="Q56" i="214"/>
  <c r="B56" i="214"/>
  <c r="R55" i="214"/>
  <c r="Q55" i="214"/>
  <c r="B55" i="214"/>
  <c r="R54" i="214"/>
  <c r="Q54" i="214"/>
  <c r="B54" i="214"/>
  <c r="R53" i="214"/>
  <c r="Q53" i="214"/>
  <c r="B53" i="214"/>
  <c r="R52" i="214"/>
  <c r="Q52" i="214"/>
  <c r="B52" i="214"/>
  <c r="R51" i="214"/>
  <c r="Q51" i="214"/>
  <c r="B51" i="214"/>
  <c r="R50" i="214"/>
  <c r="Q50" i="214"/>
  <c r="B50" i="214"/>
  <c r="R49" i="214"/>
  <c r="Q49" i="214"/>
  <c r="B49" i="214"/>
  <c r="R48" i="214"/>
  <c r="Q48" i="214"/>
  <c r="B48" i="214"/>
  <c r="R44" i="214"/>
  <c r="Q44" i="214"/>
  <c r="B44" i="214"/>
  <c r="R43" i="214"/>
  <c r="Q43" i="214"/>
  <c r="B43" i="214"/>
  <c r="R42" i="214"/>
  <c r="Q42" i="214"/>
  <c r="B42" i="214"/>
  <c r="R41" i="214"/>
  <c r="Q41" i="214"/>
  <c r="B41" i="214"/>
  <c r="R40" i="214"/>
  <c r="Q40" i="214"/>
  <c r="B40" i="214"/>
  <c r="R39" i="214"/>
  <c r="Q39" i="214"/>
  <c r="B39" i="214"/>
  <c r="R38" i="214"/>
  <c r="Q38" i="214"/>
  <c r="B38" i="214"/>
  <c r="R37" i="214"/>
  <c r="Q37" i="214"/>
  <c r="B37" i="214"/>
  <c r="R36" i="214"/>
  <c r="Q36" i="214"/>
  <c r="B36" i="214"/>
  <c r="R35" i="214"/>
  <c r="Q35" i="214"/>
  <c r="B35" i="214"/>
  <c r="R34" i="214"/>
  <c r="Q34" i="214"/>
  <c r="B34" i="214"/>
  <c r="R33" i="214"/>
  <c r="Q33" i="214"/>
  <c r="B33" i="214"/>
  <c r="R32" i="214"/>
  <c r="Q32" i="214"/>
  <c r="B32" i="214"/>
  <c r="R31" i="214"/>
  <c r="Q31" i="214"/>
  <c r="B31" i="214"/>
  <c r="R30" i="214"/>
  <c r="Q30" i="214"/>
  <c r="B30" i="214"/>
  <c r="R29" i="214"/>
  <c r="Q29" i="214"/>
  <c r="B29" i="214"/>
  <c r="R28" i="214"/>
  <c r="Q28" i="214"/>
  <c r="B28" i="214"/>
  <c r="R27" i="214"/>
  <c r="Q27" i="214"/>
  <c r="B27" i="214"/>
  <c r="R26" i="214"/>
  <c r="Q26" i="214"/>
  <c r="B26" i="214"/>
  <c r="R25" i="214"/>
  <c r="Q25" i="214"/>
  <c r="B25" i="214"/>
  <c r="R23" i="214"/>
  <c r="CJ3" i="82" s="1"/>
  <c r="R21" i="214"/>
  <c r="Q21" i="214"/>
  <c r="B21" i="214"/>
  <c r="R20" i="214"/>
  <c r="Q20" i="214"/>
  <c r="B20" i="214"/>
  <c r="R19" i="214"/>
  <c r="Q19" i="214"/>
  <c r="B19" i="214"/>
  <c r="R18" i="214"/>
  <c r="Q18" i="214"/>
  <c r="B18" i="214"/>
  <c r="R17" i="214"/>
  <c r="Q17" i="214"/>
  <c r="B17" i="214"/>
  <c r="R16" i="214"/>
  <c r="Q16" i="214"/>
  <c r="B16" i="214"/>
  <c r="R15" i="214"/>
  <c r="Q15" i="214"/>
  <c r="B15" i="214"/>
  <c r="R14" i="214"/>
  <c r="Q14" i="214"/>
  <c r="B14" i="214"/>
  <c r="R13" i="214"/>
  <c r="Q13" i="214"/>
  <c r="B13" i="214"/>
  <c r="R12" i="214"/>
  <c r="Q12" i="214"/>
  <c r="B12" i="214"/>
  <c r="R10" i="214"/>
  <c r="CI3" i="82" s="1"/>
  <c r="Q24" i="223" l="1"/>
  <c r="Q23" i="223" s="1"/>
  <c r="Q22" i="223" s="1"/>
  <c r="Q47" i="224"/>
  <c r="Q46" i="224" s="1"/>
  <c r="Q45" i="224" s="1"/>
  <c r="Q47" i="227"/>
  <c r="Q46" i="227" s="1"/>
  <c r="Q45" i="227" s="1"/>
  <c r="Q47" i="232"/>
  <c r="Q46" i="232" s="1"/>
  <c r="Q45" i="232" s="1"/>
  <c r="Q47" i="234"/>
  <c r="Q46" i="234" s="1"/>
  <c r="Q45" i="234" s="1"/>
  <c r="Q47" i="228"/>
  <c r="Q46" i="228" s="1"/>
  <c r="Q45" i="228" s="1"/>
  <c r="Q47" i="218"/>
  <c r="Q46" i="218" s="1"/>
  <c r="Q45" i="218" s="1"/>
  <c r="Q47" i="214"/>
  <c r="Q46" i="214" s="1"/>
  <c r="Q45" i="214" s="1"/>
  <c r="Q24" i="227"/>
  <c r="Q23" i="227" s="1"/>
  <c r="Q22" i="227" s="1"/>
  <c r="Q24" i="231"/>
  <c r="Q23" i="231" s="1"/>
  <c r="Q22" i="231" s="1"/>
  <c r="Q11" i="220"/>
  <c r="Q10" i="220" s="1"/>
  <c r="Q9" i="220" s="1"/>
  <c r="Q47" i="225"/>
  <c r="Q46" i="225" s="1"/>
  <c r="Q45" i="225" s="1"/>
  <c r="Q24" i="230"/>
  <c r="Q23" i="230" s="1"/>
  <c r="Q22" i="230" s="1"/>
  <c r="Q24" i="221"/>
  <c r="Q23" i="221" s="1"/>
  <c r="Q22" i="221" s="1"/>
  <c r="Q24" i="225"/>
  <c r="Q23" i="225" s="1"/>
  <c r="Q22" i="225" s="1"/>
  <c r="Q24" i="229"/>
  <c r="Q23" i="229" s="1"/>
  <c r="Q22" i="229" s="1"/>
  <c r="Q47" i="219"/>
  <c r="Q46" i="219" s="1"/>
  <c r="Q45" i="219" s="1"/>
  <c r="Q47" i="233"/>
  <c r="Q46" i="233" s="1"/>
  <c r="Q45" i="233" s="1"/>
  <c r="Q47" i="231"/>
  <c r="Q46" i="231" s="1"/>
  <c r="Q45" i="231" s="1"/>
  <c r="Q47" i="222"/>
  <c r="Q46" i="222" s="1"/>
  <c r="Q45" i="222" s="1"/>
  <c r="Q47" i="216"/>
  <c r="Q46" i="216" s="1"/>
  <c r="Q45" i="216" s="1"/>
  <c r="Q47" i="226"/>
  <c r="Q46" i="226" s="1"/>
  <c r="Q45" i="226" s="1"/>
  <c r="Q47" i="230"/>
  <c r="Q46" i="230" s="1"/>
  <c r="Q45" i="230" s="1"/>
  <c r="Q47" i="220"/>
  <c r="Q46" i="220" s="1"/>
  <c r="Q45" i="220" s="1"/>
  <c r="Q47" i="217"/>
  <c r="Q46" i="217" s="1"/>
  <c r="Q45" i="217" s="1"/>
  <c r="Q47" i="223"/>
  <c r="Q46" i="223" s="1"/>
  <c r="Q45" i="223" s="1"/>
  <c r="Q47" i="215"/>
  <c r="Q46" i="215" s="1"/>
  <c r="Q45" i="215" s="1"/>
  <c r="Q47" i="221"/>
  <c r="Q46" i="221" s="1"/>
  <c r="Q45" i="221" s="1"/>
  <c r="Q47" i="229"/>
  <c r="Q46" i="229" s="1"/>
  <c r="Q45" i="229" s="1"/>
  <c r="Q24" i="220"/>
  <c r="Q23" i="220" s="1"/>
  <c r="Q22" i="220" s="1"/>
  <c r="Q11" i="224"/>
  <c r="Q10" i="224" s="1"/>
  <c r="Q9" i="224" s="1"/>
  <c r="Q11" i="232"/>
  <c r="Q10" i="232" s="1"/>
  <c r="Q9" i="232" s="1"/>
  <c r="Q11" i="222"/>
  <c r="Q10" i="222" s="1"/>
  <c r="Q9" i="222" s="1"/>
  <c r="Q11" i="226"/>
  <c r="Q10" i="226" s="1"/>
  <c r="Q9" i="226" s="1"/>
  <c r="Q11" i="214"/>
  <c r="Q10" i="214" s="1"/>
  <c r="Q9" i="214" s="1"/>
  <c r="Q11" i="218"/>
  <c r="Q10" i="218" s="1"/>
  <c r="Q9" i="218" s="1"/>
  <c r="Q11" i="225"/>
  <c r="Q10" i="225" s="1"/>
  <c r="Q9" i="225" s="1"/>
  <c r="Q11" i="227"/>
  <c r="Q10" i="227" s="1"/>
  <c r="Q9" i="227" s="1"/>
  <c r="Q11" i="233"/>
  <c r="Q10" i="233" s="1"/>
  <c r="Q9" i="233" s="1"/>
  <c r="Q11" i="215"/>
  <c r="Q10" i="215" s="1"/>
  <c r="Q9" i="215" s="1"/>
  <c r="Q11" i="231"/>
  <c r="Q10" i="231" s="1"/>
  <c r="Q9" i="231" s="1"/>
  <c r="Q24" i="222"/>
  <c r="Q23" i="222" s="1"/>
  <c r="Q22" i="222" s="1"/>
  <c r="Q24" i="219"/>
  <c r="Q23" i="219" s="1"/>
  <c r="Q22" i="219" s="1"/>
  <c r="Q24" i="218"/>
  <c r="Q23" i="218" s="1"/>
  <c r="Q22" i="218" s="1"/>
  <c r="Q24" i="226"/>
  <c r="Q23" i="226" s="1"/>
  <c r="Q22" i="226" s="1"/>
  <c r="Q24" i="214"/>
  <c r="Q23" i="214" s="1"/>
  <c r="Q22" i="214" s="1"/>
  <c r="Q24" i="215"/>
  <c r="Q23" i="215" s="1"/>
  <c r="Q22" i="215" s="1"/>
  <c r="Q24" i="217"/>
  <c r="Q23" i="217" s="1"/>
  <c r="Q22" i="217" s="1"/>
  <c r="Q24" i="232"/>
  <c r="Q23" i="232" s="1"/>
  <c r="Q22" i="232" s="1"/>
  <c r="Q24" i="234"/>
  <c r="Q23" i="234" s="1"/>
  <c r="Q22" i="234" s="1"/>
  <c r="Q24" i="216"/>
  <c r="Q23" i="216" s="1"/>
  <c r="Q22" i="216" s="1"/>
  <c r="Q24" i="233"/>
  <c r="Q23" i="233" s="1"/>
  <c r="Q22" i="233" s="1"/>
  <c r="Q24" i="224"/>
  <c r="Q23" i="224" s="1"/>
  <c r="Q22" i="224" s="1"/>
  <c r="Q24" i="228"/>
  <c r="Q23" i="228" s="1"/>
  <c r="Q22" i="228" s="1"/>
  <c r="Q11" i="234"/>
  <c r="Q10" i="234" s="1"/>
  <c r="Q9" i="234" s="1"/>
  <c r="Q11" i="229"/>
  <c r="Q10" i="229" s="1"/>
  <c r="Q9" i="229" s="1"/>
  <c r="Q11" i="216"/>
  <c r="Q10" i="216" s="1"/>
  <c r="Q9" i="216" s="1"/>
  <c r="Q11" i="228"/>
  <c r="Q10" i="228" s="1"/>
  <c r="Q9" i="228" s="1"/>
  <c r="Q11" i="230"/>
  <c r="Q10" i="230" s="1"/>
  <c r="Q9" i="230" s="1"/>
  <c r="Q11" i="219"/>
  <c r="Q10" i="219" s="1"/>
  <c r="Q9" i="219" s="1"/>
  <c r="Q11" i="221"/>
  <c r="Q10" i="221" s="1"/>
  <c r="Q9" i="221" s="1"/>
  <c r="Q11" i="223"/>
  <c r="Q10" i="223" s="1"/>
  <c r="Q9" i="223" s="1"/>
  <c r="Q11" i="217"/>
  <c r="Q10" i="217" s="1"/>
  <c r="Q9" i="217" s="1"/>
  <c r="V15" i="87"/>
  <c r="V26" i="87"/>
  <c r="V38" i="87" s="1"/>
  <c r="V50" i="87" s="1"/>
  <c r="V62" i="87" s="1"/>
  <c r="V74" i="87" s="1"/>
  <c r="V86" i="87" s="1"/>
  <c r="V98" i="87" s="1"/>
  <c r="V110" i="87" s="1"/>
  <c r="V122" i="87" s="1"/>
  <c r="V134" i="87" s="1"/>
  <c r="V146" i="87" s="1"/>
  <c r="V158" i="87" s="1"/>
  <c r="V170" i="87" s="1"/>
  <c r="V182" i="87" s="1"/>
  <c r="V194" i="87" s="1"/>
  <c r="V206" i="87" s="1"/>
  <c r="V218" i="87" s="1"/>
  <c r="V230" i="87" s="1"/>
  <c r="V242" i="87" s="1"/>
  <c r="V254" i="87" s="1"/>
  <c r="V266" i="87" s="1"/>
  <c r="V278" i="87" s="1"/>
  <c r="V290" i="87" s="1"/>
  <c r="V302" i="87" s="1"/>
  <c r="V314" i="87" s="1"/>
  <c r="V326" i="87" s="1"/>
  <c r="V338" i="87" s="1"/>
  <c r="V350" i="87" s="1"/>
  <c r="V362" i="87" s="1"/>
  <c r="V374" i="87" s="1"/>
  <c r="V386" i="87" s="1"/>
  <c r="V398" i="87" s="1"/>
  <c r="V410" i="87" s="1"/>
  <c r="V422" i="87" s="1"/>
  <c r="V434" i="87" s="1"/>
  <c r="V446" i="87" s="1"/>
  <c r="V458" i="87" s="1"/>
  <c r="V470" i="87" s="1"/>
  <c r="V482" i="87" s="1"/>
  <c r="Z470" i="82"/>
  <c r="Y470" i="82"/>
  <c r="X470" i="82"/>
  <c r="Z458" i="82"/>
  <c r="Y458" i="82"/>
  <c r="X458" i="82"/>
  <c r="Z446" i="82"/>
  <c r="Y446" i="82"/>
  <c r="X446" i="82"/>
  <c r="Z434" i="82"/>
  <c r="Y434" i="82"/>
  <c r="X434" i="82"/>
  <c r="Z422" i="82"/>
  <c r="Y422" i="82"/>
  <c r="X422" i="82"/>
  <c r="Z410" i="82"/>
  <c r="Y410" i="82"/>
  <c r="X410" i="82"/>
  <c r="Z398" i="82"/>
  <c r="Y398" i="82"/>
  <c r="X398" i="82"/>
  <c r="Z386" i="82"/>
  <c r="Y386" i="82"/>
  <c r="X386" i="82"/>
  <c r="Z374" i="82"/>
  <c r="Y374" i="82"/>
  <c r="X374" i="82"/>
  <c r="Z362" i="82"/>
  <c r="Y362" i="82"/>
  <c r="X362" i="82"/>
  <c r="Z350" i="82"/>
  <c r="Y350" i="82"/>
  <c r="X350" i="82"/>
  <c r="Z338" i="82"/>
  <c r="Y338" i="82"/>
  <c r="X338" i="82"/>
  <c r="Z326" i="82"/>
  <c r="Y326" i="82"/>
  <c r="X326" i="82"/>
  <c r="Z314" i="82"/>
  <c r="Y314" i="82"/>
  <c r="X314" i="82"/>
  <c r="Z302" i="82"/>
  <c r="Y302" i="82"/>
  <c r="X302" i="82"/>
  <c r="Z290" i="82"/>
  <c r="Y290" i="82"/>
  <c r="X290" i="82"/>
  <c r="Z278" i="82"/>
  <c r="Y278" i="82"/>
  <c r="X278" i="82"/>
  <c r="Z266" i="82"/>
  <c r="Y266" i="82"/>
  <c r="X266" i="82"/>
  <c r="Z254" i="82"/>
  <c r="Y254" i="82"/>
  <c r="X254" i="82"/>
  <c r="Z242" i="82"/>
  <c r="Y242" i="82"/>
  <c r="X242" i="82"/>
  <c r="Z230" i="82"/>
  <c r="Y230" i="82"/>
  <c r="X230" i="82"/>
  <c r="Z218" i="82"/>
  <c r="Y218" i="82"/>
  <c r="X218" i="82"/>
  <c r="Z206" i="82"/>
  <c r="Y206" i="82"/>
  <c r="X206" i="82"/>
  <c r="Z194" i="82"/>
  <c r="Y194" i="82"/>
  <c r="X194" i="82"/>
  <c r="Z182" i="82"/>
  <c r="Y182" i="82"/>
  <c r="X182" i="82"/>
  <c r="Z170" i="82"/>
  <c r="Y170" i="82"/>
  <c r="X170" i="82"/>
  <c r="Z158" i="82"/>
  <c r="Y158" i="82"/>
  <c r="X158" i="82"/>
  <c r="Z146" i="82"/>
  <c r="Y146" i="82"/>
  <c r="X146" i="82"/>
  <c r="Z134" i="82"/>
  <c r="Y134" i="82"/>
  <c r="X134" i="82"/>
  <c r="Z122" i="82"/>
  <c r="Y122" i="82"/>
  <c r="X122" i="82"/>
  <c r="Z110" i="82"/>
  <c r="Y110" i="82"/>
  <c r="X110" i="82"/>
  <c r="Z98" i="82"/>
  <c r="Y98" i="82"/>
  <c r="X98" i="82"/>
  <c r="Z86" i="82"/>
  <c r="Y86" i="82"/>
  <c r="X86" i="82"/>
  <c r="Z74" i="82"/>
  <c r="Y74" i="82"/>
  <c r="X74" i="82"/>
  <c r="Z62" i="82"/>
  <c r="Y62" i="82"/>
  <c r="X62" i="82"/>
  <c r="Z50" i="82"/>
  <c r="Y50" i="82"/>
  <c r="X50" i="82"/>
  <c r="Z38" i="82"/>
  <c r="Y38" i="82"/>
  <c r="X38" i="82"/>
  <c r="Z26" i="82"/>
  <c r="Y26" i="82"/>
  <c r="X26" i="82"/>
  <c r="Z14" i="82"/>
  <c r="Y14" i="82"/>
  <c r="X14" i="82"/>
  <c r="Z2" i="82"/>
  <c r="Y2" i="82"/>
  <c r="X2" i="82"/>
  <c r="V27" i="87" l="1"/>
  <c r="V39" i="87" s="1"/>
  <c r="V51" i="87" s="1"/>
  <c r="V63" i="87" s="1"/>
  <c r="V75" i="87" s="1"/>
  <c r="V87" i="87" s="1"/>
  <c r="V99" i="87" s="1"/>
  <c r="V111" i="87" s="1"/>
  <c r="V123" i="87" s="1"/>
  <c r="V135" i="87" s="1"/>
  <c r="V147" i="87" s="1"/>
  <c r="V159" i="87" s="1"/>
  <c r="V171" i="87" s="1"/>
  <c r="V183" i="87" s="1"/>
  <c r="V195" i="87" s="1"/>
  <c r="V207" i="87" s="1"/>
  <c r="V219" i="87" s="1"/>
  <c r="V231" i="87" s="1"/>
  <c r="V243" i="87" s="1"/>
  <c r="V255" i="87" s="1"/>
  <c r="V267" i="87" s="1"/>
  <c r="V279" i="87" s="1"/>
  <c r="V291" i="87" s="1"/>
  <c r="V303" i="87" s="1"/>
  <c r="V315" i="87" s="1"/>
  <c r="V327" i="87" s="1"/>
  <c r="V339" i="87" s="1"/>
  <c r="V351" i="87" s="1"/>
  <c r="V363" i="87" s="1"/>
  <c r="V375" i="87" s="1"/>
  <c r="V387" i="87" s="1"/>
  <c r="V399" i="87" s="1"/>
  <c r="V411" i="87" s="1"/>
  <c r="V423" i="87" s="1"/>
  <c r="V435" i="87" s="1"/>
  <c r="V447" i="87" s="1"/>
  <c r="V459" i="87" s="1"/>
  <c r="V471" i="87" s="1"/>
  <c r="V483" i="87" s="1"/>
  <c r="V16" i="87"/>
  <c r="D25" i="82"/>
  <c r="D37" i="82" s="1"/>
  <c r="D24" i="82"/>
  <c r="D36" i="82" s="1"/>
  <c r="D23" i="82"/>
  <c r="D35" i="82" s="1"/>
  <c r="D22" i="82"/>
  <c r="D34" i="82" s="1"/>
  <c r="D21" i="82"/>
  <c r="D33" i="82" s="1"/>
  <c r="D20" i="82"/>
  <c r="D32" i="82" s="1"/>
  <c r="D19" i="82"/>
  <c r="D31" i="82" s="1"/>
  <c r="D18" i="82"/>
  <c r="D30" i="82" s="1"/>
  <c r="D17" i="82"/>
  <c r="D29" i="82" s="1"/>
  <c r="D16" i="82"/>
  <c r="D28" i="82" s="1"/>
  <c r="D15" i="82"/>
  <c r="D27" i="82" s="1"/>
  <c r="D14" i="82"/>
  <c r="D26" i="82" s="1"/>
  <c r="E13" i="82"/>
  <c r="E12" i="82"/>
  <c r="E11" i="82"/>
  <c r="E10" i="82"/>
  <c r="E9" i="82"/>
  <c r="E8" i="82"/>
  <c r="E7" i="82"/>
  <c r="E6" i="82"/>
  <c r="E5" i="82"/>
  <c r="E4" i="82"/>
  <c r="E3" i="82"/>
  <c r="E2" i="82"/>
  <c r="BD2" i="82" s="1"/>
  <c r="E18" i="82" l="1"/>
  <c r="BC2" i="82"/>
  <c r="BB2" i="82"/>
  <c r="E19" i="82"/>
  <c r="E22" i="82"/>
  <c r="E14" i="82"/>
  <c r="E23" i="82"/>
  <c r="E20" i="82"/>
  <c r="E16" i="82"/>
  <c r="E25" i="82"/>
  <c r="E15" i="82"/>
  <c r="E24" i="82"/>
  <c r="V17" i="87"/>
  <c r="V28" i="87"/>
  <c r="V40" i="87" s="1"/>
  <c r="V52" i="87" s="1"/>
  <c r="V64" i="87" s="1"/>
  <c r="V76" i="87" s="1"/>
  <c r="V88" i="87" s="1"/>
  <c r="V100" i="87" s="1"/>
  <c r="V112" i="87" s="1"/>
  <c r="V124" i="87" s="1"/>
  <c r="V136" i="87" s="1"/>
  <c r="V148" i="87" s="1"/>
  <c r="V160" i="87" s="1"/>
  <c r="V172" i="87" s="1"/>
  <c r="V184" i="87" s="1"/>
  <c r="V196" i="87" s="1"/>
  <c r="V208" i="87" s="1"/>
  <c r="V220" i="87" s="1"/>
  <c r="V232" i="87" s="1"/>
  <c r="V244" i="87" s="1"/>
  <c r="V256" i="87" s="1"/>
  <c r="V268" i="87" s="1"/>
  <c r="V280" i="87" s="1"/>
  <c r="V292" i="87" s="1"/>
  <c r="V304" i="87" s="1"/>
  <c r="V316" i="87" s="1"/>
  <c r="V328" i="87" s="1"/>
  <c r="V340" i="87" s="1"/>
  <c r="V352" i="87" s="1"/>
  <c r="V364" i="87" s="1"/>
  <c r="V376" i="87" s="1"/>
  <c r="V388" i="87" s="1"/>
  <c r="V400" i="87" s="1"/>
  <c r="V412" i="87" s="1"/>
  <c r="V424" i="87" s="1"/>
  <c r="V436" i="87" s="1"/>
  <c r="V448" i="87" s="1"/>
  <c r="V460" i="87" s="1"/>
  <c r="V472" i="87" s="1"/>
  <c r="V484" i="87" s="1"/>
  <c r="E28" i="82"/>
  <c r="D40" i="82"/>
  <c r="E36" i="82"/>
  <c r="D48" i="82"/>
  <c r="E26" i="82"/>
  <c r="D38" i="82"/>
  <c r="E29" i="82"/>
  <c r="D41" i="82"/>
  <c r="E30" i="82"/>
  <c r="D42" i="82"/>
  <c r="E33" i="82"/>
  <c r="D45" i="82"/>
  <c r="D39" i="82"/>
  <c r="E27" i="82"/>
  <c r="D43" i="82"/>
  <c r="E31" i="82"/>
  <c r="D46" i="82"/>
  <c r="E34" i="82"/>
  <c r="D49" i="82"/>
  <c r="E37" i="82"/>
  <c r="D47" i="82"/>
  <c r="E35" i="82"/>
  <c r="D44" i="82"/>
  <c r="E32" i="82"/>
  <c r="E17" i="82"/>
  <c r="E21" i="82"/>
  <c r="BB3" i="82" l="1"/>
  <c r="BC3" i="82"/>
  <c r="BD3" i="82"/>
  <c r="V29" i="87"/>
  <c r="V41" i="87" s="1"/>
  <c r="V53" i="87" s="1"/>
  <c r="V65" i="87" s="1"/>
  <c r="V77" i="87" s="1"/>
  <c r="V89" i="87" s="1"/>
  <c r="V101" i="87" s="1"/>
  <c r="V113" i="87" s="1"/>
  <c r="V125" i="87" s="1"/>
  <c r="V137" i="87" s="1"/>
  <c r="V149" i="87" s="1"/>
  <c r="V161" i="87" s="1"/>
  <c r="V173" i="87" s="1"/>
  <c r="V185" i="87" s="1"/>
  <c r="V197" i="87" s="1"/>
  <c r="V209" i="87" s="1"/>
  <c r="V221" i="87" s="1"/>
  <c r="V233" i="87" s="1"/>
  <c r="V245" i="87" s="1"/>
  <c r="V257" i="87" s="1"/>
  <c r="V269" i="87" s="1"/>
  <c r="V281" i="87" s="1"/>
  <c r="V293" i="87" s="1"/>
  <c r="V305" i="87" s="1"/>
  <c r="V317" i="87" s="1"/>
  <c r="V329" i="87" s="1"/>
  <c r="V341" i="87" s="1"/>
  <c r="V353" i="87" s="1"/>
  <c r="V365" i="87" s="1"/>
  <c r="V377" i="87" s="1"/>
  <c r="V389" i="87" s="1"/>
  <c r="V401" i="87" s="1"/>
  <c r="V413" i="87" s="1"/>
  <c r="V425" i="87" s="1"/>
  <c r="V437" i="87" s="1"/>
  <c r="V449" i="87" s="1"/>
  <c r="V461" i="87" s="1"/>
  <c r="V473" i="87" s="1"/>
  <c r="V485" i="87" s="1"/>
  <c r="V18" i="87"/>
  <c r="BC4" i="82"/>
  <c r="BB4" i="82"/>
  <c r="BD4" i="82"/>
  <c r="E42" i="82"/>
  <c r="D54" i="82"/>
  <c r="E38" i="82"/>
  <c r="D50" i="82"/>
  <c r="E48" i="82"/>
  <c r="D60" i="82"/>
  <c r="D59" i="82"/>
  <c r="E47" i="82"/>
  <c r="E46" i="82"/>
  <c r="D58" i="82"/>
  <c r="D51" i="82"/>
  <c r="E39" i="82"/>
  <c r="E45" i="82"/>
  <c r="D57" i="82"/>
  <c r="D53" i="82"/>
  <c r="E41" i="82"/>
  <c r="E40" i="82"/>
  <c r="D52" i="82"/>
  <c r="E44" i="82"/>
  <c r="D56" i="82"/>
  <c r="E49" i="82"/>
  <c r="D61" i="82"/>
  <c r="E43" i="82"/>
  <c r="D55" i="82"/>
  <c r="V19" i="87" l="1"/>
  <c r="V31" i="87" s="1"/>
  <c r="V43" i="87" s="1"/>
  <c r="V55" i="87" s="1"/>
  <c r="V67" i="87" s="1"/>
  <c r="V79" i="87" s="1"/>
  <c r="V91" i="87" s="1"/>
  <c r="V103" i="87" s="1"/>
  <c r="V115" i="87" s="1"/>
  <c r="V127" i="87" s="1"/>
  <c r="V139" i="87" s="1"/>
  <c r="V151" i="87" s="1"/>
  <c r="V163" i="87" s="1"/>
  <c r="V175" i="87" s="1"/>
  <c r="V187" i="87" s="1"/>
  <c r="V199" i="87" s="1"/>
  <c r="V211" i="87" s="1"/>
  <c r="V223" i="87" s="1"/>
  <c r="V235" i="87" s="1"/>
  <c r="V247" i="87" s="1"/>
  <c r="V259" i="87" s="1"/>
  <c r="V271" i="87" s="1"/>
  <c r="V283" i="87" s="1"/>
  <c r="V295" i="87" s="1"/>
  <c r="V307" i="87" s="1"/>
  <c r="V319" i="87" s="1"/>
  <c r="V331" i="87" s="1"/>
  <c r="V343" i="87" s="1"/>
  <c r="V355" i="87" s="1"/>
  <c r="V367" i="87" s="1"/>
  <c r="V379" i="87" s="1"/>
  <c r="V391" i="87" s="1"/>
  <c r="V403" i="87" s="1"/>
  <c r="V415" i="87" s="1"/>
  <c r="V427" i="87" s="1"/>
  <c r="V439" i="87" s="1"/>
  <c r="V451" i="87" s="1"/>
  <c r="V463" i="87" s="1"/>
  <c r="V475" i="87" s="1"/>
  <c r="V487" i="87" s="1"/>
  <c r="V30" i="87"/>
  <c r="V42" i="87" s="1"/>
  <c r="V54" i="87" s="1"/>
  <c r="V66" i="87" s="1"/>
  <c r="V78" i="87" s="1"/>
  <c r="V90" i="87" s="1"/>
  <c r="V102" i="87" s="1"/>
  <c r="V114" i="87" s="1"/>
  <c r="V126" i="87" s="1"/>
  <c r="V138" i="87" s="1"/>
  <c r="V150" i="87" s="1"/>
  <c r="V162" i="87" s="1"/>
  <c r="V174" i="87" s="1"/>
  <c r="V186" i="87" s="1"/>
  <c r="V198" i="87" s="1"/>
  <c r="V210" i="87" s="1"/>
  <c r="V222" i="87" s="1"/>
  <c r="V234" i="87" s="1"/>
  <c r="V246" i="87" s="1"/>
  <c r="V258" i="87" s="1"/>
  <c r="V270" i="87" s="1"/>
  <c r="V282" i="87" s="1"/>
  <c r="V294" i="87" s="1"/>
  <c r="V306" i="87" s="1"/>
  <c r="V318" i="87" s="1"/>
  <c r="V330" i="87" s="1"/>
  <c r="V342" i="87" s="1"/>
  <c r="V354" i="87" s="1"/>
  <c r="V366" i="87" s="1"/>
  <c r="V378" i="87" s="1"/>
  <c r="V390" i="87" s="1"/>
  <c r="V402" i="87" s="1"/>
  <c r="V414" i="87" s="1"/>
  <c r="V426" i="87" s="1"/>
  <c r="V438" i="87" s="1"/>
  <c r="V450" i="87" s="1"/>
  <c r="V462" i="87" s="1"/>
  <c r="V474" i="87" s="1"/>
  <c r="V486" i="87" s="1"/>
  <c r="E56" i="82"/>
  <c r="D68" i="82"/>
  <c r="D73" i="82"/>
  <c r="E61" i="82"/>
  <c r="D65" i="82"/>
  <c r="E53" i="82"/>
  <c r="E58" i="82"/>
  <c r="D70" i="82"/>
  <c r="E55" i="82"/>
  <c r="D67" i="82"/>
  <c r="E52" i="82"/>
  <c r="D64" i="82"/>
  <c r="D69" i="82"/>
  <c r="E57" i="82"/>
  <c r="E50" i="82"/>
  <c r="BC6" i="82" s="1"/>
  <c r="D62" i="82"/>
  <c r="BC5" i="82"/>
  <c r="BB5" i="82"/>
  <c r="BB6" i="82"/>
  <c r="BD5" i="82"/>
  <c r="D63" i="82"/>
  <c r="E51" i="82"/>
  <c r="D71" i="82"/>
  <c r="E59" i="82"/>
  <c r="E60" i="82"/>
  <c r="D72" i="82"/>
  <c r="E54" i="82"/>
  <c r="D66" i="82"/>
  <c r="BD6" i="82" l="1"/>
  <c r="E72" i="82"/>
  <c r="D84" i="82"/>
  <c r="E62" i="82"/>
  <c r="BB7" i="82" s="1"/>
  <c r="D74" i="82"/>
  <c r="E64" i="82"/>
  <c r="D76" i="82"/>
  <c r="E70" i="82"/>
  <c r="D82" i="82"/>
  <c r="E65" i="82"/>
  <c r="D77" i="82"/>
  <c r="E63" i="82"/>
  <c r="D75" i="82"/>
  <c r="BC7" i="82"/>
  <c r="E73" i="82"/>
  <c r="D85" i="82"/>
  <c r="E66" i="82"/>
  <c r="D78" i="82"/>
  <c r="E71" i="82"/>
  <c r="D83" i="82"/>
  <c r="E69" i="82"/>
  <c r="D81" i="82"/>
  <c r="E67" i="82"/>
  <c r="D79" i="82"/>
  <c r="E68" i="82"/>
  <c r="D80" i="82"/>
  <c r="E82" i="82" l="1"/>
  <c r="D94" i="82"/>
  <c r="E84" i="82"/>
  <c r="D96" i="82"/>
  <c r="E80" i="82"/>
  <c r="D92" i="82"/>
  <c r="E79" i="82"/>
  <c r="D91" i="82"/>
  <c r="E75" i="82"/>
  <c r="D87" i="82"/>
  <c r="E78" i="82"/>
  <c r="D90" i="82"/>
  <c r="E85" i="82"/>
  <c r="D97" i="82"/>
  <c r="E77" i="82"/>
  <c r="D89" i="82"/>
  <c r="E74" i="82"/>
  <c r="D86" i="82"/>
  <c r="BD8" i="82"/>
  <c r="E81" i="82"/>
  <c r="D93" i="82"/>
  <c r="E83" i="82"/>
  <c r="D95" i="82"/>
  <c r="E76" i="82"/>
  <c r="D88" i="82"/>
  <c r="BD7" i="82"/>
  <c r="E97" i="82" l="1"/>
  <c r="D109" i="82"/>
  <c r="E92" i="82"/>
  <c r="D104" i="82"/>
  <c r="E96" i="82"/>
  <c r="D108" i="82"/>
  <c r="E94" i="82"/>
  <c r="D106" i="82"/>
  <c r="E88" i="82"/>
  <c r="D100" i="82"/>
  <c r="E95" i="82"/>
  <c r="D107" i="82"/>
  <c r="E93" i="82"/>
  <c r="D105" i="82"/>
  <c r="E89" i="82"/>
  <c r="D101" i="82"/>
  <c r="E90" i="82"/>
  <c r="D102" i="82"/>
  <c r="E87" i="82"/>
  <c r="D99" i="82"/>
  <c r="BB8" i="82"/>
  <c r="E86" i="82"/>
  <c r="D98" i="82"/>
  <c r="BC8" i="82"/>
  <c r="E91" i="82"/>
  <c r="D103" i="82"/>
  <c r="BD9" i="82"/>
  <c r="E103" i="82" l="1"/>
  <c r="D115" i="82"/>
  <c r="E106" i="82"/>
  <c r="D118" i="82"/>
  <c r="E108" i="82"/>
  <c r="D120" i="82"/>
  <c r="E99" i="82"/>
  <c r="D111" i="82"/>
  <c r="E101" i="82"/>
  <c r="D113" i="82"/>
  <c r="E100" i="82"/>
  <c r="D112" i="82"/>
  <c r="E104" i="82"/>
  <c r="D116" i="82"/>
  <c r="E107" i="82"/>
  <c r="D119" i="82"/>
  <c r="E109" i="82"/>
  <c r="D121" i="82"/>
  <c r="E98" i="82"/>
  <c r="D110" i="82"/>
  <c r="E102" i="82"/>
  <c r="D114" i="82"/>
  <c r="E105" i="82"/>
  <c r="D117" i="82"/>
  <c r="E112" i="82" l="1"/>
  <c r="D124" i="82"/>
  <c r="E111" i="82"/>
  <c r="D123" i="82"/>
  <c r="D132" i="82"/>
  <c r="E120" i="82"/>
  <c r="E114" i="82"/>
  <c r="D126" i="82"/>
  <c r="E121" i="82"/>
  <c r="D133" i="82"/>
  <c r="D129" i="82"/>
  <c r="E117" i="82"/>
  <c r="E110" i="82"/>
  <c r="D122" i="82"/>
  <c r="E119" i="82"/>
  <c r="D131" i="82"/>
  <c r="D128" i="82"/>
  <c r="E116" i="82"/>
  <c r="E113" i="82"/>
  <c r="D125" i="82"/>
  <c r="D130" i="82"/>
  <c r="E118" i="82"/>
  <c r="E115" i="82"/>
  <c r="D127" i="82"/>
  <c r="E130" i="82" l="1"/>
  <c r="D142" i="82"/>
  <c r="D140" i="82"/>
  <c r="E128" i="82"/>
  <c r="D141" i="82"/>
  <c r="E129" i="82"/>
  <c r="E133" i="82"/>
  <c r="D145" i="82"/>
  <c r="E127" i="82"/>
  <c r="D139" i="82"/>
  <c r="D136" i="82"/>
  <c r="E124" i="82"/>
  <c r="D138" i="82"/>
  <c r="E126" i="82"/>
  <c r="E132" i="82"/>
  <c r="D144" i="82"/>
  <c r="E125" i="82"/>
  <c r="D137" i="82"/>
  <c r="D134" i="82"/>
  <c r="E122" i="82"/>
  <c r="D143" i="82"/>
  <c r="E131" i="82"/>
  <c r="D135" i="82"/>
  <c r="E123" i="82"/>
  <c r="D155" i="82" l="1"/>
  <c r="E143" i="82"/>
  <c r="E137" i="82"/>
  <c r="D149" i="82"/>
  <c r="E144" i="82"/>
  <c r="D156" i="82"/>
  <c r="D147" i="82"/>
  <c r="E135" i="82"/>
  <c r="E136" i="82"/>
  <c r="D148" i="82"/>
  <c r="E145" i="82"/>
  <c r="D157" i="82"/>
  <c r="E140" i="82"/>
  <c r="D152" i="82"/>
  <c r="E134" i="82"/>
  <c r="D146" i="82"/>
  <c r="E138" i="82"/>
  <c r="D150" i="82"/>
  <c r="E139" i="82"/>
  <c r="D151" i="82"/>
  <c r="D153" i="82"/>
  <c r="E141" i="82"/>
  <c r="E142" i="82"/>
  <c r="D154" i="82"/>
  <c r="E157" i="82" l="1"/>
  <c r="D169" i="82"/>
  <c r="E149" i="82"/>
  <c r="D161" i="82"/>
  <c r="BD10" i="82"/>
  <c r="BB13" i="82"/>
  <c r="BD12" i="82"/>
  <c r="BD13" i="82"/>
  <c r="BC11" i="82"/>
  <c r="BB10" i="82"/>
  <c r="BC10" i="82"/>
  <c r="BC13" i="82"/>
  <c r="BB12" i="82"/>
  <c r="BD11" i="82"/>
  <c r="BB9" i="82"/>
  <c r="BC9" i="82"/>
  <c r="BB11" i="82"/>
  <c r="BC12" i="82"/>
  <c r="D165" i="82"/>
  <c r="E153" i="82"/>
  <c r="E152" i="82"/>
  <c r="D164" i="82"/>
  <c r="D163" i="82"/>
  <c r="E151" i="82"/>
  <c r="E154" i="82"/>
  <c r="D166" i="82"/>
  <c r="E150" i="82"/>
  <c r="D162" i="82"/>
  <c r="E146" i="82"/>
  <c r="BD14" i="82" s="1"/>
  <c r="D158" i="82"/>
  <c r="E148" i="82"/>
  <c r="D160" i="82"/>
  <c r="D159" i="82"/>
  <c r="E147" i="82"/>
  <c r="E156" i="82"/>
  <c r="D168" i="82"/>
  <c r="D167" i="82"/>
  <c r="E155" i="82"/>
  <c r="D171" i="82" l="1"/>
  <c r="E159" i="82"/>
  <c r="E165" i="82"/>
  <c r="D177" i="82"/>
  <c r="BB14" i="82"/>
  <c r="E169" i="82"/>
  <c r="D181" i="82"/>
  <c r="D179" i="82"/>
  <c r="E167" i="82"/>
  <c r="E168" i="82"/>
  <c r="D180" i="82"/>
  <c r="D175" i="82"/>
  <c r="E163" i="82"/>
  <c r="BC14" i="82"/>
  <c r="E160" i="82"/>
  <c r="D172" i="82"/>
  <c r="E162" i="82"/>
  <c r="D174" i="82"/>
  <c r="E158" i="82"/>
  <c r="BB15" i="82" s="1"/>
  <c r="D170" i="82"/>
  <c r="E166" i="82"/>
  <c r="D178" i="82"/>
  <c r="E164" i="82"/>
  <c r="D176" i="82"/>
  <c r="E161" i="82"/>
  <c r="D173" i="82"/>
  <c r="BC15" i="82" l="1"/>
  <c r="E180" i="82"/>
  <c r="D192" i="82"/>
  <c r="E181" i="82"/>
  <c r="D193" i="82"/>
  <c r="D183" i="82"/>
  <c r="E171" i="82"/>
  <c r="BD15" i="82"/>
  <c r="E178" i="82"/>
  <c r="D190" i="82"/>
  <c r="E174" i="82"/>
  <c r="D186" i="82"/>
  <c r="E177" i="82"/>
  <c r="D189" i="82"/>
  <c r="E173" i="82"/>
  <c r="D185" i="82"/>
  <c r="E176" i="82"/>
  <c r="D188" i="82"/>
  <c r="E170" i="82"/>
  <c r="D182" i="82"/>
  <c r="E172" i="82"/>
  <c r="D184" i="82"/>
  <c r="E175" i="82"/>
  <c r="D187" i="82"/>
  <c r="D191" i="82"/>
  <c r="E179" i="82"/>
  <c r="E186" i="82" l="1"/>
  <c r="D198" i="82"/>
  <c r="D205" i="82"/>
  <c r="E193" i="82"/>
  <c r="E182" i="82"/>
  <c r="D194" i="82"/>
  <c r="E185" i="82"/>
  <c r="D197" i="82"/>
  <c r="BD16" i="82"/>
  <c r="D201" i="82"/>
  <c r="E189" i="82"/>
  <c r="D195" i="82"/>
  <c r="E183" i="82"/>
  <c r="BB16" i="82"/>
  <c r="D203" i="82"/>
  <c r="E191" i="82"/>
  <c r="E187" i="82"/>
  <c r="D199" i="82"/>
  <c r="E188" i="82"/>
  <c r="D200" i="82"/>
  <c r="BC17" i="82"/>
  <c r="E192" i="82"/>
  <c r="D204" i="82"/>
  <c r="BD17" i="82"/>
  <c r="E184" i="82"/>
  <c r="D196" i="82"/>
  <c r="BC16" i="82"/>
  <c r="E190" i="82"/>
  <c r="D202" i="82"/>
  <c r="E196" i="82" l="1"/>
  <c r="D208" i="82"/>
  <c r="BD18" i="82"/>
  <c r="D207" i="82"/>
  <c r="E195" i="82"/>
  <c r="E194" i="82"/>
  <c r="BB18" i="82" s="1"/>
  <c r="D206" i="82"/>
  <c r="BB17" i="82"/>
  <c r="D217" i="82"/>
  <c r="E205" i="82"/>
  <c r="E202" i="82"/>
  <c r="D214" i="82"/>
  <c r="E204" i="82"/>
  <c r="D216" i="82"/>
  <c r="E200" i="82"/>
  <c r="D212" i="82"/>
  <c r="E199" i="82"/>
  <c r="D211" i="82"/>
  <c r="E203" i="82"/>
  <c r="D215" i="82"/>
  <c r="D209" i="82"/>
  <c r="E197" i="82"/>
  <c r="D213" i="82"/>
  <c r="E201" i="82"/>
  <c r="E198" i="82"/>
  <c r="D210" i="82"/>
  <c r="E208" i="82" l="1"/>
  <c r="D220" i="82"/>
  <c r="E210" i="82"/>
  <c r="D222" i="82"/>
  <c r="D227" i="82"/>
  <c r="E215" i="82"/>
  <c r="E211" i="82"/>
  <c r="D223" i="82"/>
  <c r="E214" i="82"/>
  <c r="D226" i="82"/>
  <c r="E212" i="82"/>
  <c r="D224" i="82"/>
  <c r="D229" i="82"/>
  <c r="E217" i="82"/>
  <c r="E206" i="82"/>
  <c r="D218" i="82"/>
  <c r="D225" i="82"/>
  <c r="E213" i="82"/>
  <c r="D221" i="82"/>
  <c r="E209" i="82"/>
  <c r="E216" i="82"/>
  <c r="D228" i="82"/>
  <c r="BC18" i="82"/>
  <c r="E207" i="82"/>
  <c r="D219" i="82"/>
  <c r="D230" i="82" l="1"/>
  <c r="E218" i="82"/>
  <c r="E226" i="82"/>
  <c r="D238" i="82"/>
  <c r="D233" i="82"/>
  <c r="E221" i="82"/>
  <c r="E224" i="82"/>
  <c r="D236" i="82"/>
  <c r="E220" i="82"/>
  <c r="D232" i="82"/>
  <c r="E228" i="82"/>
  <c r="D240" i="82"/>
  <c r="D237" i="82"/>
  <c r="E225" i="82"/>
  <c r="E227" i="82"/>
  <c r="D239" i="82"/>
  <c r="D231" i="82"/>
  <c r="E219" i="82"/>
  <c r="E229" i="82"/>
  <c r="D241" i="82"/>
  <c r="D235" i="82"/>
  <c r="E223" i="82"/>
  <c r="D234" i="82"/>
  <c r="E222" i="82"/>
  <c r="D247" i="82" l="1"/>
  <c r="E235" i="82"/>
  <c r="E231" i="82"/>
  <c r="D243" i="82"/>
  <c r="E238" i="82"/>
  <c r="D250" i="82"/>
  <c r="D253" i="82"/>
  <c r="E241" i="82"/>
  <c r="E234" i="82"/>
  <c r="D246" i="82"/>
  <c r="E239" i="82"/>
  <c r="D251" i="82"/>
  <c r="E240" i="82"/>
  <c r="D252" i="82"/>
  <c r="D245" i="82"/>
  <c r="E233" i="82"/>
  <c r="E237" i="82"/>
  <c r="D249" i="82"/>
  <c r="E236" i="82"/>
  <c r="D248" i="82"/>
  <c r="E232" i="82"/>
  <c r="D244" i="82"/>
  <c r="E230" i="82"/>
  <c r="D242" i="82"/>
  <c r="E244" i="82" l="1"/>
  <c r="D256" i="82"/>
  <c r="E247" i="82"/>
  <c r="D259" i="82"/>
  <c r="E242" i="82"/>
  <c r="D254" i="82"/>
  <c r="E250" i="82"/>
  <c r="D262" i="82"/>
  <c r="D257" i="82"/>
  <c r="E245" i="82"/>
  <c r="D265" i="82"/>
  <c r="E253" i="82"/>
  <c r="E243" i="82"/>
  <c r="D255" i="82"/>
  <c r="E249" i="82"/>
  <c r="D261" i="82"/>
  <c r="E251" i="82"/>
  <c r="D263" i="82"/>
  <c r="E248" i="82"/>
  <c r="D260" i="82"/>
  <c r="E252" i="82"/>
  <c r="D264" i="82"/>
  <c r="E246" i="82"/>
  <c r="D258" i="82"/>
  <c r="E260" i="82" l="1"/>
  <c r="D272" i="82"/>
  <c r="D273" i="82"/>
  <c r="E261" i="82"/>
  <c r="D269" i="82"/>
  <c r="E257" i="82"/>
  <c r="E262" i="82"/>
  <c r="D274" i="82"/>
  <c r="D271" i="82"/>
  <c r="E259" i="82"/>
  <c r="E258" i="82"/>
  <c r="D270" i="82"/>
  <c r="D275" i="82"/>
  <c r="E263" i="82"/>
  <c r="D277" i="82"/>
  <c r="E265" i="82"/>
  <c r="E254" i="82"/>
  <c r="D266" i="82"/>
  <c r="E256" i="82"/>
  <c r="D268" i="82"/>
  <c r="E264" i="82"/>
  <c r="D276" i="82"/>
  <c r="D267" i="82"/>
  <c r="E255" i="82"/>
  <c r="D288" i="82" l="1"/>
  <c r="E276" i="82"/>
  <c r="E266" i="82"/>
  <c r="D278" i="82"/>
  <c r="D287" i="82"/>
  <c r="E275" i="82"/>
  <c r="D283" i="82"/>
  <c r="E271" i="82"/>
  <c r="D281" i="82"/>
  <c r="E269" i="82"/>
  <c r="E270" i="82"/>
  <c r="D282" i="82"/>
  <c r="E268" i="82"/>
  <c r="D280" i="82"/>
  <c r="D285" i="82"/>
  <c r="E273" i="82"/>
  <c r="D286" i="82"/>
  <c r="E274" i="82"/>
  <c r="D279" i="82"/>
  <c r="E267" i="82"/>
  <c r="D289" i="82"/>
  <c r="E277" i="82"/>
  <c r="D284" i="82"/>
  <c r="E272" i="82"/>
  <c r="D297" i="82" l="1"/>
  <c r="E285" i="82"/>
  <c r="D294" i="82"/>
  <c r="E282" i="82"/>
  <c r="D290" i="82"/>
  <c r="E278" i="82"/>
  <c r="D295" i="82"/>
  <c r="E283" i="82"/>
  <c r="D292" i="82"/>
  <c r="E280" i="82"/>
  <c r="E284" i="82"/>
  <c r="D296" i="82"/>
  <c r="D291" i="82"/>
  <c r="E279" i="82"/>
  <c r="E289" i="82"/>
  <c r="D301" i="82"/>
  <c r="E286" i="82"/>
  <c r="D298" i="82"/>
  <c r="D293" i="82"/>
  <c r="E281" i="82"/>
  <c r="D299" i="82"/>
  <c r="E287" i="82"/>
  <c r="E288" i="82"/>
  <c r="D300" i="82"/>
  <c r="E300" i="82" l="1"/>
  <c r="D312" i="82"/>
  <c r="E301" i="82"/>
  <c r="D313" i="82"/>
  <c r="E296" i="82"/>
  <c r="D308" i="82"/>
  <c r="E293" i="82"/>
  <c r="D305" i="82"/>
  <c r="E298" i="82"/>
  <c r="D310" i="82"/>
  <c r="D307" i="82"/>
  <c r="E295" i="82"/>
  <c r="E294" i="82"/>
  <c r="D306" i="82"/>
  <c r="E299" i="82"/>
  <c r="D311" i="82"/>
  <c r="E291" i="82"/>
  <c r="D303" i="82"/>
  <c r="E292" i="82"/>
  <c r="D304" i="82"/>
  <c r="E290" i="82"/>
  <c r="D302" i="82"/>
  <c r="D309" i="82"/>
  <c r="E297" i="82"/>
  <c r="D321" i="82" l="1"/>
  <c r="E309" i="82"/>
  <c r="E304" i="82"/>
  <c r="D316" i="82"/>
  <c r="E311" i="82"/>
  <c r="D323" i="82"/>
  <c r="E305" i="82"/>
  <c r="D317" i="82"/>
  <c r="E313" i="82"/>
  <c r="D325" i="82"/>
  <c r="D319" i="82"/>
  <c r="E307" i="82"/>
  <c r="E302" i="82"/>
  <c r="D314" i="82"/>
  <c r="E303" i="82"/>
  <c r="D315" i="82"/>
  <c r="E306" i="82"/>
  <c r="D318" i="82"/>
  <c r="E310" i="82"/>
  <c r="D322" i="82"/>
  <c r="E308" i="82"/>
  <c r="D320" i="82"/>
  <c r="E312" i="82"/>
  <c r="D324" i="82"/>
  <c r="E320" i="82" l="1"/>
  <c r="D332" i="82"/>
  <c r="E324" i="82"/>
  <c r="D336" i="82"/>
  <c r="E322" i="82"/>
  <c r="D334" i="82"/>
  <c r="E315" i="82"/>
  <c r="D327" i="82"/>
  <c r="E317" i="82"/>
  <c r="D329" i="82"/>
  <c r="E316" i="82"/>
  <c r="D328" i="82"/>
  <c r="D331" i="82"/>
  <c r="E319" i="82"/>
  <c r="E318" i="82"/>
  <c r="D330" i="82"/>
  <c r="E314" i="82"/>
  <c r="D326" i="82"/>
  <c r="D337" i="82"/>
  <c r="E325" i="82"/>
  <c r="E323" i="82"/>
  <c r="D335" i="82"/>
  <c r="D333" i="82"/>
  <c r="E321" i="82"/>
  <c r="D349" i="82" l="1"/>
  <c r="E337" i="82"/>
  <c r="E334" i="82"/>
  <c r="D346" i="82"/>
  <c r="D342" i="82"/>
  <c r="E330" i="82"/>
  <c r="E328" i="82"/>
  <c r="D340" i="82"/>
  <c r="E327" i="82"/>
  <c r="D339" i="82"/>
  <c r="D348" i="82"/>
  <c r="E336" i="82"/>
  <c r="D345" i="82"/>
  <c r="E333" i="82"/>
  <c r="D347" i="82"/>
  <c r="E335" i="82"/>
  <c r="E326" i="82"/>
  <c r="D338" i="82"/>
  <c r="D341" i="82"/>
  <c r="E329" i="82"/>
  <c r="D344" i="82"/>
  <c r="E332" i="82"/>
  <c r="D343" i="82"/>
  <c r="E331" i="82"/>
  <c r="D355" i="82" l="1"/>
  <c r="E343" i="82"/>
  <c r="D359" i="82"/>
  <c r="E347" i="82"/>
  <c r="D352" i="82"/>
  <c r="E340" i="82"/>
  <c r="E346" i="82"/>
  <c r="D358" i="82"/>
  <c r="E348" i="82"/>
  <c r="D360" i="82"/>
  <c r="E339" i="82"/>
  <c r="D351" i="82"/>
  <c r="D353" i="82"/>
  <c r="E341" i="82"/>
  <c r="D350" i="82"/>
  <c r="E338" i="82"/>
  <c r="E344" i="82"/>
  <c r="D356" i="82"/>
  <c r="E345" i="82"/>
  <c r="D357" i="82"/>
  <c r="E342" i="82"/>
  <c r="D354" i="82"/>
  <c r="D361" i="82"/>
  <c r="E349" i="82"/>
  <c r="D369" i="82" l="1"/>
  <c r="E357" i="82"/>
  <c r="D363" i="82"/>
  <c r="E351" i="82"/>
  <c r="E358" i="82"/>
  <c r="D370" i="82"/>
  <c r="D373" i="82"/>
  <c r="E361" i="82"/>
  <c r="E350" i="82"/>
  <c r="D362" i="82"/>
  <c r="D371" i="82"/>
  <c r="E359" i="82"/>
  <c r="E354" i="82"/>
  <c r="D366" i="82"/>
  <c r="E356" i="82"/>
  <c r="D368" i="82"/>
  <c r="D372" i="82"/>
  <c r="E360" i="82"/>
  <c r="D365" i="82"/>
  <c r="E353" i="82"/>
  <c r="E352" i="82"/>
  <c r="D364" i="82"/>
  <c r="D367" i="82"/>
  <c r="E355" i="82"/>
  <c r="D383" i="82" l="1"/>
  <c r="E371" i="82"/>
  <c r="D380" i="82"/>
  <c r="E368" i="82"/>
  <c r="D379" i="82"/>
  <c r="E367" i="82"/>
  <c r="D375" i="82"/>
  <c r="E363" i="82"/>
  <c r="D376" i="82"/>
  <c r="E364" i="82"/>
  <c r="D378" i="82"/>
  <c r="E366" i="82"/>
  <c r="D374" i="82"/>
  <c r="E362" i="82"/>
  <c r="D382" i="82"/>
  <c r="E370" i="82"/>
  <c r="D377" i="82"/>
  <c r="E365" i="82"/>
  <c r="D385" i="82"/>
  <c r="E373" i="82"/>
  <c r="D384" i="82"/>
  <c r="E372" i="82"/>
  <c r="D381" i="82"/>
  <c r="E369" i="82"/>
  <c r="D397" i="82" l="1"/>
  <c r="E385" i="82"/>
  <c r="D387" i="82"/>
  <c r="E375" i="82"/>
  <c r="D393" i="82"/>
  <c r="E381" i="82"/>
  <c r="E382" i="82"/>
  <c r="D394" i="82"/>
  <c r="D390" i="82"/>
  <c r="E378" i="82"/>
  <c r="E380" i="82"/>
  <c r="D392" i="82"/>
  <c r="E384" i="82"/>
  <c r="D396" i="82"/>
  <c r="D389" i="82"/>
  <c r="E377" i="82"/>
  <c r="D386" i="82"/>
  <c r="E374" i="82"/>
  <c r="D388" i="82"/>
  <c r="E376" i="82"/>
  <c r="D391" i="82"/>
  <c r="E379" i="82"/>
  <c r="D395" i="82"/>
  <c r="E383" i="82"/>
  <c r="D407" i="82" l="1"/>
  <c r="E395" i="82"/>
  <c r="E388" i="82"/>
  <c r="D400" i="82"/>
  <c r="D401" i="82"/>
  <c r="E389" i="82"/>
  <c r="D399" i="82"/>
  <c r="E387" i="82"/>
  <c r="D404" i="82"/>
  <c r="E392" i="82"/>
  <c r="D406" i="82"/>
  <c r="E394" i="82"/>
  <c r="D408" i="82"/>
  <c r="E396" i="82"/>
  <c r="D403" i="82"/>
  <c r="E391" i="82"/>
  <c r="E386" i="82"/>
  <c r="D398" i="82"/>
  <c r="D402" i="82"/>
  <c r="E390" i="82"/>
  <c r="D405" i="82"/>
  <c r="E393" i="82"/>
  <c r="D409" i="82"/>
  <c r="E397" i="82"/>
  <c r="E409" i="82" l="1"/>
  <c r="D421" i="82"/>
  <c r="D415" i="82"/>
  <c r="E403" i="82"/>
  <c r="E406" i="82"/>
  <c r="D418" i="82"/>
  <c r="D411" i="82"/>
  <c r="E399" i="82"/>
  <c r="D410" i="82"/>
  <c r="E398" i="82"/>
  <c r="E400" i="82"/>
  <c r="D412" i="82"/>
  <c r="E402" i="82"/>
  <c r="D414" i="82"/>
  <c r="E405" i="82"/>
  <c r="D417" i="82"/>
  <c r="E408" i="82"/>
  <c r="D420" i="82"/>
  <c r="E404" i="82"/>
  <c r="D416" i="82"/>
  <c r="E401" i="82"/>
  <c r="D413" i="82"/>
  <c r="D419" i="82"/>
  <c r="E407" i="82"/>
  <c r="E416" i="82" l="1"/>
  <c r="D428" i="82"/>
  <c r="E417" i="82"/>
  <c r="D429" i="82"/>
  <c r="D424" i="82"/>
  <c r="E412" i="82"/>
  <c r="E419" i="82"/>
  <c r="D431" i="82"/>
  <c r="D427" i="82"/>
  <c r="E415" i="82"/>
  <c r="E413" i="82"/>
  <c r="D425" i="82"/>
  <c r="D432" i="82"/>
  <c r="E420" i="82"/>
  <c r="D426" i="82"/>
  <c r="E414" i="82"/>
  <c r="D430" i="82"/>
  <c r="E418" i="82"/>
  <c r="E421" i="82"/>
  <c r="D433" i="82"/>
  <c r="E411" i="82"/>
  <c r="D423" i="82"/>
  <c r="E410" i="82"/>
  <c r="D422" i="82"/>
  <c r="D438" i="82" l="1"/>
  <c r="E426" i="82"/>
  <c r="D434" i="82"/>
  <c r="E422" i="82"/>
  <c r="E433" i="82"/>
  <c r="D445" i="82"/>
  <c r="E425" i="82"/>
  <c r="D437" i="82"/>
  <c r="E431" i="82"/>
  <c r="D443" i="82"/>
  <c r="E429" i="82"/>
  <c r="D441" i="82"/>
  <c r="E423" i="82"/>
  <c r="D435" i="82"/>
  <c r="D440" i="82"/>
  <c r="E428" i="82"/>
  <c r="D442" i="82"/>
  <c r="E430" i="82"/>
  <c r="D444" i="82"/>
  <c r="E432" i="82"/>
  <c r="E427" i="82"/>
  <c r="D439" i="82"/>
  <c r="D436" i="82"/>
  <c r="E424" i="82"/>
  <c r="D453" i="82" l="1"/>
  <c r="E441" i="82"/>
  <c r="D449" i="82"/>
  <c r="E437" i="82"/>
  <c r="E434" i="82"/>
  <c r="D446" i="82"/>
  <c r="D451" i="82"/>
  <c r="E439" i="82"/>
  <c r="D447" i="82"/>
  <c r="E435" i="82"/>
  <c r="D455" i="82"/>
  <c r="E443" i="82"/>
  <c r="D457" i="82"/>
  <c r="E445" i="82"/>
  <c r="D448" i="82"/>
  <c r="E436" i="82"/>
  <c r="D456" i="82"/>
  <c r="E444" i="82"/>
  <c r="D452" i="82"/>
  <c r="E440" i="82"/>
  <c r="D454" i="82"/>
  <c r="E442" i="82"/>
  <c r="E438" i="82"/>
  <c r="D450" i="82"/>
  <c r="D462" i="82" l="1"/>
  <c r="E450" i="82"/>
  <c r="D464" i="82"/>
  <c r="E452" i="82"/>
  <c r="E451" i="82"/>
  <c r="D463" i="82"/>
  <c r="D458" i="82"/>
  <c r="E446" i="82"/>
  <c r="D460" i="82"/>
  <c r="E448" i="82"/>
  <c r="D467" i="82"/>
  <c r="E455" i="82"/>
  <c r="D461" i="82"/>
  <c r="E449" i="82"/>
  <c r="D466" i="82"/>
  <c r="E454" i="82"/>
  <c r="D468" i="82"/>
  <c r="E456" i="82"/>
  <c r="D469" i="82"/>
  <c r="E457" i="82"/>
  <c r="E447" i="82"/>
  <c r="D459" i="82"/>
  <c r="D465" i="82"/>
  <c r="E453" i="82"/>
  <c r="D481" i="82" l="1"/>
  <c r="E481" i="82" s="1"/>
  <c r="E469" i="82"/>
  <c r="D470" i="82"/>
  <c r="E470" i="82" s="1"/>
  <c r="E458" i="82"/>
  <c r="D475" i="82"/>
  <c r="E475" i="82" s="1"/>
  <c r="E463" i="82"/>
  <c r="D477" i="82"/>
  <c r="E477" i="82" s="1"/>
  <c r="E465" i="82"/>
  <c r="E466" i="82"/>
  <c r="D478" i="82"/>
  <c r="E478" i="82" s="1"/>
  <c r="E467" i="82"/>
  <c r="D479" i="82"/>
  <c r="E479" i="82" s="1"/>
  <c r="D476" i="82"/>
  <c r="E476" i="82" s="1"/>
  <c r="E464" i="82"/>
  <c r="E459" i="82"/>
  <c r="D471" i="82"/>
  <c r="E471" i="82" s="1"/>
  <c r="E468" i="82"/>
  <c r="D480" i="82"/>
  <c r="E480" i="82" s="1"/>
  <c r="E461" i="82"/>
  <c r="D473" i="82"/>
  <c r="E473" i="82" s="1"/>
  <c r="D472" i="82"/>
  <c r="E472" i="82" s="1"/>
  <c r="E460" i="82"/>
  <c r="D474" i="82"/>
  <c r="E474" i="82" s="1"/>
  <c r="E462" i="82"/>
  <c r="BB41" i="82" l="1"/>
  <c r="BC36" i="82"/>
  <c r="BB34" i="82"/>
  <c r="BC25" i="82"/>
  <c r="BB32" i="82"/>
  <c r="BD19" i="82"/>
  <c r="BB39" i="82"/>
  <c r="BB40" i="82"/>
  <c r="BC32" i="82"/>
  <c r="BD39" i="82"/>
  <c r="BD24" i="82"/>
  <c r="BC33" i="82"/>
  <c r="BD29" i="82"/>
  <c r="BC23" i="82"/>
  <c r="BC28" i="82"/>
  <c r="BB24" i="82"/>
  <c r="BC27" i="82"/>
  <c r="BC34" i="82"/>
  <c r="BB22" i="82"/>
  <c r="BD34" i="82"/>
  <c r="BC26" i="82"/>
  <c r="BB21" i="82"/>
  <c r="BC19" i="82"/>
  <c r="BB35" i="82"/>
  <c r="BD36" i="82"/>
  <c r="BC24" i="82"/>
  <c r="BC22" i="82"/>
  <c r="BD26" i="82"/>
  <c r="BD33" i="82"/>
  <c r="BB28" i="82"/>
  <c r="BD32" i="82"/>
  <c r="BD25" i="82"/>
  <c r="BB30" i="82"/>
  <c r="BD28" i="82"/>
  <c r="BB25" i="82"/>
  <c r="BD20" i="82"/>
  <c r="BD35" i="82"/>
  <c r="BC29" i="82"/>
  <c r="BC31" i="82"/>
  <c r="BB20" i="82"/>
  <c r="BC30" i="82"/>
  <c r="BD40" i="82"/>
  <c r="BB19" i="82"/>
  <c r="BD23" i="82"/>
  <c r="BD31" i="82"/>
  <c r="BC39" i="82"/>
  <c r="BD27" i="82"/>
  <c r="BB36" i="82"/>
  <c r="BB31" i="82"/>
  <c r="BC41" i="82"/>
  <c r="BB23" i="82"/>
  <c r="BB38" i="82"/>
  <c r="BC38" i="82"/>
  <c r="BD41" i="82"/>
  <c r="BC37" i="82"/>
  <c r="BB29" i="82"/>
  <c r="BC20" i="82"/>
  <c r="BD21" i="82"/>
  <c r="BB26" i="82"/>
  <c r="BC40" i="82"/>
  <c r="BC21" i="82"/>
  <c r="BB33" i="82"/>
  <c r="BC35" i="82"/>
  <c r="BD22" i="82"/>
  <c r="BD38" i="82"/>
  <c r="BD37" i="82"/>
  <c r="BD30" i="82"/>
  <c r="BB27" i="82"/>
  <c r="BB37" i="82"/>
  <c r="R279" i="192" l="1"/>
  <c r="Q279" i="192"/>
  <c r="B279" i="192"/>
  <c r="R278" i="192"/>
  <c r="Q278" i="192"/>
  <c r="B278" i="192"/>
  <c r="R277" i="192"/>
  <c r="Q277" i="192"/>
  <c r="B277" i="192"/>
  <c r="R276" i="192"/>
  <c r="Q276" i="192"/>
  <c r="B276" i="192"/>
  <c r="R275" i="192"/>
  <c r="Q275" i="192"/>
  <c r="B275" i="192"/>
  <c r="R274" i="192"/>
  <c r="Q274" i="192"/>
  <c r="B274" i="192"/>
  <c r="R273" i="192"/>
  <c r="Q273" i="192"/>
  <c r="B273" i="192"/>
  <c r="R272" i="192"/>
  <c r="Q272" i="192"/>
  <c r="B272" i="192"/>
  <c r="R271" i="192"/>
  <c r="Q271" i="192"/>
  <c r="B271" i="192"/>
  <c r="R270" i="192"/>
  <c r="Q270" i="192"/>
  <c r="B270" i="192"/>
  <c r="R269" i="192"/>
  <c r="Q269" i="192"/>
  <c r="B269" i="192"/>
  <c r="R268" i="192"/>
  <c r="Q268" i="192"/>
  <c r="B268" i="192"/>
  <c r="R267" i="192"/>
  <c r="Q267" i="192"/>
  <c r="B267" i="192"/>
  <c r="R266" i="192"/>
  <c r="Q266" i="192"/>
  <c r="B266" i="192"/>
  <c r="R265" i="192"/>
  <c r="Q265" i="192"/>
  <c r="B265" i="192"/>
  <c r="R264" i="192"/>
  <c r="Q264" i="192"/>
  <c r="B264" i="192"/>
  <c r="R263" i="192"/>
  <c r="Q263" i="192"/>
  <c r="B263" i="192"/>
  <c r="R262" i="192"/>
  <c r="Q262" i="192"/>
  <c r="B262" i="192"/>
  <c r="R261" i="192"/>
  <c r="Q261" i="192"/>
  <c r="B261" i="192"/>
  <c r="R260" i="192"/>
  <c r="Q260" i="192"/>
  <c r="B260" i="192"/>
  <c r="R259" i="192"/>
  <c r="Q259" i="192"/>
  <c r="B259" i="192"/>
  <c r="R258" i="192"/>
  <c r="Q258" i="192"/>
  <c r="B258" i="192"/>
  <c r="R257" i="192"/>
  <c r="Q257" i="192"/>
  <c r="B257" i="192"/>
  <c r="R256" i="192"/>
  <c r="Q256" i="192"/>
  <c r="B256" i="192"/>
  <c r="R255" i="192"/>
  <c r="Q255" i="192"/>
  <c r="B255" i="192"/>
  <c r="R248" i="192"/>
  <c r="R247" i="192"/>
  <c r="R246" i="192"/>
  <c r="R245" i="192"/>
  <c r="R244" i="192"/>
  <c r="R243" i="192"/>
  <c r="R242" i="192"/>
  <c r="R241" i="192"/>
  <c r="R227" i="192"/>
  <c r="R226" i="192"/>
  <c r="R225" i="192"/>
  <c r="R224" i="192"/>
  <c r="R223" i="192"/>
  <c r="R222" i="192"/>
  <c r="R221" i="192"/>
  <c r="R220" i="192"/>
  <c r="R206" i="192"/>
  <c r="R205" i="192"/>
  <c r="R204" i="192"/>
  <c r="R203" i="192"/>
  <c r="R202" i="192"/>
  <c r="R201" i="192"/>
  <c r="R200" i="192"/>
  <c r="R199" i="192"/>
  <c r="Q188" i="192"/>
  <c r="Q187" i="192"/>
  <c r="Q186" i="192"/>
  <c r="R185" i="192"/>
  <c r="Q185" i="192" s="1"/>
  <c r="R184" i="192"/>
  <c r="Q184" i="192" s="1"/>
  <c r="R183" i="192"/>
  <c r="Q183" i="192" s="1"/>
  <c r="R182" i="192"/>
  <c r="Q182" i="192" s="1"/>
  <c r="R181" i="192"/>
  <c r="Q181" i="192" s="1"/>
  <c r="R180" i="192"/>
  <c r="Q180" i="192" s="1"/>
  <c r="R179" i="192"/>
  <c r="Q179" i="192" s="1"/>
  <c r="R178" i="192"/>
  <c r="Q178" i="192" s="1"/>
  <c r="Q177" i="192"/>
  <c r="Q176" i="192"/>
  <c r="Q175" i="192"/>
  <c r="Q174" i="192"/>
  <c r="Q173" i="192"/>
  <c r="Q172" i="192"/>
  <c r="Q171" i="192"/>
  <c r="Q170" i="192"/>
  <c r="Q169" i="192"/>
  <c r="Q168" i="192"/>
  <c r="J139" i="192"/>
  <c r="J138" i="192"/>
  <c r="J137" i="192"/>
  <c r="Q114" i="192"/>
  <c r="AB470" i="82" a="1"/>
  <c r="Q99" i="192"/>
  <c r="Q98" i="192"/>
  <c r="Q97" i="192"/>
  <c r="Q96" i="192"/>
  <c r="Q95" i="192"/>
  <c r="Q94" i="192"/>
  <c r="Q93" i="192"/>
  <c r="Q92" i="192"/>
  <c r="Q91" i="192"/>
  <c r="Q90" i="192"/>
  <c r="Q89" i="192"/>
  <c r="Q88" i="192"/>
  <c r="Q87" i="192"/>
  <c r="Q86" i="192"/>
  <c r="Q85" i="192"/>
  <c r="Q84" i="192"/>
  <c r="Q83" i="192"/>
  <c r="Q82" i="192"/>
  <c r="Q81" i="192"/>
  <c r="Q80" i="192"/>
  <c r="R69" i="192"/>
  <c r="Q69" i="192"/>
  <c r="B69" i="192"/>
  <c r="R68" i="192"/>
  <c r="Q68" i="192"/>
  <c r="B68" i="192"/>
  <c r="R67" i="192"/>
  <c r="Q67" i="192"/>
  <c r="B67" i="192"/>
  <c r="R66" i="192"/>
  <c r="Q66" i="192"/>
  <c r="B66" i="192"/>
  <c r="R65" i="192"/>
  <c r="Q65" i="192"/>
  <c r="B65" i="192"/>
  <c r="R64" i="192"/>
  <c r="Q64" i="192"/>
  <c r="B64" i="192"/>
  <c r="R63" i="192"/>
  <c r="Q63" i="192"/>
  <c r="B63" i="192"/>
  <c r="R62" i="192"/>
  <c r="Q62" i="192"/>
  <c r="B62" i="192"/>
  <c r="R61" i="192"/>
  <c r="Q61" i="192"/>
  <c r="B61" i="192"/>
  <c r="R60" i="192"/>
  <c r="Q60" i="192"/>
  <c r="B60" i="192"/>
  <c r="R59" i="192"/>
  <c r="Q59" i="192"/>
  <c r="B59" i="192"/>
  <c r="R58" i="192"/>
  <c r="Q58" i="192"/>
  <c r="B58" i="192"/>
  <c r="R57" i="192"/>
  <c r="Q57" i="192"/>
  <c r="B57" i="192"/>
  <c r="R56" i="192"/>
  <c r="Q56" i="192"/>
  <c r="B56" i="192"/>
  <c r="R55" i="192"/>
  <c r="Q55" i="192"/>
  <c r="B55" i="192"/>
  <c r="R54" i="192"/>
  <c r="Q54" i="192"/>
  <c r="B54" i="192"/>
  <c r="R53" i="192"/>
  <c r="Q53" i="192"/>
  <c r="B53" i="192"/>
  <c r="R52" i="192"/>
  <c r="Q52" i="192"/>
  <c r="B52" i="192"/>
  <c r="R51" i="192"/>
  <c r="Q51" i="192"/>
  <c r="B51" i="192"/>
  <c r="R50" i="192"/>
  <c r="Q50" i="192"/>
  <c r="B50" i="192"/>
  <c r="R49" i="192"/>
  <c r="Q49" i="192"/>
  <c r="B49" i="192"/>
  <c r="R48" i="192"/>
  <c r="Q48" i="192"/>
  <c r="B48" i="192"/>
  <c r="R47" i="192"/>
  <c r="Q47" i="192"/>
  <c r="B47" i="192"/>
  <c r="R46" i="192"/>
  <c r="Q46" i="192"/>
  <c r="B46" i="192"/>
  <c r="R45" i="192"/>
  <c r="Q45" i="192"/>
  <c r="B45" i="192"/>
  <c r="Q41" i="192"/>
  <c r="Q40" i="192"/>
  <c r="Q39" i="192"/>
  <c r="Q38" i="192"/>
  <c r="R37" i="192"/>
  <c r="R36" i="192"/>
  <c r="R35" i="192"/>
  <c r="R34" i="192"/>
  <c r="R33" i="192"/>
  <c r="R32" i="192"/>
  <c r="R31" i="192"/>
  <c r="R30" i="192"/>
  <c r="R29" i="192"/>
  <c r="R27" i="192"/>
  <c r="Q113" i="192" s="1"/>
  <c r="R9" i="192"/>
  <c r="R279" i="191"/>
  <c r="Q279" i="191"/>
  <c r="B279" i="191"/>
  <c r="R278" i="191"/>
  <c r="Q278" i="191"/>
  <c r="B278" i="191"/>
  <c r="R277" i="191"/>
  <c r="Q277" i="191"/>
  <c r="B277" i="191"/>
  <c r="R276" i="191"/>
  <c r="Q276" i="191"/>
  <c r="B276" i="191"/>
  <c r="R275" i="191"/>
  <c r="Q275" i="191"/>
  <c r="B275" i="191"/>
  <c r="R274" i="191"/>
  <c r="Q274" i="191"/>
  <c r="B274" i="191"/>
  <c r="R273" i="191"/>
  <c r="Q273" i="191"/>
  <c r="B273" i="191"/>
  <c r="R272" i="191"/>
  <c r="Q272" i="191"/>
  <c r="B272" i="191"/>
  <c r="R271" i="191"/>
  <c r="Q271" i="191"/>
  <c r="B271" i="191"/>
  <c r="R270" i="191"/>
  <c r="Q270" i="191"/>
  <c r="B270" i="191"/>
  <c r="R269" i="191"/>
  <c r="Q269" i="191"/>
  <c r="B269" i="191"/>
  <c r="R268" i="191"/>
  <c r="Q268" i="191"/>
  <c r="B268" i="191"/>
  <c r="R267" i="191"/>
  <c r="Q267" i="191"/>
  <c r="B267" i="191"/>
  <c r="R266" i="191"/>
  <c r="Q266" i="191"/>
  <c r="B266" i="191"/>
  <c r="R265" i="191"/>
  <c r="Q265" i="191"/>
  <c r="B265" i="191"/>
  <c r="R264" i="191"/>
  <c r="Q264" i="191"/>
  <c r="B264" i="191"/>
  <c r="R263" i="191"/>
  <c r="Q263" i="191"/>
  <c r="B263" i="191"/>
  <c r="R262" i="191"/>
  <c r="Q262" i="191"/>
  <c r="B262" i="191"/>
  <c r="R261" i="191"/>
  <c r="Q261" i="191"/>
  <c r="B261" i="191"/>
  <c r="R260" i="191"/>
  <c r="Q260" i="191"/>
  <c r="B260" i="191"/>
  <c r="R259" i="191"/>
  <c r="Q259" i="191"/>
  <c r="B259" i="191"/>
  <c r="R258" i="191"/>
  <c r="Q258" i="191"/>
  <c r="B258" i="191"/>
  <c r="R257" i="191"/>
  <c r="Q257" i="191"/>
  <c r="B257" i="191"/>
  <c r="R256" i="191"/>
  <c r="Q256" i="191"/>
  <c r="B256" i="191"/>
  <c r="R255" i="191"/>
  <c r="Q255" i="191"/>
  <c r="B255" i="191"/>
  <c r="R248" i="191"/>
  <c r="R247" i="191"/>
  <c r="R246" i="191"/>
  <c r="R245" i="191"/>
  <c r="R244" i="191"/>
  <c r="R243" i="191"/>
  <c r="R242" i="191"/>
  <c r="R241" i="191"/>
  <c r="R227" i="191"/>
  <c r="R226" i="191"/>
  <c r="R225" i="191"/>
  <c r="R224" i="191"/>
  <c r="R223" i="191"/>
  <c r="R222" i="191"/>
  <c r="R221" i="191"/>
  <c r="R220" i="191"/>
  <c r="R206" i="191"/>
  <c r="R205" i="191"/>
  <c r="R204" i="191"/>
  <c r="R203" i="191"/>
  <c r="R202" i="191"/>
  <c r="R201" i="191"/>
  <c r="R200" i="191"/>
  <c r="R199" i="191"/>
  <c r="Q188" i="191"/>
  <c r="Q187" i="191"/>
  <c r="Q186" i="191"/>
  <c r="R185" i="191"/>
  <c r="Q185" i="191" s="1"/>
  <c r="R184" i="191"/>
  <c r="Q184" i="191" s="1"/>
  <c r="R183" i="191"/>
  <c r="Q183" i="191" s="1"/>
  <c r="R182" i="191"/>
  <c r="Q182" i="191" s="1"/>
  <c r="R181" i="191"/>
  <c r="Q181" i="191" s="1"/>
  <c r="R180" i="191"/>
  <c r="Q180" i="191" s="1"/>
  <c r="R179" i="191"/>
  <c r="Q179" i="191" s="1"/>
  <c r="R178" i="191"/>
  <c r="Q178" i="191" s="1"/>
  <c r="Q177" i="191"/>
  <c r="Q176" i="191"/>
  <c r="Q175" i="191"/>
  <c r="Q174" i="191"/>
  <c r="Q173" i="191"/>
  <c r="Q172" i="191"/>
  <c r="Q171" i="191"/>
  <c r="Q170" i="191"/>
  <c r="Q169" i="191"/>
  <c r="Q168" i="191"/>
  <c r="J139" i="191"/>
  <c r="J138" i="191"/>
  <c r="J137" i="191"/>
  <c r="Q114" i="191"/>
  <c r="AB458" i="82" a="1"/>
  <c r="Q99" i="191"/>
  <c r="Q98" i="191"/>
  <c r="Q97" i="191"/>
  <c r="Q96" i="191"/>
  <c r="Q95" i="191"/>
  <c r="Q94" i="191"/>
  <c r="Q93" i="191"/>
  <c r="Q92" i="191"/>
  <c r="Q91" i="191"/>
  <c r="Q90" i="191"/>
  <c r="Q89" i="191"/>
  <c r="Q88" i="191"/>
  <c r="Q87" i="191"/>
  <c r="Q86" i="191"/>
  <c r="Q85" i="191"/>
  <c r="Q84" i="191"/>
  <c r="Q83" i="191"/>
  <c r="Q82" i="191"/>
  <c r="Q81" i="191"/>
  <c r="Q80" i="191"/>
  <c r="R69" i="191"/>
  <c r="Q69" i="191"/>
  <c r="B69" i="191"/>
  <c r="R68" i="191"/>
  <c r="Q68" i="191"/>
  <c r="B68" i="191"/>
  <c r="R67" i="191"/>
  <c r="Q67" i="191"/>
  <c r="B67" i="191"/>
  <c r="R66" i="191"/>
  <c r="Q66" i="191"/>
  <c r="B66" i="191"/>
  <c r="R65" i="191"/>
  <c r="Q65" i="191"/>
  <c r="B65" i="191"/>
  <c r="R64" i="191"/>
  <c r="Q64" i="191"/>
  <c r="B64" i="191"/>
  <c r="R63" i="191"/>
  <c r="Q63" i="191"/>
  <c r="B63" i="191"/>
  <c r="R62" i="191"/>
  <c r="Q62" i="191"/>
  <c r="B62" i="191"/>
  <c r="R61" i="191"/>
  <c r="Q61" i="191"/>
  <c r="B61" i="191"/>
  <c r="R60" i="191"/>
  <c r="Q60" i="191"/>
  <c r="B60" i="191"/>
  <c r="R59" i="191"/>
  <c r="Q59" i="191"/>
  <c r="B59" i="191"/>
  <c r="R58" i="191"/>
  <c r="Q58" i="191"/>
  <c r="B58" i="191"/>
  <c r="R57" i="191"/>
  <c r="Q57" i="191"/>
  <c r="B57" i="191"/>
  <c r="R56" i="191"/>
  <c r="Q56" i="191"/>
  <c r="B56" i="191"/>
  <c r="R55" i="191"/>
  <c r="Q55" i="191"/>
  <c r="B55" i="191"/>
  <c r="R54" i="191"/>
  <c r="Q54" i="191"/>
  <c r="B54" i="191"/>
  <c r="R53" i="191"/>
  <c r="Q53" i="191"/>
  <c r="B53" i="191"/>
  <c r="R52" i="191"/>
  <c r="Q52" i="191"/>
  <c r="B52" i="191"/>
  <c r="R51" i="191"/>
  <c r="Q51" i="191"/>
  <c r="B51" i="191"/>
  <c r="R50" i="191"/>
  <c r="Q50" i="191"/>
  <c r="B50" i="191"/>
  <c r="R49" i="191"/>
  <c r="Q49" i="191"/>
  <c r="B49" i="191"/>
  <c r="R48" i="191"/>
  <c r="Q48" i="191"/>
  <c r="B48" i="191"/>
  <c r="R47" i="191"/>
  <c r="Q47" i="191"/>
  <c r="B47" i="191"/>
  <c r="R46" i="191"/>
  <c r="Q46" i="191"/>
  <c r="B46" i="191"/>
  <c r="R45" i="191"/>
  <c r="Q45" i="191"/>
  <c r="B45" i="191"/>
  <c r="Q41" i="191"/>
  <c r="Q40" i="191"/>
  <c r="Q39" i="191"/>
  <c r="Q38" i="191"/>
  <c r="R37" i="191"/>
  <c r="R36" i="191"/>
  <c r="R35" i="191"/>
  <c r="R34" i="191"/>
  <c r="R33" i="191"/>
  <c r="R32" i="191"/>
  <c r="R31" i="191"/>
  <c r="R30" i="191"/>
  <c r="R29" i="191"/>
  <c r="R27" i="191"/>
  <c r="Q113" i="191" s="1"/>
  <c r="R9" i="191"/>
  <c r="R279" i="190"/>
  <c r="Q279" i="190"/>
  <c r="B279" i="190"/>
  <c r="R278" i="190"/>
  <c r="Q278" i="190"/>
  <c r="B278" i="190"/>
  <c r="R277" i="190"/>
  <c r="Q277" i="190"/>
  <c r="B277" i="190"/>
  <c r="R276" i="190"/>
  <c r="Q276" i="190"/>
  <c r="B276" i="190"/>
  <c r="R275" i="190"/>
  <c r="Q275" i="190"/>
  <c r="B275" i="190"/>
  <c r="R274" i="190"/>
  <c r="Q274" i="190"/>
  <c r="B274" i="190"/>
  <c r="R273" i="190"/>
  <c r="Q273" i="190"/>
  <c r="B273" i="190"/>
  <c r="R272" i="190"/>
  <c r="Q272" i="190"/>
  <c r="B272" i="190"/>
  <c r="R271" i="190"/>
  <c r="Q271" i="190"/>
  <c r="B271" i="190"/>
  <c r="R270" i="190"/>
  <c r="Q270" i="190"/>
  <c r="B270" i="190"/>
  <c r="R269" i="190"/>
  <c r="Q269" i="190"/>
  <c r="B269" i="190"/>
  <c r="R268" i="190"/>
  <c r="Q268" i="190"/>
  <c r="B268" i="190"/>
  <c r="R267" i="190"/>
  <c r="Q267" i="190"/>
  <c r="B267" i="190"/>
  <c r="R266" i="190"/>
  <c r="Q266" i="190"/>
  <c r="B266" i="190"/>
  <c r="R265" i="190"/>
  <c r="Q265" i="190"/>
  <c r="B265" i="190"/>
  <c r="R264" i="190"/>
  <c r="Q264" i="190"/>
  <c r="B264" i="190"/>
  <c r="R263" i="190"/>
  <c r="Q263" i="190"/>
  <c r="B263" i="190"/>
  <c r="R262" i="190"/>
  <c r="Q262" i="190"/>
  <c r="B262" i="190"/>
  <c r="R261" i="190"/>
  <c r="Q261" i="190"/>
  <c r="B261" i="190"/>
  <c r="R260" i="190"/>
  <c r="Q260" i="190"/>
  <c r="B260" i="190"/>
  <c r="R259" i="190"/>
  <c r="Q259" i="190"/>
  <c r="B259" i="190"/>
  <c r="R258" i="190"/>
  <c r="Q258" i="190"/>
  <c r="B258" i="190"/>
  <c r="R257" i="190"/>
  <c r="Q257" i="190"/>
  <c r="B257" i="190"/>
  <c r="R256" i="190"/>
  <c r="Q256" i="190"/>
  <c r="B256" i="190"/>
  <c r="R255" i="190"/>
  <c r="Q255" i="190"/>
  <c r="B255" i="190"/>
  <c r="R248" i="190"/>
  <c r="R247" i="190"/>
  <c r="R246" i="190"/>
  <c r="R245" i="190"/>
  <c r="R244" i="190"/>
  <c r="R243" i="190"/>
  <c r="R242" i="190"/>
  <c r="R241" i="190"/>
  <c r="R227" i="190"/>
  <c r="R226" i="190"/>
  <c r="R225" i="190"/>
  <c r="R224" i="190"/>
  <c r="R223" i="190"/>
  <c r="R222" i="190"/>
  <c r="R221" i="190"/>
  <c r="R220" i="190"/>
  <c r="R206" i="190"/>
  <c r="R205" i="190"/>
  <c r="R204" i="190"/>
  <c r="R203" i="190"/>
  <c r="R202" i="190"/>
  <c r="R201" i="190"/>
  <c r="R200" i="190"/>
  <c r="R199" i="190"/>
  <c r="Q188" i="190"/>
  <c r="Q187" i="190"/>
  <c r="Q186" i="190"/>
  <c r="R185" i="190"/>
  <c r="Q185" i="190" s="1"/>
  <c r="R184" i="190"/>
  <c r="Q184" i="190" s="1"/>
  <c r="R183" i="190"/>
  <c r="Q183" i="190" s="1"/>
  <c r="R182" i="190"/>
  <c r="Q182" i="190" s="1"/>
  <c r="R181" i="190"/>
  <c r="Q181" i="190" s="1"/>
  <c r="R180" i="190"/>
  <c r="Q180" i="190" s="1"/>
  <c r="R179" i="190"/>
  <c r="Q179" i="190" s="1"/>
  <c r="R178" i="190"/>
  <c r="Q178" i="190" s="1"/>
  <c r="Q177" i="190"/>
  <c r="Q176" i="190"/>
  <c r="Q175" i="190"/>
  <c r="Q174" i="190"/>
  <c r="Q173" i="190"/>
  <c r="Q172" i="190"/>
  <c r="Q171" i="190"/>
  <c r="Q170" i="190"/>
  <c r="Q169" i="190"/>
  <c r="Q168" i="190"/>
  <c r="J139" i="190"/>
  <c r="J138" i="190"/>
  <c r="J137" i="190"/>
  <c r="Q114" i="190"/>
  <c r="AB446" i="82" a="1"/>
  <c r="Q99" i="190"/>
  <c r="Q98" i="190"/>
  <c r="Q97" i="190"/>
  <c r="Q96" i="190"/>
  <c r="Q95" i="190"/>
  <c r="Q94" i="190"/>
  <c r="Q93" i="190"/>
  <c r="Q92" i="190"/>
  <c r="Q91" i="190"/>
  <c r="Q90" i="190"/>
  <c r="Q89" i="190"/>
  <c r="Q88" i="190"/>
  <c r="Q87" i="190"/>
  <c r="Q86" i="190"/>
  <c r="Q85" i="190"/>
  <c r="Q84" i="190"/>
  <c r="Q83" i="190"/>
  <c r="Q82" i="190"/>
  <c r="Q81" i="190"/>
  <c r="Q80" i="190"/>
  <c r="R69" i="190"/>
  <c r="Q69" i="190"/>
  <c r="B69" i="190"/>
  <c r="R68" i="190"/>
  <c r="Q68" i="190"/>
  <c r="B68" i="190"/>
  <c r="R67" i="190"/>
  <c r="Q67" i="190"/>
  <c r="B67" i="190"/>
  <c r="R66" i="190"/>
  <c r="Q66" i="190"/>
  <c r="B66" i="190"/>
  <c r="R65" i="190"/>
  <c r="Q65" i="190"/>
  <c r="B65" i="190"/>
  <c r="R64" i="190"/>
  <c r="Q64" i="190"/>
  <c r="B64" i="190"/>
  <c r="R63" i="190"/>
  <c r="Q63" i="190"/>
  <c r="B63" i="190"/>
  <c r="R62" i="190"/>
  <c r="Q62" i="190"/>
  <c r="B62" i="190"/>
  <c r="R61" i="190"/>
  <c r="Q61" i="190"/>
  <c r="B61" i="190"/>
  <c r="R60" i="190"/>
  <c r="Q60" i="190"/>
  <c r="B60" i="190"/>
  <c r="R59" i="190"/>
  <c r="Q59" i="190"/>
  <c r="B59" i="190"/>
  <c r="R58" i="190"/>
  <c r="Q58" i="190"/>
  <c r="B58" i="190"/>
  <c r="R57" i="190"/>
  <c r="Q57" i="190"/>
  <c r="B57" i="190"/>
  <c r="R56" i="190"/>
  <c r="Q56" i="190"/>
  <c r="B56" i="190"/>
  <c r="R55" i="190"/>
  <c r="Q55" i="190"/>
  <c r="B55" i="190"/>
  <c r="R54" i="190"/>
  <c r="Q54" i="190"/>
  <c r="B54" i="190"/>
  <c r="R53" i="190"/>
  <c r="Q53" i="190"/>
  <c r="B53" i="190"/>
  <c r="R52" i="190"/>
  <c r="Q52" i="190"/>
  <c r="B52" i="190"/>
  <c r="R51" i="190"/>
  <c r="Q51" i="190"/>
  <c r="B51" i="190"/>
  <c r="R50" i="190"/>
  <c r="Q50" i="190"/>
  <c r="B50" i="190"/>
  <c r="R49" i="190"/>
  <c r="Q49" i="190"/>
  <c r="B49" i="190"/>
  <c r="R48" i="190"/>
  <c r="Q48" i="190"/>
  <c r="B48" i="190"/>
  <c r="R47" i="190"/>
  <c r="Q47" i="190"/>
  <c r="B47" i="190"/>
  <c r="R46" i="190"/>
  <c r="Q46" i="190"/>
  <c r="B46" i="190"/>
  <c r="R45" i="190"/>
  <c r="Q45" i="190"/>
  <c r="B45" i="190"/>
  <c r="Q41" i="190"/>
  <c r="Q40" i="190"/>
  <c r="Q39" i="190"/>
  <c r="Q38" i="190"/>
  <c r="R37" i="190"/>
  <c r="R36" i="190"/>
  <c r="R35" i="190"/>
  <c r="R34" i="190"/>
  <c r="R33" i="190"/>
  <c r="R32" i="190"/>
  <c r="R31" i="190"/>
  <c r="R30" i="190"/>
  <c r="R29" i="190"/>
  <c r="R27" i="190"/>
  <c r="Q113" i="190" s="1"/>
  <c r="R9" i="190"/>
  <c r="R279" i="189"/>
  <c r="Q279" i="189"/>
  <c r="B279" i="189"/>
  <c r="R278" i="189"/>
  <c r="Q278" i="189"/>
  <c r="B278" i="189"/>
  <c r="R277" i="189"/>
  <c r="Q277" i="189"/>
  <c r="B277" i="189"/>
  <c r="R276" i="189"/>
  <c r="Q276" i="189"/>
  <c r="B276" i="189"/>
  <c r="R275" i="189"/>
  <c r="Q275" i="189"/>
  <c r="B275" i="189"/>
  <c r="R274" i="189"/>
  <c r="Q274" i="189"/>
  <c r="B274" i="189"/>
  <c r="R273" i="189"/>
  <c r="Q273" i="189"/>
  <c r="B273" i="189"/>
  <c r="R272" i="189"/>
  <c r="Q272" i="189"/>
  <c r="B272" i="189"/>
  <c r="R271" i="189"/>
  <c r="Q271" i="189"/>
  <c r="B271" i="189"/>
  <c r="R270" i="189"/>
  <c r="Q270" i="189"/>
  <c r="B270" i="189"/>
  <c r="R269" i="189"/>
  <c r="Q269" i="189"/>
  <c r="B269" i="189"/>
  <c r="R268" i="189"/>
  <c r="Q268" i="189"/>
  <c r="B268" i="189"/>
  <c r="R267" i="189"/>
  <c r="Q267" i="189"/>
  <c r="B267" i="189"/>
  <c r="R266" i="189"/>
  <c r="Q266" i="189"/>
  <c r="B266" i="189"/>
  <c r="R265" i="189"/>
  <c r="Q265" i="189"/>
  <c r="B265" i="189"/>
  <c r="R264" i="189"/>
  <c r="Q264" i="189"/>
  <c r="B264" i="189"/>
  <c r="R263" i="189"/>
  <c r="Q263" i="189"/>
  <c r="B263" i="189"/>
  <c r="R262" i="189"/>
  <c r="Q262" i="189"/>
  <c r="B262" i="189"/>
  <c r="R261" i="189"/>
  <c r="Q261" i="189"/>
  <c r="B261" i="189"/>
  <c r="R260" i="189"/>
  <c r="Q260" i="189"/>
  <c r="B260" i="189"/>
  <c r="R259" i="189"/>
  <c r="Q259" i="189"/>
  <c r="B259" i="189"/>
  <c r="R258" i="189"/>
  <c r="Q258" i="189"/>
  <c r="B258" i="189"/>
  <c r="R257" i="189"/>
  <c r="Q257" i="189"/>
  <c r="B257" i="189"/>
  <c r="R256" i="189"/>
  <c r="Q256" i="189"/>
  <c r="B256" i="189"/>
  <c r="R255" i="189"/>
  <c r="Q255" i="189"/>
  <c r="B255" i="189"/>
  <c r="R248" i="189"/>
  <c r="R247" i="189"/>
  <c r="R246" i="189"/>
  <c r="R245" i="189"/>
  <c r="R244" i="189"/>
  <c r="R243" i="189"/>
  <c r="R242" i="189"/>
  <c r="R241" i="189"/>
  <c r="R227" i="189"/>
  <c r="R226" i="189"/>
  <c r="R225" i="189"/>
  <c r="R224" i="189"/>
  <c r="R223" i="189"/>
  <c r="R222" i="189"/>
  <c r="R221" i="189"/>
  <c r="R220" i="189"/>
  <c r="R206" i="189"/>
  <c r="R205" i="189"/>
  <c r="R204" i="189"/>
  <c r="R203" i="189"/>
  <c r="R202" i="189"/>
  <c r="R201" i="189"/>
  <c r="R200" i="189"/>
  <c r="R199" i="189"/>
  <c r="Q188" i="189"/>
  <c r="Q187" i="189"/>
  <c r="Q186" i="189"/>
  <c r="R185" i="189"/>
  <c r="Q185" i="189" s="1"/>
  <c r="R184" i="189"/>
  <c r="Q184" i="189" s="1"/>
  <c r="R183" i="189"/>
  <c r="Q183" i="189" s="1"/>
  <c r="R182" i="189"/>
  <c r="Q182" i="189" s="1"/>
  <c r="R181" i="189"/>
  <c r="Q181" i="189" s="1"/>
  <c r="R180" i="189"/>
  <c r="Q180" i="189" s="1"/>
  <c r="R179" i="189"/>
  <c r="Q179" i="189" s="1"/>
  <c r="R178" i="189"/>
  <c r="Q178" i="189" s="1"/>
  <c r="Q177" i="189"/>
  <c r="Q176" i="189"/>
  <c r="Q175" i="189"/>
  <c r="Q174" i="189"/>
  <c r="Q173" i="189"/>
  <c r="Q172" i="189"/>
  <c r="Q171" i="189"/>
  <c r="Q170" i="189"/>
  <c r="Q169" i="189"/>
  <c r="Q168" i="189"/>
  <c r="J139" i="189"/>
  <c r="J138" i="189"/>
  <c r="J137" i="189"/>
  <c r="Q114" i="189"/>
  <c r="AB434" i="82" a="1"/>
  <c r="Q99" i="189"/>
  <c r="Q98" i="189"/>
  <c r="Q97" i="189"/>
  <c r="Q96" i="189"/>
  <c r="Q95" i="189"/>
  <c r="Q94" i="189"/>
  <c r="Q93" i="189"/>
  <c r="Q92" i="189"/>
  <c r="Q91" i="189"/>
  <c r="Q90" i="189"/>
  <c r="Q89" i="189"/>
  <c r="Q88" i="189"/>
  <c r="Q87" i="189"/>
  <c r="Q86" i="189"/>
  <c r="Q85" i="189"/>
  <c r="Q84" i="189"/>
  <c r="Q83" i="189"/>
  <c r="Q82" i="189"/>
  <c r="Q81" i="189"/>
  <c r="Q80" i="189"/>
  <c r="R69" i="189"/>
  <c r="Q69" i="189"/>
  <c r="B69" i="189"/>
  <c r="R68" i="189"/>
  <c r="Q68" i="189"/>
  <c r="B68" i="189"/>
  <c r="R67" i="189"/>
  <c r="Q67" i="189"/>
  <c r="B67" i="189"/>
  <c r="R66" i="189"/>
  <c r="Q66" i="189"/>
  <c r="B66" i="189"/>
  <c r="R65" i="189"/>
  <c r="Q65" i="189"/>
  <c r="B65" i="189"/>
  <c r="R64" i="189"/>
  <c r="Q64" i="189"/>
  <c r="B64" i="189"/>
  <c r="R63" i="189"/>
  <c r="Q63" i="189"/>
  <c r="B63" i="189"/>
  <c r="R62" i="189"/>
  <c r="Q62" i="189"/>
  <c r="B62" i="189"/>
  <c r="R61" i="189"/>
  <c r="Q61" i="189"/>
  <c r="B61" i="189"/>
  <c r="R60" i="189"/>
  <c r="Q60" i="189"/>
  <c r="B60" i="189"/>
  <c r="R59" i="189"/>
  <c r="Q59" i="189"/>
  <c r="B59" i="189"/>
  <c r="R58" i="189"/>
  <c r="Q58" i="189"/>
  <c r="B58" i="189"/>
  <c r="R57" i="189"/>
  <c r="Q57" i="189"/>
  <c r="B57" i="189"/>
  <c r="R56" i="189"/>
  <c r="Q56" i="189"/>
  <c r="B56" i="189"/>
  <c r="R55" i="189"/>
  <c r="Q55" i="189"/>
  <c r="B55" i="189"/>
  <c r="R54" i="189"/>
  <c r="Q54" i="189"/>
  <c r="B54" i="189"/>
  <c r="R53" i="189"/>
  <c r="Q53" i="189"/>
  <c r="B53" i="189"/>
  <c r="R52" i="189"/>
  <c r="Q52" i="189"/>
  <c r="B52" i="189"/>
  <c r="R51" i="189"/>
  <c r="Q51" i="189"/>
  <c r="B51" i="189"/>
  <c r="R50" i="189"/>
  <c r="Q50" i="189"/>
  <c r="B50" i="189"/>
  <c r="R49" i="189"/>
  <c r="Q49" i="189"/>
  <c r="B49" i="189"/>
  <c r="R48" i="189"/>
  <c r="Q48" i="189"/>
  <c r="B48" i="189"/>
  <c r="R47" i="189"/>
  <c r="Q47" i="189"/>
  <c r="B47" i="189"/>
  <c r="R46" i="189"/>
  <c r="Q46" i="189"/>
  <c r="B46" i="189"/>
  <c r="R45" i="189"/>
  <c r="Q45" i="189"/>
  <c r="B45" i="189"/>
  <c r="Q41" i="189"/>
  <c r="Q40" i="189"/>
  <c r="Q39" i="189"/>
  <c r="Q38" i="189"/>
  <c r="R37" i="189"/>
  <c r="R36" i="189"/>
  <c r="R35" i="189"/>
  <c r="R34" i="189"/>
  <c r="R33" i="189"/>
  <c r="R32" i="189"/>
  <c r="R31" i="189"/>
  <c r="R30" i="189"/>
  <c r="R29" i="189"/>
  <c r="R27" i="189"/>
  <c r="Q113" i="189" s="1"/>
  <c r="R9" i="189"/>
  <c r="R279" i="188"/>
  <c r="Q279" i="188"/>
  <c r="B279" i="188"/>
  <c r="R278" i="188"/>
  <c r="Q278" i="188"/>
  <c r="B278" i="188"/>
  <c r="R277" i="188"/>
  <c r="Q277" i="188"/>
  <c r="B277" i="188"/>
  <c r="R276" i="188"/>
  <c r="Q276" i="188"/>
  <c r="B276" i="188"/>
  <c r="R275" i="188"/>
  <c r="Q275" i="188"/>
  <c r="B275" i="188"/>
  <c r="R274" i="188"/>
  <c r="Q274" i="188"/>
  <c r="B274" i="188"/>
  <c r="R273" i="188"/>
  <c r="Q273" i="188"/>
  <c r="B273" i="188"/>
  <c r="R272" i="188"/>
  <c r="Q272" i="188"/>
  <c r="B272" i="188"/>
  <c r="R271" i="188"/>
  <c r="Q271" i="188"/>
  <c r="B271" i="188"/>
  <c r="R270" i="188"/>
  <c r="Q270" i="188"/>
  <c r="B270" i="188"/>
  <c r="R269" i="188"/>
  <c r="Q269" i="188"/>
  <c r="B269" i="188"/>
  <c r="R268" i="188"/>
  <c r="Q268" i="188"/>
  <c r="B268" i="188"/>
  <c r="R267" i="188"/>
  <c r="Q267" i="188"/>
  <c r="B267" i="188"/>
  <c r="R266" i="188"/>
  <c r="Q266" i="188"/>
  <c r="B266" i="188"/>
  <c r="R265" i="188"/>
  <c r="Q265" i="188"/>
  <c r="B265" i="188"/>
  <c r="R264" i="188"/>
  <c r="Q264" i="188"/>
  <c r="B264" i="188"/>
  <c r="R263" i="188"/>
  <c r="Q263" i="188"/>
  <c r="B263" i="188"/>
  <c r="R262" i="188"/>
  <c r="Q262" i="188"/>
  <c r="B262" i="188"/>
  <c r="R261" i="188"/>
  <c r="Q261" i="188"/>
  <c r="B261" i="188"/>
  <c r="R260" i="188"/>
  <c r="Q260" i="188"/>
  <c r="B260" i="188"/>
  <c r="R259" i="188"/>
  <c r="Q259" i="188"/>
  <c r="B259" i="188"/>
  <c r="R258" i="188"/>
  <c r="Q258" i="188"/>
  <c r="B258" i="188"/>
  <c r="R257" i="188"/>
  <c r="Q257" i="188"/>
  <c r="B257" i="188"/>
  <c r="R256" i="188"/>
  <c r="Q256" i="188"/>
  <c r="B256" i="188"/>
  <c r="R255" i="188"/>
  <c r="Q255" i="188"/>
  <c r="B255" i="188"/>
  <c r="R248" i="188"/>
  <c r="R247" i="188"/>
  <c r="R246" i="188"/>
  <c r="R245" i="188"/>
  <c r="R244" i="188"/>
  <c r="R243" i="188"/>
  <c r="R242" i="188"/>
  <c r="R241" i="188"/>
  <c r="R227" i="188"/>
  <c r="R226" i="188"/>
  <c r="R225" i="188"/>
  <c r="R224" i="188"/>
  <c r="R223" i="188"/>
  <c r="R222" i="188"/>
  <c r="R221" i="188"/>
  <c r="R220" i="188"/>
  <c r="R206" i="188"/>
  <c r="R205" i="188"/>
  <c r="R204" i="188"/>
  <c r="R203" i="188"/>
  <c r="R202" i="188"/>
  <c r="R201" i="188"/>
  <c r="R200" i="188"/>
  <c r="R199" i="188"/>
  <c r="Q188" i="188"/>
  <c r="Q187" i="188"/>
  <c r="Q186" i="188"/>
  <c r="R185" i="188"/>
  <c r="Q185" i="188" s="1"/>
  <c r="R184" i="188"/>
  <c r="Q184" i="188" s="1"/>
  <c r="R183" i="188"/>
  <c r="Q183" i="188" s="1"/>
  <c r="R182" i="188"/>
  <c r="Q182" i="188" s="1"/>
  <c r="R181" i="188"/>
  <c r="Q181" i="188" s="1"/>
  <c r="R180" i="188"/>
  <c r="Q180" i="188" s="1"/>
  <c r="R179" i="188"/>
  <c r="Q179" i="188" s="1"/>
  <c r="R178" i="188"/>
  <c r="Q178" i="188" s="1"/>
  <c r="Q177" i="188"/>
  <c r="Q176" i="188"/>
  <c r="Q175" i="188"/>
  <c r="Q174" i="188"/>
  <c r="Q173" i="188"/>
  <c r="Q172" i="188"/>
  <c r="Q171" i="188"/>
  <c r="Q170" i="188"/>
  <c r="Q169" i="188"/>
  <c r="Q168" i="188"/>
  <c r="J139" i="188"/>
  <c r="J138" i="188"/>
  <c r="J137" i="188"/>
  <c r="Q114" i="188"/>
  <c r="AB422" i="82" a="1"/>
  <c r="Q99" i="188"/>
  <c r="Q98" i="188"/>
  <c r="Q97" i="188"/>
  <c r="Q96" i="188"/>
  <c r="Q95" i="188"/>
  <c r="Q94" i="188"/>
  <c r="Q93" i="188"/>
  <c r="Q92" i="188"/>
  <c r="Q91" i="188"/>
  <c r="Q90" i="188"/>
  <c r="Q89" i="188"/>
  <c r="Q88" i="188"/>
  <c r="Q87" i="188"/>
  <c r="Q86" i="188"/>
  <c r="Q85" i="188"/>
  <c r="Q84" i="188"/>
  <c r="Q83" i="188"/>
  <c r="Q82" i="188"/>
  <c r="Q81" i="188"/>
  <c r="Q80" i="188"/>
  <c r="R69" i="188"/>
  <c r="Q69" i="188"/>
  <c r="B69" i="188"/>
  <c r="R68" i="188"/>
  <c r="Q68" i="188"/>
  <c r="B68" i="188"/>
  <c r="R67" i="188"/>
  <c r="Q67" i="188"/>
  <c r="B67" i="188"/>
  <c r="R66" i="188"/>
  <c r="Q66" i="188"/>
  <c r="B66" i="188"/>
  <c r="R65" i="188"/>
  <c r="Q65" i="188"/>
  <c r="B65" i="188"/>
  <c r="R64" i="188"/>
  <c r="Q64" i="188"/>
  <c r="B64" i="188"/>
  <c r="R63" i="188"/>
  <c r="Q63" i="188"/>
  <c r="B63" i="188"/>
  <c r="R62" i="188"/>
  <c r="Q62" i="188"/>
  <c r="B62" i="188"/>
  <c r="R61" i="188"/>
  <c r="Q61" i="188"/>
  <c r="B61" i="188"/>
  <c r="R60" i="188"/>
  <c r="Q60" i="188"/>
  <c r="B60" i="188"/>
  <c r="R59" i="188"/>
  <c r="Q59" i="188"/>
  <c r="B59" i="188"/>
  <c r="R58" i="188"/>
  <c r="Q58" i="188"/>
  <c r="B58" i="188"/>
  <c r="R57" i="188"/>
  <c r="Q57" i="188"/>
  <c r="B57" i="188"/>
  <c r="R56" i="188"/>
  <c r="Q56" i="188"/>
  <c r="B56" i="188"/>
  <c r="R55" i="188"/>
  <c r="Q55" i="188"/>
  <c r="B55" i="188"/>
  <c r="R54" i="188"/>
  <c r="Q54" i="188"/>
  <c r="B54" i="188"/>
  <c r="R53" i="188"/>
  <c r="Q53" i="188"/>
  <c r="B53" i="188"/>
  <c r="R52" i="188"/>
  <c r="Q52" i="188"/>
  <c r="B52" i="188"/>
  <c r="R51" i="188"/>
  <c r="Q51" i="188"/>
  <c r="B51" i="188"/>
  <c r="R50" i="188"/>
  <c r="Q50" i="188"/>
  <c r="B50" i="188"/>
  <c r="R49" i="188"/>
  <c r="Q49" i="188"/>
  <c r="B49" i="188"/>
  <c r="R48" i="188"/>
  <c r="Q48" i="188"/>
  <c r="B48" i="188"/>
  <c r="R47" i="188"/>
  <c r="Q47" i="188"/>
  <c r="B47" i="188"/>
  <c r="R46" i="188"/>
  <c r="Q46" i="188"/>
  <c r="B46" i="188"/>
  <c r="R45" i="188"/>
  <c r="Q45" i="188"/>
  <c r="B45" i="188"/>
  <c r="Q41" i="188"/>
  <c r="Q40" i="188"/>
  <c r="Q39" i="188"/>
  <c r="Q38" i="188"/>
  <c r="R37" i="188"/>
  <c r="R36" i="188"/>
  <c r="R35" i="188"/>
  <c r="R34" i="188"/>
  <c r="R33" i="188"/>
  <c r="R32" i="188"/>
  <c r="R31" i="188"/>
  <c r="R30" i="188"/>
  <c r="R29" i="188"/>
  <c r="R27" i="188"/>
  <c r="Q113" i="188" s="1"/>
  <c r="R9" i="188"/>
  <c r="R279" i="187"/>
  <c r="Q279" i="187"/>
  <c r="B279" i="187"/>
  <c r="R278" i="187"/>
  <c r="Q278" i="187"/>
  <c r="B278" i="187"/>
  <c r="R277" i="187"/>
  <c r="Q277" i="187"/>
  <c r="B277" i="187"/>
  <c r="R276" i="187"/>
  <c r="Q276" i="187"/>
  <c r="B276" i="187"/>
  <c r="R275" i="187"/>
  <c r="Q275" i="187"/>
  <c r="B275" i="187"/>
  <c r="R274" i="187"/>
  <c r="Q274" i="187"/>
  <c r="B274" i="187"/>
  <c r="R273" i="187"/>
  <c r="Q273" i="187"/>
  <c r="B273" i="187"/>
  <c r="R272" i="187"/>
  <c r="Q272" i="187"/>
  <c r="B272" i="187"/>
  <c r="R271" i="187"/>
  <c r="Q271" i="187"/>
  <c r="B271" i="187"/>
  <c r="R270" i="187"/>
  <c r="Q270" i="187"/>
  <c r="B270" i="187"/>
  <c r="R269" i="187"/>
  <c r="Q269" i="187"/>
  <c r="B269" i="187"/>
  <c r="R268" i="187"/>
  <c r="Q268" i="187"/>
  <c r="B268" i="187"/>
  <c r="R267" i="187"/>
  <c r="Q267" i="187"/>
  <c r="B267" i="187"/>
  <c r="R266" i="187"/>
  <c r="Q266" i="187"/>
  <c r="B266" i="187"/>
  <c r="R265" i="187"/>
  <c r="Q265" i="187"/>
  <c r="B265" i="187"/>
  <c r="R264" i="187"/>
  <c r="Q264" i="187"/>
  <c r="B264" i="187"/>
  <c r="R263" i="187"/>
  <c r="Q263" i="187"/>
  <c r="B263" i="187"/>
  <c r="R262" i="187"/>
  <c r="Q262" i="187"/>
  <c r="B262" i="187"/>
  <c r="R261" i="187"/>
  <c r="Q261" i="187"/>
  <c r="B261" i="187"/>
  <c r="R260" i="187"/>
  <c r="Q260" i="187"/>
  <c r="B260" i="187"/>
  <c r="R259" i="187"/>
  <c r="Q259" i="187"/>
  <c r="B259" i="187"/>
  <c r="R258" i="187"/>
  <c r="Q258" i="187"/>
  <c r="B258" i="187"/>
  <c r="R257" i="187"/>
  <c r="Q257" i="187"/>
  <c r="B257" i="187"/>
  <c r="R256" i="187"/>
  <c r="Q256" i="187"/>
  <c r="B256" i="187"/>
  <c r="R255" i="187"/>
  <c r="Q255" i="187"/>
  <c r="B255" i="187"/>
  <c r="R248" i="187"/>
  <c r="R247" i="187"/>
  <c r="R246" i="187"/>
  <c r="R245" i="187"/>
  <c r="R244" i="187"/>
  <c r="R243" i="187"/>
  <c r="R242" i="187"/>
  <c r="R241" i="187"/>
  <c r="R227" i="187"/>
  <c r="R226" i="187"/>
  <c r="R225" i="187"/>
  <c r="R224" i="187"/>
  <c r="R223" i="187"/>
  <c r="R222" i="187"/>
  <c r="R221" i="187"/>
  <c r="R220" i="187"/>
  <c r="R206" i="187"/>
  <c r="R205" i="187"/>
  <c r="R204" i="187"/>
  <c r="R203" i="187"/>
  <c r="R202" i="187"/>
  <c r="R201" i="187"/>
  <c r="R200" i="187"/>
  <c r="R199" i="187"/>
  <c r="Q188" i="187"/>
  <c r="Q187" i="187"/>
  <c r="Q186" i="187"/>
  <c r="R185" i="187"/>
  <c r="Q185" i="187" s="1"/>
  <c r="R184" i="187"/>
  <c r="Q184" i="187" s="1"/>
  <c r="R183" i="187"/>
  <c r="Q183" i="187" s="1"/>
  <c r="R182" i="187"/>
  <c r="Q182" i="187" s="1"/>
  <c r="R181" i="187"/>
  <c r="Q181" i="187" s="1"/>
  <c r="R180" i="187"/>
  <c r="Q180" i="187" s="1"/>
  <c r="R179" i="187"/>
  <c r="Q179" i="187" s="1"/>
  <c r="R178" i="187"/>
  <c r="Q178" i="187" s="1"/>
  <c r="Q177" i="187"/>
  <c r="Q176" i="187"/>
  <c r="Q175" i="187"/>
  <c r="Q174" i="187"/>
  <c r="Q173" i="187"/>
  <c r="Q172" i="187"/>
  <c r="Q171" i="187"/>
  <c r="Q170" i="187"/>
  <c r="Q169" i="187"/>
  <c r="Q168" i="187"/>
  <c r="J139" i="187"/>
  <c r="J138" i="187"/>
  <c r="J137" i="187"/>
  <c r="Q114" i="187"/>
  <c r="AB410" i="82" a="1"/>
  <c r="Q99" i="187"/>
  <c r="Q98" i="187"/>
  <c r="Q97" i="187"/>
  <c r="Q96" i="187"/>
  <c r="Q95" i="187"/>
  <c r="Q94" i="187"/>
  <c r="Q93" i="187"/>
  <c r="Q92" i="187"/>
  <c r="Q91" i="187"/>
  <c r="Q90" i="187"/>
  <c r="Q89" i="187"/>
  <c r="Q88" i="187"/>
  <c r="Q87" i="187"/>
  <c r="Q86" i="187"/>
  <c r="Q85" i="187"/>
  <c r="Q84" i="187"/>
  <c r="Q83" i="187"/>
  <c r="Q82" i="187"/>
  <c r="Q81" i="187"/>
  <c r="Q80" i="187"/>
  <c r="R69" i="187"/>
  <c r="Q69" i="187"/>
  <c r="B69" i="187"/>
  <c r="R68" i="187"/>
  <c r="Q68" i="187"/>
  <c r="B68" i="187"/>
  <c r="R67" i="187"/>
  <c r="Q67" i="187"/>
  <c r="B67" i="187"/>
  <c r="R66" i="187"/>
  <c r="Q66" i="187"/>
  <c r="B66" i="187"/>
  <c r="R65" i="187"/>
  <c r="Q65" i="187"/>
  <c r="B65" i="187"/>
  <c r="R64" i="187"/>
  <c r="Q64" i="187"/>
  <c r="B64" i="187"/>
  <c r="R63" i="187"/>
  <c r="Q63" i="187"/>
  <c r="B63" i="187"/>
  <c r="R62" i="187"/>
  <c r="Q62" i="187"/>
  <c r="B62" i="187"/>
  <c r="R61" i="187"/>
  <c r="Q61" i="187"/>
  <c r="B61" i="187"/>
  <c r="R60" i="187"/>
  <c r="Q60" i="187"/>
  <c r="B60" i="187"/>
  <c r="R59" i="187"/>
  <c r="Q59" i="187"/>
  <c r="B59" i="187"/>
  <c r="R58" i="187"/>
  <c r="Q58" i="187"/>
  <c r="B58" i="187"/>
  <c r="R57" i="187"/>
  <c r="Q57" i="187"/>
  <c r="B57" i="187"/>
  <c r="R56" i="187"/>
  <c r="Q56" i="187"/>
  <c r="B56" i="187"/>
  <c r="R55" i="187"/>
  <c r="Q55" i="187"/>
  <c r="B55" i="187"/>
  <c r="R54" i="187"/>
  <c r="Q54" i="187"/>
  <c r="B54" i="187"/>
  <c r="R53" i="187"/>
  <c r="Q53" i="187"/>
  <c r="B53" i="187"/>
  <c r="R52" i="187"/>
  <c r="Q52" i="187"/>
  <c r="B52" i="187"/>
  <c r="R51" i="187"/>
  <c r="Q51" i="187"/>
  <c r="B51" i="187"/>
  <c r="R50" i="187"/>
  <c r="Q50" i="187"/>
  <c r="B50" i="187"/>
  <c r="R49" i="187"/>
  <c r="Q49" i="187"/>
  <c r="B49" i="187"/>
  <c r="R48" i="187"/>
  <c r="Q48" i="187"/>
  <c r="B48" i="187"/>
  <c r="R47" i="187"/>
  <c r="Q47" i="187"/>
  <c r="B47" i="187"/>
  <c r="R46" i="187"/>
  <c r="Q46" i="187"/>
  <c r="B46" i="187"/>
  <c r="R45" i="187"/>
  <c r="Q45" i="187"/>
  <c r="B45" i="187"/>
  <c r="Q41" i="187"/>
  <c r="Q40" i="187"/>
  <c r="Q39" i="187"/>
  <c r="Q38" i="187"/>
  <c r="R37" i="187"/>
  <c r="R36" i="187"/>
  <c r="R35" i="187"/>
  <c r="R34" i="187"/>
  <c r="R33" i="187"/>
  <c r="R32" i="187"/>
  <c r="R31" i="187"/>
  <c r="R30" i="187"/>
  <c r="R29" i="187"/>
  <c r="R27" i="187"/>
  <c r="Q113" i="187" s="1"/>
  <c r="R9" i="187"/>
  <c r="R279" i="186"/>
  <c r="Q279" i="186"/>
  <c r="B279" i="186"/>
  <c r="R278" i="186"/>
  <c r="Q278" i="186"/>
  <c r="B278" i="186"/>
  <c r="R277" i="186"/>
  <c r="Q277" i="186"/>
  <c r="B277" i="186"/>
  <c r="R276" i="186"/>
  <c r="Q276" i="186"/>
  <c r="B276" i="186"/>
  <c r="R275" i="186"/>
  <c r="Q275" i="186"/>
  <c r="B275" i="186"/>
  <c r="R274" i="186"/>
  <c r="Q274" i="186"/>
  <c r="B274" i="186"/>
  <c r="R273" i="186"/>
  <c r="Q273" i="186"/>
  <c r="B273" i="186"/>
  <c r="R272" i="186"/>
  <c r="Q272" i="186"/>
  <c r="B272" i="186"/>
  <c r="R271" i="186"/>
  <c r="Q271" i="186"/>
  <c r="B271" i="186"/>
  <c r="R270" i="186"/>
  <c r="Q270" i="186"/>
  <c r="B270" i="186"/>
  <c r="R269" i="186"/>
  <c r="Q269" i="186"/>
  <c r="B269" i="186"/>
  <c r="R268" i="186"/>
  <c r="Q268" i="186"/>
  <c r="B268" i="186"/>
  <c r="R267" i="186"/>
  <c r="Q267" i="186"/>
  <c r="B267" i="186"/>
  <c r="R266" i="186"/>
  <c r="Q266" i="186"/>
  <c r="B266" i="186"/>
  <c r="R265" i="186"/>
  <c r="Q265" i="186"/>
  <c r="B265" i="186"/>
  <c r="R264" i="186"/>
  <c r="Q264" i="186"/>
  <c r="B264" i="186"/>
  <c r="R263" i="186"/>
  <c r="Q263" i="186"/>
  <c r="B263" i="186"/>
  <c r="R262" i="186"/>
  <c r="Q262" i="186"/>
  <c r="B262" i="186"/>
  <c r="R261" i="186"/>
  <c r="Q261" i="186"/>
  <c r="B261" i="186"/>
  <c r="R260" i="186"/>
  <c r="Q260" i="186"/>
  <c r="B260" i="186"/>
  <c r="R259" i="186"/>
  <c r="Q259" i="186"/>
  <c r="B259" i="186"/>
  <c r="R258" i="186"/>
  <c r="Q258" i="186"/>
  <c r="B258" i="186"/>
  <c r="R257" i="186"/>
  <c r="Q257" i="186"/>
  <c r="B257" i="186"/>
  <c r="R256" i="186"/>
  <c r="Q256" i="186"/>
  <c r="B256" i="186"/>
  <c r="R255" i="186"/>
  <c r="Q255" i="186"/>
  <c r="B255" i="186"/>
  <c r="R248" i="186"/>
  <c r="R247" i="186"/>
  <c r="R246" i="186"/>
  <c r="R245" i="186"/>
  <c r="R244" i="186"/>
  <c r="R243" i="186"/>
  <c r="R242" i="186"/>
  <c r="R241" i="186"/>
  <c r="R227" i="186"/>
  <c r="R226" i="186"/>
  <c r="R225" i="186"/>
  <c r="R224" i="186"/>
  <c r="R223" i="186"/>
  <c r="R222" i="186"/>
  <c r="R221" i="186"/>
  <c r="R220" i="186"/>
  <c r="R206" i="186"/>
  <c r="R205" i="186"/>
  <c r="R204" i="186"/>
  <c r="R203" i="186"/>
  <c r="R202" i="186"/>
  <c r="R201" i="186"/>
  <c r="R200" i="186"/>
  <c r="R199" i="186"/>
  <c r="Q188" i="186"/>
  <c r="Q187" i="186"/>
  <c r="Q186" i="186"/>
  <c r="R185" i="186"/>
  <c r="Q185" i="186" s="1"/>
  <c r="R184" i="186"/>
  <c r="Q184" i="186" s="1"/>
  <c r="R183" i="186"/>
  <c r="Q183" i="186" s="1"/>
  <c r="R182" i="186"/>
  <c r="Q182" i="186" s="1"/>
  <c r="R181" i="186"/>
  <c r="Q181" i="186" s="1"/>
  <c r="R180" i="186"/>
  <c r="Q180" i="186" s="1"/>
  <c r="R179" i="186"/>
  <c r="Q179" i="186" s="1"/>
  <c r="R178" i="186"/>
  <c r="Q178" i="186" s="1"/>
  <c r="Q177" i="186"/>
  <c r="Q176" i="186"/>
  <c r="Q175" i="186"/>
  <c r="Q174" i="186"/>
  <c r="Q173" i="186"/>
  <c r="Q172" i="186"/>
  <c r="Q171" i="186"/>
  <c r="Q170" i="186"/>
  <c r="Q169" i="186"/>
  <c r="Q168" i="186"/>
  <c r="J139" i="186"/>
  <c r="J138" i="186"/>
  <c r="J137" i="186"/>
  <c r="Q114" i="186"/>
  <c r="AB398" i="82" a="1"/>
  <c r="Q99" i="186"/>
  <c r="Q98" i="186"/>
  <c r="Q97" i="186"/>
  <c r="Q96" i="186"/>
  <c r="Q95" i="186"/>
  <c r="Q94" i="186"/>
  <c r="Q93" i="186"/>
  <c r="Q92" i="186"/>
  <c r="Q91" i="186"/>
  <c r="Q90" i="186"/>
  <c r="Q89" i="186"/>
  <c r="Q88" i="186"/>
  <c r="Q87" i="186"/>
  <c r="Q86" i="186"/>
  <c r="Q85" i="186"/>
  <c r="Q84" i="186"/>
  <c r="Q83" i="186"/>
  <c r="Q82" i="186"/>
  <c r="Q81" i="186"/>
  <c r="Q80" i="186"/>
  <c r="R69" i="186"/>
  <c r="Q69" i="186"/>
  <c r="B69" i="186"/>
  <c r="R68" i="186"/>
  <c r="Q68" i="186"/>
  <c r="B68" i="186"/>
  <c r="R67" i="186"/>
  <c r="Q67" i="186"/>
  <c r="B67" i="186"/>
  <c r="R66" i="186"/>
  <c r="Q66" i="186"/>
  <c r="B66" i="186"/>
  <c r="R65" i="186"/>
  <c r="Q65" i="186"/>
  <c r="B65" i="186"/>
  <c r="R64" i="186"/>
  <c r="Q64" i="186"/>
  <c r="B64" i="186"/>
  <c r="R63" i="186"/>
  <c r="Q63" i="186"/>
  <c r="B63" i="186"/>
  <c r="R62" i="186"/>
  <c r="Q62" i="186"/>
  <c r="B62" i="186"/>
  <c r="R61" i="186"/>
  <c r="Q61" i="186"/>
  <c r="B61" i="186"/>
  <c r="R60" i="186"/>
  <c r="Q60" i="186"/>
  <c r="B60" i="186"/>
  <c r="R59" i="186"/>
  <c r="Q59" i="186"/>
  <c r="B59" i="186"/>
  <c r="R58" i="186"/>
  <c r="Q58" i="186"/>
  <c r="B58" i="186"/>
  <c r="R57" i="186"/>
  <c r="Q57" i="186"/>
  <c r="B57" i="186"/>
  <c r="R56" i="186"/>
  <c r="Q56" i="186"/>
  <c r="B56" i="186"/>
  <c r="R55" i="186"/>
  <c r="Q55" i="186"/>
  <c r="B55" i="186"/>
  <c r="R54" i="186"/>
  <c r="Q54" i="186"/>
  <c r="B54" i="186"/>
  <c r="R53" i="186"/>
  <c r="Q53" i="186"/>
  <c r="B53" i="186"/>
  <c r="R52" i="186"/>
  <c r="Q52" i="186"/>
  <c r="B52" i="186"/>
  <c r="R51" i="186"/>
  <c r="Q51" i="186"/>
  <c r="B51" i="186"/>
  <c r="R50" i="186"/>
  <c r="Q50" i="186"/>
  <c r="B50" i="186"/>
  <c r="R49" i="186"/>
  <c r="Q49" i="186"/>
  <c r="B49" i="186"/>
  <c r="R48" i="186"/>
  <c r="Q48" i="186"/>
  <c r="B48" i="186"/>
  <c r="R47" i="186"/>
  <c r="Q47" i="186"/>
  <c r="B47" i="186"/>
  <c r="R46" i="186"/>
  <c r="Q46" i="186"/>
  <c r="B46" i="186"/>
  <c r="R45" i="186"/>
  <c r="Q45" i="186"/>
  <c r="B45" i="186"/>
  <c r="Q41" i="186"/>
  <c r="Q40" i="186"/>
  <c r="Q39" i="186"/>
  <c r="Q38" i="186"/>
  <c r="R37" i="186"/>
  <c r="R36" i="186"/>
  <c r="R35" i="186"/>
  <c r="R34" i="186"/>
  <c r="R33" i="186"/>
  <c r="R32" i="186"/>
  <c r="R31" i="186"/>
  <c r="R30" i="186"/>
  <c r="R29" i="186"/>
  <c r="R27" i="186"/>
  <c r="Q113" i="186" s="1"/>
  <c r="R9" i="186"/>
  <c r="R279" i="185"/>
  <c r="Q279" i="185"/>
  <c r="B279" i="185"/>
  <c r="R278" i="185"/>
  <c r="Q278" i="185"/>
  <c r="B278" i="185"/>
  <c r="R277" i="185"/>
  <c r="Q277" i="185"/>
  <c r="B277" i="185"/>
  <c r="R276" i="185"/>
  <c r="Q276" i="185"/>
  <c r="B276" i="185"/>
  <c r="R275" i="185"/>
  <c r="Q275" i="185"/>
  <c r="B275" i="185"/>
  <c r="R274" i="185"/>
  <c r="Q274" i="185"/>
  <c r="B274" i="185"/>
  <c r="R273" i="185"/>
  <c r="Q273" i="185"/>
  <c r="B273" i="185"/>
  <c r="R272" i="185"/>
  <c r="Q272" i="185"/>
  <c r="B272" i="185"/>
  <c r="R271" i="185"/>
  <c r="Q271" i="185"/>
  <c r="B271" i="185"/>
  <c r="R270" i="185"/>
  <c r="Q270" i="185"/>
  <c r="B270" i="185"/>
  <c r="R269" i="185"/>
  <c r="Q269" i="185"/>
  <c r="B269" i="185"/>
  <c r="R268" i="185"/>
  <c r="Q268" i="185"/>
  <c r="B268" i="185"/>
  <c r="R267" i="185"/>
  <c r="Q267" i="185"/>
  <c r="B267" i="185"/>
  <c r="R266" i="185"/>
  <c r="Q266" i="185"/>
  <c r="B266" i="185"/>
  <c r="R265" i="185"/>
  <c r="Q265" i="185"/>
  <c r="B265" i="185"/>
  <c r="R264" i="185"/>
  <c r="Q264" i="185"/>
  <c r="B264" i="185"/>
  <c r="R263" i="185"/>
  <c r="Q263" i="185"/>
  <c r="B263" i="185"/>
  <c r="R262" i="185"/>
  <c r="Q262" i="185"/>
  <c r="B262" i="185"/>
  <c r="R261" i="185"/>
  <c r="Q261" i="185"/>
  <c r="B261" i="185"/>
  <c r="R260" i="185"/>
  <c r="Q260" i="185"/>
  <c r="B260" i="185"/>
  <c r="R259" i="185"/>
  <c r="Q259" i="185"/>
  <c r="B259" i="185"/>
  <c r="R258" i="185"/>
  <c r="Q258" i="185"/>
  <c r="B258" i="185"/>
  <c r="R257" i="185"/>
  <c r="Q257" i="185"/>
  <c r="B257" i="185"/>
  <c r="R256" i="185"/>
  <c r="Q256" i="185"/>
  <c r="B256" i="185"/>
  <c r="R255" i="185"/>
  <c r="Q255" i="185"/>
  <c r="B255" i="185"/>
  <c r="R248" i="185"/>
  <c r="R247" i="185"/>
  <c r="R246" i="185"/>
  <c r="R245" i="185"/>
  <c r="R244" i="185"/>
  <c r="R243" i="185"/>
  <c r="R242" i="185"/>
  <c r="R241" i="185"/>
  <c r="R227" i="185"/>
  <c r="R226" i="185"/>
  <c r="R225" i="185"/>
  <c r="R224" i="185"/>
  <c r="R223" i="185"/>
  <c r="R222" i="185"/>
  <c r="R221" i="185"/>
  <c r="R220" i="185"/>
  <c r="R206" i="185"/>
  <c r="R205" i="185"/>
  <c r="R204" i="185"/>
  <c r="R203" i="185"/>
  <c r="R202" i="185"/>
  <c r="R201" i="185"/>
  <c r="R200" i="185"/>
  <c r="R199" i="185"/>
  <c r="Q188" i="185"/>
  <c r="Q187" i="185"/>
  <c r="Q186" i="185"/>
  <c r="R185" i="185"/>
  <c r="Q185" i="185" s="1"/>
  <c r="R184" i="185"/>
  <c r="Q184" i="185" s="1"/>
  <c r="R183" i="185"/>
  <c r="Q183" i="185" s="1"/>
  <c r="R182" i="185"/>
  <c r="Q182" i="185" s="1"/>
  <c r="R181" i="185"/>
  <c r="Q181" i="185" s="1"/>
  <c r="R180" i="185"/>
  <c r="Q180" i="185" s="1"/>
  <c r="R179" i="185"/>
  <c r="Q179" i="185" s="1"/>
  <c r="R178" i="185"/>
  <c r="Q178" i="185" s="1"/>
  <c r="Q177" i="185"/>
  <c r="Q176" i="185"/>
  <c r="Q175" i="185"/>
  <c r="Q174" i="185"/>
  <c r="Q173" i="185"/>
  <c r="Q172" i="185"/>
  <c r="Q171" i="185"/>
  <c r="Q170" i="185"/>
  <c r="Q169" i="185"/>
  <c r="Q168" i="185"/>
  <c r="J139" i="185"/>
  <c r="J138" i="185"/>
  <c r="J137" i="185"/>
  <c r="Q114" i="185"/>
  <c r="AB386" i="82" a="1"/>
  <c r="Q99" i="185"/>
  <c r="Q98" i="185"/>
  <c r="Q97" i="185"/>
  <c r="Q96" i="185"/>
  <c r="Q95" i="185"/>
  <c r="Q94" i="185"/>
  <c r="Q93" i="185"/>
  <c r="Q92" i="185"/>
  <c r="Q91" i="185"/>
  <c r="Q90" i="185"/>
  <c r="Q89" i="185"/>
  <c r="Q88" i="185"/>
  <c r="Q87" i="185"/>
  <c r="Q86" i="185"/>
  <c r="Q85" i="185"/>
  <c r="Q84" i="185"/>
  <c r="Q83" i="185"/>
  <c r="Q82" i="185"/>
  <c r="Q81" i="185"/>
  <c r="Q80" i="185"/>
  <c r="R69" i="185"/>
  <c r="Q69" i="185"/>
  <c r="B69" i="185"/>
  <c r="R68" i="185"/>
  <c r="Q68" i="185"/>
  <c r="B68" i="185"/>
  <c r="R67" i="185"/>
  <c r="Q67" i="185"/>
  <c r="B67" i="185"/>
  <c r="R66" i="185"/>
  <c r="Q66" i="185"/>
  <c r="B66" i="185"/>
  <c r="R65" i="185"/>
  <c r="Q65" i="185"/>
  <c r="B65" i="185"/>
  <c r="R64" i="185"/>
  <c r="Q64" i="185"/>
  <c r="B64" i="185"/>
  <c r="R63" i="185"/>
  <c r="Q63" i="185"/>
  <c r="B63" i="185"/>
  <c r="R62" i="185"/>
  <c r="Q62" i="185"/>
  <c r="B62" i="185"/>
  <c r="R61" i="185"/>
  <c r="Q61" i="185"/>
  <c r="B61" i="185"/>
  <c r="R60" i="185"/>
  <c r="Q60" i="185"/>
  <c r="B60" i="185"/>
  <c r="R59" i="185"/>
  <c r="Q59" i="185"/>
  <c r="B59" i="185"/>
  <c r="R58" i="185"/>
  <c r="Q58" i="185"/>
  <c r="B58" i="185"/>
  <c r="R57" i="185"/>
  <c r="Q57" i="185"/>
  <c r="B57" i="185"/>
  <c r="R56" i="185"/>
  <c r="Q56" i="185"/>
  <c r="B56" i="185"/>
  <c r="R55" i="185"/>
  <c r="Q55" i="185"/>
  <c r="B55" i="185"/>
  <c r="R54" i="185"/>
  <c r="Q54" i="185"/>
  <c r="B54" i="185"/>
  <c r="R53" i="185"/>
  <c r="Q53" i="185"/>
  <c r="B53" i="185"/>
  <c r="R52" i="185"/>
  <c r="Q52" i="185"/>
  <c r="B52" i="185"/>
  <c r="R51" i="185"/>
  <c r="Q51" i="185"/>
  <c r="B51" i="185"/>
  <c r="R50" i="185"/>
  <c r="Q50" i="185"/>
  <c r="B50" i="185"/>
  <c r="R49" i="185"/>
  <c r="Q49" i="185"/>
  <c r="B49" i="185"/>
  <c r="R48" i="185"/>
  <c r="Q48" i="185"/>
  <c r="B48" i="185"/>
  <c r="R47" i="185"/>
  <c r="Q47" i="185"/>
  <c r="B47" i="185"/>
  <c r="R46" i="185"/>
  <c r="Q46" i="185"/>
  <c r="B46" i="185"/>
  <c r="R45" i="185"/>
  <c r="Q45" i="185"/>
  <c r="B45" i="185"/>
  <c r="Q41" i="185"/>
  <c r="Q40" i="185"/>
  <c r="Q39" i="185"/>
  <c r="Q38" i="185"/>
  <c r="R37" i="185"/>
  <c r="R36" i="185"/>
  <c r="R35" i="185"/>
  <c r="R34" i="185"/>
  <c r="R33" i="185"/>
  <c r="R32" i="185"/>
  <c r="R31" i="185"/>
  <c r="R30" i="185"/>
  <c r="R29" i="185"/>
  <c r="R27" i="185"/>
  <c r="Q113" i="185" s="1"/>
  <c r="R9" i="185"/>
  <c r="R279" i="184"/>
  <c r="Q279" i="184"/>
  <c r="B279" i="184"/>
  <c r="R278" i="184"/>
  <c r="Q278" i="184"/>
  <c r="B278" i="184"/>
  <c r="R277" i="184"/>
  <c r="Q277" i="184"/>
  <c r="B277" i="184"/>
  <c r="R276" i="184"/>
  <c r="Q276" i="184"/>
  <c r="B276" i="184"/>
  <c r="R275" i="184"/>
  <c r="Q275" i="184"/>
  <c r="B275" i="184"/>
  <c r="R274" i="184"/>
  <c r="Q274" i="184"/>
  <c r="B274" i="184"/>
  <c r="R273" i="184"/>
  <c r="Q273" i="184"/>
  <c r="B273" i="184"/>
  <c r="R272" i="184"/>
  <c r="Q272" i="184"/>
  <c r="B272" i="184"/>
  <c r="R271" i="184"/>
  <c r="Q271" i="184"/>
  <c r="B271" i="184"/>
  <c r="R270" i="184"/>
  <c r="Q270" i="184"/>
  <c r="B270" i="184"/>
  <c r="R269" i="184"/>
  <c r="Q269" i="184"/>
  <c r="B269" i="184"/>
  <c r="R268" i="184"/>
  <c r="Q268" i="184"/>
  <c r="B268" i="184"/>
  <c r="R267" i="184"/>
  <c r="Q267" i="184"/>
  <c r="B267" i="184"/>
  <c r="R266" i="184"/>
  <c r="Q266" i="184"/>
  <c r="B266" i="184"/>
  <c r="R265" i="184"/>
  <c r="Q265" i="184"/>
  <c r="B265" i="184"/>
  <c r="R264" i="184"/>
  <c r="Q264" i="184"/>
  <c r="B264" i="184"/>
  <c r="R263" i="184"/>
  <c r="Q263" i="184"/>
  <c r="B263" i="184"/>
  <c r="R262" i="184"/>
  <c r="Q262" i="184"/>
  <c r="B262" i="184"/>
  <c r="R261" i="184"/>
  <c r="Q261" i="184"/>
  <c r="B261" i="184"/>
  <c r="R260" i="184"/>
  <c r="Q260" i="184"/>
  <c r="B260" i="184"/>
  <c r="R259" i="184"/>
  <c r="Q259" i="184"/>
  <c r="B259" i="184"/>
  <c r="R258" i="184"/>
  <c r="Q258" i="184"/>
  <c r="B258" i="184"/>
  <c r="R257" i="184"/>
  <c r="Q257" i="184"/>
  <c r="B257" i="184"/>
  <c r="R256" i="184"/>
  <c r="Q256" i="184"/>
  <c r="B256" i="184"/>
  <c r="R255" i="184"/>
  <c r="Q255" i="184"/>
  <c r="B255" i="184"/>
  <c r="R248" i="184"/>
  <c r="R247" i="184"/>
  <c r="R246" i="184"/>
  <c r="R245" i="184"/>
  <c r="R244" i="184"/>
  <c r="R243" i="184"/>
  <c r="R242" i="184"/>
  <c r="R241" i="184"/>
  <c r="R227" i="184"/>
  <c r="R226" i="184"/>
  <c r="R225" i="184"/>
  <c r="R224" i="184"/>
  <c r="R223" i="184"/>
  <c r="R222" i="184"/>
  <c r="R221" i="184"/>
  <c r="R220" i="184"/>
  <c r="R206" i="184"/>
  <c r="R205" i="184"/>
  <c r="R204" i="184"/>
  <c r="R203" i="184"/>
  <c r="R202" i="184"/>
  <c r="R201" i="184"/>
  <c r="R200" i="184"/>
  <c r="R199" i="184"/>
  <c r="Q188" i="184"/>
  <c r="Q187" i="184"/>
  <c r="Q186" i="184"/>
  <c r="R185" i="184"/>
  <c r="Q185" i="184" s="1"/>
  <c r="R184" i="184"/>
  <c r="Q184" i="184" s="1"/>
  <c r="R183" i="184"/>
  <c r="Q183" i="184" s="1"/>
  <c r="R182" i="184"/>
  <c r="Q182" i="184" s="1"/>
  <c r="R181" i="184"/>
  <c r="Q181" i="184" s="1"/>
  <c r="R180" i="184"/>
  <c r="Q180" i="184" s="1"/>
  <c r="R179" i="184"/>
  <c r="Q179" i="184" s="1"/>
  <c r="R178" i="184"/>
  <c r="Q178" i="184" s="1"/>
  <c r="Q177" i="184"/>
  <c r="Q176" i="184"/>
  <c r="Q175" i="184"/>
  <c r="Q174" i="184"/>
  <c r="Q173" i="184"/>
  <c r="Q172" i="184"/>
  <c r="Q171" i="184"/>
  <c r="Q170" i="184"/>
  <c r="Q169" i="184"/>
  <c r="Q168" i="184"/>
  <c r="J139" i="184"/>
  <c r="J138" i="184"/>
  <c r="J137" i="184"/>
  <c r="Q114" i="184"/>
  <c r="AB374" i="82" a="1"/>
  <c r="Q99" i="184"/>
  <c r="Q98" i="184"/>
  <c r="Q97" i="184"/>
  <c r="Q96" i="184"/>
  <c r="Q95" i="184"/>
  <c r="Q94" i="184"/>
  <c r="Q93" i="184"/>
  <c r="Q92" i="184"/>
  <c r="Q91" i="184"/>
  <c r="Q90" i="184"/>
  <c r="Q89" i="184"/>
  <c r="Q88" i="184"/>
  <c r="Q87" i="184"/>
  <c r="Q86" i="184"/>
  <c r="Q85" i="184"/>
  <c r="Q84" i="184"/>
  <c r="Q83" i="184"/>
  <c r="Q82" i="184"/>
  <c r="Q81" i="184"/>
  <c r="Q80" i="184"/>
  <c r="R69" i="184"/>
  <c r="Q69" i="184"/>
  <c r="B69" i="184"/>
  <c r="R68" i="184"/>
  <c r="Q68" i="184"/>
  <c r="B68" i="184"/>
  <c r="R67" i="184"/>
  <c r="Q67" i="184"/>
  <c r="B67" i="184"/>
  <c r="R66" i="184"/>
  <c r="Q66" i="184"/>
  <c r="B66" i="184"/>
  <c r="R65" i="184"/>
  <c r="Q65" i="184"/>
  <c r="B65" i="184"/>
  <c r="R64" i="184"/>
  <c r="Q64" i="184"/>
  <c r="B64" i="184"/>
  <c r="R63" i="184"/>
  <c r="Q63" i="184"/>
  <c r="B63" i="184"/>
  <c r="R62" i="184"/>
  <c r="Q62" i="184"/>
  <c r="B62" i="184"/>
  <c r="R61" i="184"/>
  <c r="Q61" i="184"/>
  <c r="B61" i="184"/>
  <c r="R60" i="184"/>
  <c r="Q60" i="184"/>
  <c r="B60" i="184"/>
  <c r="R59" i="184"/>
  <c r="Q59" i="184"/>
  <c r="B59" i="184"/>
  <c r="R58" i="184"/>
  <c r="Q58" i="184"/>
  <c r="B58" i="184"/>
  <c r="R57" i="184"/>
  <c r="Q57" i="184"/>
  <c r="B57" i="184"/>
  <c r="R56" i="184"/>
  <c r="Q56" i="184"/>
  <c r="B56" i="184"/>
  <c r="R55" i="184"/>
  <c r="Q55" i="184"/>
  <c r="B55" i="184"/>
  <c r="R54" i="184"/>
  <c r="Q54" i="184"/>
  <c r="B54" i="184"/>
  <c r="R53" i="184"/>
  <c r="Q53" i="184"/>
  <c r="B53" i="184"/>
  <c r="R52" i="184"/>
  <c r="Q52" i="184"/>
  <c r="B52" i="184"/>
  <c r="R51" i="184"/>
  <c r="Q51" i="184"/>
  <c r="B51" i="184"/>
  <c r="R50" i="184"/>
  <c r="Q50" i="184"/>
  <c r="B50" i="184"/>
  <c r="R49" i="184"/>
  <c r="Q49" i="184"/>
  <c r="B49" i="184"/>
  <c r="R48" i="184"/>
  <c r="Q48" i="184"/>
  <c r="B48" i="184"/>
  <c r="R47" i="184"/>
  <c r="Q47" i="184"/>
  <c r="B47" i="184"/>
  <c r="R46" i="184"/>
  <c r="Q46" i="184"/>
  <c r="B46" i="184"/>
  <c r="R45" i="184"/>
  <c r="Q45" i="184"/>
  <c r="B45" i="184"/>
  <c r="Q41" i="184"/>
  <c r="Q40" i="184"/>
  <c r="Q39" i="184"/>
  <c r="Q38" i="184"/>
  <c r="R37" i="184"/>
  <c r="R36" i="184"/>
  <c r="R35" i="184"/>
  <c r="R34" i="184"/>
  <c r="R33" i="184"/>
  <c r="R32" i="184"/>
  <c r="R31" i="184"/>
  <c r="R30" i="184"/>
  <c r="R29" i="184"/>
  <c r="R27" i="184"/>
  <c r="Q113" i="184" s="1"/>
  <c r="R9" i="184"/>
  <c r="R279" i="183"/>
  <c r="Q279" i="183"/>
  <c r="B279" i="183"/>
  <c r="R278" i="183"/>
  <c r="Q278" i="183"/>
  <c r="B278" i="183"/>
  <c r="R277" i="183"/>
  <c r="Q277" i="183"/>
  <c r="B277" i="183"/>
  <c r="R276" i="183"/>
  <c r="Q276" i="183"/>
  <c r="B276" i="183"/>
  <c r="R275" i="183"/>
  <c r="Q275" i="183"/>
  <c r="B275" i="183"/>
  <c r="R274" i="183"/>
  <c r="Q274" i="183"/>
  <c r="B274" i="183"/>
  <c r="R273" i="183"/>
  <c r="Q273" i="183"/>
  <c r="B273" i="183"/>
  <c r="R272" i="183"/>
  <c r="Q272" i="183"/>
  <c r="B272" i="183"/>
  <c r="R271" i="183"/>
  <c r="Q271" i="183"/>
  <c r="B271" i="183"/>
  <c r="R270" i="183"/>
  <c r="Q270" i="183"/>
  <c r="B270" i="183"/>
  <c r="R269" i="183"/>
  <c r="Q269" i="183"/>
  <c r="B269" i="183"/>
  <c r="R268" i="183"/>
  <c r="Q268" i="183"/>
  <c r="B268" i="183"/>
  <c r="R267" i="183"/>
  <c r="Q267" i="183"/>
  <c r="B267" i="183"/>
  <c r="R266" i="183"/>
  <c r="Q266" i="183"/>
  <c r="B266" i="183"/>
  <c r="R265" i="183"/>
  <c r="Q265" i="183"/>
  <c r="B265" i="183"/>
  <c r="R264" i="183"/>
  <c r="Q264" i="183"/>
  <c r="B264" i="183"/>
  <c r="R263" i="183"/>
  <c r="Q263" i="183"/>
  <c r="B263" i="183"/>
  <c r="R262" i="183"/>
  <c r="Q262" i="183"/>
  <c r="B262" i="183"/>
  <c r="R261" i="183"/>
  <c r="Q261" i="183"/>
  <c r="B261" i="183"/>
  <c r="R260" i="183"/>
  <c r="Q260" i="183"/>
  <c r="B260" i="183"/>
  <c r="R259" i="183"/>
  <c r="Q259" i="183"/>
  <c r="B259" i="183"/>
  <c r="R258" i="183"/>
  <c r="Q258" i="183"/>
  <c r="B258" i="183"/>
  <c r="R257" i="183"/>
  <c r="Q257" i="183"/>
  <c r="B257" i="183"/>
  <c r="R256" i="183"/>
  <c r="Q256" i="183"/>
  <c r="B256" i="183"/>
  <c r="R255" i="183"/>
  <c r="Q255" i="183"/>
  <c r="B255" i="183"/>
  <c r="R248" i="183"/>
  <c r="R247" i="183"/>
  <c r="R246" i="183"/>
  <c r="R245" i="183"/>
  <c r="R244" i="183"/>
  <c r="R243" i="183"/>
  <c r="R242" i="183"/>
  <c r="R241" i="183"/>
  <c r="R227" i="183"/>
  <c r="R226" i="183"/>
  <c r="R225" i="183"/>
  <c r="R224" i="183"/>
  <c r="R223" i="183"/>
  <c r="R222" i="183"/>
  <c r="R221" i="183"/>
  <c r="R220" i="183"/>
  <c r="R206" i="183"/>
  <c r="R205" i="183"/>
  <c r="R204" i="183"/>
  <c r="R203" i="183"/>
  <c r="R202" i="183"/>
  <c r="R201" i="183"/>
  <c r="R200" i="183"/>
  <c r="R199" i="183"/>
  <c r="Q188" i="183"/>
  <c r="Q187" i="183"/>
  <c r="Q186" i="183"/>
  <c r="R185" i="183"/>
  <c r="Q185" i="183" s="1"/>
  <c r="R184" i="183"/>
  <c r="Q184" i="183" s="1"/>
  <c r="R183" i="183"/>
  <c r="Q183" i="183" s="1"/>
  <c r="R182" i="183"/>
  <c r="Q182" i="183" s="1"/>
  <c r="R181" i="183"/>
  <c r="Q181" i="183" s="1"/>
  <c r="R180" i="183"/>
  <c r="Q180" i="183" s="1"/>
  <c r="R179" i="183"/>
  <c r="Q179" i="183" s="1"/>
  <c r="R178" i="183"/>
  <c r="Q178" i="183" s="1"/>
  <c r="Q177" i="183"/>
  <c r="Q176" i="183"/>
  <c r="Q175" i="183"/>
  <c r="Q174" i="183"/>
  <c r="Q173" i="183"/>
  <c r="Q172" i="183"/>
  <c r="Q171" i="183"/>
  <c r="Q170" i="183"/>
  <c r="Q169" i="183"/>
  <c r="Q168" i="183"/>
  <c r="J139" i="183"/>
  <c r="J138" i="183"/>
  <c r="J137" i="183"/>
  <c r="Q114" i="183"/>
  <c r="AB362" i="82" a="1"/>
  <c r="Q99" i="183"/>
  <c r="Q98" i="183"/>
  <c r="Q97" i="183"/>
  <c r="Q96" i="183"/>
  <c r="Q95" i="183"/>
  <c r="Q94" i="183"/>
  <c r="Q93" i="183"/>
  <c r="Q92" i="183"/>
  <c r="Q91" i="183"/>
  <c r="Q90" i="183"/>
  <c r="Q89" i="183"/>
  <c r="Q88" i="183"/>
  <c r="Q87" i="183"/>
  <c r="Q86" i="183"/>
  <c r="Q85" i="183"/>
  <c r="Q84" i="183"/>
  <c r="Q83" i="183"/>
  <c r="Q82" i="183"/>
  <c r="Q81" i="183"/>
  <c r="Q80" i="183"/>
  <c r="R69" i="183"/>
  <c r="Q69" i="183"/>
  <c r="B69" i="183"/>
  <c r="R68" i="183"/>
  <c r="Q68" i="183"/>
  <c r="B68" i="183"/>
  <c r="R67" i="183"/>
  <c r="Q67" i="183"/>
  <c r="B67" i="183"/>
  <c r="R66" i="183"/>
  <c r="Q66" i="183"/>
  <c r="B66" i="183"/>
  <c r="R65" i="183"/>
  <c r="Q65" i="183"/>
  <c r="B65" i="183"/>
  <c r="R64" i="183"/>
  <c r="Q64" i="183"/>
  <c r="B64" i="183"/>
  <c r="R63" i="183"/>
  <c r="Q63" i="183"/>
  <c r="B63" i="183"/>
  <c r="R62" i="183"/>
  <c r="Q62" i="183"/>
  <c r="B62" i="183"/>
  <c r="R61" i="183"/>
  <c r="Q61" i="183"/>
  <c r="B61" i="183"/>
  <c r="R60" i="183"/>
  <c r="Q60" i="183"/>
  <c r="B60" i="183"/>
  <c r="R59" i="183"/>
  <c r="Q59" i="183"/>
  <c r="B59" i="183"/>
  <c r="R58" i="183"/>
  <c r="Q58" i="183"/>
  <c r="B58" i="183"/>
  <c r="R57" i="183"/>
  <c r="Q57" i="183"/>
  <c r="B57" i="183"/>
  <c r="R56" i="183"/>
  <c r="Q56" i="183"/>
  <c r="B56" i="183"/>
  <c r="R55" i="183"/>
  <c r="Q55" i="183"/>
  <c r="B55" i="183"/>
  <c r="R54" i="183"/>
  <c r="Q54" i="183"/>
  <c r="B54" i="183"/>
  <c r="R53" i="183"/>
  <c r="Q53" i="183"/>
  <c r="B53" i="183"/>
  <c r="R52" i="183"/>
  <c r="Q52" i="183"/>
  <c r="B52" i="183"/>
  <c r="R51" i="183"/>
  <c r="Q51" i="183"/>
  <c r="B51" i="183"/>
  <c r="R50" i="183"/>
  <c r="Q50" i="183"/>
  <c r="B50" i="183"/>
  <c r="R49" i="183"/>
  <c r="Q49" i="183"/>
  <c r="B49" i="183"/>
  <c r="R48" i="183"/>
  <c r="Q48" i="183"/>
  <c r="B48" i="183"/>
  <c r="R47" i="183"/>
  <c r="Q47" i="183"/>
  <c r="B47" i="183"/>
  <c r="R46" i="183"/>
  <c r="Q46" i="183"/>
  <c r="B46" i="183"/>
  <c r="R45" i="183"/>
  <c r="Q45" i="183"/>
  <c r="B45" i="183"/>
  <c r="Q41" i="183"/>
  <c r="Q40" i="183"/>
  <c r="Q39" i="183"/>
  <c r="Q38" i="183"/>
  <c r="R37" i="183"/>
  <c r="R36" i="183"/>
  <c r="R35" i="183"/>
  <c r="R34" i="183"/>
  <c r="R33" i="183"/>
  <c r="R32" i="183"/>
  <c r="R31" i="183"/>
  <c r="R30" i="183"/>
  <c r="R29" i="183"/>
  <c r="R27" i="183"/>
  <c r="Q113" i="183" s="1"/>
  <c r="R9" i="183"/>
  <c r="R279" i="182"/>
  <c r="Q279" i="182"/>
  <c r="B279" i="182"/>
  <c r="R278" i="182"/>
  <c r="Q278" i="182"/>
  <c r="B278" i="182"/>
  <c r="R277" i="182"/>
  <c r="Q277" i="182"/>
  <c r="B277" i="182"/>
  <c r="R276" i="182"/>
  <c r="Q276" i="182"/>
  <c r="B276" i="182"/>
  <c r="R275" i="182"/>
  <c r="Q275" i="182"/>
  <c r="B275" i="182"/>
  <c r="R274" i="182"/>
  <c r="Q274" i="182"/>
  <c r="B274" i="182"/>
  <c r="R273" i="182"/>
  <c r="Q273" i="182"/>
  <c r="B273" i="182"/>
  <c r="R272" i="182"/>
  <c r="Q272" i="182"/>
  <c r="B272" i="182"/>
  <c r="R271" i="182"/>
  <c r="Q271" i="182"/>
  <c r="B271" i="182"/>
  <c r="R270" i="182"/>
  <c r="Q270" i="182"/>
  <c r="B270" i="182"/>
  <c r="R269" i="182"/>
  <c r="Q269" i="182"/>
  <c r="B269" i="182"/>
  <c r="R268" i="182"/>
  <c r="Q268" i="182"/>
  <c r="B268" i="182"/>
  <c r="R267" i="182"/>
  <c r="Q267" i="182"/>
  <c r="B267" i="182"/>
  <c r="R266" i="182"/>
  <c r="Q266" i="182"/>
  <c r="B266" i="182"/>
  <c r="R265" i="182"/>
  <c r="Q265" i="182"/>
  <c r="B265" i="182"/>
  <c r="R264" i="182"/>
  <c r="Q264" i="182"/>
  <c r="B264" i="182"/>
  <c r="R263" i="182"/>
  <c r="Q263" i="182"/>
  <c r="B263" i="182"/>
  <c r="R262" i="182"/>
  <c r="Q262" i="182"/>
  <c r="B262" i="182"/>
  <c r="R261" i="182"/>
  <c r="Q261" i="182"/>
  <c r="B261" i="182"/>
  <c r="R260" i="182"/>
  <c r="Q260" i="182"/>
  <c r="B260" i="182"/>
  <c r="R259" i="182"/>
  <c r="Q259" i="182"/>
  <c r="B259" i="182"/>
  <c r="R258" i="182"/>
  <c r="Q258" i="182"/>
  <c r="B258" i="182"/>
  <c r="R257" i="182"/>
  <c r="Q257" i="182"/>
  <c r="B257" i="182"/>
  <c r="R256" i="182"/>
  <c r="Q256" i="182"/>
  <c r="B256" i="182"/>
  <c r="R255" i="182"/>
  <c r="Q255" i="182"/>
  <c r="B255" i="182"/>
  <c r="R248" i="182"/>
  <c r="R247" i="182"/>
  <c r="R246" i="182"/>
  <c r="R245" i="182"/>
  <c r="R244" i="182"/>
  <c r="R243" i="182"/>
  <c r="R242" i="182"/>
  <c r="R241" i="182"/>
  <c r="R227" i="182"/>
  <c r="R226" i="182"/>
  <c r="R225" i="182"/>
  <c r="R224" i="182"/>
  <c r="R223" i="182"/>
  <c r="R222" i="182"/>
  <c r="R221" i="182"/>
  <c r="R220" i="182"/>
  <c r="R206" i="182"/>
  <c r="R205" i="182"/>
  <c r="R204" i="182"/>
  <c r="R203" i="182"/>
  <c r="R202" i="182"/>
  <c r="R201" i="182"/>
  <c r="R200" i="182"/>
  <c r="R199" i="182"/>
  <c r="Q188" i="182"/>
  <c r="Q187" i="182"/>
  <c r="Q186" i="182"/>
  <c r="R185" i="182"/>
  <c r="Q185" i="182" s="1"/>
  <c r="R184" i="182"/>
  <c r="Q184" i="182" s="1"/>
  <c r="R183" i="182"/>
  <c r="Q183" i="182" s="1"/>
  <c r="R182" i="182"/>
  <c r="Q182" i="182" s="1"/>
  <c r="R181" i="182"/>
  <c r="Q181" i="182" s="1"/>
  <c r="R180" i="182"/>
  <c r="Q180" i="182" s="1"/>
  <c r="R179" i="182"/>
  <c r="Q179" i="182" s="1"/>
  <c r="R178" i="182"/>
  <c r="Q178" i="182" s="1"/>
  <c r="Q177" i="182"/>
  <c r="Q176" i="182"/>
  <c r="Q175" i="182"/>
  <c r="Q174" i="182"/>
  <c r="Q173" i="182"/>
  <c r="Q172" i="182"/>
  <c r="Q171" i="182"/>
  <c r="Q170" i="182"/>
  <c r="Q169" i="182"/>
  <c r="Q168" i="182"/>
  <c r="J139" i="182"/>
  <c r="J138" i="182"/>
  <c r="J137" i="182"/>
  <c r="Q114" i="182"/>
  <c r="AB350" i="82" a="1"/>
  <c r="Q99" i="182"/>
  <c r="Q98" i="182"/>
  <c r="Q97" i="182"/>
  <c r="Q96" i="182"/>
  <c r="Q95" i="182"/>
  <c r="Q94" i="182"/>
  <c r="Q93" i="182"/>
  <c r="Q92" i="182"/>
  <c r="Q91" i="182"/>
  <c r="Q90" i="182"/>
  <c r="Q89" i="182"/>
  <c r="Q88" i="182"/>
  <c r="Q87" i="182"/>
  <c r="Q86" i="182"/>
  <c r="Q85" i="182"/>
  <c r="Q84" i="182"/>
  <c r="Q83" i="182"/>
  <c r="Q82" i="182"/>
  <c r="Q81" i="182"/>
  <c r="Q80" i="182"/>
  <c r="R69" i="182"/>
  <c r="Q69" i="182"/>
  <c r="B69" i="182"/>
  <c r="R68" i="182"/>
  <c r="Q68" i="182"/>
  <c r="B68" i="182"/>
  <c r="R67" i="182"/>
  <c r="Q67" i="182"/>
  <c r="B67" i="182"/>
  <c r="R66" i="182"/>
  <c r="Q66" i="182"/>
  <c r="B66" i="182"/>
  <c r="R65" i="182"/>
  <c r="Q65" i="182"/>
  <c r="B65" i="182"/>
  <c r="R64" i="182"/>
  <c r="Q64" i="182"/>
  <c r="B64" i="182"/>
  <c r="R63" i="182"/>
  <c r="Q63" i="182"/>
  <c r="B63" i="182"/>
  <c r="R62" i="182"/>
  <c r="Q62" i="182"/>
  <c r="B62" i="182"/>
  <c r="R61" i="182"/>
  <c r="Q61" i="182"/>
  <c r="B61" i="182"/>
  <c r="R60" i="182"/>
  <c r="Q60" i="182"/>
  <c r="B60" i="182"/>
  <c r="R59" i="182"/>
  <c r="Q59" i="182"/>
  <c r="B59" i="182"/>
  <c r="R58" i="182"/>
  <c r="Q58" i="182"/>
  <c r="B58" i="182"/>
  <c r="R57" i="182"/>
  <c r="Q57" i="182"/>
  <c r="B57" i="182"/>
  <c r="R56" i="182"/>
  <c r="Q56" i="182"/>
  <c r="B56" i="182"/>
  <c r="R55" i="182"/>
  <c r="Q55" i="182"/>
  <c r="B55" i="182"/>
  <c r="R54" i="182"/>
  <c r="Q54" i="182"/>
  <c r="B54" i="182"/>
  <c r="R53" i="182"/>
  <c r="Q53" i="182"/>
  <c r="B53" i="182"/>
  <c r="R52" i="182"/>
  <c r="Q52" i="182"/>
  <c r="B52" i="182"/>
  <c r="R51" i="182"/>
  <c r="Q51" i="182"/>
  <c r="B51" i="182"/>
  <c r="R50" i="182"/>
  <c r="Q50" i="182"/>
  <c r="B50" i="182"/>
  <c r="R49" i="182"/>
  <c r="Q49" i="182"/>
  <c r="B49" i="182"/>
  <c r="R48" i="182"/>
  <c r="Q48" i="182"/>
  <c r="B48" i="182"/>
  <c r="R47" i="182"/>
  <c r="Q47" i="182"/>
  <c r="B47" i="182"/>
  <c r="R46" i="182"/>
  <c r="Q46" i="182"/>
  <c r="B46" i="182"/>
  <c r="R45" i="182"/>
  <c r="Q45" i="182"/>
  <c r="B45" i="182"/>
  <c r="Q41" i="182"/>
  <c r="Q40" i="182"/>
  <c r="Q39" i="182"/>
  <c r="Q38" i="182"/>
  <c r="R37" i="182"/>
  <c r="R36" i="182"/>
  <c r="R35" i="182"/>
  <c r="R34" i="182"/>
  <c r="R33" i="182"/>
  <c r="R32" i="182"/>
  <c r="R31" i="182"/>
  <c r="R30" i="182"/>
  <c r="R29" i="182"/>
  <c r="R27" i="182"/>
  <c r="Q113" i="182" s="1"/>
  <c r="R9" i="182"/>
  <c r="R279" i="181"/>
  <c r="Q279" i="181"/>
  <c r="B279" i="181"/>
  <c r="R278" i="181"/>
  <c r="Q278" i="181"/>
  <c r="B278" i="181"/>
  <c r="R277" i="181"/>
  <c r="Q277" i="181"/>
  <c r="B277" i="181"/>
  <c r="R276" i="181"/>
  <c r="Q276" i="181"/>
  <c r="B276" i="181"/>
  <c r="R275" i="181"/>
  <c r="Q275" i="181"/>
  <c r="B275" i="181"/>
  <c r="R274" i="181"/>
  <c r="Q274" i="181"/>
  <c r="B274" i="181"/>
  <c r="R273" i="181"/>
  <c r="Q273" i="181"/>
  <c r="B273" i="181"/>
  <c r="R272" i="181"/>
  <c r="Q272" i="181"/>
  <c r="B272" i="181"/>
  <c r="R271" i="181"/>
  <c r="Q271" i="181"/>
  <c r="B271" i="181"/>
  <c r="R270" i="181"/>
  <c r="Q270" i="181"/>
  <c r="B270" i="181"/>
  <c r="R269" i="181"/>
  <c r="Q269" i="181"/>
  <c r="B269" i="181"/>
  <c r="R268" i="181"/>
  <c r="Q268" i="181"/>
  <c r="B268" i="181"/>
  <c r="R267" i="181"/>
  <c r="Q267" i="181"/>
  <c r="B267" i="181"/>
  <c r="R266" i="181"/>
  <c r="Q266" i="181"/>
  <c r="B266" i="181"/>
  <c r="R265" i="181"/>
  <c r="Q265" i="181"/>
  <c r="B265" i="181"/>
  <c r="R264" i="181"/>
  <c r="Q264" i="181"/>
  <c r="B264" i="181"/>
  <c r="R263" i="181"/>
  <c r="Q263" i="181"/>
  <c r="B263" i="181"/>
  <c r="R262" i="181"/>
  <c r="Q262" i="181"/>
  <c r="B262" i="181"/>
  <c r="R261" i="181"/>
  <c r="Q261" i="181"/>
  <c r="B261" i="181"/>
  <c r="R260" i="181"/>
  <c r="Q260" i="181"/>
  <c r="B260" i="181"/>
  <c r="R259" i="181"/>
  <c r="Q259" i="181"/>
  <c r="B259" i="181"/>
  <c r="R258" i="181"/>
  <c r="Q258" i="181"/>
  <c r="B258" i="181"/>
  <c r="R257" i="181"/>
  <c r="Q257" i="181"/>
  <c r="B257" i="181"/>
  <c r="R256" i="181"/>
  <c r="Q256" i="181"/>
  <c r="B256" i="181"/>
  <c r="R255" i="181"/>
  <c r="Q255" i="181"/>
  <c r="B255" i="181"/>
  <c r="R248" i="181"/>
  <c r="R247" i="181"/>
  <c r="R246" i="181"/>
  <c r="R245" i="181"/>
  <c r="R244" i="181"/>
  <c r="R243" i="181"/>
  <c r="R242" i="181"/>
  <c r="R241" i="181"/>
  <c r="R227" i="181"/>
  <c r="R226" i="181"/>
  <c r="R225" i="181"/>
  <c r="R224" i="181"/>
  <c r="R223" i="181"/>
  <c r="R222" i="181"/>
  <c r="R221" i="181"/>
  <c r="R220" i="181"/>
  <c r="R206" i="181"/>
  <c r="R205" i="181"/>
  <c r="R204" i="181"/>
  <c r="R203" i="181"/>
  <c r="R202" i="181"/>
  <c r="R201" i="181"/>
  <c r="R200" i="181"/>
  <c r="R199" i="181"/>
  <c r="Q188" i="181"/>
  <c r="Q187" i="181"/>
  <c r="Q186" i="181"/>
  <c r="R185" i="181"/>
  <c r="Q185" i="181" s="1"/>
  <c r="R184" i="181"/>
  <c r="Q184" i="181" s="1"/>
  <c r="R183" i="181"/>
  <c r="Q183" i="181" s="1"/>
  <c r="R182" i="181"/>
  <c r="Q182" i="181" s="1"/>
  <c r="R181" i="181"/>
  <c r="Q181" i="181" s="1"/>
  <c r="R180" i="181"/>
  <c r="Q180" i="181" s="1"/>
  <c r="R179" i="181"/>
  <c r="Q179" i="181" s="1"/>
  <c r="R178" i="181"/>
  <c r="Q178" i="181" s="1"/>
  <c r="Q177" i="181"/>
  <c r="Q176" i="181"/>
  <c r="Q175" i="181"/>
  <c r="Q174" i="181"/>
  <c r="Q173" i="181"/>
  <c r="Q172" i="181"/>
  <c r="Q171" i="181"/>
  <c r="Q170" i="181"/>
  <c r="Q169" i="181"/>
  <c r="Q168" i="181"/>
  <c r="J139" i="181"/>
  <c r="J138" i="181"/>
  <c r="J137" i="181"/>
  <c r="Q114" i="181"/>
  <c r="AB338" i="82" a="1"/>
  <c r="Q99" i="181"/>
  <c r="Q98" i="181"/>
  <c r="Q97" i="181"/>
  <c r="Q96" i="181"/>
  <c r="Q95" i="181"/>
  <c r="Q94" i="181"/>
  <c r="Q93" i="181"/>
  <c r="Q92" i="181"/>
  <c r="Q91" i="181"/>
  <c r="Q90" i="181"/>
  <c r="Q89" i="181"/>
  <c r="Q88" i="181"/>
  <c r="Q87" i="181"/>
  <c r="Q86" i="181"/>
  <c r="Q85" i="181"/>
  <c r="Q84" i="181"/>
  <c r="Q83" i="181"/>
  <c r="Q82" i="181"/>
  <c r="Q81" i="181"/>
  <c r="Q80" i="181"/>
  <c r="R69" i="181"/>
  <c r="Q69" i="181"/>
  <c r="B69" i="181"/>
  <c r="R68" i="181"/>
  <c r="Q68" i="181"/>
  <c r="B68" i="181"/>
  <c r="R67" i="181"/>
  <c r="Q67" i="181"/>
  <c r="B67" i="181"/>
  <c r="R66" i="181"/>
  <c r="Q66" i="181"/>
  <c r="B66" i="181"/>
  <c r="R65" i="181"/>
  <c r="Q65" i="181"/>
  <c r="B65" i="181"/>
  <c r="R64" i="181"/>
  <c r="Q64" i="181"/>
  <c r="B64" i="181"/>
  <c r="R63" i="181"/>
  <c r="Q63" i="181"/>
  <c r="B63" i="181"/>
  <c r="R62" i="181"/>
  <c r="Q62" i="181"/>
  <c r="B62" i="181"/>
  <c r="R61" i="181"/>
  <c r="Q61" i="181"/>
  <c r="B61" i="181"/>
  <c r="R60" i="181"/>
  <c r="Q60" i="181"/>
  <c r="B60" i="181"/>
  <c r="R59" i="181"/>
  <c r="Q59" i="181"/>
  <c r="B59" i="181"/>
  <c r="R58" i="181"/>
  <c r="Q58" i="181"/>
  <c r="B58" i="181"/>
  <c r="R57" i="181"/>
  <c r="Q57" i="181"/>
  <c r="B57" i="181"/>
  <c r="R56" i="181"/>
  <c r="Q56" i="181"/>
  <c r="B56" i="181"/>
  <c r="R55" i="181"/>
  <c r="Q55" i="181"/>
  <c r="B55" i="181"/>
  <c r="R54" i="181"/>
  <c r="Q54" i="181"/>
  <c r="B54" i="181"/>
  <c r="R53" i="181"/>
  <c r="Q53" i="181"/>
  <c r="B53" i="181"/>
  <c r="R52" i="181"/>
  <c r="Q52" i="181"/>
  <c r="B52" i="181"/>
  <c r="R51" i="181"/>
  <c r="Q51" i="181"/>
  <c r="B51" i="181"/>
  <c r="R50" i="181"/>
  <c r="Q50" i="181"/>
  <c r="B50" i="181"/>
  <c r="R49" i="181"/>
  <c r="Q49" i="181"/>
  <c r="B49" i="181"/>
  <c r="R48" i="181"/>
  <c r="Q48" i="181"/>
  <c r="B48" i="181"/>
  <c r="R47" i="181"/>
  <c r="Q47" i="181"/>
  <c r="B47" i="181"/>
  <c r="R46" i="181"/>
  <c r="Q46" i="181"/>
  <c r="B46" i="181"/>
  <c r="R45" i="181"/>
  <c r="Q45" i="181"/>
  <c r="B45" i="181"/>
  <c r="Q41" i="181"/>
  <c r="Q40" i="181"/>
  <c r="Q39" i="181"/>
  <c r="Q38" i="181"/>
  <c r="R37" i="181"/>
  <c r="R36" i="181"/>
  <c r="R35" i="181"/>
  <c r="R34" i="181"/>
  <c r="R33" i="181"/>
  <c r="R32" i="181"/>
  <c r="R31" i="181"/>
  <c r="R30" i="181"/>
  <c r="R29" i="181"/>
  <c r="R27" i="181"/>
  <c r="Q113" i="181" s="1"/>
  <c r="R9" i="181"/>
  <c r="R279" i="180"/>
  <c r="Q279" i="180"/>
  <c r="B279" i="180"/>
  <c r="R278" i="180"/>
  <c r="Q278" i="180"/>
  <c r="B278" i="180"/>
  <c r="R277" i="180"/>
  <c r="Q277" i="180"/>
  <c r="B277" i="180"/>
  <c r="R276" i="180"/>
  <c r="Q276" i="180"/>
  <c r="B276" i="180"/>
  <c r="R275" i="180"/>
  <c r="Q275" i="180"/>
  <c r="B275" i="180"/>
  <c r="R274" i="180"/>
  <c r="Q274" i="180"/>
  <c r="B274" i="180"/>
  <c r="R273" i="180"/>
  <c r="Q273" i="180"/>
  <c r="B273" i="180"/>
  <c r="R272" i="180"/>
  <c r="Q272" i="180"/>
  <c r="B272" i="180"/>
  <c r="R271" i="180"/>
  <c r="Q271" i="180"/>
  <c r="B271" i="180"/>
  <c r="R270" i="180"/>
  <c r="Q270" i="180"/>
  <c r="B270" i="180"/>
  <c r="R269" i="180"/>
  <c r="Q269" i="180"/>
  <c r="B269" i="180"/>
  <c r="R268" i="180"/>
  <c r="Q268" i="180"/>
  <c r="B268" i="180"/>
  <c r="R267" i="180"/>
  <c r="Q267" i="180"/>
  <c r="B267" i="180"/>
  <c r="R266" i="180"/>
  <c r="Q266" i="180"/>
  <c r="B266" i="180"/>
  <c r="R265" i="180"/>
  <c r="Q265" i="180"/>
  <c r="B265" i="180"/>
  <c r="R264" i="180"/>
  <c r="Q264" i="180"/>
  <c r="B264" i="180"/>
  <c r="R263" i="180"/>
  <c r="Q263" i="180"/>
  <c r="B263" i="180"/>
  <c r="R262" i="180"/>
  <c r="Q262" i="180"/>
  <c r="B262" i="180"/>
  <c r="R261" i="180"/>
  <c r="Q261" i="180"/>
  <c r="B261" i="180"/>
  <c r="R260" i="180"/>
  <c r="Q260" i="180"/>
  <c r="B260" i="180"/>
  <c r="R259" i="180"/>
  <c r="Q259" i="180"/>
  <c r="B259" i="180"/>
  <c r="R258" i="180"/>
  <c r="Q258" i="180"/>
  <c r="B258" i="180"/>
  <c r="R257" i="180"/>
  <c r="Q257" i="180"/>
  <c r="B257" i="180"/>
  <c r="R256" i="180"/>
  <c r="Q256" i="180"/>
  <c r="B256" i="180"/>
  <c r="R255" i="180"/>
  <c r="Q255" i="180"/>
  <c r="B255" i="180"/>
  <c r="R248" i="180"/>
  <c r="R247" i="180"/>
  <c r="R246" i="180"/>
  <c r="R245" i="180"/>
  <c r="R244" i="180"/>
  <c r="R243" i="180"/>
  <c r="R242" i="180"/>
  <c r="R241" i="180"/>
  <c r="R227" i="180"/>
  <c r="R226" i="180"/>
  <c r="R225" i="180"/>
  <c r="R224" i="180"/>
  <c r="R223" i="180"/>
  <c r="R222" i="180"/>
  <c r="R221" i="180"/>
  <c r="R220" i="180"/>
  <c r="R206" i="180"/>
  <c r="R205" i="180"/>
  <c r="R204" i="180"/>
  <c r="R203" i="180"/>
  <c r="R202" i="180"/>
  <c r="R201" i="180"/>
  <c r="R200" i="180"/>
  <c r="R199" i="180"/>
  <c r="Q188" i="180"/>
  <c r="Q187" i="180"/>
  <c r="Q186" i="180"/>
  <c r="R185" i="180"/>
  <c r="Q185" i="180" s="1"/>
  <c r="R184" i="180"/>
  <c r="Q184" i="180" s="1"/>
  <c r="R183" i="180"/>
  <c r="Q183" i="180" s="1"/>
  <c r="R182" i="180"/>
  <c r="Q182" i="180" s="1"/>
  <c r="R181" i="180"/>
  <c r="Q181" i="180" s="1"/>
  <c r="R180" i="180"/>
  <c r="Q180" i="180" s="1"/>
  <c r="R179" i="180"/>
  <c r="Q179" i="180" s="1"/>
  <c r="R178" i="180"/>
  <c r="Q178" i="180" s="1"/>
  <c r="Q177" i="180"/>
  <c r="Q176" i="180"/>
  <c r="Q175" i="180"/>
  <c r="Q174" i="180"/>
  <c r="Q173" i="180"/>
  <c r="Q172" i="180"/>
  <c r="Q171" i="180"/>
  <c r="Q170" i="180"/>
  <c r="Q169" i="180"/>
  <c r="Q168" i="180"/>
  <c r="J139" i="180"/>
  <c r="J138" i="180"/>
  <c r="J137" i="180"/>
  <c r="Q114" i="180"/>
  <c r="AB326" i="82" a="1"/>
  <c r="Q99" i="180"/>
  <c r="Q98" i="180"/>
  <c r="Q97" i="180"/>
  <c r="Q96" i="180"/>
  <c r="Q95" i="180"/>
  <c r="Q94" i="180"/>
  <c r="Q93" i="180"/>
  <c r="Q92" i="180"/>
  <c r="Q91" i="180"/>
  <c r="Q90" i="180"/>
  <c r="Q89" i="180"/>
  <c r="Q88" i="180"/>
  <c r="Q87" i="180"/>
  <c r="Q86" i="180"/>
  <c r="Q85" i="180"/>
  <c r="Q84" i="180"/>
  <c r="Q83" i="180"/>
  <c r="Q82" i="180"/>
  <c r="Q81" i="180"/>
  <c r="Q80" i="180"/>
  <c r="R69" i="180"/>
  <c r="Q69" i="180"/>
  <c r="B69" i="180"/>
  <c r="R68" i="180"/>
  <c r="Q68" i="180"/>
  <c r="B68" i="180"/>
  <c r="R67" i="180"/>
  <c r="Q67" i="180"/>
  <c r="B67" i="180"/>
  <c r="R66" i="180"/>
  <c r="Q66" i="180"/>
  <c r="B66" i="180"/>
  <c r="R65" i="180"/>
  <c r="Q65" i="180"/>
  <c r="B65" i="180"/>
  <c r="R64" i="180"/>
  <c r="Q64" i="180"/>
  <c r="B64" i="180"/>
  <c r="R63" i="180"/>
  <c r="Q63" i="180"/>
  <c r="B63" i="180"/>
  <c r="R62" i="180"/>
  <c r="Q62" i="180"/>
  <c r="B62" i="180"/>
  <c r="R61" i="180"/>
  <c r="Q61" i="180"/>
  <c r="B61" i="180"/>
  <c r="R60" i="180"/>
  <c r="Q60" i="180"/>
  <c r="B60" i="180"/>
  <c r="R59" i="180"/>
  <c r="Q59" i="180"/>
  <c r="B59" i="180"/>
  <c r="R58" i="180"/>
  <c r="Q58" i="180"/>
  <c r="B58" i="180"/>
  <c r="R57" i="180"/>
  <c r="Q57" i="180"/>
  <c r="B57" i="180"/>
  <c r="R56" i="180"/>
  <c r="Q56" i="180"/>
  <c r="B56" i="180"/>
  <c r="R55" i="180"/>
  <c r="Q55" i="180"/>
  <c r="B55" i="180"/>
  <c r="R54" i="180"/>
  <c r="Q54" i="180"/>
  <c r="B54" i="180"/>
  <c r="R53" i="180"/>
  <c r="Q53" i="180"/>
  <c r="B53" i="180"/>
  <c r="R52" i="180"/>
  <c r="Q52" i="180"/>
  <c r="B52" i="180"/>
  <c r="R51" i="180"/>
  <c r="Q51" i="180"/>
  <c r="B51" i="180"/>
  <c r="R50" i="180"/>
  <c r="Q50" i="180"/>
  <c r="B50" i="180"/>
  <c r="R49" i="180"/>
  <c r="Q49" i="180"/>
  <c r="B49" i="180"/>
  <c r="R48" i="180"/>
  <c r="Q48" i="180"/>
  <c r="B48" i="180"/>
  <c r="R47" i="180"/>
  <c r="Q47" i="180"/>
  <c r="B47" i="180"/>
  <c r="R46" i="180"/>
  <c r="Q46" i="180"/>
  <c r="B46" i="180"/>
  <c r="R45" i="180"/>
  <c r="Q45" i="180"/>
  <c r="B45" i="180"/>
  <c r="Q41" i="180"/>
  <c r="Q40" i="180"/>
  <c r="Q39" i="180"/>
  <c r="Q38" i="180"/>
  <c r="R37" i="180"/>
  <c r="R36" i="180"/>
  <c r="R35" i="180"/>
  <c r="R34" i="180"/>
  <c r="R33" i="180"/>
  <c r="R32" i="180"/>
  <c r="R31" i="180"/>
  <c r="R30" i="180"/>
  <c r="R29" i="180"/>
  <c r="R27" i="180"/>
  <c r="Q113" i="180" s="1"/>
  <c r="R9" i="180"/>
  <c r="R279" i="179"/>
  <c r="Q279" i="179"/>
  <c r="B279" i="179"/>
  <c r="R278" i="179"/>
  <c r="Q278" i="179"/>
  <c r="B278" i="179"/>
  <c r="R277" i="179"/>
  <c r="Q277" i="179"/>
  <c r="B277" i="179"/>
  <c r="R276" i="179"/>
  <c r="Q276" i="179"/>
  <c r="B276" i="179"/>
  <c r="R275" i="179"/>
  <c r="Q275" i="179"/>
  <c r="B275" i="179"/>
  <c r="R274" i="179"/>
  <c r="Q274" i="179"/>
  <c r="B274" i="179"/>
  <c r="R273" i="179"/>
  <c r="Q273" i="179"/>
  <c r="B273" i="179"/>
  <c r="R272" i="179"/>
  <c r="Q272" i="179"/>
  <c r="B272" i="179"/>
  <c r="R271" i="179"/>
  <c r="Q271" i="179"/>
  <c r="B271" i="179"/>
  <c r="R270" i="179"/>
  <c r="Q270" i="179"/>
  <c r="B270" i="179"/>
  <c r="R269" i="179"/>
  <c r="Q269" i="179"/>
  <c r="B269" i="179"/>
  <c r="R268" i="179"/>
  <c r="Q268" i="179"/>
  <c r="B268" i="179"/>
  <c r="R267" i="179"/>
  <c r="Q267" i="179"/>
  <c r="B267" i="179"/>
  <c r="R266" i="179"/>
  <c r="Q266" i="179"/>
  <c r="B266" i="179"/>
  <c r="R265" i="179"/>
  <c r="Q265" i="179"/>
  <c r="B265" i="179"/>
  <c r="R264" i="179"/>
  <c r="Q264" i="179"/>
  <c r="B264" i="179"/>
  <c r="R263" i="179"/>
  <c r="Q263" i="179"/>
  <c r="B263" i="179"/>
  <c r="R262" i="179"/>
  <c r="Q262" i="179"/>
  <c r="B262" i="179"/>
  <c r="R261" i="179"/>
  <c r="Q261" i="179"/>
  <c r="B261" i="179"/>
  <c r="R260" i="179"/>
  <c r="Q260" i="179"/>
  <c r="B260" i="179"/>
  <c r="R259" i="179"/>
  <c r="Q259" i="179"/>
  <c r="B259" i="179"/>
  <c r="R258" i="179"/>
  <c r="Q258" i="179"/>
  <c r="B258" i="179"/>
  <c r="R257" i="179"/>
  <c r="Q257" i="179"/>
  <c r="B257" i="179"/>
  <c r="R256" i="179"/>
  <c r="Q256" i="179"/>
  <c r="B256" i="179"/>
  <c r="R255" i="179"/>
  <c r="Q255" i="179"/>
  <c r="B255" i="179"/>
  <c r="R248" i="179"/>
  <c r="R247" i="179"/>
  <c r="R246" i="179"/>
  <c r="R245" i="179"/>
  <c r="R244" i="179"/>
  <c r="R243" i="179"/>
  <c r="R242" i="179"/>
  <c r="R241" i="179"/>
  <c r="R227" i="179"/>
  <c r="R226" i="179"/>
  <c r="R225" i="179"/>
  <c r="R224" i="179"/>
  <c r="R223" i="179"/>
  <c r="R222" i="179"/>
  <c r="R221" i="179"/>
  <c r="R220" i="179"/>
  <c r="R206" i="179"/>
  <c r="R205" i="179"/>
  <c r="R204" i="179"/>
  <c r="R203" i="179"/>
  <c r="R202" i="179"/>
  <c r="R201" i="179"/>
  <c r="R200" i="179"/>
  <c r="R199" i="179"/>
  <c r="Q188" i="179"/>
  <c r="Q187" i="179"/>
  <c r="Q186" i="179"/>
  <c r="R185" i="179"/>
  <c r="Q185" i="179" s="1"/>
  <c r="R184" i="179"/>
  <c r="Q184" i="179" s="1"/>
  <c r="R183" i="179"/>
  <c r="Q183" i="179" s="1"/>
  <c r="R182" i="179"/>
  <c r="Q182" i="179" s="1"/>
  <c r="R181" i="179"/>
  <c r="Q181" i="179" s="1"/>
  <c r="R180" i="179"/>
  <c r="Q180" i="179" s="1"/>
  <c r="R179" i="179"/>
  <c r="Q179" i="179" s="1"/>
  <c r="R178" i="179"/>
  <c r="Q178" i="179" s="1"/>
  <c r="Q177" i="179"/>
  <c r="Q176" i="179"/>
  <c r="Q175" i="179"/>
  <c r="Q174" i="179"/>
  <c r="Q173" i="179"/>
  <c r="Q172" i="179"/>
  <c r="Q171" i="179"/>
  <c r="Q170" i="179"/>
  <c r="Q169" i="179"/>
  <c r="Q168" i="179"/>
  <c r="J139" i="179"/>
  <c r="J138" i="179"/>
  <c r="J137" i="179"/>
  <c r="Q114" i="179"/>
  <c r="AB314" i="82" a="1"/>
  <c r="Q99" i="179"/>
  <c r="Q98" i="179"/>
  <c r="Q97" i="179"/>
  <c r="Q96" i="179"/>
  <c r="Q95" i="179"/>
  <c r="Q94" i="179"/>
  <c r="Q93" i="179"/>
  <c r="Q92" i="179"/>
  <c r="Q91" i="179"/>
  <c r="Q90" i="179"/>
  <c r="Q89" i="179"/>
  <c r="Q88" i="179"/>
  <c r="Q87" i="179"/>
  <c r="Q86" i="179"/>
  <c r="Q85" i="179"/>
  <c r="Q84" i="179"/>
  <c r="Q83" i="179"/>
  <c r="Q82" i="179"/>
  <c r="Q81" i="179"/>
  <c r="Q80" i="179"/>
  <c r="R69" i="179"/>
  <c r="Q69" i="179"/>
  <c r="B69" i="179"/>
  <c r="R68" i="179"/>
  <c r="Q68" i="179"/>
  <c r="B68" i="179"/>
  <c r="R67" i="179"/>
  <c r="Q67" i="179"/>
  <c r="B67" i="179"/>
  <c r="R66" i="179"/>
  <c r="Q66" i="179"/>
  <c r="B66" i="179"/>
  <c r="R65" i="179"/>
  <c r="Q65" i="179"/>
  <c r="B65" i="179"/>
  <c r="R64" i="179"/>
  <c r="Q64" i="179"/>
  <c r="B64" i="179"/>
  <c r="R63" i="179"/>
  <c r="Q63" i="179"/>
  <c r="B63" i="179"/>
  <c r="R62" i="179"/>
  <c r="Q62" i="179"/>
  <c r="B62" i="179"/>
  <c r="R61" i="179"/>
  <c r="Q61" i="179"/>
  <c r="B61" i="179"/>
  <c r="R60" i="179"/>
  <c r="Q60" i="179"/>
  <c r="B60" i="179"/>
  <c r="R59" i="179"/>
  <c r="Q59" i="179"/>
  <c r="B59" i="179"/>
  <c r="R58" i="179"/>
  <c r="Q58" i="179"/>
  <c r="B58" i="179"/>
  <c r="R57" i="179"/>
  <c r="Q57" i="179"/>
  <c r="B57" i="179"/>
  <c r="R56" i="179"/>
  <c r="Q56" i="179"/>
  <c r="B56" i="179"/>
  <c r="R55" i="179"/>
  <c r="Q55" i="179"/>
  <c r="B55" i="179"/>
  <c r="R54" i="179"/>
  <c r="Q54" i="179"/>
  <c r="B54" i="179"/>
  <c r="R53" i="179"/>
  <c r="Q53" i="179"/>
  <c r="B53" i="179"/>
  <c r="R52" i="179"/>
  <c r="Q52" i="179"/>
  <c r="B52" i="179"/>
  <c r="R51" i="179"/>
  <c r="Q51" i="179"/>
  <c r="B51" i="179"/>
  <c r="R50" i="179"/>
  <c r="Q50" i="179"/>
  <c r="B50" i="179"/>
  <c r="R49" i="179"/>
  <c r="Q49" i="179"/>
  <c r="B49" i="179"/>
  <c r="R48" i="179"/>
  <c r="Q48" i="179"/>
  <c r="B48" i="179"/>
  <c r="R47" i="179"/>
  <c r="Q47" i="179"/>
  <c r="B47" i="179"/>
  <c r="R46" i="179"/>
  <c r="Q46" i="179"/>
  <c r="B46" i="179"/>
  <c r="R45" i="179"/>
  <c r="Q45" i="179"/>
  <c r="B45" i="179"/>
  <c r="Q41" i="179"/>
  <c r="Q40" i="179"/>
  <c r="Q39" i="179"/>
  <c r="Q38" i="179"/>
  <c r="R37" i="179"/>
  <c r="R36" i="179"/>
  <c r="R35" i="179"/>
  <c r="R34" i="179"/>
  <c r="R33" i="179"/>
  <c r="R32" i="179"/>
  <c r="R31" i="179"/>
  <c r="R30" i="179"/>
  <c r="R29" i="179"/>
  <c r="R27" i="179"/>
  <c r="Q113" i="179" s="1"/>
  <c r="R9" i="179"/>
  <c r="R279" i="178"/>
  <c r="Q279" i="178"/>
  <c r="B279" i="178"/>
  <c r="R278" i="178"/>
  <c r="Q278" i="178"/>
  <c r="B278" i="178"/>
  <c r="R277" i="178"/>
  <c r="Q277" i="178"/>
  <c r="B277" i="178"/>
  <c r="R276" i="178"/>
  <c r="Q276" i="178"/>
  <c r="B276" i="178"/>
  <c r="R275" i="178"/>
  <c r="Q275" i="178"/>
  <c r="B275" i="178"/>
  <c r="R274" i="178"/>
  <c r="Q274" i="178"/>
  <c r="B274" i="178"/>
  <c r="R273" i="178"/>
  <c r="Q273" i="178"/>
  <c r="B273" i="178"/>
  <c r="R272" i="178"/>
  <c r="Q272" i="178"/>
  <c r="B272" i="178"/>
  <c r="R271" i="178"/>
  <c r="Q271" i="178"/>
  <c r="B271" i="178"/>
  <c r="R270" i="178"/>
  <c r="Q270" i="178"/>
  <c r="B270" i="178"/>
  <c r="R269" i="178"/>
  <c r="Q269" i="178"/>
  <c r="B269" i="178"/>
  <c r="R268" i="178"/>
  <c r="Q268" i="178"/>
  <c r="B268" i="178"/>
  <c r="R267" i="178"/>
  <c r="Q267" i="178"/>
  <c r="B267" i="178"/>
  <c r="R266" i="178"/>
  <c r="Q266" i="178"/>
  <c r="B266" i="178"/>
  <c r="R265" i="178"/>
  <c r="Q265" i="178"/>
  <c r="B265" i="178"/>
  <c r="R264" i="178"/>
  <c r="Q264" i="178"/>
  <c r="B264" i="178"/>
  <c r="R263" i="178"/>
  <c r="Q263" i="178"/>
  <c r="B263" i="178"/>
  <c r="R262" i="178"/>
  <c r="Q262" i="178"/>
  <c r="B262" i="178"/>
  <c r="R261" i="178"/>
  <c r="Q261" i="178"/>
  <c r="B261" i="178"/>
  <c r="R260" i="178"/>
  <c r="Q260" i="178"/>
  <c r="B260" i="178"/>
  <c r="R259" i="178"/>
  <c r="Q259" i="178"/>
  <c r="B259" i="178"/>
  <c r="R258" i="178"/>
  <c r="Q258" i="178"/>
  <c r="B258" i="178"/>
  <c r="R257" i="178"/>
  <c r="Q257" i="178"/>
  <c r="B257" i="178"/>
  <c r="R256" i="178"/>
  <c r="Q256" i="178"/>
  <c r="B256" i="178"/>
  <c r="R255" i="178"/>
  <c r="Q255" i="178"/>
  <c r="B255" i="178"/>
  <c r="R248" i="178"/>
  <c r="R247" i="178"/>
  <c r="R246" i="178"/>
  <c r="R245" i="178"/>
  <c r="R244" i="178"/>
  <c r="R243" i="178"/>
  <c r="R242" i="178"/>
  <c r="R241" i="178"/>
  <c r="R227" i="178"/>
  <c r="R226" i="178"/>
  <c r="R225" i="178"/>
  <c r="R224" i="178"/>
  <c r="R223" i="178"/>
  <c r="R222" i="178"/>
  <c r="R221" i="178"/>
  <c r="R220" i="178"/>
  <c r="R206" i="178"/>
  <c r="R205" i="178"/>
  <c r="R204" i="178"/>
  <c r="R203" i="178"/>
  <c r="R202" i="178"/>
  <c r="R201" i="178"/>
  <c r="R200" i="178"/>
  <c r="R199" i="178"/>
  <c r="Q188" i="178"/>
  <c r="Q187" i="178"/>
  <c r="Q186" i="178"/>
  <c r="R185" i="178"/>
  <c r="Q185" i="178" s="1"/>
  <c r="R184" i="178"/>
  <c r="Q184" i="178" s="1"/>
  <c r="R183" i="178"/>
  <c r="Q183" i="178" s="1"/>
  <c r="R182" i="178"/>
  <c r="Q182" i="178" s="1"/>
  <c r="R181" i="178"/>
  <c r="Q181" i="178" s="1"/>
  <c r="R180" i="178"/>
  <c r="Q180" i="178" s="1"/>
  <c r="R179" i="178"/>
  <c r="Q179" i="178" s="1"/>
  <c r="R178" i="178"/>
  <c r="Q178" i="178" s="1"/>
  <c r="Q177" i="178"/>
  <c r="Q176" i="178"/>
  <c r="Q175" i="178"/>
  <c r="Q174" i="178"/>
  <c r="Q173" i="178"/>
  <c r="Q172" i="178"/>
  <c r="Q171" i="178"/>
  <c r="Q170" i="178"/>
  <c r="Q169" i="178"/>
  <c r="Q168" i="178"/>
  <c r="J139" i="178"/>
  <c r="J138" i="178"/>
  <c r="J137" i="178"/>
  <c r="Q114" i="178"/>
  <c r="AB302" i="82" a="1"/>
  <c r="Q99" i="178"/>
  <c r="Q98" i="178"/>
  <c r="Q97" i="178"/>
  <c r="Q96" i="178"/>
  <c r="Q95" i="178"/>
  <c r="Q94" i="178"/>
  <c r="Q93" i="178"/>
  <c r="Q92" i="178"/>
  <c r="Q91" i="178"/>
  <c r="Q90" i="178"/>
  <c r="Q89" i="178"/>
  <c r="Q88" i="178"/>
  <c r="Q87" i="178"/>
  <c r="Q86" i="178"/>
  <c r="Q85" i="178"/>
  <c r="Q84" i="178"/>
  <c r="Q83" i="178"/>
  <c r="Q82" i="178"/>
  <c r="Q81" i="178"/>
  <c r="Q80" i="178"/>
  <c r="R69" i="178"/>
  <c r="Q69" i="178"/>
  <c r="B69" i="178"/>
  <c r="R68" i="178"/>
  <c r="Q68" i="178"/>
  <c r="B68" i="178"/>
  <c r="R67" i="178"/>
  <c r="Q67" i="178"/>
  <c r="B67" i="178"/>
  <c r="R66" i="178"/>
  <c r="Q66" i="178"/>
  <c r="B66" i="178"/>
  <c r="R65" i="178"/>
  <c r="Q65" i="178"/>
  <c r="B65" i="178"/>
  <c r="R64" i="178"/>
  <c r="Q64" i="178"/>
  <c r="B64" i="178"/>
  <c r="R63" i="178"/>
  <c r="Q63" i="178"/>
  <c r="B63" i="178"/>
  <c r="R62" i="178"/>
  <c r="Q62" i="178"/>
  <c r="B62" i="178"/>
  <c r="R61" i="178"/>
  <c r="Q61" i="178"/>
  <c r="B61" i="178"/>
  <c r="R60" i="178"/>
  <c r="Q60" i="178"/>
  <c r="B60" i="178"/>
  <c r="R59" i="178"/>
  <c r="Q59" i="178"/>
  <c r="B59" i="178"/>
  <c r="R58" i="178"/>
  <c r="Q58" i="178"/>
  <c r="B58" i="178"/>
  <c r="R57" i="178"/>
  <c r="Q57" i="178"/>
  <c r="B57" i="178"/>
  <c r="R56" i="178"/>
  <c r="Q56" i="178"/>
  <c r="B56" i="178"/>
  <c r="R55" i="178"/>
  <c r="Q55" i="178"/>
  <c r="B55" i="178"/>
  <c r="R54" i="178"/>
  <c r="Q54" i="178"/>
  <c r="B54" i="178"/>
  <c r="R53" i="178"/>
  <c r="Q53" i="178"/>
  <c r="B53" i="178"/>
  <c r="R52" i="178"/>
  <c r="Q52" i="178"/>
  <c r="B52" i="178"/>
  <c r="R51" i="178"/>
  <c r="Q51" i="178"/>
  <c r="B51" i="178"/>
  <c r="R50" i="178"/>
  <c r="Q50" i="178"/>
  <c r="B50" i="178"/>
  <c r="R49" i="178"/>
  <c r="Q49" i="178"/>
  <c r="B49" i="178"/>
  <c r="R48" i="178"/>
  <c r="Q48" i="178"/>
  <c r="B48" i="178"/>
  <c r="R47" i="178"/>
  <c r="Q47" i="178"/>
  <c r="B47" i="178"/>
  <c r="R46" i="178"/>
  <c r="Q46" i="178"/>
  <c r="B46" i="178"/>
  <c r="R45" i="178"/>
  <c r="Q45" i="178"/>
  <c r="B45" i="178"/>
  <c r="Q41" i="178"/>
  <c r="Q40" i="178"/>
  <c r="Q39" i="178"/>
  <c r="Q38" i="178"/>
  <c r="R37" i="178"/>
  <c r="R36" i="178"/>
  <c r="R35" i="178"/>
  <c r="R34" i="178"/>
  <c r="R33" i="178"/>
  <c r="R32" i="178"/>
  <c r="R31" i="178"/>
  <c r="R30" i="178"/>
  <c r="R29" i="178"/>
  <c r="R27" i="178"/>
  <c r="Q113" i="178" s="1"/>
  <c r="R9" i="178"/>
  <c r="R279" i="177"/>
  <c r="Q279" i="177"/>
  <c r="B279" i="177"/>
  <c r="R278" i="177"/>
  <c r="Q278" i="177"/>
  <c r="B278" i="177"/>
  <c r="R277" i="177"/>
  <c r="Q277" i="177"/>
  <c r="B277" i="177"/>
  <c r="R276" i="177"/>
  <c r="Q276" i="177"/>
  <c r="B276" i="177"/>
  <c r="R275" i="177"/>
  <c r="Q275" i="177"/>
  <c r="B275" i="177"/>
  <c r="R274" i="177"/>
  <c r="Q274" i="177"/>
  <c r="B274" i="177"/>
  <c r="R273" i="177"/>
  <c r="Q273" i="177"/>
  <c r="B273" i="177"/>
  <c r="R272" i="177"/>
  <c r="Q272" i="177"/>
  <c r="B272" i="177"/>
  <c r="R271" i="177"/>
  <c r="Q271" i="177"/>
  <c r="B271" i="177"/>
  <c r="R270" i="177"/>
  <c r="Q270" i="177"/>
  <c r="B270" i="177"/>
  <c r="R269" i="177"/>
  <c r="Q269" i="177"/>
  <c r="B269" i="177"/>
  <c r="R268" i="177"/>
  <c r="Q268" i="177"/>
  <c r="B268" i="177"/>
  <c r="R267" i="177"/>
  <c r="Q267" i="177"/>
  <c r="B267" i="177"/>
  <c r="R266" i="177"/>
  <c r="Q266" i="177"/>
  <c r="B266" i="177"/>
  <c r="R265" i="177"/>
  <c r="Q265" i="177"/>
  <c r="B265" i="177"/>
  <c r="R264" i="177"/>
  <c r="Q264" i="177"/>
  <c r="B264" i="177"/>
  <c r="R263" i="177"/>
  <c r="Q263" i="177"/>
  <c r="B263" i="177"/>
  <c r="R262" i="177"/>
  <c r="Q262" i="177"/>
  <c r="B262" i="177"/>
  <c r="R261" i="177"/>
  <c r="Q261" i="177"/>
  <c r="B261" i="177"/>
  <c r="R260" i="177"/>
  <c r="Q260" i="177"/>
  <c r="B260" i="177"/>
  <c r="R259" i="177"/>
  <c r="Q259" i="177"/>
  <c r="B259" i="177"/>
  <c r="R258" i="177"/>
  <c r="Q258" i="177"/>
  <c r="B258" i="177"/>
  <c r="R257" i="177"/>
  <c r="Q257" i="177"/>
  <c r="B257" i="177"/>
  <c r="R256" i="177"/>
  <c r="Q256" i="177"/>
  <c r="B256" i="177"/>
  <c r="R255" i="177"/>
  <c r="Q255" i="177"/>
  <c r="B255" i="177"/>
  <c r="R248" i="177"/>
  <c r="R247" i="177"/>
  <c r="R246" i="177"/>
  <c r="R245" i="177"/>
  <c r="R244" i="177"/>
  <c r="R243" i="177"/>
  <c r="R242" i="177"/>
  <c r="R241" i="177"/>
  <c r="R227" i="177"/>
  <c r="R226" i="177"/>
  <c r="R225" i="177"/>
  <c r="R224" i="177"/>
  <c r="R223" i="177"/>
  <c r="R222" i="177"/>
  <c r="R221" i="177"/>
  <c r="R220" i="177"/>
  <c r="R206" i="177"/>
  <c r="R205" i="177"/>
  <c r="R204" i="177"/>
  <c r="R203" i="177"/>
  <c r="R202" i="177"/>
  <c r="R201" i="177"/>
  <c r="R200" i="177"/>
  <c r="R199" i="177"/>
  <c r="Q188" i="177"/>
  <c r="Q187" i="177"/>
  <c r="Q186" i="177"/>
  <c r="R185" i="177"/>
  <c r="Q185" i="177" s="1"/>
  <c r="R184" i="177"/>
  <c r="Q184" i="177" s="1"/>
  <c r="R183" i="177"/>
  <c r="Q183" i="177" s="1"/>
  <c r="R182" i="177"/>
  <c r="Q182" i="177" s="1"/>
  <c r="R181" i="177"/>
  <c r="Q181" i="177" s="1"/>
  <c r="R180" i="177"/>
  <c r="Q180" i="177" s="1"/>
  <c r="R179" i="177"/>
  <c r="Q179" i="177" s="1"/>
  <c r="R178" i="177"/>
  <c r="Q178" i="177" s="1"/>
  <c r="Q177" i="177"/>
  <c r="Q176" i="177"/>
  <c r="Q175" i="177"/>
  <c r="Q174" i="177"/>
  <c r="Q173" i="177"/>
  <c r="Q172" i="177"/>
  <c r="Q171" i="177"/>
  <c r="Q170" i="177"/>
  <c r="Q169" i="177"/>
  <c r="Q168" i="177"/>
  <c r="J139" i="177"/>
  <c r="J138" i="177"/>
  <c r="J137" i="177"/>
  <c r="Q114" i="177"/>
  <c r="AB290" i="82" a="1"/>
  <c r="Q99" i="177"/>
  <c r="Q98" i="177"/>
  <c r="Q97" i="177"/>
  <c r="Q96" i="177"/>
  <c r="Q95" i="177"/>
  <c r="Q94" i="177"/>
  <c r="Q93" i="177"/>
  <c r="Q92" i="177"/>
  <c r="Q91" i="177"/>
  <c r="Q90" i="177"/>
  <c r="Q89" i="177"/>
  <c r="Q88" i="177"/>
  <c r="Q87" i="177"/>
  <c r="Q86" i="177"/>
  <c r="Q85" i="177"/>
  <c r="Q84" i="177"/>
  <c r="Q83" i="177"/>
  <c r="Q82" i="177"/>
  <c r="Q81" i="177"/>
  <c r="Q80" i="177"/>
  <c r="R69" i="177"/>
  <c r="Q69" i="177"/>
  <c r="B69" i="177"/>
  <c r="R68" i="177"/>
  <c r="Q68" i="177"/>
  <c r="B68" i="177"/>
  <c r="R67" i="177"/>
  <c r="Q67" i="177"/>
  <c r="B67" i="177"/>
  <c r="R66" i="177"/>
  <c r="Q66" i="177"/>
  <c r="B66" i="177"/>
  <c r="R65" i="177"/>
  <c r="Q65" i="177"/>
  <c r="B65" i="177"/>
  <c r="R64" i="177"/>
  <c r="Q64" i="177"/>
  <c r="B64" i="177"/>
  <c r="R63" i="177"/>
  <c r="Q63" i="177"/>
  <c r="B63" i="177"/>
  <c r="R62" i="177"/>
  <c r="Q62" i="177"/>
  <c r="B62" i="177"/>
  <c r="R61" i="177"/>
  <c r="Q61" i="177"/>
  <c r="B61" i="177"/>
  <c r="R60" i="177"/>
  <c r="Q60" i="177"/>
  <c r="B60" i="177"/>
  <c r="R59" i="177"/>
  <c r="Q59" i="177"/>
  <c r="B59" i="177"/>
  <c r="R58" i="177"/>
  <c r="Q58" i="177"/>
  <c r="B58" i="177"/>
  <c r="R57" i="177"/>
  <c r="Q57" i="177"/>
  <c r="B57" i="177"/>
  <c r="R56" i="177"/>
  <c r="Q56" i="177"/>
  <c r="B56" i="177"/>
  <c r="R55" i="177"/>
  <c r="Q55" i="177"/>
  <c r="B55" i="177"/>
  <c r="R54" i="177"/>
  <c r="Q54" i="177"/>
  <c r="B54" i="177"/>
  <c r="R53" i="177"/>
  <c r="Q53" i="177"/>
  <c r="B53" i="177"/>
  <c r="R52" i="177"/>
  <c r="Q52" i="177"/>
  <c r="B52" i="177"/>
  <c r="R51" i="177"/>
  <c r="Q51" i="177"/>
  <c r="B51" i="177"/>
  <c r="R50" i="177"/>
  <c r="Q50" i="177"/>
  <c r="B50" i="177"/>
  <c r="R49" i="177"/>
  <c r="Q49" i="177"/>
  <c r="B49" i="177"/>
  <c r="R48" i="177"/>
  <c r="Q48" i="177"/>
  <c r="B48" i="177"/>
  <c r="R47" i="177"/>
  <c r="Q47" i="177"/>
  <c r="B47" i="177"/>
  <c r="R46" i="177"/>
  <c r="Q46" i="177"/>
  <c r="B46" i="177"/>
  <c r="R45" i="177"/>
  <c r="Q45" i="177"/>
  <c r="B45" i="177"/>
  <c r="Q41" i="177"/>
  <c r="Q40" i="177"/>
  <c r="Q39" i="177"/>
  <c r="Q38" i="177"/>
  <c r="R37" i="177"/>
  <c r="R36" i="177"/>
  <c r="R35" i="177"/>
  <c r="R34" i="177"/>
  <c r="R33" i="177"/>
  <c r="R32" i="177"/>
  <c r="R31" i="177"/>
  <c r="R30" i="177"/>
  <c r="R29" i="177"/>
  <c r="R27" i="177"/>
  <c r="Q113" i="177" s="1"/>
  <c r="R9" i="177"/>
  <c r="R279" i="176"/>
  <c r="Q279" i="176"/>
  <c r="B279" i="176"/>
  <c r="R278" i="176"/>
  <c r="Q278" i="176"/>
  <c r="B278" i="176"/>
  <c r="R277" i="176"/>
  <c r="Q277" i="176"/>
  <c r="B277" i="176"/>
  <c r="R276" i="176"/>
  <c r="Q276" i="176"/>
  <c r="B276" i="176"/>
  <c r="R275" i="176"/>
  <c r="Q275" i="176"/>
  <c r="B275" i="176"/>
  <c r="R274" i="176"/>
  <c r="Q274" i="176"/>
  <c r="B274" i="176"/>
  <c r="R273" i="176"/>
  <c r="Q273" i="176"/>
  <c r="B273" i="176"/>
  <c r="R272" i="176"/>
  <c r="Q272" i="176"/>
  <c r="B272" i="176"/>
  <c r="R271" i="176"/>
  <c r="Q271" i="176"/>
  <c r="B271" i="176"/>
  <c r="R270" i="176"/>
  <c r="Q270" i="176"/>
  <c r="B270" i="176"/>
  <c r="R269" i="176"/>
  <c r="Q269" i="176"/>
  <c r="B269" i="176"/>
  <c r="R268" i="176"/>
  <c r="Q268" i="176"/>
  <c r="B268" i="176"/>
  <c r="R267" i="176"/>
  <c r="Q267" i="176"/>
  <c r="B267" i="176"/>
  <c r="R266" i="176"/>
  <c r="Q266" i="176"/>
  <c r="B266" i="176"/>
  <c r="R265" i="176"/>
  <c r="Q265" i="176"/>
  <c r="B265" i="176"/>
  <c r="R264" i="176"/>
  <c r="Q264" i="176"/>
  <c r="B264" i="176"/>
  <c r="R263" i="176"/>
  <c r="Q263" i="176"/>
  <c r="B263" i="176"/>
  <c r="R262" i="176"/>
  <c r="Q262" i="176"/>
  <c r="B262" i="176"/>
  <c r="R261" i="176"/>
  <c r="Q261" i="176"/>
  <c r="B261" i="176"/>
  <c r="R260" i="176"/>
  <c r="Q260" i="176"/>
  <c r="B260" i="176"/>
  <c r="R259" i="176"/>
  <c r="Q259" i="176"/>
  <c r="B259" i="176"/>
  <c r="R258" i="176"/>
  <c r="Q258" i="176"/>
  <c r="B258" i="176"/>
  <c r="R257" i="176"/>
  <c r="Q257" i="176"/>
  <c r="B257" i="176"/>
  <c r="R256" i="176"/>
  <c r="Q256" i="176"/>
  <c r="B256" i="176"/>
  <c r="R255" i="176"/>
  <c r="Q255" i="176"/>
  <c r="B255" i="176"/>
  <c r="R248" i="176"/>
  <c r="R247" i="176"/>
  <c r="R246" i="176"/>
  <c r="R245" i="176"/>
  <c r="R244" i="176"/>
  <c r="R243" i="176"/>
  <c r="R242" i="176"/>
  <c r="R241" i="176"/>
  <c r="R227" i="176"/>
  <c r="R226" i="176"/>
  <c r="R225" i="176"/>
  <c r="R224" i="176"/>
  <c r="R223" i="176"/>
  <c r="R222" i="176"/>
  <c r="R221" i="176"/>
  <c r="R220" i="176"/>
  <c r="R206" i="176"/>
  <c r="R205" i="176"/>
  <c r="R204" i="176"/>
  <c r="R203" i="176"/>
  <c r="R202" i="176"/>
  <c r="R201" i="176"/>
  <c r="R200" i="176"/>
  <c r="R199" i="176"/>
  <c r="Q188" i="176"/>
  <c r="Q187" i="176"/>
  <c r="Q186" i="176"/>
  <c r="R185" i="176"/>
  <c r="Q185" i="176" s="1"/>
  <c r="R184" i="176"/>
  <c r="Q184" i="176" s="1"/>
  <c r="R183" i="176"/>
  <c r="Q183" i="176" s="1"/>
  <c r="R182" i="176"/>
  <c r="Q182" i="176" s="1"/>
  <c r="R181" i="176"/>
  <c r="Q181" i="176" s="1"/>
  <c r="R180" i="176"/>
  <c r="Q180" i="176" s="1"/>
  <c r="R179" i="176"/>
  <c r="Q179" i="176" s="1"/>
  <c r="R178" i="176"/>
  <c r="Q178" i="176" s="1"/>
  <c r="Q177" i="176"/>
  <c r="Q176" i="176"/>
  <c r="Q175" i="176"/>
  <c r="Q174" i="176"/>
  <c r="Q173" i="176"/>
  <c r="Q172" i="176"/>
  <c r="Q171" i="176"/>
  <c r="Q170" i="176"/>
  <c r="Q169" i="176"/>
  <c r="Q168" i="176"/>
  <c r="J139" i="176"/>
  <c r="J138" i="176"/>
  <c r="J137" i="176"/>
  <c r="Q114" i="176"/>
  <c r="AB278" i="82" a="1"/>
  <c r="Q99" i="176"/>
  <c r="Q98" i="176"/>
  <c r="Q97" i="176"/>
  <c r="Q96" i="176"/>
  <c r="Q95" i="176"/>
  <c r="Q94" i="176"/>
  <c r="Q93" i="176"/>
  <c r="Q92" i="176"/>
  <c r="Q91" i="176"/>
  <c r="Q90" i="176"/>
  <c r="Q89" i="176"/>
  <c r="Q88" i="176"/>
  <c r="Q87" i="176"/>
  <c r="Q86" i="176"/>
  <c r="Q85" i="176"/>
  <c r="Q84" i="176"/>
  <c r="Q83" i="176"/>
  <c r="Q82" i="176"/>
  <c r="Q81" i="176"/>
  <c r="Q80" i="176"/>
  <c r="R69" i="176"/>
  <c r="Q69" i="176"/>
  <c r="B69" i="176"/>
  <c r="R68" i="176"/>
  <c r="Q68" i="176"/>
  <c r="B68" i="176"/>
  <c r="R67" i="176"/>
  <c r="Q67" i="176"/>
  <c r="B67" i="176"/>
  <c r="R66" i="176"/>
  <c r="Q66" i="176"/>
  <c r="B66" i="176"/>
  <c r="R65" i="176"/>
  <c r="Q65" i="176"/>
  <c r="B65" i="176"/>
  <c r="R64" i="176"/>
  <c r="Q64" i="176"/>
  <c r="B64" i="176"/>
  <c r="R63" i="176"/>
  <c r="Q63" i="176"/>
  <c r="B63" i="176"/>
  <c r="R62" i="176"/>
  <c r="Q62" i="176"/>
  <c r="B62" i="176"/>
  <c r="R61" i="176"/>
  <c r="Q61" i="176"/>
  <c r="B61" i="176"/>
  <c r="R60" i="176"/>
  <c r="Q60" i="176"/>
  <c r="B60" i="176"/>
  <c r="R59" i="176"/>
  <c r="Q59" i="176"/>
  <c r="B59" i="176"/>
  <c r="R58" i="176"/>
  <c r="Q58" i="176"/>
  <c r="B58" i="176"/>
  <c r="R57" i="176"/>
  <c r="Q57" i="176"/>
  <c r="B57" i="176"/>
  <c r="R56" i="176"/>
  <c r="Q56" i="176"/>
  <c r="B56" i="176"/>
  <c r="R55" i="176"/>
  <c r="Q55" i="176"/>
  <c r="B55" i="176"/>
  <c r="R54" i="176"/>
  <c r="Q54" i="176"/>
  <c r="B54" i="176"/>
  <c r="R53" i="176"/>
  <c r="Q53" i="176"/>
  <c r="B53" i="176"/>
  <c r="R52" i="176"/>
  <c r="Q52" i="176"/>
  <c r="B52" i="176"/>
  <c r="R51" i="176"/>
  <c r="Q51" i="176"/>
  <c r="B51" i="176"/>
  <c r="R50" i="176"/>
  <c r="Q50" i="176"/>
  <c r="B50" i="176"/>
  <c r="R49" i="176"/>
  <c r="Q49" i="176"/>
  <c r="B49" i="176"/>
  <c r="R48" i="176"/>
  <c r="Q48" i="176"/>
  <c r="B48" i="176"/>
  <c r="R47" i="176"/>
  <c r="Q47" i="176"/>
  <c r="B47" i="176"/>
  <c r="R46" i="176"/>
  <c r="Q46" i="176"/>
  <c r="B46" i="176"/>
  <c r="R45" i="176"/>
  <c r="Q45" i="176"/>
  <c r="B45" i="176"/>
  <c r="Q41" i="176"/>
  <c r="Q40" i="176"/>
  <c r="Q39" i="176"/>
  <c r="Q38" i="176"/>
  <c r="R37" i="176"/>
  <c r="R36" i="176"/>
  <c r="R35" i="176"/>
  <c r="R34" i="176"/>
  <c r="R33" i="176"/>
  <c r="R32" i="176"/>
  <c r="R31" i="176"/>
  <c r="R30" i="176"/>
  <c r="R29" i="176"/>
  <c r="R27" i="176"/>
  <c r="Q113" i="176" s="1"/>
  <c r="R9" i="176"/>
  <c r="R279" i="175"/>
  <c r="Q279" i="175"/>
  <c r="B279" i="175"/>
  <c r="R278" i="175"/>
  <c r="Q278" i="175"/>
  <c r="B278" i="175"/>
  <c r="R277" i="175"/>
  <c r="Q277" i="175"/>
  <c r="B277" i="175"/>
  <c r="R276" i="175"/>
  <c r="Q276" i="175"/>
  <c r="B276" i="175"/>
  <c r="R275" i="175"/>
  <c r="Q275" i="175"/>
  <c r="B275" i="175"/>
  <c r="R274" i="175"/>
  <c r="Q274" i="175"/>
  <c r="B274" i="175"/>
  <c r="R273" i="175"/>
  <c r="Q273" i="175"/>
  <c r="B273" i="175"/>
  <c r="R272" i="175"/>
  <c r="Q272" i="175"/>
  <c r="B272" i="175"/>
  <c r="R271" i="175"/>
  <c r="Q271" i="175"/>
  <c r="B271" i="175"/>
  <c r="R270" i="175"/>
  <c r="Q270" i="175"/>
  <c r="B270" i="175"/>
  <c r="R269" i="175"/>
  <c r="Q269" i="175"/>
  <c r="B269" i="175"/>
  <c r="R268" i="175"/>
  <c r="Q268" i="175"/>
  <c r="B268" i="175"/>
  <c r="R267" i="175"/>
  <c r="Q267" i="175"/>
  <c r="B267" i="175"/>
  <c r="R266" i="175"/>
  <c r="Q266" i="175"/>
  <c r="B266" i="175"/>
  <c r="R265" i="175"/>
  <c r="Q265" i="175"/>
  <c r="B265" i="175"/>
  <c r="R264" i="175"/>
  <c r="Q264" i="175"/>
  <c r="B264" i="175"/>
  <c r="R263" i="175"/>
  <c r="Q263" i="175"/>
  <c r="B263" i="175"/>
  <c r="R262" i="175"/>
  <c r="Q262" i="175"/>
  <c r="B262" i="175"/>
  <c r="R261" i="175"/>
  <c r="Q261" i="175"/>
  <c r="B261" i="175"/>
  <c r="R260" i="175"/>
  <c r="Q260" i="175"/>
  <c r="B260" i="175"/>
  <c r="R259" i="175"/>
  <c r="Q259" i="175"/>
  <c r="B259" i="175"/>
  <c r="R258" i="175"/>
  <c r="Q258" i="175"/>
  <c r="B258" i="175"/>
  <c r="R257" i="175"/>
  <c r="Q257" i="175"/>
  <c r="B257" i="175"/>
  <c r="R256" i="175"/>
  <c r="Q256" i="175"/>
  <c r="B256" i="175"/>
  <c r="R255" i="175"/>
  <c r="Q255" i="175"/>
  <c r="B255" i="175"/>
  <c r="R248" i="175"/>
  <c r="R247" i="175"/>
  <c r="R246" i="175"/>
  <c r="R245" i="175"/>
  <c r="R244" i="175"/>
  <c r="R243" i="175"/>
  <c r="R242" i="175"/>
  <c r="R241" i="175"/>
  <c r="R227" i="175"/>
  <c r="R226" i="175"/>
  <c r="R225" i="175"/>
  <c r="R224" i="175"/>
  <c r="R223" i="175"/>
  <c r="R222" i="175"/>
  <c r="R221" i="175"/>
  <c r="R220" i="175"/>
  <c r="R206" i="175"/>
  <c r="R205" i="175"/>
  <c r="R204" i="175"/>
  <c r="R203" i="175"/>
  <c r="R202" i="175"/>
  <c r="R201" i="175"/>
  <c r="R200" i="175"/>
  <c r="R199" i="175"/>
  <c r="Q188" i="175"/>
  <c r="Q187" i="175"/>
  <c r="Q186" i="175"/>
  <c r="R185" i="175"/>
  <c r="Q185" i="175" s="1"/>
  <c r="R184" i="175"/>
  <c r="Q184" i="175" s="1"/>
  <c r="R183" i="175"/>
  <c r="Q183" i="175" s="1"/>
  <c r="R182" i="175"/>
  <c r="Q182" i="175" s="1"/>
  <c r="R181" i="175"/>
  <c r="Q181" i="175" s="1"/>
  <c r="R180" i="175"/>
  <c r="Q180" i="175" s="1"/>
  <c r="R179" i="175"/>
  <c r="Q179" i="175" s="1"/>
  <c r="R178" i="175"/>
  <c r="Q178" i="175" s="1"/>
  <c r="Q177" i="175"/>
  <c r="Q176" i="175"/>
  <c r="Q175" i="175"/>
  <c r="Q174" i="175"/>
  <c r="Q173" i="175"/>
  <c r="Q172" i="175"/>
  <c r="Q171" i="175"/>
  <c r="Q170" i="175"/>
  <c r="Q169" i="175"/>
  <c r="Q168" i="175"/>
  <c r="J139" i="175"/>
  <c r="J138" i="175"/>
  <c r="J137" i="175"/>
  <c r="Q114" i="175"/>
  <c r="AB266" i="82" a="1"/>
  <c r="Q99" i="175"/>
  <c r="Q98" i="175"/>
  <c r="Q97" i="175"/>
  <c r="Q96" i="175"/>
  <c r="Q95" i="175"/>
  <c r="Q94" i="175"/>
  <c r="Q93" i="175"/>
  <c r="Q92" i="175"/>
  <c r="Q91" i="175"/>
  <c r="Q90" i="175"/>
  <c r="Q89" i="175"/>
  <c r="Q88" i="175"/>
  <c r="Q87" i="175"/>
  <c r="Q86" i="175"/>
  <c r="Q85" i="175"/>
  <c r="Q84" i="175"/>
  <c r="Q83" i="175"/>
  <c r="Q82" i="175"/>
  <c r="Q81" i="175"/>
  <c r="Q80" i="175"/>
  <c r="R69" i="175"/>
  <c r="Q69" i="175"/>
  <c r="B69" i="175"/>
  <c r="R68" i="175"/>
  <c r="Q68" i="175"/>
  <c r="B68" i="175"/>
  <c r="R67" i="175"/>
  <c r="Q67" i="175"/>
  <c r="B67" i="175"/>
  <c r="R66" i="175"/>
  <c r="Q66" i="175"/>
  <c r="B66" i="175"/>
  <c r="R65" i="175"/>
  <c r="Q65" i="175"/>
  <c r="B65" i="175"/>
  <c r="R64" i="175"/>
  <c r="Q64" i="175"/>
  <c r="B64" i="175"/>
  <c r="R63" i="175"/>
  <c r="Q63" i="175"/>
  <c r="B63" i="175"/>
  <c r="R62" i="175"/>
  <c r="Q62" i="175"/>
  <c r="B62" i="175"/>
  <c r="R61" i="175"/>
  <c r="Q61" i="175"/>
  <c r="B61" i="175"/>
  <c r="R60" i="175"/>
  <c r="Q60" i="175"/>
  <c r="B60" i="175"/>
  <c r="R59" i="175"/>
  <c r="Q59" i="175"/>
  <c r="B59" i="175"/>
  <c r="R58" i="175"/>
  <c r="Q58" i="175"/>
  <c r="B58" i="175"/>
  <c r="R57" i="175"/>
  <c r="Q57" i="175"/>
  <c r="B57" i="175"/>
  <c r="R56" i="175"/>
  <c r="Q56" i="175"/>
  <c r="B56" i="175"/>
  <c r="R55" i="175"/>
  <c r="Q55" i="175"/>
  <c r="B55" i="175"/>
  <c r="R54" i="175"/>
  <c r="Q54" i="175"/>
  <c r="B54" i="175"/>
  <c r="R53" i="175"/>
  <c r="Q53" i="175"/>
  <c r="B53" i="175"/>
  <c r="R52" i="175"/>
  <c r="Q52" i="175"/>
  <c r="B52" i="175"/>
  <c r="R51" i="175"/>
  <c r="Q51" i="175"/>
  <c r="B51" i="175"/>
  <c r="R50" i="175"/>
  <c r="Q50" i="175"/>
  <c r="B50" i="175"/>
  <c r="R49" i="175"/>
  <c r="Q49" i="175"/>
  <c r="B49" i="175"/>
  <c r="R48" i="175"/>
  <c r="Q48" i="175"/>
  <c r="B48" i="175"/>
  <c r="R47" i="175"/>
  <c r="Q47" i="175"/>
  <c r="B47" i="175"/>
  <c r="R46" i="175"/>
  <c r="Q46" i="175"/>
  <c r="B46" i="175"/>
  <c r="R45" i="175"/>
  <c r="Q45" i="175"/>
  <c r="B45" i="175"/>
  <c r="Q41" i="175"/>
  <c r="Q40" i="175"/>
  <c r="Q39" i="175"/>
  <c r="Q38" i="175"/>
  <c r="R37" i="175"/>
  <c r="R36" i="175"/>
  <c r="R35" i="175"/>
  <c r="R34" i="175"/>
  <c r="R33" i="175"/>
  <c r="R32" i="175"/>
  <c r="R31" i="175"/>
  <c r="R30" i="175"/>
  <c r="R29" i="175"/>
  <c r="R27" i="175"/>
  <c r="Q113" i="175" s="1"/>
  <c r="R9" i="175"/>
  <c r="R279" i="174"/>
  <c r="Q279" i="174"/>
  <c r="B279" i="174"/>
  <c r="R278" i="174"/>
  <c r="Q278" i="174"/>
  <c r="B278" i="174"/>
  <c r="R277" i="174"/>
  <c r="Q277" i="174"/>
  <c r="B277" i="174"/>
  <c r="R276" i="174"/>
  <c r="Q276" i="174"/>
  <c r="B276" i="174"/>
  <c r="R275" i="174"/>
  <c r="Q275" i="174"/>
  <c r="B275" i="174"/>
  <c r="R274" i="174"/>
  <c r="Q274" i="174"/>
  <c r="B274" i="174"/>
  <c r="R273" i="174"/>
  <c r="Q273" i="174"/>
  <c r="B273" i="174"/>
  <c r="R272" i="174"/>
  <c r="Q272" i="174"/>
  <c r="B272" i="174"/>
  <c r="R271" i="174"/>
  <c r="Q271" i="174"/>
  <c r="B271" i="174"/>
  <c r="R270" i="174"/>
  <c r="Q270" i="174"/>
  <c r="B270" i="174"/>
  <c r="R269" i="174"/>
  <c r="Q269" i="174"/>
  <c r="B269" i="174"/>
  <c r="R268" i="174"/>
  <c r="Q268" i="174"/>
  <c r="B268" i="174"/>
  <c r="R267" i="174"/>
  <c r="Q267" i="174"/>
  <c r="B267" i="174"/>
  <c r="R266" i="174"/>
  <c r="Q266" i="174"/>
  <c r="B266" i="174"/>
  <c r="R265" i="174"/>
  <c r="Q265" i="174"/>
  <c r="B265" i="174"/>
  <c r="R264" i="174"/>
  <c r="Q264" i="174"/>
  <c r="B264" i="174"/>
  <c r="R263" i="174"/>
  <c r="Q263" i="174"/>
  <c r="B263" i="174"/>
  <c r="R262" i="174"/>
  <c r="Q262" i="174"/>
  <c r="B262" i="174"/>
  <c r="R261" i="174"/>
  <c r="Q261" i="174"/>
  <c r="B261" i="174"/>
  <c r="R260" i="174"/>
  <c r="Q260" i="174"/>
  <c r="B260" i="174"/>
  <c r="R259" i="174"/>
  <c r="Q259" i="174"/>
  <c r="B259" i="174"/>
  <c r="R258" i="174"/>
  <c r="Q258" i="174"/>
  <c r="B258" i="174"/>
  <c r="R257" i="174"/>
  <c r="Q257" i="174"/>
  <c r="B257" i="174"/>
  <c r="R256" i="174"/>
  <c r="Q256" i="174"/>
  <c r="B256" i="174"/>
  <c r="R255" i="174"/>
  <c r="Q255" i="174"/>
  <c r="B255" i="174"/>
  <c r="R248" i="174"/>
  <c r="R247" i="174"/>
  <c r="R246" i="174"/>
  <c r="R245" i="174"/>
  <c r="R244" i="174"/>
  <c r="R243" i="174"/>
  <c r="R242" i="174"/>
  <c r="R241" i="174"/>
  <c r="R227" i="174"/>
  <c r="R226" i="174"/>
  <c r="R225" i="174"/>
  <c r="R224" i="174"/>
  <c r="R223" i="174"/>
  <c r="R222" i="174"/>
  <c r="R221" i="174"/>
  <c r="R220" i="174"/>
  <c r="R206" i="174"/>
  <c r="R205" i="174"/>
  <c r="R204" i="174"/>
  <c r="R203" i="174"/>
  <c r="R202" i="174"/>
  <c r="R201" i="174"/>
  <c r="R200" i="174"/>
  <c r="R199" i="174"/>
  <c r="Q188" i="174"/>
  <c r="Q187" i="174"/>
  <c r="Q186" i="174"/>
  <c r="R185" i="174"/>
  <c r="Q185" i="174" s="1"/>
  <c r="R184" i="174"/>
  <c r="Q184" i="174" s="1"/>
  <c r="R183" i="174"/>
  <c r="Q183" i="174" s="1"/>
  <c r="R182" i="174"/>
  <c r="Q182" i="174" s="1"/>
  <c r="R181" i="174"/>
  <c r="Q181" i="174" s="1"/>
  <c r="R180" i="174"/>
  <c r="Q180" i="174" s="1"/>
  <c r="R179" i="174"/>
  <c r="Q179" i="174" s="1"/>
  <c r="R178" i="174"/>
  <c r="Q178" i="174" s="1"/>
  <c r="Q177" i="174"/>
  <c r="Q176" i="174"/>
  <c r="Q175" i="174"/>
  <c r="Q174" i="174"/>
  <c r="Q173" i="174"/>
  <c r="Q172" i="174"/>
  <c r="Q171" i="174"/>
  <c r="Q170" i="174"/>
  <c r="Q169" i="174"/>
  <c r="Q168" i="174"/>
  <c r="J139" i="174"/>
  <c r="J138" i="174"/>
  <c r="J137" i="174"/>
  <c r="Q114" i="174"/>
  <c r="AB254" i="82" a="1"/>
  <c r="Q99" i="174"/>
  <c r="Q98" i="174"/>
  <c r="Q97" i="174"/>
  <c r="Q96" i="174"/>
  <c r="Q95" i="174"/>
  <c r="Q94" i="174"/>
  <c r="Q93" i="174"/>
  <c r="Q92" i="174"/>
  <c r="Q91" i="174"/>
  <c r="Q90" i="174"/>
  <c r="Q89" i="174"/>
  <c r="Q88" i="174"/>
  <c r="Q87" i="174"/>
  <c r="Q86" i="174"/>
  <c r="Q85" i="174"/>
  <c r="Q84" i="174"/>
  <c r="Q83" i="174"/>
  <c r="Q82" i="174"/>
  <c r="Q81" i="174"/>
  <c r="Q80" i="174"/>
  <c r="R69" i="174"/>
  <c r="Q69" i="174"/>
  <c r="B69" i="174"/>
  <c r="R68" i="174"/>
  <c r="Q68" i="174"/>
  <c r="B68" i="174"/>
  <c r="R67" i="174"/>
  <c r="Q67" i="174"/>
  <c r="B67" i="174"/>
  <c r="R66" i="174"/>
  <c r="Q66" i="174"/>
  <c r="B66" i="174"/>
  <c r="R65" i="174"/>
  <c r="Q65" i="174"/>
  <c r="B65" i="174"/>
  <c r="R64" i="174"/>
  <c r="Q64" i="174"/>
  <c r="B64" i="174"/>
  <c r="R63" i="174"/>
  <c r="Q63" i="174"/>
  <c r="B63" i="174"/>
  <c r="R62" i="174"/>
  <c r="Q62" i="174"/>
  <c r="B62" i="174"/>
  <c r="R61" i="174"/>
  <c r="Q61" i="174"/>
  <c r="B61" i="174"/>
  <c r="R60" i="174"/>
  <c r="Q60" i="174"/>
  <c r="B60" i="174"/>
  <c r="R59" i="174"/>
  <c r="Q59" i="174"/>
  <c r="B59" i="174"/>
  <c r="R58" i="174"/>
  <c r="Q58" i="174"/>
  <c r="B58" i="174"/>
  <c r="R57" i="174"/>
  <c r="Q57" i="174"/>
  <c r="B57" i="174"/>
  <c r="R56" i="174"/>
  <c r="Q56" i="174"/>
  <c r="B56" i="174"/>
  <c r="R55" i="174"/>
  <c r="Q55" i="174"/>
  <c r="B55" i="174"/>
  <c r="R54" i="174"/>
  <c r="Q54" i="174"/>
  <c r="B54" i="174"/>
  <c r="R53" i="174"/>
  <c r="Q53" i="174"/>
  <c r="B53" i="174"/>
  <c r="R52" i="174"/>
  <c r="Q52" i="174"/>
  <c r="B52" i="174"/>
  <c r="R51" i="174"/>
  <c r="Q51" i="174"/>
  <c r="B51" i="174"/>
  <c r="R50" i="174"/>
  <c r="Q50" i="174"/>
  <c r="B50" i="174"/>
  <c r="R49" i="174"/>
  <c r="Q49" i="174"/>
  <c r="B49" i="174"/>
  <c r="R48" i="174"/>
  <c r="Q48" i="174"/>
  <c r="B48" i="174"/>
  <c r="R47" i="174"/>
  <c r="Q47" i="174"/>
  <c r="B47" i="174"/>
  <c r="R46" i="174"/>
  <c r="Q46" i="174"/>
  <c r="B46" i="174"/>
  <c r="R45" i="174"/>
  <c r="Q45" i="174"/>
  <c r="B45" i="174"/>
  <c r="Q41" i="174"/>
  <c r="Q40" i="174"/>
  <c r="Q39" i="174"/>
  <c r="Q38" i="174"/>
  <c r="R37" i="174"/>
  <c r="R36" i="174"/>
  <c r="R35" i="174"/>
  <c r="R34" i="174"/>
  <c r="R33" i="174"/>
  <c r="R32" i="174"/>
  <c r="R31" i="174"/>
  <c r="R30" i="174"/>
  <c r="R29" i="174"/>
  <c r="R27" i="174"/>
  <c r="Q113" i="174" s="1"/>
  <c r="R9" i="174"/>
  <c r="R279" i="173"/>
  <c r="Q279" i="173"/>
  <c r="B280" i="173"/>
  <c r="R278" i="173"/>
  <c r="Q278" i="173"/>
  <c r="B279" i="173"/>
  <c r="R277" i="173"/>
  <c r="Q277" i="173"/>
  <c r="B278" i="173"/>
  <c r="R276" i="173"/>
  <c r="Q276" i="173"/>
  <c r="B277" i="173"/>
  <c r="R275" i="173"/>
  <c r="Q275" i="173"/>
  <c r="B276" i="173"/>
  <c r="R274" i="173"/>
  <c r="Q274" i="173"/>
  <c r="B275" i="173"/>
  <c r="R273" i="173"/>
  <c r="Q273" i="173"/>
  <c r="B274" i="173"/>
  <c r="R272" i="173"/>
  <c r="Q272" i="173"/>
  <c r="B273" i="173"/>
  <c r="R271" i="173"/>
  <c r="Q271" i="173"/>
  <c r="B272" i="173"/>
  <c r="R270" i="173"/>
  <c r="Q270" i="173"/>
  <c r="B271" i="173"/>
  <c r="R269" i="173"/>
  <c r="Q269" i="173"/>
  <c r="B270" i="173"/>
  <c r="R268" i="173"/>
  <c r="Q268" i="173"/>
  <c r="B269" i="173"/>
  <c r="R267" i="173"/>
  <c r="Q267" i="173"/>
  <c r="B268" i="173"/>
  <c r="R266" i="173"/>
  <c r="Q266" i="173"/>
  <c r="B267" i="173"/>
  <c r="R265" i="173"/>
  <c r="Q265" i="173"/>
  <c r="B266" i="173"/>
  <c r="R264" i="173"/>
  <c r="Q264" i="173"/>
  <c r="B265" i="173"/>
  <c r="R263" i="173"/>
  <c r="Q263" i="173"/>
  <c r="B264" i="173"/>
  <c r="R262" i="173"/>
  <c r="Q262" i="173"/>
  <c r="B263" i="173"/>
  <c r="R261" i="173"/>
  <c r="Q261" i="173"/>
  <c r="B262" i="173"/>
  <c r="R260" i="173"/>
  <c r="Q260" i="173"/>
  <c r="R259" i="173"/>
  <c r="Q259" i="173"/>
  <c r="B260" i="173"/>
  <c r="R258" i="173"/>
  <c r="Q258" i="173"/>
  <c r="B259" i="173"/>
  <c r="R257" i="173"/>
  <c r="Q257" i="173"/>
  <c r="B258" i="173"/>
  <c r="R256" i="173"/>
  <c r="Q256" i="173"/>
  <c r="B257" i="173"/>
  <c r="R255" i="173"/>
  <c r="Q255" i="173"/>
  <c r="B256" i="173"/>
  <c r="R248" i="173"/>
  <c r="R247" i="173"/>
  <c r="R246" i="173"/>
  <c r="R245" i="173"/>
  <c r="R244" i="173"/>
  <c r="R243" i="173"/>
  <c r="R242" i="173"/>
  <c r="R241" i="173"/>
  <c r="R227" i="173"/>
  <c r="R226" i="173"/>
  <c r="R225" i="173"/>
  <c r="R224" i="173"/>
  <c r="R223" i="173"/>
  <c r="R222" i="173"/>
  <c r="R221" i="173"/>
  <c r="R220" i="173"/>
  <c r="R206" i="173"/>
  <c r="R205" i="173"/>
  <c r="R204" i="173"/>
  <c r="R203" i="173"/>
  <c r="R202" i="173"/>
  <c r="R201" i="173"/>
  <c r="R200" i="173"/>
  <c r="R199" i="173"/>
  <c r="Q188" i="173"/>
  <c r="Q187" i="173"/>
  <c r="Q186" i="173"/>
  <c r="R185" i="173"/>
  <c r="Q185" i="173" s="1"/>
  <c r="R184" i="173"/>
  <c r="Q184" i="173" s="1"/>
  <c r="R183" i="173"/>
  <c r="Q183" i="173" s="1"/>
  <c r="R182" i="173"/>
  <c r="Q182" i="173" s="1"/>
  <c r="R181" i="173"/>
  <c r="Q181" i="173" s="1"/>
  <c r="R180" i="173"/>
  <c r="Q180" i="173" s="1"/>
  <c r="R179" i="173"/>
  <c r="Q179" i="173" s="1"/>
  <c r="R178" i="173"/>
  <c r="Q178" i="173" s="1"/>
  <c r="Q177" i="173"/>
  <c r="Q176" i="173"/>
  <c r="Q175" i="173"/>
  <c r="Q174" i="173"/>
  <c r="Q173" i="173"/>
  <c r="Q172" i="173"/>
  <c r="Q171" i="173"/>
  <c r="Q170" i="173"/>
  <c r="Q169" i="173"/>
  <c r="Q168" i="173"/>
  <c r="J139" i="173"/>
  <c r="J138" i="173"/>
  <c r="J137" i="173"/>
  <c r="Q114" i="173"/>
  <c r="AB242" i="82" a="1"/>
  <c r="Q99" i="173"/>
  <c r="Q98" i="173"/>
  <c r="Q97" i="173"/>
  <c r="Q96" i="173"/>
  <c r="Q95" i="173"/>
  <c r="Q94" i="173"/>
  <c r="Q93" i="173"/>
  <c r="Q92" i="173"/>
  <c r="Q91" i="173"/>
  <c r="Q90" i="173"/>
  <c r="Q89" i="173"/>
  <c r="Q88" i="173"/>
  <c r="Q87" i="173"/>
  <c r="Q86" i="173"/>
  <c r="Q85" i="173"/>
  <c r="Q84" i="173"/>
  <c r="Q83" i="173"/>
  <c r="Q82" i="173"/>
  <c r="Q81" i="173"/>
  <c r="Q80" i="173"/>
  <c r="R69" i="173"/>
  <c r="Q69" i="173"/>
  <c r="B69" i="173"/>
  <c r="R68" i="173"/>
  <c r="Q68" i="173"/>
  <c r="B68" i="173"/>
  <c r="R67" i="173"/>
  <c r="Q67" i="173"/>
  <c r="B67" i="173"/>
  <c r="R66" i="173"/>
  <c r="Q66" i="173"/>
  <c r="B66" i="173"/>
  <c r="R65" i="173"/>
  <c r="Q65" i="173"/>
  <c r="B65" i="173"/>
  <c r="R64" i="173"/>
  <c r="Q64" i="173"/>
  <c r="B64" i="173"/>
  <c r="R63" i="173"/>
  <c r="Q63" i="173"/>
  <c r="B63" i="173"/>
  <c r="R62" i="173"/>
  <c r="Q62" i="173"/>
  <c r="B62" i="173"/>
  <c r="R61" i="173"/>
  <c r="Q61" i="173"/>
  <c r="B61" i="173"/>
  <c r="R60" i="173"/>
  <c r="Q60" i="173"/>
  <c r="B60" i="173"/>
  <c r="R59" i="173"/>
  <c r="Q59" i="173"/>
  <c r="B59" i="173"/>
  <c r="R58" i="173"/>
  <c r="Q58" i="173"/>
  <c r="B58" i="173"/>
  <c r="R57" i="173"/>
  <c r="Q57" i="173"/>
  <c r="B57" i="173"/>
  <c r="R56" i="173"/>
  <c r="Q56" i="173"/>
  <c r="B56" i="173"/>
  <c r="R55" i="173"/>
  <c r="Q55" i="173"/>
  <c r="B55" i="173"/>
  <c r="R54" i="173"/>
  <c r="Q54" i="173"/>
  <c r="B54" i="173"/>
  <c r="R53" i="173"/>
  <c r="Q53" i="173"/>
  <c r="B53" i="173"/>
  <c r="R52" i="173"/>
  <c r="Q52" i="173"/>
  <c r="B52" i="173"/>
  <c r="R51" i="173"/>
  <c r="Q51" i="173"/>
  <c r="B51" i="173"/>
  <c r="R50" i="173"/>
  <c r="Q50" i="173"/>
  <c r="B50" i="173"/>
  <c r="R49" i="173"/>
  <c r="Q49" i="173"/>
  <c r="B49" i="173"/>
  <c r="R48" i="173"/>
  <c r="Q48" i="173"/>
  <c r="B48" i="173"/>
  <c r="R47" i="173"/>
  <c r="Q47" i="173"/>
  <c r="B47" i="173"/>
  <c r="R46" i="173"/>
  <c r="Q46" i="173"/>
  <c r="B46" i="173"/>
  <c r="R45" i="173"/>
  <c r="Q45" i="173"/>
  <c r="B45" i="173"/>
  <c r="Q41" i="173"/>
  <c r="Q40" i="173"/>
  <c r="Q39" i="173"/>
  <c r="Q38" i="173"/>
  <c r="R37" i="173"/>
  <c r="R36" i="173"/>
  <c r="R35" i="173"/>
  <c r="R34" i="173"/>
  <c r="R33" i="173"/>
  <c r="R32" i="173"/>
  <c r="R31" i="173"/>
  <c r="R30" i="173"/>
  <c r="R29" i="173"/>
  <c r="R27" i="173"/>
  <c r="Q113" i="173" s="1"/>
  <c r="R9" i="173"/>
  <c r="R279" i="172"/>
  <c r="Q279" i="172"/>
  <c r="B280" i="172"/>
  <c r="R278" i="172"/>
  <c r="Q278" i="172"/>
  <c r="B279" i="172"/>
  <c r="R277" i="172"/>
  <c r="Q277" i="172"/>
  <c r="B278" i="172"/>
  <c r="R276" i="172"/>
  <c r="Q276" i="172"/>
  <c r="B277" i="172"/>
  <c r="R275" i="172"/>
  <c r="Q275" i="172"/>
  <c r="B276" i="172"/>
  <c r="R274" i="172"/>
  <c r="Q274" i="172"/>
  <c r="B275" i="172"/>
  <c r="R273" i="172"/>
  <c r="Q273" i="172"/>
  <c r="B274" i="172"/>
  <c r="R272" i="172"/>
  <c r="Q272" i="172"/>
  <c r="B273" i="172"/>
  <c r="R271" i="172"/>
  <c r="Q271" i="172"/>
  <c r="B272" i="172"/>
  <c r="R270" i="172"/>
  <c r="Q270" i="172"/>
  <c r="B271" i="172"/>
  <c r="R269" i="172"/>
  <c r="Q269" i="172"/>
  <c r="B270" i="172"/>
  <c r="R268" i="172"/>
  <c r="Q268" i="172"/>
  <c r="B269" i="172"/>
  <c r="R267" i="172"/>
  <c r="Q267" i="172"/>
  <c r="B268" i="172"/>
  <c r="R266" i="172"/>
  <c r="Q266" i="172"/>
  <c r="B267" i="172"/>
  <c r="R265" i="172"/>
  <c r="Q265" i="172"/>
  <c r="B266" i="172"/>
  <c r="R264" i="172"/>
  <c r="Q264" i="172"/>
  <c r="B265" i="172"/>
  <c r="R263" i="172"/>
  <c r="Q263" i="172"/>
  <c r="B264" i="172"/>
  <c r="R262" i="172"/>
  <c r="Q262" i="172"/>
  <c r="B263" i="172"/>
  <c r="R261" i="172"/>
  <c r="Q261" i="172"/>
  <c r="B262" i="172"/>
  <c r="R260" i="172"/>
  <c r="Q260" i="172"/>
  <c r="R259" i="172"/>
  <c r="Q259" i="172"/>
  <c r="B260" i="172"/>
  <c r="R258" i="172"/>
  <c r="Q258" i="172"/>
  <c r="B259" i="172"/>
  <c r="R257" i="172"/>
  <c r="Q257" i="172"/>
  <c r="B258" i="172"/>
  <c r="R256" i="172"/>
  <c r="Q256" i="172"/>
  <c r="B257" i="172"/>
  <c r="R255" i="172"/>
  <c r="Q255" i="172"/>
  <c r="B256" i="172"/>
  <c r="R248" i="172"/>
  <c r="R247" i="172"/>
  <c r="R246" i="172"/>
  <c r="R245" i="172"/>
  <c r="R244" i="172"/>
  <c r="R243" i="172"/>
  <c r="R242" i="172"/>
  <c r="R241" i="172"/>
  <c r="R227" i="172"/>
  <c r="R226" i="172"/>
  <c r="R225" i="172"/>
  <c r="R224" i="172"/>
  <c r="R223" i="172"/>
  <c r="R222" i="172"/>
  <c r="R221" i="172"/>
  <c r="R220" i="172"/>
  <c r="R206" i="172"/>
  <c r="R205" i="172"/>
  <c r="R204" i="172"/>
  <c r="R203" i="172"/>
  <c r="R202" i="172"/>
  <c r="R201" i="172"/>
  <c r="R200" i="172"/>
  <c r="R199" i="172"/>
  <c r="Q188" i="172"/>
  <c r="Q187" i="172"/>
  <c r="Q186" i="172"/>
  <c r="R185" i="172"/>
  <c r="Q185" i="172" s="1"/>
  <c r="R184" i="172"/>
  <c r="Q184" i="172" s="1"/>
  <c r="R183" i="172"/>
  <c r="Q183" i="172" s="1"/>
  <c r="R182" i="172"/>
  <c r="Q182" i="172" s="1"/>
  <c r="R181" i="172"/>
  <c r="Q181" i="172" s="1"/>
  <c r="R180" i="172"/>
  <c r="Q180" i="172" s="1"/>
  <c r="R179" i="172"/>
  <c r="Q179" i="172" s="1"/>
  <c r="R178" i="172"/>
  <c r="Q178" i="172" s="1"/>
  <c r="Q177" i="172"/>
  <c r="Q176" i="172"/>
  <c r="Q175" i="172"/>
  <c r="Q174" i="172"/>
  <c r="Q173" i="172"/>
  <c r="Q172" i="172"/>
  <c r="Q171" i="172"/>
  <c r="Q170" i="172"/>
  <c r="Q169" i="172"/>
  <c r="Q168" i="172"/>
  <c r="J139" i="172"/>
  <c r="J138" i="172"/>
  <c r="J137" i="172"/>
  <c r="Q114" i="172"/>
  <c r="AB230" i="82" a="1"/>
  <c r="Q99" i="172"/>
  <c r="Q98" i="172"/>
  <c r="Q97" i="172"/>
  <c r="Q96" i="172"/>
  <c r="Q95" i="172"/>
  <c r="Q94" i="172"/>
  <c r="Q93" i="172"/>
  <c r="Q92" i="172"/>
  <c r="Q91" i="172"/>
  <c r="Q90" i="172"/>
  <c r="Q89" i="172"/>
  <c r="Q88" i="172"/>
  <c r="Q87" i="172"/>
  <c r="Q86" i="172"/>
  <c r="Q85" i="172"/>
  <c r="Q84" i="172"/>
  <c r="Q83" i="172"/>
  <c r="Q82" i="172"/>
  <c r="Q81" i="172"/>
  <c r="Q80" i="172"/>
  <c r="R69" i="172"/>
  <c r="Q69" i="172"/>
  <c r="B69" i="172"/>
  <c r="R68" i="172"/>
  <c r="Q68" i="172"/>
  <c r="B68" i="172"/>
  <c r="R67" i="172"/>
  <c r="Q67" i="172"/>
  <c r="B67" i="172"/>
  <c r="R66" i="172"/>
  <c r="Q66" i="172"/>
  <c r="B66" i="172"/>
  <c r="R65" i="172"/>
  <c r="Q65" i="172"/>
  <c r="B65" i="172"/>
  <c r="R64" i="172"/>
  <c r="Q64" i="172"/>
  <c r="B64" i="172"/>
  <c r="R63" i="172"/>
  <c r="Q63" i="172"/>
  <c r="B63" i="172"/>
  <c r="R62" i="172"/>
  <c r="Q62" i="172"/>
  <c r="B62" i="172"/>
  <c r="R61" i="172"/>
  <c r="Q61" i="172"/>
  <c r="B61" i="172"/>
  <c r="R60" i="172"/>
  <c r="Q60" i="172"/>
  <c r="B60" i="172"/>
  <c r="R59" i="172"/>
  <c r="Q59" i="172"/>
  <c r="B59" i="172"/>
  <c r="R58" i="172"/>
  <c r="Q58" i="172"/>
  <c r="B58" i="172"/>
  <c r="R57" i="172"/>
  <c r="Q57" i="172"/>
  <c r="B57" i="172"/>
  <c r="R56" i="172"/>
  <c r="Q56" i="172"/>
  <c r="B56" i="172"/>
  <c r="R55" i="172"/>
  <c r="Q55" i="172"/>
  <c r="B55" i="172"/>
  <c r="R54" i="172"/>
  <c r="Q54" i="172"/>
  <c r="B54" i="172"/>
  <c r="R53" i="172"/>
  <c r="Q53" i="172"/>
  <c r="B53" i="172"/>
  <c r="R52" i="172"/>
  <c r="Q52" i="172"/>
  <c r="B52" i="172"/>
  <c r="R51" i="172"/>
  <c r="Q51" i="172"/>
  <c r="B51" i="172"/>
  <c r="R50" i="172"/>
  <c r="Q50" i="172"/>
  <c r="B50" i="172"/>
  <c r="R49" i="172"/>
  <c r="Q49" i="172"/>
  <c r="B49" i="172"/>
  <c r="R48" i="172"/>
  <c r="Q48" i="172"/>
  <c r="B48" i="172"/>
  <c r="R47" i="172"/>
  <c r="Q47" i="172"/>
  <c r="B47" i="172"/>
  <c r="R46" i="172"/>
  <c r="Q46" i="172"/>
  <c r="B46" i="172"/>
  <c r="R45" i="172"/>
  <c r="Q45" i="172"/>
  <c r="B45" i="172"/>
  <c r="Q41" i="172"/>
  <c r="Q40" i="172"/>
  <c r="Q39" i="172"/>
  <c r="Q38" i="172"/>
  <c r="R37" i="172"/>
  <c r="R36" i="172"/>
  <c r="R35" i="172"/>
  <c r="R34" i="172"/>
  <c r="R33" i="172"/>
  <c r="R32" i="172"/>
  <c r="R31" i="172"/>
  <c r="R30" i="172"/>
  <c r="R29" i="172"/>
  <c r="R27" i="172"/>
  <c r="Q113" i="172" s="1"/>
  <c r="R9" i="172"/>
  <c r="R280" i="171"/>
  <c r="Q280" i="171"/>
  <c r="B280" i="171"/>
  <c r="R279" i="171"/>
  <c r="Q279" i="171"/>
  <c r="B279" i="171"/>
  <c r="R278" i="171"/>
  <c r="Q278" i="171"/>
  <c r="B278" i="171"/>
  <c r="R277" i="171"/>
  <c r="Q277" i="171"/>
  <c r="B277" i="171"/>
  <c r="R276" i="171"/>
  <c r="Q276" i="171"/>
  <c r="B276" i="171"/>
  <c r="R275" i="171"/>
  <c r="Q275" i="171"/>
  <c r="B275" i="171"/>
  <c r="R274" i="171"/>
  <c r="Q274" i="171"/>
  <c r="B274" i="171"/>
  <c r="R273" i="171"/>
  <c r="Q273" i="171"/>
  <c r="B273" i="171"/>
  <c r="R272" i="171"/>
  <c r="Q272" i="171"/>
  <c r="B272" i="171"/>
  <c r="R271" i="171"/>
  <c r="Q271" i="171"/>
  <c r="B271" i="171"/>
  <c r="R270" i="171"/>
  <c r="Q270" i="171"/>
  <c r="B270" i="171"/>
  <c r="R269" i="171"/>
  <c r="Q269" i="171"/>
  <c r="B269" i="171"/>
  <c r="R268" i="171"/>
  <c r="Q268" i="171"/>
  <c r="B268" i="171"/>
  <c r="R267" i="171"/>
  <c r="Q267" i="171"/>
  <c r="B267" i="171"/>
  <c r="R266" i="171"/>
  <c r="Q266" i="171"/>
  <c r="B266" i="171"/>
  <c r="R265" i="171"/>
  <c r="Q265" i="171"/>
  <c r="B265" i="171"/>
  <c r="R264" i="171"/>
  <c r="Q264" i="171"/>
  <c r="B264" i="171"/>
  <c r="R263" i="171"/>
  <c r="Q263" i="171"/>
  <c r="R262" i="171"/>
  <c r="Q262" i="171"/>
  <c r="R261" i="171"/>
  <c r="Q261" i="171"/>
  <c r="R260" i="171"/>
  <c r="Q260" i="171"/>
  <c r="R259" i="171"/>
  <c r="Q259" i="171"/>
  <c r="R258" i="171"/>
  <c r="Q258" i="171"/>
  <c r="R257" i="171"/>
  <c r="Q257" i="171"/>
  <c r="R256" i="171"/>
  <c r="Q256" i="171"/>
  <c r="R249" i="171"/>
  <c r="R248" i="171"/>
  <c r="R247" i="171"/>
  <c r="R246" i="171"/>
  <c r="R245" i="171"/>
  <c r="R244" i="171"/>
  <c r="R243" i="171"/>
  <c r="R242" i="171"/>
  <c r="R228" i="171"/>
  <c r="R227" i="171"/>
  <c r="R226" i="171"/>
  <c r="R225" i="171"/>
  <c r="R224" i="171"/>
  <c r="R223" i="171"/>
  <c r="R222" i="171"/>
  <c r="R221" i="171"/>
  <c r="R207" i="171"/>
  <c r="R206" i="171"/>
  <c r="R205" i="171"/>
  <c r="R204" i="171"/>
  <c r="R203" i="171"/>
  <c r="R202" i="171"/>
  <c r="R201" i="171"/>
  <c r="R200" i="171"/>
  <c r="Q189" i="171"/>
  <c r="Q188" i="171"/>
  <c r="Q187" i="171"/>
  <c r="R185" i="171"/>
  <c r="Q185" i="171" s="1"/>
  <c r="R184" i="171"/>
  <c r="Q184" i="171" s="1"/>
  <c r="R183" i="171"/>
  <c r="Q183" i="171" s="1"/>
  <c r="R182" i="171"/>
  <c r="Q182" i="171" s="1"/>
  <c r="R181" i="171"/>
  <c r="Q181" i="171" s="1"/>
  <c r="R180" i="171"/>
  <c r="Q180" i="171" s="1"/>
  <c r="R179" i="171"/>
  <c r="Q179" i="171" s="1"/>
  <c r="R178" i="171"/>
  <c r="Q178" i="171" s="1"/>
  <c r="Q177" i="171"/>
  <c r="Q176" i="171"/>
  <c r="Q175" i="171"/>
  <c r="Q174" i="171"/>
  <c r="Q173" i="171"/>
  <c r="Q172" i="171"/>
  <c r="Q171" i="171"/>
  <c r="Q170" i="171"/>
  <c r="Q169" i="171"/>
  <c r="Q168" i="171"/>
  <c r="J139" i="171"/>
  <c r="J138" i="171"/>
  <c r="J137" i="171"/>
  <c r="Q114" i="171"/>
  <c r="AB218" i="82" a="1"/>
  <c r="Q99" i="171"/>
  <c r="Q98" i="171"/>
  <c r="Q97" i="171"/>
  <c r="Q96" i="171"/>
  <c r="Q95" i="171"/>
  <c r="Q94" i="171"/>
  <c r="Q93" i="171"/>
  <c r="Q92" i="171"/>
  <c r="Q91" i="171"/>
  <c r="Q90" i="171"/>
  <c r="Q89" i="171"/>
  <c r="Q88" i="171"/>
  <c r="Q87" i="171"/>
  <c r="Q86" i="171"/>
  <c r="Q85" i="171"/>
  <c r="Q84" i="171"/>
  <c r="Q83" i="171"/>
  <c r="Q82" i="171"/>
  <c r="Q81" i="171"/>
  <c r="Q80" i="171"/>
  <c r="R69" i="171"/>
  <c r="Q69" i="171"/>
  <c r="B69" i="171"/>
  <c r="R68" i="171"/>
  <c r="Q68" i="171"/>
  <c r="B68" i="171"/>
  <c r="R67" i="171"/>
  <c r="Q67" i="171"/>
  <c r="B67" i="171"/>
  <c r="R66" i="171"/>
  <c r="Q66" i="171"/>
  <c r="B66" i="171"/>
  <c r="R65" i="171"/>
  <c r="Q65" i="171"/>
  <c r="B65" i="171"/>
  <c r="R64" i="171"/>
  <c r="Q64" i="171"/>
  <c r="B64" i="171"/>
  <c r="R63" i="171"/>
  <c r="Q63" i="171"/>
  <c r="B63" i="171"/>
  <c r="R62" i="171"/>
  <c r="Q62" i="171"/>
  <c r="B62" i="171"/>
  <c r="R61" i="171"/>
  <c r="Q61" i="171"/>
  <c r="B61" i="171"/>
  <c r="R60" i="171"/>
  <c r="Q60" i="171"/>
  <c r="B60" i="171"/>
  <c r="R59" i="171"/>
  <c r="Q59" i="171"/>
  <c r="B59" i="171"/>
  <c r="R58" i="171"/>
  <c r="Q58" i="171"/>
  <c r="B58" i="171"/>
  <c r="R57" i="171"/>
  <c r="Q57" i="171"/>
  <c r="B57" i="171"/>
  <c r="R56" i="171"/>
  <c r="Q56" i="171"/>
  <c r="B56" i="171"/>
  <c r="R55" i="171"/>
  <c r="Q55" i="171"/>
  <c r="B55" i="171"/>
  <c r="R54" i="171"/>
  <c r="Q54" i="171"/>
  <c r="B54" i="171"/>
  <c r="R53" i="171"/>
  <c r="Q53" i="171"/>
  <c r="B53" i="171"/>
  <c r="R52" i="171"/>
  <c r="Q52" i="171"/>
  <c r="B52" i="171"/>
  <c r="R51" i="171"/>
  <c r="Q51" i="171"/>
  <c r="B51" i="171"/>
  <c r="R50" i="171"/>
  <c r="Q50" i="171"/>
  <c r="B50" i="171"/>
  <c r="R49" i="171"/>
  <c r="Q49" i="171"/>
  <c r="B49" i="171"/>
  <c r="R48" i="171"/>
  <c r="Q48" i="171"/>
  <c r="B48" i="171"/>
  <c r="R47" i="171"/>
  <c r="Q47" i="171"/>
  <c r="B47" i="171"/>
  <c r="R46" i="171"/>
  <c r="Q46" i="171"/>
  <c r="B46" i="171"/>
  <c r="R45" i="171"/>
  <c r="Q45" i="171"/>
  <c r="B45" i="171"/>
  <c r="Q41" i="171"/>
  <c r="Q40" i="171"/>
  <c r="Q39" i="171"/>
  <c r="Q38" i="171"/>
  <c r="R37" i="171"/>
  <c r="R36" i="171"/>
  <c r="R35" i="171"/>
  <c r="R34" i="171"/>
  <c r="R33" i="171"/>
  <c r="R32" i="171"/>
  <c r="R31" i="171"/>
  <c r="R30" i="171"/>
  <c r="R29" i="171"/>
  <c r="R27" i="171"/>
  <c r="Q113" i="171" s="1"/>
  <c r="R9" i="171"/>
  <c r="R280" i="170"/>
  <c r="Q280" i="170"/>
  <c r="B280" i="170"/>
  <c r="R279" i="170"/>
  <c r="Q279" i="170"/>
  <c r="B279" i="170"/>
  <c r="R278" i="170"/>
  <c r="Q278" i="170"/>
  <c r="B278" i="170"/>
  <c r="R277" i="170"/>
  <c r="Q277" i="170"/>
  <c r="B277" i="170"/>
  <c r="R276" i="170"/>
  <c r="Q276" i="170"/>
  <c r="B276" i="170"/>
  <c r="R275" i="170"/>
  <c r="Q275" i="170"/>
  <c r="B275" i="170"/>
  <c r="R274" i="170"/>
  <c r="Q274" i="170"/>
  <c r="B274" i="170"/>
  <c r="R273" i="170"/>
  <c r="Q273" i="170"/>
  <c r="B273" i="170"/>
  <c r="R272" i="170"/>
  <c r="Q272" i="170"/>
  <c r="B272" i="170"/>
  <c r="R271" i="170"/>
  <c r="Q271" i="170"/>
  <c r="B271" i="170"/>
  <c r="R270" i="170"/>
  <c r="Q270" i="170"/>
  <c r="B270" i="170"/>
  <c r="R269" i="170"/>
  <c r="Q269" i="170"/>
  <c r="B269" i="170"/>
  <c r="R268" i="170"/>
  <c r="Q268" i="170"/>
  <c r="B268" i="170"/>
  <c r="R267" i="170"/>
  <c r="Q267" i="170"/>
  <c r="B267" i="170"/>
  <c r="R266" i="170"/>
  <c r="Q266" i="170"/>
  <c r="B266" i="170"/>
  <c r="R265" i="170"/>
  <c r="Q265" i="170"/>
  <c r="B265" i="170"/>
  <c r="R264" i="170"/>
  <c r="Q264" i="170"/>
  <c r="B264" i="170"/>
  <c r="R263" i="170"/>
  <c r="Q263" i="170"/>
  <c r="R262" i="170"/>
  <c r="Q262" i="170"/>
  <c r="R261" i="170"/>
  <c r="Q261" i="170"/>
  <c r="R260" i="170"/>
  <c r="Q260" i="170"/>
  <c r="R259" i="170"/>
  <c r="Q259" i="170"/>
  <c r="R258" i="170"/>
  <c r="Q258" i="170"/>
  <c r="R257" i="170"/>
  <c r="Q257" i="170"/>
  <c r="R256" i="170"/>
  <c r="Q256" i="170"/>
  <c r="R249" i="170"/>
  <c r="R248" i="170"/>
  <c r="R247" i="170"/>
  <c r="R246" i="170"/>
  <c r="R245" i="170"/>
  <c r="R244" i="170"/>
  <c r="R243" i="170"/>
  <c r="R242" i="170"/>
  <c r="R228" i="170"/>
  <c r="R227" i="170"/>
  <c r="R226" i="170"/>
  <c r="R225" i="170"/>
  <c r="R224" i="170"/>
  <c r="R223" i="170"/>
  <c r="R222" i="170"/>
  <c r="R221" i="170"/>
  <c r="R207" i="170"/>
  <c r="R206" i="170"/>
  <c r="R205" i="170"/>
  <c r="R204" i="170"/>
  <c r="R203" i="170"/>
  <c r="R202" i="170"/>
  <c r="R201" i="170"/>
  <c r="R200" i="170"/>
  <c r="Q189" i="170"/>
  <c r="Q188" i="170"/>
  <c r="Q187" i="170"/>
  <c r="R185" i="170"/>
  <c r="Q185" i="170" s="1"/>
  <c r="R184" i="170"/>
  <c r="Q184" i="170" s="1"/>
  <c r="R183" i="170"/>
  <c r="Q183" i="170" s="1"/>
  <c r="R182" i="170"/>
  <c r="Q182" i="170" s="1"/>
  <c r="R181" i="170"/>
  <c r="Q181" i="170" s="1"/>
  <c r="R180" i="170"/>
  <c r="Q180" i="170" s="1"/>
  <c r="R179" i="170"/>
  <c r="Q179" i="170" s="1"/>
  <c r="R178" i="170"/>
  <c r="Q178" i="170" s="1"/>
  <c r="Q177" i="170"/>
  <c r="Q176" i="170"/>
  <c r="Q175" i="170"/>
  <c r="Q174" i="170"/>
  <c r="Q173" i="170"/>
  <c r="Q172" i="170"/>
  <c r="Q171" i="170"/>
  <c r="Q170" i="170"/>
  <c r="Q169" i="170"/>
  <c r="Q168" i="170"/>
  <c r="J139" i="170"/>
  <c r="J138" i="170"/>
  <c r="J137" i="170"/>
  <c r="Q114" i="170"/>
  <c r="AB206" i="82" a="1"/>
  <c r="Q83" i="170"/>
  <c r="Q82" i="170"/>
  <c r="Q81" i="170"/>
  <c r="Q80" i="170"/>
  <c r="R69" i="170"/>
  <c r="Q69" i="170"/>
  <c r="B69" i="170"/>
  <c r="R68" i="170"/>
  <c r="Q68" i="170"/>
  <c r="B68" i="170"/>
  <c r="R67" i="170"/>
  <c r="Q67" i="170"/>
  <c r="B67" i="170"/>
  <c r="R66" i="170"/>
  <c r="Q66" i="170"/>
  <c r="B66" i="170"/>
  <c r="R65" i="170"/>
  <c r="Q65" i="170"/>
  <c r="B65" i="170"/>
  <c r="R64" i="170"/>
  <c r="Q64" i="170"/>
  <c r="B64" i="170"/>
  <c r="R63" i="170"/>
  <c r="Q63" i="170"/>
  <c r="B63" i="170"/>
  <c r="R62" i="170"/>
  <c r="Q62" i="170"/>
  <c r="B62" i="170"/>
  <c r="R61" i="170"/>
  <c r="Q61" i="170"/>
  <c r="B61" i="170"/>
  <c r="R60" i="170"/>
  <c r="Q60" i="170"/>
  <c r="B60" i="170"/>
  <c r="R59" i="170"/>
  <c r="Q59" i="170"/>
  <c r="B59" i="170"/>
  <c r="R58" i="170"/>
  <c r="Q58" i="170"/>
  <c r="B58" i="170"/>
  <c r="R57" i="170"/>
  <c r="Q57" i="170"/>
  <c r="B57" i="170"/>
  <c r="R56" i="170"/>
  <c r="Q56" i="170"/>
  <c r="B56" i="170"/>
  <c r="R55" i="170"/>
  <c r="Q55" i="170"/>
  <c r="B55" i="170"/>
  <c r="R54" i="170"/>
  <c r="Q54" i="170"/>
  <c r="B54" i="170"/>
  <c r="R53" i="170"/>
  <c r="Q53" i="170"/>
  <c r="B53" i="170"/>
  <c r="R52" i="170"/>
  <c r="Q52" i="170"/>
  <c r="B52" i="170"/>
  <c r="R51" i="170"/>
  <c r="Q51" i="170"/>
  <c r="B51" i="170"/>
  <c r="R50" i="170"/>
  <c r="Q50" i="170"/>
  <c r="B50" i="170"/>
  <c r="R49" i="170"/>
  <c r="Q49" i="170"/>
  <c r="B49" i="170"/>
  <c r="R48" i="170"/>
  <c r="Q48" i="170"/>
  <c r="B48" i="170"/>
  <c r="R47" i="170"/>
  <c r="Q47" i="170"/>
  <c r="B47" i="170"/>
  <c r="R46" i="170"/>
  <c r="Q46" i="170"/>
  <c r="B46" i="170"/>
  <c r="R45" i="170"/>
  <c r="Q45" i="170"/>
  <c r="B45" i="170"/>
  <c r="Q41" i="170"/>
  <c r="Q40" i="170"/>
  <c r="Q39" i="170"/>
  <c r="Q38" i="170"/>
  <c r="R37" i="170"/>
  <c r="R36" i="170"/>
  <c r="R35" i="170"/>
  <c r="R34" i="170"/>
  <c r="R33" i="170"/>
  <c r="R32" i="170"/>
  <c r="R31" i="170"/>
  <c r="R30" i="170"/>
  <c r="R29" i="170"/>
  <c r="R27" i="170"/>
  <c r="Q113" i="170" s="1"/>
  <c r="R9" i="170"/>
  <c r="R280" i="169"/>
  <c r="Q280" i="169"/>
  <c r="B280" i="169"/>
  <c r="R279" i="169"/>
  <c r="Q279" i="169"/>
  <c r="B279" i="169"/>
  <c r="R278" i="169"/>
  <c r="Q278" i="169"/>
  <c r="B278" i="169"/>
  <c r="R277" i="169"/>
  <c r="Q277" i="169"/>
  <c r="B277" i="169"/>
  <c r="R276" i="169"/>
  <c r="Q276" i="169"/>
  <c r="B276" i="169"/>
  <c r="R275" i="169"/>
  <c r="Q275" i="169"/>
  <c r="B275" i="169"/>
  <c r="R274" i="169"/>
  <c r="Q274" i="169"/>
  <c r="B274" i="169"/>
  <c r="R273" i="169"/>
  <c r="Q273" i="169"/>
  <c r="B273" i="169"/>
  <c r="R272" i="169"/>
  <c r="Q272" i="169"/>
  <c r="B272" i="169"/>
  <c r="R271" i="169"/>
  <c r="Q271" i="169"/>
  <c r="B271" i="169"/>
  <c r="R270" i="169"/>
  <c r="Q270" i="169"/>
  <c r="B270" i="169"/>
  <c r="R269" i="169"/>
  <c r="Q269" i="169"/>
  <c r="B269" i="169"/>
  <c r="R268" i="169"/>
  <c r="Q268" i="169"/>
  <c r="B268" i="169"/>
  <c r="R267" i="169"/>
  <c r="Q267" i="169"/>
  <c r="R266" i="169"/>
  <c r="Q266" i="169"/>
  <c r="R265" i="169"/>
  <c r="Q265" i="169"/>
  <c r="R264" i="169"/>
  <c r="Q264" i="169"/>
  <c r="R263" i="169"/>
  <c r="Q263" i="169"/>
  <c r="R262" i="169"/>
  <c r="Q262" i="169"/>
  <c r="R261" i="169"/>
  <c r="Q261" i="169"/>
  <c r="R260" i="169"/>
  <c r="Q260" i="169"/>
  <c r="R259" i="169"/>
  <c r="Q259" i="169"/>
  <c r="R258" i="169"/>
  <c r="Q258" i="169"/>
  <c r="R257" i="169"/>
  <c r="Q257" i="169"/>
  <c r="R256" i="169"/>
  <c r="Q256" i="169"/>
  <c r="R249" i="169"/>
  <c r="R248" i="169"/>
  <c r="R247" i="169"/>
  <c r="R246" i="169"/>
  <c r="R245" i="169"/>
  <c r="R244" i="169"/>
  <c r="R243" i="169"/>
  <c r="R242" i="169"/>
  <c r="R228" i="169"/>
  <c r="R227" i="169"/>
  <c r="R226" i="169"/>
  <c r="R225" i="169"/>
  <c r="R224" i="169"/>
  <c r="R223" i="169"/>
  <c r="R222" i="169"/>
  <c r="R221" i="169"/>
  <c r="R207" i="169"/>
  <c r="R206" i="169"/>
  <c r="R205" i="169"/>
  <c r="R204" i="169"/>
  <c r="R203" i="169"/>
  <c r="R202" i="169"/>
  <c r="R201" i="169"/>
  <c r="R200" i="169"/>
  <c r="Q189" i="169"/>
  <c r="Q188" i="169"/>
  <c r="Q187" i="169"/>
  <c r="R185" i="169"/>
  <c r="Q185" i="169" s="1"/>
  <c r="R184" i="169"/>
  <c r="Q184" i="169" s="1"/>
  <c r="R183" i="169"/>
  <c r="Q183" i="169" s="1"/>
  <c r="R182" i="169"/>
  <c r="Q182" i="169" s="1"/>
  <c r="R181" i="169"/>
  <c r="Q181" i="169" s="1"/>
  <c r="R180" i="169"/>
  <c r="Q180" i="169" s="1"/>
  <c r="R179" i="169"/>
  <c r="Q179" i="169" s="1"/>
  <c r="R178" i="169"/>
  <c r="Q178" i="169" s="1"/>
  <c r="Q177" i="169"/>
  <c r="Q176" i="169"/>
  <c r="Q175" i="169"/>
  <c r="Q174" i="169"/>
  <c r="Q173" i="169"/>
  <c r="Q172" i="169"/>
  <c r="Q171" i="169"/>
  <c r="Q170" i="169"/>
  <c r="Q169" i="169"/>
  <c r="Q168" i="169"/>
  <c r="J139" i="169"/>
  <c r="J138" i="169"/>
  <c r="J137" i="169"/>
  <c r="Q114" i="169"/>
  <c r="AB194" i="82" a="1"/>
  <c r="Q99" i="169"/>
  <c r="Q98" i="169"/>
  <c r="Q97" i="169"/>
  <c r="Q96" i="169"/>
  <c r="Q95" i="169"/>
  <c r="Q94" i="169"/>
  <c r="Q93" i="169"/>
  <c r="Q92" i="169"/>
  <c r="Q91" i="169"/>
  <c r="Q90" i="169"/>
  <c r="Q89" i="169"/>
  <c r="Q88" i="169"/>
  <c r="Q87" i="169"/>
  <c r="Q86" i="169"/>
  <c r="Q85" i="169"/>
  <c r="Q84" i="169"/>
  <c r="Q83" i="169"/>
  <c r="Q82" i="169"/>
  <c r="Q81" i="169"/>
  <c r="Q80" i="169"/>
  <c r="R69" i="169"/>
  <c r="Q69" i="169"/>
  <c r="B69" i="169"/>
  <c r="R68" i="169"/>
  <c r="Q68" i="169"/>
  <c r="B68" i="169"/>
  <c r="R67" i="169"/>
  <c r="Q67" i="169"/>
  <c r="B67" i="169"/>
  <c r="R66" i="169"/>
  <c r="Q66" i="169"/>
  <c r="B66" i="169"/>
  <c r="R65" i="169"/>
  <c r="Q65" i="169"/>
  <c r="B65" i="169"/>
  <c r="R64" i="169"/>
  <c r="Q64" i="169"/>
  <c r="B64" i="169"/>
  <c r="R63" i="169"/>
  <c r="Q63" i="169"/>
  <c r="B63" i="169"/>
  <c r="R62" i="169"/>
  <c r="Q62" i="169"/>
  <c r="B62" i="169"/>
  <c r="R61" i="169"/>
  <c r="Q61" i="169"/>
  <c r="B61" i="169"/>
  <c r="R60" i="169"/>
  <c r="Q60" i="169"/>
  <c r="B60" i="169"/>
  <c r="R59" i="169"/>
  <c r="Q59" i="169"/>
  <c r="B59" i="169"/>
  <c r="R58" i="169"/>
  <c r="Q58" i="169"/>
  <c r="B58" i="169"/>
  <c r="R57" i="169"/>
  <c r="Q57" i="169"/>
  <c r="B57" i="169"/>
  <c r="R56" i="169"/>
  <c r="Q56" i="169"/>
  <c r="B56" i="169"/>
  <c r="R55" i="169"/>
  <c r="Q55" i="169"/>
  <c r="B55" i="169"/>
  <c r="R54" i="169"/>
  <c r="Q54" i="169"/>
  <c r="B54" i="169"/>
  <c r="R53" i="169"/>
  <c r="Q53" i="169"/>
  <c r="B53" i="169"/>
  <c r="R52" i="169"/>
  <c r="Q52" i="169"/>
  <c r="B52" i="169"/>
  <c r="R51" i="169"/>
  <c r="Q51" i="169"/>
  <c r="B51" i="169"/>
  <c r="R50" i="169"/>
  <c r="Q50" i="169"/>
  <c r="B50" i="169"/>
  <c r="R49" i="169"/>
  <c r="Q49" i="169"/>
  <c r="B49" i="169"/>
  <c r="R48" i="169"/>
  <c r="Q48" i="169"/>
  <c r="B48" i="169"/>
  <c r="R47" i="169"/>
  <c r="Q47" i="169"/>
  <c r="B47" i="169"/>
  <c r="R46" i="169"/>
  <c r="Q46" i="169"/>
  <c r="B46" i="169"/>
  <c r="R45" i="169"/>
  <c r="Q45" i="169"/>
  <c r="B45" i="169"/>
  <c r="Q41" i="169"/>
  <c r="Q40" i="169"/>
  <c r="Q39" i="169"/>
  <c r="Q38" i="169"/>
  <c r="R37" i="169"/>
  <c r="R36" i="169"/>
  <c r="R35" i="169"/>
  <c r="R34" i="169"/>
  <c r="R33" i="169"/>
  <c r="R32" i="169"/>
  <c r="R31" i="169"/>
  <c r="R30" i="169"/>
  <c r="R29" i="169"/>
  <c r="R27" i="169"/>
  <c r="Q113" i="169" s="1"/>
  <c r="R9" i="169"/>
  <c r="R280" i="168"/>
  <c r="Q280" i="168"/>
  <c r="B280" i="168"/>
  <c r="R279" i="168"/>
  <c r="Q279" i="168"/>
  <c r="B279" i="168"/>
  <c r="R278" i="168"/>
  <c r="Q278" i="168"/>
  <c r="B278" i="168"/>
  <c r="R277" i="168"/>
  <c r="Q277" i="168"/>
  <c r="B277" i="168"/>
  <c r="R276" i="168"/>
  <c r="Q276" i="168"/>
  <c r="B276" i="168"/>
  <c r="R275" i="168"/>
  <c r="Q275" i="168"/>
  <c r="B275" i="168"/>
  <c r="R274" i="168"/>
  <c r="Q274" i="168"/>
  <c r="B274" i="168"/>
  <c r="R273" i="168"/>
  <c r="Q273" i="168"/>
  <c r="B273" i="168"/>
  <c r="R272" i="168"/>
  <c r="Q272" i="168"/>
  <c r="B272" i="168"/>
  <c r="R271" i="168"/>
  <c r="Q271" i="168"/>
  <c r="B271" i="168"/>
  <c r="R270" i="168"/>
  <c r="Q270" i="168"/>
  <c r="B270" i="168"/>
  <c r="R269" i="168"/>
  <c r="Q269" i="168"/>
  <c r="B269" i="168"/>
  <c r="R268" i="168"/>
  <c r="Q268" i="168"/>
  <c r="B268" i="168"/>
  <c r="R267" i="168"/>
  <c r="Q267" i="168"/>
  <c r="B267" i="168"/>
  <c r="R266" i="168"/>
  <c r="Q266" i="168"/>
  <c r="B266" i="168"/>
  <c r="R265" i="168"/>
  <c r="Q265" i="168"/>
  <c r="R264" i="168"/>
  <c r="Q264" i="168"/>
  <c r="R263" i="168"/>
  <c r="Q263" i="168"/>
  <c r="R262" i="168"/>
  <c r="Q262" i="168"/>
  <c r="R261" i="168"/>
  <c r="Q261" i="168"/>
  <c r="R260" i="168"/>
  <c r="Q260" i="168"/>
  <c r="R259" i="168"/>
  <c r="Q259" i="168"/>
  <c r="R258" i="168"/>
  <c r="Q258" i="168"/>
  <c r="R257" i="168"/>
  <c r="Q257" i="168"/>
  <c r="R256" i="168"/>
  <c r="Q256" i="168"/>
  <c r="R249" i="168"/>
  <c r="R248" i="168"/>
  <c r="R247" i="168"/>
  <c r="R246" i="168"/>
  <c r="R245" i="168"/>
  <c r="R244" i="168"/>
  <c r="R243" i="168"/>
  <c r="R242" i="168"/>
  <c r="R228" i="168"/>
  <c r="R227" i="168"/>
  <c r="R226" i="168"/>
  <c r="R225" i="168"/>
  <c r="R224" i="168"/>
  <c r="R223" i="168"/>
  <c r="R222" i="168"/>
  <c r="R221" i="168"/>
  <c r="R207" i="168"/>
  <c r="R206" i="168"/>
  <c r="R205" i="168"/>
  <c r="R204" i="168"/>
  <c r="R203" i="168"/>
  <c r="R202" i="168"/>
  <c r="R201" i="168"/>
  <c r="R200" i="168"/>
  <c r="Q189" i="168"/>
  <c r="Q188" i="168"/>
  <c r="Q187" i="168"/>
  <c r="R185" i="168"/>
  <c r="Q185" i="168" s="1"/>
  <c r="R184" i="168"/>
  <c r="Q184" i="168" s="1"/>
  <c r="R183" i="168"/>
  <c r="Q183" i="168" s="1"/>
  <c r="R182" i="168"/>
  <c r="Q182" i="168" s="1"/>
  <c r="R181" i="168"/>
  <c r="Q181" i="168" s="1"/>
  <c r="R180" i="168"/>
  <c r="Q180" i="168" s="1"/>
  <c r="R179" i="168"/>
  <c r="Q179" i="168" s="1"/>
  <c r="R178" i="168"/>
  <c r="Q178" i="168" s="1"/>
  <c r="Q177" i="168"/>
  <c r="Q176" i="168"/>
  <c r="Q175" i="168"/>
  <c r="Q174" i="168"/>
  <c r="Q173" i="168"/>
  <c r="Q172" i="168"/>
  <c r="Q171" i="168"/>
  <c r="Q170" i="168"/>
  <c r="Q169" i="168"/>
  <c r="Q168" i="168"/>
  <c r="J139" i="168"/>
  <c r="J138" i="168"/>
  <c r="J137" i="168"/>
  <c r="Q114" i="168"/>
  <c r="AB182" i="82" a="1"/>
  <c r="Q85" i="168"/>
  <c r="Q84" i="168"/>
  <c r="Q83" i="168"/>
  <c r="Q82" i="168"/>
  <c r="Q81" i="168"/>
  <c r="Q80" i="168"/>
  <c r="R69" i="168"/>
  <c r="Q69" i="168"/>
  <c r="B69" i="168"/>
  <c r="R68" i="168"/>
  <c r="Q68" i="168"/>
  <c r="B68" i="168"/>
  <c r="R67" i="168"/>
  <c r="Q67" i="168"/>
  <c r="B67" i="168"/>
  <c r="R66" i="168"/>
  <c r="Q66" i="168"/>
  <c r="B66" i="168"/>
  <c r="R65" i="168"/>
  <c r="Q65" i="168"/>
  <c r="B65" i="168"/>
  <c r="R64" i="168"/>
  <c r="Q64" i="168"/>
  <c r="B64" i="168"/>
  <c r="R63" i="168"/>
  <c r="Q63" i="168"/>
  <c r="B63" i="168"/>
  <c r="R62" i="168"/>
  <c r="Q62" i="168"/>
  <c r="B62" i="168"/>
  <c r="R61" i="168"/>
  <c r="Q61" i="168"/>
  <c r="B61" i="168"/>
  <c r="R60" i="168"/>
  <c r="Q60" i="168"/>
  <c r="B60" i="168"/>
  <c r="R59" i="168"/>
  <c r="Q59" i="168"/>
  <c r="B59" i="168"/>
  <c r="R58" i="168"/>
  <c r="Q58" i="168"/>
  <c r="B58" i="168"/>
  <c r="R57" i="168"/>
  <c r="Q57" i="168"/>
  <c r="B57" i="168"/>
  <c r="R56" i="168"/>
  <c r="Q56" i="168"/>
  <c r="B56" i="168"/>
  <c r="R55" i="168"/>
  <c r="Q55" i="168"/>
  <c r="B55" i="168"/>
  <c r="R54" i="168"/>
  <c r="Q54" i="168"/>
  <c r="B54" i="168"/>
  <c r="R53" i="168"/>
  <c r="Q53" i="168"/>
  <c r="B53" i="168"/>
  <c r="R52" i="168"/>
  <c r="Q52" i="168"/>
  <c r="B52" i="168"/>
  <c r="R51" i="168"/>
  <c r="Q51" i="168"/>
  <c r="B51" i="168"/>
  <c r="R50" i="168"/>
  <c r="Q50" i="168"/>
  <c r="B50" i="168"/>
  <c r="R49" i="168"/>
  <c r="Q49" i="168"/>
  <c r="B49" i="168"/>
  <c r="R48" i="168"/>
  <c r="Q48" i="168"/>
  <c r="B48" i="168"/>
  <c r="R47" i="168"/>
  <c r="Q47" i="168"/>
  <c r="B47" i="168"/>
  <c r="R46" i="168"/>
  <c r="Q46" i="168"/>
  <c r="B46" i="168"/>
  <c r="R45" i="168"/>
  <c r="Q45" i="168"/>
  <c r="B45" i="168"/>
  <c r="Q41" i="168"/>
  <c r="Q40" i="168"/>
  <c r="Q39" i="168"/>
  <c r="Q38" i="168"/>
  <c r="R37" i="168"/>
  <c r="R36" i="168"/>
  <c r="R35" i="168"/>
  <c r="R34" i="168"/>
  <c r="R33" i="168"/>
  <c r="R32" i="168"/>
  <c r="R31" i="168"/>
  <c r="R30" i="168"/>
  <c r="R29" i="168"/>
  <c r="R27" i="168"/>
  <c r="Q113" i="168" s="1"/>
  <c r="R9" i="168"/>
  <c r="R280" i="167"/>
  <c r="Q280" i="167"/>
  <c r="B280" i="167"/>
  <c r="R279" i="167"/>
  <c r="Q279" i="167"/>
  <c r="B279" i="167"/>
  <c r="R278" i="167"/>
  <c r="Q278" i="167"/>
  <c r="B278" i="167"/>
  <c r="R277" i="167"/>
  <c r="Q277" i="167"/>
  <c r="B277" i="167"/>
  <c r="R276" i="167"/>
  <c r="Q276" i="167"/>
  <c r="B276" i="167"/>
  <c r="R275" i="167"/>
  <c r="Q275" i="167"/>
  <c r="B275" i="167"/>
  <c r="R274" i="167"/>
  <c r="Q274" i="167"/>
  <c r="B274" i="167"/>
  <c r="R273" i="167"/>
  <c r="Q273" i="167"/>
  <c r="B273" i="167"/>
  <c r="R272" i="167"/>
  <c r="Q272" i="167"/>
  <c r="B272" i="167"/>
  <c r="R271" i="167"/>
  <c r="Q271" i="167"/>
  <c r="B271" i="167"/>
  <c r="R270" i="167"/>
  <c r="Q270" i="167"/>
  <c r="B270" i="167"/>
  <c r="R269" i="167"/>
  <c r="Q269" i="167"/>
  <c r="B269" i="167"/>
  <c r="R268" i="167"/>
  <c r="Q268" i="167"/>
  <c r="B268" i="167"/>
  <c r="R267" i="167"/>
  <c r="Q267" i="167"/>
  <c r="B267" i="167"/>
  <c r="R266" i="167"/>
  <c r="Q266" i="167"/>
  <c r="B266" i="167"/>
  <c r="R265" i="167"/>
  <c r="Q265" i="167"/>
  <c r="B265" i="167"/>
  <c r="R264" i="167"/>
  <c r="Q264" i="167"/>
  <c r="R263" i="167"/>
  <c r="Q263" i="167"/>
  <c r="R262" i="167"/>
  <c r="Q262" i="167"/>
  <c r="R261" i="167"/>
  <c r="Q261" i="167"/>
  <c r="R260" i="167"/>
  <c r="Q260" i="167"/>
  <c r="R259" i="167"/>
  <c r="Q259" i="167"/>
  <c r="R258" i="167"/>
  <c r="Q258" i="167"/>
  <c r="R257" i="167"/>
  <c r="Q257" i="167"/>
  <c r="R256" i="167"/>
  <c r="Q256" i="167"/>
  <c r="R249" i="167"/>
  <c r="R248" i="167"/>
  <c r="R247" i="167"/>
  <c r="R246" i="167"/>
  <c r="R245" i="167"/>
  <c r="R244" i="167"/>
  <c r="R243" i="167"/>
  <c r="R242" i="167"/>
  <c r="R228" i="167"/>
  <c r="R227" i="167"/>
  <c r="R226" i="167"/>
  <c r="R225" i="167"/>
  <c r="R224" i="167"/>
  <c r="R223" i="167"/>
  <c r="R222" i="167"/>
  <c r="R221" i="167"/>
  <c r="R207" i="167"/>
  <c r="R206" i="167"/>
  <c r="R205" i="167"/>
  <c r="R204" i="167"/>
  <c r="R203" i="167"/>
  <c r="R202" i="167"/>
  <c r="R201" i="167"/>
  <c r="R200" i="167"/>
  <c r="Q189" i="167"/>
  <c r="Q188" i="167"/>
  <c r="Q187" i="167"/>
  <c r="R185" i="167"/>
  <c r="Q185" i="167" s="1"/>
  <c r="R184" i="167"/>
  <c r="Q184" i="167" s="1"/>
  <c r="R183" i="167"/>
  <c r="Q183" i="167" s="1"/>
  <c r="R182" i="167"/>
  <c r="Q182" i="167" s="1"/>
  <c r="R181" i="167"/>
  <c r="Q181" i="167" s="1"/>
  <c r="R180" i="167"/>
  <c r="Q180" i="167" s="1"/>
  <c r="R179" i="167"/>
  <c r="Q179" i="167" s="1"/>
  <c r="R178" i="167"/>
  <c r="Q178" i="167" s="1"/>
  <c r="Q177" i="167"/>
  <c r="Q176" i="167"/>
  <c r="Q175" i="167"/>
  <c r="Q174" i="167"/>
  <c r="Q173" i="167"/>
  <c r="Q172" i="167"/>
  <c r="Q171" i="167"/>
  <c r="Q170" i="167"/>
  <c r="Q169" i="167"/>
  <c r="Q168" i="167"/>
  <c r="J139" i="167"/>
  <c r="J138" i="167"/>
  <c r="J137" i="167"/>
  <c r="Q114" i="167"/>
  <c r="AB170" i="82" a="1"/>
  <c r="Q99" i="167"/>
  <c r="Q98" i="167"/>
  <c r="Q97" i="167"/>
  <c r="Q96" i="167"/>
  <c r="Q95" i="167"/>
  <c r="Q94" i="167"/>
  <c r="Q93" i="167"/>
  <c r="Q92" i="167"/>
  <c r="Q91" i="167"/>
  <c r="Q90" i="167"/>
  <c r="Q89" i="167"/>
  <c r="Q88" i="167"/>
  <c r="Q87" i="167"/>
  <c r="Q86" i="167"/>
  <c r="Q85" i="167"/>
  <c r="Q84" i="167"/>
  <c r="Q83" i="167"/>
  <c r="Q82" i="167"/>
  <c r="Q81" i="167"/>
  <c r="Q80" i="167"/>
  <c r="R69" i="167"/>
  <c r="Q69" i="167"/>
  <c r="B69" i="167"/>
  <c r="R68" i="167"/>
  <c r="Q68" i="167"/>
  <c r="B68" i="167"/>
  <c r="R67" i="167"/>
  <c r="Q67" i="167"/>
  <c r="B67" i="167"/>
  <c r="R66" i="167"/>
  <c r="Q66" i="167"/>
  <c r="B66" i="167"/>
  <c r="R65" i="167"/>
  <c r="Q65" i="167"/>
  <c r="B65" i="167"/>
  <c r="R64" i="167"/>
  <c r="Q64" i="167"/>
  <c r="B64" i="167"/>
  <c r="R63" i="167"/>
  <c r="Q63" i="167"/>
  <c r="B63" i="167"/>
  <c r="R62" i="167"/>
  <c r="Q62" i="167"/>
  <c r="B62" i="167"/>
  <c r="R61" i="167"/>
  <c r="Q61" i="167"/>
  <c r="B61" i="167"/>
  <c r="R60" i="167"/>
  <c r="Q60" i="167"/>
  <c r="B60" i="167"/>
  <c r="R59" i="167"/>
  <c r="Q59" i="167"/>
  <c r="B59" i="167"/>
  <c r="R58" i="167"/>
  <c r="Q58" i="167"/>
  <c r="B58" i="167"/>
  <c r="R57" i="167"/>
  <c r="Q57" i="167"/>
  <c r="B57" i="167"/>
  <c r="R56" i="167"/>
  <c r="Q56" i="167"/>
  <c r="B56" i="167"/>
  <c r="R55" i="167"/>
  <c r="Q55" i="167"/>
  <c r="B55" i="167"/>
  <c r="R54" i="167"/>
  <c r="Q54" i="167"/>
  <c r="B54" i="167"/>
  <c r="R53" i="167"/>
  <c r="Q53" i="167"/>
  <c r="B53" i="167"/>
  <c r="R52" i="167"/>
  <c r="Q52" i="167"/>
  <c r="B52" i="167"/>
  <c r="R51" i="167"/>
  <c r="Q51" i="167"/>
  <c r="B51" i="167"/>
  <c r="R50" i="167"/>
  <c r="Q50" i="167"/>
  <c r="B50" i="167"/>
  <c r="R49" i="167"/>
  <c r="Q49" i="167"/>
  <c r="B49" i="167"/>
  <c r="R48" i="167"/>
  <c r="Q48" i="167"/>
  <c r="B48" i="167"/>
  <c r="R47" i="167"/>
  <c r="Q47" i="167"/>
  <c r="B47" i="167"/>
  <c r="R46" i="167"/>
  <c r="Q46" i="167"/>
  <c r="B46" i="167"/>
  <c r="R45" i="167"/>
  <c r="Q45" i="167"/>
  <c r="B45" i="167"/>
  <c r="Q41" i="167"/>
  <c r="Q40" i="167"/>
  <c r="Q39" i="167"/>
  <c r="Q38" i="167"/>
  <c r="R37" i="167"/>
  <c r="R36" i="167"/>
  <c r="R35" i="167"/>
  <c r="R34" i="167"/>
  <c r="R33" i="167"/>
  <c r="R32" i="167"/>
  <c r="R31" i="167"/>
  <c r="R30" i="167"/>
  <c r="R29" i="167"/>
  <c r="R27" i="167"/>
  <c r="Q113" i="167" s="1"/>
  <c r="R9" i="167"/>
  <c r="R280" i="166"/>
  <c r="Q280" i="166"/>
  <c r="B280" i="166"/>
  <c r="R279" i="166"/>
  <c r="Q279" i="166"/>
  <c r="B279" i="166"/>
  <c r="R278" i="166"/>
  <c r="Q278" i="166"/>
  <c r="B278" i="166"/>
  <c r="R277" i="166"/>
  <c r="Q277" i="166"/>
  <c r="B277" i="166"/>
  <c r="R276" i="166"/>
  <c r="Q276" i="166"/>
  <c r="B276" i="166"/>
  <c r="R275" i="166"/>
  <c r="Q275" i="166"/>
  <c r="B275" i="166"/>
  <c r="R274" i="166"/>
  <c r="Q274" i="166"/>
  <c r="B274" i="166"/>
  <c r="R273" i="166"/>
  <c r="Q273" i="166"/>
  <c r="B273" i="166"/>
  <c r="R272" i="166"/>
  <c r="Q272" i="166"/>
  <c r="B272" i="166"/>
  <c r="R271" i="166"/>
  <c r="Q271" i="166"/>
  <c r="B271" i="166"/>
  <c r="R270" i="166"/>
  <c r="Q270" i="166"/>
  <c r="B270" i="166"/>
  <c r="R269" i="166"/>
  <c r="Q269" i="166"/>
  <c r="B269" i="166"/>
  <c r="R268" i="166"/>
  <c r="Q268" i="166"/>
  <c r="B268" i="166"/>
  <c r="R267" i="166"/>
  <c r="Q267" i="166"/>
  <c r="B267" i="166"/>
  <c r="R266" i="166"/>
  <c r="Q266" i="166"/>
  <c r="B266" i="166"/>
  <c r="R265" i="166"/>
  <c r="Q265" i="166"/>
  <c r="R264" i="166"/>
  <c r="Q264" i="166"/>
  <c r="R263" i="166"/>
  <c r="Q263" i="166"/>
  <c r="R262" i="166"/>
  <c r="Q262" i="166"/>
  <c r="R261" i="166"/>
  <c r="Q261" i="166"/>
  <c r="R260" i="166"/>
  <c r="Q260" i="166"/>
  <c r="R259" i="166"/>
  <c r="Q259" i="166"/>
  <c r="R258" i="166"/>
  <c r="Q258" i="166"/>
  <c r="R257" i="166"/>
  <c r="Q257" i="166"/>
  <c r="R256" i="166"/>
  <c r="Q256" i="166"/>
  <c r="R249" i="166"/>
  <c r="R248" i="166"/>
  <c r="R247" i="166"/>
  <c r="R246" i="166"/>
  <c r="R245" i="166"/>
  <c r="R244" i="166"/>
  <c r="R243" i="166"/>
  <c r="R242" i="166"/>
  <c r="R228" i="166"/>
  <c r="R227" i="166"/>
  <c r="R226" i="166"/>
  <c r="R225" i="166"/>
  <c r="R224" i="166"/>
  <c r="R223" i="166"/>
  <c r="R222" i="166"/>
  <c r="R221" i="166"/>
  <c r="R207" i="166"/>
  <c r="R206" i="166"/>
  <c r="R205" i="166"/>
  <c r="R204" i="166"/>
  <c r="R203" i="166"/>
  <c r="R202" i="166"/>
  <c r="R201" i="166"/>
  <c r="R200" i="166"/>
  <c r="Q189" i="166"/>
  <c r="Q188" i="166"/>
  <c r="Q187" i="166"/>
  <c r="R185" i="166"/>
  <c r="Q185" i="166" s="1"/>
  <c r="R184" i="166"/>
  <c r="Q184" i="166" s="1"/>
  <c r="R183" i="166"/>
  <c r="Q183" i="166" s="1"/>
  <c r="R182" i="166"/>
  <c r="Q182" i="166" s="1"/>
  <c r="R181" i="166"/>
  <c r="Q181" i="166" s="1"/>
  <c r="R180" i="166"/>
  <c r="Q180" i="166" s="1"/>
  <c r="R179" i="166"/>
  <c r="Q179" i="166" s="1"/>
  <c r="R178" i="166"/>
  <c r="Q178" i="166" s="1"/>
  <c r="Q177" i="166"/>
  <c r="Q176" i="166"/>
  <c r="Q175" i="166"/>
  <c r="Q174" i="166"/>
  <c r="Q173" i="166"/>
  <c r="Q172" i="166"/>
  <c r="Q171" i="166"/>
  <c r="Q170" i="166"/>
  <c r="Q169" i="166"/>
  <c r="Q168" i="166"/>
  <c r="J139" i="166"/>
  <c r="J138" i="166"/>
  <c r="J137" i="166"/>
  <c r="Q114" i="166"/>
  <c r="AB158" i="82" a="1"/>
  <c r="Q99" i="166"/>
  <c r="Q98" i="166"/>
  <c r="Q97" i="166"/>
  <c r="Q96" i="166"/>
  <c r="Q95" i="166"/>
  <c r="Q94" i="166"/>
  <c r="Q93" i="166"/>
  <c r="Q92" i="166"/>
  <c r="Q91" i="166"/>
  <c r="Q90" i="166"/>
  <c r="Q89" i="166"/>
  <c r="Q88" i="166"/>
  <c r="Q87" i="166"/>
  <c r="Q86" i="166"/>
  <c r="Q85" i="166"/>
  <c r="Q84" i="166"/>
  <c r="Q83" i="166"/>
  <c r="Q82" i="166"/>
  <c r="Q81" i="166"/>
  <c r="Q80" i="166"/>
  <c r="R69" i="166"/>
  <c r="Q69" i="166"/>
  <c r="B69" i="166"/>
  <c r="R68" i="166"/>
  <c r="Q68" i="166"/>
  <c r="B68" i="166"/>
  <c r="R67" i="166"/>
  <c r="Q67" i="166"/>
  <c r="B67" i="166"/>
  <c r="R66" i="166"/>
  <c r="Q66" i="166"/>
  <c r="B66" i="166"/>
  <c r="R65" i="166"/>
  <c r="Q65" i="166"/>
  <c r="B65" i="166"/>
  <c r="R64" i="166"/>
  <c r="Q64" i="166"/>
  <c r="B64" i="166"/>
  <c r="R63" i="166"/>
  <c r="Q63" i="166"/>
  <c r="B63" i="166"/>
  <c r="R62" i="166"/>
  <c r="Q62" i="166"/>
  <c r="B62" i="166"/>
  <c r="R61" i="166"/>
  <c r="Q61" i="166"/>
  <c r="B61" i="166"/>
  <c r="R60" i="166"/>
  <c r="Q60" i="166"/>
  <c r="B60" i="166"/>
  <c r="R59" i="166"/>
  <c r="Q59" i="166"/>
  <c r="B59" i="166"/>
  <c r="R58" i="166"/>
  <c r="Q58" i="166"/>
  <c r="B58" i="166"/>
  <c r="R57" i="166"/>
  <c r="Q57" i="166"/>
  <c r="B57" i="166"/>
  <c r="R56" i="166"/>
  <c r="Q56" i="166"/>
  <c r="B56" i="166"/>
  <c r="R55" i="166"/>
  <c r="Q55" i="166"/>
  <c r="B55" i="166"/>
  <c r="R54" i="166"/>
  <c r="Q54" i="166"/>
  <c r="B54" i="166"/>
  <c r="R53" i="166"/>
  <c r="Q53" i="166"/>
  <c r="B53" i="166"/>
  <c r="R52" i="166"/>
  <c r="Q52" i="166"/>
  <c r="B52" i="166"/>
  <c r="R51" i="166"/>
  <c r="Q51" i="166"/>
  <c r="B51" i="166"/>
  <c r="R50" i="166"/>
  <c r="Q50" i="166"/>
  <c r="B50" i="166"/>
  <c r="R49" i="166"/>
  <c r="Q49" i="166"/>
  <c r="B49" i="166"/>
  <c r="R48" i="166"/>
  <c r="Q48" i="166"/>
  <c r="B48" i="166"/>
  <c r="R47" i="166"/>
  <c r="Q47" i="166"/>
  <c r="B47" i="166"/>
  <c r="R46" i="166"/>
  <c r="Q46" i="166"/>
  <c r="B46" i="166"/>
  <c r="R45" i="166"/>
  <c r="Q45" i="166"/>
  <c r="B45" i="166"/>
  <c r="Q41" i="166"/>
  <c r="Q40" i="166"/>
  <c r="Q39" i="166"/>
  <c r="Q38" i="166"/>
  <c r="R37" i="166"/>
  <c r="R36" i="166"/>
  <c r="R35" i="166"/>
  <c r="R34" i="166"/>
  <c r="R33" i="166"/>
  <c r="R32" i="166"/>
  <c r="R31" i="166"/>
  <c r="R30" i="166"/>
  <c r="R29" i="166"/>
  <c r="R27" i="166"/>
  <c r="Q113" i="166" s="1"/>
  <c r="R9" i="166"/>
  <c r="R280" i="165"/>
  <c r="Q280" i="165"/>
  <c r="B280" i="165"/>
  <c r="R279" i="165"/>
  <c r="Q279" i="165"/>
  <c r="B279" i="165"/>
  <c r="R278" i="165"/>
  <c r="Q278" i="165"/>
  <c r="B278" i="165"/>
  <c r="R277" i="165"/>
  <c r="Q277" i="165"/>
  <c r="B277" i="165"/>
  <c r="R276" i="165"/>
  <c r="Q276" i="165"/>
  <c r="B276" i="165"/>
  <c r="R275" i="165"/>
  <c r="Q275" i="165"/>
  <c r="B275" i="165"/>
  <c r="R274" i="165"/>
  <c r="Q274" i="165"/>
  <c r="B274" i="165"/>
  <c r="R273" i="165"/>
  <c r="Q273" i="165"/>
  <c r="B273" i="165"/>
  <c r="R272" i="165"/>
  <c r="Q272" i="165"/>
  <c r="B272" i="165"/>
  <c r="R271" i="165"/>
  <c r="Q271" i="165"/>
  <c r="B271" i="165"/>
  <c r="R270" i="165"/>
  <c r="Q270" i="165"/>
  <c r="B270" i="165"/>
  <c r="R269" i="165"/>
  <c r="Q269" i="165"/>
  <c r="B269" i="165"/>
  <c r="R268" i="165"/>
  <c r="Q268" i="165"/>
  <c r="B268" i="165"/>
  <c r="R267" i="165"/>
  <c r="Q267" i="165"/>
  <c r="R266" i="165"/>
  <c r="Q266" i="165"/>
  <c r="R265" i="165"/>
  <c r="Q265" i="165"/>
  <c r="R264" i="165"/>
  <c r="Q264" i="165"/>
  <c r="R263" i="165"/>
  <c r="Q263" i="165"/>
  <c r="R262" i="165"/>
  <c r="Q262" i="165"/>
  <c r="R261" i="165"/>
  <c r="Q261" i="165"/>
  <c r="R260" i="165"/>
  <c r="Q260" i="165"/>
  <c r="R259" i="165"/>
  <c r="Q259" i="165"/>
  <c r="R258" i="165"/>
  <c r="Q258" i="165"/>
  <c r="R257" i="165"/>
  <c r="Q257" i="165"/>
  <c r="R256" i="165"/>
  <c r="Q256" i="165"/>
  <c r="R249" i="165"/>
  <c r="R248" i="165"/>
  <c r="R247" i="165"/>
  <c r="R246" i="165"/>
  <c r="R245" i="165"/>
  <c r="R244" i="165"/>
  <c r="R243" i="165"/>
  <c r="R242" i="165"/>
  <c r="R228" i="165"/>
  <c r="R227" i="165"/>
  <c r="R226" i="165"/>
  <c r="R225" i="165"/>
  <c r="R224" i="165"/>
  <c r="R223" i="165"/>
  <c r="R222" i="165"/>
  <c r="R221" i="165"/>
  <c r="R207" i="165"/>
  <c r="R206" i="165"/>
  <c r="R205" i="165"/>
  <c r="R204" i="165"/>
  <c r="R203" i="165"/>
  <c r="R202" i="165"/>
  <c r="R201" i="165"/>
  <c r="R200" i="165"/>
  <c r="Q189" i="165"/>
  <c r="Q188" i="165"/>
  <c r="Q187" i="165"/>
  <c r="R185" i="165"/>
  <c r="Q185" i="165" s="1"/>
  <c r="R184" i="165"/>
  <c r="Q184" i="165" s="1"/>
  <c r="R183" i="165"/>
  <c r="Q183" i="165" s="1"/>
  <c r="R182" i="165"/>
  <c r="Q182" i="165" s="1"/>
  <c r="R181" i="165"/>
  <c r="Q181" i="165" s="1"/>
  <c r="R180" i="165"/>
  <c r="Q180" i="165" s="1"/>
  <c r="R179" i="165"/>
  <c r="Q179" i="165" s="1"/>
  <c r="R178" i="165"/>
  <c r="Q178" i="165" s="1"/>
  <c r="Q177" i="165"/>
  <c r="Q176" i="165"/>
  <c r="Q175" i="165"/>
  <c r="Q174" i="165"/>
  <c r="Q173" i="165"/>
  <c r="Q172" i="165"/>
  <c r="Q171" i="165"/>
  <c r="Q170" i="165"/>
  <c r="Q169" i="165"/>
  <c r="Q168" i="165"/>
  <c r="J139" i="165"/>
  <c r="J138" i="165"/>
  <c r="J137" i="165"/>
  <c r="Q114" i="165"/>
  <c r="AB146" i="82" a="1"/>
  <c r="Q99" i="165"/>
  <c r="Q98" i="165"/>
  <c r="Q97" i="165"/>
  <c r="Q96" i="165"/>
  <c r="Q95" i="165"/>
  <c r="Q94" i="165"/>
  <c r="Q93" i="165"/>
  <c r="Q92" i="165"/>
  <c r="Q91" i="165"/>
  <c r="Q90" i="165"/>
  <c r="Q89" i="165"/>
  <c r="Q88" i="165"/>
  <c r="Q87" i="165"/>
  <c r="Q86" i="165"/>
  <c r="Q85" i="165"/>
  <c r="Q84" i="165"/>
  <c r="Q83" i="165"/>
  <c r="Q82" i="165"/>
  <c r="Q81" i="165"/>
  <c r="Q80" i="165"/>
  <c r="R69" i="165"/>
  <c r="Q69" i="165"/>
  <c r="B69" i="165"/>
  <c r="R68" i="165"/>
  <c r="Q68" i="165"/>
  <c r="B68" i="165"/>
  <c r="R67" i="165"/>
  <c r="Q67" i="165"/>
  <c r="B67" i="165"/>
  <c r="R66" i="165"/>
  <c r="Q66" i="165"/>
  <c r="B66" i="165"/>
  <c r="R65" i="165"/>
  <c r="Q65" i="165"/>
  <c r="B65" i="165"/>
  <c r="R64" i="165"/>
  <c r="Q64" i="165"/>
  <c r="B64" i="165"/>
  <c r="R63" i="165"/>
  <c r="Q63" i="165"/>
  <c r="B63" i="165"/>
  <c r="R62" i="165"/>
  <c r="Q62" i="165"/>
  <c r="B62" i="165"/>
  <c r="R61" i="165"/>
  <c r="Q61" i="165"/>
  <c r="B61" i="165"/>
  <c r="R60" i="165"/>
  <c r="Q60" i="165"/>
  <c r="B60" i="165"/>
  <c r="R59" i="165"/>
  <c r="Q59" i="165"/>
  <c r="B59" i="165"/>
  <c r="R58" i="165"/>
  <c r="Q58" i="165"/>
  <c r="B58" i="165"/>
  <c r="R57" i="165"/>
  <c r="Q57" i="165"/>
  <c r="B57" i="165"/>
  <c r="R56" i="165"/>
  <c r="Q56" i="165"/>
  <c r="B56" i="165"/>
  <c r="R55" i="165"/>
  <c r="Q55" i="165"/>
  <c r="B55" i="165"/>
  <c r="R54" i="165"/>
  <c r="Q54" i="165"/>
  <c r="B54" i="165"/>
  <c r="R53" i="165"/>
  <c r="Q53" i="165"/>
  <c r="B53" i="165"/>
  <c r="R52" i="165"/>
  <c r="Q52" i="165"/>
  <c r="B52" i="165"/>
  <c r="R51" i="165"/>
  <c r="Q51" i="165"/>
  <c r="B51" i="165"/>
  <c r="R50" i="165"/>
  <c r="Q50" i="165"/>
  <c r="B50" i="165"/>
  <c r="R49" i="165"/>
  <c r="Q49" i="165"/>
  <c r="B49" i="165"/>
  <c r="R48" i="165"/>
  <c r="Q48" i="165"/>
  <c r="B48" i="165"/>
  <c r="R47" i="165"/>
  <c r="Q47" i="165"/>
  <c r="B47" i="165"/>
  <c r="R46" i="165"/>
  <c r="Q46" i="165"/>
  <c r="B46" i="165"/>
  <c r="R45" i="165"/>
  <c r="Q45" i="165"/>
  <c r="B45" i="165"/>
  <c r="Q41" i="165"/>
  <c r="Q40" i="165"/>
  <c r="Q39" i="165"/>
  <c r="Q38" i="165"/>
  <c r="R37" i="165"/>
  <c r="R36" i="165"/>
  <c r="R35" i="165"/>
  <c r="R34" i="165"/>
  <c r="R33" i="165"/>
  <c r="R32" i="165"/>
  <c r="R31" i="165"/>
  <c r="R30" i="165"/>
  <c r="R29" i="165"/>
  <c r="R27" i="165"/>
  <c r="Q113" i="165" s="1"/>
  <c r="R9" i="165"/>
  <c r="R280" i="164"/>
  <c r="Q280" i="164"/>
  <c r="B280" i="164"/>
  <c r="R279" i="164"/>
  <c r="Q279" i="164"/>
  <c r="B279" i="164"/>
  <c r="R278" i="164"/>
  <c r="Q278" i="164"/>
  <c r="B278" i="164"/>
  <c r="R277" i="164"/>
  <c r="Q277" i="164"/>
  <c r="B277" i="164"/>
  <c r="R276" i="164"/>
  <c r="Q276" i="164"/>
  <c r="B276" i="164"/>
  <c r="R275" i="164"/>
  <c r="Q275" i="164"/>
  <c r="B275" i="164"/>
  <c r="R274" i="164"/>
  <c r="Q274" i="164"/>
  <c r="B274" i="164"/>
  <c r="R273" i="164"/>
  <c r="Q273" i="164"/>
  <c r="B273" i="164"/>
  <c r="R272" i="164"/>
  <c r="Q272" i="164"/>
  <c r="B272" i="164"/>
  <c r="R271" i="164"/>
  <c r="Q271" i="164"/>
  <c r="B271" i="164"/>
  <c r="R270" i="164"/>
  <c r="Q270" i="164"/>
  <c r="B270" i="164"/>
  <c r="R269" i="164"/>
  <c r="Q269" i="164"/>
  <c r="B269" i="164"/>
  <c r="R268" i="164"/>
  <c r="Q268" i="164"/>
  <c r="B268" i="164"/>
  <c r="R267" i="164"/>
  <c r="Q267" i="164"/>
  <c r="B267" i="164"/>
  <c r="R266" i="164"/>
  <c r="Q266" i="164"/>
  <c r="B266" i="164"/>
  <c r="R265" i="164"/>
  <c r="Q265" i="164"/>
  <c r="R264" i="164"/>
  <c r="Q264" i="164"/>
  <c r="R263" i="164"/>
  <c r="Q263" i="164"/>
  <c r="R262" i="164"/>
  <c r="Q262" i="164"/>
  <c r="R261" i="164"/>
  <c r="Q261" i="164"/>
  <c r="R260" i="164"/>
  <c r="Q260" i="164"/>
  <c r="R259" i="164"/>
  <c r="Q259" i="164"/>
  <c r="R258" i="164"/>
  <c r="Q258" i="164"/>
  <c r="R257" i="164"/>
  <c r="Q257" i="164"/>
  <c r="R256" i="164"/>
  <c r="Q256" i="164"/>
  <c r="R249" i="164"/>
  <c r="R248" i="164"/>
  <c r="R247" i="164"/>
  <c r="R246" i="164"/>
  <c r="R245" i="164"/>
  <c r="R244" i="164"/>
  <c r="R243" i="164"/>
  <c r="R242" i="164"/>
  <c r="R228" i="164"/>
  <c r="R227" i="164"/>
  <c r="R226" i="164"/>
  <c r="R225" i="164"/>
  <c r="R224" i="164"/>
  <c r="R223" i="164"/>
  <c r="R222" i="164"/>
  <c r="R221" i="164"/>
  <c r="R207" i="164"/>
  <c r="R206" i="164"/>
  <c r="R205" i="164"/>
  <c r="R204" i="164"/>
  <c r="R203" i="164"/>
  <c r="R202" i="164"/>
  <c r="R201" i="164"/>
  <c r="R200" i="164"/>
  <c r="Q189" i="164"/>
  <c r="Q188" i="164"/>
  <c r="Q187" i="164"/>
  <c r="R185" i="164"/>
  <c r="Q185" i="164" s="1"/>
  <c r="R184" i="164"/>
  <c r="Q184" i="164" s="1"/>
  <c r="R183" i="164"/>
  <c r="Q183" i="164" s="1"/>
  <c r="R182" i="164"/>
  <c r="Q182" i="164" s="1"/>
  <c r="R181" i="164"/>
  <c r="Q181" i="164" s="1"/>
  <c r="R180" i="164"/>
  <c r="Q180" i="164" s="1"/>
  <c r="R179" i="164"/>
  <c r="Q179" i="164" s="1"/>
  <c r="R178" i="164"/>
  <c r="Q178" i="164" s="1"/>
  <c r="Q177" i="164"/>
  <c r="Q176" i="164"/>
  <c r="Q175" i="164"/>
  <c r="Q174" i="164"/>
  <c r="Q173" i="164"/>
  <c r="Q172" i="164"/>
  <c r="Q171" i="164"/>
  <c r="Q170" i="164"/>
  <c r="Q169" i="164"/>
  <c r="Q168" i="164"/>
  <c r="J139" i="164"/>
  <c r="J138" i="164"/>
  <c r="J137" i="164"/>
  <c r="Q114" i="164"/>
  <c r="AB134" i="82" a="1"/>
  <c r="Q99" i="164"/>
  <c r="Q98" i="164"/>
  <c r="Q97" i="164"/>
  <c r="Q96" i="164"/>
  <c r="Q95" i="164"/>
  <c r="Q94" i="164"/>
  <c r="Q93" i="164"/>
  <c r="Q92" i="164"/>
  <c r="Q91" i="164"/>
  <c r="Q90" i="164"/>
  <c r="Q89" i="164"/>
  <c r="Q88" i="164"/>
  <c r="Q87" i="164"/>
  <c r="Q86" i="164"/>
  <c r="Q85" i="164"/>
  <c r="Q84" i="164"/>
  <c r="Q83" i="164"/>
  <c r="Q82" i="164"/>
  <c r="Q81" i="164"/>
  <c r="Q80" i="164"/>
  <c r="R69" i="164"/>
  <c r="Q69" i="164"/>
  <c r="B69" i="164"/>
  <c r="R68" i="164"/>
  <c r="Q68" i="164"/>
  <c r="B68" i="164"/>
  <c r="R67" i="164"/>
  <c r="Q67" i="164"/>
  <c r="B67" i="164"/>
  <c r="R66" i="164"/>
  <c r="Q66" i="164"/>
  <c r="B66" i="164"/>
  <c r="R65" i="164"/>
  <c r="Q65" i="164"/>
  <c r="B65" i="164"/>
  <c r="R64" i="164"/>
  <c r="Q64" i="164"/>
  <c r="B64" i="164"/>
  <c r="R63" i="164"/>
  <c r="Q63" i="164"/>
  <c r="B63" i="164"/>
  <c r="R62" i="164"/>
  <c r="Q62" i="164"/>
  <c r="B62" i="164"/>
  <c r="R61" i="164"/>
  <c r="Q61" i="164"/>
  <c r="B61" i="164"/>
  <c r="R60" i="164"/>
  <c r="Q60" i="164"/>
  <c r="B60" i="164"/>
  <c r="R59" i="164"/>
  <c r="Q59" i="164"/>
  <c r="B59" i="164"/>
  <c r="R58" i="164"/>
  <c r="Q58" i="164"/>
  <c r="B58" i="164"/>
  <c r="R57" i="164"/>
  <c r="Q57" i="164"/>
  <c r="B57" i="164"/>
  <c r="R56" i="164"/>
  <c r="Q56" i="164"/>
  <c r="B56" i="164"/>
  <c r="R55" i="164"/>
  <c r="Q55" i="164"/>
  <c r="B55" i="164"/>
  <c r="R54" i="164"/>
  <c r="Q54" i="164"/>
  <c r="B54" i="164"/>
  <c r="R53" i="164"/>
  <c r="Q53" i="164"/>
  <c r="B53" i="164"/>
  <c r="R52" i="164"/>
  <c r="Q52" i="164"/>
  <c r="B52" i="164"/>
  <c r="R51" i="164"/>
  <c r="Q51" i="164"/>
  <c r="B51" i="164"/>
  <c r="R50" i="164"/>
  <c r="Q50" i="164"/>
  <c r="B50" i="164"/>
  <c r="R49" i="164"/>
  <c r="Q49" i="164"/>
  <c r="B49" i="164"/>
  <c r="R48" i="164"/>
  <c r="Q48" i="164"/>
  <c r="B48" i="164"/>
  <c r="R47" i="164"/>
  <c r="Q47" i="164"/>
  <c r="B47" i="164"/>
  <c r="R46" i="164"/>
  <c r="Q46" i="164"/>
  <c r="B46" i="164"/>
  <c r="R45" i="164"/>
  <c r="Q45" i="164"/>
  <c r="B45" i="164"/>
  <c r="Q41" i="164"/>
  <c r="Q40" i="164"/>
  <c r="Q39" i="164"/>
  <c r="Q38" i="164"/>
  <c r="R37" i="164"/>
  <c r="R36" i="164"/>
  <c r="R35" i="164"/>
  <c r="R34" i="164"/>
  <c r="R33" i="164"/>
  <c r="R32" i="164"/>
  <c r="R31" i="164"/>
  <c r="R30" i="164"/>
  <c r="R29" i="164"/>
  <c r="R27" i="164"/>
  <c r="Q113" i="164" s="1"/>
  <c r="R9" i="164"/>
  <c r="R280" i="163"/>
  <c r="Q280" i="163"/>
  <c r="B280" i="163"/>
  <c r="R279" i="163"/>
  <c r="Q279" i="163"/>
  <c r="B279" i="163"/>
  <c r="R278" i="163"/>
  <c r="Q278" i="163"/>
  <c r="B278" i="163"/>
  <c r="R277" i="163"/>
  <c r="Q277" i="163"/>
  <c r="B277" i="163"/>
  <c r="R276" i="163"/>
  <c r="Q276" i="163"/>
  <c r="B276" i="163"/>
  <c r="R275" i="163"/>
  <c r="Q275" i="163"/>
  <c r="B275" i="163"/>
  <c r="R274" i="163"/>
  <c r="Q274" i="163"/>
  <c r="B274" i="163"/>
  <c r="R273" i="163"/>
  <c r="Q273" i="163"/>
  <c r="B273" i="163"/>
  <c r="R272" i="163"/>
  <c r="Q272" i="163"/>
  <c r="B272" i="163"/>
  <c r="R271" i="163"/>
  <c r="Q271" i="163"/>
  <c r="B271" i="163"/>
  <c r="R270" i="163"/>
  <c r="Q270" i="163"/>
  <c r="B270" i="163"/>
  <c r="R269" i="163"/>
  <c r="Q269" i="163"/>
  <c r="B269" i="163"/>
  <c r="R268" i="163"/>
  <c r="Q268" i="163"/>
  <c r="B268" i="163"/>
  <c r="R267" i="163"/>
  <c r="Q267" i="163"/>
  <c r="B267" i="163"/>
  <c r="R266" i="163"/>
  <c r="Q266" i="163"/>
  <c r="B266" i="163"/>
  <c r="R265" i="163"/>
  <c r="Q265" i="163"/>
  <c r="B265" i="163"/>
  <c r="R264" i="163"/>
  <c r="Q264" i="163"/>
  <c r="B264" i="163"/>
  <c r="R263" i="163"/>
  <c r="Q263" i="163"/>
  <c r="B263" i="163"/>
  <c r="R262" i="163"/>
  <c r="Q262" i="163"/>
  <c r="R261" i="163"/>
  <c r="Q261" i="163"/>
  <c r="R260" i="163"/>
  <c r="Q260" i="163"/>
  <c r="R259" i="163"/>
  <c r="Q259" i="163"/>
  <c r="R258" i="163"/>
  <c r="Q258" i="163"/>
  <c r="R257" i="163"/>
  <c r="Q257" i="163"/>
  <c r="R256" i="163"/>
  <c r="Q256" i="163"/>
  <c r="R249" i="163"/>
  <c r="R248" i="163"/>
  <c r="R247" i="163"/>
  <c r="R246" i="163"/>
  <c r="R245" i="163"/>
  <c r="R244" i="163"/>
  <c r="R243" i="163"/>
  <c r="R242" i="163"/>
  <c r="R228" i="163"/>
  <c r="R227" i="163"/>
  <c r="R226" i="163"/>
  <c r="R225" i="163"/>
  <c r="R224" i="163"/>
  <c r="R223" i="163"/>
  <c r="R222" i="163"/>
  <c r="R221" i="163"/>
  <c r="R207" i="163"/>
  <c r="R206" i="163"/>
  <c r="R205" i="163"/>
  <c r="R204" i="163"/>
  <c r="R203" i="163"/>
  <c r="R202" i="163"/>
  <c r="R201" i="163"/>
  <c r="R200" i="163"/>
  <c r="Q189" i="163"/>
  <c r="Q188" i="163"/>
  <c r="Q187" i="163"/>
  <c r="R185" i="163"/>
  <c r="Q185" i="163" s="1"/>
  <c r="R184" i="163"/>
  <c r="Q184" i="163" s="1"/>
  <c r="R183" i="163"/>
  <c r="Q183" i="163" s="1"/>
  <c r="R182" i="163"/>
  <c r="Q182" i="163" s="1"/>
  <c r="R181" i="163"/>
  <c r="Q181" i="163" s="1"/>
  <c r="R180" i="163"/>
  <c r="Q180" i="163" s="1"/>
  <c r="R179" i="163"/>
  <c r="Q179" i="163" s="1"/>
  <c r="R178" i="163"/>
  <c r="Q178" i="163" s="1"/>
  <c r="Q177" i="163"/>
  <c r="Q176" i="163"/>
  <c r="Q175" i="163"/>
  <c r="Q174" i="163"/>
  <c r="Q173" i="163"/>
  <c r="Q172" i="163"/>
  <c r="Q171" i="163"/>
  <c r="Q170" i="163"/>
  <c r="Q169" i="163"/>
  <c r="Q168" i="163"/>
  <c r="J139" i="163"/>
  <c r="J138" i="163"/>
  <c r="J137" i="163"/>
  <c r="Q114" i="163"/>
  <c r="AB122" i="82" a="1"/>
  <c r="Q99" i="163"/>
  <c r="Q98" i="163"/>
  <c r="Q97" i="163"/>
  <c r="Q96" i="163"/>
  <c r="Q95" i="163"/>
  <c r="Q94" i="163"/>
  <c r="Q93" i="163"/>
  <c r="Q92" i="163"/>
  <c r="Q91" i="163"/>
  <c r="Q90" i="163"/>
  <c r="Q89" i="163"/>
  <c r="Q88" i="163"/>
  <c r="Q87" i="163"/>
  <c r="Q86" i="163"/>
  <c r="Q85" i="163"/>
  <c r="Q84" i="163"/>
  <c r="Q83" i="163"/>
  <c r="Q82" i="163"/>
  <c r="Q81" i="163"/>
  <c r="Q80" i="163"/>
  <c r="R69" i="163"/>
  <c r="Q69" i="163"/>
  <c r="B69" i="163"/>
  <c r="R68" i="163"/>
  <c r="Q68" i="163"/>
  <c r="B68" i="163"/>
  <c r="R67" i="163"/>
  <c r="Q67" i="163"/>
  <c r="B67" i="163"/>
  <c r="R66" i="163"/>
  <c r="Q66" i="163"/>
  <c r="B66" i="163"/>
  <c r="R65" i="163"/>
  <c r="Q65" i="163"/>
  <c r="B65" i="163"/>
  <c r="R64" i="163"/>
  <c r="Q64" i="163"/>
  <c r="B64" i="163"/>
  <c r="R63" i="163"/>
  <c r="Q63" i="163"/>
  <c r="B63" i="163"/>
  <c r="R62" i="163"/>
  <c r="Q62" i="163"/>
  <c r="B62" i="163"/>
  <c r="R61" i="163"/>
  <c r="Q61" i="163"/>
  <c r="B61" i="163"/>
  <c r="R60" i="163"/>
  <c r="Q60" i="163"/>
  <c r="B60" i="163"/>
  <c r="R59" i="163"/>
  <c r="Q59" i="163"/>
  <c r="B59" i="163"/>
  <c r="R58" i="163"/>
  <c r="Q58" i="163"/>
  <c r="B58" i="163"/>
  <c r="R57" i="163"/>
  <c r="Q57" i="163"/>
  <c r="B57" i="163"/>
  <c r="R56" i="163"/>
  <c r="Q56" i="163"/>
  <c r="B56" i="163"/>
  <c r="R55" i="163"/>
  <c r="Q55" i="163"/>
  <c r="B55" i="163"/>
  <c r="R54" i="163"/>
  <c r="Q54" i="163"/>
  <c r="B54" i="163"/>
  <c r="R53" i="163"/>
  <c r="Q53" i="163"/>
  <c r="B53" i="163"/>
  <c r="R52" i="163"/>
  <c r="Q52" i="163"/>
  <c r="B52" i="163"/>
  <c r="R51" i="163"/>
  <c r="Q51" i="163"/>
  <c r="B51" i="163"/>
  <c r="R50" i="163"/>
  <c r="Q50" i="163"/>
  <c r="B50" i="163"/>
  <c r="R49" i="163"/>
  <c r="Q49" i="163"/>
  <c r="B49" i="163"/>
  <c r="R48" i="163"/>
  <c r="Q48" i="163"/>
  <c r="B48" i="163"/>
  <c r="R47" i="163"/>
  <c r="Q47" i="163"/>
  <c r="B47" i="163"/>
  <c r="R46" i="163"/>
  <c r="Q46" i="163"/>
  <c r="B46" i="163"/>
  <c r="R45" i="163"/>
  <c r="Q45" i="163"/>
  <c r="B45" i="163"/>
  <c r="Q41" i="163"/>
  <c r="Q40" i="163"/>
  <c r="Q39" i="163"/>
  <c r="Q38" i="163"/>
  <c r="R37" i="163"/>
  <c r="R36" i="163"/>
  <c r="R35" i="163"/>
  <c r="R34" i="163"/>
  <c r="R33" i="163"/>
  <c r="R32" i="163"/>
  <c r="R31" i="163"/>
  <c r="R30" i="163"/>
  <c r="R29" i="163"/>
  <c r="R27" i="163"/>
  <c r="Q113" i="163" s="1"/>
  <c r="R9" i="163"/>
  <c r="R280" i="162"/>
  <c r="Q280" i="162"/>
  <c r="B280" i="162"/>
  <c r="R279" i="162"/>
  <c r="Q279" i="162"/>
  <c r="B279" i="162"/>
  <c r="R278" i="162"/>
  <c r="Q278" i="162"/>
  <c r="B278" i="162"/>
  <c r="R277" i="162"/>
  <c r="Q277" i="162"/>
  <c r="B277" i="162"/>
  <c r="R276" i="162"/>
  <c r="Q276" i="162"/>
  <c r="B276" i="162"/>
  <c r="R275" i="162"/>
  <c r="Q275" i="162"/>
  <c r="B275" i="162"/>
  <c r="R274" i="162"/>
  <c r="Q274" i="162"/>
  <c r="B274" i="162"/>
  <c r="R273" i="162"/>
  <c r="Q273" i="162"/>
  <c r="B273" i="162"/>
  <c r="R272" i="162"/>
  <c r="Q272" i="162"/>
  <c r="B272" i="162"/>
  <c r="R271" i="162"/>
  <c r="Q271" i="162"/>
  <c r="B271" i="162"/>
  <c r="R270" i="162"/>
  <c r="Q270" i="162"/>
  <c r="B270" i="162"/>
  <c r="R269" i="162"/>
  <c r="Q269" i="162"/>
  <c r="B269" i="162"/>
  <c r="R268" i="162"/>
  <c r="Q268" i="162"/>
  <c r="B268" i="162"/>
  <c r="R267" i="162"/>
  <c r="Q267" i="162"/>
  <c r="B267" i="162"/>
  <c r="R266" i="162"/>
  <c r="Q266" i="162"/>
  <c r="R265" i="162"/>
  <c r="Q265" i="162"/>
  <c r="R264" i="162"/>
  <c r="Q264" i="162"/>
  <c r="R263" i="162"/>
  <c r="Q263" i="162"/>
  <c r="R262" i="162"/>
  <c r="Q262" i="162"/>
  <c r="R261" i="162"/>
  <c r="Q261" i="162"/>
  <c r="R260" i="162"/>
  <c r="Q260" i="162"/>
  <c r="R259" i="162"/>
  <c r="Q259" i="162"/>
  <c r="R258" i="162"/>
  <c r="Q258" i="162"/>
  <c r="R257" i="162"/>
  <c r="Q257" i="162"/>
  <c r="R256" i="162"/>
  <c r="Q256" i="162"/>
  <c r="R249" i="162"/>
  <c r="R248" i="162"/>
  <c r="R247" i="162"/>
  <c r="R246" i="162"/>
  <c r="R245" i="162"/>
  <c r="R244" i="162"/>
  <c r="R243" i="162"/>
  <c r="R242" i="162"/>
  <c r="R228" i="162"/>
  <c r="R227" i="162"/>
  <c r="R226" i="162"/>
  <c r="R225" i="162"/>
  <c r="R224" i="162"/>
  <c r="R223" i="162"/>
  <c r="R222" i="162"/>
  <c r="R221" i="162"/>
  <c r="R207" i="162"/>
  <c r="R206" i="162"/>
  <c r="R205" i="162"/>
  <c r="R204" i="162"/>
  <c r="R203" i="162"/>
  <c r="R202" i="162"/>
  <c r="R201" i="162"/>
  <c r="R200" i="162"/>
  <c r="Q189" i="162"/>
  <c r="Q188" i="162"/>
  <c r="Q187" i="162"/>
  <c r="R185" i="162"/>
  <c r="Q185" i="162" s="1"/>
  <c r="R184" i="162"/>
  <c r="Q184" i="162" s="1"/>
  <c r="R183" i="162"/>
  <c r="Q183" i="162" s="1"/>
  <c r="R182" i="162"/>
  <c r="Q182" i="162" s="1"/>
  <c r="R181" i="162"/>
  <c r="Q181" i="162" s="1"/>
  <c r="R180" i="162"/>
  <c r="Q180" i="162" s="1"/>
  <c r="R179" i="162"/>
  <c r="Q179" i="162" s="1"/>
  <c r="R178" i="162"/>
  <c r="Q178" i="162" s="1"/>
  <c r="Q177" i="162"/>
  <c r="Q176" i="162"/>
  <c r="Q175" i="162"/>
  <c r="Q174" i="162"/>
  <c r="Q173" i="162"/>
  <c r="Q172" i="162"/>
  <c r="Q171" i="162"/>
  <c r="Q170" i="162"/>
  <c r="Q169" i="162"/>
  <c r="Q168" i="162"/>
  <c r="J139" i="162"/>
  <c r="J138" i="162"/>
  <c r="J137" i="162"/>
  <c r="Q114" i="162"/>
  <c r="AB110" i="82" a="1"/>
  <c r="Q99" i="162"/>
  <c r="Q98" i="162"/>
  <c r="Q97" i="162"/>
  <c r="Q96" i="162"/>
  <c r="Q95" i="162"/>
  <c r="Q94" i="162"/>
  <c r="Q93" i="162"/>
  <c r="Q92" i="162"/>
  <c r="Q91" i="162"/>
  <c r="Q90" i="162"/>
  <c r="Q89" i="162"/>
  <c r="Q88" i="162"/>
  <c r="Q87" i="162"/>
  <c r="Q86" i="162"/>
  <c r="Q85" i="162"/>
  <c r="Q84" i="162"/>
  <c r="Q83" i="162"/>
  <c r="Q82" i="162"/>
  <c r="Q81" i="162"/>
  <c r="Q80" i="162"/>
  <c r="R69" i="162"/>
  <c r="Q69" i="162"/>
  <c r="B69" i="162"/>
  <c r="R68" i="162"/>
  <c r="Q68" i="162"/>
  <c r="B68" i="162"/>
  <c r="R67" i="162"/>
  <c r="Q67" i="162"/>
  <c r="B67" i="162"/>
  <c r="R66" i="162"/>
  <c r="Q66" i="162"/>
  <c r="B66" i="162"/>
  <c r="R65" i="162"/>
  <c r="Q65" i="162"/>
  <c r="B65" i="162"/>
  <c r="R64" i="162"/>
  <c r="Q64" i="162"/>
  <c r="B64" i="162"/>
  <c r="R63" i="162"/>
  <c r="Q63" i="162"/>
  <c r="B63" i="162"/>
  <c r="R62" i="162"/>
  <c r="Q62" i="162"/>
  <c r="B62" i="162"/>
  <c r="R61" i="162"/>
  <c r="Q61" i="162"/>
  <c r="B61" i="162"/>
  <c r="R60" i="162"/>
  <c r="Q60" i="162"/>
  <c r="B60" i="162"/>
  <c r="R59" i="162"/>
  <c r="Q59" i="162"/>
  <c r="B59" i="162"/>
  <c r="R58" i="162"/>
  <c r="Q58" i="162"/>
  <c r="B58" i="162"/>
  <c r="R57" i="162"/>
  <c r="Q57" i="162"/>
  <c r="B57" i="162"/>
  <c r="R56" i="162"/>
  <c r="Q56" i="162"/>
  <c r="B56" i="162"/>
  <c r="R55" i="162"/>
  <c r="Q55" i="162"/>
  <c r="B55" i="162"/>
  <c r="R54" i="162"/>
  <c r="Q54" i="162"/>
  <c r="B54" i="162"/>
  <c r="R53" i="162"/>
  <c r="Q53" i="162"/>
  <c r="B53" i="162"/>
  <c r="R52" i="162"/>
  <c r="Q52" i="162"/>
  <c r="B52" i="162"/>
  <c r="R51" i="162"/>
  <c r="Q51" i="162"/>
  <c r="B51" i="162"/>
  <c r="R50" i="162"/>
  <c r="Q50" i="162"/>
  <c r="B50" i="162"/>
  <c r="R49" i="162"/>
  <c r="Q49" i="162"/>
  <c r="B49" i="162"/>
  <c r="R48" i="162"/>
  <c r="Q48" i="162"/>
  <c r="B48" i="162"/>
  <c r="R47" i="162"/>
  <c r="Q47" i="162"/>
  <c r="B47" i="162"/>
  <c r="R46" i="162"/>
  <c r="Q46" i="162"/>
  <c r="B46" i="162"/>
  <c r="R45" i="162"/>
  <c r="Q45" i="162"/>
  <c r="B45" i="162"/>
  <c r="Q41" i="162"/>
  <c r="Q40" i="162"/>
  <c r="Q39" i="162"/>
  <c r="Q38" i="162"/>
  <c r="R37" i="162"/>
  <c r="R36" i="162"/>
  <c r="R35" i="162"/>
  <c r="R34" i="162"/>
  <c r="R33" i="162"/>
  <c r="R32" i="162"/>
  <c r="R31" i="162"/>
  <c r="R30" i="162"/>
  <c r="R29" i="162"/>
  <c r="R27" i="162"/>
  <c r="Q113" i="162" s="1"/>
  <c r="R9" i="162"/>
  <c r="R280" i="161"/>
  <c r="Q280" i="161"/>
  <c r="B280" i="161"/>
  <c r="R279" i="161"/>
  <c r="Q279" i="161"/>
  <c r="B279" i="161"/>
  <c r="R278" i="161"/>
  <c r="Q278" i="161"/>
  <c r="B278" i="161"/>
  <c r="R277" i="161"/>
  <c r="Q277" i="161"/>
  <c r="B277" i="161"/>
  <c r="R276" i="161"/>
  <c r="Q276" i="161"/>
  <c r="B276" i="161"/>
  <c r="R275" i="161"/>
  <c r="Q275" i="161"/>
  <c r="B275" i="161"/>
  <c r="R274" i="161"/>
  <c r="Q274" i="161"/>
  <c r="B274" i="161"/>
  <c r="R273" i="161"/>
  <c r="Q273" i="161"/>
  <c r="B273" i="161"/>
  <c r="R272" i="161"/>
  <c r="Q272" i="161"/>
  <c r="B272" i="161"/>
  <c r="R271" i="161"/>
  <c r="Q271" i="161"/>
  <c r="B271" i="161"/>
  <c r="R270" i="161"/>
  <c r="Q270" i="161"/>
  <c r="B270" i="161"/>
  <c r="R269" i="161"/>
  <c r="Q269" i="161"/>
  <c r="B269" i="161"/>
  <c r="R268" i="161"/>
  <c r="Q268" i="161"/>
  <c r="B268" i="161"/>
  <c r="R267" i="161"/>
  <c r="Q267" i="161"/>
  <c r="B267" i="161"/>
  <c r="R266" i="161"/>
  <c r="Q266" i="161"/>
  <c r="R265" i="161"/>
  <c r="Q265" i="161"/>
  <c r="R264" i="161"/>
  <c r="Q264" i="161"/>
  <c r="R263" i="161"/>
  <c r="Q263" i="161"/>
  <c r="R262" i="161"/>
  <c r="Q262" i="161"/>
  <c r="R261" i="161"/>
  <c r="Q261" i="161"/>
  <c r="R260" i="161"/>
  <c r="Q260" i="161"/>
  <c r="R259" i="161"/>
  <c r="Q259" i="161"/>
  <c r="R258" i="161"/>
  <c r="Q258" i="161"/>
  <c r="R257" i="161"/>
  <c r="Q257" i="161"/>
  <c r="R256" i="161"/>
  <c r="Q256" i="161"/>
  <c r="R249" i="161"/>
  <c r="R248" i="161"/>
  <c r="R247" i="161"/>
  <c r="R246" i="161"/>
  <c r="R245" i="161"/>
  <c r="R244" i="161"/>
  <c r="R243" i="161"/>
  <c r="R242" i="161"/>
  <c r="R228" i="161"/>
  <c r="R227" i="161"/>
  <c r="R226" i="161"/>
  <c r="R225" i="161"/>
  <c r="R224" i="161"/>
  <c r="R223" i="161"/>
  <c r="R222" i="161"/>
  <c r="R221" i="161"/>
  <c r="R207" i="161"/>
  <c r="R206" i="161"/>
  <c r="R205" i="161"/>
  <c r="R204" i="161"/>
  <c r="R203" i="161"/>
  <c r="R202" i="161"/>
  <c r="R201" i="161"/>
  <c r="R200" i="161"/>
  <c r="Q189" i="161"/>
  <c r="Q188" i="161"/>
  <c r="Q187" i="161"/>
  <c r="R185" i="161"/>
  <c r="Q185" i="161" s="1"/>
  <c r="R184" i="161"/>
  <c r="Q184" i="161" s="1"/>
  <c r="R183" i="161"/>
  <c r="Q183" i="161" s="1"/>
  <c r="R182" i="161"/>
  <c r="Q182" i="161" s="1"/>
  <c r="R181" i="161"/>
  <c r="Q181" i="161" s="1"/>
  <c r="R180" i="161"/>
  <c r="Q180" i="161" s="1"/>
  <c r="R179" i="161"/>
  <c r="Q179" i="161" s="1"/>
  <c r="R178" i="161"/>
  <c r="Q178" i="161" s="1"/>
  <c r="Q177" i="161"/>
  <c r="Q176" i="161"/>
  <c r="Q175" i="161"/>
  <c r="Q174" i="161"/>
  <c r="Q173" i="161"/>
  <c r="Q172" i="161"/>
  <c r="Q171" i="161"/>
  <c r="Q170" i="161"/>
  <c r="Q169" i="161"/>
  <c r="Q168" i="161"/>
  <c r="J139" i="161"/>
  <c r="J138" i="161"/>
  <c r="J137" i="161"/>
  <c r="Q114" i="161"/>
  <c r="AB98" i="82" a="1"/>
  <c r="Q99" i="161"/>
  <c r="Q98" i="161"/>
  <c r="Q97" i="161"/>
  <c r="Q96" i="161"/>
  <c r="Q95" i="161"/>
  <c r="Q94" i="161"/>
  <c r="Q93" i="161"/>
  <c r="Q92" i="161"/>
  <c r="Q91" i="161"/>
  <c r="Q90" i="161"/>
  <c r="Q89" i="161"/>
  <c r="Q88" i="161"/>
  <c r="Q87" i="161"/>
  <c r="Q86" i="161"/>
  <c r="Q85" i="161"/>
  <c r="Q84" i="161"/>
  <c r="Q83" i="161"/>
  <c r="Q82" i="161"/>
  <c r="Q81" i="161"/>
  <c r="Q80" i="161"/>
  <c r="R69" i="161"/>
  <c r="Q69" i="161"/>
  <c r="B69" i="161"/>
  <c r="R68" i="161"/>
  <c r="Q68" i="161"/>
  <c r="B68" i="161"/>
  <c r="R67" i="161"/>
  <c r="Q67" i="161"/>
  <c r="B67" i="161"/>
  <c r="R66" i="161"/>
  <c r="Q66" i="161"/>
  <c r="B66" i="161"/>
  <c r="R65" i="161"/>
  <c r="Q65" i="161"/>
  <c r="B65" i="161"/>
  <c r="R64" i="161"/>
  <c r="Q64" i="161"/>
  <c r="B64" i="161"/>
  <c r="R63" i="161"/>
  <c r="Q63" i="161"/>
  <c r="B63" i="161"/>
  <c r="R62" i="161"/>
  <c r="Q62" i="161"/>
  <c r="B62" i="161"/>
  <c r="R61" i="161"/>
  <c r="Q61" i="161"/>
  <c r="B61" i="161"/>
  <c r="R60" i="161"/>
  <c r="Q60" i="161"/>
  <c r="B60" i="161"/>
  <c r="R59" i="161"/>
  <c r="Q59" i="161"/>
  <c r="B59" i="161"/>
  <c r="R58" i="161"/>
  <c r="Q58" i="161"/>
  <c r="B58" i="161"/>
  <c r="R57" i="161"/>
  <c r="Q57" i="161"/>
  <c r="B57" i="161"/>
  <c r="R56" i="161"/>
  <c r="Q56" i="161"/>
  <c r="B56" i="161"/>
  <c r="R55" i="161"/>
  <c r="Q55" i="161"/>
  <c r="B55" i="161"/>
  <c r="R54" i="161"/>
  <c r="Q54" i="161"/>
  <c r="B54" i="161"/>
  <c r="R53" i="161"/>
  <c r="Q53" i="161"/>
  <c r="B53" i="161"/>
  <c r="R52" i="161"/>
  <c r="Q52" i="161"/>
  <c r="B52" i="161"/>
  <c r="R51" i="161"/>
  <c r="Q51" i="161"/>
  <c r="B51" i="161"/>
  <c r="R50" i="161"/>
  <c r="Q50" i="161"/>
  <c r="B50" i="161"/>
  <c r="R49" i="161"/>
  <c r="Q49" i="161"/>
  <c r="B49" i="161"/>
  <c r="R48" i="161"/>
  <c r="Q48" i="161"/>
  <c r="B48" i="161"/>
  <c r="R47" i="161"/>
  <c r="Q47" i="161"/>
  <c r="B47" i="161"/>
  <c r="R46" i="161"/>
  <c r="Q46" i="161"/>
  <c r="B46" i="161"/>
  <c r="R45" i="161"/>
  <c r="Q45" i="161"/>
  <c r="B45" i="161"/>
  <c r="Q41" i="161"/>
  <c r="Q40" i="161"/>
  <c r="Q39" i="161"/>
  <c r="Q38" i="161"/>
  <c r="R37" i="161"/>
  <c r="R36" i="161"/>
  <c r="R35" i="161"/>
  <c r="R34" i="161"/>
  <c r="R33" i="161"/>
  <c r="R32" i="161"/>
  <c r="R31" i="161"/>
  <c r="R30" i="161"/>
  <c r="R29" i="161"/>
  <c r="R27" i="161"/>
  <c r="Q113" i="161" s="1"/>
  <c r="R9" i="161"/>
  <c r="R280" i="160"/>
  <c r="Q280" i="160"/>
  <c r="B280" i="160"/>
  <c r="R279" i="160"/>
  <c r="Q279" i="160"/>
  <c r="B279" i="160"/>
  <c r="R278" i="160"/>
  <c r="Q278" i="160"/>
  <c r="B278" i="160"/>
  <c r="R277" i="160"/>
  <c r="Q277" i="160"/>
  <c r="B277" i="160"/>
  <c r="R276" i="160"/>
  <c r="Q276" i="160"/>
  <c r="B276" i="160"/>
  <c r="R275" i="160"/>
  <c r="Q275" i="160"/>
  <c r="B275" i="160"/>
  <c r="R274" i="160"/>
  <c r="Q274" i="160"/>
  <c r="B274" i="160"/>
  <c r="R273" i="160"/>
  <c r="Q273" i="160"/>
  <c r="B273" i="160"/>
  <c r="R272" i="160"/>
  <c r="Q272" i="160"/>
  <c r="B272" i="160"/>
  <c r="R271" i="160"/>
  <c r="Q271" i="160"/>
  <c r="B271" i="160"/>
  <c r="R270" i="160"/>
  <c r="Q270" i="160"/>
  <c r="B270" i="160"/>
  <c r="R269" i="160"/>
  <c r="Q269" i="160"/>
  <c r="B269" i="160"/>
  <c r="R268" i="160"/>
  <c r="Q268" i="160"/>
  <c r="B268" i="160"/>
  <c r="R267" i="160"/>
  <c r="Q267" i="160"/>
  <c r="R266" i="160"/>
  <c r="Q266" i="160"/>
  <c r="R265" i="160"/>
  <c r="Q265" i="160"/>
  <c r="R264" i="160"/>
  <c r="Q264" i="160"/>
  <c r="R263" i="160"/>
  <c r="Q263" i="160"/>
  <c r="R262" i="160"/>
  <c r="Q262" i="160"/>
  <c r="R261" i="160"/>
  <c r="Q261" i="160"/>
  <c r="R260" i="160"/>
  <c r="Q260" i="160"/>
  <c r="R259" i="160"/>
  <c r="Q259" i="160"/>
  <c r="R258" i="160"/>
  <c r="Q258" i="160"/>
  <c r="R257" i="160"/>
  <c r="Q257" i="160"/>
  <c r="R256" i="160"/>
  <c r="Q256" i="160"/>
  <c r="R249" i="160"/>
  <c r="R248" i="160"/>
  <c r="R247" i="160"/>
  <c r="R246" i="160"/>
  <c r="R245" i="160"/>
  <c r="R244" i="160"/>
  <c r="R243" i="160"/>
  <c r="R242" i="160"/>
  <c r="R228" i="160"/>
  <c r="R227" i="160"/>
  <c r="R226" i="160"/>
  <c r="R225" i="160"/>
  <c r="R224" i="160"/>
  <c r="R223" i="160"/>
  <c r="R222" i="160"/>
  <c r="R221" i="160"/>
  <c r="R207" i="160"/>
  <c r="R206" i="160"/>
  <c r="R205" i="160"/>
  <c r="R204" i="160"/>
  <c r="R203" i="160"/>
  <c r="R202" i="160"/>
  <c r="R201" i="160"/>
  <c r="R200" i="160"/>
  <c r="Q189" i="160"/>
  <c r="Q188" i="160"/>
  <c r="Q187" i="160"/>
  <c r="R185" i="160"/>
  <c r="Q185" i="160" s="1"/>
  <c r="R184" i="160"/>
  <c r="Q184" i="160" s="1"/>
  <c r="R183" i="160"/>
  <c r="Q183" i="160" s="1"/>
  <c r="R182" i="160"/>
  <c r="Q182" i="160" s="1"/>
  <c r="R181" i="160"/>
  <c r="Q181" i="160" s="1"/>
  <c r="R180" i="160"/>
  <c r="Q180" i="160" s="1"/>
  <c r="R179" i="160"/>
  <c r="Q179" i="160" s="1"/>
  <c r="R178" i="160"/>
  <c r="Q178" i="160" s="1"/>
  <c r="Q177" i="160"/>
  <c r="Q176" i="160"/>
  <c r="Q175" i="160"/>
  <c r="Q174" i="160"/>
  <c r="Q173" i="160"/>
  <c r="Q172" i="160"/>
  <c r="Q171" i="160"/>
  <c r="Q170" i="160"/>
  <c r="Q169" i="160"/>
  <c r="Q168" i="160"/>
  <c r="J139" i="160"/>
  <c r="J138" i="160"/>
  <c r="J137" i="160"/>
  <c r="Q114" i="160"/>
  <c r="AB86" i="82" a="1"/>
  <c r="Q99" i="160"/>
  <c r="Q98" i="160"/>
  <c r="Q97" i="160"/>
  <c r="Q96" i="160"/>
  <c r="Q95" i="160"/>
  <c r="Q94" i="160"/>
  <c r="Q93" i="160"/>
  <c r="Q92" i="160"/>
  <c r="Q91" i="160"/>
  <c r="Q90" i="160"/>
  <c r="Q89" i="160"/>
  <c r="Q88" i="160"/>
  <c r="Q87" i="160"/>
  <c r="Q86" i="160"/>
  <c r="Q85" i="160"/>
  <c r="Q84" i="160"/>
  <c r="Q83" i="160"/>
  <c r="Q82" i="160"/>
  <c r="Q81" i="160"/>
  <c r="Q80" i="160"/>
  <c r="R69" i="160"/>
  <c r="Q69" i="160"/>
  <c r="B69" i="160"/>
  <c r="R68" i="160"/>
  <c r="Q68" i="160"/>
  <c r="B68" i="160"/>
  <c r="R67" i="160"/>
  <c r="Q67" i="160"/>
  <c r="B67" i="160"/>
  <c r="R66" i="160"/>
  <c r="Q66" i="160"/>
  <c r="B66" i="160"/>
  <c r="R65" i="160"/>
  <c r="Q65" i="160"/>
  <c r="B65" i="160"/>
  <c r="R64" i="160"/>
  <c r="Q64" i="160"/>
  <c r="B64" i="160"/>
  <c r="R63" i="160"/>
  <c r="Q63" i="160"/>
  <c r="B63" i="160"/>
  <c r="R62" i="160"/>
  <c r="Q62" i="160"/>
  <c r="B62" i="160"/>
  <c r="R61" i="160"/>
  <c r="Q61" i="160"/>
  <c r="B61" i="160"/>
  <c r="R60" i="160"/>
  <c r="Q60" i="160"/>
  <c r="B60" i="160"/>
  <c r="R59" i="160"/>
  <c r="Q59" i="160"/>
  <c r="B59" i="160"/>
  <c r="R58" i="160"/>
  <c r="Q58" i="160"/>
  <c r="B58" i="160"/>
  <c r="R57" i="160"/>
  <c r="Q57" i="160"/>
  <c r="B57" i="160"/>
  <c r="R56" i="160"/>
  <c r="Q56" i="160"/>
  <c r="B56" i="160"/>
  <c r="R55" i="160"/>
  <c r="Q55" i="160"/>
  <c r="B55" i="160"/>
  <c r="R54" i="160"/>
  <c r="Q54" i="160"/>
  <c r="B54" i="160"/>
  <c r="R53" i="160"/>
  <c r="Q53" i="160"/>
  <c r="B53" i="160"/>
  <c r="R52" i="160"/>
  <c r="Q52" i="160"/>
  <c r="B52" i="160"/>
  <c r="R51" i="160"/>
  <c r="Q51" i="160"/>
  <c r="B51" i="160"/>
  <c r="R50" i="160"/>
  <c r="Q50" i="160"/>
  <c r="B50" i="160"/>
  <c r="R49" i="160"/>
  <c r="Q49" i="160"/>
  <c r="B49" i="160"/>
  <c r="R48" i="160"/>
  <c r="Q48" i="160"/>
  <c r="B48" i="160"/>
  <c r="R47" i="160"/>
  <c r="Q47" i="160"/>
  <c r="B47" i="160"/>
  <c r="R46" i="160"/>
  <c r="Q46" i="160"/>
  <c r="B46" i="160"/>
  <c r="R45" i="160"/>
  <c r="Q45" i="160"/>
  <c r="B45" i="160"/>
  <c r="Q41" i="160"/>
  <c r="Q40" i="160"/>
  <c r="Q39" i="160"/>
  <c r="Q38" i="160"/>
  <c r="R37" i="160"/>
  <c r="R36" i="160"/>
  <c r="R35" i="160"/>
  <c r="R34" i="160"/>
  <c r="R33" i="160"/>
  <c r="R32" i="160"/>
  <c r="R31" i="160"/>
  <c r="R30" i="160"/>
  <c r="R29" i="160"/>
  <c r="R27" i="160"/>
  <c r="Q113" i="160" s="1"/>
  <c r="R9" i="160"/>
  <c r="R280" i="159"/>
  <c r="Q280" i="159"/>
  <c r="B280" i="159"/>
  <c r="R279" i="159"/>
  <c r="Q279" i="159"/>
  <c r="B279" i="159"/>
  <c r="R278" i="159"/>
  <c r="Q278" i="159"/>
  <c r="B278" i="159"/>
  <c r="R277" i="159"/>
  <c r="Q277" i="159"/>
  <c r="B277" i="159"/>
  <c r="R276" i="159"/>
  <c r="Q276" i="159"/>
  <c r="B276" i="159"/>
  <c r="R275" i="159"/>
  <c r="Q275" i="159"/>
  <c r="B275" i="159"/>
  <c r="R274" i="159"/>
  <c r="Q274" i="159"/>
  <c r="B274" i="159"/>
  <c r="R273" i="159"/>
  <c r="Q273" i="159"/>
  <c r="B273" i="159"/>
  <c r="R272" i="159"/>
  <c r="Q272" i="159"/>
  <c r="B272" i="159"/>
  <c r="R271" i="159"/>
  <c r="Q271" i="159"/>
  <c r="B271" i="159"/>
  <c r="R270" i="159"/>
  <c r="Q270" i="159"/>
  <c r="B270" i="159"/>
  <c r="R269" i="159"/>
  <c r="Q269" i="159"/>
  <c r="B269" i="159"/>
  <c r="R268" i="159"/>
  <c r="Q268" i="159"/>
  <c r="B268" i="159"/>
  <c r="R267" i="159"/>
  <c r="Q267" i="159"/>
  <c r="R266" i="159"/>
  <c r="Q266" i="159"/>
  <c r="R265" i="159"/>
  <c r="Q265" i="159"/>
  <c r="R264" i="159"/>
  <c r="Q264" i="159"/>
  <c r="R263" i="159"/>
  <c r="Q263" i="159"/>
  <c r="R262" i="159"/>
  <c r="Q262" i="159"/>
  <c r="R261" i="159"/>
  <c r="Q261" i="159"/>
  <c r="R260" i="159"/>
  <c r="Q260" i="159"/>
  <c r="R259" i="159"/>
  <c r="Q259" i="159"/>
  <c r="R258" i="159"/>
  <c r="Q258" i="159"/>
  <c r="R257" i="159"/>
  <c r="Q257" i="159"/>
  <c r="R256" i="159"/>
  <c r="Q256" i="159"/>
  <c r="R249" i="159"/>
  <c r="R248" i="159"/>
  <c r="R247" i="159"/>
  <c r="R246" i="159"/>
  <c r="R245" i="159"/>
  <c r="R244" i="159"/>
  <c r="R243" i="159"/>
  <c r="R242" i="159"/>
  <c r="R228" i="159"/>
  <c r="R227" i="159"/>
  <c r="R226" i="159"/>
  <c r="R225" i="159"/>
  <c r="R224" i="159"/>
  <c r="R223" i="159"/>
  <c r="R222" i="159"/>
  <c r="R221" i="159"/>
  <c r="R207" i="159"/>
  <c r="R206" i="159"/>
  <c r="R205" i="159"/>
  <c r="R204" i="159"/>
  <c r="R203" i="159"/>
  <c r="R202" i="159"/>
  <c r="R201" i="159"/>
  <c r="R200" i="159"/>
  <c r="Q189" i="159"/>
  <c r="Q188" i="159"/>
  <c r="Q187" i="159"/>
  <c r="R185" i="159"/>
  <c r="Q185" i="159" s="1"/>
  <c r="R184" i="159"/>
  <c r="Q184" i="159" s="1"/>
  <c r="R183" i="159"/>
  <c r="Q183" i="159" s="1"/>
  <c r="R182" i="159"/>
  <c r="Q182" i="159" s="1"/>
  <c r="R181" i="159"/>
  <c r="Q181" i="159" s="1"/>
  <c r="R180" i="159"/>
  <c r="Q180" i="159" s="1"/>
  <c r="R179" i="159"/>
  <c r="Q179" i="159" s="1"/>
  <c r="R178" i="159"/>
  <c r="Q178" i="159" s="1"/>
  <c r="Q177" i="159"/>
  <c r="Q176" i="159"/>
  <c r="Q175" i="159"/>
  <c r="Q174" i="159"/>
  <c r="Q173" i="159"/>
  <c r="Q172" i="159"/>
  <c r="Q171" i="159"/>
  <c r="Q170" i="159"/>
  <c r="Q169" i="159"/>
  <c r="Q168" i="159"/>
  <c r="J139" i="159"/>
  <c r="J138" i="159"/>
  <c r="J137" i="159"/>
  <c r="Q114" i="159"/>
  <c r="AB74" i="82" a="1"/>
  <c r="Q99" i="159"/>
  <c r="Q98" i="159"/>
  <c r="Q97" i="159"/>
  <c r="Q96" i="159"/>
  <c r="Q95" i="159"/>
  <c r="Q94" i="159"/>
  <c r="Q93" i="159"/>
  <c r="Q92" i="159"/>
  <c r="Q91" i="159"/>
  <c r="Q90" i="159"/>
  <c r="Q89" i="159"/>
  <c r="Q88" i="159"/>
  <c r="Q87" i="159"/>
  <c r="Q86" i="159"/>
  <c r="Q85" i="159"/>
  <c r="Q84" i="159"/>
  <c r="Q83" i="159"/>
  <c r="Q82" i="159"/>
  <c r="Q81" i="159"/>
  <c r="Q80" i="159"/>
  <c r="R69" i="159"/>
  <c r="Q69" i="159"/>
  <c r="B69" i="159"/>
  <c r="R68" i="159"/>
  <c r="Q68" i="159"/>
  <c r="B68" i="159"/>
  <c r="R67" i="159"/>
  <c r="Q67" i="159"/>
  <c r="B67" i="159"/>
  <c r="R66" i="159"/>
  <c r="Q66" i="159"/>
  <c r="B66" i="159"/>
  <c r="R65" i="159"/>
  <c r="Q65" i="159"/>
  <c r="B65" i="159"/>
  <c r="R64" i="159"/>
  <c r="Q64" i="159"/>
  <c r="B64" i="159"/>
  <c r="R63" i="159"/>
  <c r="Q63" i="159"/>
  <c r="B63" i="159"/>
  <c r="R62" i="159"/>
  <c r="Q62" i="159"/>
  <c r="B62" i="159"/>
  <c r="R61" i="159"/>
  <c r="Q61" i="159"/>
  <c r="B61" i="159"/>
  <c r="R60" i="159"/>
  <c r="Q60" i="159"/>
  <c r="B60" i="159"/>
  <c r="R59" i="159"/>
  <c r="Q59" i="159"/>
  <c r="B59" i="159"/>
  <c r="R58" i="159"/>
  <c r="Q58" i="159"/>
  <c r="B58" i="159"/>
  <c r="R57" i="159"/>
  <c r="Q57" i="159"/>
  <c r="B57" i="159"/>
  <c r="R56" i="159"/>
  <c r="Q56" i="159"/>
  <c r="B56" i="159"/>
  <c r="R55" i="159"/>
  <c r="Q55" i="159"/>
  <c r="B55" i="159"/>
  <c r="R54" i="159"/>
  <c r="Q54" i="159"/>
  <c r="B54" i="159"/>
  <c r="R53" i="159"/>
  <c r="Q53" i="159"/>
  <c r="B53" i="159"/>
  <c r="R52" i="159"/>
  <c r="Q52" i="159"/>
  <c r="B52" i="159"/>
  <c r="R51" i="159"/>
  <c r="Q51" i="159"/>
  <c r="B51" i="159"/>
  <c r="R50" i="159"/>
  <c r="Q50" i="159"/>
  <c r="B50" i="159"/>
  <c r="R49" i="159"/>
  <c r="Q49" i="159"/>
  <c r="B49" i="159"/>
  <c r="R48" i="159"/>
  <c r="Q48" i="159"/>
  <c r="B48" i="159"/>
  <c r="R47" i="159"/>
  <c r="Q47" i="159"/>
  <c r="B47" i="159"/>
  <c r="R46" i="159"/>
  <c r="Q46" i="159"/>
  <c r="B46" i="159"/>
  <c r="R45" i="159"/>
  <c r="Q45" i="159"/>
  <c r="B45" i="159"/>
  <c r="Q41" i="159"/>
  <c r="Q40" i="159"/>
  <c r="Q39" i="159"/>
  <c r="Q38" i="159"/>
  <c r="R37" i="159"/>
  <c r="R36" i="159"/>
  <c r="R35" i="159"/>
  <c r="R34" i="159"/>
  <c r="R33" i="159"/>
  <c r="R32" i="159"/>
  <c r="R31" i="159"/>
  <c r="R30" i="159"/>
  <c r="R29" i="159"/>
  <c r="R27" i="159"/>
  <c r="Q113" i="159" s="1"/>
  <c r="R9" i="159"/>
  <c r="R280" i="158"/>
  <c r="Q280" i="158"/>
  <c r="B280" i="158"/>
  <c r="R279" i="158"/>
  <c r="Q279" i="158"/>
  <c r="B279" i="158"/>
  <c r="R278" i="158"/>
  <c r="Q278" i="158"/>
  <c r="B278" i="158"/>
  <c r="R277" i="158"/>
  <c r="Q277" i="158"/>
  <c r="B277" i="158"/>
  <c r="R276" i="158"/>
  <c r="Q276" i="158"/>
  <c r="B276" i="158"/>
  <c r="R275" i="158"/>
  <c r="Q275" i="158"/>
  <c r="B275" i="158"/>
  <c r="R274" i="158"/>
  <c r="Q274" i="158"/>
  <c r="B274" i="158"/>
  <c r="R273" i="158"/>
  <c r="Q273" i="158"/>
  <c r="B273" i="158"/>
  <c r="R272" i="158"/>
  <c r="Q272" i="158"/>
  <c r="B272" i="158"/>
  <c r="R271" i="158"/>
  <c r="Q271" i="158"/>
  <c r="B271" i="158"/>
  <c r="R270" i="158"/>
  <c r="Q270" i="158"/>
  <c r="B270" i="158"/>
  <c r="R269" i="158"/>
  <c r="Q269" i="158"/>
  <c r="B269" i="158"/>
  <c r="R268" i="158"/>
  <c r="Q268" i="158"/>
  <c r="B268" i="158"/>
  <c r="R267" i="158"/>
  <c r="Q267" i="158"/>
  <c r="B267" i="158"/>
  <c r="R266" i="158"/>
  <c r="Q266" i="158"/>
  <c r="B266" i="158"/>
  <c r="R265" i="158"/>
  <c r="Q265" i="158"/>
  <c r="B265" i="158"/>
  <c r="R264" i="158"/>
  <c r="Q264" i="158"/>
  <c r="B264" i="158"/>
  <c r="R263" i="158"/>
  <c r="Q263" i="158"/>
  <c r="R262" i="158"/>
  <c r="Q262" i="158"/>
  <c r="R261" i="158"/>
  <c r="Q261" i="158"/>
  <c r="R260" i="158"/>
  <c r="Q260" i="158"/>
  <c r="R259" i="158"/>
  <c r="Q259" i="158"/>
  <c r="R258" i="158"/>
  <c r="Q258" i="158"/>
  <c r="R257" i="158"/>
  <c r="Q257" i="158"/>
  <c r="R256" i="158"/>
  <c r="Q256" i="158"/>
  <c r="R249" i="158"/>
  <c r="R248" i="158"/>
  <c r="R247" i="158"/>
  <c r="R246" i="158"/>
  <c r="R245" i="158"/>
  <c r="R244" i="158"/>
  <c r="R243" i="158"/>
  <c r="R242" i="158"/>
  <c r="R228" i="158"/>
  <c r="R227" i="158"/>
  <c r="R226" i="158"/>
  <c r="R225" i="158"/>
  <c r="R224" i="158"/>
  <c r="R223" i="158"/>
  <c r="R222" i="158"/>
  <c r="R221" i="158"/>
  <c r="R207" i="158"/>
  <c r="R206" i="158"/>
  <c r="R205" i="158"/>
  <c r="R204" i="158"/>
  <c r="R203" i="158"/>
  <c r="R202" i="158"/>
  <c r="R201" i="158"/>
  <c r="R200" i="158"/>
  <c r="Q189" i="158"/>
  <c r="Q188" i="158"/>
  <c r="Q187" i="158"/>
  <c r="R185" i="158"/>
  <c r="Q185" i="158" s="1"/>
  <c r="R184" i="158"/>
  <c r="Q184" i="158" s="1"/>
  <c r="R183" i="158"/>
  <c r="Q183" i="158" s="1"/>
  <c r="R182" i="158"/>
  <c r="Q182" i="158" s="1"/>
  <c r="R181" i="158"/>
  <c r="Q181" i="158" s="1"/>
  <c r="R180" i="158"/>
  <c r="Q180" i="158" s="1"/>
  <c r="R179" i="158"/>
  <c r="Q179" i="158" s="1"/>
  <c r="R178" i="158"/>
  <c r="Q178" i="158" s="1"/>
  <c r="Q177" i="158"/>
  <c r="Q176" i="158"/>
  <c r="Q175" i="158"/>
  <c r="Q174" i="158"/>
  <c r="Q173" i="158"/>
  <c r="Q172" i="158"/>
  <c r="Q171" i="158"/>
  <c r="Q170" i="158"/>
  <c r="Q169" i="158"/>
  <c r="Q168" i="158"/>
  <c r="J139" i="158"/>
  <c r="J138" i="158"/>
  <c r="J137" i="158"/>
  <c r="Q114" i="158"/>
  <c r="AB62" i="82" a="1"/>
  <c r="Q99" i="158"/>
  <c r="Q98" i="158"/>
  <c r="Q97" i="158"/>
  <c r="Q96" i="158"/>
  <c r="Q95" i="158"/>
  <c r="Q94" i="158"/>
  <c r="Q93" i="158"/>
  <c r="Q92" i="158"/>
  <c r="Q91" i="158"/>
  <c r="Q90" i="158"/>
  <c r="Q89" i="158"/>
  <c r="Q88" i="158"/>
  <c r="Q87" i="158"/>
  <c r="Q86" i="158"/>
  <c r="Q85" i="158"/>
  <c r="Q84" i="158"/>
  <c r="Q83" i="158"/>
  <c r="Q82" i="158"/>
  <c r="Q81" i="158"/>
  <c r="Q80" i="158"/>
  <c r="R69" i="158"/>
  <c r="Q69" i="158"/>
  <c r="B69" i="158"/>
  <c r="R68" i="158"/>
  <c r="Q68" i="158"/>
  <c r="B68" i="158"/>
  <c r="R67" i="158"/>
  <c r="Q67" i="158"/>
  <c r="B67" i="158"/>
  <c r="R66" i="158"/>
  <c r="Q66" i="158"/>
  <c r="B66" i="158"/>
  <c r="R65" i="158"/>
  <c r="Q65" i="158"/>
  <c r="B65" i="158"/>
  <c r="R64" i="158"/>
  <c r="Q64" i="158"/>
  <c r="B64" i="158"/>
  <c r="R63" i="158"/>
  <c r="Q63" i="158"/>
  <c r="B63" i="158"/>
  <c r="R62" i="158"/>
  <c r="Q62" i="158"/>
  <c r="B62" i="158"/>
  <c r="R61" i="158"/>
  <c r="Q61" i="158"/>
  <c r="B61" i="158"/>
  <c r="R60" i="158"/>
  <c r="Q60" i="158"/>
  <c r="B60" i="158"/>
  <c r="R59" i="158"/>
  <c r="Q59" i="158"/>
  <c r="B59" i="158"/>
  <c r="R58" i="158"/>
  <c r="Q58" i="158"/>
  <c r="B58" i="158"/>
  <c r="R57" i="158"/>
  <c r="Q57" i="158"/>
  <c r="B57" i="158"/>
  <c r="R56" i="158"/>
  <c r="Q56" i="158"/>
  <c r="B56" i="158"/>
  <c r="R55" i="158"/>
  <c r="Q55" i="158"/>
  <c r="B55" i="158"/>
  <c r="R54" i="158"/>
  <c r="Q54" i="158"/>
  <c r="B54" i="158"/>
  <c r="R53" i="158"/>
  <c r="Q53" i="158"/>
  <c r="B53" i="158"/>
  <c r="R52" i="158"/>
  <c r="Q52" i="158"/>
  <c r="B52" i="158"/>
  <c r="R51" i="158"/>
  <c r="Q51" i="158"/>
  <c r="B51" i="158"/>
  <c r="R50" i="158"/>
  <c r="Q50" i="158"/>
  <c r="B50" i="158"/>
  <c r="R49" i="158"/>
  <c r="Q49" i="158"/>
  <c r="B49" i="158"/>
  <c r="R48" i="158"/>
  <c r="Q48" i="158"/>
  <c r="B48" i="158"/>
  <c r="R47" i="158"/>
  <c r="Q47" i="158"/>
  <c r="B47" i="158"/>
  <c r="R46" i="158"/>
  <c r="Q46" i="158"/>
  <c r="B46" i="158"/>
  <c r="R45" i="158"/>
  <c r="Q45" i="158"/>
  <c r="B45" i="158"/>
  <c r="Q41" i="158"/>
  <c r="Q40" i="158"/>
  <c r="Q39" i="158"/>
  <c r="Q38" i="158"/>
  <c r="R37" i="158"/>
  <c r="R36" i="158"/>
  <c r="R35" i="158"/>
  <c r="R34" i="158"/>
  <c r="R33" i="158"/>
  <c r="R32" i="158"/>
  <c r="R31" i="158"/>
  <c r="R30" i="158"/>
  <c r="R29" i="158"/>
  <c r="R27" i="158"/>
  <c r="Q113" i="158" s="1"/>
  <c r="R9" i="158"/>
  <c r="R280" i="157"/>
  <c r="Q280" i="157"/>
  <c r="B280" i="157"/>
  <c r="R279" i="157"/>
  <c r="Q279" i="157"/>
  <c r="B279" i="157"/>
  <c r="R278" i="157"/>
  <c r="Q278" i="157"/>
  <c r="B278" i="157"/>
  <c r="R277" i="157"/>
  <c r="Q277" i="157"/>
  <c r="B277" i="157"/>
  <c r="R276" i="157"/>
  <c r="Q276" i="157"/>
  <c r="B276" i="157"/>
  <c r="R275" i="157"/>
  <c r="Q275" i="157"/>
  <c r="B275" i="157"/>
  <c r="R274" i="157"/>
  <c r="Q274" i="157"/>
  <c r="B274" i="157"/>
  <c r="R273" i="157"/>
  <c r="Q273" i="157"/>
  <c r="B273" i="157"/>
  <c r="R272" i="157"/>
  <c r="Q272" i="157"/>
  <c r="B272" i="157"/>
  <c r="R271" i="157"/>
  <c r="Q271" i="157"/>
  <c r="B271" i="157"/>
  <c r="R270" i="157"/>
  <c r="Q270" i="157"/>
  <c r="B270" i="157"/>
  <c r="R269" i="157"/>
  <c r="Q269" i="157"/>
  <c r="B269" i="157"/>
  <c r="R268" i="157"/>
  <c r="Q268" i="157"/>
  <c r="B268" i="157"/>
  <c r="R267" i="157"/>
  <c r="Q267" i="157"/>
  <c r="B267" i="157"/>
  <c r="R266" i="157"/>
  <c r="Q266" i="157"/>
  <c r="B266" i="157"/>
  <c r="R265" i="157"/>
  <c r="Q265" i="157"/>
  <c r="B265" i="157"/>
  <c r="R264" i="157"/>
  <c r="Q264" i="157"/>
  <c r="B264" i="157"/>
  <c r="R263" i="157"/>
  <c r="Q263" i="157"/>
  <c r="R262" i="157"/>
  <c r="Q262" i="157"/>
  <c r="R261" i="157"/>
  <c r="Q261" i="157"/>
  <c r="R260" i="157"/>
  <c r="Q260" i="157"/>
  <c r="R259" i="157"/>
  <c r="Q259" i="157"/>
  <c r="R258" i="157"/>
  <c r="Q258" i="157"/>
  <c r="R257" i="157"/>
  <c r="Q257" i="157"/>
  <c r="R256" i="157"/>
  <c r="Q256" i="157"/>
  <c r="R249" i="157"/>
  <c r="R248" i="157"/>
  <c r="R247" i="157"/>
  <c r="R246" i="157"/>
  <c r="R245" i="157"/>
  <c r="R244" i="157"/>
  <c r="R243" i="157"/>
  <c r="R242" i="157"/>
  <c r="R228" i="157"/>
  <c r="R227" i="157"/>
  <c r="R226" i="157"/>
  <c r="R225" i="157"/>
  <c r="R224" i="157"/>
  <c r="R223" i="157"/>
  <c r="R222" i="157"/>
  <c r="R221" i="157"/>
  <c r="R207" i="157"/>
  <c r="R206" i="157"/>
  <c r="R205" i="157"/>
  <c r="R204" i="157"/>
  <c r="R203" i="157"/>
  <c r="R202" i="157"/>
  <c r="R201" i="157"/>
  <c r="R200" i="157"/>
  <c r="Q189" i="157"/>
  <c r="Q188" i="157"/>
  <c r="Q187" i="157"/>
  <c r="R185" i="157"/>
  <c r="Q185" i="157" s="1"/>
  <c r="R184" i="157"/>
  <c r="Q184" i="157" s="1"/>
  <c r="R183" i="157"/>
  <c r="Q183" i="157" s="1"/>
  <c r="R182" i="157"/>
  <c r="Q182" i="157" s="1"/>
  <c r="R181" i="157"/>
  <c r="Q181" i="157" s="1"/>
  <c r="R180" i="157"/>
  <c r="Q180" i="157" s="1"/>
  <c r="R179" i="157"/>
  <c r="Q179" i="157" s="1"/>
  <c r="R178" i="157"/>
  <c r="Q178" i="157" s="1"/>
  <c r="Q177" i="157"/>
  <c r="Q176" i="157"/>
  <c r="Q175" i="157"/>
  <c r="Q174" i="157"/>
  <c r="Q173" i="157"/>
  <c r="Q172" i="157"/>
  <c r="Q171" i="157"/>
  <c r="Q170" i="157"/>
  <c r="Q169" i="157"/>
  <c r="Q168" i="157"/>
  <c r="J139" i="157"/>
  <c r="J138" i="157"/>
  <c r="J137" i="157"/>
  <c r="Q114" i="157"/>
  <c r="AB50" i="82" a="1"/>
  <c r="Q99" i="157"/>
  <c r="Q98" i="157"/>
  <c r="Q97" i="157"/>
  <c r="Q96" i="157"/>
  <c r="Q95" i="157"/>
  <c r="Q94" i="157"/>
  <c r="Q93" i="157"/>
  <c r="Q92" i="157"/>
  <c r="Q91" i="157"/>
  <c r="Q90" i="157"/>
  <c r="Q89" i="157"/>
  <c r="Q88" i="157"/>
  <c r="Q87" i="157"/>
  <c r="Q86" i="157"/>
  <c r="Q85" i="157"/>
  <c r="Q84" i="157"/>
  <c r="Q83" i="157"/>
  <c r="Q82" i="157"/>
  <c r="Q81" i="157"/>
  <c r="Q80" i="157"/>
  <c r="R69" i="157"/>
  <c r="Q69" i="157"/>
  <c r="B69" i="157"/>
  <c r="R68" i="157"/>
  <c r="Q68" i="157"/>
  <c r="B68" i="157"/>
  <c r="R67" i="157"/>
  <c r="Q67" i="157"/>
  <c r="B67" i="157"/>
  <c r="R66" i="157"/>
  <c r="Q66" i="157"/>
  <c r="B66" i="157"/>
  <c r="R65" i="157"/>
  <c r="Q65" i="157"/>
  <c r="B65" i="157"/>
  <c r="R64" i="157"/>
  <c r="Q64" i="157"/>
  <c r="B64" i="157"/>
  <c r="R63" i="157"/>
  <c r="Q63" i="157"/>
  <c r="B63" i="157"/>
  <c r="R62" i="157"/>
  <c r="Q62" i="157"/>
  <c r="B62" i="157"/>
  <c r="R61" i="157"/>
  <c r="Q61" i="157"/>
  <c r="B61" i="157"/>
  <c r="R60" i="157"/>
  <c r="Q60" i="157"/>
  <c r="B60" i="157"/>
  <c r="R59" i="157"/>
  <c r="Q59" i="157"/>
  <c r="B59" i="157"/>
  <c r="R58" i="157"/>
  <c r="Q58" i="157"/>
  <c r="B58" i="157"/>
  <c r="R57" i="157"/>
  <c r="Q57" i="157"/>
  <c r="B57" i="157"/>
  <c r="R56" i="157"/>
  <c r="Q56" i="157"/>
  <c r="B56" i="157"/>
  <c r="R55" i="157"/>
  <c r="Q55" i="157"/>
  <c r="B55" i="157"/>
  <c r="R54" i="157"/>
  <c r="Q54" i="157"/>
  <c r="B54" i="157"/>
  <c r="R53" i="157"/>
  <c r="Q53" i="157"/>
  <c r="B53" i="157"/>
  <c r="R52" i="157"/>
  <c r="Q52" i="157"/>
  <c r="B52" i="157"/>
  <c r="R51" i="157"/>
  <c r="Q51" i="157"/>
  <c r="B51" i="157"/>
  <c r="R50" i="157"/>
  <c r="Q50" i="157"/>
  <c r="B50" i="157"/>
  <c r="R49" i="157"/>
  <c r="Q49" i="157"/>
  <c r="B49" i="157"/>
  <c r="R48" i="157"/>
  <c r="Q48" i="157"/>
  <c r="B48" i="157"/>
  <c r="R47" i="157"/>
  <c r="Q47" i="157"/>
  <c r="B47" i="157"/>
  <c r="R46" i="157"/>
  <c r="Q46" i="157"/>
  <c r="B46" i="157"/>
  <c r="R45" i="157"/>
  <c r="Q45" i="157"/>
  <c r="B45" i="157"/>
  <c r="Q41" i="157"/>
  <c r="Q40" i="157"/>
  <c r="Q39" i="157"/>
  <c r="Q38" i="157"/>
  <c r="R37" i="157"/>
  <c r="R36" i="157"/>
  <c r="R35" i="157"/>
  <c r="R34" i="157"/>
  <c r="R33" i="157"/>
  <c r="R32" i="157"/>
  <c r="R31" i="157"/>
  <c r="R30" i="157"/>
  <c r="R29" i="157"/>
  <c r="R27" i="157"/>
  <c r="Q113" i="157" s="1"/>
  <c r="R9" i="157"/>
  <c r="R280" i="156"/>
  <c r="Q280" i="156"/>
  <c r="B280" i="156"/>
  <c r="R279" i="156"/>
  <c r="Q279" i="156"/>
  <c r="B279" i="156"/>
  <c r="R278" i="156"/>
  <c r="Q278" i="156"/>
  <c r="B278" i="156"/>
  <c r="R277" i="156"/>
  <c r="Q277" i="156"/>
  <c r="B277" i="156"/>
  <c r="R276" i="156"/>
  <c r="Q276" i="156"/>
  <c r="B276" i="156"/>
  <c r="R275" i="156"/>
  <c r="Q275" i="156"/>
  <c r="B275" i="156"/>
  <c r="R274" i="156"/>
  <c r="Q274" i="156"/>
  <c r="B274" i="156"/>
  <c r="R273" i="156"/>
  <c r="Q273" i="156"/>
  <c r="B273" i="156"/>
  <c r="R272" i="156"/>
  <c r="Q272" i="156"/>
  <c r="B272" i="156"/>
  <c r="R271" i="156"/>
  <c r="Q271" i="156"/>
  <c r="B271" i="156"/>
  <c r="R270" i="156"/>
  <c r="Q270" i="156"/>
  <c r="B270" i="156"/>
  <c r="R269" i="156"/>
  <c r="Q269" i="156"/>
  <c r="B269" i="156"/>
  <c r="R268" i="156"/>
  <c r="Q268" i="156"/>
  <c r="B268" i="156"/>
  <c r="R267" i="156"/>
  <c r="Q267" i="156"/>
  <c r="B267" i="156"/>
  <c r="R266" i="156"/>
  <c r="Q266" i="156"/>
  <c r="B266" i="156"/>
  <c r="R265" i="156"/>
  <c r="Q265" i="156"/>
  <c r="R264" i="156"/>
  <c r="Q264" i="156"/>
  <c r="R263" i="156"/>
  <c r="Q263" i="156"/>
  <c r="R262" i="156"/>
  <c r="Q262" i="156"/>
  <c r="R261" i="156"/>
  <c r="Q261" i="156"/>
  <c r="R260" i="156"/>
  <c r="Q260" i="156"/>
  <c r="R259" i="156"/>
  <c r="Q259" i="156"/>
  <c r="R258" i="156"/>
  <c r="Q258" i="156"/>
  <c r="R257" i="156"/>
  <c r="Q257" i="156"/>
  <c r="R256" i="156"/>
  <c r="Q256" i="156"/>
  <c r="R249" i="156"/>
  <c r="R248" i="156"/>
  <c r="R247" i="156"/>
  <c r="R246" i="156"/>
  <c r="R245" i="156"/>
  <c r="R244" i="156"/>
  <c r="R243" i="156"/>
  <c r="R242" i="156"/>
  <c r="R228" i="156"/>
  <c r="R227" i="156"/>
  <c r="R226" i="156"/>
  <c r="R225" i="156"/>
  <c r="R224" i="156"/>
  <c r="R223" i="156"/>
  <c r="R222" i="156"/>
  <c r="R221" i="156"/>
  <c r="R207" i="156"/>
  <c r="R206" i="156"/>
  <c r="R205" i="156"/>
  <c r="R204" i="156"/>
  <c r="R203" i="156"/>
  <c r="R202" i="156"/>
  <c r="R201" i="156"/>
  <c r="R200" i="156"/>
  <c r="Q189" i="156"/>
  <c r="Q188" i="156"/>
  <c r="Q187" i="156"/>
  <c r="R185" i="156"/>
  <c r="Q185" i="156" s="1"/>
  <c r="R184" i="156"/>
  <c r="Q184" i="156" s="1"/>
  <c r="R183" i="156"/>
  <c r="Q183" i="156" s="1"/>
  <c r="R182" i="156"/>
  <c r="Q182" i="156" s="1"/>
  <c r="R181" i="156"/>
  <c r="Q181" i="156" s="1"/>
  <c r="R180" i="156"/>
  <c r="Q180" i="156" s="1"/>
  <c r="R179" i="156"/>
  <c r="Q179" i="156" s="1"/>
  <c r="R178" i="156"/>
  <c r="Q178" i="156" s="1"/>
  <c r="Q177" i="156"/>
  <c r="Q176" i="156"/>
  <c r="Q175" i="156"/>
  <c r="Q174" i="156"/>
  <c r="Q173" i="156"/>
  <c r="Q172" i="156"/>
  <c r="Q171" i="156"/>
  <c r="Q170" i="156"/>
  <c r="Q169" i="156"/>
  <c r="Q168" i="156"/>
  <c r="J139" i="156"/>
  <c r="J138" i="156"/>
  <c r="J137" i="156"/>
  <c r="Q114" i="156"/>
  <c r="AB38" i="82" a="1"/>
  <c r="Q99" i="156"/>
  <c r="Q98" i="156"/>
  <c r="Q97" i="156"/>
  <c r="Q96" i="156"/>
  <c r="Q95" i="156"/>
  <c r="Q94" i="156"/>
  <c r="Q93" i="156"/>
  <c r="Q92" i="156"/>
  <c r="Q91" i="156"/>
  <c r="Q90" i="156"/>
  <c r="Q89" i="156"/>
  <c r="Q88" i="156"/>
  <c r="Q87" i="156"/>
  <c r="Q86" i="156"/>
  <c r="Q85" i="156"/>
  <c r="Q84" i="156"/>
  <c r="Q83" i="156"/>
  <c r="Q82" i="156"/>
  <c r="Q81" i="156"/>
  <c r="Q80" i="156"/>
  <c r="R69" i="156"/>
  <c r="Q69" i="156"/>
  <c r="B69" i="156"/>
  <c r="R68" i="156"/>
  <c r="Q68" i="156"/>
  <c r="B68" i="156"/>
  <c r="R67" i="156"/>
  <c r="Q67" i="156"/>
  <c r="B67" i="156"/>
  <c r="R66" i="156"/>
  <c r="Q66" i="156"/>
  <c r="B66" i="156"/>
  <c r="R65" i="156"/>
  <c r="Q65" i="156"/>
  <c r="B65" i="156"/>
  <c r="R64" i="156"/>
  <c r="Q64" i="156"/>
  <c r="B64" i="156"/>
  <c r="R63" i="156"/>
  <c r="Q63" i="156"/>
  <c r="B63" i="156"/>
  <c r="R62" i="156"/>
  <c r="Q62" i="156"/>
  <c r="B62" i="156"/>
  <c r="R61" i="156"/>
  <c r="Q61" i="156"/>
  <c r="B61" i="156"/>
  <c r="R60" i="156"/>
  <c r="Q60" i="156"/>
  <c r="B60" i="156"/>
  <c r="R59" i="156"/>
  <c r="Q59" i="156"/>
  <c r="B59" i="156"/>
  <c r="R58" i="156"/>
  <c r="Q58" i="156"/>
  <c r="B58" i="156"/>
  <c r="R57" i="156"/>
  <c r="Q57" i="156"/>
  <c r="B57" i="156"/>
  <c r="R56" i="156"/>
  <c r="Q56" i="156"/>
  <c r="B56" i="156"/>
  <c r="R55" i="156"/>
  <c r="Q55" i="156"/>
  <c r="B55" i="156"/>
  <c r="R54" i="156"/>
  <c r="Q54" i="156"/>
  <c r="B54" i="156"/>
  <c r="R53" i="156"/>
  <c r="Q53" i="156"/>
  <c r="B53" i="156"/>
  <c r="R52" i="156"/>
  <c r="Q52" i="156"/>
  <c r="B52" i="156"/>
  <c r="R51" i="156"/>
  <c r="Q51" i="156"/>
  <c r="B51" i="156"/>
  <c r="R50" i="156"/>
  <c r="Q50" i="156"/>
  <c r="B50" i="156"/>
  <c r="R49" i="156"/>
  <c r="Q49" i="156"/>
  <c r="B49" i="156"/>
  <c r="R48" i="156"/>
  <c r="Q48" i="156"/>
  <c r="B48" i="156"/>
  <c r="R47" i="156"/>
  <c r="Q47" i="156"/>
  <c r="B47" i="156"/>
  <c r="R46" i="156"/>
  <c r="Q46" i="156"/>
  <c r="B46" i="156"/>
  <c r="R45" i="156"/>
  <c r="Q45" i="156"/>
  <c r="B45" i="156"/>
  <c r="Q41" i="156"/>
  <c r="Q40" i="156"/>
  <c r="Q39" i="156"/>
  <c r="Q38" i="156"/>
  <c r="R37" i="156"/>
  <c r="R36" i="156"/>
  <c r="R35" i="156"/>
  <c r="R34" i="156"/>
  <c r="R33" i="156"/>
  <c r="R32" i="156"/>
  <c r="R31" i="156"/>
  <c r="R30" i="156"/>
  <c r="R29" i="156"/>
  <c r="R27" i="156"/>
  <c r="Q113" i="156" s="1"/>
  <c r="R9" i="156"/>
  <c r="R279" i="155"/>
  <c r="Q279" i="155"/>
  <c r="B279" i="155"/>
  <c r="R278" i="155"/>
  <c r="Q278" i="155"/>
  <c r="B278" i="155"/>
  <c r="R277" i="155"/>
  <c r="Q277" i="155"/>
  <c r="B277" i="155"/>
  <c r="R276" i="155"/>
  <c r="Q276" i="155"/>
  <c r="B276" i="155"/>
  <c r="R275" i="155"/>
  <c r="Q275" i="155"/>
  <c r="B275" i="155"/>
  <c r="R274" i="155"/>
  <c r="Q274" i="155"/>
  <c r="B274" i="155"/>
  <c r="R273" i="155"/>
  <c r="Q273" i="155"/>
  <c r="B273" i="155"/>
  <c r="R272" i="155"/>
  <c r="Q272" i="155"/>
  <c r="B272" i="155"/>
  <c r="R271" i="155"/>
  <c r="Q271" i="155"/>
  <c r="B271" i="155"/>
  <c r="R270" i="155"/>
  <c r="Q270" i="155"/>
  <c r="B270" i="155"/>
  <c r="R269" i="155"/>
  <c r="Q269" i="155"/>
  <c r="B269" i="155"/>
  <c r="R268" i="155"/>
  <c r="Q268" i="155"/>
  <c r="B268" i="155"/>
  <c r="R267" i="155"/>
  <c r="Q267" i="155"/>
  <c r="B267" i="155"/>
  <c r="R266" i="155"/>
  <c r="Q266" i="155"/>
  <c r="B266" i="155"/>
  <c r="R265" i="155"/>
  <c r="Q265" i="155"/>
  <c r="B265" i="155"/>
  <c r="R264" i="155"/>
  <c r="Q264" i="155"/>
  <c r="B264" i="155"/>
  <c r="R263" i="155"/>
  <c r="Q263" i="155"/>
  <c r="B263" i="155"/>
  <c r="R262" i="155"/>
  <c r="Q262" i="155"/>
  <c r="B262" i="155"/>
  <c r="R261" i="155"/>
  <c r="Q261" i="155"/>
  <c r="R260" i="155"/>
  <c r="Q260" i="155"/>
  <c r="R259" i="155"/>
  <c r="Q259" i="155"/>
  <c r="R258" i="155"/>
  <c r="Q258" i="155"/>
  <c r="R257" i="155"/>
  <c r="Q257" i="155"/>
  <c r="R256" i="155"/>
  <c r="Q256" i="155"/>
  <c r="R255" i="155"/>
  <c r="Q255" i="155"/>
  <c r="R248" i="155"/>
  <c r="R247" i="155"/>
  <c r="R246" i="155"/>
  <c r="R245" i="155"/>
  <c r="R244" i="155"/>
  <c r="R243" i="155"/>
  <c r="R242" i="155"/>
  <c r="R241" i="155"/>
  <c r="R227" i="155"/>
  <c r="R226" i="155"/>
  <c r="R225" i="155"/>
  <c r="R224" i="155"/>
  <c r="R223" i="155"/>
  <c r="R222" i="155"/>
  <c r="R221" i="155"/>
  <c r="R220" i="155"/>
  <c r="R206" i="155"/>
  <c r="R205" i="155"/>
  <c r="R204" i="155"/>
  <c r="R203" i="155"/>
  <c r="R202" i="155"/>
  <c r="R201" i="155"/>
  <c r="R200" i="155"/>
  <c r="R199" i="155"/>
  <c r="Q188" i="155"/>
  <c r="Q187" i="155"/>
  <c r="Q186" i="155"/>
  <c r="R185" i="155"/>
  <c r="Q185" i="155" s="1"/>
  <c r="R184" i="155"/>
  <c r="Q184" i="155" s="1"/>
  <c r="R183" i="155"/>
  <c r="Q183" i="155" s="1"/>
  <c r="R182" i="155"/>
  <c r="Q182" i="155" s="1"/>
  <c r="R181" i="155"/>
  <c r="Q181" i="155" s="1"/>
  <c r="R180" i="155"/>
  <c r="Q180" i="155" s="1"/>
  <c r="R179" i="155"/>
  <c r="Q179" i="155" s="1"/>
  <c r="R178" i="155"/>
  <c r="Q178" i="155" s="1"/>
  <c r="Q177" i="155"/>
  <c r="Q176" i="155"/>
  <c r="Q175" i="155"/>
  <c r="Q174" i="155"/>
  <c r="Q173" i="155"/>
  <c r="Q172" i="155"/>
  <c r="Q171" i="155"/>
  <c r="Q170" i="155"/>
  <c r="Q169" i="155"/>
  <c r="Q168" i="155"/>
  <c r="J139" i="155"/>
  <c r="J138" i="155"/>
  <c r="J137" i="155"/>
  <c r="Q114" i="155"/>
  <c r="AB26" i="82" a="1"/>
  <c r="Q99" i="155"/>
  <c r="Q98" i="155"/>
  <c r="Q97" i="155"/>
  <c r="Q96" i="155"/>
  <c r="Q95" i="155"/>
  <c r="Q94" i="155"/>
  <c r="Q93" i="155"/>
  <c r="Q92" i="155"/>
  <c r="Q91" i="155"/>
  <c r="Q90" i="155"/>
  <c r="Q89" i="155"/>
  <c r="Q88" i="155"/>
  <c r="Q87" i="155"/>
  <c r="Q86" i="155"/>
  <c r="Q85" i="155"/>
  <c r="Q84" i="155"/>
  <c r="Q83" i="155"/>
  <c r="Q82" i="155"/>
  <c r="Q81" i="155"/>
  <c r="Q80" i="155"/>
  <c r="R69" i="155"/>
  <c r="Q69" i="155"/>
  <c r="B69" i="155"/>
  <c r="R68" i="155"/>
  <c r="Q68" i="155"/>
  <c r="B68" i="155"/>
  <c r="R67" i="155"/>
  <c r="Q67" i="155"/>
  <c r="B67" i="155"/>
  <c r="R66" i="155"/>
  <c r="Q66" i="155"/>
  <c r="B66" i="155"/>
  <c r="R65" i="155"/>
  <c r="Q65" i="155"/>
  <c r="B65" i="155"/>
  <c r="R64" i="155"/>
  <c r="Q64" i="155"/>
  <c r="B64" i="155"/>
  <c r="R63" i="155"/>
  <c r="Q63" i="155"/>
  <c r="B63" i="155"/>
  <c r="R62" i="155"/>
  <c r="Q62" i="155"/>
  <c r="B62" i="155"/>
  <c r="R61" i="155"/>
  <c r="Q61" i="155"/>
  <c r="B61" i="155"/>
  <c r="R60" i="155"/>
  <c r="Q60" i="155"/>
  <c r="B60" i="155"/>
  <c r="R59" i="155"/>
  <c r="Q59" i="155"/>
  <c r="B59" i="155"/>
  <c r="R58" i="155"/>
  <c r="Q58" i="155"/>
  <c r="B58" i="155"/>
  <c r="R57" i="155"/>
  <c r="Q57" i="155"/>
  <c r="B57" i="155"/>
  <c r="R56" i="155"/>
  <c r="Q56" i="155"/>
  <c r="B56" i="155"/>
  <c r="R55" i="155"/>
  <c r="Q55" i="155"/>
  <c r="B55" i="155"/>
  <c r="R54" i="155"/>
  <c r="Q54" i="155"/>
  <c r="B54" i="155"/>
  <c r="R53" i="155"/>
  <c r="Q53" i="155"/>
  <c r="B53" i="155"/>
  <c r="R52" i="155"/>
  <c r="Q52" i="155"/>
  <c r="B52" i="155"/>
  <c r="R51" i="155"/>
  <c r="Q51" i="155"/>
  <c r="B51" i="155"/>
  <c r="R50" i="155"/>
  <c r="Q50" i="155"/>
  <c r="B50" i="155"/>
  <c r="R49" i="155"/>
  <c r="Q49" i="155"/>
  <c r="B49" i="155"/>
  <c r="R48" i="155"/>
  <c r="Q48" i="155"/>
  <c r="B48" i="155"/>
  <c r="R47" i="155"/>
  <c r="Q47" i="155"/>
  <c r="B47" i="155"/>
  <c r="R46" i="155"/>
  <c r="Q46" i="155"/>
  <c r="B46" i="155"/>
  <c r="R45" i="155"/>
  <c r="Q45" i="155"/>
  <c r="B45" i="155"/>
  <c r="Q41" i="155"/>
  <c r="Q40" i="155"/>
  <c r="Q39" i="155"/>
  <c r="Q38" i="155"/>
  <c r="R37" i="155"/>
  <c r="R36" i="155"/>
  <c r="R35" i="155"/>
  <c r="R34" i="155"/>
  <c r="R33" i="155"/>
  <c r="R32" i="155"/>
  <c r="R31" i="155"/>
  <c r="R30" i="155"/>
  <c r="R29" i="155"/>
  <c r="R27" i="155"/>
  <c r="Q113" i="155" s="1"/>
  <c r="R9" i="155"/>
  <c r="R279" i="154"/>
  <c r="Q279" i="154"/>
  <c r="B279" i="154"/>
  <c r="R278" i="154"/>
  <c r="Q278" i="154"/>
  <c r="B278" i="154"/>
  <c r="R277" i="154"/>
  <c r="Q277" i="154"/>
  <c r="B277" i="154"/>
  <c r="R276" i="154"/>
  <c r="Q276" i="154"/>
  <c r="B276" i="154"/>
  <c r="R275" i="154"/>
  <c r="Q275" i="154"/>
  <c r="B275" i="154"/>
  <c r="R274" i="154"/>
  <c r="Q274" i="154"/>
  <c r="B274" i="154"/>
  <c r="R273" i="154"/>
  <c r="Q273" i="154"/>
  <c r="B273" i="154"/>
  <c r="R272" i="154"/>
  <c r="Q272" i="154"/>
  <c r="B272" i="154"/>
  <c r="R271" i="154"/>
  <c r="Q271" i="154"/>
  <c r="B271" i="154"/>
  <c r="R270" i="154"/>
  <c r="Q270" i="154"/>
  <c r="B270" i="154"/>
  <c r="R269" i="154"/>
  <c r="Q269" i="154"/>
  <c r="B269" i="154"/>
  <c r="R268" i="154"/>
  <c r="Q268" i="154"/>
  <c r="B268" i="154"/>
  <c r="R267" i="154"/>
  <c r="Q267" i="154"/>
  <c r="B267" i="154"/>
  <c r="R266" i="154"/>
  <c r="Q266" i="154"/>
  <c r="B266" i="154"/>
  <c r="R265" i="154"/>
  <c r="Q265" i="154"/>
  <c r="R264" i="154"/>
  <c r="Q264" i="154"/>
  <c r="R263" i="154"/>
  <c r="Q263" i="154"/>
  <c r="R262" i="154"/>
  <c r="Q262" i="154"/>
  <c r="R261" i="154"/>
  <c r="Q261" i="154"/>
  <c r="R260" i="154"/>
  <c r="Q260" i="154"/>
  <c r="R259" i="154"/>
  <c r="Q259" i="154"/>
  <c r="R258" i="154"/>
  <c r="Q258" i="154"/>
  <c r="R257" i="154"/>
  <c r="Q257" i="154"/>
  <c r="R256" i="154"/>
  <c r="Q256" i="154"/>
  <c r="R255" i="154"/>
  <c r="Q255" i="154"/>
  <c r="R248" i="154"/>
  <c r="R247" i="154"/>
  <c r="R246" i="154"/>
  <c r="R245" i="154"/>
  <c r="R244" i="154"/>
  <c r="R243" i="154"/>
  <c r="R242" i="154"/>
  <c r="R241" i="154"/>
  <c r="R227" i="154"/>
  <c r="R226" i="154"/>
  <c r="R225" i="154"/>
  <c r="R224" i="154"/>
  <c r="R223" i="154"/>
  <c r="R222" i="154"/>
  <c r="R221" i="154"/>
  <c r="R220" i="154"/>
  <c r="R206" i="154"/>
  <c r="R205" i="154"/>
  <c r="R204" i="154"/>
  <c r="R203" i="154"/>
  <c r="R202" i="154"/>
  <c r="R201" i="154"/>
  <c r="R200" i="154"/>
  <c r="R199" i="154"/>
  <c r="Q188" i="154"/>
  <c r="Q187" i="154"/>
  <c r="Q186" i="154"/>
  <c r="R185" i="154"/>
  <c r="Q185" i="154" s="1"/>
  <c r="R184" i="154"/>
  <c r="Q184" i="154" s="1"/>
  <c r="R183" i="154"/>
  <c r="Q183" i="154" s="1"/>
  <c r="R182" i="154"/>
  <c r="Q182" i="154" s="1"/>
  <c r="R181" i="154"/>
  <c r="Q181" i="154" s="1"/>
  <c r="R180" i="154"/>
  <c r="Q180" i="154" s="1"/>
  <c r="R179" i="154"/>
  <c r="Q179" i="154" s="1"/>
  <c r="R178" i="154"/>
  <c r="Q178" i="154" s="1"/>
  <c r="Q177" i="154"/>
  <c r="Q176" i="154"/>
  <c r="Q175" i="154"/>
  <c r="Q174" i="154"/>
  <c r="Q173" i="154"/>
  <c r="Q172" i="154"/>
  <c r="Q171" i="154"/>
  <c r="Q170" i="154"/>
  <c r="Q169" i="154"/>
  <c r="Q168" i="154"/>
  <c r="J139" i="154"/>
  <c r="J138" i="154"/>
  <c r="J137" i="154"/>
  <c r="Q114" i="154"/>
  <c r="AB14" i="82" a="1"/>
  <c r="Q99" i="154"/>
  <c r="Q98" i="154"/>
  <c r="Q97" i="154"/>
  <c r="Q96" i="154"/>
  <c r="Q95" i="154"/>
  <c r="Q94" i="154"/>
  <c r="Q93" i="154"/>
  <c r="Q92" i="154"/>
  <c r="Q91" i="154"/>
  <c r="Q90" i="154"/>
  <c r="Q89" i="154"/>
  <c r="Q88" i="154"/>
  <c r="Q87" i="154"/>
  <c r="Q86" i="154"/>
  <c r="Q85" i="154"/>
  <c r="Q84" i="154"/>
  <c r="Q83" i="154"/>
  <c r="Q82" i="154"/>
  <c r="Q81" i="154"/>
  <c r="Q80" i="154"/>
  <c r="R69" i="154"/>
  <c r="Q69" i="154"/>
  <c r="B69" i="154"/>
  <c r="R68" i="154"/>
  <c r="Q68" i="154"/>
  <c r="B68" i="154"/>
  <c r="R67" i="154"/>
  <c r="Q67" i="154"/>
  <c r="B67" i="154"/>
  <c r="R66" i="154"/>
  <c r="Q66" i="154"/>
  <c r="B66" i="154"/>
  <c r="R65" i="154"/>
  <c r="Q65" i="154"/>
  <c r="B65" i="154"/>
  <c r="R64" i="154"/>
  <c r="Q64" i="154"/>
  <c r="B64" i="154"/>
  <c r="R63" i="154"/>
  <c r="Q63" i="154"/>
  <c r="B63" i="154"/>
  <c r="R62" i="154"/>
  <c r="Q62" i="154"/>
  <c r="B62" i="154"/>
  <c r="R61" i="154"/>
  <c r="Q61" i="154"/>
  <c r="B61" i="154"/>
  <c r="R60" i="154"/>
  <c r="Q60" i="154"/>
  <c r="B60" i="154"/>
  <c r="R59" i="154"/>
  <c r="Q59" i="154"/>
  <c r="B59" i="154"/>
  <c r="R58" i="154"/>
  <c r="Q58" i="154"/>
  <c r="B58" i="154"/>
  <c r="R57" i="154"/>
  <c r="Q57" i="154"/>
  <c r="B57" i="154"/>
  <c r="R56" i="154"/>
  <c r="Q56" i="154"/>
  <c r="B56" i="154"/>
  <c r="R55" i="154"/>
  <c r="Q55" i="154"/>
  <c r="B55" i="154"/>
  <c r="R54" i="154"/>
  <c r="Q54" i="154"/>
  <c r="B54" i="154"/>
  <c r="R53" i="154"/>
  <c r="Q53" i="154"/>
  <c r="B53" i="154"/>
  <c r="R52" i="154"/>
  <c r="Q52" i="154"/>
  <c r="B52" i="154"/>
  <c r="R51" i="154"/>
  <c r="Q51" i="154"/>
  <c r="B51" i="154"/>
  <c r="R50" i="154"/>
  <c r="Q50" i="154"/>
  <c r="B50" i="154"/>
  <c r="R49" i="154"/>
  <c r="Q49" i="154"/>
  <c r="B49" i="154"/>
  <c r="R48" i="154"/>
  <c r="Q48" i="154"/>
  <c r="B48" i="154"/>
  <c r="R47" i="154"/>
  <c r="Q47" i="154"/>
  <c r="B47" i="154"/>
  <c r="R46" i="154"/>
  <c r="Q46" i="154"/>
  <c r="B46" i="154"/>
  <c r="R45" i="154"/>
  <c r="Q45" i="154"/>
  <c r="B45" i="154"/>
  <c r="Q41" i="154"/>
  <c r="Q40" i="154"/>
  <c r="Q39" i="154"/>
  <c r="Q38" i="154"/>
  <c r="R37" i="154"/>
  <c r="R36" i="154"/>
  <c r="R35" i="154"/>
  <c r="R34" i="154"/>
  <c r="R33" i="154"/>
  <c r="R32" i="154"/>
  <c r="R31" i="154"/>
  <c r="R30" i="154"/>
  <c r="R29" i="154"/>
  <c r="R27" i="154"/>
  <c r="Q113" i="154" s="1"/>
  <c r="R9" i="154"/>
  <c r="AS470" i="82" l="1"/>
  <c r="BV41" i="82" s="1"/>
  <c r="AC470" i="82"/>
  <c r="BF41" i="82" s="1"/>
  <c r="AJ470" i="82"/>
  <c r="BM41" i="82" s="1"/>
  <c r="AM470" i="82"/>
  <c r="BP41" i="82" s="1"/>
  <c r="AL470" i="82"/>
  <c r="BO41" i="82" s="1"/>
  <c r="AI470" i="82"/>
  <c r="BL41" i="82" s="1"/>
  <c r="AK470" i="82"/>
  <c r="BN41" i="82" s="1"/>
  <c r="AV470" i="82"/>
  <c r="AF470" i="82"/>
  <c r="BI41" i="82" s="1"/>
  <c r="AQ470" i="82"/>
  <c r="BT41" i="82" s="1"/>
  <c r="AO470" i="82"/>
  <c r="BR41" i="82" s="1"/>
  <c r="AP470" i="82"/>
  <c r="BS41" i="82" s="1"/>
  <c r="AR470" i="82"/>
  <c r="BU41" i="82" s="1"/>
  <c r="AB470" i="82"/>
  <c r="BE41" i="82" s="1"/>
  <c r="AW470" i="82"/>
  <c r="BY41" i="82" s="1"/>
  <c r="AT470" i="82"/>
  <c r="BW41" i="82" s="1"/>
  <c r="AU470" i="82"/>
  <c r="BX41" i="82" s="1"/>
  <c r="AH470" i="82"/>
  <c r="BK41" i="82" s="1"/>
  <c r="AN470" i="82"/>
  <c r="BQ41" i="82" s="1"/>
  <c r="AG470" i="82"/>
  <c r="BJ41" i="82" s="1"/>
  <c r="AD470" i="82"/>
  <c r="BG41" i="82" s="1"/>
  <c r="AE470" i="82"/>
  <c r="BH41" i="82" s="1"/>
  <c r="AM458" i="82"/>
  <c r="BP40" i="82" s="1"/>
  <c r="AI458" i="82"/>
  <c r="BL40" i="82" s="1"/>
  <c r="AH458" i="82"/>
  <c r="BK40" i="82" s="1"/>
  <c r="AN458" i="82"/>
  <c r="BQ40" i="82" s="1"/>
  <c r="AW458" i="82"/>
  <c r="BY40" i="82" s="1"/>
  <c r="AK458" i="82"/>
  <c r="BN40" i="82" s="1"/>
  <c r="AT458" i="82"/>
  <c r="BW40" i="82" s="1"/>
  <c r="AD458" i="82"/>
  <c r="BG40" i="82" s="1"/>
  <c r="AJ458" i="82"/>
  <c r="BM40" i="82" s="1"/>
  <c r="AO458" i="82"/>
  <c r="BR40" i="82" s="1"/>
  <c r="AC458" i="82"/>
  <c r="BF40" i="82" s="1"/>
  <c r="AU458" i="82"/>
  <c r="BX40" i="82" s="1"/>
  <c r="AL458" i="82"/>
  <c r="BO40" i="82" s="1"/>
  <c r="AR458" i="82"/>
  <c r="BU40" i="82" s="1"/>
  <c r="AB458" i="82"/>
  <c r="BE40" i="82" s="1"/>
  <c r="AS458" i="82"/>
  <c r="BV40" i="82" s="1"/>
  <c r="AE458" i="82"/>
  <c r="BH40" i="82" s="1"/>
  <c r="AP458" i="82"/>
  <c r="BS40" i="82" s="1"/>
  <c r="AV458" i="82"/>
  <c r="AF458" i="82"/>
  <c r="BI40" i="82" s="1"/>
  <c r="AG458" i="82"/>
  <c r="BJ40" i="82" s="1"/>
  <c r="AQ458" i="82"/>
  <c r="BT40" i="82" s="1"/>
  <c r="AU446" i="82"/>
  <c r="BX39" i="82" s="1"/>
  <c r="AC446" i="82"/>
  <c r="BF39" i="82" s="1"/>
  <c r="AK446" i="82"/>
  <c r="BN39" i="82" s="1"/>
  <c r="AJ446" i="82"/>
  <c r="BM39" i="82" s="1"/>
  <c r="AL446" i="82"/>
  <c r="BO39" i="82" s="1"/>
  <c r="AO446" i="82"/>
  <c r="BR39" i="82" s="1"/>
  <c r="AM446" i="82"/>
  <c r="BP39" i="82" s="1"/>
  <c r="AH446" i="82"/>
  <c r="BK39" i="82" s="1"/>
  <c r="AV446" i="82"/>
  <c r="AF446" i="82"/>
  <c r="BI39" i="82" s="1"/>
  <c r="AQ446" i="82"/>
  <c r="BT39" i="82" s="1"/>
  <c r="AT446" i="82"/>
  <c r="BW39" i="82" s="1"/>
  <c r="AE446" i="82"/>
  <c r="BH39" i="82" s="1"/>
  <c r="AS446" i="82"/>
  <c r="BV39" i="82" s="1"/>
  <c r="AR446" i="82"/>
  <c r="BU39" i="82" s="1"/>
  <c r="AB446" i="82"/>
  <c r="BE39" i="82" s="1"/>
  <c r="AW446" i="82"/>
  <c r="BY39" i="82" s="1"/>
  <c r="AD446" i="82"/>
  <c r="BG39" i="82" s="1"/>
  <c r="AP446" i="82"/>
  <c r="BS39" i="82" s="1"/>
  <c r="AN446" i="82"/>
  <c r="BQ39" i="82" s="1"/>
  <c r="AG446" i="82"/>
  <c r="BJ39" i="82" s="1"/>
  <c r="AI446" i="82"/>
  <c r="BL39" i="82" s="1"/>
  <c r="AT434" i="82"/>
  <c r="BW38" i="82" s="1"/>
  <c r="AC434" i="82"/>
  <c r="BF38" i="82" s="1"/>
  <c r="AE434" i="82"/>
  <c r="BH38" i="82" s="1"/>
  <c r="AJ434" i="82"/>
  <c r="BM38" i="82" s="1"/>
  <c r="AL434" i="82"/>
  <c r="BO38" i="82" s="1"/>
  <c r="AM434" i="82"/>
  <c r="BP38" i="82" s="1"/>
  <c r="AP434" i="82"/>
  <c r="BS38" i="82" s="1"/>
  <c r="AH434" i="82"/>
  <c r="BK38" i="82" s="1"/>
  <c r="AD434" i="82"/>
  <c r="BG38" i="82" s="1"/>
  <c r="AV434" i="82"/>
  <c r="AF434" i="82"/>
  <c r="BI38" i="82" s="1"/>
  <c r="AQ434" i="82"/>
  <c r="BT38" i="82" s="1"/>
  <c r="AU434" i="82"/>
  <c r="BX38" i="82" s="1"/>
  <c r="AO434" i="82"/>
  <c r="BR38" i="82" s="1"/>
  <c r="AN434" i="82"/>
  <c r="BQ38" i="82" s="1"/>
  <c r="AG434" i="82"/>
  <c r="BJ38" i="82" s="1"/>
  <c r="AS434" i="82"/>
  <c r="BV38" i="82" s="1"/>
  <c r="AK434" i="82"/>
  <c r="BN38" i="82" s="1"/>
  <c r="AI434" i="82"/>
  <c r="BL38" i="82" s="1"/>
  <c r="AR434" i="82"/>
  <c r="BU38" i="82" s="1"/>
  <c r="AB434" i="82"/>
  <c r="BE38" i="82" s="1"/>
  <c r="AW434" i="82"/>
  <c r="BY38" i="82" s="1"/>
  <c r="AM422" i="82"/>
  <c r="BP37" i="82" s="1"/>
  <c r="AT422" i="82"/>
  <c r="BW37" i="82" s="1"/>
  <c r="AD422" i="82"/>
  <c r="BG37" i="82" s="1"/>
  <c r="AJ422" i="82"/>
  <c r="BM37" i="82" s="1"/>
  <c r="AK422" i="82"/>
  <c r="BN37" i="82" s="1"/>
  <c r="AG422" i="82"/>
  <c r="BJ37" i="82" s="1"/>
  <c r="AE422" i="82"/>
  <c r="BH37" i="82" s="1"/>
  <c r="AP422" i="82"/>
  <c r="BS37" i="82" s="1"/>
  <c r="AV422" i="82"/>
  <c r="AF422" i="82"/>
  <c r="BI37" i="82" s="1"/>
  <c r="AC422" i="82"/>
  <c r="BF37" i="82" s="1"/>
  <c r="AQ422" i="82"/>
  <c r="BT37" i="82" s="1"/>
  <c r="AU422" i="82"/>
  <c r="BX37" i="82" s="1"/>
  <c r="AL422" i="82"/>
  <c r="BO37" i="82" s="1"/>
  <c r="AR422" i="82"/>
  <c r="BU37" i="82" s="1"/>
  <c r="AB422" i="82"/>
  <c r="BE37" i="82" s="1"/>
  <c r="AW422" i="82"/>
  <c r="BY37" i="82" s="1"/>
  <c r="AI422" i="82"/>
  <c r="BL37" i="82" s="1"/>
  <c r="AH422" i="82"/>
  <c r="BK37" i="82" s="1"/>
  <c r="AN422" i="82"/>
  <c r="BQ37" i="82" s="1"/>
  <c r="AS422" i="82"/>
  <c r="BV37" i="82" s="1"/>
  <c r="AO422" i="82"/>
  <c r="BR37" i="82" s="1"/>
  <c r="AU410" i="82"/>
  <c r="BX36" i="82" s="1"/>
  <c r="AC410" i="82"/>
  <c r="BF36" i="82" s="1"/>
  <c r="AK410" i="82"/>
  <c r="BN36" i="82" s="1"/>
  <c r="AJ410" i="82"/>
  <c r="BM36" i="82" s="1"/>
  <c r="AL410" i="82"/>
  <c r="BO36" i="82" s="1"/>
  <c r="AI410" i="82"/>
  <c r="BL36" i="82" s="1"/>
  <c r="AM410" i="82"/>
  <c r="BP36" i="82" s="1"/>
  <c r="AH410" i="82"/>
  <c r="BK36" i="82" s="1"/>
  <c r="AV410" i="82"/>
  <c r="AF410" i="82"/>
  <c r="BI36" i="82" s="1"/>
  <c r="AQ410" i="82"/>
  <c r="BT36" i="82" s="1"/>
  <c r="AO410" i="82"/>
  <c r="BR36" i="82" s="1"/>
  <c r="AE410" i="82"/>
  <c r="BH36" i="82" s="1"/>
  <c r="AS410" i="82"/>
  <c r="BV36" i="82" s="1"/>
  <c r="AR410" i="82"/>
  <c r="BU36" i="82" s="1"/>
  <c r="AB410" i="82"/>
  <c r="BE36" i="82" s="1"/>
  <c r="AW410" i="82"/>
  <c r="BY36" i="82" s="1"/>
  <c r="AT410" i="82"/>
  <c r="BW36" i="82" s="1"/>
  <c r="AP410" i="82"/>
  <c r="BS36" i="82" s="1"/>
  <c r="AN410" i="82"/>
  <c r="BQ36" i="82" s="1"/>
  <c r="AG410" i="82"/>
  <c r="BJ36" i="82" s="1"/>
  <c r="AD410" i="82"/>
  <c r="BG36" i="82" s="1"/>
  <c r="AU398" i="82"/>
  <c r="BX35" i="82" s="1"/>
  <c r="AC398" i="82"/>
  <c r="BF35" i="82" s="1"/>
  <c r="AM398" i="82"/>
  <c r="BP35" i="82" s="1"/>
  <c r="AN398" i="82"/>
  <c r="BQ35" i="82" s="1"/>
  <c r="AG398" i="82"/>
  <c r="BJ35" i="82" s="1"/>
  <c r="AI398" i="82"/>
  <c r="BL35" i="82" s="1"/>
  <c r="AD398" i="82"/>
  <c r="BG35" i="82" s="1"/>
  <c r="AT398" i="82"/>
  <c r="BW35" i="82" s="1"/>
  <c r="AH398" i="82"/>
  <c r="BK35" i="82" s="1"/>
  <c r="AJ398" i="82"/>
  <c r="BM35" i="82" s="1"/>
  <c r="AL398" i="82"/>
  <c r="BO35" i="82" s="1"/>
  <c r="AP398" i="82"/>
  <c r="BS35" i="82" s="1"/>
  <c r="AK398" i="82"/>
  <c r="BN35" i="82" s="1"/>
  <c r="AO398" i="82"/>
  <c r="BR35" i="82" s="1"/>
  <c r="AV398" i="82"/>
  <c r="AF398" i="82"/>
  <c r="BI35" i="82" s="1"/>
  <c r="AQ398" i="82"/>
  <c r="BT35" i="82" s="1"/>
  <c r="AS398" i="82"/>
  <c r="BV35" i="82" s="1"/>
  <c r="AE398" i="82"/>
  <c r="BH35" i="82" s="1"/>
  <c r="AR398" i="82"/>
  <c r="BU35" i="82" s="1"/>
  <c r="AB398" i="82"/>
  <c r="BE35" i="82" s="1"/>
  <c r="AW398" i="82"/>
  <c r="BY35" i="82" s="1"/>
  <c r="AL386" i="82"/>
  <c r="BO34" i="82" s="1"/>
  <c r="AS386" i="82"/>
  <c r="BV34" i="82" s="1"/>
  <c r="AR386" i="82"/>
  <c r="BU34" i="82" s="1"/>
  <c r="AB386" i="82"/>
  <c r="BE34" i="82" s="1"/>
  <c r="AD386" i="82"/>
  <c r="BG34" i="82" s="1"/>
  <c r="AQ386" i="82"/>
  <c r="BT34" i="82" s="1"/>
  <c r="AH386" i="82"/>
  <c r="BK34" i="82" s="1"/>
  <c r="AN386" i="82"/>
  <c r="BQ34" i="82" s="1"/>
  <c r="AT386" i="82"/>
  <c r="BW34" i="82" s="1"/>
  <c r="AU386" i="82"/>
  <c r="BX34" i="82" s="1"/>
  <c r="AK386" i="82"/>
  <c r="BN34" i="82" s="1"/>
  <c r="AW386" i="82"/>
  <c r="BY34" i="82" s="1"/>
  <c r="AJ386" i="82"/>
  <c r="BM34" i="82" s="1"/>
  <c r="AO386" i="82"/>
  <c r="BR34" i="82" s="1"/>
  <c r="AM386" i="82"/>
  <c r="BP34" i="82" s="1"/>
  <c r="AC386" i="82"/>
  <c r="BF34" i="82" s="1"/>
  <c r="AE386" i="82"/>
  <c r="BH34" i="82" s="1"/>
  <c r="AV386" i="82"/>
  <c r="AF386" i="82"/>
  <c r="BI34" i="82" s="1"/>
  <c r="AI386" i="82"/>
  <c r="BL34" i="82" s="1"/>
  <c r="AG386" i="82"/>
  <c r="BJ34" i="82" s="1"/>
  <c r="AP386" i="82"/>
  <c r="BS34" i="82" s="1"/>
  <c r="AT374" i="82"/>
  <c r="BW33" i="82" s="1"/>
  <c r="AF374" i="82"/>
  <c r="BI33" i="82" s="1"/>
  <c r="AN374" i="82"/>
  <c r="BQ33" i="82" s="1"/>
  <c r="AU374" i="82"/>
  <c r="BX33" i="82" s="1"/>
  <c r="AD374" i="82"/>
  <c r="BG33" i="82" s="1"/>
  <c r="AL374" i="82"/>
  <c r="BO33" i="82" s="1"/>
  <c r="AO374" i="82"/>
  <c r="BR33" i="82" s="1"/>
  <c r="AV374" i="82"/>
  <c r="AM374" i="82"/>
  <c r="BP33" i="82" s="1"/>
  <c r="AH374" i="82"/>
  <c r="BK33" i="82" s="1"/>
  <c r="AB374" i="82"/>
  <c r="BE33" i="82" s="1"/>
  <c r="AC374" i="82"/>
  <c r="BF33" i="82" s="1"/>
  <c r="AR374" i="82"/>
  <c r="BU33" i="82" s="1"/>
  <c r="AQ374" i="82"/>
  <c r="BT33" i="82" s="1"/>
  <c r="AP374" i="82"/>
  <c r="BS33" i="82" s="1"/>
  <c r="AJ374" i="82"/>
  <c r="BM33" i="82" s="1"/>
  <c r="AG374" i="82"/>
  <c r="BJ33" i="82" s="1"/>
  <c r="AE374" i="82"/>
  <c r="BH33" i="82" s="1"/>
  <c r="AW374" i="82"/>
  <c r="BY33" i="82" s="1"/>
  <c r="AS374" i="82"/>
  <c r="BV33" i="82" s="1"/>
  <c r="AK374" i="82"/>
  <c r="BN33" i="82" s="1"/>
  <c r="AI374" i="82"/>
  <c r="BL33" i="82" s="1"/>
  <c r="AU362" i="82"/>
  <c r="BX32" i="82" s="1"/>
  <c r="AJ362" i="82"/>
  <c r="BM32" i="82" s="1"/>
  <c r="AR362" i="82"/>
  <c r="BU32" i="82" s="1"/>
  <c r="AD362" i="82"/>
  <c r="BG32" i="82" s="1"/>
  <c r="AB362" i="82"/>
  <c r="BE32" i="82" s="1"/>
  <c r="AL362" i="82"/>
  <c r="BO32" i="82" s="1"/>
  <c r="AT362" i="82"/>
  <c r="BW32" i="82" s="1"/>
  <c r="AV362" i="82"/>
  <c r="AG362" i="82"/>
  <c r="BJ32" i="82" s="1"/>
  <c r="AW362" i="82"/>
  <c r="BY32" i="82" s="1"/>
  <c r="AE362" i="82"/>
  <c r="BH32" i="82" s="1"/>
  <c r="AH362" i="82"/>
  <c r="BK32" i="82" s="1"/>
  <c r="AK362" i="82"/>
  <c r="BN32" i="82" s="1"/>
  <c r="AI362" i="82"/>
  <c r="BL32" i="82" s="1"/>
  <c r="AF362" i="82"/>
  <c r="BI32" i="82" s="1"/>
  <c r="AP362" i="82"/>
  <c r="BS32" i="82" s="1"/>
  <c r="AO362" i="82"/>
  <c r="BR32" i="82" s="1"/>
  <c r="AM362" i="82"/>
  <c r="BP32" i="82" s="1"/>
  <c r="AN362" i="82"/>
  <c r="BQ32" i="82" s="1"/>
  <c r="AC362" i="82"/>
  <c r="BF32" i="82" s="1"/>
  <c r="AS362" i="82"/>
  <c r="BV32" i="82" s="1"/>
  <c r="AQ362" i="82"/>
  <c r="BT32" i="82" s="1"/>
  <c r="AU350" i="82"/>
  <c r="BX31" i="82" s="1"/>
  <c r="AH350" i="82"/>
  <c r="BK31" i="82" s="1"/>
  <c r="AR350" i="82"/>
  <c r="BU31" i="82" s="1"/>
  <c r="AL350" i="82"/>
  <c r="BO31" i="82" s="1"/>
  <c r="AK350" i="82"/>
  <c r="BN31" i="82" s="1"/>
  <c r="AQ350" i="82"/>
  <c r="BT31" i="82" s="1"/>
  <c r="AP350" i="82"/>
  <c r="BS31" i="82" s="1"/>
  <c r="AT350" i="82"/>
  <c r="BW31" i="82" s="1"/>
  <c r="AF350" i="82"/>
  <c r="BI31" i="82" s="1"/>
  <c r="AO350" i="82"/>
  <c r="BR31" i="82" s="1"/>
  <c r="AE350" i="82"/>
  <c r="BH31" i="82" s="1"/>
  <c r="AB350" i="82"/>
  <c r="BE31" i="82" s="1"/>
  <c r="AN350" i="82"/>
  <c r="BQ31" i="82" s="1"/>
  <c r="AC350" i="82"/>
  <c r="BF31" i="82" s="1"/>
  <c r="AS350" i="82"/>
  <c r="BV31" i="82" s="1"/>
  <c r="AI350" i="82"/>
  <c r="BL31" i="82" s="1"/>
  <c r="AJ350" i="82"/>
  <c r="BM31" i="82" s="1"/>
  <c r="AD350" i="82"/>
  <c r="BG31" i="82" s="1"/>
  <c r="AV350" i="82"/>
  <c r="AG350" i="82"/>
  <c r="BJ31" i="82" s="1"/>
  <c r="AW350" i="82"/>
  <c r="BY31" i="82" s="1"/>
  <c r="AM350" i="82"/>
  <c r="BP31" i="82" s="1"/>
  <c r="AU338" i="82"/>
  <c r="BX30" i="82" s="1"/>
  <c r="AP338" i="82"/>
  <c r="BS30" i="82" s="1"/>
  <c r="AR338" i="82"/>
  <c r="BU30" i="82" s="1"/>
  <c r="AM338" i="82"/>
  <c r="BP30" i="82" s="1"/>
  <c r="AH338" i="82"/>
  <c r="BK30" i="82" s="1"/>
  <c r="AW338" i="82"/>
  <c r="BY30" i="82" s="1"/>
  <c r="AG338" i="82"/>
  <c r="BJ30" i="82" s="1"/>
  <c r="AQ338" i="82"/>
  <c r="BT30" i="82" s="1"/>
  <c r="AT338" i="82"/>
  <c r="BW30" i="82" s="1"/>
  <c r="AN338" i="82"/>
  <c r="BQ30" i="82" s="1"/>
  <c r="AS338" i="82"/>
  <c r="BV30" i="82" s="1"/>
  <c r="AC338" i="82"/>
  <c r="BF30" i="82" s="1"/>
  <c r="AV338" i="82"/>
  <c r="AB338" i="82"/>
  <c r="BE30" i="82" s="1"/>
  <c r="AD338" i="82"/>
  <c r="BG30" i="82" s="1"/>
  <c r="AO338" i="82"/>
  <c r="BR30" i="82" s="1"/>
  <c r="AF338" i="82"/>
  <c r="BI30" i="82" s="1"/>
  <c r="AI338" i="82"/>
  <c r="BL30" i="82" s="1"/>
  <c r="AJ338" i="82"/>
  <c r="BM30" i="82" s="1"/>
  <c r="AE338" i="82"/>
  <c r="BH30" i="82" s="1"/>
  <c r="AK338" i="82"/>
  <c r="BN30" i="82" s="1"/>
  <c r="AL338" i="82"/>
  <c r="BO30" i="82" s="1"/>
  <c r="AU326" i="82"/>
  <c r="BX29" i="82" s="1"/>
  <c r="AF326" i="82"/>
  <c r="BI29" i="82" s="1"/>
  <c r="AO326" i="82"/>
  <c r="BR29" i="82" s="1"/>
  <c r="AT326" i="82"/>
  <c r="BW29" i="82" s="1"/>
  <c r="AH326" i="82"/>
  <c r="BK29" i="82" s="1"/>
  <c r="AJ326" i="82"/>
  <c r="BM29" i="82" s="1"/>
  <c r="AR326" i="82"/>
  <c r="BU29" i="82" s="1"/>
  <c r="AM326" i="82"/>
  <c r="BP29" i="82" s="1"/>
  <c r="AK326" i="82"/>
  <c r="BN29" i="82" s="1"/>
  <c r="AN326" i="82"/>
  <c r="BQ29" i="82" s="1"/>
  <c r="AP326" i="82"/>
  <c r="BS29" i="82" s="1"/>
  <c r="AQ326" i="82"/>
  <c r="BT29" i="82" s="1"/>
  <c r="AW326" i="82"/>
  <c r="BY29" i="82" s="1"/>
  <c r="AG326" i="82"/>
  <c r="BJ29" i="82" s="1"/>
  <c r="AI326" i="82"/>
  <c r="BL29" i="82" s="1"/>
  <c r="AV326" i="82"/>
  <c r="AE326" i="82"/>
  <c r="BH29" i="82" s="1"/>
  <c r="AS326" i="82"/>
  <c r="BV29" i="82" s="1"/>
  <c r="AC326" i="82"/>
  <c r="BF29" i="82" s="1"/>
  <c r="AD326" i="82"/>
  <c r="BG29" i="82" s="1"/>
  <c r="AB326" i="82"/>
  <c r="BE29" i="82" s="1"/>
  <c r="AL326" i="82"/>
  <c r="BO29" i="82" s="1"/>
  <c r="AT314" i="82"/>
  <c r="BW28" i="82" s="1"/>
  <c r="AH314" i="82"/>
  <c r="BK28" i="82" s="1"/>
  <c r="AD314" i="82"/>
  <c r="BG28" i="82" s="1"/>
  <c r="AE314" i="82"/>
  <c r="BH28" i="82" s="1"/>
  <c r="AW314" i="82"/>
  <c r="BY28" i="82" s="1"/>
  <c r="AG314" i="82"/>
  <c r="BJ28" i="82" s="1"/>
  <c r="AQ314" i="82"/>
  <c r="BT28" i="82" s="1"/>
  <c r="AN314" i="82"/>
  <c r="BQ28" i="82" s="1"/>
  <c r="AB314" i="82"/>
  <c r="BE28" i="82" s="1"/>
  <c r="AJ314" i="82"/>
  <c r="BM28" i="82" s="1"/>
  <c r="AM314" i="82"/>
  <c r="BP28" i="82" s="1"/>
  <c r="AS314" i="82"/>
  <c r="BV28" i="82" s="1"/>
  <c r="AC314" i="82"/>
  <c r="BF28" i="82" s="1"/>
  <c r="AV314" i="82"/>
  <c r="AU314" i="82"/>
  <c r="BX28" i="82" s="1"/>
  <c r="AI314" i="82"/>
  <c r="BL28" i="82" s="1"/>
  <c r="AR314" i="82"/>
  <c r="BU28" i="82" s="1"/>
  <c r="AO314" i="82"/>
  <c r="BR28" i="82" s="1"/>
  <c r="AF314" i="82"/>
  <c r="BI28" i="82" s="1"/>
  <c r="AP314" i="82"/>
  <c r="BS28" i="82" s="1"/>
  <c r="AK314" i="82"/>
  <c r="BN28" i="82" s="1"/>
  <c r="AL314" i="82"/>
  <c r="BO28" i="82" s="1"/>
  <c r="AH302" i="82"/>
  <c r="BK27" i="82" s="1"/>
  <c r="AP302" i="82"/>
  <c r="BS27" i="82" s="1"/>
  <c r="AF302" i="82"/>
  <c r="BI27" i="82" s="1"/>
  <c r="AW302" i="82"/>
  <c r="BY27" i="82" s="1"/>
  <c r="AG302" i="82"/>
  <c r="BJ27" i="82" s="1"/>
  <c r="AI302" i="82"/>
  <c r="BL27" i="82" s="1"/>
  <c r="AE302" i="82"/>
  <c r="BH27" i="82" s="1"/>
  <c r="AM302" i="82"/>
  <c r="BP27" i="82" s="1"/>
  <c r="AS302" i="82"/>
  <c r="BV27" i="82" s="1"/>
  <c r="AC302" i="82"/>
  <c r="BF27" i="82" s="1"/>
  <c r="AD302" i="82"/>
  <c r="BG27" i="82" s="1"/>
  <c r="AJ302" i="82"/>
  <c r="BM27" i="82" s="1"/>
  <c r="AV302" i="82"/>
  <c r="AO302" i="82"/>
  <c r="BR27" i="82" s="1"/>
  <c r="AT302" i="82"/>
  <c r="BW27" i="82" s="1"/>
  <c r="AR302" i="82"/>
  <c r="BU27" i="82" s="1"/>
  <c r="AU302" i="82"/>
  <c r="BX27" i="82" s="1"/>
  <c r="AQ302" i="82"/>
  <c r="BT27" i="82" s="1"/>
  <c r="AK302" i="82"/>
  <c r="BN27" i="82" s="1"/>
  <c r="AN302" i="82"/>
  <c r="BQ27" i="82" s="1"/>
  <c r="AL302" i="82"/>
  <c r="BO27" i="82" s="1"/>
  <c r="AB302" i="82"/>
  <c r="BE27" i="82" s="1"/>
  <c r="AR290" i="82"/>
  <c r="BU26" i="82" s="1"/>
  <c r="AT290" i="82"/>
  <c r="BW26" i="82" s="1"/>
  <c r="AM290" i="82"/>
  <c r="BP26" i="82" s="1"/>
  <c r="AE290" i="82"/>
  <c r="BH26" i="82" s="1"/>
  <c r="AI290" i="82"/>
  <c r="BL26" i="82" s="1"/>
  <c r="AJ290" i="82"/>
  <c r="BM26" i="82" s="1"/>
  <c r="AW290" i="82"/>
  <c r="BY26" i="82" s="1"/>
  <c r="AG290" i="82"/>
  <c r="BJ26" i="82" s="1"/>
  <c r="AQ290" i="82"/>
  <c r="BT26" i="82" s="1"/>
  <c r="AH290" i="82"/>
  <c r="BK26" i="82" s="1"/>
  <c r="AP290" i="82"/>
  <c r="BS26" i="82" s="1"/>
  <c r="AS290" i="82"/>
  <c r="BV26" i="82" s="1"/>
  <c r="AC290" i="82"/>
  <c r="BF26" i="82" s="1"/>
  <c r="AV290" i="82"/>
  <c r="AN290" i="82"/>
  <c r="BQ26" i="82" s="1"/>
  <c r="AO290" i="82"/>
  <c r="BR26" i="82" s="1"/>
  <c r="AF290" i="82"/>
  <c r="BI26" i="82" s="1"/>
  <c r="AU290" i="82"/>
  <c r="BX26" i="82" s="1"/>
  <c r="AB290" i="82"/>
  <c r="BE26" i="82" s="1"/>
  <c r="AD290" i="82"/>
  <c r="BG26" i="82" s="1"/>
  <c r="AK290" i="82"/>
  <c r="BN26" i="82" s="1"/>
  <c r="AL290" i="82"/>
  <c r="BO26" i="82" s="1"/>
  <c r="AL278" i="82"/>
  <c r="BO25" i="82" s="1"/>
  <c r="AE278" i="82"/>
  <c r="BH25" i="82" s="1"/>
  <c r="AR278" i="82"/>
  <c r="BU25" i="82" s="1"/>
  <c r="AW278" i="82"/>
  <c r="BY25" i="82" s="1"/>
  <c r="AG278" i="82"/>
  <c r="BJ25" i="82" s="1"/>
  <c r="AI278" i="82"/>
  <c r="BL25" i="82" s="1"/>
  <c r="AV278" i="82"/>
  <c r="AB278" i="82"/>
  <c r="BE25" i="82" s="1"/>
  <c r="AU278" i="82"/>
  <c r="BX25" i="82" s="1"/>
  <c r="AS278" i="82"/>
  <c r="BV25" i="82" s="1"/>
  <c r="AC278" i="82"/>
  <c r="BF25" i="82" s="1"/>
  <c r="AD278" i="82"/>
  <c r="BG25" i="82" s="1"/>
  <c r="AJ278" i="82"/>
  <c r="BM25" i="82" s="1"/>
  <c r="AO278" i="82"/>
  <c r="BR25" i="82" s="1"/>
  <c r="AT278" i="82"/>
  <c r="BW25" i="82" s="1"/>
  <c r="AH278" i="82"/>
  <c r="BK25" i="82" s="1"/>
  <c r="AQ278" i="82"/>
  <c r="BT25" i="82" s="1"/>
  <c r="AF278" i="82"/>
  <c r="BI25" i="82" s="1"/>
  <c r="AK278" i="82"/>
  <c r="BN25" i="82" s="1"/>
  <c r="AN278" i="82"/>
  <c r="BQ25" i="82" s="1"/>
  <c r="AP278" i="82"/>
  <c r="BS25" i="82" s="1"/>
  <c r="AM278" i="82"/>
  <c r="BP25" i="82" s="1"/>
  <c r="AP266" i="82"/>
  <c r="BS24" i="82" s="1"/>
  <c r="AM266" i="82"/>
  <c r="BP24" i="82" s="1"/>
  <c r="AJ266" i="82"/>
  <c r="BM24" i="82" s="1"/>
  <c r="AT266" i="82"/>
  <c r="BW24" i="82" s="1"/>
  <c r="AE266" i="82"/>
  <c r="BH24" i="82" s="1"/>
  <c r="AR266" i="82"/>
  <c r="BU24" i="82" s="1"/>
  <c r="AD266" i="82"/>
  <c r="BG24" i="82" s="1"/>
  <c r="AN266" i="82"/>
  <c r="BQ24" i="82" s="1"/>
  <c r="AS266" i="82"/>
  <c r="BV24" i="82" s="1"/>
  <c r="AC266" i="82"/>
  <c r="BF24" i="82" s="1"/>
  <c r="AV266" i="82"/>
  <c r="AU266" i="82"/>
  <c r="BX24" i="82" s="1"/>
  <c r="AO266" i="82"/>
  <c r="BR24" i="82" s="1"/>
  <c r="AF266" i="82"/>
  <c r="BI24" i="82" s="1"/>
  <c r="AB266" i="82"/>
  <c r="BE24" i="82" s="1"/>
  <c r="AK266" i="82"/>
  <c r="BN24" i="82" s="1"/>
  <c r="AL266" i="82"/>
  <c r="BO24" i="82" s="1"/>
  <c r="AH266" i="82"/>
  <c r="BK24" i="82" s="1"/>
  <c r="AI266" i="82"/>
  <c r="BL24" i="82" s="1"/>
  <c r="AW266" i="82"/>
  <c r="BY24" i="82" s="1"/>
  <c r="AG266" i="82"/>
  <c r="BJ24" i="82" s="1"/>
  <c r="AQ266" i="82"/>
  <c r="BT24" i="82" s="1"/>
  <c r="AB254" i="82"/>
  <c r="BE23" i="82" s="1"/>
  <c r="AM254" i="82"/>
  <c r="BP23" i="82" s="1"/>
  <c r="AH254" i="82"/>
  <c r="BK23" i="82" s="1"/>
  <c r="AO254" i="82"/>
  <c r="BR23" i="82" s="1"/>
  <c r="AF254" i="82"/>
  <c r="BI23" i="82" s="1"/>
  <c r="AN254" i="82"/>
  <c r="BQ23" i="82" s="1"/>
  <c r="AP254" i="82"/>
  <c r="BS23" i="82" s="1"/>
  <c r="AK254" i="82"/>
  <c r="BN23" i="82" s="1"/>
  <c r="AL254" i="82"/>
  <c r="BO23" i="82" s="1"/>
  <c r="AT254" i="82"/>
  <c r="BW23" i="82" s="1"/>
  <c r="AU254" i="82"/>
  <c r="BX23" i="82" s="1"/>
  <c r="AW254" i="82"/>
  <c r="BY23" i="82" s="1"/>
  <c r="AG254" i="82"/>
  <c r="BJ23" i="82" s="1"/>
  <c r="AQ254" i="82"/>
  <c r="BT23" i="82" s="1"/>
  <c r="AD254" i="82"/>
  <c r="BG23" i="82" s="1"/>
  <c r="AE254" i="82"/>
  <c r="BH23" i="82" s="1"/>
  <c r="AR254" i="82"/>
  <c r="BU23" i="82" s="1"/>
  <c r="AS254" i="82"/>
  <c r="BV23" i="82" s="1"/>
  <c r="AC254" i="82"/>
  <c r="BF23" i="82" s="1"/>
  <c r="AV254" i="82"/>
  <c r="AI254" i="82"/>
  <c r="BL23" i="82" s="1"/>
  <c r="AJ254" i="82"/>
  <c r="BM23" i="82" s="1"/>
  <c r="AT242" i="82"/>
  <c r="BW22" i="82" s="1"/>
  <c r="AP242" i="82"/>
  <c r="BS22" i="82" s="1"/>
  <c r="AE242" i="82"/>
  <c r="BH22" i="82" s="1"/>
  <c r="AM242" i="82"/>
  <c r="BP22" i="82" s="1"/>
  <c r="AD242" i="82"/>
  <c r="BG22" i="82" s="1"/>
  <c r="AS242" i="82"/>
  <c r="BV22" i="82" s="1"/>
  <c r="AC242" i="82"/>
  <c r="BF22" i="82" s="1"/>
  <c r="AV242" i="82"/>
  <c r="AH242" i="82"/>
  <c r="BK22" i="82" s="1"/>
  <c r="AJ242" i="82"/>
  <c r="BM22" i="82" s="1"/>
  <c r="AI242" i="82"/>
  <c r="BL22" i="82" s="1"/>
  <c r="AO242" i="82"/>
  <c r="BR22" i="82" s="1"/>
  <c r="AF242" i="82"/>
  <c r="BI22" i="82" s="1"/>
  <c r="AR242" i="82"/>
  <c r="BU22" i="82" s="1"/>
  <c r="AU242" i="82"/>
  <c r="BX22" i="82" s="1"/>
  <c r="AN242" i="82"/>
  <c r="BQ22" i="82" s="1"/>
  <c r="AK242" i="82"/>
  <c r="BN22" i="82" s="1"/>
  <c r="AL242" i="82"/>
  <c r="BO22" i="82" s="1"/>
  <c r="AB242" i="82"/>
  <c r="BE22" i="82" s="1"/>
  <c r="AW242" i="82"/>
  <c r="BY22" i="82" s="1"/>
  <c r="AG242" i="82"/>
  <c r="BJ22" i="82" s="1"/>
  <c r="AQ242" i="82"/>
  <c r="BT22" i="82" s="1"/>
  <c r="AP230" i="82"/>
  <c r="BS21" i="82" s="1"/>
  <c r="AR230" i="82"/>
  <c r="BU21" i="82" s="1"/>
  <c r="AJ230" i="82"/>
  <c r="BM21" i="82" s="1"/>
  <c r="AD230" i="82"/>
  <c r="BG21" i="82" s="1"/>
  <c r="AH230" i="82"/>
  <c r="BK21" i="82" s="1"/>
  <c r="AW230" i="82"/>
  <c r="BY21" i="82" s="1"/>
  <c r="AG230" i="82"/>
  <c r="BJ21" i="82" s="1"/>
  <c r="AQ230" i="82"/>
  <c r="BT21" i="82" s="1"/>
  <c r="AE230" i="82"/>
  <c r="BH21" i="82" s="1"/>
  <c r="AN230" i="82"/>
  <c r="BQ21" i="82" s="1"/>
  <c r="AB230" i="82"/>
  <c r="BE21" i="82" s="1"/>
  <c r="AS230" i="82"/>
  <c r="BV21" i="82" s="1"/>
  <c r="AC230" i="82"/>
  <c r="BF21" i="82" s="1"/>
  <c r="AV230" i="82"/>
  <c r="AM230" i="82"/>
  <c r="BP21" i="82" s="1"/>
  <c r="AU230" i="82"/>
  <c r="BX21" i="82" s="1"/>
  <c r="AI230" i="82"/>
  <c r="BL21" i="82" s="1"/>
  <c r="AO230" i="82"/>
  <c r="BR21" i="82" s="1"/>
  <c r="AF230" i="82"/>
  <c r="BI21" i="82" s="1"/>
  <c r="AT230" i="82"/>
  <c r="BW21" i="82" s="1"/>
  <c r="AK230" i="82"/>
  <c r="BN21" i="82" s="1"/>
  <c r="AL230" i="82"/>
  <c r="BO21" i="82" s="1"/>
  <c r="AT218" i="82"/>
  <c r="BW20" i="82" s="1"/>
  <c r="AE218" i="82"/>
  <c r="BH20" i="82" s="1"/>
  <c r="AP218" i="82"/>
  <c r="BS20" i="82" s="1"/>
  <c r="AU218" i="82"/>
  <c r="BX20" i="82" s="1"/>
  <c r="AN218" i="82"/>
  <c r="BQ20" i="82" s="1"/>
  <c r="AO218" i="82"/>
  <c r="BR20" i="82" s="1"/>
  <c r="AF218" i="82"/>
  <c r="BI20" i="82" s="1"/>
  <c r="AH218" i="82"/>
  <c r="BK20" i="82" s="1"/>
  <c r="AB218" i="82"/>
  <c r="BE20" i="82" s="1"/>
  <c r="AK218" i="82"/>
  <c r="BN20" i="82" s="1"/>
  <c r="AL218" i="82"/>
  <c r="BO20" i="82" s="1"/>
  <c r="AR218" i="82"/>
  <c r="BU20" i="82" s="1"/>
  <c r="AM218" i="82"/>
  <c r="BP20" i="82" s="1"/>
  <c r="AD218" i="82"/>
  <c r="BG20" i="82" s="1"/>
  <c r="AW218" i="82"/>
  <c r="BY20" i="82" s="1"/>
  <c r="AG218" i="82"/>
  <c r="BJ20" i="82" s="1"/>
  <c r="AQ218" i="82"/>
  <c r="BT20" i="82" s="1"/>
  <c r="AJ218" i="82"/>
  <c r="BM20" i="82" s="1"/>
  <c r="AI218" i="82"/>
  <c r="BL20" i="82" s="1"/>
  <c r="AS218" i="82"/>
  <c r="BV20" i="82" s="1"/>
  <c r="AC218" i="82"/>
  <c r="BF20" i="82" s="1"/>
  <c r="AV218" i="82"/>
  <c r="AU206" i="82"/>
  <c r="BX19" i="82" s="1"/>
  <c r="AO206" i="82"/>
  <c r="BR19" i="82" s="1"/>
  <c r="AD206" i="82"/>
  <c r="BG19" i="82" s="1"/>
  <c r="AW206" i="82"/>
  <c r="BY19" i="82" s="1"/>
  <c r="AL206" i="82"/>
  <c r="BO19" i="82" s="1"/>
  <c r="AB206" i="82"/>
  <c r="BE19" i="82" s="1"/>
  <c r="AT206" i="82"/>
  <c r="BW19" i="82" s="1"/>
  <c r="AJ206" i="82"/>
  <c r="BM19" i="82" s="1"/>
  <c r="AR206" i="82"/>
  <c r="BU19" i="82" s="1"/>
  <c r="AG206" i="82"/>
  <c r="BJ19" i="82" s="1"/>
  <c r="AV206" i="82"/>
  <c r="AS206" i="82"/>
  <c r="BV19" i="82" s="1"/>
  <c r="AM206" i="82"/>
  <c r="BP19" i="82" s="1"/>
  <c r="AF206" i="82"/>
  <c r="BI19" i="82" s="1"/>
  <c r="AC206" i="82"/>
  <c r="BF19" i="82" s="1"/>
  <c r="AQ206" i="82"/>
  <c r="BT19" i="82" s="1"/>
  <c r="AK206" i="82"/>
  <c r="BN19" i="82" s="1"/>
  <c r="AH206" i="82"/>
  <c r="BK19" i="82" s="1"/>
  <c r="AE206" i="82"/>
  <c r="BH19" i="82" s="1"/>
  <c r="AP206" i="82"/>
  <c r="BS19" i="82" s="1"/>
  <c r="AN206" i="82"/>
  <c r="BQ19" i="82" s="1"/>
  <c r="AI206" i="82"/>
  <c r="BL19" i="82" s="1"/>
  <c r="AW194" i="82"/>
  <c r="BY18" i="82" s="1"/>
  <c r="AD194" i="82"/>
  <c r="BG18" i="82" s="1"/>
  <c r="AT194" i="82"/>
  <c r="BW18" i="82" s="1"/>
  <c r="AL194" i="82"/>
  <c r="BO18" i="82" s="1"/>
  <c r="AR194" i="82"/>
  <c r="BU18" i="82" s="1"/>
  <c r="AM194" i="82"/>
  <c r="BP18" i="82" s="1"/>
  <c r="AG194" i="82"/>
  <c r="BJ18" i="82" s="1"/>
  <c r="AF194" i="82"/>
  <c r="BI18" i="82" s="1"/>
  <c r="AH194" i="82"/>
  <c r="BK18" i="82" s="1"/>
  <c r="AQ194" i="82"/>
  <c r="BT18" i="82" s="1"/>
  <c r="AK194" i="82"/>
  <c r="BN18" i="82" s="1"/>
  <c r="AN194" i="82"/>
  <c r="BQ18" i="82" s="1"/>
  <c r="AP194" i="82"/>
  <c r="BS18" i="82" s="1"/>
  <c r="AB194" i="82"/>
  <c r="BE18" i="82" s="1"/>
  <c r="AE194" i="82"/>
  <c r="BH18" i="82" s="1"/>
  <c r="AU194" i="82"/>
  <c r="BX18" i="82" s="1"/>
  <c r="AO194" i="82"/>
  <c r="BR18" i="82" s="1"/>
  <c r="AV194" i="82"/>
  <c r="AJ194" i="82"/>
  <c r="BM18" i="82" s="1"/>
  <c r="AI194" i="82"/>
  <c r="BL18" i="82" s="1"/>
  <c r="AC194" i="82"/>
  <c r="BF18" i="82" s="1"/>
  <c r="AS194" i="82"/>
  <c r="BV18" i="82" s="1"/>
  <c r="AD182" i="82"/>
  <c r="BG17" i="82" s="1"/>
  <c r="AI182" i="82"/>
  <c r="BL17" i="82" s="1"/>
  <c r="AW182" i="82"/>
  <c r="BY17" i="82" s="1"/>
  <c r="AG182" i="82"/>
  <c r="BJ17" i="82" s="1"/>
  <c r="AQ182" i="82"/>
  <c r="BT17" i="82" s="1"/>
  <c r="AM182" i="82"/>
  <c r="BP17" i="82" s="1"/>
  <c r="AP182" i="82"/>
  <c r="BS17" i="82" s="1"/>
  <c r="AN182" i="82"/>
  <c r="BQ17" i="82" s="1"/>
  <c r="AT182" i="82"/>
  <c r="BW17" i="82" s="1"/>
  <c r="AS182" i="82"/>
  <c r="BV17" i="82" s="1"/>
  <c r="AC182" i="82"/>
  <c r="BF17" i="82" s="1"/>
  <c r="AV182" i="82"/>
  <c r="AR182" i="82"/>
  <c r="BU17" i="82" s="1"/>
  <c r="AU182" i="82"/>
  <c r="BX17" i="82" s="1"/>
  <c r="AO182" i="82"/>
  <c r="BR17" i="82" s="1"/>
  <c r="AF182" i="82"/>
  <c r="BI17" i="82" s="1"/>
  <c r="AB182" i="82"/>
  <c r="BE17" i="82" s="1"/>
  <c r="AE182" i="82"/>
  <c r="BH17" i="82" s="1"/>
  <c r="AK182" i="82"/>
  <c r="BN17" i="82" s="1"/>
  <c r="AL182" i="82"/>
  <c r="BO17" i="82" s="1"/>
  <c r="AH182" i="82"/>
  <c r="BK17" i="82" s="1"/>
  <c r="AJ182" i="82"/>
  <c r="BM17" i="82" s="1"/>
  <c r="AT170" i="82"/>
  <c r="BW16" i="82" s="1"/>
  <c r="AF170" i="82"/>
  <c r="BI16" i="82" s="1"/>
  <c r="AO170" i="82"/>
  <c r="BR16" i="82" s="1"/>
  <c r="AU170" i="82"/>
  <c r="BX16" i="82" s="1"/>
  <c r="AH170" i="82"/>
  <c r="BK16" i="82" s="1"/>
  <c r="AI170" i="82"/>
  <c r="BL16" i="82" s="1"/>
  <c r="AR170" i="82"/>
  <c r="BU16" i="82" s="1"/>
  <c r="AM170" i="82"/>
  <c r="BP16" i="82" s="1"/>
  <c r="AK170" i="82"/>
  <c r="BN16" i="82" s="1"/>
  <c r="AP170" i="82"/>
  <c r="BS16" i="82" s="1"/>
  <c r="AN170" i="82"/>
  <c r="BQ16" i="82" s="1"/>
  <c r="AQ170" i="82"/>
  <c r="BT16" i="82" s="1"/>
  <c r="AW170" i="82"/>
  <c r="BY16" i="82" s="1"/>
  <c r="AG170" i="82"/>
  <c r="BJ16" i="82" s="1"/>
  <c r="AJ170" i="82"/>
  <c r="BM16" i="82" s="1"/>
  <c r="AV170" i="82"/>
  <c r="AD170" i="82"/>
  <c r="BG16" i="82" s="1"/>
  <c r="AS170" i="82"/>
  <c r="BV16" i="82" s="1"/>
  <c r="AC170" i="82"/>
  <c r="BF16" i="82" s="1"/>
  <c r="AE170" i="82"/>
  <c r="BH16" i="82" s="1"/>
  <c r="AB170" i="82"/>
  <c r="BE16" i="82" s="1"/>
  <c r="AL170" i="82"/>
  <c r="BO16" i="82" s="1"/>
  <c r="AW158" i="82"/>
  <c r="BY15" i="82" s="1"/>
  <c r="AR158" i="82"/>
  <c r="BU15" i="82" s="1"/>
  <c r="AF158" i="82"/>
  <c r="BI15" i="82" s="1"/>
  <c r="AN158" i="82"/>
  <c r="BQ15" i="82" s="1"/>
  <c r="AD158" i="82"/>
  <c r="BG15" i="82" s="1"/>
  <c r="AV158" i="82"/>
  <c r="AL158" i="82"/>
  <c r="BO15" i="82" s="1"/>
  <c r="AB158" i="82"/>
  <c r="BE15" i="82" s="1"/>
  <c r="AT158" i="82"/>
  <c r="BW15" i="82" s="1"/>
  <c r="AJ158" i="82"/>
  <c r="BM15" i="82" s="1"/>
  <c r="AH158" i="82"/>
  <c r="BK15" i="82" s="1"/>
  <c r="AM158" i="82"/>
  <c r="BP15" i="82" s="1"/>
  <c r="AK158" i="82"/>
  <c r="BN15" i="82" s="1"/>
  <c r="AP158" i="82"/>
  <c r="BS15" i="82" s="1"/>
  <c r="AQ158" i="82"/>
  <c r="BT15" i="82" s="1"/>
  <c r="AO158" i="82"/>
  <c r="BR15" i="82" s="1"/>
  <c r="AE158" i="82"/>
  <c r="BH15" i="82" s="1"/>
  <c r="AU158" i="82"/>
  <c r="BX15" i="82" s="1"/>
  <c r="AC158" i="82"/>
  <c r="BF15" i="82" s="1"/>
  <c r="AS158" i="82"/>
  <c r="BV15" i="82" s="1"/>
  <c r="AI158" i="82"/>
  <c r="BL15" i="82" s="1"/>
  <c r="AG158" i="82"/>
  <c r="BJ15" i="82" s="1"/>
  <c r="AW146" i="82"/>
  <c r="BY14" i="82" s="1"/>
  <c r="AH146" i="82"/>
  <c r="BK14" i="82" s="1"/>
  <c r="AN146" i="82"/>
  <c r="BQ14" i="82" s="1"/>
  <c r="AP146" i="82"/>
  <c r="BS14" i="82" s="1"/>
  <c r="AQ146" i="82"/>
  <c r="BT14" i="82" s="1"/>
  <c r="AK146" i="82"/>
  <c r="BN14" i="82" s="1"/>
  <c r="AB146" i="82"/>
  <c r="BE14" i="82" s="1"/>
  <c r="AD146" i="82"/>
  <c r="BG14" i="82" s="1"/>
  <c r="AV146" i="82"/>
  <c r="AE146" i="82"/>
  <c r="BH14" i="82" s="1"/>
  <c r="AU146" i="82"/>
  <c r="BX14" i="82" s="1"/>
  <c r="AO146" i="82"/>
  <c r="BR14" i="82" s="1"/>
  <c r="AJ146" i="82"/>
  <c r="BM14" i="82" s="1"/>
  <c r="AL146" i="82"/>
  <c r="BO14" i="82" s="1"/>
  <c r="AI146" i="82"/>
  <c r="BL14" i="82" s="1"/>
  <c r="AC146" i="82"/>
  <c r="BF14" i="82" s="1"/>
  <c r="AS146" i="82"/>
  <c r="BV14" i="82" s="1"/>
  <c r="AR146" i="82"/>
  <c r="BU14" i="82" s="1"/>
  <c r="AT146" i="82"/>
  <c r="BW14" i="82" s="1"/>
  <c r="AF146" i="82"/>
  <c r="BI14" i="82" s="1"/>
  <c r="AM146" i="82"/>
  <c r="BP14" i="82" s="1"/>
  <c r="AG146" i="82"/>
  <c r="BJ14" i="82" s="1"/>
  <c r="AW134" i="82"/>
  <c r="BY13" i="82" s="1"/>
  <c r="AL134" i="82"/>
  <c r="BO13" i="82" s="1"/>
  <c r="AH134" i="82"/>
  <c r="BK13" i="82" s="1"/>
  <c r="AD134" i="82"/>
  <c r="BG13" i="82" s="1"/>
  <c r="AT134" i="82"/>
  <c r="BW13" i="82" s="1"/>
  <c r="AM134" i="82"/>
  <c r="BP13" i="82" s="1"/>
  <c r="AF134" i="82"/>
  <c r="BI13" i="82" s="1"/>
  <c r="AV134" i="82"/>
  <c r="AK134" i="82"/>
  <c r="BN13" i="82" s="1"/>
  <c r="AQ134" i="82"/>
  <c r="BT13" i="82" s="1"/>
  <c r="AJ134" i="82"/>
  <c r="BM13" i="82" s="1"/>
  <c r="AO134" i="82"/>
  <c r="BR13" i="82" s="1"/>
  <c r="AE134" i="82"/>
  <c r="BH13" i="82" s="1"/>
  <c r="AU134" i="82"/>
  <c r="BX13" i="82" s="1"/>
  <c r="AN134" i="82"/>
  <c r="BQ13" i="82" s="1"/>
  <c r="AC134" i="82"/>
  <c r="BF13" i="82" s="1"/>
  <c r="AS134" i="82"/>
  <c r="BV13" i="82" s="1"/>
  <c r="AP134" i="82"/>
  <c r="BS13" i="82" s="1"/>
  <c r="AI134" i="82"/>
  <c r="BL13" i="82" s="1"/>
  <c r="AB134" i="82"/>
  <c r="BE13" i="82" s="1"/>
  <c r="AR134" i="82"/>
  <c r="BU13" i="82" s="1"/>
  <c r="AG134" i="82"/>
  <c r="BJ13" i="82" s="1"/>
  <c r="AU122" i="82"/>
  <c r="BX12" i="82" s="1"/>
  <c r="AH122" i="82"/>
  <c r="BK12" i="82" s="1"/>
  <c r="AK122" i="82"/>
  <c r="BN12" i="82" s="1"/>
  <c r="AR122" i="82"/>
  <c r="BU12" i="82" s="1"/>
  <c r="AB122" i="82"/>
  <c r="BE12" i="82" s="1"/>
  <c r="AL122" i="82"/>
  <c r="BO12" i="82" s="1"/>
  <c r="AM122" i="82"/>
  <c r="BP12" i="82" s="1"/>
  <c r="AE122" i="82"/>
  <c r="BH12" i="82" s="1"/>
  <c r="AW122" i="82"/>
  <c r="BY12" i="82" s="1"/>
  <c r="AG122" i="82"/>
  <c r="BJ12" i="82" s="1"/>
  <c r="AN122" i="82"/>
  <c r="BQ12" i="82" s="1"/>
  <c r="AI122" i="82"/>
  <c r="BL12" i="82" s="1"/>
  <c r="AT122" i="82"/>
  <c r="BW12" i="82" s="1"/>
  <c r="AP122" i="82"/>
  <c r="BS12" i="82" s="1"/>
  <c r="AS122" i="82"/>
  <c r="BV12" i="82" s="1"/>
  <c r="AC122" i="82"/>
  <c r="BF12" i="82" s="1"/>
  <c r="AJ122" i="82"/>
  <c r="BM12" i="82" s="1"/>
  <c r="AQ122" i="82"/>
  <c r="BT12" i="82" s="1"/>
  <c r="AO122" i="82"/>
  <c r="BR12" i="82" s="1"/>
  <c r="AV122" i="82"/>
  <c r="AF122" i="82"/>
  <c r="BI12" i="82" s="1"/>
  <c r="AD122" i="82"/>
  <c r="BG12" i="82" s="1"/>
  <c r="AH110" i="82"/>
  <c r="BK11" i="82" s="1"/>
  <c r="AU110" i="82"/>
  <c r="BX11" i="82" s="1"/>
  <c r="AM110" i="82"/>
  <c r="BP11" i="82" s="1"/>
  <c r="AE110" i="82"/>
  <c r="BH11" i="82" s="1"/>
  <c r="AO110" i="82"/>
  <c r="BR11" i="82" s="1"/>
  <c r="AV110" i="82"/>
  <c r="AF110" i="82"/>
  <c r="BI11" i="82" s="1"/>
  <c r="AT110" i="82"/>
  <c r="BW11" i="82" s="1"/>
  <c r="AP110" i="82"/>
  <c r="BS11" i="82" s="1"/>
  <c r="AK110" i="82"/>
  <c r="BN11" i="82" s="1"/>
  <c r="AR110" i="82"/>
  <c r="BU11" i="82" s="1"/>
  <c r="AB110" i="82"/>
  <c r="BE11" i="82" s="1"/>
  <c r="AW110" i="82"/>
  <c r="BY11" i="82" s="1"/>
  <c r="AG110" i="82"/>
  <c r="BJ11" i="82" s="1"/>
  <c r="AN110" i="82"/>
  <c r="BQ11" i="82" s="1"/>
  <c r="AI110" i="82"/>
  <c r="BL11" i="82" s="1"/>
  <c r="AD110" i="82"/>
  <c r="BG11" i="82" s="1"/>
  <c r="AS110" i="82"/>
  <c r="BV11" i="82" s="1"/>
  <c r="AC110" i="82"/>
  <c r="BF11" i="82" s="1"/>
  <c r="AJ110" i="82"/>
  <c r="BM11" i="82" s="1"/>
  <c r="AQ110" i="82"/>
  <c r="BT11" i="82" s="1"/>
  <c r="AL110" i="82"/>
  <c r="BO11" i="82" s="1"/>
  <c r="AM98" i="82"/>
  <c r="BP10" i="82" s="1"/>
  <c r="AO98" i="82"/>
  <c r="BR10" i="82" s="1"/>
  <c r="AV98" i="82"/>
  <c r="AF98" i="82"/>
  <c r="BI10" i="82" s="1"/>
  <c r="AD98" i="82"/>
  <c r="BG10" i="82" s="1"/>
  <c r="AE98" i="82"/>
  <c r="BH10" i="82" s="1"/>
  <c r="AP98" i="82"/>
  <c r="BS10" i="82" s="1"/>
  <c r="AK98" i="82"/>
  <c r="BN10" i="82" s="1"/>
  <c r="AR98" i="82"/>
  <c r="BU10" i="82" s="1"/>
  <c r="AB98" i="82"/>
  <c r="BE10" i="82" s="1"/>
  <c r="AL98" i="82"/>
  <c r="BO10" i="82" s="1"/>
  <c r="AU98" i="82"/>
  <c r="BX10" i="82" s="1"/>
  <c r="AH98" i="82"/>
  <c r="BK10" i="82" s="1"/>
  <c r="AW98" i="82"/>
  <c r="BY10" i="82" s="1"/>
  <c r="AG98" i="82"/>
  <c r="BJ10" i="82" s="1"/>
  <c r="AN98" i="82"/>
  <c r="BQ10" i="82" s="1"/>
  <c r="AI98" i="82"/>
  <c r="BL10" i="82" s="1"/>
  <c r="AT98" i="82"/>
  <c r="BW10" i="82" s="1"/>
  <c r="AS98" i="82"/>
  <c r="BV10" i="82" s="1"/>
  <c r="AC98" i="82"/>
  <c r="BF10" i="82" s="1"/>
  <c r="AJ98" i="82"/>
  <c r="BM10" i="82" s="1"/>
  <c r="AQ98" i="82"/>
  <c r="BT10" i="82" s="1"/>
  <c r="AT86" i="82"/>
  <c r="BW9" i="82" s="1"/>
  <c r="AU86" i="82"/>
  <c r="BX9" i="82" s="1"/>
  <c r="AJ86" i="82"/>
  <c r="BM9" i="82" s="1"/>
  <c r="AI86" i="82"/>
  <c r="BL9" i="82" s="1"/>
  <c r="AK86" i="82"/>
  <c r="BN9" i="82" s="1"/>
  <c r="AL86" i="82"/>
  <c r="BO9" i="82" s="1"/>
  <c r="AR86" i="82"/>
  <c r="BU9" i="82" s="1"/>
  <c r="AW86" i="82"/>
  <c r="BY9" i="82" s="1"/>
  <c r="AG86" i="82"/>
  <c r="BJ9" i="82" s="1"/>
  <c r="AQ86" i="82"/>
  <c r="BT9" i="82" s="1"/>
  <c r="AB86" i="82"/>
  <c r="BE9" i="82" s="1"/>
  <c r="AD86" i="82"/>
  <c r="BG9" i="82" s="1"/>
  <c r="AE86" i="82"/>
  <c r="BH9" i="82" s="1"/>
  <c r="AS86" i="82"/>
  <c r="BV9" i="82" s="1"/>
  <c r="AC86" i="82"/>
  <c r="BF9" i="82" s="1"/>
  <c r="AV86" i="82"/>
  <c r="AH86" i="82"/>
  <c r="BK9" i="82" s="1"/>
  <c r="AN86" i="82"/>
  <c r="BQ9" i="82" s="1"/>
  <c r="AP86" i="82"/>
  <c r="BS9" i="82" s="1"/>
  <c r="AO86" i="82"/>
  <c r="BR9" i="82" s="1"/>
  <c r="AF86" i="82"/>
  <c r="BI9" i="82" s="1"/>
  <c r="AM86" i="82"/>
  <c r="BP9" i="82" s="1"/>
  <c r="AU74" i="82"/>
  <c r="BX8" i="82" s="1"/>
  <c r="AR74" i="82"/>
  <c r="BU8" i="82" s="1"/>
  <c r="AH74" i="82"/>
  <c r="BK8" i="82" s="1"/>
  <c r="AT74" i="82"/>
  <c r="BW8" i="82" s="1"/>
  <c r="AK74" i="82"/>
  <c r="BN8" i="82" s="1"/>
  <c r="AL74" i="82"/>
  <c r="BO8" i="82" s="1"/>
  <c r="AD74" i="82"/>
  <c r="BG8" i="82" s="1"/>
  <c r="AE74" i="82"/>
  <c r="BH8" i="82" s="1"/>
  <c r="AW74" i="82"/>
  <c r="BY8" i="82" s="1"/>
  <c r="AG74" i="82"/>
  <c r="BJ8" i="82" s="1"/>
  <c r="AQ74" i="82"/>
  <c r="BT8" i="82" s="1"/>
  <c r="AI74" i="82"/>
  <c r="BL8" i="82" s="1"/>
  <c r="AJ74" i="82"/>
  <c r="BM8" i="82" s="1"/>
  <c r="AS74" i="82"/>
  <c r="BV8" i="82" s="1"/>
  <c r="AC74" i="82"/>
  <c r="BF8" i="82" s="1"/>
  <c r="AV74" i="82"/>
  <c r="AB74" i="82"/>
  <c r="BE8" i="82" s="1"/>
  <c r="AM74" i="82"/>
  <c r="BP8" i="82" s="1"/>
  <c r="AN74" i="82"/>
  <c r="BQ8" i="82" s="1"/>
  <c r="AP74" i="82"/>
  <c r="BS8" i="82" s="1"/>
  <c r="AO74" i="82"/>
  <c r="BR8" i="82" s="1"/>
  <c r="AF74" i="82"/>
  <c r="BI8" i="82" s="1"/>
  <c r="AT62" i="82"/>
  <c r="BW7" i="82" s="1"/>
  <c r="AN62" i="82"/>
  <c r="BQ7" i="82" s="1"/>
  <c r="AU62" i="82"/>
  <c r="BX7" i="82" s="1"/>
  <c r="AW62" i="82"/>
  <c r="BY7" i="82" s="1"/>
  <c r="AG62" i="82"/>
  <c r="BJ7" i="82" s="1"/>
  <c r="AQ62" i="82"/>
  <c r="BT7" i="82" s="1"/>
  <c r="AM62" i="82"/>
  <c r="BP7" i="82" s="1"/>
  <c r="AI62" i="82"/>
  <c r="BL7" i="82" s="1"/>
  <c r="AS62" i="82"/>
  <c r="BV7" i="82" s="1"/>
  <c r="AC62" i="82"/>
  <c r="BF7" i="82" s="1"/>
  <c r="AV62" i="82"/>
  <c r="AR62" i="82"/>
  <c r="BU7" i="82" s="1"/>
  <c r="AE62" i="82"/>
  <c r="BH7" i="82" s="1"/>
  <c r="AO62" i="82"/>
  <c r="BR7" i="82" s="1"/>
  <c r="AF62" i="82"/>
  <c r="BI7" i="82" s="1"/>
  <c r="AB62" i="82"/>
  <c r="BE7" i="82" s="1"/>
  <c r="AD62" i="82"/>
  <c r="BG7" i="82" s="1"/>
  <c r="AP62" i="82"/>
  <c r="BS7" i="82" s="1"/>
  <c r="AJ62" i="82"/>
  <c r="BM7" i="82" s="1"/>
  <c r="AK62" i="82"/>
  <c r="BN7" i="82" s="1"/>
  <c r="AL62" i="82"/>
  <c r="BO7" i="82" s="1"/>
  <c r="AH62" i="82"/>
  <c r="BK7" i="82" s="1"/>
  <c r="AU50" i="82"/>
  <c r="BX6" i="82" s="1"/>
  <c r="AD50" i="82"/>
  <c r="BG6" i="82" s="1"/>
  <c r="AP50" i="82"/>
  <c r="BS6" i="82" s="1"/>
  <c r="AK50" i="82"/>
  <c r="BN6" i="82" s="1"/>
  <c r="AL50" i="82"/>
  <c r="BO6" i="82" s="1"/>
  <c r="AI50" i="82"/>
  <c r="BL6" i="82" s="1"/>
  <c r="AW50" i="82"/>
  <c r="BY6" i="82" s="1"/>
  <c r="AG50" i="82"/>
  <c r="BJ6" i="82" s="1"/>
  <c r="AQ50" i="82"/>
  <c r="BT6" i="82" s="1"/>
  <c r="AR50" i="82"/>
  <c r="BU6" i="82" s="1"/>
  <c r="AN50" i="82"/>
  <c r="BQ6" i="82" s="1"/>
  <c r="AE50" i="82"/>
  <c r="BH6" i="82" s="1"/>
  <c r="AS50" i="82"/>
  <c r="BV6" i="82" s="1"/>
  <c r="AC50" i="82"/>
  <c r="BF6" i="82" s="1"/>
  <c r="AV50" i="82"/>
  <c r="AB50" i="82"/>
  <c r="BE6" i="82" s="1"/>
  <c r="AH50" i="82"/>
  <c r="BK6" i="82" s="1"/>
  <c r="AM50" i="82"/>
  <c r="BP6" i="82" s="1"/>
  <c r="AT50" i="82"/>
  <c r="BW6" i="82" s="1"/>
  <c r="AJ50" i="82"/>
  <c r="BM6" i="82" s="1"/>
  <c r="AO50" i="82"/>
  <c r="BR6" i="82" s="1"/>
  <c r="AF50" i="82"/>
  <c r="BI6" i="82" s="1"/>
  <c r="AM38" i="82"/>
  <c r="BP5" i="82" s="1"/>
  <c r="AI38" i="82"/>
  <c r="BL5" i="82" s="1"/>
  <c r="AH38" i="82"/>
  <c r="BK5" i="82" s="1"/>
  <c r="AO38" i="82"/>
  <c r="BR5" i="82" s="1"/>
  <c r="AV38" i="82"/>
  <c r="AF38" i="82"/>
  <c r="BI5" i="82" s="1"/>
  <c r="AU38" i="82"/>
  <c r="BX5" i="82" s="1"/>
  <c r="AT38" i="82"/>
  <c r="BW5" i="82" s="1"/>
  <c r="AD38" i="82"/>
  <c r="BG5" i="82" s="1"/>
  <c r="AK38" i="82"/>
  <c r="BN5" i="82" s="1"/>
  <c r="AR38" i="82"/>
  <c r="BU5" i="82" s="1"/>
  <c r="AB38" i="82"/>
  <c r="BE5" i="82" s="1"/>
  <c r="AP38" i="82"/>
  <c r="BS5" i="82" s="1"/>
  <c r="AW38" i="82"/>
  <c r="BY5" i="82" s="1"/>
  <c r="AG38" i="82"/>
  <c r="BJ5" i="82" s="1"/>
  <c r="AN38" i="82"/>
  <c r="BQ5" i="82" s="1"/>
  <c r="AQ38" i="82"/>
  <c r="BT5" i="82" s="1"/>
  <c r="AL38" i="82"/>
  <c r="BO5" i="82" s="1"/>
  <c r="AS38" i="82"/>
  <c r="BV5" i="82" s="1"/>
  <c r="AC38" i="82"/>
  <c r="BF5" i="82" s="1"/>
  <c r="AJ38" i="82"/>
  <c r="BM5" i="82" s="1"/>
  <c r="AE38" i="82"/>
  <c r="BH5" i="82" s="1"/>
  <c r="AW26" i="82"/>
  <c r="BY4" i="82" s="1"/>
  <c r="AG26" i="82"/>
  <c r="BJ4" i="82" s="1"/>
  <c r="AN26" i="82"/>
  <c r="BQ4" i="82" s="1"/>
  <c r="AI26" i="82"/>
  <c r="BL4" i="82" s="1"/>
  <c r="AL26" i="82"/>
  <c r="BO4" i="82" s="1"/>
  <c r="AU26" i="82"/>
  <c r="BX4" i="82" s="1"/>
  <c r="AP26" i="82"/>
  <c r="BS4" i="82" s="1"/>
  <c r="AS26" i="82"/>
  <c r="BV4" i="82" s="1"/>
  <c r="AC26" i="82"/>
  <c r="BF4" i="82" s="1"/>
  <c r="AJ26" i="82"/>
  <c r="BM4" i="82" s="1"/>
  <c r="AQ26" i="82"/>
  <c r="BT4" i="82" s="1"/>
  <c r="AT26" i="82"/>
  <c r="BW4" i="82" s="1"/>
  <c r="AO26" i="82"/>
  <c r="BR4" i="82" s="1"/>
  <c r="AV26" i="82"/>
  <c r="AF26" i="82"/>
  <c r="BI4" i="82" s="1"/>
  <c r="AE26" i="82"/>
  <c r="BH4" i="82" s="1"/>
  <c r="AK26" i="82"/>
  <c r="BN4" i="82" s="1"/>
  <c r="AR26" i="82"/>
  <c r="BU4" i="82" s="1"/>
  <c r="AB26" i="82"/>
  <c r="BE4" i="82" s="1"/>
  <c r="AD26" i="82"/>
  <c r="BG4" i="82" s="1"/>
  <c r="AM26" i="82"/>
  <c r="BP4" i="82" s="1"/>
  <c r="AH26" i="82"/>
  <c r="BK4" i="82" s="1"/>
  <c r="Q44" i="182"/>
  <c r="Q44" i="172"/>
  <c r="Q44" i="186"/>
  <c r="Q44" i="191"/>
  <c r="Q44" i="179"/>
  <c r="Q44" i="183"/>
  <c r="Q44" i="164"/>
  <c r="Q44" i="177"/>
  <c r="AV14" i="82"/>
  <c r="AW14" i="82"/>
  <c r="BY3" i="82" s="1"/>
  <c r="AG14" i="82"/>
  <c r="BJ3" i="82" s="1"/>
  <c r="AS14" i="82"/>
  <c r="BV3" i="82" s="1"/>
  <c r="AC14" i="82"/>
  <c r="BF3" i="82" s="1"/>
  <c r="AO14" i="82"/>
  <c r="BR3" i="82" s="1"/>
  <c r="AK14" i="82"/>
  <c r="BN3" i="82" s="1"/>
  <c r="AH14" i="82"/>
  <c r="BK3" i="82" s="1"/>
  <c r="AI14" i="82"/>
  <c r="BL3" i="82" s="1"/>
  <c r="AN14" i="82"/>
  <c r="BQ3" i="82" s="1"/>
  <c r="AL14" i="82"/>
  <c r="BO3" i="82" s="1"/>
  <c r="AM14" i="82"/>
  <c r="BP3" i="82" s="1"/>
  <c r="AB14" i="82"/>
  <c r="BE3" i="82" s="1"/>
  <c r="AR14" i="82"/>
  <c r="BU3" i="82" s="1"/>
  <c r="AP14" i="82"/>
  <c r="BS3" i="82" s="1"/>
  <c r="AQ14" i="82"/>
  <c r="BT3" i="82" s="1"/>
  <c r="AF14" i="82"/>
  <c r="BI3" i="82" s="1"/>
  <c r="AD14" i="82"/>
  <c r="BG3" i="82" s="1"/>
  <c r="AT14" i="82"/>
  <c r="BW3" i="82" s="1"/>
  <c r="AE14" i="82"/>
  <c r="BH3" i="82" s="1"/>
  <c r="AU14" i="82"/>
  <c r="BX3" i="82" s="1"/>
  <c r="AJ14" i="82"/>
  <c r="BM3" i="82" s="1"/>
  <c r="Q44" i="178"/>
  <c r="Q44" i="158"/>
  <c r="Q44" i="161"/>
  <c r="Q44" i="167"/>
  <c r="Q44" i="176"/>
  <c r="Q44" i="175"/>
  <c r="Q44" i="185"/>
  <c r="Q44" i="162"/>
  <c r="Q44" i="166"/>
  <c r="Q44" i="156"/>
  <c r="Q44" i="159"/>
  <c r="Q44" i="189"/>
  <c r="Q44" i="190"/>
  <c r="Q44" i="155"/>
  <c r="Q44" i="169"/>
  <c r="Q44" i="171"/>
  <c r="Q44" i="181"/>
  <c r="Q44" i="184"/>
  <c r="Q44" i="154"/>
  <c r="Q44" i="180"/>
  <c r="Q44" i="157"/>
  <c r="Q44" i="163"/>
  <c r="Q44" i="165"/>
  <c r="Q44" i="173"/>
  <c r="Q44" i="168"/>
  <c r="Q44" i="160"/>
  <c r="Q44" i="170"/>
  <c r="Q44" i="187"/>
  <c r="Q44" i="188"/>
  <c r="Q44" i="192"/>
  <c r="Q44" i="174"/>
  <c r="Q48" i="16"/>
  <c r="Q49" i="16" s="1"/>
  <c r="Q50" i="16" s="1"/>
  <c r="R43" i="175"/>
  <c r="R146" i="169"/>
  <c r="R146" i="170"/>
  <c r="R43" i="190"/>
  <c r="R43" i="191"/>
  <c r="T120" i="16"/>
  <c r="R43" i="161"/>
  <c r="T133" i="16"/>
  <c r="R146" i="162"/>
  <c r="R254" i="176"/>
  <c r="T112" i="16"/>
  <c r="R254" i="182"/>
  <c r="R43" i="159"/>
  <c r="T117" i="16"/>
  <c r="R146" i="182"/>
  <c r="R43" i="177"/>
  <c r="R254" i="189"/>
  <c r="R146" i="177"/>
  <c r="T107" i="16"/>
  <c r="R254" i="181"/>
  <c r="R146" i="192"/>
  <c r="T128" i="16"/>
  <c r="T108" i="16"/>
  <c r="R255" i="159"/>
  <c r="R254" i="177"/>
  <c r="T111" i="16"/>
  <c r="R146" i="190"/>
  <c r="R146" i="179"/>
  <c r="T113" i="16"/>
  <c r="R255" i="157"/>
  <c r="T116" i="16"/>
  <c r="R43" i="179"/>
  <c r="R146" i="175"/>
  <c r="T123" i="16"/>
  <c r="R255" i="166"/>
  <c r="T118" i="16"/>
  <c r="R146" i="159"/>
  <c r="R146" i="181"/>
  <c r="R43" i="174"/>
  <c r="T130" i="16"/>
  <c r="R43" i="160"/>
  <c r="T137" i="16"/>
  <c r="T136" i="16"/>
  <c r="R43" i="154"/>
  <c r="R146" i="178"/>
  <c r="R255" i="162"/>
  <c r="R146" i="184"/>
  <c r="R254" i="183"/>
  <c r="R146" i="187"/>
  <c r="R146" i="156"/>
  <c r="R43" i="167"/>
  <c r="R255" i="160"/>
  <c r="R146" i="163"/>
  <c r="R254" i="155"/>
  <c r="T106" i="16"/>
  <c r="R43" i="162"/>
  <c r="T102" i="16"/>
  <c r="R146" i="168"/>
  <c r="R255" i="168"/>
  <c r="R146" i="164"/>
  <c r="R146" i="155"/>
  <c r="T119" i="16"/>
  <c r="R146" i="157"/>
  <c r="R254" i="185"/>
  <c r="T122" i="16"/>
  <c r="R43" i="158"/>
  <c r="R43" i="183"/>
  <c r="T110" i="16"/>
  <c r="R254" i="179"/>
  <c r="R43" i="173"/>
  <c r="R146" i="166"/>
  <c r="T131" i="16"/>
  <c r="T121" i="16"/>
  <c r="R254" i="188"/>
  <c r="R254" i="178"/>
  <c r="R255" i="156"/>
  <c r="R43" i="166"/>
  <c r="R43" i="156"/>
  <c r="R43" i="188"/>
  <c r="R146" i="158"/>
  <c r="T124" i="16"/>
  <c r="R43" i="165"/>
  <c r="R146" i="191"/>
  <c r="R43" i="180"/>
  <c r="R146" i="186"/>
  <c r="R43" i="169"/>
  <c r="R254" i="184"/>
  <c r="R146" i="167"/>
  <c r="R43" i="170"/>
  <c r="R43" i="186"/>
  <c r="R146" i="171"/>
  <c r="R254" i="180"/>
  <c r="T103" i="16"/>
  <c r="T127" i="16"/>
  <c r="T135" i="16"/>
  <c r="R43" i="171"/>
  <c r="T109" i="16"/>
  <c r="R254" i="187"/>
  <c r="T129" i="16"/>
  <c r="R146" i="160"/>
  <c r="R146" i="188"/>
  <c r="R43" i="176"/>
  <c r="R254" i="175"/>
  <c r="R146" i="176"/>
  <c r="T134" i="16"/>
  <c r="R254" i="191"/>
  <c r="R146" i="183"/>
  <c r="R43" i="172"/>
  <c r="R254" i="192"/>
  <c r="R43" i="182"/>
  <c r="R146" i="172"/>
  <c r="R146" i="185"/>
  <c r="R146" i="161"/>
  <c r="R43" i="155"/>
  <c r="T132" i="16"/>
  <c r="T100" i="16"/>
  <c r="R146" i="189"/>
  <c r="R255" i="165"/>
  <c r="T114" i="16"/>
  <c r="R254" i="186"/>
  <c r="R43" i="189"/>
  <c r="T101" i="16"/>
  <c r="R254" i="174"/>
  <c r="R255" i="164"/>
  <c r="R43" i="163"/>
  <c r="R43" i="192"/>
  <c r="R43" i="164"/>
  <c r="T99" i="16"/>
  <c r="R43" i="178"/>
  <c r="R43" i="181"/>
  <c r="T125" i="16"/>
  <c r="R255" i="167"/>
  <c r="R254" i="172"/>
  <c r="R255" i="169"/>
  <c r="R255" i="161"/>
  <c r="R43" i="185"/>
  <c r="R255" i="158"/>
  <c r="R255" i="171"/>
  <c r="R254" i="154"/>
  <c r="R43" i="187"/>
  <c r="R146" i="173"/>
  <c r="R255" i="170"/>
  <c r="R254" i="190"/>
  <c r="R146" i="174"/>
  <c r="R43" i="184"/>
  <c r="T115" i="16"/>
  <c r="R146" i="154"/>
  <c r="R43" i="168"/>
  <c r="R146" i="165"/>
  <c r="R146" i="180"/>
  <c r="T126" i="16"/>
  <c r="R254" i="173"/>
  <c r="R255" i="163"/>
  <c r="T104" i="16"/>
  <c r="T105" i="16"/>
  <c r="R43" i="157"/>
  <c r="V86" i="82" l="1"/>
  <c r="CA9" i="82" s="1"/>
  <c r="CB9" i="82" s="1"/>
  <c r="W206" i="82"/>
  <c r="CC19" i="82" s="1"/>
  <c r="V38" i="82"/>
  <c r="CA5" i="82" s="1"/>
  <c r="CB5" i="82" s="1"/>
  <c r="W350" i="82"/>
  <c r="CC31" i="82" s="1"/>
  <c r="W62" i="82"/>
  <c r="CC7" i="82" s="1"/>
  <c r="V470" i="82"/>
  <c r="CA41" i="82" s="1"/>
  <c r="CB41" i="82" s="1"/>
  <c r="V194" i="82"/>
  <c r="CA18" i="82" s="1"/>
  <c r="CB18" i="82" s="1"/>
  <c r="W86" i="82"/>
  <c r="CC9" i="82" s="1"/>
  <c r="W386" i="82"/>
  <c r="CC34" i="82" s="1"/>
  <c r="W446" i="82"/>
  <c r="CC39" i="82" s="1"/>
  <c r="W326" i="82"/>
  <c r="CC29" i="82" s="1"/>
  <c r="W218" i="82"/>
  <c r="CC20" i="82" s="1"/>
  <c r="V398" i="82"/>
  <c r="CA35" i="82" s="1"/>
  <c r="CB35" i="82" s="1"/>
  <c r="V386" i="82"/>
  <c r="CA34" i="82" s="1"/>
  <c r="CB34" i="82" s="1"/>
  <c r="W230" i="82"/>
  <c r="CC21" i="82" s="1"/>
  <c r="V26" i="82"/>
  <c r="CA4" i="82" s="1"/>
  <c r="CB4" i="82" s="1"/>
  <c r="V50" i="82"/>
  <c r="CA6" i="82" s="1"/>
  <c r="CB6" i="82" s="1"/>
  <c r="V290" i="82"/>
  <c r="CA26" i="82" s="1"/>
  <c r="CB26" i="82" s="1"/>
  <c r="W314" i="82"/>
  <c r="CC28" i="82" s="1"/>
  <c r="W134" i="82"/>
  <c r="CC13" i="82" s="1"/>
  <c r="V134" i="82"/>
  <c r="CA13" i="82" s="1"/>
  <c r="CB13" i="82" s="1"/>
  <c r="W338" i="82"/>
  <c r="CC30" i="82" s="1"/>
  <c r="V338" i="82"/>
  <c r="CA30" i="82" s="1"/>
  <c r="CB30" i="82" s="1"/>
  <c r="V302" i="82"/>
  <c r="CA27" i="82" s="1"/>
  <c r="CB27" i="82" s="1"/>
  <c r="V218" i="82"/>
  <c r="CA20" i="82" s="1"/>
  <c r="CB20" i="82" s="1"/>
  <c r="W110" i="82"/>
  <c r="CC11" i="82" s="1"/>
  <c r="W458" i="82"/>
  <c r="CC40" i="82" s="1"/>
  <c r="W50" i="82"/>
  <c r="CC6" i="82" s="1"/>
  <c r="V146" i="82"/>
  <c r="CA14" i="82" s="1"/>
  <c r="CB14" i="82" s="1"/>
  <c r="V182" i="82"/>
  <c r="CA17" i="82" s="1"/>
  <c r="CB17" i="82" s="1"/>
  <c r="W266" i="82"/>
  <c r="CC24" i="82" s="1"/>
  <c r="W26" i="82"/>
  <c r="CC4" i="82" s="1"/>
  <c r="W470" i="82"/>
  <c r="CC41" i="82" s="1"/>
  <c r="V374" i="82"/>
  <c r="CA33" i="82" s="1"/>
  <c r="CB33" i="82" s="1"/>
  <c r="W194" i="82"/>
  <c r="CC18" i="82" s="1"/>
  <c r="V278" i="82"/>
  <c r="CA25" i="82" s="1"/>
  <c r="CB25" i="82" s="1"/>
  <c r="W38" i="82"/>
  <c r="CC5" i="82" s="1"/>
  <c r="V206" i="82"/>
  <c r="CA19" i="82" s="1"/>
  <c r="CB19" i="82" s="1"/>
  <c r="W74" i="82"/>
  <c r="CC8" i="82" s="1"/>
  <c r="V230" i="82"/>
  <c r="CA21" i="82" s="1"/>
  <c r="CB21" i="82" s="1"/>
  <c r="W302" i="82"/>
  <c r="CC27" i="82" s="1"/>
  <c r="W254" i="82"/>
  <c r="CC23" i="82" s="1"/>
  <c r="V266" i="82"/>
  <c r="CA24" i="82" s="1"/>
  <c r="CB24" i="82" s="1"/>
  <c r="W422" i="82"/>
  <c r="CC37" i="82" s="1"/>
  <c r="V110" i="82"/>
  <c r="CA11" i="82" s="1"/>
  <c r="CB11" i="82" s="1"/>
  <c r="V62" i="82"/>
  <c r="CA7" i="82" s="1"/>
  <c r="CB7" i="82" s="1"/>
  <c r="V362" i="82"/>
  <c r="CA32" i="82" s="1"/>
  <c r="CB32" i="82" s="1"/>
  <c r="V350" i="82"/>
  <c r="CA31" i="82" s="1"/>
  <c r="CB31" i="82" s="1"/>
  <c r="W146" i="82"/>
  <c r="CC14" i="82" s="1"/>
  <c r="V458" i="82"/>
  <c r="CA40" i="82" s="1"/>
  <c r="CB40" i="82" s="1"/>
  <c r="V14" i="82"/>
  <c r="CA3" i="82" s="1"/>
  <c r="CB3" i="82" s="1"/>
  <c r="V422" i="82"/>
  <c r="CA37" i="82" s="1"/>
  <c r="CB37" i="82" s="1"/>
  <c r="W122" i="82"/>
  <c r="CC12" i="82" s="1"/>
  <c r="V254" i="82"/>
  <c r="CA23" i="82" s="1"/>
  <c r="CB23" i="82" s="1"/>
  <c r="W278" i="82"/>
  <c r="CC25" i="82" s="1"/>
  <c r="V434" i="82"/>
  <c r="CA38" i="82" s="1"/>
  <c r="CB38" i="82" s="1"/>
  <c r="V74" i="82"/>
  <c r="CA8" i="82" s="1"/>
  <c r="CB8" i="82" s="1"/>
  <c r="V242" i="82"/>
  <c r="CA22" i="82" s="1"/>
  <c r="CB22" i="82" s="1"/>
  <c r="V98" i="82"/>
  <c r="CA10" i="82" s="1"/>
  <c r="CB10" i="82" s="1"/>
  <c r="V170" i="82"/>
  <c r="CA16" i="82" s="1"/>
  <c r="CB16" i="82" s="1"/>
  <c r="W410" i="82"/>
  <c r="CC36" i="82" s="1"/>
  <c r="V122" i="82"/>
  <c r="CA12" i="82" s="1"/>
  <c r="CB12" i="82" s="1"/>
  <c r="W374" i="82"/>
  <c r="CC33" i="82" s="1"/>
  <c r="W98" i="82"/>
  <c r="CC10" i="82" s="1"/>
  <c r="W290" i="82"/>
  <c r="CC26" i="82" s="1"/>
  <c r="W14" i="82"/>
  <c r="CC3" i="82" s="1"/>
  <c r="V314" i="82"/>
  <c r="CA28" i="82" s="1"/>
  <c r="CB28" i="82" s="1"/>
  <c r="V158" i="82"/>
  <c r="CA15" i="82" s="1"/>
  <c r="CB15" i="82" s="1"/>
  <c r="W182" i="82"/>
  <c r="CC17" i="82" s="1"/>
  <c r="W362" i="82"/>
  <c r="CC32" i="82" s="1"/>
  <c r="V410" i="82"/>
  <c r="CA36" i="82" s="1"/>
  <c r="CB36" i="82" s="1"/>
  <c r="W398" i="82"/>
  <c r="CC35" i="82" s="1"/>
  <c r="W170" i="82"/>
  <c r="CC16" i="82" s="1"/>
  <c r="W158" i="82"/>
  <c r="CC15" i="82" s="1"/>
  <c r="W242" i="82"/>
  <c r="CC22" i="82" s="1"/>
  <c r="V326" i="82"/>
  <c r="CA29" i="82" s="1"/>
  <c r="CB29" i="82" s="1"/>
  <c r="V446" i="82"/>
  <c r="CA39" i="82" s="1"/>
  <c r="CB39" i="82" s="1"/>
  <c r="W434" i="82"/>
  <c r="CC38" i="82" s="1"/>
  <c r="B56" i="11"/>
  <c r="B31" i="11"/>
  <c r="B4" i="11"/>
  <c r="E215" i="168"/>
  <c r="E215" i="159"/>
  <c r="E235" i="192"/>
  <c r="E172" i="186"/>
  <c r="E214" i="178"/>
  <c r="E214" i="186"/>
  <c r="E236" i="171"/>
  <c r="E235" i="175"/>
  <c r="E235" i="186"/>
  <c r="R147" i="172"/>
  <c r="E193" i="184"/>
  <c r="R147" i="155"/>
  <c r="E172" i="167"/>
  <c r="E172" i="185"/>
  <c r="E214" i="183"/>
  <c r="E172" i="179"/>
  <c r="E193" i="176"/>
  <c r="E215" i="170"/>
  <c r="R147" i="182"/>
  <c r="R147" i="169"/>
  <c r="E214" i="189"/>
  <c r="E172" i="157"/>
  <c r="E193" i="179"/>
  <c r="E172" i="174"/>
  <c r="E172" i="191"/>
  <c r="E236" i="169"/>
  <c r="R147" i="174"/>
  <c r="E214" i="177"/>
  <c r="E172" i="181"/>
  <c r="R147" i="165"/>
  <c r="E194" i="173"/>
  <c r="E235" i="189"/>
  <c r="R147" i="161"/>
  <c r="E172" i="154"/>
  <c r="E172" i="188"/>
  <c r="E172" i="182"/>
  <c r="E215" i="158"/>
  <c r="R147" i="176"/>
  <c r="R147" i="164"/>
  <c r="E172" i="187"/>
  <c r="E194" i="161"/>
  <c r="E214" i="181"/>
  <c r="E172" i="192"/>
  <c r="E172" i="171"/>
  <c r="R147" i="188"/>
  <c r="E214" i="182"/>
  <c r="E193" i="180"/>
  <c r="E172" i="168"/>
  <c r="E193" i="178"/>
  <c r="E194" i="171"/>
  <c r="E215" i="167"/>
  <c r="E215" i="160"/>
  <c r="R147" i="171"/>
  <c r="E235" i="185"/>
  <c r="E193" i="177"/>
  <c r="R147" i="167"/>
  <c r="E236" i="166"/>
  <c r="R147" i="184"/>
  <c r="E235" i="174"/>
  <c r="E235" i="190"/>
  <c r="E235" i="182"/>
  <c r="E172" i="166"/>
  <c r="E193" i="191"/>
  <c r="E172" i="163"/>
  <c r="E172" i="160"/>
  <c r="E172" i="170"/>
  <c r="E214" i="155"/>
  <c r="E194" i="166"/>
  <c r="E235" i="183"/>
  <c r="E215" i="161"/>
  <c r="E172" i="156"/>
  <c r="E172" i="162"/>
  <c r="R147" i="178"/>
  <c r="R147" i="183"/>
  <c r="E235" i="191"/>
  <c r="E172" i="189"/>
  <c r="E215" i="165"/>
  <c r="R147" i="170"/>
  <c r="R147" i="157"/>
  <c r="E215" i="166"/>
  <c r="E172" i="175"/>
  <c r="E214" i="174"/>
  <c r="R147" i="177"/>
  <c r="E236" i="160"/>
  <c r="E194" i="168"/>
  <c r="R147" i="173"/>
  <c r="R147" i="190"/>
  <c r="E172" i="177"/>
  <c r="E215" i="162"/>
  <c r="E215" i="163"/>
  <c r="E194" i="159"/>
  <c r="E172" i="159"/>
  <c r="E235" i="154"/>
  <c r="E235" i="176"/>
  <c r="E215" i="164"/>
  <c r="R147" i="166"/>
  <c r="E193" i="188"/>
  <c r="E214" i="176"/>
  <c r="E215" i="173"/>
  <c r="E214" i="191"/>
  <c r="R147" i="168"/>
  <c r="E236" i="172"/>
  <c r="R147" i="187"/>
  <c r="E214" i="179"/>
  <c r="E194" i="165"/>
  <c r="R147" i="160"/>
  <c r="R147" i="163"/>
  <c r="E214" i="190"/>
  <c r="E172" i="165"/>
  <c r="E172" i="172"/>
  <c r="E215" i="156"/>
  <c r="E172" i="176"/>
  <c r="E236" i="162"/>
  <c r="E194" i="158"/>
  <c r="E214" i="185"/>
  <c r="E193" i="175"/>
  <c r="E236" i="159"/>
  <c r="E235" i="177"/>
  <c r="E214" i="192"/>
  <c r="E215" i="169"/>
  <c r="E214" i="154"/>
  <c r="R147" i="159"/>
  <c r="E194" i="163"/>
  <c r="E193" i="186"/>
  <c r="E194" i="157"/>
  <c r="E194" i="170"/>
  <c r="E215" i="171"/>
  <c r="E194" i="164"/>
  <c r="E172" i="155"/>
  <c r="E236" i="173"/>
  <c r="E236" i="170"/>
  <c r="E193" i="174"/>
  <c r="E235" i="155"/>
  <c r="E193" i="187"/>
  <c r="E172" i="169"/>
  <c r="E193" i="182"/>
  <c r="E235" i="178"/>
  <c r="E193" i="154"/>
  <c r="R147" i="186"/>
  <c r="R147" i="180"/>
  <c r="E193" i="190"/>
  <c r="E193" i="189"/>
  <c r="E236" i="161"/>
  <c r="E214" i="184"/>
  <c r="R147" i="181"/>
  <c r="E193" i="181"/>
  <c r="E193" i="185"/>
  <c r="E193" i="192"/>
  <c r="R147" i="158"/>
  <c r="E235" i="180"/>
  <c r="E194" i="162"/>
  <c r="E172" i="190"/>
  <c r="E214" i="187"/>
  <c r="E193" i="155"/>
  <c r="E214" i="175"/>
  <c r="E235" i="188"/>
  <c r="E194" i="169"/>
  <c r="E194" i="172"/>
  <c r="E172" i="183"/>
  <c r="E236" i="157"/>
  <c r="E236" i="165"/>
  <c r="E235" i="179"/>
  <c r="E194" i="160"/>
  <c r="E235" i="184"/>
  <c r="E172" i="164"/>
  <c r="E172" i="184"/>
  <c r="E194" i="156"/>
  <c r="E236" i="164"/>
  <c r="E236" i="168"/>
  <c r="R147" i="191"/>
  <c r="E215" i="157"/>
  <c r="E172" i="158"/>
  <c r="E235" i="187"/>
  <c r="E215" i="172"/>
  <c r="E172" i="178"/>
  <c r="E214" i="180"/>
  <c r="R147" i="179"/>
  <c r="R147" i="192"/>
  <c r="E193" i="183"/>
  <c r="R147" i="189"/>
  <c r="E236" i="158"/>
  <c r="E236" i="167"/>
  <c r="R147" i="185"/>
  <c r="E172" i="173"/>
  <c r="E194" i="167"/>
  <c r="E214" i="188"/>
  <c r="E172" i="161"/>
  <c r="R147" i="175"/>
  <c r="E236" i="163"/>
  <c r="E235" i="181"/>
  <c r="E236" i="156"/>
  <c r="R147" i="156"/>
  <c r="R147" i="162"/>
  <c r="E172" i="180"/>
  <c r="R147" i="154"/>
  <c r="CD13" i="82" l="1"/>
  <c r="CD20" i="82"/>
  <c r="CD35" i="82"/>
  <c r="CE20" i="82"/>
  <c r="CE35" i="82"/>
  <c r="CE13" i="82"/>
  <c r="CE14" i="82"/>
  <c r="CE41" i="82"/>
  <c r="CD34" i="82"/>
  <c r="CE23" i="82"/>
  <c r="CE18" i="82"/>
  <c r="CE26" i="82"/>
  <c r="CE12" i="82"/>
  <c r="CD18" i="82"/>
  <c r="CE22" i="82"/>
  <c r="CE17" i="82"/>
  <c r="CD19" i="82"/>
  <c r="CD33" i="82"/>
  <c r="CE34" i="82"/>
  <c r="CD17" i="82"/>
  <c r="CD26" i="82"/>
  <c r="CD22" i="82"/>
  <c r="CD41" i="82"/>
  <c r="CE19" i="82"/>
  <c r="CE33" i="82"/>
  <c r="CD40" i="82"/>
  <c r="CD23" i="82"/>
  <c r="CD14" i="82"/>
  <c r="CE21" i="82"/>
  <c r="CD24" i="82"/>
  <c r="CE25" i="82"/>
  <c r="CD29" i="82"/>
  <c r="CD30" i="82"/>
  <c r="CE24" i="82"/>
  <c r="CE30" i="82"/>
  <c r="CD39" i="82"/>
  <c r="CD16" i="82"/>
  <c r="CD11" i="82"/>
  <c r="CD38" i="82"/>
  <c r="CE39" i="82"/>
  <c r="CE11" i="82"/>
  <c r="CD32" i="82"/>
  <c r="CE29" i="82"/>
  <c r="CD21" i="82"/>
  <c r="CE16" i="82"/>
  <c r="CE32" i="82"/>
  <c r="CD25" i="82"/>
  <c r="CE38" i="82"/>
  <c r="CD15" i="82"/>
  <c r="CD37" i="82"/>
  <c r="CD10" i="82"/>
  <c r="CD27" i="82"/>
  <c r="CE4" i="82"/>
  <c r="CD31" i="82"/>
  <c r="CE28" i="82"/>
  <c r="CE36" i="82"/>
  <c r="CE3" i="82"/>
  <c r="CE15" i="82"/>
  <c r="CE37" i="82"/>
  <c r="CE10" i="82"/>
  <c r="CE27" i="82"/>
  <c r="CD4" i="82"/>
  <c r="CE31" i="82"/>
  <c r="CD12" i="82"/>
  <c r="CD28" i="82"/>
  <c r="CE40" i="82"/>
  <c r="CD36" i="82"/>
  <c r="CD3" i="82"/>
  <c r="E218" i="191"/>
  <c r="G464" i="82" s="1" a="1"/>
  <c r="T464" i="82" s="1"/>
  <c r="E239" i="155"/>
  <c r="G35" i="82" s="1" a="1"/>
  <c r="E239" i="188"/>
  <c r="G431" i="82" s="1" a="1"/>
  <c r="E176" i="178"/>
  <c r="G302" i="82" s="1" a="1"/>
  <c r="E219" i="171"/>
  <c r="G224" i="82" s="1" a="1"/>
  <c r="Q224" i="82" s="1"/>
  <c r="E219" i="164"/>
  <c r="G140" i="82" s="1" a="1"/>
  <c r="E239" i="185"/>
  <c r="G395" i="82" s="1" a="1"/>
  <c r="E176" i="177"/>
  <c r="G290" i="82" s="1" a="1"/>
  <c r="E176" i="166"/>
  <c r="E176" i="192"/>
  <c r="G470" i="82" s="1" a="1"/>
  <c r="E240" i="171"/>
  <c r="G227" i="82" s="1" a="1"/>
  <c r="E219" i="157"/>
  <c r="G56" i="82" s="1" a="1"/>
  <c r="E198" i="163"/>
  <c r="G125" i="82" s="1" a="1"/>
  <c r="U125" i="82" s="1"/>
  <c r="E218" i="192"/>
  <c r="G476" i="82" s="1" a="1"/>
  <c r="E239" i="184"/>
  <c r="G383" i="82" s="1" a="1"/>
  <c r="E197" i="155"/>
  <c r="G29" i="82" s="1" a="1"/>
  <c r="E219" i="169"/>
  <c r="G200" i="82" s="1" a="1"/>
  <c r="I200" i="82" s="1"/>
  <c r="E198" i="167"/>
  <c r="G173" i="82" s="1" a="1"/>
  <c r="E239" i="178"/>
  <c r="G311" i="82" s="1" a="1"/>
  <c r="E219" i="156"/>
  <c r="G44" i="82" s="1" a="1"/>
  <c r="E240" i="169"/>
  <c r="G203" i="82" s="1" a="1"/>
  <c r="M203" i="82" s="1"/>
  <c r="E218" i="183"/>
  <c r="G368" i="82" s="1" a="1"/>
  <c r="E176" i="171"/>
  <c r="E176" i="190"/>
  <c r="G446" i="82" s="1" a="1"/>
  <c r="E197" i="187"/>
  <c r="G413" i="82" s="1" a="1"/>
  <c r="L413" i="82" s="1"/>
  <c r="E176" i="189"/>
  <c r="G434" i="82" s="1" a="1"/>
  <c r="E239" i="192"/>
  <c r="G479" i="82" s="1" a="1"/>
  <c r="E218" i="176"/>
  <c r="G284" i="82" s="1" a="1"/>
  <c r="E198" i="158"/>
  <c r="G65" i="82" s="1" a="1"/>
  <c r="U65" i="82" s="1"/>
  <c r="E176" i="184"/>
  <c r="G374" i="82" s="1" a="1"/>
  <c r="E176" i="156"/>
  <c r="G38" i="82" s="1" a="1"/>
  <c r="J38" i="82" s="1"/>
  <c r="E197" i="191"/>
  <c r="G461" i="82" s="1" a="1"/>
  <c r="E197" i="177"/>
  <c r="G293" i="82" s="1" a="1"/>
  <c r="U293" i="82" s="1"/>
  <c r="E218" i="155"/>
  <c r="G32" i="82" s="1" a="1"/>
  <c r="E240" i="165"/>
  <c r="G155" i="82" s="1" a="1"/>
  <c r="E240" i="156"/>
  <c r="G47" i="82" s="1" a="1"/>
  <c r="E197" i="189"/>
  <c r="G437" i="82" s="1" a="1"/>
  <c r="L437" i="82" s="1"/>
  <c r="E176" i="159"/>
  <c r="G74" i="82" s="1" a="1"/>
  <c r="E239" i="182"/>
  <c r="G359" i="82" s="1" a="1"/>
  <c r="E176" i="168"/>
  <c r="G182" i="82" s="1" a="1"/>
  <c r="E198" i="173"/>
  <c r="G245" i="82" s="1" a="1"/>
  <c r="U245" i="82" s="1"/>
  <c r="E197" i="186"/>
  <c r="G401" i="82" s="1" a="1"/>
  <c r="E239" i="174"/>
  <c r="G263" i="82" s="1" a="1"/>
  <c r="E176" i="157"/>
  <c r="E197" i="176"/>
  <c r="G281" i="82" s="1" a="1"/>
  <c r="M281" i="82" s="1"/>
  <c r="E239" i="191"/>
  <c r="G467" i="82" s="1" a="1"/>
  <c r="E198" i="170"/>
  <c r="G209" i="82" s="1" a="1"/>
  <c r="E176" i="175"/>
  <c r="G266" i="82" s="1" a="1"/>
  <c r="E218" i="182"/>
  <c r="G356" i="82" s="1" a="1"/>
  <c r="S356" i="82" s="1"/>
  <c r="E176" i="179"/>
  <c r="G314" i="82" s="1" a="1"/>
  <c r="E219" i="172"/>
  <c r="G236" i="82" s="1" a="1"/>
  <c r="M236" i="82" s="1"/>
  <c r="E240" i="168"/>
  <c r="G191" i="82" s="1" a="1"/>
  <c r="E176" i="186"/>
  <c r="G398" i="82" s="1" a="1"/>
  <c r="T398" i="82" s="1"/>
  <c r="E219" i="162"/>
  <c r="G116" i="82" s="1" a="1"/>
  <c r="E239" i="189"/>
  <c r="G443" i="82" s="1" a="1"/>
  <c r="E240" i="173"/>
  <c r="G251" i="82" s="1" a="1"/>
  <c r="E197" i="181"/>
  <c r="G341" i="82" s="1" a="1"/>
  <c r="U341" i="82" s="1"/>
  <c r="E198" i="160"/>
  <c r="G89" i="82" s="1" a="1"/>
  <c r="E240" i="161"/>
  <c r="G107" i="82" s="1" a="1"/>
  <c r="E198" i="162"/>
  <c r="G113" i="82" s="1" a="1"/>
  <c r="E198" i="164"/>
  <c r="G137" i="82" s="1" a="1"/>
  <c r="I137" i="82" s="1"/>
  <c r="E197" i="192"/>
  <c r="G473" i="82" s="1" a="1"/>
  <c r="E198" i="165"/>
  <c r="G149" i="82" s="1" a="1"/>
  <c r="E176" i="162"/>
  <c r="G110" i="82" s="1" a="1"/>
  <c r="U110" i="82" s="1"/>
  <c r="E197" i="178"/>
  <c r="G305" i="82" s="1" a="1"/>
  <c r="U305" i="82" s="1"/>
  <c r="E218" i="179"/>
  <c r="G320" i="82" s="1" a="1"/>
  <c r="E198" i="157"/>
  <c r="G53" i="82" s="1" a="1"/>
  <c r="E239" i="176"/>
  <c r="G287" i="82" s="1" a="1"/>
  <c r="E218" i="174"/>
  <c r="G260" i="82" s="1" a="1"/>
  <c r="U260" i="82" s="1"/>
  <c r="E176" i="191"/>
  <c r="G458" i="82" s="1" a="1"/>
  <c r="E176" i="187"/>
  <c r="G410" i="82" s="1" a="1"/>
  <c r="E197" i="190"/>
  <c r="G449" i="82" s="1" a="1"/>
  <c r="E198" i="156"/>
  <c r="G41" i="82" s="1" a="1"/>
  <c r="G41" i="82" s="1"/>
  <c r="E176" i="169"/>
  <c r="G194" i="82" s="1" a="1"/>
  <c r="E176" i="188"/>
  <c r="G422" i="82" s="1" a="1"/>
  <c r="E197" i="183"/>
  <c r="G365" i="82" s="1" a="1"/>
  <c r="E176" i="155"/>
  <c r="G26" i="82" s="1" a="1"/>
  <c r="I26" i="82" s="1"/>
  <c r="E239" i="190"/>
  <c r="G455" i="82" s="1" a="1"/>
  <c r="E218" i="177"/>
  <c r="G296" i="82" s="1" a="1"/>
  <c r="E219" i="160"/>
  <c r="G92" i="82" s="1" a="1"/>
  <c r="E176" i="173"/>
  <c r="G242" i="82" s="1" a="1"/>
  <c r="M242" i="82" s="1"/>
  <c r="E176" i="160"/>
  <c r="G86" i="82" s="1" a="1"/>
  <c r="M86" i="82" s="1"/>
  <c r="E218" i="180"/>
  <c r="G332" i="82" s="1" a="1"/>
  <c r="E240" i="159"/>
  <c r="G83" i="82" s="1" a="1"/>
  <c r="E240" i="167"/>
  <c r="G179" i="82" s="1" a="1"/>
  <c r="M179" i="82" s="1"/>
  <c r="E198" i="169"/>
  <c r="G197" i="82" s="1" a="1"/>
  <c r="E239" i="179"/>
  <c r="G323" i="82" s="1" a="1"/>
  <c r="E176" i="182"/>
  <c r="G350" i="82" s="1" a="1"/>
  <c r="E219" i="170"/>
  <c r="G212" i="82" s="1" a="1"/>
  <c r="U212" i="82" s="1"/>
  <c r="E240" i="163"/>
  <c r="G131" i="82" s="1" a="1"/>
  <c r="E218" i="188"/>
  <c r="G428" i="82" s="1" a="1"/>
  <c r="E219" i="163"/>
  <c r="G128" i="82" s="1" a="1"/>
  <c r="E239" i="183"/>
  <c r="G371" i="82" s="1" a="1"/>
  <c r="S371" i="82" s="1"/>
  <c r="E176" i="170"/>
  <c r="G206" i="82" s="1" a="1"/>
  <c r="Q206" i="82" s="1"/>
  <c r="E239" i="181"/>
  <c r="G347" i="82" s="1" a="1"/>
  <c r="E219" i="166"/>
  <c r="G164" i="82" s="1" a="1"/>
  <c r="S164" i="82" s="1"/>
  <c r="E176" i="158"/>
  <c r="G62" i="82" s="1" a="1"/>
  <c r="M62" i="82" s="1"/>
  <c r="E219" i="161"/>
  <c r="G104" i="82" s="1" a="1"/>
  <c r="E176" i="167"/>
  <c r="E218" i="175"/>
  <c r="G272" i="82" s="1" a="1"/>
  <c r="E176" i="161"/>
  <c r="G98" i="82" s="1" a="1"/>
  <c r="I98" i="82" s="1"/>
  <c r="E240" i="162"/>
  <c r="G119" i="82" s="1" a="1"/>
  <c r="E219" i="158"/>
  <c r="G68" i="82" s="1" a="1"/>
  <c r="E197" i="180"/>
  <c r="G329" i="82" s="1" a="1"/>
  <c r="E240" i="170"/>
  <c r="G215" i="82" s="1" a="1"/>
  <c r="M215" i="82" s="1"/>
  <c r="E197" i="182"/>
  <c r="G353" i="82" s="1" a="1"/>
  <c r="E218" i="190"/>
  <c r="G452" i="82" s="1" a="1"/>
  <c r="E219" i="159"/>
  <c r="G80" i="82" s="1" a="1"/>
  <c r="M80" i="82" s="1"/>
  <c r="E219" i="167"/>
  <c r="G176" i="82" s="1" a="1"/>
  <c r="I176" i="82" s="1"/>
  <c r="E239" i="187"/>
  <c r="G419" i="82" s="1" a="1"/>
  <c r="E218" i="185"/>
  <c r="G392" i="82" s="1" a="1"/>
  <c r="L392" i="82" s="1"/>
  <c r="E240" i="164"/>
  <c r="G143" i="82" s="1" a="1"/>
  <c r="Q143" i="82" s="1"/>
  <c r="E218" i="189"/>
  <c r="G440" i="82" s="1" a="1"/>
  <c r="L440" i="82" s="1"/>
  <c r="E198" i="172"/>
  <c r="G233" i="82" s="1" a="1"/>
  <c r="Q233" i="82" s="1"/>
  <c r="E197" i="154"/>
  <c r="G17" i="82" s="1" a="1"/>
  <c r="R17" i="82" s="1"/>
  <c r="E239" i="186"/>
  <c r="G407" i="82" s="1" a="1"/>
  <c r="E198" i="161"/>
  <c r="G101" i="82" s="1" a="1"/>
  <c r="Q101" i="82" s="1"/>
  <c r="E240" i="166"/>
  <c r="G167" i="82" s="1" a="1"/>
  <c r="I167" i="82" s="1"/>
  <c r="E218" i="186"/>
  <c r="G404" i="82" s="1" a="1"/>
  <c r="L404" i="82" s="1"/>
  <c r="E176" i="164"/>
  <c r="G134" i="82" s="1" a="1"/>
  <c r="I134" i="82" s="1"/>
  <c r="E197" i="184"/>
  <c r="G377" i="82" s="1" a="1"/>
  <c r="T377" i="82" s="1"/>
  <c r="E239" i="177"/>
  <c r="G299" i="82" s="1" a="1"/>
  <c r="E218" i="181"/>
  <c r="G344" i="82" s="1" a="1"/>
  <c r="U344" i="82" s="1"/>
  <c r="E239" i="180"/>
  <c r="G335" i="82" s="1" a="1"/>
  <c r="U335" i="82" s="1"/>
  <c r="E197" i="188"/>
  <c r="G425" i="82" s="1" a="1"/>
  <c r="L425" i="82" s="1"/>
  <c r="E197" i="185"/>
  <c r="G389" i="82" s="1" a="1"/>
  <c r="E197" i="174"/>
  <c r="G257" i="82" s="1" a="1"/>
  <c r="U257" i="82" s="1"/>
  <c r="E218" i="187"/>
  <c r="G416" i="82" s="1" a="1"/>
  <c r="L416" i="82" s="1"/>
  <c r="E176" i="174"/>
  <c r="G254" i="82" s="1" a="1"/>
  <c r="M254" i="82" s="1"/>
  <c r="E198" i="166"/>
  <c r="G161" i="82" s="1" a="1"/>
  <c r="E218" i="178"/>
  <c r="G308" i="82" s="1" a="1"/>
  <c r="I308" i="82" s="1"/>
  <c r="E218" i="184"/>
  <c r="G380" i="82" s="1" a="1"/>
  <c r="L380" i="82" s="1"/>
  <c r="E240" i="172"/>
  <c r="G239" i="82" s="1" a="1"/>
  <c r="U239" i="82" s="1"/>
  <c r="E176" i="183"/>
  <c r="G362" i="82" s="1" a="1"/>
  <c r="E176" i="154"/>
  <c r="G14" i="82" s="1" a="1"/>
  <c r="L14" i="82" s="1"/>
  <c r="E219" i="173"/>
  <c r="G248" i="82" s="1" a="1"/>
  <c r="U248" i="82" s="1"/>
  <c r="E197" i="179"/>
  <c r="G317" i="82" s="1" a="1"/>
  <c r="U317" i="82" s="1"/>
  <c r="E176" i="181"/>
  <c r="G338" i="82" s="1" a="1"/>
  <c r="E176" i="165"/>
  <c r="E218" i="154"/>
  <c r="G20" i="82" s="1" a="1"/>
  <c r="U20" i="82" s="1"/>
  <c r="E176" i="180"/>
  <c r="G326" i="82" s="1" a="1"/>
  <c r="U326" i="82" s="1"/>
  <c r="E198" i="171"/>
  <c r="G221" i="82" s="1" a="1"/>
  <c r="E239" i="154"/>
  <c r="G23" i="82" s="1" a="1"/>
  <c r="Q23" i="82" s="1"/>
  <c r="E176" i="176"/>
  <c r="G278" i="82" s="1" a="1"/>
  <c r="U278" i="82" s="1"/>
  <c r="E240" i="160"/>
  <c r="G95" i="82" s="1" a="1"/>
  <c r="I95" i="82" s="1"/>
  <c r="E197" i="175"/>
  <c r="G269" i="82" s="1" a="1"/>
  <c r="I269" i="82" s="1"/>
  <c r="E239" i="175"/>
  <c r="G275" i="82" s="1" a="1"/>
  <c r="U275" i="82" s="1"/>
  <c r="E198" i="168"/>
  <c r="G185" i="82" s="1" a="1"/>
  <c r="M185" i="82" s="1"/>
  <c r="E219" i="165"/>
  <c r="G152" i="82" s="1" a="1"/>
  <c r="Q152" i="82" s="1"/>
  <c r="E176" i="172"/>
  <c r="G230" i="82" s="1" a="1"/>
  <c r="U230" i="82" s="1"/>
  <c r="E198" i="159"/>
  <c r="G77" i="82" s="1" a="1"/>
  <c r="M77" i="82" s="1"/>
  <c r="E240" i="157"/>
  <c r="G59" i="82" s="1" a="1"/>
  <c r="I59" i="82" s="1"/>
  <c r="E176" i="185"/>
  <c r="G386" i="82" s="1" a="1"/>
  <c r="P386" i="82" s="1"/>
  <c r="E219" i="168"/>
  <c r="G188" i="82" s="1" a="1"/>
  <c r="U188" i="82" s="1"/>
  <c r="E240" i="158"/>
  <c r="G71" i="82" s="1" a="1"/>
  <c r="Q71" i="82" s="1"/>
  <c r="E176" i="163"/>
  <c r="G122" i="82" s="1" a="1"/>
  <c r="U122" i="82" s="1"/>
  <c r="U23" i="82"/>
  <c r="M23" i="82"/>
  <c r="I23" i="82"/>
  <c r="T23" i="82"/>
  <c r="L23" i="82"/>
  <c r="H23" i="82"/>
  <c r="S23" i="82"/>
  <c r="G23" i="82"/>
  <c r="R23" i="82"/>
  <c r="N23" i="82"/>
  <c r="S17" i="82"/>
  <c r="O17" i="82"/>
  <c r="G17" i="82"/>
  <c r="N17" i="82"/>
  <c r="J17" i="82"/>
  <c r="U17" i="82"/>
  <c r="M17" i="82"/>
  <c r="I17" i="82"/>
  <c r="T17" i="82"/>
  <c r="L17" i="82"/>
  <c r="H17" i="82"/>
  <c r="N38" i="82"/>
  <c r="L38" i="82"/>
  <c r="O38" i="82"/>
  <c r="U35" i="82"/>
  <c r="Q35" i="82"/>
  <c r="M35" i="82"/>
  <c r="I35" i="82"/>
  <c r="T35" i="82"/>
  <c r="P35" i="82"/>
  <c r="L35" i="82"/>
  <c r="H35" i="82"/>
  <c r="S35" i="82"/>
  <c r="O35" i="82"/>
  <c r="G35" i="82"/>
  <c r="N35" i="82"/>
  <c r="J35" i="82"/>
  <c r="R35" i="82"/>
  <c r="I62" i="82"/>
  <c r="S62" i="82"/>
  <c r="L62" i="82"/>
  <c r="U77" i="82"/>
  <c r="Q77" i="82"/>
  <c r="I77" i="82"/>
  <c r="T77" i="82"/>
  <c r="O77" i="82"/>
  <c r="S77" i="82"/>
  <c r="N77" i="82"/>
  <c r="H77" i="82"/>
  <c r="L77" i="82"/>
  <c r="G77" i="82"/>
  <c r="P77" i="82"/>
  <c r="U86" i="82"/>
  <c r="Q86" i="82"/>
  <c r="T86" i="82"/>
  <c r="O86" i="82"/>
  <c r="J86" i="82"/>
  <c r="N86" i="82"/>
  <c r="H86" i="82"/>
  <c r="R86" i="82"/>
  <c r="G86" i="82"/>
  <c r="P86" i="82"/>
  <c r="U83" i="82"/>
  <c r="Q83" i="82"/>
  <c r="M83" i="82"/>
  <c r="I83" i="82"/>
  <c r="T83" i="82"/>
  <c r="O83" i="82"/>
  <c r="J83" i="82"/>
  <c r="S83" i="82"/>
  <c r="N83" i="82"/>
  <c r="H83" i="82"/>
  <c r="R83" i="82"/>
  <c r="L83" i="82"/>
  <c r="G83" i="82"/>
  <c r="P83" i="82"/>
  <c r="Q110" i="82"/>
  <c r="M110" i="82"/>
  <c r="I110" i="82"/>
  <c r="T110" i="82"/>
  <c r="P110" i="82"/>
  <c r="L110" i="82"/>
  <c r="H110" i="82"/>
  <c r="S110" i="82"/>
  <c r="R110" i="82"/>
  <c r="J110" i="82"/>
  <c r="O110" i="82"/>
  <c r="G110" i="82"/>
  <c r="N110" i="82"/>
  <c r="U107" i="82"/>
  <c r="Q107" i="82"/>
  <c r="M107" i="82"/>
  <c r="I107" i="82"/>
  <c r="T107" i="82"/>
  <c r="P107" i="82"/>
  <c r="L107" i="82"/>
  <c r="H107" i="82"/>
  <c r="S107" i="82"/>
  <c r="R107" i="82"/>
  <c r="J107" i="82"/>
  <c r="O107" i="82"/>
  <c r="G107" i="82"/>
  <c r="N107" i="82"/>
  <c r="U167" i="82"/>
  <c r="M167" i="82"/>
  <c r="P167" i="82"/>
  <c r="S167" i="82"/>
  <c r="U224" i="82"/>
  <c r="M224" i="82"/>
  <c r="I224" i="82"/>
  <c r="T224" i="82"/>
  <c r="J224" i="82"/>
  <c r="R224" i="82"/>
  <c r="L224" i="82"/>
  <c r="S224" i="82"/>
  <c r="H224" i="82"/>
  <c r="P224" i="82"/>
  <c r="U194" i="82"/>
  <c r="Q194" i="82"/>
  <c r="M194" i="82"/>
  <c r="I194" i="82"/>
  <c r="S194" i="82"/>
  <c r="N194" i="82"/>
  <c r="H194" i="82"/>
  <c r="P194" i="82"/>
  <c r="T194" i="82"/>
  <c r="O194" i="82"/>
  <c r="J194" i="82"/>
  <c r="R194" i="82"/>
  <c r="L194" i="82"/>
  <c r="G194" i="82"/>
  <c r="Q188" i="82"/>
  <c r="N188" i="82"/>
  <c r="O188" i="82"/>
  <c r="R188" i="82"/>
  <c r="U173" i="82"/>
  <c r="Q173" i="82"/>
  <c r="M173" i="82"/>
  <c r="I173" i="82"/>
  <c r="P173" i="82"/>
  <c r="S173" i="82"/>
  <c r="N173" i="82"/>
  <c r="H173" i="82"/>
  <c r="T173" i="82"/>
  <c r="J173" i="82"/>
  <c r="R173" i="82"/>
  <c r="G173" i="82"/>
  <c r="O173" i="82"/>
  <c r="L173" i="82"/>
  <c r="R233" i="82"/>
  <c r="U149" i="82"/>
  <c r="Q149" i="82"/>
  <c r="M149" i="82"/>
  <c r="I149" i="82"/>
  <c r="T149" i="82"/>
  <c r="P149" i="82"/>
  <c r="L149" i="82"/>
  <c r="H149" i="82"/>
  <c r="S149" i="82"/>
  <c r="O149" i="82"/>
  <c r="G149" i="82"/>
  <c r="R149" i="82"/>
  <c r="N149" i="82"/>
  <c r="J149" i="82"/>
  <c r="U182" i="82"/>
  <c r="Q182" i="82"/>
  <c r="M182" i="82"/>
  <c r="I182" i="82"/>
  <c r="P182" i="82"/>
  <c r="S182" i="82"/>
  <c r="N182" i="82"/>
  <c r="H182" i="82"/>
  <c r="O182" i="82"/>
  <c r="L182" i="82"/>
  <c r="T182" i="82"/>
  <c r="J182" i="82"/>
  <c r="R182" i="82"/>
  <c r="G182" i="82"/>
  <c r="U209" i="82"/>
  <c r="Q209" i="82"/>
  <c r="M209" i="82"/>
  <c r="I209" i="82"/>
  <c r="S209" i="82"/>
  <c r="O209" i="82"/>
  <c r="G209" i="82"/>
  <c r="T209" i="82"/>
  <c r="L209" i="82"/>
  <c r="R209" i="82"/>
  <c r="J209" i="82"/>
  <c r="P209" i="82"/>
  <c r="H209" i="82"/>
  <c r="N209" i="82"/>
  <c r="I242" i="82"/>
  <c r="R242" i="82"/>
  <c r="T242" i="82"/>
  <c r="Q326" i="82"/>
  <c r="O326" i="82"/>
  <c r="R326" i="82"/>
  <c r="H326" i="82"/>
  <c r="U323" i="82"/>
  <c r="Q323" i="82"/>
  <c r="M323" i="82"/>
  <c r="I323" i="82"/>
  <c r="T323" i="82"/>
  <c r="O323" i="82"/>
  <c r="J323" i="82"/>
  <c r="R323" i="82"/>
  <c r="P323" i="82"/>
  <c r="H323" i="82"/>
  <c r="S323" i="82"/>
  <c r="L323" i="82"/>
  <c r="N323" i="82"/>
  <c r="G323" i="82"/>
  <c r="T392" i="82"/>
  <c r="P392" i="82"/>
  <c r="H392" i="82"/>
  <c r="R392" i="82"/>
  <c r="M392" i="82"/>
  <c r="U392" i="82"/>
  <c r="O392" i="82"/>
  <c r="J392" i="82"/>
  <c r="I392" i="82"/>
  <c r="Q392" i="82"/>
  <c r="N392" i="82"/>
  <c r="T446" i="82"/>
  <c r="P446" i="82"/>
  <c r="L446" i="82"/>
  <c r="H446" i="82"/>
  <c r="U446" i="82"/>
  <c r="O446" i="82"/>
  <c r="J446" i="82"/>
  <c r="R446" i="82"/>
  <c r="M446" i="82"/>
  <c r="G446" i="82"/>
  <c r="Q446" i="82"/>
  <c r="N446" i="82"/>
  <c r="S446" i="82"/>
  <c r="I446" i="82"/>
  <c r="Q341" i="82"/>
  <c r="O341" i="82"/>
  <c r="N341" i="82"/>
  <c r="R341" i="82"/>
  <c r="Q257" i="82"/>
  <c r="M257" i="82"/>
  <c r="I257" i="82"/>
  <c r="N257" i="82"/>
  <c r="H257" i="82"/>
  <c r="R257" i="82"/>
  <c r="G257" i="82"/>
  <c r="P257" i="82"/>
  <c r="T257" i="82"/>
  <c r="J257" i="82"/>
  <c r="S353" i="82"/>
  <c r="O353" i="82"/>
  <c r="G353" i="82"/>
  <c r="U353" i="82"/>
  <c r="Q353" i="82"/>
  <c r="M353" i="82"/>
  <c r="I353" i="82"/>
  <c r="R353" i="82"/>
  <c r="J353" i="82"/>
  <c r="P353" i="82"/>
  <c r="H353" i="82"/>
  <c r="L353" i="82"/>
  <c r="T353" i="82"/>
  <c r="N353" i="82"/>
  <c r="U314" i="82"/>
  <c r="Q314" i="82"/>
  <c r="M314" i="82"/>
  <c r="I314" i="82"/>
  <c r="R314" i="82"/>
  <c r="L314" i="82"/>
  <c r="G314" i="82"/>
  <c r="T314" i="82"/>
  <c r="N314" i="82"/>
  <c r="P314" i="82"/>
  <c r="J314" i="82"/>
  <c r="S314" i="82"/>
  <c r="O314" i="82"/>
  <c r="H314" i="82"/>
  <c r="T395" i="82"/>
  <c r="P395" i="82"/>
  <c r="L395" i="82"/>
  <c r="H395" i="82"/>
  <c r="R395" i="82"/>
  <c r="M395" i="82"/>
  <c r="G395" i="82"/>
  <c r="U395" i="82"/>
  <c r="O395" i="82"/>
  <c r="J395" i="82"/>
  <c r="N395" i="82"/>
  <c r="S395" i="82"/>
  <c r="I395" i="82"/>
  <c r="Q395" i="82"/>
  <c r="T470" i="82"/>
  <c r="P470" i="82"/>
  <c r="L470" i="82"/>
  <c r="H470" i="82"/>
  <c r="Q470" i="82"/>
  <c r="U470" i="82"/>
  <c r="O470" i="82"/>
  <c r="J470" i="82"/>
  <c r="R470" i="82"/>
  <c r="M470" i="82"/>
  <c r="G470" i="82"/>
  <c r="N470" i="82"/>
  <c r="S470" i="82"/>
  <c r="I470" i="82"/>
  <c r="U284" i="82"/>
  <c r="Q284" i="82"/>
  <c r="M284" i="82"/>
  <c r="I284" i="82"/>
  <c r="R284" i="82"/>
  <c r="L284" i="82"/>
  <c r="G284" i="82"/>
  <c r="O284" i="82"/>
  <c r="H284" i="82"/>
  <c r="T284" i="82"/>
  <c r="N284" i="82"/>
  <c r="S284" i="82"/>
  <c r="P284" i="82"/>
  <c r="J284" i="82"/>
  <c r="T401" i="82"/>
  <c r="P401" i="82"/>
  <c r="L401" i="82"/>
  <c r="H401" i="82"/>
  <c r="U401" i="82"/>
  <c r="O401" i="82"/>
  <c r="J401" i="82"/>
  <c r="R401" i="82"/>
  <c r="M401" i="82"/>
  <c r="G401" i="82"/>
  <c r="N401" i="82"/>
  <c r="S401" i="82"/>
  <c r="I401" i="82"/>
  <c r="Q401" i="82"/>
  <c r="Q260" i="82"/>
  <c r="N260" i="82"/>
  <c r="G260" i="82"/>
  <c r="J260" i="82"/>
  <c r="O356" i="82"/>
  <c r="G356" i="82"/>
  <c r="U356" i="82"/>
  <c r="M356" i="82"/>
  <c r="I356" i="82"/>
  <c r="R356" i="82"/>
  <c r="P356" i="82"/>
  <c r="H356" i="82"/>
  <c r="L356" i="82"/>
  <c r="N356" i="82"/>
  <c r="U338" i="82"/>
  <c r="Q338" i="82"/>
  <c r="M338" i="82"/>
  <c r="I338" i="82"/>
  <c r="R338" i="82"/>
  <c r="L338" i="82"/>
  <c r="G338" i="82"/>
  <c r="P338" i="82"/>
  <c r="J338" i="82"/>
  <c r="O338" i="82"/>
  <c r="H338" i="82"/>
  <c r="T338" i="82"/>
  <c r="N338" i="82"/>
  <c r="S338" i="82"/>
  <c r="S365" i="82"/>
  <c r="O365" i="82"/>
  <c r="G365" i="82"/>
  <c r="U365" i="82"/>
  <c r="Q365" i="82"/>
  <c r="M365" i="82"/>
  <c r="I365" i="82"/>
  <c r="R365" i="82"/>
  <c r="J365" i="82"/>
  <c r="P365" i="82"/>
  <c r="H365" i="82"/>
  <c r="N365" i="82"/>
  <c r="T365" i="82"/>
  <c r="L365" i="82"/>
  <c r="T476" i="82"/>
  <c r="P476" i="82"/>
  <c r="L476" i="82"/>
  <c r="H476" i="82"/>
  <c r="S476" i="82"/>
  <c r="N476" i="82"/>
  <c r="I476" i="82"/>
  <c r="R476" i="82"/>
  <c r="M476" i="82"/>
  <c r="G476" i="82"/>
  <c r="U476" i="82"/>
  <c r="O476" i="82"/>
  <c r="J476" i="82"/>
  <c r="Q476" i="82"/>
  <c r="U299" i="82"/>
  <c r="Q299" i="82"/>
  <c r="M299" i="82"/>
  <c r="I299" i="82"/>
  <c r="T299" i="82"/>
  <c r="O299" i="82"/>
  <c r="J299" i="82"/>
  <c r="R299" i="82"/>
  <c r="L299" i="82"/>
  <c r="S299" i="82"/>
  <c r="H299" i="82"/>
  <c r="P299" i="82"/>
  <c r="G299" i="82"/>
  <c r="N299" i="82"/>
  <c r="T410" i="82"/>
  <c r="P410" i="82"/>
  <c r="L410" i="82"/>
  <c r="H410" i="82"/>
  <c r="U410" i="82"/>
  <c r="O410" i="82"/>
  <c r="J410" i="82"/>
  <c r="R410" i="82"/>
  <c r="M410" i="82"/>
  <c r="G410" i="82"/>
  <c r="S410" i="82"/>
  <c r="I410" i="82"/>
  <c r="Q410" i="82"/>
  <c r="N410" i="82"/>
  <c r="U47" i="82"/>
  <c r="Q47" i="82"/>
  <c r="M47" i="82"/>
  <c r="I47" i="82"/>
  <c r="R47" i="82"/>
  <c r="L47" i="82"/>
  <c r="G47" i="82"/>
  <c r="P47" i="82"/>
  <c r="T47" i="82"/>
  <c r="O47" i="82"/>
  <c r="J47" i="82"/>
  <c r="S47" i="82"/>
  <c r="N47" i="82"/>
  <c r="H47" i="82"/>
  <c r="U80" i="82"/>
  <c r="Q80" i="82"/>
  <c r="I80" i="82"/>
  <c r="T80" i="82"/>
  <c r="O80" i="82"/>
  <c r="J80" i="82"/>
  <c r="S80" i="82"/>
  <c r="N80" i="82"/>
  <c r="H80" i="82"/>
  <c r="L80" i="82"/>
  <c r="G80" i="82"/>
  <c r="P80" i="82"/>
  <c r="U56" i="82"/>
  <c r="Q56" i="82"/>
  <c r="M56" i="82"/>
  <c r="I56" i="82"/>
  <c r="T56" i="82"/>
  <c r="O56" i="82"/>
  <c r="J56" i="82"/>
  <c r="S56" i="82"/>
  <c r="N56" i="82"/>
  <c r="H56" i="82"/>
  <c r="R56" i="82"/>
  <c r="L56" i="82"/>
  <c r="G56" i="82"/>
  <c r="P56" i="82"/>
  <c r="U92" i="82"/>
  <c r="Q92" i="82"/>
  <c r="M92" i="82"/>
  <c r="I92" i="82"/>
  <c r="R92" i="82"/>
  <c r="L92" i="82"/>
  <c r="G92" i="82"/>
  <c r="P92" i="82"/>
  <c r="T92" i="82"/>
  <c r="O92" i="82"/>
  <c r="J92" i="82"/>
  <c r="S92" i="82"/>
  <c r="N92" i="82"/>
  <c r="H92" i="82"/>
  <c r="U104" i="82"/>
  <c r="Q104" i="82"/>
  <c r="M104" i="82"/>
  <c r="I104" i="82"/>
  <c r="T104" i="82"/>
  <c r="P104" i="82"/>
  <c r="L104" i="82"/>
  <c r="H104" i="82"/>
  <c r="S104" i="82"/>
  <c r="R104" i="82"/>
  <c r="J104" i="82"/>
  <c r="O104" i="82"/>
  <c r="G104" i="82"/>
  <c r="N104" i="82"/>
  <c r="U119" i="82"/>
  <c r="Q119" i="82"/>
  <c r="M119" i="82"/>
  <c r="I119" i="82"/>
  <c r="T119" i="82"/>
  <c r="P119" i="82"/>
  <c r="L119" i="82"/>
  <c r="H119" i="82"/>
  <c r="S119" i="82"/>
  <c r="R119" i="82"/>
  <c r="J119" i="82"/>
  <c r="O119" i="82"/>
  <c r="G119" i="82"/>
  <c r="N119" i="82"/>
  <c r="U155" i="82"/>
  <c r="Q155" i="82"/>
  <c r="M155" i="82"/>
  <c r="I155" i="82"/>
  <c r="T155" i="82"/>
  <c r="P155" i="82"/>
  <c r="L155" i="82"/>
  <c r="H155" i="82"/>
  <c r="S155" i="82"/>
  <c r="O155" i="82"/>
  <c r="G155" i="82"/>
  <c r="R155" i="82"/>
  <c r="N155" i="82"/>
  <c r="J155" i="82"/>
  <c r="U191" i="82"/>
  <c r="Q191" i="82"/>
  <c r="M191" i="82"/>
  <c r="I191" i="82"/>
  <c r="S191" i="82"/>
  <c r="N191" i="82"/>
  <c r="H191" i="82"/>
  <c r="P191" i="82"/>
  <c r="T191" i="82"/>
  <c r="O191" i="82"/>
  <c r="J191" i="82"/>
  <c r="G191" i="82"/>
  <c r="R191" i="82"/>
  <c r="L191" i="82"/>
  <c r="U128" i="82"/>
  <c r="Q128" i="82"/>
  <c r="M128" i="82"/>
  <c r="I128" i="82"/>
  <c r="T128" i="82"/>
  <c r="P128" i="82"/>
  <c r="L128" i="82"/>
  <c r="H128" i="82"/>
  <c r="S128" i="82"/>
  <c r="R128" i="82"/>
  <c r="J128" i="82"/>
  <c r="O128" i="82"/>
  <c r="G128" i="82"/>
  <c r="N128" i="82"/>
  <c r="U227" i="82"/>
  <c r="Q227" i="82"/>
  <c r="M227" i="82"/>
  <c r="I227" i="82"/>
  <c r="P227" i="82"/>
  <c r="T227" i="82"/>
  <c r="O227" i="82"/>
  <c r="J227" i="82"/>
  <c r="R227" i="82"/>
  <c r="L227" i="82"/>
  <c r="G227" i="82"/>
  <c r="S227" i="82"/>
  <c r="N227" i="82"/>
  <c r="H227" i="82"/>
  <c r="U206" i="82"/>
  <c r="I206" i="82"/>
  <c r="S206" i="82"/>
  <c r="P206" i="82"/>
  <c r="H206" i="82"/>
  <c r="L206" i="82"/>
  <c r="R206" i="82"/>
  <c r="U143" i="82"/>
  <c r="M143" i="82"/>
  <c r="I143" i="82"/>
  <c r="T143" i="82"/>
  <c r="L143" i="82"/>
  <c r="H143" i="82"/>
  <c r="S143" i="82"/>
  <c r="G143" i="82"/>
  <c r="R143" i="82"/>
  <c r="N143" i="82"/>
  <c r="I230" i="82"/>
  <c r="I152" i="82"/>
  <c r="G152" i="82"/>
  <c r="Q239" i="82"/>
  <c r="N239" i="82"/>
  <c r="G239" i="82"/>
  <c r="J239" i="82"/>
  <c r="U263" i="82"/>
  <c r="Q263" i="82"/>
  <c r="M263" i="82"/>
  <c r="I263" i="82"/>
  <c r="S263" i="82"/>
  <c r="N263" i="82"/>
  <c r="H263" i="82"/>
  <c r="R263" i="82"/>
  <c r="L263" i="82"/>
  <c r="G263" i="82"/>
  <c r="P263" i="82"/>
  <c r="T263" i="82"/>
  <c r="O263" i="82"/>
  <c r="J263" i="82"/>
  <c r="S359" i="82"/>
  <c r="O359" i="82"/>
  <c r="G359" i="82"/>
  <c r="U359" i="82"/>
  <c r="Q359" i="82"/>
  <c r="M359" i="82"/>
  <c r="I359" i="82"/>
  <c r="R359" i="82"/>
  <c r="J359" i="82"/>
  <c r="P359" i="82"/>
  <c r="H359" i="82"/>
  <c r="N359" i="82"/>
  <c r="T359" i="82"/>
  <c r="L359" i="82"/>
  <c r="Q344" i="82"/>
  <c r="M344" i="82"/>
  <c r="I344" i="82"/>
  <c r="O344" i="82"/>
  <c r="J344" i="82"/>
  <c r="R344" i="82"/>
  <c r="H344" i="82"/>
  <c r="N344" i="82"/>
  <c r="G344" i="82"/>
  <c r="L344" i="82"/>
  <c r="T413" i="82"/>
  <c r="P413" i="82"/>
  <c r="H413" i="82"/>
  <c r="R413" i="82"/>
  <c r="M413" i="82"/>
  <c r="U413" i="82"/>
  <c r="O413" i="82"/>
  <c r="J413" i="82"/>
  <c r="I413" i="82"/>
  <c r="Q413" i="82"/>
  <c r="N413" i="82"/>
  <c r="U479" i="82"/>
  <c r="Q479" i="82"/>
  <c r="M479" i="82"/>
  <c r="I479" i="82"/>
  <c r="T479" i="82"/>
  <c r="P479" i="82"/>
  <c r="L479" i="82"/>
  <c r="H479" i="82"/>
  <c r="S479" i="82"/>
  <c r="R479" i="82"/>
  <c r="J479" i="82"/>
  <c r="O479" i="82"/>
  <c r="G479" i="82"/>
  <c r="N479" i="82"/>
  <c r="S368" i="82"/>
  <c r="O368" i="82"/>
  <c r="G368" i="82"/>
  <c r="U368" i="82"/>
  <c r="Q368" i="82"/>
  <c r="M368" i="82"/>
  <c r="I368" i="82"/>
  <c r="R368" i="82"/>
  <c r="J368" i="82"/>
  <c r="P368" i="82"/>
  <c r="H368" i="82"/>
  <c r="N368" i="82"/>
  <c r="T368" i="82"/>
  <c r="L368" i="82"/>
  <c r="I254" i="82"/>
  <c r="J254" i="82"/>
  <c r="L254" i="82"/>
  <c r="U350" i="82"/>
  <c r="Q350" i="82"/>
  <c r="M350" i="82"/>
  <c r="I350" i="82"/>
  <c r="T350" i="82"/>
  <c r="O350" i="82"/>
  <c r="J350" i="82"/>
  <c r="S350" i="82"/>
  <c r="N350" i="82"/>
  <c r="H350" i="82"/>
  <c r="P350" i="82"/>
  <c r="L350" i="82"/>
  <c r="R350" i="82"/>
  <c r="G350" i="82"/>
  <c r="U347" i="82"/>
  <c r="Q347" i="82"/>
  <c r="M347" i="82"/>
  <c r="I347" i="82"/>
  <c r="T347" i="82"/>
  <c r="O347" i="82"/>
  <c r="J347" i="82"/>
  <c r="S347" i="82"/>
  <c r="L347" i="82"/>
  <c r="R347" i="82"/>
  <c r="P347" i="82"/>
  <c r="H347" i="82"/>
  <c r="N347" i="82"/>
  <c r="G347" i="82"/>
  <c r="T416" i="82"/>
  <c r="P416" i="82"/>
  <c r="H416" i="82"/>
  <c r="R416" i="82"/>
  <c r="M416" i="82"/>
  <c r="U416" i="82"/>
  <c r="O416" i="82"/>
  <c r="J416" i="82"/>
  <c r="N416" i="82"/>
  <c r="S416" i="82"/>
  <c r="I416" i="82"/>
  <c r="H440" i="82"/>
  <c r="R440" i="82"/>
  <c r="N440" i="82"/>
  <c r="Q305" i="82"/>
  <c r="L305" i="82"/>
  <c r="N305" i="82"/>
  <c r="H305" i="82"/>
  <c r="T389" i="82"/>
  <c r="P389" i="82"/>
  <c r="L389" i="82"/>
  <c r="H389" i="82"/>
  <c r="R389" i="82"/>
  <c r="M389" i="82"/>
  <c r="G389" i="82"/>
  <c r="U389" i="82"/>
  <c r="O389" i="82"/>
  <c r="J389" i="82"/>
  <c r="N389" i="82"/>
  <c r="S389" i="82"/>
  <c r="I389" i="82"/>
  <c r="Q389" i="82"/>
  <c r="U281" i="82"/>
  <c r="Q281" i="82"/>
  <c r="I281" i="82"/>
  <c r="R281" i="82"/>
  <c r="L281" i="82"/>
  <c r="T281" i="82"/>
  <c r="N281" i="82"/>
  <c r="S281" i="82"/>
  <c r="J281" i="82"/>
  <c r="O281" i="82"/>
  <c r="H281" i="82"/>
  <c r="Q275" i="82"/>
  <c r="M275" i="82"/>
  <c r="I275" i="82"/>
  <c r="O275" i="82"/>
  <c r="J275" i="82"/>
  <c r="S275" i="82"/>
  <c r="R275" i="82"/>
  <c r="P275" i="82"/>
  <c r="H275" i="82"/>
  <c r="G275" i="82"/>
  <c r="P377" i="82"/>
  <c r="O377" i="82"/>
  <c r="G377" i="82"/>
  <c r="Q377" i="82"/>
  <c r="R386" i="82"/>
  <c r="T443" i="82"/>
  <c r="P443" i="82"/>
  <c r="L443" i="82"/>
  <c r="H443" i="82"/>
  <c r="U443" i="82"/>
  <c r="O443" i="82"/>
  <c r="J443" i="82"/>
  <c r="R443" i="82"/>
  <c r="M443" i="82"/>
  <c r="G443" i="82"/>
  <c r="S443" i="82"/>
  <c r="I443" i="82"/>
  <c r="Q443" i="82"/>
  <c r="N443" i="82"/>
  <c r="U320" i="82"/>
  <c r="Q320" i="82"/>
  <c r="M320" i="82"/>
  <c r="I320" i="82"/>
  <c r="T320" i="82"/>
  <c r="O320" i="82"/>
  <c r="J320" i="82"/>
  <c r="N320" i="82"/>
  <c r="G320" i="82"/>
  <c r="R320" i="82"/>
  <c r="S320" i="82"/>
  <c r="P320" i="82"/>
  <c r="L320" i="82"/>
  <c r="H320" i="82"/>
  <c r="R455" i="82"/>
  <c r="N455" i="82"/>
  <c r="J455" i="82"/>
  <c r="T455" i="82"/>
  <c r="P455" i="82"/>
  <c r="L455" i="82"/>
  <c r="H455" i="82"/>
  <c r="Q455" i="82"/>
  <c r="I455" i="82"/>
  <c r="O455" i="82"/>
  <c r="G455" i="82"/>
  <c r="U455" i="82"/>
  <c r="M455" i="82"/>
  <c r="S455" i="82"/>
  <c r="T32" i="82"/>
  <c r="P32" i="82"/>
  <c r="L32" i="82"/>
  <c r="H32" i="82"/>
  <c r="S32" i="82"/>
  <c r="O32" i="82"/>
  <c r="G32" i="82"/>
  <c r="R32" i="82"/>
  <c r="N32" i="82"/>
  <c r="J32" i="82"/>
  <c r="Q32" i="82"/>
  <c r="M32" i="82"/>
  <c r="I32" i="82"/>
  <c r="U32" i="82"/>
  <c r="U95" i="82"/>
  <c r="R95" i="82"/>
  <c r="T95" i="82"/>
  <c r="N95" i="82"/>
  <c r="R20" i="82"/>
  <c r="N20" i="82"/>
  <c r="J20" i="82"/>
  <c r="Q20" i="82"/>
  <c r="M20" i="82"/>
  <c r="I20" i="82"/>
  <c r="P20" i="82"/>
  <c r="L20" i="82"/>
  <c r="H20" i="82"/>
  <c r="O20" i="82"/>
  <c r="G20" i="82"/>
  <c r="U26" i="82"/>
  <c r="T26" i="82"/>
  <c r="N26" i="82"/>
  <c r="O26" i="82"/>
  <c r="S29" i="82"/>
  <c r="O29" i="82"/>
  <c r="G29" i="82"/>
  <c r="R29" i="82"/>
  <c r="N29" i="82"/>
  <c r="J29" i="82"/>
  <c r="U29" i="82"/>
  <c r="Q29" i="82"/>
  <c r="M29" i="82"/>
  <c r="I29" i="82"/>
  <c r="T29" i="82"/>
  <c r="P29" i="82"/>
  <c r="L29" i="82"/>
  <c r="H29" i="82"/>
  <c r="U53" i="82"/>
  <c r="Q53" i="82"/>
  <c r="M53" i="82"/>
  <c r="I53" i="82"/>
  <c r="T53" i="82"/>
  <c r="O53" i="82"/>
  <c r="J53" i="82"/>
  <c r="S53" i="82"/>
  <c r="N53" i="82"/>
  <c r="H53" i="82"/>
  <c r="R53" i="82"/>
  <c r="L53" i="82"/>
  <c r="G53" i="82"/>
  <c r="P53" i="82"/>
  <c r="U68" i="82"/>
  <c r="Q68" i="82"/>
  <c r="M68" i="82"/>
  <c r="I68" i="82"/>
  <c r="R68" i="82"/>
  <c r="L68" i="82"/>
  <c r="G68" i="82"/>
  <c r="P68" i="82"/>
  <c r="T68" i="82"/>
  <c r="O68" i="82"/>
  <c r="J68" i="82"/>
  <c r="S68" i="82"/>
  <c r="N68" i="82"/>
  <c r="H68" i="82"/>
  <c r="U71" i="82"/>
  <c r="M71" i="82"/>
  <c r="I71" i="82"/>
  <c r="R71" i="82"/>
  <c r="G71" i="82"/>
  <c r="P71" i="82"/>
  <c r="T71" i="82"/>
  <c r="J71" i="82"/>
  <c r="S71" i="82"/>
  <c r="N71" i="82"/>
  <c r="U59" i="82"/>
  <c r="Q59" i="82"/>
  <c r="M59" i="82"/>
  <c r="T59" i="82"/>
  <c r="O59" i="82"/>
  <c r="J59" i="82"/>
  <c r="N59" i="82"/>
  <c r="H59" i="82"/>
  <c r="R59" i="82"/>
  <c r="G59" i="82"/>
  <c r="P59" i="82"/>
  <c r="U98" i="82"/>
  <c r="T98" i="82"/>
  <c r="S98" i="82"/>
  <c r="G98" i="82"/>
  <c r="M101" i="82"/>
  <c r="L101" i="82"/>
  <c r="J101" i="82"/>
  <c r="U176" i="82"/>
  <c r="P176" i="82"/>
  <c r="O176" i="82"/>
  <c r="R176" i="82"/>
  <c r="J236" i="82"/>
  <c r="U185" i="82"/>
  <c r="Q185" i="82"/>
  <c r="I185" i="82"/>
  <c r="S185" i="82"/>
  <c r="N185" i="82"/>
  <c r="P185" i="82"/>
  <c r="T185" i="82"/>
  <c r="O185" i="82"/>
  <c r="R185" i="82"/>
  <c r="L185" i="82"/>
  <c r="G185" i="82"/>
  <c r="I179" i="82"/>
  <c r="H179" i="82"/>
  <c r="G179" i="82"/>
  <c r="U197" i="82"/>
  <c r="Q197" i="82"/>
  <c r="M197" i="82"/>
  <c r="I197" i="82"/>
  <c r="S197" i="82"/>
  <c r="O197" i="82"/>
  <c r="G197" i="82"/>
  <c r="P197" i="82"/>
  <c r="H197" i="82"/>
  <c r="N197" i="82"/>
  <c r="T197" i="82"/>
  <c r="L197" i="82"/>
  <c r="R197" i="82"/>
  <c r="J197" i="82"/>
  <c r="L164" i="82"/>
  <c r="U200" i="82"/>
  <c r="Q200" i="82"/>
  <c r="M200" i="82"/>
  <c r="S200" i="82"/>
  <c r="O200" i="82"/>
  <c r="G200" i="82"/>
  <c r="H200" i="82"/>
  <c r="N200" i="82"/>
  <c r="T200" i="82"/>
  <c r="R200" i="82"/>
  <c r="J200" i="82"/>
  <c r="U137" i="82"/>
  <c r="T137" i="82"/>
  <c r="S137" i="82"/>
  <c r="N137" i="82"/>
  <c r="U308" i="82"/>
  <c r="Q308" i="82"/>
  <c r="M308" i="82"/>
  <c r="R308" i="82"/>
  <c r="L308" i="82"/>
  <c r="G308" i="82"/>
  <c r="N308" i="82"/>
  <c r="O308" i="82"/>
  <c r="S308" i="82"/>
  <c r="P308" i="82"/>
  <c r="H308" i="82"/>
  <c r="U269" i="82"/>
  <c r="Q269" i="82"/>
  <c r="M269" i="82"/>
  <c r="T269" i="82"/>
  <c r="O269" i="82"/>
  <c r="J269" i="82"/>
  <c r="H269" i="82"/>
  <c r="N269" i="82"/>
  <c r="G269" i="82"/>
  <c r="L269" i="82"/>
  <c r="R269" i="82"/>
  <c r="T404" i="82"/>
  <c r="P404" i="82"/>
  <c r="H404" i="82"/>
  <c r="U404" i="82"/>
  <c r="O404" i="82"/>
  <c r="R404" i="82"/>
  <c r="M404" i="82"/>
  <c r="G404" i="82"/>
  <c r="I404" i="82"/>
  <c r="Q404" i="82"/>
  <c r="N404" i="82"/>
  <c r="T428" i="82"/>
  <c r="P428" i="82"/>
  <c r="L428" i="82"/>
  <c r="H428" i="82"/>
  <c r="R428" i="82"/>
  <c r="M428" i="82"/>
  <c r="G428" i="82"/>
  <c r="U428" i="82"/>
  <c r="O428" i="82"/>
  <c r="J428" i="82"/>
  <c r="Q428" i="82"/>
  <c r="N428" i="82"/>
  <c r="I428" i="82"/>
  <c r="S428" i="82"/>
  <c r="T437" i="82"/>
  <c r="P437" i="82"/>
  <c r="H437" i="82"/>
  <c r="U437" i="82"/>
  <c r="O437" i="82"/>
  <c r="R437" i="82"/>
  <c r="M437" i="82"/>
  <c r="G437" i="82"/>
  <c r="I437" i="82"/>
  <c r="Q437" i="82"/>
  <c r="N437" i="82"/>
  <c r="H425" i="82"/>
  <c r="U425" i="82"/>
  <c r="S425" i="82"/>
  <c r="U287" i="82"/>
  <c r="Q287" i="82"/>
  <c r="M287" i="82"/>
  <c r="I287" i="82"/>
  <c r="R287" i="82"/>
  <c r="L287" i="82"/>
  <c r="G287" i="82"/>
  <c r="P287" i="82"/>
  <c r="J287" i="82"/>
  <c r="O287" i="82"/>
  <c r="H287" i="82"/>
  <c r="T287" i="82"/>
  <c r="N287" i="82"/>
  <c r="S287" i="82"/>
  <c r="U272" i="82"/>
  <c r="Q272" i="82"/>
  <c r="M272" i="82"/>
  <c r="I272" i="82"/>
  <c r="T272" i="82"/>
  <c r="O272" i="82"/>
  <c r="J272" i="82"/>
  <c r="R272" i="82"/>
  <c r="P272" i="82"/>
  <c r="H272" i="82"/>
  <c r="N272" i="82"/>
  <c r="G272" i="82"/>
  <c r="S272" i="82"/>
  <c r="L272" i="82"/>
  <c r="T383" i="82"/>
  <c r="P383" i="82"/>
  <c r="L383" i="82"/>
  <c r="H383" i="82"/>
  <c r="U383" i="82"/>
  <c r="O383" i="82"/>
  <c r="J383" i="82"/>
  <c r="R383" i="82"/>
  <c r="M383" i="82"/>
  <c r="G383" i="82"/>
  <c r="Q383" i="82"/>
  <c r="N383" i="82"/>
  <c r="S383" i="82"/>
  <c r="I383" i="82"/>
  <c r="T452" i="82"/>
  <c r="P452" i="82"/>
  <c r="L452" i="82"/>
  <c r="H452" i="82"/>
  <c r="R452" i="82"/>
  <c r="M452" i="82"/>
  <c r="G452" i="82"/>
  <c r="Q452" i="82"/>
  <c r="U452" i="82"/>
  <c r="O452" i="82"/>
  <c r="J452" i="82"/>
  <c r="I452" i="82"/>
  <c r="S452" i="82"/>
  <c r="N452" i="82"/>
  <c r="R461" i="82"/>
  <c r="N461" i="82"/>
  <c r="J461" i="82"/>
  <c r="T461" i="82"/>
  <c r="P461" i="82"/>
  <c r="L461" i="82"/>
  <c r="H461" i="82"/>
  <c r="U461" i="82"/>
  <c r="M461" i="82"/>
  <c r="Q461" i="82"/>
  <c r="I461" i="82"/>
  <c r="O461" i="82"/>
  <c r="G461" i="82"/>
  <c r="S461" i="82"/>
  <c r="Q335" i="82"/>
  <c r="M335" i="82"/>
  <c r="I335" i="82"/>
  <c r="L335" i="82"/>
  <c r="G335" i="82"/>
  <c r="O335" i="82"/>
  <c r="T335" i="82"/>
  <c r="N335" i="82"/>
  <c r="S335" i="82"/>
  <c r="J335" i="82"/>
  <c r="R422" i="82"/>
  <c r="N422" i="82"/>
  <c r="J422" i="82"/>
  <c r="T422" i="82"/>
  <c r="P422" i="82"/>
  <c r="L422" i="82"/>
  <c r="H422" i="82"/>
  <c r="Q422" i="82"/>
  <c r="I422" i="82"/>
  <c r="U422" i="82"/>
  <c r="M422" i="82"/>
  <c r="G422" i="82"/>
  <c r="S422" i="82"/>
  <c r="O422" i="82"/>
  <c r="Q278" i="82"/>
  <c r="M278" i="82"/>
  <c r="I278" i="82"/>
  <c r="O278" i="82"/>
  <c r="J278" i="82"/>
  <c r="N278" i="82"/>
  <c r="S278" i="82"/>
  <c r="L278" i="82"/>
  <c r="R278" i="82"/>
  <c r="H278" i="82"/>
  <c r="U296" i="82"/>
  <c r="Q296" i="82"/>
  <c r="M296" i="82"/>
  <c r="I296" i="82"/>
  <c r="T296" i="82"/>
  <c r="O296" i="82"/>
  <c r="J296" i="82"/>
  <c r="P296" i="82"/>
  <c r="H296" i="82"/>
  <c r="L296" i="82"/>
  <c r="S296" i="82"/>
  <c r="R296" i="82"/>
  <c r="G296" i="82"/>
  <c r="N296" i="82"/>
  <c r="S374" i="82"/>
  <c r="O374" i="82"/>
  <c r="G374" i="82"/>
  <c r="U374" i="82"/>
  <c r="Q374" i="82"/>
  <c r="M374" i="82"/>
  <c r="I374" i="82"/>
  <c r="R374" i="82"/>
  <c r="J374" i="82"/>
  <c r="P374" i="82"/>
  <c r="H374" i="82"/>
  <c r="N374" i="82"/>
  <c r="T374" i="82"/>
  <c r="L374" i="82"/>
  <c r="T419" i="82"/>
  <c r="P419" i="82"/>
  <c r="L419" i="82"/>
  <c r="H419" i="82"/>
  <c r="R419" i="82"/>
  <c r="M419" i="82"/>
  <c r="G419" i="82"/>
  <c r="U419" i="82"/>
  <c r="O419" i="82"/>
  <c r="J419" i="82"/>
  <c r="S419" i="82"/>
  <c r="I419" i="82"/>
  <c r="Q419" i="82"/>
  <c r="N419" i="82"/>
  <c r="P464" i="82"/>
  <c r="L464" i="82"/>
  <c r="H464" i="82"/>
  <c r="O464" i="82"/>
  <c r="J464" i="82"/>
  <c r="R464" i="82"/>
  <c r="G464" i="82"/>
  <c r="N464" i="82"/>
  <c r="S464" i="82"/>
  <c r="Q464" i="82"/>
  <c r="T380" i="82"/>
  <c r="P380" i="82"/>
  <c r="H380" i="82"/>
  <c r="U380" i="82"/>
  <c r="O380" i="82"/>
  <c r="R380" i="82"/>
  <c r="M380" i="82"/>
  <c r="G380" i="82"/>
  <c r="I380" i="82"/>
  <c r="Q380" i="82"/>
  <c r="N380" i="82"/>
  <c r="T467" i="82"/>
  <c r="P467" i="82"/>
  <c r="L467" i="82"/>
  <c r="H467" i="82"/>
  <c r="U467" i="82"/>
  <c r="O467" i="82"/>
  <c r="J467" i="82"/>
  <c r="R467" i="82"/>
  <c r="M467" i="82"/>
  <c r="G467" i="82"/>
  <c r="S467" i="82"/>
  <c r="I467" i="82"/>
  <c r="N467" i="82"/>
  <c r="Q467" i="82"/>
  <c r="T14" i="82"/>
  <c r="P14" i="82"/>
  <c r="H14" i="82"/>
  <c r="S14" i="82"/>
  <c r="O14" i="82"/>
  <c r="R14" i="82"/>
  <c r="N14" i="82"/>
  <c r="J14" i="82"/>
  <c r="Q14" i="82"/>
  <c r="M14" i="82"/>
  <c r="I14" i="82"/>
  <c r="R41" i="82"/>
  <c r="Q41" i="82"/>
  <c r="L41" i="82"/>
  <c r="U44" i="82"/>
  <c r="Q44" i="82"/>
  <c r="M44" i="82"/>
  <c r="I44" i="82"/>
  <c r="R44" i="82"/>
  <c r="L44" i="82"/>
  <c r="G44" i="82"/>
  <c r="P44" i="82"/>
  <c r="T44" i="82"/>
  <c r="O44" i="82"/>
  <c r="J44" i="82"/>
  <c r="H44" i="82"/>
  <c r="S44" i="82"/>
  <c r="N44" i="82"/>
  <c r="Q65" i="82"/>
  <c r="M65" i="82"/>
  <c r="I65" i="82"/>
  <c r="L65" i="82"/>
  <c r="G65" i="82"/>
  <c r="P65" i="82"/>
  <c r="O65" i="82"/>
  <c r="J65" i="82"/>
  <c r="S65" i="82"/>
  <c r="H65" i="82"/>
  <c r="U89" i="82"/>
  <c r="Q89" i="82"/>
  <c r="M89" i="82"/>
  <c r="I89" i="82"/>
  <c r="R89" i="82"/>
  <c r="L89" i="82"/>
  <c r="G89" i="82"/>
  <c r="P89" i="82"/>
  <c r="T89" i="82"/>
  <c r="O89" i="82"/>
  <c r="J89" i="82"/>
  <c r="S89" i="82"/>
  <c r="N89" i="82"/>
  <c r="H89" i="82"/>
  <c r="U113" i="82"/>
  <c r="Q113" i="82"/>
  <c r="M113" i="82"/>
  <c r="I113" i="82"/>
  <c r="T113" i="82"/>
  <c r="P113" i="82"/>
  <c r="L113" i="82"/>
  <c r="H113" i="82"/>
  <c r="S113" i="82"/>
  <c r="R113" i="82"/>
  <c r="J113" i="82"/>
  <c r="O113" i="82"/>
  <c r="G113" i="82"/>
  <c r="N113" i="82"/>
  <c r="U116" i="82"/>
  <c r="Q116" i="82"/>
  <c r="M116" i="82"/>
  <c r="I116" i="82"/>
  <c r="T116" i="82"/>
  <c r="P116" i="82"/>
  <c r="L116" i="82"/>
  <c r="H116" i="82"/>
  <c r="S116" i="82"/>
  <c r="R116" i="82"/>
  <c r="J116" i="82"/>
  <c r="O116" i="82"/>
  <c r="G116" i="82"/>
  <c r="N116" i="82"/>
  <c r="Q125" i="82"/>
  <c r="M125" i="82"/>
  <c r="I125" i="82"/>
  <c r="P125" i="82"/>
  <c r="L125" i="82"/>
  <c r="H125" i="82"/>
  <c r="R125" i="82"/>
  <c r="J125" i="82"/>
  <c r="O125" i="82"/>
  <c r="N125" i="82"/>
  <c r="U203" i="82"/>
  <c r="Q203" i="82"/>
  <c r="I203" i="82"/>
  <c r="S203" i="82"/>
  <c r="O203" i="82"/>
  <c r="P203" i="82"/>
  <c r="H203" i="82"/>
  <c r="N203" i="82"/>
  <c r="L203" i="82"/>
  <c r="R203" i="82"/>
  <c r="J203" i="82"/>
  <c r="I215" i="82"/>
  <c r="T215" i="82"/>
  <c r="P215" i="82"/>
  <c r="U140" i="82"/>
  <c r="Q140" i="82"/>
  <c r="M140" i="82"/>
  <c r="I140" i="82"/>
  <c r="T140" i="82"/>
  <c r="P140" i="82"/>
  <c r="L140" i="82"/>
  <c r="H140" i="82"/>
  <c r="S140" i="82"/>
  <c r="O140" i="82"/>
  <c r="G140" i="82"/>
  <c r="R140" i="82"/>
  <c r="N140" i="82"/>
  <c r="J140" i="82"/>
  <c r="U131" i="82"/>
  <c r="Q131" i="82"/>
  <c r="M131" i="82"/>
  <c r="I131" i="82"/>
  <c r="T131" i="82"/>
  <c r="P131" i="82"/>
  <c r="L131" i="82"/>
  <c r="H131" i="82"/>
  <c r="S131" i="82"/>
  <c r="R131" i="82"/>
  <c r="J131" i="82"/>
  <c r="O131" i="82"/>
  <c r="G131" i="82"/>
  <c r="N131" i="82"/>
  <c r="Q212" i="82"/>
  <c r="O212" i="82"/>
  <c r="R212" i="82"/>
  <c r="N212" i="82"/>
  <c r="U221" i="82"/>
  <c r="Q221" i="82"/>
  <c r="M221" i="82"/>
  <c r="I221" i="82"/>
  <c r="T221" i="82"/>
  <c r="O221" i="82"/>
  <c r="J221" i="82"/>
  <c r="R221" i="82"/>
  <c r="L221" i="82"/>
  <c r="G221" i="82"/>
  <c r="N221" i="82"/>
  <c r="S221" i="82"/>
  <c r="H221" i="82"/>
  <c r="P221" i="82"/>
  <c r="R161" i="82"/>
  <c r="N161" i="82"/>
  <c r="J161" i="82"/>
  <c r="U161" i="82"/>
  <c r="Q161" i="82"/>
  <c r="M161" i="82"/>
  <c r="I161" i="82"/>
  <c r="T161" i="82"/>
  <c r="P161" i="82"/>
  <c r="L161" i="82"/>
  <c r="H161" i="82"/>
  <c r="S161" i="82"/>
  <c r="O161" i="82"/>
  <c r="G161" i="82"/>
  <c r="Q245" i="82"/>
  <c r="M245" i="82"/>
  <c r="I245" i="82"/>
  <c r="T245" i="82"/>
  <c r="O245" i="82"/>
  <c r="J245" i="82"/>
  <c r="N245" i="82"/>
  <c r="H245" i="82"/>
  <c r="R245" i="82"/>
  <c r="G245" i="82"/>
  <c r="U329" i="82"/>
  <c r="Q329" i="82"/>
  <c r="M329" i="82"/>
  <c r="I329" i="82"/>
  <c r="R329" i="82"/>
  <c r="L329" i="82"/>
  <c r="G329" i="82"/>
  <c r="S329" i="82"/>
  <c r="P329" i="82"/>
  <c r="J329" i="82"/>
  <c r="O329" i="82"/>
  <c r="H329" i="82"/>
  <c r="T329" i="82"/>
  <c r="N329" i="82"/>
  <c r="U290" i="82"/>
  <c r="Q290" i="82"/>
  <c r="M290" i="82"/>
  <c r="I290" i="82"/>
  <c r="R290" i="82"/>
  <c r="L290" i="82"/>
  <c r="G290" i="82"/>
  <c r="S290" i="82"/>
  <c r="P290" i="82"/>
  <c r="J290" i="82"/>
  <c r="O290" i="82"/>
  <c r="H290" i="82"/>
  <c r="T290" i="82"/>
  <c r="N290" i="82"/>
  <c r="O371" i="82"/>
  <c r="M371" i="82"/>
  <c r="P371" i="82"/>
  <c r="L371" i="82"/>
  <c r="T449" i="82"/>
  <c r="P449" i="82"/>
  <c r="L449" i="82"/>
  <c r="H449" i="82"/>
  <c r="R449" i="82"/>
  <c r="M449" i="82"/>
  <c r="G449" i="82"/>
  <c r="Q449" i="82"/>
  <c r="U449" i="82"/>
  <c r="O449" i="82"/>
  <c r="J449" i="82"/>
  <c r="N449" i="82"/>
  <c r="I449" i="82"/>
  <c r="S449" i="82"/>
  <c r="R458" i="82"/>
  <c r="N458" i="82"/>
  <c r="J458" i="82"/>
  <c r="T458" i="82"/>
  <c r="P458" i="82"/>
  <c r="L458" i="82"/>
  <c r="H458" i="82"/>
  <c r="U458" i="82"/>
  <c r="M458" i="82"/>
  <c r="Q458" i="82"/>
  <c r="I458" i="82"/>
  <c r="S458" i="82"/>
  <c r="O458" i="82"/>
  <c r="G458" i="82"/>
  <c r="Q248" i="82"/>
  <c r="M248" i="82"/>
  <c r="I248" i="82"/>
  <c r="O248" i="82"/>
  <c r="J248" i="82"/>
  <c r="R248" i="82"/>
  <c r="H248" i="82"/>
  <c r="N248" i="82"/>
  <c r="G248" i="82"/>
  <c r="L248" i="82"/>
  <c r="U332" i="82"/>
  <c r="Q332" i="82"/>
  <c r="M332" i="82"/>
  <c r="I332" i="82"/>
  <c r="R332" i="82"/>
  <c r="L332" i="82"/>
  <c r="G332" i="82"/>
  <c r="T332" i="82"/>
  <c r="N332" i="82"/>
  <c r="S332" i="82"/>
  <c r="P332" i="82"/>
  <c r="J332" i="82"/>
  <c r="O332" i="82"/>
  <c r="H332" i="82"/>
  <c r="Q293" i="82"/>
  <c r="M293" i="82"/>
  <c r="I293" i="82"/>
  <c r="O293" i="82"/>
  <c r="J293" i="82"/>
  <c r="N293" i="82"/>
  <c r="L293" i="82"/>
  <c r="S293" i="82"/>
  <c r="R293" i="82"/>
  <c r="P293" i="82"/>
  <c r="S362" i="82"/>
  <c r="O362" i="82"/>
  <c r="G362" i="82"/>
  <c r="U362" i="82"/>
  <c r="Q362" i="82"/>
  <c r="M362" i="82"/>
  <c r="I362" i="82"/>
  <c r="R362" i="82"/>
  <c r="J362" i="82"/>
  <c r="P362" i="82"/>
  <c r="H362" i="82"/>
  <c r="N362" i="82"/>
  <c r="L362" i="82"/>
  <c r="T362" i="82"/>
  <c r="T473" i="82"/>
  <c r="P473" i="82"/>
  <c r="L473" i="82"/>
  <c r="H473" i="82"/>
  <c r="S473" i="82"/>
  <c r="N473" i="82"/>
  <c r="I473" i="82"/>
  <c r="R473" i="82"/>
  <c r="M473" i="82"/>
  <c r="G473" i="82"/>
  <c r="U473" i="82"/>
  <c r="O473" i="82"/>
  <c r="J473" i="82"/>
  <c r="Q473" i="82"/>
  <c r="U251" i="82"/>
  <c r="Q251" i="82"/>
  <c r="M251" i="82"/>
  <c r="I251" i="82"/>
  <c r="P251" i="82"/>
  <c r="T251" i="82"/>
  <c r="O251" i="82"/>
  <c r="J251" i="82"/>
  <c r="L251" i="82"/>
  <c r="S251" i="82"/>
  <c r="H251" i="82"/>
  <c r="R251" i="82"/>
  <c r="G251" i="82"/>
  <c r="N251" i="82"/>
  <c r="U266" i="82"/>
  <c r="Q266" i="82"/>
  <c r="M266" i="82"/>
  <c r="I266" i="82"/>
  <c r="S266" i="82"/>
  <c r="N266" i="82"/>
  <c r="H266" i="82"/>
  <c r="R266" i="82"/>
  <c r="L266" i="82"/>
  <c r="G266" i="82"/>
  <c r="P266" i="82"/>
  <c r="T266" i="82"/>
  <c r="O266" i="82"/>
  <c r="J266" i="82"/>
  <c r="T434" i="82"/>
  <c r="P434" i="82"/>
  <c r="L434" i="82"/>
  <c r="H434" i="82"/>
  <c r="R434" i="82"/>
  <c r="M434" i="82"/>
  <c r="G434" i="82"/>
  <c r="U434" i="82"/>
  <c r="O434" i="82"/>
  <c r="J434" i="82"/>
  <c r="Q434" i="82"/>
  <c r="S434" i="82"/>
  <c r="N434" i="82"/>
  <c r="I434" i="82"/>
  <c r="U311" i="82"/>
  <c r="Q311" i="82"/>
  <c r="M311" i="82"/>
  <c r="I311" i="82"/>
  <c r="R311" i="82"/>
  <c r="L311" i="82"/>
  <c r="G311" i="82"/>
  <c r="O311" i="82"/>
  <c r="H311" i="82"/>
  <c r="N311" i="82"/>
  <c r="T311" i="82"/>
  <c r="S311" i="82"/>
  <c r="J311" i="82"/>
  <c r="P311" i="82"/>
  <c r="Q317" i="82"/>
  <c r="O317" i="82"/>
  <c r="P317" i="82"/>
  <c r="N317" i="82"/>
  <c r="T407" i="82"/>
  <c r="P407" i="82"/>
  <c r="L407" i="82"/>
  <c r="H407" i="82"/>
  <c r="U407" i="82"/>
  <c r="O407" i="82"/>
  <c r="J407" i="82"/>
  <c r="R407" i="82"/>
  <c r="M407" i="82"/>
  <c r="G407" i="82"/>
  <c r="N407" i="82"/>
  <c r="S407" i="82"/>
  <c r="I407" i="82"/>
  <c r="Q407" i="82"/>
  <c r="T431" i="82"/>
  <c r="P431" i="82"/>
  <c r="L431" i="82"/>
  <c r="H431" i="82"/>
  <c r="R431" i="82"/>
  <c r="M431" i="82"/>
  <c r="G431" i="82"/>
  <c r="U431" i="82"/>
  <c r="O431" i="82"/>
  <c r="J431" i="82"/>
  <c r="Q431" i="82"/>
  <c r="I431" i="82"/>
  <c r="S431" i="82"/>
  <c r="N431" i="82"/>
  <c r="U302" i="82"/>
  <c r="Q302" i="82"/>
  <c r="M302" i="82"/>
  <c r="I302" i="82"/>
  <c r="T302" i="82"/>
  <c r="O302" i="82"/>
  <c r="J302" i="82"/>
  <c r="S302" i="82"/>
  <c r="L302" i="82"/>
  <c r="R302" i="82"/>
  <c r="H302" i="82"/>
  <c r="P302" i="82"/>
  <c r="G302" i="82"/>
  <c r="N302" i="82"/>
  <c r="P398" i="82"/>
  <c r="M398" i="82"/>
  <c r="J398" i="82"/>
  <c r="N398" i="82"/>
  <c r="R23" i="12"/>
  <c r="CJ2" i="82" s="1"/>
  <c r="R10" i="12"/>
  <c r="CI2" i="82" s="1"/>
  <c r="B28" i="3"/>
  <c r="L86" i="82" l="1"/>
  <c r="S86" i="82"/>
  <c r="I86" i="82"/>
  <c r="S398" i="82"/>
  <c r="G398" i="82"/>
  <c r="L398" i="82"/>
  <c r="H317" i="82"/>
  <c r="J317" i="82"/>
  <c r="M317" i="82"/>
  <c r="H293" i="82"/>
  <c r="G293" i="82"/>
  <c r="T293" i="82"/>
  <c r="S248" i="82"/>
  <c r="P248" i="82"/>
  <c r="T248" i="82"/>
  <c r="H371" i="82"/>
  <c r="I371" i="82"/>
  <c r="G371" i="82"/>
  <c r="L245" i="82"/>
  <c r="S245" i="82"/>
  <c r="P245" i="82"/>
  <c r="J212" i="82"/>
  <c r="G212" i="82"/>
  <c r="M212" i="82"/>
  <c r="H215" i="82"/>
  <c r="L215" i="82"/>
  <c r="S215" i="82"/>
  <c r="U215" i="82"/>
  <c r="T203" i="82"/>
  <c r="G203" i="82"/>
  <c r="G125" i="82"/>
  <c r="S125" i="82"/>
  <c r="T125" i="82"/>
  <c r="N65" i="82"/>
  <c r="T65" i="82"/>
  <c r="R65" i="82"/>
  <c r="H41" i="82"/>
  <c r="M41" i="82"/>
  <c r="N41" i="82"/>
  <c r="S41" i="82"/>
  <c r="U14" i="82"/>
  <c r="G14" i="82"/>
  <c r="S380" i="82"/>
  <c r="J380" i="82"/>
  <c r="I464" i="82"/>
  <c r="M464" i="82"/>
  <c r="U464" i="82"/>
  <c r="P278" i="82"/>
  <c r="G278" i="82"/>
  <c r="T278" i="82"/>
  <c r="P335" i="82"/>
  <c r="H335" i="82"/>
  <c r="R335" i="82"/>
  <c r="N425" i="82"/>
  <c r="O425" i="82"/>
  <c r="R425" i="82"/>
  <c r="T425" i="82"/>
  <c r="S437" i="82"/>
  <c r="J437" i="82"/>
  <c r="S404" i="82"/>
  <c r="J404" i="82"/>
  <c r="J308" i="82"/>
  <c r="T308" i="82"/>
  <c r="J137" i="82"/>
  <c r="O137" i="82"/>
  <c r="P137" i="82"/>
  <c r="Q137" i="82"/>
  <c r="L200" i="82"/>
  <c r="P200" i="82"/>
  <c r="O179" i="82"/>
  <c r="T179" i="82"/>
  <c r="P179" i="82"/>
  <c r="U179" i="82"/>
  <c r="J185" i="82"/>
  <c r="H185" i="82"/>
  <c r="G176" i="82"/>
  <c r="L176" i="82"/>
  <c r="S176" i="82"/>
  <c r="Q176" i="82"/>
  <c r="O101" i="82"/>
  <c r="H101" i="82"/>
  <c r="I101" i="82"/>
  <c r="N98" i="82"/>
  <c r="R98" i="82"/>
  <c r="P98" i="82"/>
  <c r="Q98" i="82"/>
  <c r="L59" i="82"/>
  <c r="S59" i="82"/>
  <c r="H71" i="82"/>
  <c r="O71" i="82"/>
  <c r="L71" i="82"/>
  <c r="G26" i="82"/>
  <c r="S26" i="82"/>
  <c r="P26" i="82"/>
  <c r="Q26" i="82"/>
  <c r="S20" i="82"/>
  <c r="T20" i="82"/>
  <c r="H95" i="82"/>
  <c r="O95" i="82"/>
  <c r="L95" i="82"/>
  <c r="Q95" i="82"/>
  <c r="M386" i="82"/>
  <c r="T386" i="82"/>
  <c r="N377" i="82"/>
  <c r="J377" i="82"/>
  <c r="L377" i="82"/>
  <c r="N275" i="82"/>
  <c r="L275" i="82"/>
  <c r="T275" i="82"/>
  <c r="P281" i="82"/>
  <c r="G281" i="82"/>
  <c r="T305" i="82"/>
  <c r="G305" i="82"/>
  <c r="M305" i="82"/>
  <c r="S440" i="82"/>
  <c r="M440" i="82"/>
  <c r="U440" i="82"/>
  <c r="T440" i="82"/>
  <c r="Q416" i="82"/>
  <c r="G416" i="82"/>
  <c r="S254" i="82"/>
  <c r="R254" i="82"/>
  <c r="P254" i="82"/>
  <c r="U254" i="82"/>
  <c r="S413" i="82"/>
  <c r="G413" i="82"/>
  <c r="S344" i="82"/>
  <c r="P344" i="82"/>
  <c r="T344" i="82"/>
  <c r="P239" i="82"/>
  <c r="H239" i="82"/>
  <c r="M239" i="82"/>
  <c r="R152" i="82"/>
  <c r="T152" i="82"/>
  <c r="J143" i="82"/>
  <c r="O143" i="82"/>
  <c r="P143" i="82"/>
  <c r="R80" i="82"/>
  <c r="T356" i="82"/>
  <c r="J356" i="82"/>
  <c r="Q356" i="82"/>
  <c r="P260" i="82"/>
  <c r="H260" i="82"/>
  <c r="M260" i="82"/>
  <c r="O257" i="82"/>
  <c r="L257" i="82"/>
  <c r="S257" i="82"/>
  <c r="G341" i="82"/>
  <c r="J341" i="82"/>
  <c r="M341" i="82"/>
  <c r="S392" i="82"/>
  <c r="G392" i="82"/>
  <c r="N326" i="82"/>
  <c r="J326" i="82"/>
  <c r="M326" i="82"/>
  <c r="O242" i="82"/>
  <c r="L242" i="82"/>
  <c r="S242" i="82"/>
  <c r="U242" i="82"/>
  <c r="N224" i="82"/>
  <c r="G224" i="82"/>
  <c r="O224" i="82"/>
  <c r="R77" i="82"/>
  <c r="J77" i="82"/>
  <c r="G62" i="82"/>
  <c r="N62" i="82"/>
  <c r="T62" i="82"/>
  <c r="U62" i="82"/>
  <c r="P17" i="82"/>
  <c r="Q17" i="82"/>
  <c r="J23" i="82"/>
  <c r="O23" i="82"/>
  <c r="P23" i="82"/>
  <c r="I398" i="82"/>
  <c r="U398" i="82"/>
  <c r="H398" i="82"/>
  <c r="G317" i="82"/>
  <c r="S317" i="82"/>
  <c r="I317" i="82"/>
  <c r="N371" i="82"/>
  <c r="R371" i="82"/>
  <c r="U371" i="82"/>
  <c r="P212" i="82"/>
  <c r="T212" i="82"/>
  <c r="I212" i="82"/>
  <c r="N215" i="82"/>
  <c r="R215" i="82"/>
  <c r="O215" i="82"/>
  <c r="Q215" i="82"/>
  <c r="T41" i="82"/>
  <c r="I41" i="82"/>
  <c r="J41" i="82"/>
  <c r="O41" i="82"/>
  <c r="I425" i="82"/>
  <c r="J425" i="82"/>
  <c r="M425" i="82"/>
  <c r="P425" i="82"/>
  <c r="G137" i="82"/>
  <c r="L137" i="82"/>
  <c r="M137" i="82"/>
  <c r="L179" i="82"/>
  <c r="J179" i="82"/>
  <c r="S179" i="82"/>
  <c r="Q179" i="82"/>
  <c r="T176" i="82"/>
  <c r="N176" i="82"/>
  <c r="M176" i="82"/>
  <c r="G101" i="82"/>
  <c r="S101" i="82"/>
  <c r="T101" i="82"/>
  <c r="U101" i="82"/>
  <c r="J98" i="82"/>
  <c r="L98" i="82"/>
  <c r="M98" i="82"/>
  <c r="R26" i="82"/>
  <c r="L26" i="82"/>
  <c r="M26" i="82"/>
  <c r="J95" i="82"/>
  <c r="G95" i="82"/>
  <c r="M95" i="82"/>
  <c r="I386" i="82"/>
  <c r="H386" i="82"/>
  <c r="S377" i="82"/>
  <c r="R377" i="82"/>
  <c r="H377" i="82"/>
  <c r="J305" i="82"/>
  <c r="S305" i="82"/>
  <c r="I305" i="82"/>
  <c r="I440" i="82"/>
  <c r="G440" i="82"/>
  <c r="O440" i="82"/>
  <c r="P440" i="82"/>
  <c r="H254" i="82"/>
  <c r="G254" i="82"/>
  <c r="T254" i="82"/>
  <c r="Q254" i="82"/>
  <c r="T239" i="82"/>
  <c r="R239" i="82"/>
  <c r="I239" i="82"/>
  <c r="N152" i="82"/>
  <c r="H152" i="82"/>
  <c r="T260" i="82"/>
  <c r="R260" i="82"/>
  <c r="I260" i="82"/>
  <c r="S341" i="82"/>
  <c r="P341" i="82"/>
  <c r="I341" i="82"/>
  <c r="G326" i="82"/>
  <c r="S326" i="82"/>
  <c r="I326" i="82"/>
  <c r="J242" i="82"/>
  <c r="G242" i="82"/>
  <c r="N242" i="82"/>
  <c r="Q242" i="82"/>
  <c r="P62" i="82"/>
  <c r="H62" i="82"/>
  <c r="O62" i="82"/>
  <c r="Q62" i="82"/>
  <c r="Q398" i="82"/>
  <c r="O398" i="82"/>
  <c r="R398" i="82"/>
  <c r="R317" i="82"/>
  <c r="L317" i="82"/>
  <c r="T317" i="82"/>
  <c r="T371" i="82"/>
  <c r="J371" i="82"/>
  <c r="Q371" i="82"/>
  <c r="H212" i="82"/>
  <c r="L212" i="82"/>
  <c r="S212" i="82"/>
  <c r="J215" i="82"/>
  <c r="G215" i="82"/>
  <c r="P41" i="82"/>
  <c r="U41" i="82"/>
  <c r="Q425" i="82"/>
  <c r="G425" i="82"/>
  <c r="R137" i="82"/>
  <c r="H137" i="82"/>
  <c r="R179" i="82"/>
  <c r="N179" i="82"/>
  <c r="J176" i="82"/>
  <c r="H176" i="82"/>
  <c r="N101" i="82"/>
  <c r="R101" i="82"/>
  <c r="P101" i="82"/>
  <c r="O98" i="82"/>
  <c r="H98" i="82"/>
  <c r="J26" i="82"/>
  <c r="H26" i="82"/>
  <c r="S95" i="82"/>
  <c r="P95" i="82"/>
  <c r="Q386" i="82"/>
  <c r="U386" i="82"/>
  <c r="I377" i="82"/>
  <c r="M377" i="82"/>
  <c r="U377" i="82"/>
  <c r="P305" i="82"/>
  <c r="O305" i="82"/>
  <c r="R305" i="82"/>
  <c r="Q440" i="82"/>
  <c r="J440" i="82"/>
  <c r="N254" i="82"/>
  <c r="O254" i="82"/>
  <c r="O239" i="82"/>
  <c r="L239" i="82"/>
  <c r="S239" i="82"/>
  <c r="S152" i="82"/>
  <c r="U152" i="82"/>
  <c r="O260" i="82"/>
  <c r="L260" i="82"/>
  <c r="S260" i="82"/>
  <c r="L341" i="82"/>
  <c r="H341" i="82"/>
  <c r="T341" i="82"/>
  <c r="P326" i="82"/>
  <c r="L326" i="82"/>
  <c r="T326" i="82"/>
  <c r="P242" i="82"/>
  <c r="H242" i="82"/>
  <c r="R62" i="82"/>
  <c r="J62" i="82"/>
  <c r="S386" i="82"/>
  <c r="J386" i="82"/>
  <c r="L386" i="82"/>
  <c r="L152" i="82"/>
  <c r="M152" i="82"/>
  <c r="L188" i="82"/>
  <c r="P188" i="82"/>
  <c r="I188" i="82"/>
  <c r="S269" i="82"/>
  <c r="P269" i="82"/>
  <c r="N386" i="82"/>
  <c r="G386" i="82"/>
  <c r="O386" i="82"/>
  <c r="J152" i="82"/>
  <c r="O152" i="82"/>
  <c r="P152" i="82"/>
  <c r="J188" i="82"/>
  <c r="H188" i="82"/>
  <c r="M188" i="82"/>
  <c r="G188" i="82"/>
  <c r="T188" i="82"/>
  <c r="S188" i="82"/>
  <c r="G134" i="82"/>
  <c r="T134" i="82"/>
  <c r="J134" i="82"/>
  <c r="M134" i="82"/>
  <c r="S134" i="82"/>
  <c r="U134" i="82"/>
  <c r="L134" i="82"/>
  <c r="N134" i="82"/>
  <c r="R134" i="82"/>
  <c r="P134" i="82"/>
  <c r="Q134" i="82"/>
  <c r="O134" i="82"/>
  <c r="H134" i="82"/>
  <c r="I74" i="82"/>
  <c r="P74" i="82"/>
  <c r="S74" i="82"/>
  <c r="U74" i="82"/>
  <c r="R74" i="82"/>
  <c r="T74" i="82"/>
  <c r="N74" i="82"/>
  <c r="G74" i="82"/>
  <c r="Q74" i="82"/>
  <c r="L74" i="82"/>
  <c r="O74" i="82"/>
  <c r="H74" i="82"/>
  <c r="M74" i="82"/>
  <c r="J74" i="82"/>
  <c r="O122" i="82"/>
  <c r="H122" i="82"/>
  <c r="I122" i="82"/>
  <c r="N122" i="82"/>
  <c r="P122" i="82"/>
  <c r="R122" i="82"/>
  <c r="Q122" i="82"/>
  <c r="J122" i="82"/>
  <c r="L122" i="82"/>
  <c r="M122" i="82"/>
  <c r="G122" i="82"/>
  <c r="S122" i="82"/>
  <c r="T122" i="82"/>
  <c r="G236" i="82"/>
  <c r="N236" i="82"/>
  <c r="Q236" i="82"/>
  <c r="S230" i="82"/>
  <c r="O230" i="82"/>
  <c r="L233" i="82"/>
  <c r="U233" i="82"/>
  <c r="G230" i="82"/>
  <c r="M230" i="82"/>
  <c r="O233" i="82"/>
  <c r="S233" i="82"/>
  <c r="J230" i="82"/>
  <c r="T233" i="82"/>
  <c r="I233" i="82"/>
  <c r="L236" i="82"/>
  <c r="S236" i="82"/>
  <c r="U236" i="82"/>
  <c r="T236" i="82"/>
  <c r="R236" i="82"/>
  <c r="I236" i="82"/>
  <c r="H230" i="82"/>
  <c r="L230" i="82"/>
  <c r="T230" i="82"/>
  <c r="Q230" i="82"/>
  <c r="P233" i="82"/>
  <c r="H233" i="82"/>
  <c r="M233" i="82"/>
  <c r="O236" i="82"/>
  <c r="P236" i="82"/>
  <c r="H236" i="82"/>
  <c r="N230" i="82"/>
  <c r="R230" i="82"/>
  <c r="P230" i="82"/>
  <c r="J233" i="82"/>
  <c r="G233" i="82"/>
  <c r="N233" i="82"/>
  <c r="G218" i="82" a="1"/>
  <c r="T206" i="82"/>
  <c r="G206" i="82"/>
  <c r="M206" i="82"/>
  <c r="J206" i="82"/>
  <c r="N206" i="82"/>
  <c r="O206" i="82"/>
  <c r="G170" i="82" a="1"/>
  <c r="G146" i="82" a="1"/>
  <c r="K146" i="82" s="1"/>
  <c r="K74" i="82"/>
  <c r="G50" i="82" a="1"/>
  <c r="M38" i="82"/>
  <c r="K23" i="82"/>
  <c r="R164" i="82"/>
  <c r="T164" i="82"/>
  <c r="N167" i="82"/>
  <c r="H167" i="82"/>
  <c r="J164" i="82"/>
  <c r="Q164" i="82"/>
  <c r="G164" i="82"/>
  <c r="I164" i="82"/>
  <c r="P164" i="82"/>
  <c r="H164" i="82"/>
  <c r="O164" i="82"/>
  <c r="N164" i="82"/>
  <c r="U164" i="82"/>
  <c r="M164" i="82"/>
  <c r="J167" i="82"/>
  <c r="L167" i="82"/>
  <c r="T167" i="82"/>
  <c r="R167" i="82"/>
  <c r="Q167" i="82"/>
  <c r="G167" i="82"/>
  <c r="O167" i="82"/>
  <c r="G158" i="82" a="1"/>
  <c r="K62" i="82"/>
  <c r="K86" i="82"/>
  <c r="K35" i="82"/>
  <c r="S38" i="82"/>
  <c r="P38" i="82"/>
  <c r="Q38" i="82"/>
  <c r="R38" i="82"/>
  <c r="G38" i="82"/>
  <c r="T38" i="82"/>
  <c r="U38" i="82"/>
  <c r="H38" i="82"/>
  <c r="I38" i="82"/>
  <c r="K377" i="82"/>
  <c r="K140" i="82"/>
  <c r="K374" i="82"/>
  <c r="K137" i="82"/>
  <c r="K398" i="82"/>
  <c r="K317" i="82"/>
  <c r="K41" i="82"/>
  <c r="K437" i="82"/>
  <c r="K212" i="82"/>
  <c r="K215" i="82"/>
  <c r="K179" i="82"/>
  <c r="K95" i="82"/>
  <c r="K440" i="82"/>
  <c r="K254" i="82"/>
  <c r="K260" i="82"/>
  <c r="K455" i="82"/>
  <c r="K269" i="82"/>
  <c r="K197" i="82"/>
  <c r="K434" i="82"/>
  <c r="K473" i="82"/>
  <c r="K116" i="82"/>
  <c r="K89" i="82"/>
  <c r="K467" i="82"/>
  <c r="K458" i="82"/>
  <c r="K419" i="82"/>
  <c r="K230" i="82"/>
  <c r="K206" i="82"/>
  <c r="K119" i="82"/>
  <c r="K299" i="82"/>
  <c r="K362" i="82"/>
  <c r="K32" i="82"/>
  <c r="K476" i="82"/>
  <c r="K242" i="82"/>
  <c r="K125" i="82"/>
  <c r="K425" i="82"/>
  <c r="K98" i="82"/>
  <c r="K26" i="82"/>
  <c r="K281" i="82"/>
  <c r="K65" i="82"/>
  <c r="K305" i="82"/>
  <c r="K293" i="82"/>
  <c r="K464" i="82"/>
  <c r="K101" i="82"/>
  <c r="K413" i="82"/>
  <c r="K356" i="82"/>
  <c r="K341" i="82"/>
  <c r="K224" i="82"/>
  <c r="K371" i="82"/>
  <c r="K245" i="82"/>
  <c r="K203" i="82"/>
  <c r="K200" i="82"/>
  <c r="K176" i="82"/>
  <c r="K161" i="82"/>
  <c r="K221" i="82"/>
  <c r="K131" i="82"/>
  <c r="K368" i="82"/>
  <c r="K314" i="82"/>
  <c r="K353" i="82"/>
  <c r="K233" i="82"/>
  <c r="K401" i="82"/>
  <c r="K173" i="82"/>
  <c r="K338" i="82"/>
  <c r="K167" i="82"/>
  <c r="K68" i="82"/>
  <c r="K257" i="82"/>
  <c r="K236" i="82"/>
  <c r="K386" i="82"/>
  <c r="K239" i="82"/>
  <c r="K152" i="82"/>
  <c r="K326" i="82"/>
  <c r="K383" i="82"/>
  <c r="K71" i="82"/>
  <c r="K410" i="82"/>
  <c r="K320" i="82"/>
  <c r="K389" i="82"/>
  <c r="K104" i="82"/>
  <c r="K470" i="82"/>
  <c r="K194" i="82"/>
  <c r="K422" i="82"/>
  <c r="K431" i="82"/>
  <c r="K452" i="82"/>
  <c r="K311" i="82"/>
  <c r="K332" i="82"/>
  <c r="K308" i="82"/>
  <c r="K275" i="82"/>
  <c r="K479" i="82"/>
  <c r="K263" i="82"/>
  <c r="K428" i="82"/>
  <c r="K14" i="82"/>
  <c r="K296" i="82"/>
  <c r="K404" i="82"/>
  <c r="K53" i="82"/>
  <c r="K443" i="82"/>
  <c r="K344" i="82"/>
  <c r="K155" i="82"/>
  <c r="K395" i="82"/>
  <c r="K347" i="82"/>
  <c r="K359" i="82"/>
  <c r="K227" i="82"/>
  <c r="K392" i="82"/>
  <c r="K209" i="82"/>
  <c r="K107" i="82"/>
  <c r="K323" i="82"/>
  <c r="K149" i="82"/>
  <c r="K77" i="82"/>
  <c r="K38" i="82"/>
  <c r="K83" i="82"/>
  <c r="K17" i="82"/>
  <c r="K113" i="82"/>
  <c r="K44" i="82"/>
  <c r="K143" i="82"/>
  <c r="K185" i="82"/>
  <c r="K302" i="82"/>
  <c r="K380" i="82"/>
  <c r="K461" i="82"/>
  <c r="K407" i="82"/>
  <c r="K266" i="82"/>
  <c r="K329" i="82"/>
  <c r="K287" i="82"/>
  <c r="K350" i="82"/>
  <c r="K182" i="82"/>
  <c r="K122" i="82"/>
  <c r="K20" i="82"/>
  <c r="K416" i="82"/>
  <c r="K251" i="82"/>
  <c r="K248" i="82"/>
  <c r="K290" i="82"/>
  <c r="K134" i="82"/>
  <c r="K278" i="82"/>
  <c r="K164" i="82"/>
  <c r="K59" i="82"/>
  <c r="K29" i="82"/>
  <c r="K365" i="82"/>
  <c r="K188" i="82"/>
  <c r="K80" i="82"/>
  <c r="K284" i="82"/>
  <c r="K110" i="82"/>
  <c r="K128" i="82"/>
  <c r="K191" i="82"/>
  <c r="K92" i="82"/>
  <c r="K449" i="82"/>
  <c r="K335" i="82"/>
  <c r="K272" i="82"/>
  <c r="K56" i="82"/>
  <c r="K47" i="82"/>
  <c r="K446" i="82"/>
  <c r="CE5" i="82"/>
  <c r="CE6" i="82"/>
  <c r="CE9" i="82"/>
  <c r="CE8" i="82"/>
  <c r="CE7" i="82"/>
  <c r="CD7" i="82"/>
  <c r="CD9" i="82"/>
  <c r="CD5" i="82"/>
  <c r="CD6" i="82"/>
  <c r="CD8" i="82"/>
  <c r="A45" i="91"/>
  <c r="R148" i="183"/>
  <c r="H235" i="181"/>
  <c r="H172" i="154"/>
  <c r="H236" i="170"/>
  <c r="H193" i="155"/>
  <c r="H235" i="190"/>
  <c r="H236" i="171"/>
  <c r="R148" i="173"/>
  <c r="H194" i="167"/>
  <c r="H215" i="167"/>
  <c r="H193" i="182"/>
  <c r="H172" i="189"/>
  <c r="H214" i="174"/>
  <c r="H172" i="161"/>
  <c r="H193" i="174"/>
  <c r="H172" i="184"/>
  <c r="H235" i="183"/>
  <c r="R148" i="171"/>
  <c r="H235" i="191"/>
  <c r="H172" i="183"/>
  <c r="H172" i="192"/>
  <c r="H172" i="164"/>
  <c r="H236" i="159"/>
  <c r="H235" i="182"/>
  <c r="H236" i="157"/>
  <c r="H215" i="159"/>
  <c r="H214" i="191"/>
  <c r="R148" i="179"/>
  <c r="H235" i="189"/>
  <c r="R148" i="180"/>
  <c r="H172" i="182"/>
  <c r="H236" i="164"/>
  <c r="H214" i="186"/>
  <c r="H172" i="188"/>
  <c r="R148" i="161"/>
  <c r="H172" i="176"/>
  <c r="H172" i="156"/>
  <c r="H214" i="178"/>
  <c r="H172" i="185"/>
  <c r="H235" i="155"/>
  <c r="H172" i="159"/>
  <c r="H214" i="185"/>
  <c r="R148" i="170"/>
  <c r="H172" i="170"/>
  <c r="H172" i="175"/>
  <c r="H235" i="180"/>
  <c r="H215" i="171"/>
  <c r="H193" i="186"/>
  <c r="H172" i="171"/>
  <c r="R148" i="156"/>
  <c r="H214" i="187"/>
  <c r="H235" i="175"/>
  <c r="H215" i="160"/>
  <c r="H194" i="172"/>
  <c r="H193" i="177"/>
  <c r="H172" i="166"/>
  <c r="R148" i="159"/>
  <c r="H172" i="160"/>
  <c r="H172" i="167"/>
  <c r="H215" i="157"/>
  <c r="H214" i="176"/>
  <c r="H236" i="163"/>
  <c r="H215" i="169"/>
  <c r="R148" i="160"/>
  <c r="H236" i="167"/>
  <c r="H194" i="158"/>
  <c r="H193" i="188"/>
  <c r="R148" i="169"/>
  <c r="H193" i="191"/>
  <c r="R148" i="158"/>
  <c r="H193" i="181"/>
  <c r="H214" i="180"/>
  <c r="H236" i="156"/>
  <c r="R148" i="189"/>
  <c r="H172" i="165"/>
  <c r="H236" i="160"/>
  <c r="H235" i="188"/>
  <c r="H215" i="170"/>
  <c r="H214" i="189"/>
  <c r="H215" i="166"/>
  <c r="H236" i="166"/>
  <c r="H214" i="182"/>
  <c r="H172" i="177"/>
  <c r="H215" i="158"/>
  <c r="H194" i="159"/>
  <c r="R148" i="184"/>
  <c r="R148" i="167"/>
  <c r="H193" i="189"/>
  <c r="H215" i="165"/>
  <c r="H214" i="183"/>
  <c r="R148" i="164"/>
  <c r="H214" i="192"/>
  <c r="H172" i="157"/>
  <c r="R148" i="175"/>
  <c r="R148" i="176"/>
  <c r="H194" i="170"/>
  <c r="H194" i="163"/>
  <c r="H194" i="173"/>
  <c r="H194" i="168"/>
  <c r="H172" i="169"/>
  <c r="H215" i="161"/>
  <c r="R148" i="182"/>
  <c r="R148" i="168"/>
  <c r="R148" i="157"/>
  <c r="H193" i="176"/>
  <c r="H236" i="158"/>
  <c r="H235" i="178"/>
  <c r="H194" i="171"/>
  <c r="H193" i="184"/>
  <c r="H236" i="169"/>
  <c r="H235" i="186"/>
  <c r="H215" i="168"/>
  <c r="H194" i="166"/>
  <c r="H172" i="187"/>
  <c r="H235" i="176"/>
  <c r="H194" i="162"/>
  <c r="H214" i="190"/>
  <c r="R148" i="165"/>
  <c r="R148" i="185"/>
  <c r="R148" i="155"/>
  <c r="R148" i="181"/>
  <c r="R148" i="187"/>
  <c r="H235" i="185"/>
  <c r="H172" i="191"/>
  <c r="H215" i="162"/>
  <c r="R148" i="166"/>
  <c r="H193" i="180"/>
  <c r="R148" i="186"/>
  <c r="R148" i="188"/>
  <c r="H172" i="163"/>
  <c r="R148" i="163"/>
  <c r="R148" i="191"/>
  <c r="R148" i="178"/>
  <c r="H235" i="179"/>
  <c r="H214" i="179"/>
  <c r="H214" i="188"/>
  <c r="H235" i="154"/>
  <c r="H172" i="168"/>
  <c r="H236" i="173"/>
  <c r="H194" i="157"/>
  <c r="H214" i="154"/>
  <c r="H215" i="163"/>
  <c r="H236" i="165"/>
  <c r="H194" i="169"/>
  <c r="H193" i="178"/>
  <c r="R148" i="172"/>
  <c r="H215" i="164"/>
  <c r="R148" i="174"/>
  <c r="H194" i="165"/>
  <c r="H214" i="155"/>
  <c r="H235" i="177"/>
  <c r="H194" i="164"/>
  <c r="R148" i="154"/>
  <c r="H193" i="190"/>
  <c r="H172" i="172"/>
  <c r="H172" i="155"/>
  <c r="H235" i="187"/>
  <c r="H193" i="179"/>
  <c r="H194" i="156"/>
  <c r="H235" i="174"/>
  <c r="H172" i="158"/>
  <c r="R148" i="177"/>
  <c r="H235" i="184"/>
  <c r="H235" i="192"/>
  <c r="H214" i="177"/>
  <c r="H172" i="178"/>
  <c r="H193" i="183"/>
  <c r="H172" i="190"/>
  <c r="H193" i="187"/>
  <c r="H172" i="174"/>
  <c r="H214" i="184"/>
  <c r="R148" i="190"/>
  <c r="H236" i="162"/>
  <c r="H236" i="161"/>
  <c r="H172" i="181"/>
  <c r="H215" i="172"/>
  <c r="R148" i="192"/>
  <c r="H215" i="156"/>
  <c r="H194" i="160"/>
  <c r="H236" i="172"/>
  <c r="H172" i="162"/>
  <c r="H193" i="154"/>
  <c r="H194" i="161"/>
  <c r="H172" i="180"/>
  <c r="H172" i="173"/>
  <c r="H172" i="186"/>
  <c r="H236" i="168"/>
  <c r="H215" i="173"/>
  <c r="H214" i="181"/>
  <c r="H193" i="185"/>
  <c r="H172" i="179"/>
  <c r="H193" i="175"/>
  <c r="H193" i="192"/>
  <c r="H214" i="175"/>
  <c r="R148" i="162"/>
  <c r="U218" i="82" l="1"/>
  <c r="I218" i="82"/>
  <c r="L218" i="82"/>
  <c r="H218" i="82"/>
  <c r="Q218" i="82"/>
  <c r="T218" i="82"/>
  <c r="S218" i="82"/>
  <c r="N218" i="82"/>
  <c r="R218" i="82"/>
  <c r="O218" i="82"/>
  <c r="J218" i="82"/>
  <c r="M218" i="82"/>
  <c r="G218" i="82"/>
  <c r="P218" i="82"/>
  <c r="K218" i="82"/>
  <c r="Q170" i="82"/>
  <c r="S170" i="82"/>
  <c r="O170" i="82"/>
  <c r="G170" i="82"/>
  <c r="R170" i="82"/>
  <c r="T170" i="82"/>
  <c r="M170" i="82"/>
  <c r="L170" i="82"/>
  <c r="H170" i="82"/>
  <c r="I170" i="82"/>
  <c r="U170" i="82"/>
  <c r="P170" i="82"/>
  <c r="J170" i="82"/>
  <c r="N170" i="82"/>
  <c r="K170" i="82"/>
  <c r="M146" i="82"/>
  <c r="L146" i="82"/>
  <c r="G146" i="82"/>
  <c r="I146" i="82"/>
  <c r="H146" i="82"/>
  <c r="R146" i="82"/>
  <c r="U146" i="82"/>
  <c r="T146" i="82"/>
  <c r="S146" i="82"/>
  <c r="N146" i="82"/>
  <c r="Q146" i="82"/>
  <c r="P146" i="82"/>
  <c r="O146" i="82"/>
  <c r="J146" i="82"/>
  <c r="I50" i="82"/>
  <c r="P50" i="82"/>
  <c r="S50" i="82"/>
  <c r="M50" i="82"/>
  <c r="G50" i="82"/>
  <c r="J50" i="82"/>
  <c r="U50" i="82"/>
  <c r="R50" i="82"/>
  <c r="T50" i="82"/>
  <c r="N50" i="82"/>
  <c r="Q50" i="82"/>
  <c r="L50" i="82"/>
  <c r="O50" i="82"/>
  <c r="H50" i="82"/>
  <c r="K50" i="82"/>
  <c r="R158" i="82"/>
  <c r="Q158" i="82"/>
  <c r="P158" i="82"/>
  <c r="O158" i="82"/>
  <c r="N158" i="82"/>
  <c r="M158" i="82"/>
  <c r="L158" i="82"/>
  <c r="G158" i="82"/>
  <c r="I158" i="82"/>
  <c r="J158" i="82"/>
  <c r="H158" i="82"/>
  <c r="U158" i="82"/>
  <c r="T158" i="82"/>
  <c r="S158" i="82"/>
  <c r="K158" i="82"/>
  <c r="H239" i="154"/>
  <c r="G24" i="82" s="1" a="1"/>
  <c r="G24" i="82" s="1"/>
  <c r="H239" i="186"/>
  <c r="G408" i="82" s="1" a="1"/>
  <c r="G408" i="82" s="1"/>
  <c r="H239" i="188"/>
  <c r="G432" i="82" s="1" a="1"/>
  <c r="H176" i="164"/>
  <c r="G135" i="82" s="1" a="1"/>
  <c r="G135" i="82" s="1"/>
  <c r="H218" i="187"/>
  <c r="G417" i="82" s="1" a="1"/>
  <c r="G417" i="82"/>
  <c r="G390" i="82"/>
  <c r="H197" i="185"/>
  <c r="G390" i="82" s="1" a="1"/>
  <c r="H176" i="183"/>
  <c r="G363" i="82" s="1" a="1"/>
  <c r="G363" i="82" s="1"/>
  <c r="H218" i="185"/>
  <c r="G393" i="82" s="1" a="1"/>
  <c r="G393" i="82" s="1"/>
  <c r="H239" i="176"/>
  <c r="G288" i="82" s="1" a="1"/>
  <c r="G288" i="82" s="1"/>
  <c r="H198" i="166"/>
  <c r="G162" i="82" s="1" a="1"/>
  <c r="J162" i="82" s="1"/>
  <c r="G249" i="82"/>
  <c r="H219" i="173"/>
  <c r="G249" i="82" s="1" a="1"/>
  <c r="H197" i="189"/>
  <c r="G438" i="82" s="1" a="1"/>
  <c r="G438" i="82" s="1"/>
  <c r="H240" i="173"/>
  <c r="G252" i="82" s="1" a="1"/>
  <c r="H198" i="168"/>
  <c r="G186" i="82" s="1" a="1"/>
  <c r="H176" i="156"/>
  <c r="G39" i="82" s="1" a="1"/>
  <c r="G39" i="82" s="1"/>
  <c r="H198" i="170"/>
  <c r="G210" i="82" s="1" a="1"/>
  <c r="G210" i="82" s="1"/>
  <c r="H176" i="171"/>
  <c r="G219" i="82" s="1" a="1"/>
  <c r="G30" i="82"/>
  <c r="H197" i="155"/>
  <c r="G30" i="82" s="1" a="1"/>
  <c r="H239" i="192"/>
  <c r="G480" i="82" s="1" a="1"/>
  <c r="H239" i="191"/>
  <c r="G468" i="82" s="1" a="1"/>
  <c r="G468" i="82" s="1"/>
  <c r="H198" i="167"/>
  <c r="G174" i="82" s="1" a="1"/>
  <c r="G174" i="82" s="1"/>
  <c r="H176" i="180"/>
  <c r="G327" i="82" s="1" a="1"/>
  <c r="G327" i="82" s="1"/>
  <c r="H239" i="184"/>
  <c r="G384" i="82" s="1" a="1"/>
  <c r="G384" i="82" s="1"/>
  <c r="H197" i="188"/>
  <c r="G426" i="82" s="1" a="1"/>
  <c r="G426" i="82" s="1"/>
  <c r="H239" i="178"/>
  <c r="H197" i="191"/>
  <c r="G462" i="82" s="1" a="1"/>
  <c r="G462" i="82" s="1"/>
  <c r="H219" i="165"/>
  <c r="G153" i="82" s="1" a="1"/>
  <c r="H176" i="186"/>
  <c r="G399" i="82" s="1" a="1"/>
  <c r="G399" i="82" s="1"/>
  <c r="H219" i="171"/>
  <c r="H219" i="162"/>
  <c r="G117" i="82" s="1" a="1"/>
  <c r="H240" i="156"/>
  <c r="G48" i="82" s="1" a="1"/>
  <c r="G48" i="82" s="1"/>
  <c r="H197" i="183"/>
  <c r="G366" i="82" s="1" a="1"/>
  <c r="H240" i="157"/>
  <c r="G60" i="82" s="1" a="1"/>
  <c r="G60" i="82" s="1"/>
  <c r="H219" i="167"/>
  <c r="G177" i="82" s="1" a="1"/>
  <c r="G177" i="82" s="1"/>
  <c r="H176" i="185"/>
  <c r="G387" i="82" s="1" a="1"/>
  <c r="G387" i="82" s="1"/>
  <c r="H218" i="182"/>
  <c r="H240" i="166"/>
  <c r="G168" i="82" s="1" a="1"/>
  <c r="K168" i="82" s="1"/>
  <c r="H198" i="157"/>
  <c r="H197" i="178"/>
  <c r="G306" i="82" s="1" a="1"/>
  <c r="G306" i="82" s="1"/>
  <c r="H176" i="190"/>
  <c r="H218" i="175"/>
  <c r="G273" i="82" s="1" a="1"/>
  <c r="G273" i="82"/>
  <c r="H218" i="184"/>
  <c r="H198" i="165"/>
  <c r="G150" i="82" s="1" a="1"/>
  <c r="G150" i="82"/>
  <c r="H176" i="159"/>
  <c r="G75" i="82" s="1" a="1"/>
  <c r="G75" i="82" s="1"/>
  <c r="H218" i="178"/>
  <c r="G309" i="82" s="1" a="1"/>
  <c r="G309" i="82" s="1"/>
  <c r="H240" i="164"/>
  <c r="G144" i="82" s="1" a="1"/>
  <c r="G144" i="82" s="1"/>
  <c r="H240" i="169"/>
  <c r="G204" i="82" s="1" a="1"/>
  <c r="G204" i="82" s="1"/>
  <c r="H198" i="171"/>
  <c r="H218" i="191"/>
  <c r="G465" i="82" s="1" a="1"/>
  <c r="G465" i="82" s="1"/>
  <c r="H239" i="175"/>
  <c r="G276" i="82" s="1" a="1"/>
  <c r="G276" i="82" s="1"/>
  <c r="H239" i="189"/>
  <c r="G444" i="82" s="1" a="1"/>
  <c r="G444" i="82" s="1"/>
  <c r="H176" i="188"/>
  <c r="G423" i="82" s="1" a="1"/>
  <c r="G423" i="82" s="1"/>
  <c r="H198" i="169"/>
  <c r="G198" i="82" s="1" a="1"/>
  <c r="G198" i="82" s="1"/>
  <c r="H240" i="162"/>
  <c r="G120" i="82" s="1" a="1"/>
  <c r="G120" i="82" s="1"/>
  <c r="G15" i="82"/>
  <c r="H176" i="154"/>
  <c r="G15" i="82" s="1" a="1"/>
  <c r="H240" i="158"/>
  <c r="G72" i="82" s="1" a="1"/>
  <c r="G72" i="82" s="1"/>
  <c r="H218" i="181"/>
  <c r="G345" i="82" s="1" a="1"/>
  <c r="G345" i="82" s="1"/>
  <c r="G93" i="82"/>
  <c r="H219" i="160"/>
  <c r="G93" i="82" s="1" a="1"/>
  <c r="H197" i="179"/>
  <c r="G318" i="82" s="1" a="1"/>
  <c r="G318" i="82" s="1"/>
  <c r="H239" i="190"/>
  <c r="H176" i="160"/>
  <c r="G87" i="82" s="1" a="1"/>
  <c r="G87" i="82" s="1"/>
  <c r="H176" i="162"/>
  <c r="G111" i="82" s="1" a="1"/>
  <c r="M111" i="82" s="1"/>
  <c r="H218" i="189"/>
  <c r="G441" i="82" s="1" a="1"/>
  <c r="H218" i="192"/>
  <c r="G477" i="82" s="1" a="1"/>
  <c r="G477" i="82"/>
  <c r="H176" i="177"/>
  <c r="G291" i="82" s="1" a="1"/>
  <c r="G291" i="82" s="1"/>
  <c r="H197" i="175"/>
  <c r="G270" i="82" s="1" a="1"/>
  <c r="G270" i="82" s="1"/>
  <c r="H176" i="173"/>
  <c r="H176" i="170"/>
  <c r="G207" i="82" s="1" a="1"/>
  <c r="G207" i="82" s="1"/>
  <c r="H239" i="181"/>
  <c r="H176" i="179"/>
  <c r="G315" i="82" s="1" a="1"/>
  <c r="G315" i="82" s="1"/>
  <c r="G294" i="82"/>
  <c r="H197" i="177"/>
  <c r="G294" i="82" s="1" a="1"/>
  <c r="H240" i="165"/>
  <c r="G156" i="82" s="1" a="1"/>
  <c r="H197" i="184"/>
  <c r="G378" i="82" s="1" a="1"/>
  <c r="G378" i="82" s="1"/>
  <c r="H176" i="163"/>
  <c r="G123" i="82" s="1" a="1"/>
  <c r="G123" i="82"/>
  <c r="H198" i="164"/>
  <c r="G138" i="82" s="1" a="1"/>
  <c r="L138" i="82" s="1"/>
  <c r="H176" i="169"/>
  <c r="H197" i="187"/>
  <c r="G414" i="82" s="1" a="1"/>
  <c r="G414" i="82" s="1"/>
  <c r="H219" i="169"/>
  <c r="G201" i="82" s="1" a="1"/>
  <c r="G201" i="82" s="1"/>
  <c r="H219" i="159"/>
  <c r="G81" i="82" s="1" a="1"/>
  <c r="G81" i="82" s="1"/>
  <c r="H198" i="161"/>
  <c r="H219" i="172"/>
  <c r="G237" i="82" s="1" a="1"/>
  <c r="G237" i="82" s="1"/>
  <c r="H176" i="189"/>
  <c r="G435" i="82" s="1" a="1"/>
  <c r="G435" i="82"/>
  <c r="H239" i="174"/>
  <c r="G264" i="82" s="1" a="1"/>
  <c r="G264" i="82" s="1"/>
  <c r="H240" i="167"/>
  <c r="G180" i="82" s="1" a="1"/>
  <c r="H240" i="159"/>
  <c r="G84" i="82" s="1" a="1"/>
  <c r="G84" i="82" s="1"/>
  <c r="G321" i="82"/>
  <c r="H218" i="179"/>
  <c r="G321" i="82" s="1" a="1"/>
  <c r="H198" i="162"/>
  <c r="G114" i="82" s="1" a="1"/>
  <c r="H240" i="171"/>
  <c r="G228" i="82" s="1" a="1"/>
  <c r="G228" i="82" s="1"/>
  <c r="H240" i="172"/>
  <c r="G240" i="82" s="1" a="1"/>
  <c r="G240" i="82" s="1"/>
  <c r="H176" i="178"/>
  <c r="G303" i="82" s="1" a="1"/>
  <c r="G303" i="82" s="1"/>
  <c r="H219" i="168"/>
  <c r="G189" i="82" s="1" a="1"/>
  <c r="G189" i="82" s="1"/>
  <c r="H218" i="154"/>
  <c r="G21" i="82" s="1" a="1"/>
  <c r="G21" i="82" s="1"/>
  <c r="H240" i="170"/>
  <c r="G216" i="82" s="1" a="1"/>
  <c r="G216" i="82" s="1"/>
  <c r="H219" i="170"/>
  <c r="G213" i="82" s="1" a="1"/>
  <c r="G213" i="82" s="1"/>
  <c r="H176" i="168"/>
  <c r="H198" i="160"/>
  <c r="G90" i="82" s="1" a="1"/>
  <c r="G90" i="82"/>
  <c r="H240" i="161"/>
  <c r="H197" i="180"/>
  <c r="G330" i="82" s="1" a="1"/>
  <c r="G330" i="82" s="1"/>
  <c r="H239" i="177"/>
  <c r="G300" i="82" s="1" a="1"/>
  <c r="H239" i="185"/>
  <c r="G396" i="82" s="1" a="1"/>
  <c r="G396" i="82" s="1"/>
  <c r="H197" i="181"/>
  <c r="G342" i="82" s="1" a="1"/>
  <c r="G342" i="82"/>
  <c r="H240" i="168"/>
  <c r="G192" i="82" s="1" a="1"/>
  <c r="G192" i="82" s="1"/>
  <c r="H198" i="163"/>
  <c r="G126" i="82" s="1" a="1"/>
  <c r="G126" i="82"/>
  <c r="H219" i="156"/>
  <c r="G45" i="82" s="1" a="1"/>
  <c r="G45" i="82" s="1"/>
  <c r="H218" i="155"/>
  <c r="G33" i="82" s="1" a="1"/>
  <c r="G33" i="82"/>
  <c r="H197" i="186"/>
  <c r="G402" i="82" s="1" a="1"/>
  <c r="G402" i="82" s="1"/>
  <c r="H218" i="190"/>
  <c r="G453" i="82" s="1" a="1"/>
  <c r="G453" i="82"/>
  <c r="H176" i="172"/>
  <c r="G231" i="82" s="1" a="1"/>
  <c r="G231" i="82" s="1"/>
  <c r="H197" i="192"/>
  <c r="G474" i="82" s="1" a="1"/>
  <c r="G474" i="82" s="1"/>
  <c r="H176" i="184"/>
  <c r="G375" i="82" s="1" a="1"/>
  <c r="H218" i="188"/>
  <c r="G429" i="82" s="1" a="1"/>
  <c r="G429" i="82" s="1"/>
  <c r="H198" i="158"/>
  <c r="G66" i="82" s="1" a="1"/>
  <c r="H197" i="174"/>
  <c r="G258" i="82" s="1" a="1"/>
  <c r="G258" i="82" s="1"/>
  <c r="H219" i="157"/>
  <c r="G57" i="82" s="1" a="1"/>
  <c r="O57" i="82" s="1"/>
  <c r="H176" i="181"/>
  <c r="G339" i="82" s="1" a="1"/>
  <c r="G339" i="82" s="1"/>
  <c r="H219" i="166"/>
  <c r="G165" i="82" s="1" a="1"/>
  <c r="H176" i="174"/>
  <c r="G255" i="82" s="1" a="1"/>
  <c r="G255" i="82"/>
  <c r="H240" i="163"/>
  <c r="G132" i="82" s="1" a="1"/>
  <c r="G132" i="82" s="1"/>
  <c r="H176" i="165"/>
  <c r="G147" i="82" s="1" a="1"/>
  <c r="G147" i="82" s="1"/>
  <c r="H198" i="172"/>
  <c r="G234" i="82" s="1" a="1"/>
  <c r="G234" i="82" s="1"/>
  <c r="H239" i="180"/>
  <c r="G336" i="82" s="1" a="1"/>
  <c r="G336" i="82" s="1"/>
  <c r="H176" i="161"/>
  <c r="G99" i="82" s="1" a="1"/>
  <c r="H239" i="179"/>
  <c r="G324" i="82" s="1" a="1"/>
  <c r="H218" i="177"/>
  <c r="H176" i="155"/>
  <c r="G27" i="82" s="1" a="1"/>
  <c r="G27" i="82" s="1"/>
  <c r="H218" i="186"/>
  <c r="G405" i="82" s="1" a="1"/>
  <c r="G405" i="82"/>
  <c r="H198" i="156"/>
  <c r="G42" i="82" s="1" a="1"/>
  <c r="G42" i="82" s="1"/>
  <c r="H218" i="180"/>
  <c r="H239" i="155"/>
  <c r="G36" i="82" s="1" a="1"/>
  <c r="G36" i="82" s="1"/>
  <c r="H198" i="173"/>
  <c r="H239" i="182"/>
  <c r="G360" i="82" s="1" a="1"/>
  <c r="H218" i="174"/>
  <c r="H176" i="191"/>
  <c r="G459" i="82" s="1" a="1"/>
  <c r="H176" i="176"/>
  <c r="G279" i="82" s="1" a="1"/>
  <c r="H198" i="159"/>
  <c r="G78" i="82" s="1" a="1"/>
  <c r="H176" i="166"/>
  <c r="G159" i="82" s="1" a="1"/>
  <c r="H218" i="183"/>
  <c r="G369" i="82" s="1" a="1"/>
  <c r="G369" i="82" s="1"/>
  <c r="H197" i="190"/>
  <c r="G450" i="82" s="1" a="1"/>
  <c r="G450" i="82"/>
  <c r="H197" i="182"/>
  <c r="G354" i="82" s="1" a="1"/>
  <c r="H197" i="154"/>
  <c r="G18" i="82" s="1" a="1"/>
  <c r="H197" i="176"/>
  <c r="G282" i="82" s="1" a="1"/>
  <c r="G282" i="82"/>
  <c r="H219" i="161"/>
  <c r="G105" i="82" s="1" a="1"/>
  <c r="J105" i="82" s="1"/>
  <c r="H176" i="192"/>
  <c r="G471" i="82" s="1" a="1"/>
  <c r="G471" i="82" s="1"/>
  <c r="H176" i="167"/>
  <c r="G171" i="82" s="1" a="1"/>
  <c r="G267" i="82"/>
  <c r="H176" i="175"/>
  <c r="G267" i="82" s="1" a="1"/>
  <c r="H218" i="176"/>
  <c r="G285" i="82" s="1" a="1"/>
  <c r="H176" i="157"/>
  <c r="G51" i="82" s="1" a="1"/>
  <c r="L51" i="82" s="1"/>
  <c r="H239" i="183"/>
  <c r="H219" i="158"/>
  <c r="G69" i="82" s="1" a="1"/>
  <c r="G69" i="82"/>
  <c r="H239" i="187"/>
  <c r="H219" i="163"/>
  <c r="G129" i="82" s="1" a="1"/>
  <c r="R129" i="82" s="1"/>
  <c r="H176" i="187"/>
  <c r="G411" i="82" s="1" a="1"/>
  <c r="G411" i="82" s="1"/>
  <c r="H176" i="158"/>
  <c r="G63" i="82" s="1" a="1"/>
  <c r="N63" i="82" s="1"/>
  <c r="H176" i="182"/>
  <c r="G351" i="82" s="1" a="1"/>
  <c r="H240" i="160"/>
  <c r="G96" i="82" s="1" a="1"/>
  <c r="H219" i="164"/>
  <c r="G141" i="82" s="1" a="1"/>
  <c r="G141" i="82" s="1"/>
  <c r="M156" i="82"/>
  <c r="G156" i="82"/>
  <c r="L105" i="82"/>
  <c r="M105" i="82"/>
  <c r="G105" i="82"/>
  <c r="T105" i="82"/>
  <c r="U105" i="82"/>
  <c r="O105" i="82"/>
  <c r="P63" i="82"/>
  <c r="T63" i="82"/>
  <c r="T66" i="82"/>
  <c r="P57" i="82"/>
  <c r="H57" i="82"/>
  <c r="Q57" i="82"/>
  <c r="R57" i="82"/>
  <c r="J57" i="82"/>
  <c r="G57" i="82"/>
  <c r="N57" i="82"/>
  <c r="T57" i="82"/>
  <c r="T42" i="82"/>
  <c r="R42" i="82"/>
  <c r="U42" i="82"/>
  <c r="O42" i="82"/>
  <c r="L42" i="82"/>
  <c r="Q42" i="82"/>
  <c r="P42" i="82"/>
  <c r="J180" i="82"/>
  <c r="H180" i="82"/>
  <c r="I180" i="82"/>
  <c r="T180" i="82"/>
  <c r="N180" i="82"/>
  <c r="M180" i="82"/>
  <c r="G180" i="82"/>
  <c r="L180" i="82"/>
  <c r="S180" i="82"/>
  <c r="J153" i="82"/>
  <c r="O153" i="82"/>
  <c r="P153" i="82"/>
  <c r="Q153" i="82"/>
  <c r="J156" i="82"/>
  <c r="O156" i="82"/>
  <c r="P156" i="82"/>
  <c r="Q156" i="82"/>
  <c r="N156" i="82"/>
  <c r="S156" i="82"/>
  <c r="T156" i="82"/>
  <c r="U156" i="82"/>
  <c r="N153" i="82"/>
  <c r="S153" i="82"/>
  <c r="T153" i="82"/>
  <c r="U153" i="82"/>
  <c r="R153" i="82"/>
  <c r="H153" i="82"/>
  <c r="R156" i="82"/>
  <c r="H156" i="82"/>
  <c r="M138" i="82"/>
  <c r="N144" i="82"/>
  <c r="S144" i="82"/>
  <c r="T144" i="82"/>
  <c r="U144" i="82"/>
  <c r="O141" i="82"/>
  <c r="J138" i="82"/>
  <c r="O138" i="82"/>
  <c r="R144" i="82"/>
  <c r="H144" i="82"/>
  <c r="N141" i="82"/>
  <c r="J129" i="82"/>
  <c r="M129" i="82"/>
  <c r="N129" i="82"/>
  <c r="P129" i="82"/>
  <c r="Q129" i="82"/>
  <c r="L129" i="82"/>
  <c r="S129" i="82"/>
  <c r="T129" i="82"/>
  <c r="L162" i="82"/>
  <c r="M162" i="82"/>
  <c r="N162" i="82"/>
  <c r="N219" i="82"/>
  <c r="J219" i="82"/>
  <c r="M219" i="82"/>
  <c r="P219" i="82"/>
  <c r="G219" i="82"/>
  <c r="O219" i="82"/>
  <c r="O162" i="82"/>
  <c r="P162" i="82"/>
  <c r="Q162" i="82"/>
  <c r="R162" i="82"/>
  <c r="T162" i="82"/>
  <c r="S162" i="82"/>
  <c r="U162" i="82"/>
  <c r="H162" i="82"/>
  <c r="I162" i="82"/>
  <c r="P111" i="82"/>
  <c r="Q111" i="82"/>
  <c r="N111" i="82"/>
  <c r="R111" i="82"/>
  <c r="G111" i="82"/>
  <c r="S111" i="82"/>
  <c r="T111" i="82"/>
  <c r="U111" i="82"/>
  <c r="N117" i="82"/>
  <c r="R117" i="82"/>
  <c r="P117" i="82"/>
  <c r="Q117" i="82"/>
  <c r="O111" i="82"/>
  <c r="H111" i="82"/>
  <c r="I111" i="82"/>
  <c r="N114" i="82"/>
  <c r="R114" i="82"/>
  <c r="P114" i="82"/>
  <c r="Q114" i="82"/>
  <c r="G117" i="82"/>
  <c r="S117" i="82"/>
  <c r="T117" i="82"/>
  <c r="J111" i="82"/>
  <c r="L111" i="82"/>
  <c r="G114" i="82"/>
  <c r="S114" i="82"/>
  <c r="T114" i="82"/>
  <c r="R9" i="13"/>
  <c r="R3" i="4"/>
  <c r="S141" i="82" l="1"/>
  <c r="P138" i="82"/>
  <c r="P141" i="82"/>
  <c r="G138" i="82"/>
  <c r="I63" i="82"/>
  <c r="G129" i="82"/>
  <c r="T141" i="82"/>
  <c r="Q141" i="82"/>
  <c r="S42" i="82"/>
  <c r="H42" i="82"/>
  <c r="N42" i="82"/>
  <c r="M57" i="82"/>
  <c r="L63" i="82"/>
  <c r="H105" i="82"/>
  <c r="S105" i="82"/>
  <c r="M96" i="82"/>
  <c r="S96" i="82"/>
  <c r="J96" i="82"/>
  <c r="I96" i="82"/>
  <c r="R96" i="82"/>
  <c r="T96" i="82"/>
  <c r="O96" i="82"/>
  <c r="U96" i="82"/>
  <c r="P96" i="82"/>
  <c r="N96" i="82"/>
  <c r="Q96" i="82"/>
  <c r="L96" i="82"/>
  <c r="H96" i="82"/>
  <c r="G96" i="82"/>
  <c r="H411" i="82"/>
  <c r="O411" i="82"/>
  <c r="Q411" i="82"/>
  <c r="P411" i="82"/>
  <c r="M411" i="82"/>
  <c r="S411" i="82"/>
  <c r="L411" i="82"/>
  <c r="I411" i="82"/>
  <c r="U411" i="82"/>
  <c r="R411" i="82"/>
  <c r="J411" i="82"/>
  <c r="N411" i="82"/>
  <c r="T411" i="82"/>
  <c r="S351" i="82"/>
  <c r="M351" i="82"/>
  <c r="P351" i="82"/>
  <c r="N351" i="82"/>
  <c r="Q351" i="82"/>
  <c r="H351" i="82"/>
  <c r="U351" i="82"/>
  <c r="L351" i="82"/>
  <c r="I351" i="82"/>
  <c r="T351" i="82"/>
  <c r="R351" i="82"/>
  <c r="O351" i="82"/>
  <c r="J351" i="82"/>
  <c r="G351" i="82"/>
  <c r="U171" i="82"/>
  <c r="P171" i="82"/>
  <c r="T171" i="82"/>
  <c r="L171" i="82"/>
  <c r="I171" i="82"/>
  <c r="J171" i="82"/>
  <c r="S171" i="82"/>
  <c r="R171" i="82"/>
  <c r="H171" i="82"/>
  <c r="Q171" i="82"/>
  <c r="O171" i="82"/>
  <c r="M171" i="82"/>
  <c r="N171" i="82"/>
  <c r="G171" i="82"/>
  <c r="Q99" i="82"/>
  <c r="P99" i="82"/>
  <c r="R99" i="82"/>
  <c r="U99" i="82"/>
  <c r="L99" i="82"/>
  <c r="O99" i="82"/>
  <c r="M99" i="82"/>
  <c r="H99" i="82"/>
  <c r="N99" i="82"/>
  <c r="I99" i="82"/>
  <c r="S99" i="82"/>
  <c r="T99" i="82"/>
  <c r="J99" i="82"/>
  <c r="G99" i="82"/>
  <c r="H63" i="82"/>
  <c r="U141" i="82"/>
  <c r="L141" i="82"/>
  <c r="H141" i="82"/>
  <c r="R141" i="82"/>
  <c r="M141" i="82"/>
  <c r="I141" i="82"/>
  <c r="J141" i="82"/>
  <c r="Q285" i="82"/>
  <c r="L285" i="82"/>
  <c r="P285" i="82"/>
  <c r="M285" i="82"/>
  <c r="T285" i="82"/>
  <c r="J285" i="82"/>
  <c r="I285" i="82"/>
  <c r="N285" i="82"/>
  <c r="O285" i="82"/>
  <c r="R285" i="82"/>
  <c r="S285" i="82"/>
  <c r="H285" i="82"/>
  <c r="U285" i="82"/>
  <c r="G285" i="82"/>
  <c r="H471" i="82"/>
  <c r="R471" i="82"/>
  <c r="J471" i="82"/>
  <c r="P471" i="82"/>
  <c r="I471" i="82"/>
  <c r="Q471" i="82"/>
  <c r="S471" i="82"/>
  <c r="O471" i="82"/>
  <c r="N471" i="82"/>
  <c r="T471" i="82"/>
  <c r="M471" i="82"/>
  <c r="L471" i="82"/>
  <c r="U471" i="82"/>
  <c r="Q78" i="82"/>
  <c r="M78" i="82"/>
  <c r="J78" i="82"/>
  <c r="R78" i="82"/>
  <c r="I78" i="82"/>
  <c r="S78" i="82"/>
  <c r="L78" i="82"/>
  <c r="T78" i="82"/>
  <c r="P78" i="82"/>
  <c r="O78" i="82"/>
  <c r="N78" i="82"/>
  <c r="U78" i="82"/>
  <c r="H78" i="82"/>
  <c r="G78" i="82"/>
  <c r="Q360" i="82"/>
  <c r="J360" i="82"/>
  <c r="L360" i="82"/>
  <c r="S360" i="82"/>
  <c r="M360" i="82"/>
  <c r="P360" i="82"/>
  <c r="T360" i="82"/>
  <c r="O360" i="82"/>
  <c r="I360" i="82"/>
  <c r="H360" i="82"/>
  <c r="N360" i="82"/>
  <c r="U360" i="82"/>
  <c r="R360" i="82"/>
  <c r="G360" i="82"/>
  <c r="Q63" i="82"/>
  <c r="S63" i="82"/>
  <c r="U63" i="82"/>
  <c r="R63" i="82"/>
  <c r="J63" i="82"/>
  <c r="G63" i="82"/>
  <c r="M63" i="82"/>
  <c r="O63" i="82"/>
  <c r="M267" i="82"/>
  <c r="J267" i="82"/>
  <c r="P267" i="82"/>
  <c r="I267" i="82"/>
  <c r="S267" i="82"/>
  <c r="H267" i="82"/>
  <c r="U267" i="82"/>
  <c r="T267" i="82"/>
  <c r="L267" i="82"/>
  <c r="N267" i="82"/>
  <c r="O267" i="82"/>
  <c r="R267" i="82"/>
  <c r="Q267" i="82"/>
  <c r="S354" i="82"/>
  <c r="M354" i="82"/>
  <c r="P354" i="82"/>
  <c r="N354" i="82"/>
  <c r="O354" i="82"/>
  <c r="I354" i="82"/>
  <c r="H354" i="82"/>
  <c r="U354" i="82"/>
  <c r="R354" i="82"/>
  <c r="L354" i="82"/>
  <c r="Q354" i="82"/>
  <c r="J354" i="82"/>
  <c r="T354" i="82"/>
  <c r="G354" i="82"/>
  <c r="R459" i="82"/>
  <c r="P459" i="82"/>
  <c r="M459" i="82"/>
  <c r="S459" i="82"/>
  <c r="N459" i="82"/>
  <c r="L459" i="82"/>
  <c r="Q459" i="82"/>
  <c r="J459" i="82"/>
  <c r="I459" i="82"/>
  <c r="T459" i="82"/>
  <c r="O459" i="82"/>
  <c r="H459" i="82"/>
  <c r="U459" i="82"/>
  <c r="G459" i="82"/>
  <c r="M282" i="82"/>
  <c r="S282" i="82"/>
  <c r="H282" i="82"/>
  <c r="U282" i="82"/>
  <c r="R282" i="82"/>
  <c r="J282" i="82"/>
  <c r="N282" i="82"/>
  <c r="Q282" i="82"/>
  <c r="O282" i="82"/>
  <c r="I282" i="82"/>
  <c r="L282" i="82"/>
  <c r="P282" i="82"/>
  <c r="T282" i="82"/>
  <c r="O369" i="82"/>
  <c r="I369" i="82"/>
  <c r="H369" i="82"/>
  <c r="U369" i="82"/>
  <c r="R369" i="82"/>
  <c r="N369" i="82"/>
  <c r="Q369" i="82"/>
  <c r="J369" i="82"/>
  <c r="T369" i="82"/>
  <c r="S369" i="82"/>
  <c r="M369" i="82"/>
  <c r="P369" i="82"/>
  <c r="L369" i="82"/>
  <c r="Q279" i="82"/>
  <c r="L279" i="82"/>
  <c r="H279" i="82"/>
  <c r="M279" i="82"/>
  <c r="J279" i="82"/>
  <c r="S279" i="82"/>
  <c r="P279" i="82"/>
  <c r="U279" i="82"/>
  <c r="O279" i="82"/>
  <c r="R279" i="82"/>
  <c r="T279" i="82"/>
  <c r="N279" i="82"/>
  <c r="I279" i="82"/>
  <c r="P405" i="82"/>
  <c r="O405" i="82"/>
  <c r="N405" i="82"/>
  <c r="L405" i="82"/>
  <c r="J405" i="82"/>
  <c r="S405" i="82"/>
  <c r="H405" i="82"/>
  <c r="R405" i="82"/>
  <c r="I405" i="82"/>
  <c r="M405" i="82"/>
  <c r="Q405" i="82"/>
  <c r="T405" i="82"/>
  <c r="U405" i="82"/>
  <c r="U66" i="82"/>
  <c r="I66" i="82"/>
  <c r="O66" i="82"/>
  <c r="H66" i="82"/>
  <c r="R66" i="82"/>
  <c r="J66" i="82"/>
  <c r="Q66" i="82"/>
  <c r="L66" i="82"/>
  <c r="S66" i="82"/>
  <c r="P66" i="82"/>
  <c r="N66" i="82"/>
  <c r="M66" i="82"/>
  <c r="P375" i="82"/>
  <c r="O375" i="82"/>
  <c r="N375" i="82"/>
  <c r="H375" i="82"/>
  <c r="R375" i="82"/>
  <c r="I375" i="82"/>
  <c r="T375" i="82"/>
  <c r="M375" i="82"/>
  <c r="L375" i="82"/>
  <c r="Q375" i="82"/>
  <c r="J375" i="82"/>
  <c r="S375" i="82"/>
  <c r="U375" i="82"/>
  <c r="H402" i="82"/>
  <c r="R402" i="82"/>
  <c r="Q402" i="82"/>
  <c r="P402" i="82"/>
  <c r="O402" i="82"/>
  <c r="S402" i="82"/>
  <c r="J402" i="82"/>
  <c r="U402" i="82"/>
  <c r="T402" i="82"/>
  <c r="N402" i="82"/>
  <c r="L402" i="82"/>
  <c r="M402" i="82"/>
  <c r="I402" i="82"/>
  <c r="M192" i="82"/>
  <c r="H192" i="82"/>
  <c r="J192" i="82"/>
  <c r="I192" i="82"/>
  <c r="T192" i="82"/>
  <c r="S192" i="82"/>
  <c r="O192" i="82"/>
  <c r="Q192" i="82"/>
  <c r="R192" i="82"/>
  <c r="N192" i="82"/>
  <c r="P192" i="82"/>
  <c r="U192" i="82"/>
  <c r="L192" i="82"/>
  <c r="L396" i="82"/>
  <c r="U396" i="82"/>
  <c r="I396" i="82"/>
  <c r="T396" i="82"/>
  <c r="R396" i="82"/>
  <c r="J396" i="82"/>
  <c r="N396" i="82"/>
  <c r="M396" i="82"/>
  <c r="H396" i="82"/>
  <c r="O396" i="82"/>
  <c r="S396" i="82"/>
  <c r="Q396" i="82"/>
  <c r="P396" i="82"/>
  <c r="Q330" i="82"/>
  <c r="L330" i="82"/>
  <c r="H330" i="82"/>
  <c r="R330" i="82"/>
  <c r="T330" i="82"/>
  <c r="I330" i="82"/>
  <c r="N330" i="82"/>
  <c r="P330" i="82"/>
  <c r="S330" i="82"/>
  <c r="U330" i="82"/>
  <c r="J330" i="82"/>
  <c r="M330" i="82"/>
  <c r="O330" i="82"/>
  <c r="M90" i="82"/>
  <c r="P90" i="82"/>
  <c r="S90" i="82"/>
  <c r="I90" i="82"/>
  <c r="O90" i="82"/>
  <c r="R90" i="82"/>
  <c r="J90" i="82"/>
  <c r="Q90" i="82"/>
  <c r="H90" i="82"/>
  <c r="L90" i="82"/>
  <c r="T90" i="82"/>
  <c r="U90" i="82"/>
  <c r="N90" i="82"/>
  <c r="M216" i="82"/>
  <c r="T216" i="82"/>
  <c r="P216" i="82"/>
  <c r="S216" i="82"/>
  <c r="J216" i="82"/>
  <c r="U216" i="82"/>
  <c r="O216" i="82"/>
  <c r="H216" i="82"/>
  <c r="I216" i="82"/>
  <c r="L216" i="82"/>
  <c r="R216" i="82"/>
  <c r="Q216" i="82"/>
  <c r="N216" i="82"/>
  <c r="Q321" i="82"/>
  <c r="O321" i="82"/>
  <c r="I321" i="82"/>
  <c r="S321" i="82"/>
  <c r="U321" i="82"/>
  <c r="L321" i="82"/>
  <c r="N321" i="82"/>
  <c r="T321" i="82"/>
  <c r="R321" i="82"/>
  <c r="M321" i="82"/>
  <c r="J321" i="82"/>
  <c r="P321" i="82"/>
  <c r="H321" i="82"/>
  <c r="Q180" i="82"/>
  <c r="P180" i="82"/>
  <c r="O180" i="82"/>
  <c r="R180" i="82"/>
  <c r="U180" i="82"/>
  <c r="P435" i="82"/>
  <c r="O435" i="82"/>
  <c r="S435" i="82"/>
  <c r="T435" i="82"/>
  <c r="J435" i="82"/>
  <c r="Q435" i="82"/>
  <c r="R435" i="82"/>
  <c r="L435" i="82"/>
  <c r="M435" i="82"/>
  <c r="H435" i="82"/>
  <c r="I435" i="82"/>
  <c r="U435" i="82"/>
  <c r="N435" i="82"/>
  <c r="Q138" i="82"/>
  <c r="T138" i="82"/>
  <c r="N138" i="82"/>
  <c r="H138" i="82"/>
  <c r="U138" i="82"/>
  <c r="S138" i="82"/>
  <c r="I138" i="82"/>
  <c r="R138" i="82"/>
  <c r="L378" i="82"/>
  <c r="J378" i="82"/>
  <c r="I378" i="82"/>
  <c r="H378" i="82"/>
  <c r="R378" i="82"/>
  <c r="Q378" i="82"/>
  <c r="T378" i="82"/>
  <c r="U378" i="82"/>
  <c r="M378" i="82"/>
  <c r="N378" i="82"/>
  <c r="P378" i="82"/>
  <c r="O378" i="82"/>
  <c r="S378" i="82"/>
  <c r="M315" i="82"/>
  <c r="J315" i="82"/>
  <c r="L315" i="82"/>
  <c r="Q315" i="82"/>
  <c r="P315" i="82"/>
  <c r="R315" i="82"/>
  <c r="I315" i="82"/>
  <c r="H315" i="82"/>
  <c r="T315" i="82"/>
  <c r="S315" i="82"/>
  <c r="N315" i="82"/>
  <c r="U315" i="82"/>
  <c r="O315" i="82"/>
  <c r="L477" i="82"/>
  <c r="I477" i="82"/>
  <c r="U477" i="82"/>
  <c r="S477" i="82"/>
  <c r="Q477" i="82"/>
  <c r="N477" i="82"/>
  <c r="J477" i="82"/>
  <c r="T477" i="82"/>
  <c r="R477" i="82"/>
  <c r="H477" i="82"/>
  <c r="M477" i="82"/>
  <c r="O477" i="82"/>
  <c r="P477" i="82"/>
  <c r="M15" i="82"/>
  <c r="L15" i="82"/>
  <c r="R15" i="82"/>
  <c r="T15" i="82"/>
  <c r="O15" i="82"/>
  <c r="P15" i="82"/>
  <c r="J15" i="82"/>
  <c r="U15" i="82"/>
  <c r="H15" i="82"/>
  <c r="Q15" i="82"/>
  <c r="S15" i="82"/>
  <c r="I15" i="82"/>
  <c r="N15" i="82"/>
  <c r="S366" i="82"/>
  <c r="M366" i="82"/>
  <c r="P366" i="82"/>
  <c r="L366" i="82"/>
  <c r="I366" i="82"/>
  <c r="N366" i="82"/>
  <c r="O366" i="82"/>
  <c r="R366" i="82"/>
  <c r="T366" i="82"/>
  <c r="U366" i="82"/>
  <c r="J366" i="82"/>
  <c r="Q366" i="82"/>
  <c r="H366" i="82"/>
  <c r="U117" i="82"/>
  <c r="H117" i="82"/>
  <c r="L117" i="82"/>
  <c r="I117" i="82"/>
  <c r="J117" i="82"/>
  <c r="O117" i="82"/>
  <c r="M117" i="82"/>
  <c r="I153" i="82"/>
  <c r="L153" i="82"/>
  <c r="M153" i="82"/>
  <c r="I480" i="82"/>
  <c r="H480" i="82"/>
  <c r="O480" i="82"/>
  <c r="U480" i="82"/>
  <c r="P480" i="82"/>
  <c r="J480" i="82"/>
  <c r="L480" i="82"/>
  <c r="Q480" i="82"/>
  <c r="S480" i="82"/>
  <c r="M480" i="82"/>
  <c r="R480" i="82"/>
  <c r="T480" i="82"/>
  <c r="N480" i="82"/>
  <c r="Q219" i="82"/>
  <c r="I219" i="82"/>
  <c r="S219" i="82"/>
  <c r="R219" i="82"/>
  <c r="L219" i="82"/>
  <c r="U219" i="82"/>
  <c r="T219" i="82"/>
  <c r="H219" i="82"/>
  <c r="M186" i="82"/>
  <c r="H186" i="82"/>
  <c r="J186" i="82"/>
  <c r="U186" i="82"/>
  <c r="S186" i="82"/>
  <c r="T186" i="82"/>
  <c r="L186" i="82"/>
  <c r="N186" i="82"/>
  <c r="P186" i="82"/>
  <c r="R186" i="82"/>
  <c r="Q186" i="82"/>
  <c r="I186" i="82"/>
  <c r="O186" i="82"/>
  <c r="T432" i="82"/>
  <c r="R432" i="82"/>
  <c r="J432" i="82"/>
  <c r="S432" i="82"/>
  <c r="L432" i="82"/>
  <c r="O432" i="82"/>
  <c r="M432" i="82"/>
  <c r="I432" i="82"/>
  <c r="U432" i="82"/>
  <c r="P432" i="82"/>
  <c r="Q432" i="82"/>
  <c r="N432" i="82"/>
  <c r="H432" i="82"/>
  <c r="P18" i="82"/>
  <c r="O18" i="82"/>
  <c r="U18" i="82"/>
  <c r="S18" i="82"/>
  <c r="Q18" i="82"/>
  <c r="T18" i="82"/>
  <c r="R18" i="82"/>
  <c r="M18" i="82"/>
  <c r="L18" i="82"/>
  <c r="N18" i="82"/>
  <c r="I18" i="82"/>
  <c r="H18" i="82"/>
  <c r="J18" i="82"/>
  <c r="G279" i="82"/>
  <c r="U324" i="82"/>
  <c r="T324" i="82"/>
  <c r="H324" i="82"/>
  <c r="L324" i="82"/>
  <c r="Q324" i="82"/>
  <c r="J324" i="82"/>
  <c r="S324" i="82"/>
  <c r="P324" i="82"/>
  <c r="M324" i="82"/>
  <c r="N324" i="82"/>
  <c r="I324" i="82"/>
  <c r="R324" i="82"/>
  <c r="O324" i="82"/>
  <c r="I147" i="82"/>
  <c r="H147" i="82"/>
  <c r="N147" i="82"/>
  <c r="Q147" i="82"/>
  <c r="L147" i="82"/>
  <c r="J147" i="82"/>
  <c r="M147" i="82"/>
  <c r="S147" i="82"/>
  <c r="P147" i="82"/>
  <c r="O147" i="82"/>
  <c r="U147" i="82"/>
  <c r="R147" i="82"/>
  <c r="T147" i="82"/>
  <c r="U255" i="82"/>
  <c r="S255" i="82"/>
  <c r="L255" i="82"/>
  <c r="P255" i="82"/>
  <c r="Q255" i="82"/>
  <c r="H255" i="82"/>
  <c r="J255" i="82"/>
  <c r="M255" i="82"/>
  <c r="R255" i="82"/>
  <c r="I255" i="82"/>
  <c r="T255" i="82"/>
  <c r="N255" i="82"/>
  <c r="O255" i="82"/>
  <c r="U57" i="82"/>
  <c r="S57" i="82"/>
  <c r="I57" i="82"/>
  <c r="L57" i="82"/>
  <c r="G66" i="82"/>
  <c r="G375" i="82"/>
  <c r="M300" i="82"/>
  <c r="J300" i="82"/>
  <c r="L300" i="82"/>
  <c r="U300" i="82"/>
  <c r="O300" i="82"/>
  <c r="S300" i="82"/>
  <c r="T300" i="82"/>
  <c r="R300" i="82"/>
  <c r="P300" i="82"/>
  <c r="Q300" i="82"/>
  <c r="H300" i="82"/>
  <c r="I300" i="82"/>
  <c r="N300" i="82"/>
  <c r="U189" i="82"/>
  <c r="S189" i="82"/>
  <c r="T189" i="82"/>
  <c r="L189" i="82"/>
  <c r="I189" i="82"/>
  <c r="O189" i="82"/>
  <c r="N189" i="82"/>
  <c r="J189" i="82"/>
  <c r="Q189" i="82"/>
  <c r="H189" i="82"/>
  <c r="R189" i="82"/>
  <c r="M189" i="82"/>
  <c r="P189" i="82"/>
  <c r="M81" i="82"/>
  <c r="J81" i="82"/>
  <c r="R81" i="82"/>
  <c r="I81" i="82"/>
  <c r="N81" i="82"/>
  <c r="T81" i="82"/>
  <c r="H81" i="82"/>
  <c r="U81" i="82"/>
  <c r="O81" i="82"/>
  <c r="L81" i="82"/>
  <c r="Q81" i="82"/>
  <c r="S81" i="82"/>
  <c r="P81" i="82"/>
  <c r="T414" i="82"/>
  <c r="R414" i="82"/>
  <c r="J414" i="82"/>
  <c r="I414" i="82"/>
  <c r="L414" i="82"/>
  <c r="O414" i="82"/>
  <c r="H414" i="82"/>
  <c r="Q414" i="82"/>
  <c r="M414" i="82"/>
  <c r="N414" i="82"/>
  <c r="P414" i="82"/>
  <c r="U414" i="82"/>
  <c r="S414" i="82"/>
  <c r="I156" i="82"/>
  <c r="L156" i="82"/>
  <c r="Q207" i="82"/>
  <c r="O207" i="82"/>
  <c r="J207" i="82"/>
  <c r="S207" i="82"/>
  <c r="P207" i="82"/>
  <c r="U207" i="82"/>
  <c r="T207" i="82"/>
  <c r="H207" i="82"/>
  <c r="M207" i="82"/>
  <c r="L207" i="82"/>
  <c r="N207" i="82"/>
  <c r="I207" i="82"/>
  <c r="R207" i="82"/>
  <c r="H441" i="82"/>
  <c r="R441" i="82"/>
  <c r="Q441" i="82"/>
  <c r="T441" i="82"/>
  <c r="U441" i="82"/>
  <c r="M441" i="82"/>
  <c r="N441" i="82"/>
  <c r="P441" i="82"/>
  <c r="O441" i="82"/>
  <c r="S441" i="82"/>
  <c r="L441" i="82"/>
  <c r="J441" i="82"/>
  <c r="I441" i="82"/>
  <c r="Q87" i="82"/>
  <c r="L87" i="82"/>
  <c r="J87" i="82"/>
  <c r="U87" i="82"/>
  <c r="P87" i="82"/>
  <c r="N87" i="82"/>
  <c r="M87" i="82"/>
  <c r="T87" i="82"/>
  <c r="H87" i="82"/>
  <c r="S87" i="82"/>
  <c r="I87" i="82"/>
  <c r="R87" i="82"/>
  <c r="O87" i="82"/>
  <c r="I318" i="82"/>
  <c r="R318" i="82"/>
  <c r="P318" i="82"/>
  <c r="U318" i="82"/>
  <c r="O318" i="82"/>
  <c r="S318" i="82"/>
  <c r="T318" i="82"/>
  <c r="L318" i="82"/>
  <c r="J318" i="82"/>
  <c r="Q318" i="82"/>
  <c r="N318" i="82"/>
  <c r="M318" i="82"/>
  <c r="H318" i="82"/>
  <c r="Q345" i="82"/>
  <c r="O345" i="82"/>
  <c r="N345" i="82"/>
  <c r="T345" i="82"/>
  <c r="S345" i="82"/>
  <c r="U345" i="82"/>
  <c r="J345" i="82"/>
  <c r="L345" i="82"/>
  <c r="H345" i="82"/>
  <c r="M345" i="82"/>
  <c r="R345" i="82"/>
  <c r="I345" i="82"/>
  <c r="P345" i="82"/>
  <c r="M198" i="82"/>
  <c r="P198" i="82"/>
  <c r="L198" i="82"/>
  <c r="I198" i="82"/>
  <c r="N198" i="82"/>
  <c r="S198" i="82"/>
  <c r="T198" i="82"/>
  <c r="U198" i="82"/>
  <c r="O198" i="82"/>
  <c r="R198" i="82"/>
  <c r="Q198" i="82"/>
  <c r="H198" i="82"/>
  <c r="J198" i="82"/>
  <c r="P444" i="82"/>
  <c r="O444" i="82"/>
  <c r="Q444" i="82"/>
  <c r="L444" i="82"/>
  <c r="R444" i="82"/>
  <c r="I444" i="82"/>
  <c r="H444" i="82"/>
  <c r="M444" i="82"/>
  <c r="U444" i="82"/>
  <c r="N444" i="82"/>
  <c r="T444" i="82"/>
  <c r="J444" i="82"/>
  <c r="S444" i="82"/>
  <c r="L465" i="82"/>
  <c r="J465" i="82"/>
  <c r="I465" i="82"/>
  <c r="P465" i="82"/>
  <c r="R465" i="82"/>
  <c r="Q465" i="82"/>
  <c r="H465" i="82"/>
  <c r="M465" i="82"/>
  <c r="U465" i="82"/>
  <c r="S465" i="82"/>
  <c r="T465" i="82"/>
  <c r="O465" i="82"/>
  <c r="N465" i="82"/>
  <c r="U204" i="82"/>
  <c r="S204" i="82"/>
  <c r="N204" i="82"/>
  <c r="J204" i="82"/>
  <c r="M204" i="82"/>
  <c r="H204" i="82"/>
  <c r="I204" i="82"/>
  <c r="T204" i="82"/>
  <c r="O204" i="82"/>
  <c r="L204" i="82"/>
  <c r="Q204" i="82"/>
  <c r="P204" i="82"/>
  <c r="R204" i="82"/>
  <c r="Q309" i="82"/>
  <c r="L309" i="82"/>
  <c r="O309" i="82"/>
  <c r="I309" i="82"/>
  <c r="P309" i="82"/>
  <c r="T309" i="82"/>
  <c r="R309" i="82"/>
  <c r="J309" i="82"/>
  <c r="U309" i="82"/>
  <c r="N309" i="82"/>
  <c r="M309" i="82"/>
  <c r="S309" i="82"/>
  <c r="H309" i="82"/>
  <c r="U150" i="82"/>
  <c r="T150" i="82"/>
  <c r="S150" i="82"/>
  <c r="I150" i="82"/>
  <c r="O150" i="82"/>
  <c r="P150" i="82"/>
  <c r="R150" i="82"/>
  <c r="Q150" i="82"/>
  <c r="L150" i="82"/>
  <c r="N150" i="82"/>
  <c r="M150" i="82"/>
  <c r="H150" i="82"/>
  <c r="J150" i="82"/>
  <c r="M273" i="82"/>
  <c r="J273" i="82"/>
  <c r="S273" i="82"/>
  <c r="Q273" i="82"/>
  <c r="P273" i="82"/>
  <c r="R273" i="82"/>
  <c r="I273" i="82"/>
  <c r="H273" i="82"/>
  <c r="U273" i="82"/>
  <c r="L273" i="82"/>
  <c r="T273" i="82"/>
  <c r="O273" i="82"/>
  <c r="N273" i="82"/>
  <c r="M306" i="82"/>
  <c r="P306" i="82"/>
  <c r="O306" i="82"/>
  <c r="I306" i="82"/>
  <c r="S306" i="82"/>
  <c r="L306" i="82"/>
  <c r="T306" i="82"/>
  <c r="U306" i="82"/>
  <c r="J306" i="82"/>
  <c r="Q306" i="82"/>
  <c r="H306" i="82"/>
  <c r="N306" i="82"/>
  <c r="R306" i="82"/>
  <c r="Q177" i="82"/>
  <c r="S177" i="82"/>
  <c r="J177" i="82"/>
  <c r="I177" i="82"/>
  <c r="H177" i="82"/>
  <c r="O177" i="82"/>
  <c r="U177" i="82"/>
  <c r="T177" i="82"/>
  <c r="M177" i="82"/>
  <c r="L177" i="82"/>
  <c r="R177" i="82"/>
  <c r="P177" i="82"/>
  <c r="N177" i="82"/>
  <c r="G366" i="82"/>
  <c r="G153" i="82"/>
  <c r="P384" i="82"/>
  <c r="O384" i="82"/>
  <c r="S384" i="82"/>
  <c r="T384" i="82"/>
  <c r="J384" i="82"/>
  <c r="Q384" i="82"/>
  <c r="L384" i="82"/>
  <c r="R384" i="82"/>
  <c r="N384" i="82"/>
  <c r="H384" i="82"/>
  <c r="M384" i="82"/>
  <c r="U384" i="82"/>
  <c r="I384" i="82"/>
  <c r="M174" i="82"/>
  <c r="N174" i="82"/>
  <c r="T174" i="82"/>
  <c r="P174" i="82"/>
  <c r="L174" i="82"/>
  <c r="U174" i="82"/>
  <c r="S174" i="82"/>
  <c r="J174" i="82"/>
  <c r="I174" i="82"/>
  <c r="H174" i="82"/>
  <c r="O174" i="82"/>
  <c r="R174" i="82"/>
  <c r="Q174" i="82"/>
  <c r="G480" i="82"/>
  <c r="G186" i="82"/>
  <c r="M288" i="82"/>
  <c r="O288" i="82"/>
  <c r="S288" i="82"/>
  <c r="Q288" i="82"/>
  <c r="H288" i="82"/>
  <c r="J288" i="82"/>
  <c r="I288" i="82"/>
  <c r="N288" i="82"/>
  <c r="R288" i="82"/>
  <c r="P288" i="82"/>
  <c r="L288" i="82"/>
  <c r="T288" i="82"/>
  <c r="U288" i="82"/>
  <c r="Q363" i="82"/>
  <c r="J363" i="82"/>
  <c r="T363" i="82"/>
  <c r="U363" i="82"/>
  <c r="P363" i="82"/>
  <c r="M363" i="82"/>
  <c r="H363" i="82"/>
  <c r="S363" i="82"/>
  <c r="I363" i="82"/>
  <c r="N363" i="82"/>
  <c r="O363" i="82"/>
  <c r="R363" i="82"/>
  <c r="L363" i="82"/>
  <c r="H417" i="82"/>
  <c r="O417" i="82"/>
  <c r="Q417" i="82"/>
  <c r="T417" i="82"/>
  <c r="R417" i="82"/>
  <c r="J417" i="82"/>
  <c r="N417" i="82"/>
  <c r="P417" i="82"/>
  <c r="M417" i="82"/>
  <c r="S417" i="82"/>
  <c r="U417" i="82"/>
  <c r="I417" i="82"/>
  <c r="L417" i="82"/>
  <c r="G432" i="82"/>
  <c r="J24" i="82"/>
  <c r="P24" i="82"/>
  <c r="S24" i="82"/>
  <c r="L24" i="82"/>
  <c r="I24" i="82"/>
  <c r="R24" i="82"/>
  <c r="U24" i="82"/>
  <c r="M24" i="82"/>
  <c r="N24" i="82"/>
  <c r="T24" i="82"/>
  <c r="H24" i="82"/>
  <c r="Q24" i="82"/>
  <c r="O24" i="82"/>
  <c r="U129" i="82"/>
  <c r="H129" i="82"/>
  <c r="O129" i="82"/>
  <c r="I129" i="82"/>
  <c r="I69" i="82"/>
  <c r="T69" i="82"/>
  <c r="N69" i="82"/>
  <c r="U69" i="82"/>
  <c r="L69" i="82"/>
  <c r="S69" i="82"/>
  <c r="Q69" i="82"/>
  <c r="P69" i="82"/>
  <c r="H69" i="82"/>
  <c r="M69" i="82"/>
  <c r="O69" i="82"/>
  <c r="R69" i="82"/>
  <c r="J69" i="82"/>
  <c r="I105" i="82"/>
  <c r="R105" i="82"/>
  <c r="N105" i="82"/>
  <c r="Q105" i="82"/>
  <c r="P105" i="82"/>
  <c r="G18" i="82"/>
  <c r="T450" i="82"/>
  <c r="R450" i="82"/>
  <c r="O450" i="82"/>
  <c r="I450" i="82"/>
  <c r="P450" i="82"/>
  <c r="M450" i="82"/>
  <c r="J450" i="82"/>
  <c r="L450" i="82"/>
  <c r="Q450" i="82"/>
  <c r="S450" i="82"/>
  <c r="N450" i="82"/>
  <c r="H450" i="82"/>
  <c r="U450" i="82"/>
  <c r="H36" i="82"/>
  <c r="N36" i="82"/>
  <c r="U36" i="82"/>
  <c r="T36" i="82"/>
  <c r="O36" i="82"/>
  <c r="I36" i="82"/>
  <c r="P36" i="82"/>
  <c r="R36" i="82"/>
  <c r="Q36" i="82"/>
  <c r="S36" i="82"/>
  <c r="J36" i="82"/>
  <c r="M36" i="82"/>
  <c r="L36" i="82"/>
  <c r="U27" i="82"/>
  <c r="H27" i="82"/>
  <c r="R27" i="82"/>
  <c r="N27" i="82"/>
  <c r="T27" i="82"/>
  <c r="S27" i="82"/>
  <c r="J27" i="82"/>
  <c r="P27" i="82"/>
  <c r="O27" i="82"/>
  <c r="Q27" i="82"/>
  <c r="M27" i="82"/>
  <c r="I27" i="82"/>
  <c r="L27" i="82"/>
  <c r="G324" i="82"/>
  <c r="U336" i="82"/>
  <c r="R336" i="82"/>
  <c r="S336" i="82"/>
  <c r="H336" i="82"/>
  <c r="I336" i="82"/>
  <c r="P336" i="82"/>
  <c r="Q336" i="82"/>
  <c r="N336" i="82"/>
  <c r="M336" i="82"/>
  <c r="J336" i="82"/>
  <c r="L336" i="82"/>
  <c r="O336" i="82"/>
  <c r="T336" i="82"/>
  <c r="L429" i="82"/>
  <c r="U429" i="82"/>
  <c r="S429" i="82"/>
  <c r="T429" i="82"/>
  <c r="R429" i="82"/>
  <c r="J429" i="82"/>
  <c r="I429" i="82"/>
  <c r="P429" i="82"/>
  <c r="Q429" i="82"/>
  <c r="M429" i="82"/>
  <c r="N429" i="82"/>
  <c r="H429" i="82"/>
  <c r="O429" i="82"/>
  <c r="R453" i="82"/>
  <c r="P453" i="82"/>
  <c r="I453" i="82"/>
  <c r="S453" i="82"/>
  <c r="J453" i="82"/>
  <c r="Q453" i="82"/>
  <c r="T453" i="82"/>
  <c r="O453" i="82"/>
  <c r="H453" i="82"/>
  <c r="U453" i="82"/>
  <c r="N453" i="82"/>
  <c r="M453" i="82"/>
  <c r="L453" i="82"/>
  <c r="S33" i="82"/>
  <c r="J33" i="82"/>
  <c r="I33" i="82"/>
  <c r="T33" i="82"/>
  <c r="R33" i="82"/>
  <c r="M33" i="82"/>
  <c r="N33" i="82"/>
  <c r="P33" i="82"/>
  <c r="U33" i="82"/>
  <c r="L33" i="82"/>
  <c r="Q33" i="82"/>
  <c r="H33" i="82"/>
  <c r="O33" i="82"/>
  <c r="Q126" i="82"/>
  <c r="P126" i="82"/>
  <c r="R126" i="82"/>
  <c r="I126" i="82"/>
  <c r="H126" i="82"/>
  <c r="O126" i="82"/>
  <c r="U126" i="82"/>
  <c r="S126" i="82"/>
  <c r="T126" i="82"/>
  <c r="N126" i="82"/>
  <c r="M126" i="82"/>
  <c r="L126" i="82"/>
  <c r="J126" i="82"/>
  <c r="Q342" i="82"/>
  <c r="O342" i="82"/>
  <c r="L342" i="82"/>
  <c r="I342" i="82"/>
  <c r="N342" i="82"/>
  <c r="P342" i="82"/>
  <c r="T342" i="82"/>
  <c r="H342" i="82"/>
  <c r="M342" i="82"/>
  <c r="R342" i="82"/>
  <c r="U342" i="82"/>
  <c r="J342" i="82"/>
  <c r="S342" i="82"/>
  <c r="G300" i="82"/>
  <c r="Q228" i="82"/>
  <c r="T228" i="82"/>
  <c r="L228" i="82"/>
  <c r="U228" i="82"/>
  <c r="O228" i="82"/>
  <c r="S228" i="82"/>
  <c r="M228" i="82"/>
  <c r="J228" i="82"/>
  <c r="N228" i="82"/>
  <c r="H228" i="82"/>
  <c r="I228" i="82"/>
  <c r="P228" i="82"/>
  <c r="R228" i="82"/>
  <c r="U264" i="82"/>
  <c r="S264" i="82"/>
  <c r="L264" i="82"/>
  <c r="J264" i="82"/>
  <c r="M264" i="82"/>
  <c r="H264" i="82"/>
  <c r="T264" i="82"/>
  <c r="I264" i="82"/>
  <c r="O264" i="82"/>
  <c r="P264" i="82"/>
  <c r="R264" i="82"/>
  <c r="Q264" i="82"/>
  <c r="N264" i="82"/>
  <c r="I123" i="82"/>
  <c r="H123" i="82"/>
  <c r="O123" i="82"/>
  <c r="U123" i="82"/>
  <c r="P123" i="82"/>
  <c r="J123" i="82"/>
  <c r="Q123" i="82"/>
  <c r="L123" i="82"/>
  <c r="N123" i="82"/>
  <c r="M123" i="82"/>
  <c r="S123" i="82"/>
  <c r="T123" i="82"/>
  <c r="R123" i="82"/>
  <c r="Q294" i="82"/>
  <c r="O294" i="82"/>
  <c r="P294" i="82"/>
  <c r="T294" i="82"/>
  <c r="N294" i="82"/>
  <c r="M294" i="82"/>
  <c r="L294" i="82"/>
  <c r="I294" i="82"/>
  <c r="R294" i="82"/>
  <c r="J294" i="82"/>
  <c r="H294" i="82"/>
  <c r="U294" i="82"/>
  <c r="S294" i="82"/>
  <c r="I291" i="82"/>
  <c r="R291" i="82"/>
  <c r="S291" i="82"/>
  <c r="T291" i="82"/>
  <c r="N291" i="82"/>
  <c r="U291" i="82"/>
  <c r="O291" i="82"/>
  <c r="L291" i="82"/>
  <c r="Q291" i="82"/>
  <c r="J291" i="82"/>
  <c r="H291" i="82"/>
  <c r="M291" i="82"/>
  <c r="P291" i="82"/>
  <c r="G441" i="82"/>
  <c r="I93" i="82"/>
  <c r="T93" i="82"/>
  <c r="N93" i="82"/>
  <c r="M93" i="82"/>
  <c r="O93" i="82"/>
  <c r="Q93" i="82"/>
  <c r="J93" i="82"/>
  <c r="R93" i="82"/>
  <c r="S93" i="82"/>
  <c r="P93" i="82"/>
  <c r="H93" i="82"/>
  <c r="U93" i="82"/>
  <c r="L93" i="82"/>
  <c r="I144" i="82"/>
  <c r="Q144" i="82"/>
  <c r="O144" i="82"/>
  <c r="M144" i="82"/>
  <c r="J144" i="82"/>
  <c r="P144" i="82"/>
  <c r="L144" i="82"/>
  <c r="L387" i="82"/>
  <c r="Q387" i="82"/>
  <c r="I387" i="82"/>
  <c r="H387" i="82"/>
  <c r="J387" i="82"/>
  <c r="S387" i="82"/>
  <c r="T387" i="82"/>
  <c r="R387" i="82"/>
  <c r="U387" i="82"/>
  <c r="O387" i="82"/>
  <c r="P387" i="82"/>
  <c r="M387" i="82"/>
  <c r="N387" i="82"/>
  <c r="H426" i="82"/>
  <c r="O426" i="82"/>
  <c r="N426" i="82"/>
  <c r="P426" i="82"/>
  <c r="U426" i="82"/>
  <c r="I426" i="82"/>
  <c r="L426" i="82"/>
  <c r="R426" i="82"/>
  <c r="S426" i="82"/>
  <c r="M426" i="82"/>
  <c r="T426" i="82"/>
  <c r="J426" i="82"/>
  <c r="Q426" i="82"/>
  <c r="L468" i="82"/>
  <c r="J468" i="82"/>
  <c r="S468" i="82"/>
  <c r="H468" i="82"/>
  <c r="R468" i="82"/>
  <c r="I468" i="82"/>
  <c r="T468" i="82"/>
  <c r="U468" i="82"/>
  <c r="M468" i="82"/>
  <c r="Q468" i="82"/>
  <c r="N468" i="82"/>
  <c r="P468" i="82"/>
  <c r="O468" i="82"/>
  <c r="U30" i="82"/>
  <c r="T30" i="82"/>
  <c r="S30" i="82"/>
  <c r="R30" i="82"/>
  <c r="Q30" i="82"/>
  <c r="P30" i="82"/>
  <c r="O30" i="82"/>
  <c r="N30" i="82"/>
  <c r="M30" i="82"/>
  <c r="L30" i="82"/>
  <c r="H30" i="82"/>
  <c r="J30" i="82"/>
  <c r="I30" i="82"/>
  <c r="I210" i="82"/>
  <c r="L210" i="82"/>
  <c r="H210" i="82"/>
  <c r="U210" i="82"/>
  <c r="S210" i="82"/>
  <c r="O210" i="82"/>
  <c r="P210" i="82"/>
  <c r="T210" i="82"/>
  <c r="N210" i="82"/>
  <c r="Q210" i="82"/>
  <c r="R210" i="82"/>
  <c r="M210" i="82"/>
  <c r="J210" i="82"/>
  <c r="H390" i="82"/>
  <c r="O390" i="82"/>
  <c r="N390" i="82"/>
  <c r="R390" i="82"/>
  <c r="S390" i="82"/>
  <c r="P390" i="82"/>
  <c r="J390" i="82"/>
  <c r="L390" i="82"/>
  <c r="I390" i="82"/>
  <c r="M390" i="82"/>
  <c r="Q390" i="82"/>
  <c r="T390" i="82"/>
  <c r="U390" i="82"/>
  <c r="M132" i="82"/>
  <c r="L132" i="82"/>
  <c r="J132" i="82"/>
  <c r="I132" i="82"/>
  <c r="H132" i="82"/>
  <c r="O132" i="82"/>
  <c r="U132" i="82"/>
  <c r="T132" i="82"/>
  <c r="S132" i="82"/>
  <c r="N132" i="82"/>
  <c r="Q132" i="82"/>
  <c r="P132" i="82"/>
  <c r="R132" i="82"/>
  <c r="U339" i="82"/>
  <c r="T339" i="82"/>
  <c r="L339" i="82"/>
  <c r="N339" i="82"/>
  <c r="Q339" i="82"/>
  <c r="O339" i="82"/>
  <c r="R339" i="82"/>
  <c r="M339" i="82"/>
  <c r="J339" i="82"/>
  <c r="P339" i="82"/>
  <c r="S339" i="82"/>
  <c r="H339" i="82"/>
  <c r="I339" i="82"/>
  <c r="I258" i="82"/>
  <c r="R258" i="82"/>
  <c r="O258" i="82"/>
  <c r="S258" i="82"/>
  <c r="P258" i="82"/>
  <c r="U258" i="82"/>
  <c r="H258" i="82"/>
  <c r="Q258" i="82"/>
  <c r="L258" i="82"/>
  <c r="M258" i="82"/>
  <c r="T258" i="82"/>
  <c r="N258" i="82"/>
  <c r="J258" i="82"/>
  <c r="P474" i="82"/>
  <c r="N474" i="82"/>
  <c r="U474" i="82"/>
  <c r="T474" i="82"/>
  <c r="I474" i="82"/>
  <c r="J474" i="82"/>
  <c r="L474" i="82"/>
  <c r="M474" i="82"/>
  <c r="H474" i="82"/>
  <c r="O474" i="82"/>
  <c r="S474" i="82"/>
  <c r="Q474" i="82"/>
  <c r="R474" i="82"/>
  <c r="U213" i="82"/>
  <c r="S213" i="82"/>
  <c r="R213" i="82"/>
  <c r="N213" i="82"/>
  <c r="M213" i="82"/>
  <c r="T213" i="82"/>
  <c r="P213" i="82"/>
  <c r="I213" i="82"/>
  <c r="H213" i="82"/>
  <c r="J213" i="82"/>
  <c r="Q213" i="82"/>
  <c r="O213" i="82"/>
  <c r="L213" i="82"/>
  <c r="O21" i="82"/>
  <c r="U21" i="82"/>
  <c r="T21" i="82"/>
  <c r="N21" i="82"/>
  <c r="I21" i="82"/>
  <c r="J21" i="82"/>
  <c r="P21" i="82"/>
  <c r="S21" i="82"/>
  <c r="Q21" i="82"/>
  <c r="L21" i="82"/>
  <c r="R21" i="82"/>
  <c r="M21" i="82"/>
  <c r="H21" i="82"/>
  <c r="U303" i="82"/>
  <c r="R303" i="82"/>
  <c r="S303" i="82"/>
  <c r="T303" i="82"/>
  <c r="M303" i="82"/>
  <c r="H303" i="82"/>
  <c r="I303" i="82"/>
  <c r="P303" i="82"/>
  <c r="L303" i="82"/>
  <c r="N303" i="82"/>
  <c r="O303" i="82"/>
  <c r="J303" i="82"/>
  <c r="Q303" i="82"/>
  <c r="U114" i="82"/>
  <c r="M114" i="82"/>
  <c r="J114" i="82"/>
  <c r="H114" i="82"/>
  <c r="O114" i="82"/>
  <c r="I114" i="82"/>
  <c r="L114" i="82"/>
  <c r="I84" i="82"/>
  <c r="S84" i="82"/>
  <c r="L84" i="82"/>
  <c r="T84" i="82"/>
  <c r="H84" i="82"/>
  <c r="U84" i="82"/>
  <c r="O84" i="82"/>
  <c r="R84" i="82"/>
  <c r="Q84" i="82"/>
  <c r="J84" i="82"/>
  <c r="P84" i="82"/>
  <c r="N84" i="82"/>
  <c r="M84" i="82"/>
  <c r="M201" i="82"/>
  <c r="P201" i="82"/>
  <c r="L201" i="82"/>
  <c r="U201" i="82"/>
  <c r="O201" i="82"/>
  <c r="R201" i="82"/>
  <c r="Q201" i="82"/>
  <c r="H201" i="82"/>
  <c r="J201" i="82"/>
  <c r="I201" i="82"/>
  <c r="N201" i="82"/>
  <c r="S201" i="82"/>
  <c r="T201" i="82"/>
  <c r="I270" i="82"/>
  <c r="N270" i="82"/>
  <c r="P270" i="82"/>
  <c r="Q270" i="82"/>
  <c r="O270" i="82"/>
  <c r="L270" i="82"/>
  <c r="J270" i="82"/>
  <c r="S270" i="82"/>
  <c r="R270" i="82"/>
  <c r="U270" i="82"/>
  <c r="H270" i="82"/>
  <c r="M270" i="82"/>
  <c r="T270" i="82"/>
  <c r="M72" i="82"/>
  <c r="P72" i="82"/>
  <c r="S72" i="82"/>
  <c r="U72" i="82"/>
  <c r="L72" i="82"/>
  <c r="N72" i="82"/>
  <c r="I72" i="82"/>
  <c r="J72" i="82"/>
  <c r="R72" i="82"/>
  <c r="H72" i="82"/>
  <c r="O72" i="82"/>
  <c r="Q72" i="82"/>
  <c r="T72" i="82"/>
  <c r="I120" i="82"/>
  <c r="H120" i="82"/>
  <c r="O120" i="82"/>
  <c r="U120" i="82"/>
  <c r="T120" i="82"/>
  <c r="S120" i="82"/>
  <c r="N120" i="82"/>
  <c r="Q120" i="82"/>
  <c r="P120" i="82"/>
  <c r="R120" i="82"/>
  <c r="J120" i="82"/>
  <c r="M120" i="82"/>
  <c r="L120" i="82"/>
  <c r="J423" i="82"/>
  <c r="H423" i="82"/>
  <c r="M423" i="82"/>
  <c r="R423" i="82"/>
  <c r="P423" i="82"/>
  <c r="I423" i="82"/>
  <c r="S423" i="82"/>
  <c r="L423" i="82"/>
  <c r="Q423" i="82"/>
  <c r="N423" i="82"/>
  <c r="T423" i="82"/>
  <c r="U423" i="82"/>
  <c r="O423" i="82"/>
  <c r="I276" i="82"/>
  <c r="R276" i="82"/>
  <c r="S276" i="82"/>
  <c r="Q276" i="82"/>
  <c r="O276" i="82"/>
  <c r="H276" i="82"/>
  <c r="M276" i="82"/>
  <c r="N276" i="82"/>
  <c r="P276" i="82"/>
  <c r="U276" i="82"/>
  <c r="T276" i="82"/>
  <c r="J276" i="82"/>
  <c r="L276" i="82"/>
  <c r="Q75" i="82"/>
  <c r="O75" i="82"/>
  <c r="H75" i="82"/>
  <c r="M75" i="82"/>
  <c r="S75" i="82"/>
  <c r="P75" i="82"/>
  <c r="J75" i="82"/>
  <c r="U75" i="82"/>
  <c r="N75" i="82"/>
  <c r="I75" i="82"/>
  <c r="R75" i="82"/>
  <c r="T75" i="82"/>
  <c r="L75" i="82"/>
  <c r="U60" i="82"/>
  <c r="T60" i="82"/>
  <c r="N60" i="82"/>
  <c r="P60" i="82"/>
  <c r="O60" i="82"/>
  <c r="R60" i="82"/>
  <c r="Q60" i="82"/>
  <c r="S60" i="82"/>
  <c r="M60" i="82"/>
  <c r="H60" i="82"/>
  <c r="I60" i="82"/>
  <c r="L60" i="82"/>
  <c r="J60" i="82"/>
  <c r="P399" i="82"/>
  <c r="O399" i="82"/>
  <c r="S399" i="82"/>
  <c r="L399" i="82"/>
  <c r="J399" i="82"/>
  <c r="I399" i="82"/>
  <c r="H399" i="82"/>
  <c r="R399" i="82"/>
  <c r="Q399" i="82"/>
  <c r="N399" i="82"/>
  <c r="T399" i="82"/>
  <c r="U399" i="82"/>
  <c r="M399" i="82"/>
  <c r="T462" i="82"/>
  <c r="O462" i="82"/>
  <c r="H462" i="82"/>
  <c r="Q462" i="82"/>
  <c r="L462" i="82"/>
  <c r="R462" i="82"/>
  <c r="S462" i="82"/>
  <c r="U462" i="82"/>
  <c r="I462" i="82"/>
  <c r="M462" i="82"/>
  <c r="P462" i="82"/>
  <c r="J462" i="82"/>
  <c r="N462" i="82"/>
  <c r="I327" i="82"/>
  <c r="H327" i="82"/>
  <c r="P327" i="82"/>
  <c r="M327" i="82"/>
  <c r="T327" i="82"/>
  <c r="R327" i="82"/>
  <c r="S327" i="82"/>
  <c r="L327" i="82"/>
  <c r="J327" i="82"/>
  <c r="U327" i="82"/>
  <c r="O327" i="82"/>
  <c r="Q327" i="82"/>
  <c r="N327" i="82"/>
  <c r="T438" i="82"/>
  <c r="U438" i="82"/>
  <c r="M438" i="82"/>
  <c r="I438" i="82"/>
  <c r="O438" i="82"/>
  <c r="N438" i="82"/>
  <c r="P438" i="82"/>
  <c r="J438" i="82"/>
  <c r="Q438" i="82"/>
  <c r="L438" i="82"/>
  <c r="S438" i="82"/>
  <c r="H438" i="82"/>
  <c r="R438" i="82"/>
  <c r="H393" i="82"/>
  <c r="O393" i="82"/>
  <c r="I393" i="82"/>
  <c r="P393" i="82"/>
  <c r="U393" i="82"/>
  <c r="Q393" i="82"/>
  <c r="L393" i="82"/>
  <c r="J393" i="82"/>
  <c r="R393" i="82"/>
  <c r="N393" i="82"/>
  <c r="T393" i="82"/>
  <c r="S393" i="82"/>
  <c r="M393" i="82"/>
  <c r="Q135" i="82"/>
  <c r="P135" i="82"/>
  <c r="O135" i="82"/>
  <c r="M135" i="82"/>
  <c r="H135" i="82"/>
  <c r="J135" i="82"/>
  <c r="I135" i="82"/>
  <c r="S135" i="82"/>
  <c r="U135" i="82"/>
  <c r="N135" i="82"/>
  <c r="T135" i="82"/>
  <c r="L135" i="82"/>
  <c r="R135" i="82"/>
  <c r="T408" i="82"/>
  <c r="U408" i="82"/>
  <c r="M408" i="82"/>
  <c r="N408" i="82"/>
  <c r="O408" i="82"/>
  <c r="I408" i="82"/>
  <c r="P408" i="82"/>
  <c r="R408" i="82"/>
  <c r="L408" i="82"/>
  <c r="S408" i="82"/>
  <c r="J408" i="82"/>
  <c r="Q408" i="82"/>
  <c r="H408" i="82"/>
  <c r="O51" i="82"/>
  <c r="P51" i="82"/>
  <c r="M51" i="82"/>
  <c r="R51" i="82"/>
  <c r="Q51" i="82"/>
  <c r="N51" i="82"/>
  <c r="U51" i="82"/>
  <c r="T51" i="82"/>
  <c r="S51" i="82"/>
  <c r="H51" i="82"/>
  <c r="I51" i="82"/>
  <c r="G51" i="82"/>
  <c r="J51" i="82"/>
  <c r="Q231" i="82"/>
  <c r="N231" i="82"/>
  <c r="T231" i="82"/>
  <c r="M231" i="82"/>
  <c r="H231" i="82"/>
  <c r="O231" i="82"/>
  <c r="R231" i="82"/>
  <c r="J231" i="82"/>
  <c r="U231" i="82"/>
  <c r="L231" i="82"/>
  <c r="I231" i="82"/>
  <c r="S231" i="82"/>
  <c r="P231" i="82"/>
  <c r="Q237" i="82"/>
  <c r="N237" i="82"/>
  <c r="P237" i="82"/>
  <c r="R237" i="82"/>
  <c r="M237" i="82"/>
  <c r="H237" i="82"/>
  <c r="T237" i="82"/>
  <c r="I237" i="82"/>
  <c r="O237" i="82"/>
  <c r="U237" i="82"/>
  <c r="J237" i="82"/>
  <c r="S237" i="82"/>
  <c r="L237" i="82"/>
  <c r="I234" i="82"/>
  <c r="R234" i="82"/>
  <c r="O234" i="82"/>
  <c r="Q234" i="82"/>
  <c r="P234" i="82"/>
  <c r="T234" i="82"/>
  <c r="U234" i="82"/>
  <c r="S234" i="82"/>
  <c r="L234" i="82"/>
  <c r="J234" i="82"/>
  <c r="N234" i="82"/>
  <c r="M234" i="82"/>
  <c r="H234" i="82"/>
  <c r="I240" i="82"/>
  <c r="R240" i="82"/>
  <c r="O240" i="82"/>
  <c r="Q240" i="82"/>
  <c r="U240" i="82"/>
  <c r="S240" i="82"/>
  <c r="L240" i="82"/>
  <c r="J240" i="82"/>
  <c r="N240" i="82"/>
  <c r="M240" i="82"/>
  <c r="P240" i="82"/>
  <c r="H240" i="82"/>
  <c r="T240" i="82"/>
  <c r="M252" i="82"/>
  <c r="O252" i="82"/>
  <c r="L252" i="82"/>
  <c r="T252" i="82"/>
  <c r="I252" i="82"/>
  <c r="J252" i="82"/>
  <c r="S252" i="82"/>
  <c r="Q252" i="82"/>
  <c r="U252" i="82"/>
  <c r="P252" i="82"/>
  <c r="R252" i="82"/>
  <c r="H252" i="82"/>
  <c r="N252" i="82"/>
  <c r="U249" i="82"/>
  <c r="P249" i="82"/>
  <c r="L249" i="82"/>
  <c r="N249" i="82"/>
  <c r="I249" i="82"/>
  <c r="Q249" i="82"/>
  <c r="T249" i="82"/>
  <c r="S249" i="82"/>
  <c r="J249" i="82"/>
  <c r="M249" i="82"/>
  <c r="O249" i="82"/>
  <c r="H249" i="82"/>
  <c r="R249" i="82"/>
  <c r="G252" i="82"/>
  <c r="K24" i="82"/>
  <c r="K231" i="82"/>
  <c r="K45" i="82"/>
  <c r="K27" i="82"/>
  <c r="U159" i="82"/>
  <c r="T159" i="82"/>
  <c r="S159" i="82"/>
  <c r="R159" i="82"/>
  <c r="P159" i="82"/>
  <c r="N159" i="82"/>
  <c r="M159" i="82"/>
  <c r="L159" i="82"/>
  <c r="J159" i="82"/>
  <c r="I159" i="82"/>
  <c r="H159" i="82"/>
  <c r="Q159" i="82"/>
  <c r="O159" i="82"/>
  <c r="P165" i="82"/>
  <c r="U165" i="82"/>
  <c r="T165" i="82"/>
  <c r="L165" i="82"/>
  <c r="I165" i="82"/>
  <c r="Q165" i="82"/>
  <c r="M165" i="82"/>
  <c r="H165" i="82"/>
  <c r="J165" i="82"/>
  <c r="S165" i="82"/>
  <c r="O165" i="82"/>
  <c r="N165" i="82"/>
  <c r="R165" i="82"/>
  <c r="R168" i="82"/>
  <c r="U168" i="82"/>
  <c r="P168" i="82"/>
  <c r="N168" i="82"/>
  <c r="J168" i="82"/>
  <c r="O168" i="82"/>
  <c r="M168" i="82"/>
  <c r="H168" i="82"/>
  <c r="L168" i="82"/>
  <c r="I168" i="82"/>
  <c r="T168" i="82"/>
  <c r="Q168" i="82"/>
  <c r="S168" i="82"/>
  <c r="K417" i="82"/>
  <c r="G159" i="82"/>
  <c r="G165" i="82"/>
  <c r="G162" i="82"/>
  <c r="K288" i="82"/>
  <c r="G168" i="82"/>
  <c r="K462" i="82"/>
  <c r="I42" i="82"/>
  <c r="M42" i="82"/>
  <c r="J42" i="82"/>
  <c r="U48" i="82"/>
  <c r="R48" i="82"/>
  <c r="O48" i="82"/>
  <c r="N48" i="82"/>
  <c r="I48" i="82"/>
  <c r="Q48" i="82"/>
  <c r="L48" i="82"/>
  <c r="J48" i="82"/>
  <c r="T48" i="82"/>
  <c r="S48" i="82"/>
  <c r="M48" i="82"/>
  <c r="P48" i="82"/>
  <c r="H48" i="82"/>
  <c r="I45" i="82"/>
  <c r="T45" i="82"/>
  <c r="H45" i="82"/>
  <c r="P45" i="82"/>
  <c r="U45" i="82"/>
  <c r="R45" i="82"/>
  <c r="O45" i="82"/>
  <c r="S45" i="82"/>
  <c r="M45" i="82"/>
  <c r="N45" i="82"/>
  <c r="Q45" i="82"/>
  <c r="L45" i="82"/>
  <c r="J45" i="82"/>
  <c r="Q39" i="82"/>
  <c r="P39" i="82"/>
  <c r="O39" i="82"/>
  <c r="U39" i="82"/>
  <c r="J39" i="82"/>
  <c r="M39" i="82"/>
  <c r="L39" i="82"/>
  <c r="R39" i="82"/>
  <c r="T39" i="82"/>
  <c r="I39" i="82"/>
  <c r="H39" i="82"/>
  <c r="N39" i="82"/>
  <c r="S39" i="82"/>
  <c r="K48" i="82"/>
  <c r="K252" i="82"/>
  <c r="K249" i="82"/>
  <c r="K60" i="82"/>
  <c r="K432" i="82"/>
  <c r="K399" i="82"/>
  <c r="K327" i="82"/>
  <c r="K273" i="82"/>
  <c r="K363" i="82"/>
  <c r="K150" i="82"/>
  <c r="K309" i="82"/>
  <c r="K39" i="82"/>
  <c r="K198" i="82"/>
  <c r="K153" i="82"/>
  <c r="K234" i="82"/>
  <c r="K426" i="82"/>
  <c r="K90" i="82"/>
  <c r="K123" i="82"/>
  <c r="K57" i="82"/>
  <c r="K159" i="82"/>
  <c r="K387" i="82"/>
  <c r="K468" i="82"/>
  <c r="K129" i="82"/>
  <c r="K318" i="82"/>
  <c r="K192" i="82"/>
  <c r="K444" i="82"/>
  <c r="K480" i="82"/>
  <c r="K69" i="82"/>
  <c r="K366" i="82"/>
  <c r="K99" i="82"/>
  <c r="K294" i="82"/>
  <c r="K402" i="82"/>
  <c r="K204" i="82"/>
  <c r="K465" i="82"/>
  <c r="K306" i="82"/>
  <c r="K216" i="82"/>
  <c r="K114" i="82"/>
  <c r="K165" i="82"/>
  <c r="K279" i="82"/>
  <c r="K441" i="82"/>
  <c r="K330" i="82"/>
  <c r="K219" i="82"/>
  <c r="K345" i="82"/>
  <c r="K117" i="82"/>
  <c r="K87" i="82"/>
  <c r="K396" i="82"/>
  <c r="K84" i="82"/>
  <c r="K18" i="82"/>
  <c r="K75" i="82"/>
  <c r="K393" i="82"/>
  <c r="K15" i="82"/>
  <c r="K207" i="82"/>
  <c r="K303" i="82"/>
  <c r="K477" i="82"/>
  <c r="K156" i="82"/>
  <c r="K111" i="82"/>
  <c r="K423" i="82"/>
  <c r="K408" i="82"/>
  <c r="K135" i="82"/>
  <c r="K258" i="82"/>
  <c r="K342" i="82"/>
  <c r="K186" i="82"/>
  <c r="K36" i="82"/>
  <c r="K411" i="82"/>
  <c r="K21" i="82"/>
  <c r="K438" i="82"/>
  <c r="K321" i="82"/>
  <c r="K276" i="82"/>
  <c r="K162" i="82"/>
  <c r="K30" i="82"/>
  <c r="K120" i="82"/>
  <c r="K429" i="82"/>
  <c r="K93" i="82"/>
  <c r="K141" i="82"/>
  <c r="K171" i="82"/>
  <c r="K474" i="82"/>
  <c r="K210" i="82"/>
  <c r="K300" i="82"/>
  <c r="K177" i="82"/>
  <c r="K237" i="82"/>
  <c r="K180" i="82"/>
  <c r="K126" i="82"/>
  <c r="K270" i="82"/>
  <c r="K174" i="82"/>
  <c r="K315" i="82"/>
  <c r="K390" i="82"/>
  <c r="K282" i="82"/>
  <c r="K144" i="82"/>
  <c r="K414" i="82"/>
  <c r="K63" i="82"/>
  <c r="K264" i="82"/>
  <c r="K213" i="82"/>
  <c r="K81" i="82"/>
  <c r="K147" i="82"/>
  <c r="K96" i="82"/>
  <c r="K255" i="82"/>
  <c r="K105" i="82"/>
  <c r="K132" i="82"/>
  <c r="K240" i="82"/>
  <c r="K291" i="82"/>
  <c r="K405" i="82"/>
  <c r="K189" i="82"/>
  <c r="K351" i="82"/>
  <c r="K285" i="82"/>
  <c r="K354" i="82"/>
  <c r="K138" i="82"/>
  <c r="K72" i="82"/>
  <c r="K339" i="82"/>
  <c r="K459" i="82"/>
  <c r="K51" i="82"/>
  <c r="K336" i="82"/>
  <c r="K324" i="82"/>
  <c r="K375" i="82"/>
  <c r="K42" i="82"/>
  <c r="K66" i="82"/>
  <c r="K471" i="82"/>
  <c r="K33" i="82"/>
  <c r="K453" i="82"/>
  <c r="K378" i="82"/>
  <c r="K228" i="82"/>
  <c r="G372" i="82" a="1"/>
  <c r="K372" i="82" s="1"/>
  <c r="G108" i="82" a="1"/>
  <c r="K108" i="82" s="1"/>
  <c r="G183" i="82" a="1"/>
  <c r="K183" i="82"/>
  <c r="G102" i="82" a="1"/>
  <c r="K102" i="82" s="1"/>
  <c r="G195" i="82" a="1"/>
  <c r="K195" i="82" s="1"/>
  <c r="G381" i="82" a="1"/>
  <c r="K381" i="82" s="1"/>
  <c r="G54" i="82" a="1"/>
  <c r="K450" i="82"/>
  <c r="G348" i="82" a="1"/>
  <c r="K348" i="82"/>
  <c r="G243" i="82" a="1"/>
  <c r="K243" i="82" s="1"/>
  <c r="G357" i="82" a="1"/>
  <c r="K357" i="82" s="1"/>
  <c r="G225" i="82" a="1"/>
  <c r="K225" i="82"/>
  <c r="K384" i="82"/>
  <c r="G456" i="82" a="1"/>
  <c r="K456" i="82" s="1"/>
  <c r="G447" i="82" a="1"/>
  <c r="K447" i="82"/>
  <c r="K435" i="82"/>
  <c r="K201" i="82"/>
  <c r="G420" i="82" a="1"/>
  <c r="K420" i="82" s="1"/>
  <c r="G261" i="82" a="1"/>
  <c r="K261" i="82" s="1"/>
  <c r="G246" i="82" a="1"/>
  <c r="K246" i="82" s="1"/>
  <c r="G333" i="82" a="1"/>
  <c r="K333" i="82" s="1"/>
  <c r="G297" i="82" a="1"/>
  <c r="K297" i="82"/>
  <c r="G222" i="82" a="1"/>
  <c r="K222" i="82" s="1"/>
  <c r="G312" i="82" a="1"/>
  <c r="K312" i="82" s="1"/>
  <c r="K78" i="82"/>
  <c r="K267" i="82"/>
  <c r="K360" i="82"/>
  <c r="K369" i="82"/>
  <c r="B4" i="4"/>
  <c r="B5" i="4"/>
  <c r="B9" i="4"/>
  <c r="B13" i="4"/>
  <c r="B17" i="4"/>
  <c r="B21" i="4"/>
  <c r="B25" i="4"/>
  <c r="B29" i="4"/>
  <c r="B33" i="4"/>
  <c r="B37" i="4"/>
  <c r="B41" i="4"/>
  <c r="B45" i="4"/>
  <c r="B49" i="4"/>
  <c r="B53" i="4"/>
  <c r="B57" i="4"/>
  <c r="B61" i="4"/>
  <c r="B65" i="4"/>
  <c r="B69" i="4"/>
  <c r="B73" i="4"/>
  <c r="B77" i="4"/>
  <c r="B81" i="4"/>
  <c r="B6" i="4"/>
  <c r="B10" i="4"/>
  <c r="B14" i="4"/>
  <c r="B18" i="4"/>
  <c r="B22" i="4"/>
  <c r="B26" i="4"/>
  <c r="B30" i="4"/>
  <c r="B34" i="4"/>
  <c r="B38" i="4"/>
  <c r="B42" i="4"/>
  <c r="B46" i="4"/>
  <c r="B50" i="4"/>
  <c r="B54" i="4"/>
  <c r="B58" i="4"/>
  <c r="B62" i="4"/>
  <c r="B66" i="4"/>
  <c r="B70" i="4"/>
  <c r="B74" i="4"/>
  <c r="B78" i="4"/>
  <c r="B82" i="4"/>
  <c r="B7" i="4"/>
  <c r="B11" i="4"/>
  <c r="B15" i="4"/>
  <c r="B19" i="4"/>
  <c r="B23" i="4"/>
  <c r="B27" i="4"/>
  <c r="B31" i="4"/>
  <c r="B35" i="4"/>
  <c r="B39" i="4"/>
  <c r="B43" i="4"/>
  <c r="B47" i="4"/>
  <c r="B51" i="4"/>
  <c r="B55" i="4"/>
  <c r="B59" i="4"/>
  <c r="B63" i="4"/>
  <c r="B67" i="4"/>
  <c r="B71" i="4"/>
  <c r="B75" i="4"/>
  <c r="B79" i="4"/>
  <c r="B83" i="4"/>
  <c r="B8" i="4"/>
  <c r="B12" i="4"/>
  <c r="B16" i="4"/>
  <c r="B20" i="4"/>
  <c r="B24" i="4"/>
  <c r="B28" i="4"/>
  <c r="B32" i="4"/>
  <c r="B36" i="4"/>
  <c r="B40" i="4"/>
  <c r="B44" i="4"/>
  <c r="B48" i="4"/>
  <c r="B52" i="4"/>
  <c r="B56" i="4"/>
  <c r="B60" i="4"/>
  <c r="B64" i="4"/>
  <c r="B68" i="4"/>
  <c r="B72" i="4"/>
  <c r="B76" i="4"/>
  <c r="B80" i="4"/>
  <c r="B84" i="4"/>
  <c r="Q63" i="4"/>
  <c r="K214" i="188"/>
  <c r="Q54" i="4"/>
  <c r="K193" i="155"/>
  <c r="K194" i="157"/>
  <c r="Q22" i="4"/>
  <c r="K193" i="191"/>
  <c r="K236" i="158"/>
  <c r="K193" i="178"/>
  <c r="Q60" i="4"/>
  <c r="Q66" i="4"/>
  <c r="K172" i="180"/>
  <c r="K194" i="173"/>
  <c r="K215" i="168"/>
  <c r="Q37" i="4"/>
  <c r="Q72" i="4"/>
  <c r="K172" i="167"/>
  <c r="K193" i="192"/>
  <c r="Q51" i="4"/>
  <c r="K235" i="191"/>
  <c r="K214" i="192"/>
  <c r="K214" i="175"/>
  <c r="Q31" i="4"/>
  <c r="K214" i="179"/>
  <c r="K194" i="163"/>
  <c r="K172" i="156"/>
  <c r="K215" i="161"/>
  <c r="K236" i="160"/>
  <c r="Q16" i="4"/>
  <c r="Q36" i="4"/>
  <c r="K236" i="161"/>
  <c r="K172" i="165"/>
  <c r="R254" i="13"/>
  <c r="Q65" i="4"/>
  <c r="K215" i="172"/>
  <c r="Q29" i="4"/>
  <c r="K235" i="154"/>
  <c r="K235" i="184"/>
  <c r="K215" i="166"/>
  <c r="K172" i="175"/>
  <c r="K214" i="186"/>
  <c r="K214" i="154"/>
  <c r="K235" i="186"/>
  <c r="Q25" i="4"/>
  <c r="K172" i="179"/>
  <c r="K235" i="179"/>
  <c r="K172" i="158"/>
  <c r="K193" i="188"/>
  <c r="K172" i="166"/>
  <c r="K236" i="172"/>
  <c r="Q61" i="4"/>
  <c r="K172" i="154"/>
  <c r="K194" i="158"/>
  <c r="K194" i="161"/>
  <c r="K214" i="190"/>
  <c r="Q38" i="4"/>
  <c r="Q21" i="4"/>
  <c r="K172" i="178"/>
  <c r="K214" i="155"/>
  <c r="K172" i="185"/>
  <c r="Q19" i="4"/>
  <c r="Q48" i="4"/>
  <c r="K194" i="159"/>
  <c r="K214" i="191"/>
  <c r="K172" i="188"/>
  <c r="Q68" i="4"/>
  <c r="Q45" i="4"/>
  <c r="K236" i="171"/>
  <c r="K193" i="179"/>
  <c r="K172" i="169"/>
  <c r="K172" i="184"/>
  <c r="K215" i="156"/>
  <c r="K235" i="175"/>
  <c r="Q35" i="4"/>
  <c r="K214" i="187"/>
  <c r="K193" i="187"/>
  <c r="K194" i="171"/>
  <c r="Q39" i="4"/>
  <c r="K172" i="181"/>
  <c r="K236" i="162"/>
  <c r="K215" i="160"/>
  <c r="K193" i="183"/>
  <c r="K194" i="165"/>
  <c r="K193" i="190"/>
  <c r="K172" i="159"/>
  <c r="K235" i="176"/>
  <c r="K193" i="174"/>
  <c r="Q59" i="4"/>
  <c r="K172" i="190"/>
  <c r="K235" i="181"/>
  <c r="Q33" i="4"/>
  <c r="K235" i="182"/>
  <c r="Q30" i="4"/>
  <c r="K236" i="156"/>
  <c r="Q14" i="4"/>
  <c r="K193" i="186"/>
  <c r="K172" i="187"/>
  <c r="K194" i="172"/>
  <c r="K194" i="169"/>
  <c r="K235" i="178"/>
  <c r="K214" i="178"/>
  <c r="Q50" i="4"/>
  <c r="K172" i="192"/>
  <c r="K172" i="164"/>
  <c r="K236" i="164"/>
  <c r="K172" i="157"/>
  <c r="K194" i="160"/>
  <c r="K172" i="163"/>
  <c r="K172" i="186"/>
  <c r="K194" i="170"/>
  <c r="Q58" i="4"/>
  <c r="Q56" i="4"/>
  <c r="K193" i="180"/>
  <c r="Q28" i="4"/>
  <c r="K215" i="171"/>
  <c r="Q17" i="4"/>
  <c r="K236" i="173"/>
  <c r="K215" i="164"/>
  <c r="Q15" i="4"/>
  <c r="K193" i="176"/>
  <c r="K215" i="157"/>
  <c r="Q70" i="4"/>
  <c r="Q44" i="4"/>
  <c r="K172" i="161"/>
  <c r="K215" i="167"/>
  <c r="K172" i="177"/>
  <c r="Q49" i="4"/>
  <c r="K172" i="168"/>
  <c r="K194" i="156"/>
  <c r="K215" i="158"/>
  <c r="K193" i="175"/>
  <c r="K236" i="169"/>
  <c r="K172" i="162"/>
  <c r="Q69" i="4"/>
  <c r="K235" i="180"/>
  <c r="Q27" i="4"/>
  <c r="K172" i="171"/>
  <c r="Q67" i="4"/>
  <c r="K172" i="170"/>
  <c r="K172" i="172"/>
  <c r="K235" i="183"/>
  <c r="K215" i="173"/>
  <c r="K172" i="174"/>
  <c r="K172" i="155"/>
  <c r="Q42" i="4"/>
  <c r="Q46" i="4"/>
  <c r="Q20" i="4"/>
  <c r="K193" i="184"/>
  <c r="K193" i="181"/>
  <c r="K235" i="177"/>
  <c r="K214" i="180"/>
  <c r="K215" i="165"/>
  <c r="Q62" i="4"/>
  <c r="K235" i="189"/>
  <c r="K235" i="155"/>
  <c r="Q52" i="4"/>
  <c r="K172" i="176"/>
  <c r="K194" i="167"/>
  <c r="Q47" i="4"/>
  <c r="K236" i="167"/>
  <c r="K193" i="154"/>
  <c r="K236" i="166"/>
  <c r="Q18" i="4"/>
  <c r="K193" i="185"/>
  <c r="K214" i="177"/>
  <c r="K172" i="189"/>
  <c r="K172" i="182"/>
  <c r="K172" i="191"/>
  <c r="K172" i="183"/>
  <c r="Q26" i="4"/>
  <c r="Q71" i="4"/>
  <c r="Q74" i="4"/>
  <c r="K172" i="160"/>
  <c r="K214" i="181"/>
  <c r="K236" i="157"/>
  <c r="K214" i="185"/>
  <c r="K235" i="174"/>
  <c r="K214" i="182"/>
  <c r="K193" i="189"/>
  <c r="Q32" i="4"/>
  <c r="Q13" i="4"/>
  <c r="K236" i="165"/>
  <c r="K214" i="174"/>
  <c r="K214" i="184"/>
  <c r="K236" i="163"/>
  <c r="Q41" i="4"/>
  <c r="K236" i="159"/>
  <c r="Q34" i="4"/>
  <c r="Q73" i="4"/>
  <c r="Q23" i="4"/>
  <c r="Q40" i="4"/>
  <c r="Q55" i="4"/>
  <c r="K194" i="168"/>
  <c r="K194" i="164"/>
  <c r="K214" i="176"/>
  <c r="K215" i="169"/>
  <c r="Q43" i="4"/>
  <c r="K214" i="183"/>
  <c r="Q57" i="4"/>
  <c r="K215" i="170"/>
  <c r="Q64" i="4"/>
  <c r="K194" i="162"/>
  <c r="K214" i="189"/>
  <c r="Q24" i="4"/>
  <c r="K235" i="188"/>
  <c r="K235" i="187"/>
  <c r="K235" i="185"/>
  <c r="K215" i="162"/>
  <c r="K235" i="190"/>
  <c r="Q53" i="4"/>
  <c r="K236" i="168"/>
  <c r="K236" i="170"/>
  <c r="K194" i="166"/>
  <c r="K215" i="163"/>
  <c r="K193" i="182"/>
  <c r="K193" i="177"/>
  <c r="K172" i="173"/>
  <c r="K215" i="159"/>
  <c r="K235" i="192"/>
  <c r="Q225" i="82" l="1"/>
  <c r="I225" i="82"/>
  <c r="S225" i="82"/>
  <c r="T225" i="82"/>
  <c r="R225" i="82"/>
  <c r="L225" i="82"/>
  <c r="H225" i="82"/>
  <c r="U225" i="82"/>
  <c r="J225" i="82"/>
  <c r="O225" i="82"/>
  <c r="G225" i="82"/>
  <c r="N225" i="82"/>
  <c r="M225" i="82"/>
  <c r="P225" i="82"/>
  <c r="I54" i="82"/>
  <c r="H54" i="82"/>
  <c r="N54" i="82"/>
  <c r="J54" i="82"/>
  <c r="L54" i="82"/>
  <c r="O54" i="82"/>
  <c r="U54" i="82"/>
  <c r="P54" i="82"/>
  <c r="R54" i="82"/>
  <c r="S54" i="82"/>
  <c r="Q54" i="82"/>
  <c r="M54" i="82"/>
  <c r="G54" i="82"/>
  <c r="T54" i="82"/>
  <c r="Q195" i="82"/>
  <c r="O195" i="82"/>
  <c r="L195" i="82"/>
  <c r="I195" i="82"/>
  <c r="T195" i="82"/>
  <c r="S195" i="82"/>
  <c r="R195" i="82"/>
  <c r="U195" i="82"/>
  <c r="P195" i="82"/>
  <c r="J195" i="82"/>
  <c r="H195" i="82"/>
  <c r="N195" i="82"/>
  <c r="M195" i="82"/>
  <c r="G195" i="82"/>
  <c r="U183" i="82"/>
  <c r="Q183" i="82"/>
  <c r="O183" i="82"/>
  <c r="P183" i="82"/>
  <c r="N183" i="82"/>
  <c r="H183" i="82"/>
  <c r="S183" i="82"/>
  <c r="L183" i="82"/>
  <c r="M183" i="82"/>
  <c r="G183" i="82"/>
  <c r="T183" i="82"/>
  <c r="I183" i="82"/>
  <c r="J183" i="82"/>
  <c r="R183" i="82"/>
  <c r="S372" i="82"/>
  <c r="M372" i="82"/>
  <c r="P372" i="82"/>
  <c r="L372" i="82"/>
  <c r="U372" i="82"/>
  <c r="R372" i="82"/>
  <c r="N372" i="82"/>
  <c r="J372" i="82"/>
  <c r="O372" i="82"/>
  <c r="T372" i="82"/>
  <c r="Q372" i="82"/>
  <c r="I372" i="82"/>
  <c r="H372" i="82"/>
  <c r="G372" i="82"/>
  <c r="I222" i="82"/>
  <c r="J222" i="82"/>
  <c r="Q222" i="82"/>
  <c r="S222" i="82"/>
  <c r="M222" i="82"/>
  <c r="N222" i="82"/>
  <c r="O222" i="82"/>
  <c r="G222" i="82"/>
  <c r="U222" i="82"/>
  <c r="R222" i="82"/>
  <c r="P222" i="82"/>
  <c r="T222" i="82"/>
  <c r="H222" i="82"/>
  <c r="L222" i="82"/>
  <c r="M333" i="82"/>
  <c r="S333" i="82"/>
  <c r="H333" i="82"/>
  <c r="Q333" i="82"/>
  <c r="P333" i="82"/>
  <c r="N333" i="82"/>
  <c r="U333" i="82"/>
  <c r="J333" i="82"/>
  <c r="I333" i="82"/>
  <c r="O333" i="82"/>
  <c r="R333" i="82"/>
  <c r="T333" i="82"/>
  <c r="L333" i="82"/>
  <c r="G333" i="82"/>
  <c r="U261" i="82"/>
  <c r="S261" i="82"/>
  <c r="L261" i="82"/>
  <c r="J261" i="82"/>
  <c r="M261" i="82"/>
  <c r="H261" i="82"/>
  <c r="T261" i="82"/>
  <c r="R261" i="82"/>
  <c r="P261" i="82"/>
  <c r="I261" i="82"/>
  <c r="N261" i="82"/>
  <c r="O261" i="82"/>
  <c r="Q261" i="82"/>
  <c r="G261" i="82"/>
  <c r="R456" i="82"/>
  <c r="L456" i="82"/>
  <c r="U456" i="82"/>
  <c r="M456" i="82"/>
  <c r="J456" i="82"/>
  <c r="I456" i="82"/>
  <c r="Q456" i="82"/>
  <c r="S456" i="82"/>
  <c r="T456" i="82"/>
  <c r="H456" i="82"/>
  <c r="N456" i="82"/>
  <c r="O456" i="82"/>
  <c r="P456" i="82"/>
  <c r="G456" i="82"/>
  <c r="I348" i="82"/>
  <c r="S348" i="82"/>
  <c r="L348" i="82"/>
  <c r="U348" i="82"/>
  <c r="O348" i="82"/>
  <c r="P348" i="82"/>
  <c r="Q348" i="82"/>
  <c r="J348" i="82"/>
  <c r="R348" i="82"/>
  <c r="M348" i="82"/>
  <c r="N348" i="82"/>
  <c r="T348" i="82"/>
  <c r="H348" i="82"/>
  <c r="G348" i="82"/>
  <c r="U357" i="82"/>
  <c r="R357" i="82"/>
  <c r="L357" i="82"/>
  <c r="Q357" i="82"/>
  <c r="P357" i="82"/>
  <c r="S357" i="82"/>
  <c r="J357" i="82"/>
  <c r="O357" i="82"/>
  <c r="H357" i="82"/>
  <c r="M357" i="82"/>
  <c r="T357" i="82"/>
  <c r="N357" i="82"/>
  <c r="I357" i="82"/>
  <c r="G357" i="82"/>
  <c r="H381" i="82"/>
  <c r="R381" i="82"/>
  <c r="S381" i="82"/>
  <c r="T381" i="82"/>
  <c r="U381" i="82"/>
  <c r="M381" i="82"/>
  <c r="I381" i="82"/>
  <c r="P381" i="82"/>
  <c r="O381" i="82"/>
  <c r="Q381" i="82"/>
  <c r="L381" i="82"/>
  <c r="J381" i="82"/>
  <c r="N381" i="82"/>
  <c r="G381" i="82"/>
  <c r="M102" i="82"/>
  <c r="L102" i="82"/>
  <c r="J102" i="82"/>
  <c r="I102" i="82"/>
  <c r="S102" i="82"/>
  <c r="T102" i="82"/>
  <c r="R102" i="82"/>
  <c r="U102" i="82"/>
  <c r="P102" i="82"/>
  <c r="O102" i="82"/>
  <c r="H102" i="82"/>
  <c r="N102" i="82"/>
  <c r="Q102" i="82"/>
  <c r="G102" i="82"/>
  <c r="M108" i="82"/>
  <c r="L108" i="82"/>
  <c r="J108" i="82"/>
  <c r="I108" i="82"/>
  <c r="H108" i="82"/>
  <c r="U108" i="82"/>
  <c r="T108" i="82"/>
  <c r="S108" i="82"/>
  <c r="N108" i="82"/>
  <c r="Q108" i="82"/>
  <c r="R108" i="82"/>
  <c r="O108" i="82"/>
  <c r="P108" i="82"/>
  <c r="G108" i="82"/>
  <c r="Q312" i="82"/>
  <c r="L312" i="82"/>
  <c r="H312" i="82"/>
  <c r="I312" i="82"/>
  <c r="P312" i="82"/>
  <c r="T312" i="82"/>
  <c r="J312" i="82"/>
  <c r="U312" i="82"/>
  <c r="N312" i="82"/>
  <c r="M312" i="82"/>
  <c r="O312" i="82"/>
  <c r="R312" i="82"/>
  <c r="S312" i="82"/>
  <c r="G312" i="82"/>
  <c r="U297" i="82"/>
  <c r="T297" i="82"/>
  <c r="P297" i="82"/>
  <c r="H297" i="82"/>
  <c r="Q297" i="82"/>
  <c r="O297" i="82"/>
  <c r="L297" i="82"/>
  <c r="M297" i="82"/>
  <c r="J297" i="82"/>
  <c r="S297" i="82"/>
  <c r="I297" i="82"/>
  <c r="N297" i="82"/>
  <c r="R297" i="82"/>
  <c r="G297" i="82"/>
  <c r="P420" i="82"/>
  <c r="M420" i="82"/>
  <c r="Q420" i="82"/>
  <c r="H420" i="82"/>
  <c r="O420" i="82"/>
  <c r="S420" i="82"/>
  <c r="T420" i="82"/>
  <c r="J420" i="82"/>
  <c r="N420" i="82"/>
  <c r="I420" i="82"/>
  <c r="L420" i="82"/>
  <c r="R420" i="82"/>
  <c r="U420" i="82"/>
  <c r="G420" i="82"/>
  <c r="P447" i="82"/>
  <c r="M447" i="82"/>
  <c r="S447" i="82"/>
  <c r="L447" i="82"/>
  <c r="U447" i="82"/>
  <c r="I447" i="82"/>
  <c r="O447" i="82"/>
  <c r="T447" i="82"/>
  <c r="J447" i="82"/>
  <c r="H447" i="82"/>
  <c r="Q447" i="82"/>
  <c r="R447" i="82"/>
  <c r="N447" i="82"/>
  <c r="G447" i="82"/>
  <c r="K54" i="82"/>
  <c r="U246" i="82"/>
  <c r="P246" i="82"/>
  <c r="S246" i="82"/>
  <c r="L246" i="82"/>
  <c r="I246" i="82"/>
  <c r="R246" i="82"/>
  <c r="Q246" i="82"/>
  <c r="T246" i="82"/>
  <c r="N246" i="82"/>
  <c r="J246" i="82"/>
  <c r="M246" i="82"/>
  <c r="O246" i="82"/>
  <c r="H246" i="82"/>
  <c r="G246" i="82"/>
  <c r="M243" i="82"/>
  <c r="O243" i="82"/>
  <c r="H243" i="82"/>
  <c r="P243" i="82"/>
  <c r="L243" i="82"/>
  <c r="Q243" i="82"/>
  <c r="N243" i="82"/>
  <c r="I243" i="82"/>
  <c r="J243" i="82"/>
  <c r="R243" i="82"/>
  <c r="U243" i="82"/>
  <c r="S243" i="82"/>
  <c r="T243" i="82"/>
  <c r="G243" i="82"/>
  <c r="K240" i="160"/>
  <c r="G97" i="82" s="1" a="1"/>
  <c r="G97" i="82" s="1"/>
  <c r="K218" i="188"/>
  <c r="G430" i="82" s="1" a="1"/>
  <c r="G430" i="82" s="1"/>
  <c r="K240" i="169"/>
  <c r="G205" i="82" s="1" a="1"/>
  <c r="G205" i="82" s="1"/>
  <c r="K176" i="167"/>
  <c r="G172" i="82" s="1" a="1"/>
  <c r="G172" i="82" s="1"/>
  <c r="K219" i="158"/>
  <c r="G70" i="82" s="1" a="1"/>
  <c r="G70" i="82" s="1"/>
  <c r="K198" i="170"/>
  <c r="G211" i="82" s="1" a="1"/>
  <c r="G211" i="82"/>
  <c r="K219" i="169"/>
  <c r="G202" i="82" s="1" a="1"/>
  <c r="G202" i="82" s="1"/>
  <c r="K239" i="182"/>
  <c r="G361" i="82" s="1" a="1"/>
  <c r="G361" i="82" s="1"/>
  <c r="K176" i="168"/>
  <c r="G184" i="82" s="1" a="1"/>
  <c r="G184" i="82" s="1"/>
  <c r="K176" i="176"/>
  <c r="G280" i="82" s="1" a="1"/>
  <c r="G280" i="82" s="1"/>
  <c r="G256" i="82"/>
  <c r="K176" i="174"/>
  <c r="G256" i="82" s="1" a="1"/>
  <c r="K176" i="179"/>
  <c r="G316" i="82" s="1" a="1"/>
  <c r="G316" i="82" s="1"/>
  <c r="G406" i="82"/>
  <c r="K218" i="186"/>
  <c r="G406" i="82" s="1" a="1"/>
  <c r="K198" i="161"/>
  <c r="G103" i="82" s="1" a="1"/>
  <c r="G103" i="82"/>
  <c r="G289" i="82"/>
  <c r="K239" i="176"/>
  <c r="G289" i="82" s="1" a="1"/>
  <c r="K239" i="180"/>
  <c r="G337" i="82" s="1" a="1"/>
  <c r="G337" i="82"/>
  <c r="K239" i="179"/>
  <c r="G325" i="82" s="1" a="1"/>
  <c r="G325" i="82" s="1"/>
  <c r="K239" i="191"/>
  <c r="G469" i="82" s="1" a="1"/>
  <c r="G469" i="82"/>
  <c r="K218" i="181"/>
  <c r="G346" i="82" s="1" a="1"/>
  <c r="G346" i="82" s="1"/>
  <c r="K197" i="192"/>
  <c r="G475" i="82" s="1" a="1"/>
  <c r="G475" i="82" s="1"/>
  <c r="K219" i="170"/>
  <c r="G214" i="82" s="1" a="1"/>
  <c r="G214" i="82" s="1"/>
  <c r="K197" i="176"/>
  <c r="G283" i="82" s="1" a="1"/>
  <c r="G283" i="82" s="1"/>
  <c r="K218" i="175"/>
  <c r="G274" i="82" s="1" a="1"/>
  <c r="G274" i="82" s="1"/>
  <c r="K198" i="168"/>
  <c r="G187" i="82" s="1" a="1"/>
  <c r="G187" i="82" s="1"/>
  <c r="K239" i="184"/>
  <c r="G385" i="82" s="1" a="1"/>
  <c r="G385" i="82" s="1"/>
  <c r="K219" i="173"/>
  <c r="G250" i="82" s="1" a="1"/>
  <c r="G250" i="82" s="1"/>
  <c r="K197" i="179"/>
  <c r="G319" i="82" s="1" a="1"/>
  <c r="G319" i="82" s="1"/>
  <c r="K176" i="190"/>
  <c r="G448" i="82" s="1" a="1"/>
  <c r="K176" i="185"/>
  <c r="G388" i="82" s="1" a="1"/>
  <c r="G388" i="82" s="1"/>
  <c r="K219" i="165"/>
  <c r="G154" i="82" s="1" a="1"/>
  <c r="G154" i="82" s="1"/>
  <c r="G421" i="82"/>
  <c r="K239" i="187"/>
  <c r="G421" i="82" s="1" a="1"/>
  <c r="K218" i="192"/>
  <c r="G478" i="82" s="1" a="1"/>
  <c r="K239" i="174"/>
  <c r="G265" i="82" s="1" a="1"/>
  <c r="G265" i="82" s="1"/>
  <c r="K240" i="156"/>
  <c r="G49" i="82" s="1" a="1"/>
  <c r="I49" i="82" s="1"/>
  <c r="K176" i="189"/>
  <c r="G436" i="82" s="1" a="1"/>
  <c r="G436" i="82" s="1"/>
  <c r="K198" i="169"/>
  <c r="G199" i="82" s="1" a="1"/>
  <c r="G199" i="82"/>
  <c r="K240" i="166"/>
  <c r="G169" i="82" s="1" a="1"/>
  <c r="G169" i="82" s="1"/>
  <c r="K176" i="183"/>
  <c r="G364" i="82" s="1" a="1"/>
  <c r="G364" i="82" s="1"/>
  <c r="K198" i="156"/>
  <c r="G43" i="82" s="1" a="1"/>
  <c r="G43" i="82" s="1"/>
  <c r="K197" i="175"/>
  <c r="G271" i="82" s="1" a="1"/>
  <c r="G271" i="82" s="1"/>
  <c r="K218" i="184"/>
  <c r="G382" i="82" s="1" a="1"/>
  <c r="K219" i="161"/>
  <c r="G106" i="82" s="1" a="1"/>
  <c r="K176" i="169"/>
  <c r="G196" i="82" s="1" a="1"/>
  <c r="G196" i="82" s="1"/>
  <c r="K197" i="177"/>
  <c r="G295" i="82" s="1" a="1"/>
  <c r="G295" i="82"/>
  <c r="K198" i="165"/>
  <c r="G151" i="82" s="1" a="1"/>
  <c r="K198" i="160"/>
  <c r="G91" i="82" s="1" a="1"/>
  <c r="G91" i="82"/>
  <c r="K198" i="163"/>
  <c r="G127" i="82" s="1" a="1"/>
  <c r="G127" i="82" s="1"/>
  <c r="K240" i="164"/>
  <c r="G145" i="82" s="1" a="1"/>
  <c r="K176" i="188"/>
  <c r="G424" i="82" s="1" a="1"/>
  <c r="G424" i="82"/>
  <c r="K197" i="181"/>
  <c r="G343" i="82" s="1" a="1"/>
  <c r="K240" i="173"/>
  <c r="G253" i="82" s="1" a="1"/>
  <c r="G253" i="82"/>
  <c r="K198" i="158"/>
  <c r="G67" i="82" s="1" a="1"/>
  <c r="G67" i="82" s="1"/>
  <c r="K197" i="186"/>
  <c r="G403" i="82" s="1" a="1"/>
  <c r="G403" i="82"/>
  <c r="K176" i="161"/>
  <c r="G100" i="82" s="1" a="1"/>
  <c r="G100" i="82" s="1"/>
  <c r="K197" i="155"/>
  <c r="G31" i="82" s="1" a="1"/>
  <c r="K218" i="185"/>
  <c r="G394" i="82" s="1" a="1"/>
  <c r="G394" i="82"/>
  <c r="K198" i="171"/>
  <c r="G223" i="82" s="1" a="1"/>
  <c r="G223" i="82" s="1"/>
  <c r="K219" i="168"/>
  <c r="G190" i="82" s="1" a="1"/>
  <c r="G190" i="82"/>
  <c r="K197" i="182"/>
  <c r="G355" i="82" s="1" a="1"/>
  <c r="G355" i="82" s="1"/>
  <c r="K176" i="192"/>
  <c r="G472" i="82" s="1" a="1"/>
  <c r="G472" i="82" s="1"/>
  <c r="K218" i="183"/>
  <c r="G370" i="82" s="1" a="1"/>
  <c r="G370" i="82" s="1"/>
  <c r="K176" i="182"/>
  <c r="G352" i="82" s="1" a="1"/>
  <c r="G352" i="82" s="1"/>
  <c r="K218" i="182"/>
  <c r="G358" i="82" s="1" a="1"/>
  <c r="G358" i="82" s="1"/>
  <c r="K198" i="172"/>
  <c r="G235" i="82" s="1" a="1"/>
  <c r="G235" i="82" s="1"/>
  <c r="K197" i="189"/>
  <c r="G439" i="82" s="1" a="1"/>
  <c r="G439" i="82" s="1"/>
  <c r="K176" i="172"/>
  <c r="G232" i="82" s="1" a="1"/>
  <c r="G232" i="82" s="1"/>
  <c r="K176" i="171"/>
  <c r="G220" i="82" s="1" a="1"/>
  <c r="G220" i="82" s="1"/>
  <c r="K219" i="160"/>
  <c r="G94" i="82" s="1" a="1"/>
  <c r="G94" i="82"/>
  <c r="K219" i="157"/>
  <c r="G58" i="82" s="1" a="1"/>
  <c r="G58" i="82" s="1"/>
  <c r="K218" i="155"/>
  <c r="G34" i="82" s="1" a="1"/>
  <c r="G34" i="82" s="1"/>
  <c r="K176" i="162"/>
  <c r="G112" i="82" s="1" a="1"/>
  <c r="G112" i="82" s="1"/>
  <c r="K239" i="177"/>
  <c r="G301" i="82" s="1" a="1"/>
  <c r="G301" i="82" s="1"/>
  <c r="K197" i="154"/>
  <c r="G19" i="82" s="1" a="1"/>
  <c r="G19" i="82" s="1"/>
  <c r="G175" i="82"/>
  <c r="K198" i="167"/>
  <c r="G175" i="82" s="1" a="1"/>
  <c r="K197" i="191"/>
  <c r="G463" i="82" s="1" a="1"/>
  <c r="G463" i="82" s="1"/>
  <c r="K240" i="168"/>
  <c r="G193" i="82" s="1" a="1"/>
  <c r="G193" i="82" s="1"/>
  <c r="K218" i="191"/>
  <c r="G466" i="82" s="1" a="1"/>
  <c r="G466" i="82" s="1"/>
  <c r="K176" i="177"/>
  <c r="G292" i="82" s="1" a="1"/>
  <c r="G292" i="82" s="1"/>
  <c r="K197" i="174"/>
  <c r="G259" i="82" s="1" a="1"/>
  <c r="G259" i="82" s="1"/>
  <c r="K239" i="175"/>
  <c r="G277" i="82" s="1" a="1"/>
  <c r="G277" i="82" s="1"/>
  <c r="K240" i="157"/>
  <c r="G61" i="82" s="1" a="1"/>
  <c r="G61" i="82" s="1"/>
  <c r="K219" i="171"/>
  <c r="G226" i="82" s="1" a="1"/>
  <c r="G226" i="82" s="1"/>
  <c r="K218" i="179"/>
  <c r="G322" i="82" s="1" a="1"/>
  <c r="G322" i="82" s="1"/>
  <c r="K198" i="159"/>
  <c r="G79" i="82" s="1" a="1"/>
  <c r="G79" i="82" s="1"/>
  <c r="K239" i="189"/>
  <c r="G445" i="82" s="1" a="1"/>
  <c r="G445" i="82" s="1"/>
  <c r="K176" i="166"/>
  <c r="G160" i="82" s="1" a="1"/>
  <c r="K197" i="185"/>
  <c r="G391" i="82" s="1" a="1"/>
  <c r="G391" i="82" s="1"/>
  <c r="K176" i="159"/>
  <c r="G76" i="82" s="1" a="1"/>
  <c r="K198" i="166"/>
  <c r="G163" i="82" s="1" a="1"/>
  <c r="G163" i="82" s="1"/>
  <c r="K198" i="157"/>
  <c r="G55" i="82" s="1" a="1"/>
  <c r="G55" i="82" s="1"/>
  <c r="K239" i="188"/>
  <c r="G433" i="82" s="1" a="1"/>
  <c r="G433" i="82" s="1"/>
  <c r="G118" i="82"/>
  <c r="K219" i="162"/>
  <c r="G118" i="82" s="1" a="1"/>
  <c r="K240" i="163"/>
  <c r="G133" i="82" s="1" a="1"/>
  <c r="G133" i="82" s="1"/>
  <c r="K198" i="164"/>
  <c r="G139" i="82" s="1" a="1"/>
  <c r="G139" i="82" s="1"/>
  <c r="K218" i="180"/>
  <c r="G334" i="82" s="1" a="1"/>
  <c r="G334" i="82" s="1"/>
  <c r="K219" i="159"/>
  <c r="G82" i="82" s="1" a="1"/>
  <c r="G82" i="82" s="1"/>
  <c r="K176" i="157"/>
  <c r="G52" i="82" s="1" a="1"/>
  <c r="G52" i="82" s="1"/>
  <c r="K218" i="178"/>
  <c r="G310" i="82" s="1" a="1"/>
  <c r="G310" i="82" s="1"/>
  <c r="K197" i="178"/>
  <c r="G307" i="82" s="1" a="1"/>
  <c r="G307" i="82" s="1"/>
  <c r="K218" i="190"/>
  <c r="G454" i="82" s="1" a="1"/>
  <c r="G454" i="82" s="1"/>
  <c r="K240" i="159"/>
  <c r="G85" i="82" s="1" a="1"/>
  <c r="G85" i="82" s="1"/>
  <c r="K176" i="170"/>
  <c r="G208" i="82" s="1" a="1"/>
  <c r="G208" i="82" s="1"/>
  <c r="K219" i="163"/>
  <c r="G130" i="82" s="1" a="1"/>
  <c r="G130" i="82" s="1"/>
  <c r="G22" i="82"/>
  <c r="K218" i="154"/>
  <c r="G22" i="82" s="1" a="1"/>
  <c r="K219" i="166"/>
  <c r="G166" i="82" s="1" a="1"/>
  <c r="R166" i="82" s="1"/>
  <c r="K176" i="180"/>
  <c r="G328" i="82" s="1" a="1"/>
  <c r="G328" i="82" s="1"/>
  <c r="K218" i="174"/>
  <c r="G262" i="82" s="1" a="1"/>
  <c r="G262" i="82"/>
  <c r="K197" i="183"/>
  <c r="G367" i="82" s="1" a="1"/>
  <c r="G367" i="82" s="1"/>
  <c r="K239" i="178"/>
  <c r="G313" i="82" s="1" a="1"/>
  <c r="K239" i="192"/>
  <c r="G481" i="82" s="1" a="1"/>
  <c r="G481" i="82" s="1"/>
  <c r="K198" i="162"/>
  <c r="G115" i="82" s="1" a="1"/>
  <c r="G115" i="82" s="1"/>
  <c r="K239" i="155"/>
  <c r="G37" i="82" s="1" a="1"/>
  <c r="G37" i="82"/>
  <c r="K197" i="180"/>
  <c r="G331" i="82" s="1" a="1"/>
  <c r="K239" i="154"/>
  <c r="G25" i="82" s="1" a="1"/>
  <c r="G25" i="82" s="1"/>
  <c r="K240" i="162"/>
  <c r="G121" i="82" s="1" a="1"/>
  <c r="G121" i="82"/>
  <c r="K197" i="188"/>
  <c r="G427" i="82" s="1" a="1"/>
  <c r="G427" i="82" s="1"/>
  <c r="K176" i="175"/>
  <c r="G268" i="82" s="1" a="1"/>
  <c r="G268" i="82"/>
  <c r="K218" i="187"/>
  <c r="G418" i="82" s="1" a="1"/>
  <c r="G418" i="82" s="1"/>
  <c r="K176" i="158"/>
  <c r="G64" i="82" s="1" a="1"/>
  <c r="K198" i="173"/>
  <c r="G247" i="82" s="1" a="1"/>
  <c r="G247" i="82" s="1"/>
  <c r="K176" i="156"/>
  <c r="G40" i="82" s="1" a="1"/>
  <c r="J40" i="82" s="1"/>
  <c r="K239" i="186"/>
  <c r="G409" i="82" s="1" a="1"/>
  <c r="G409" i="82" s="1"/>
  <c r="K240" i="167"/>
  <c r="G181" i="82" s="1" a="1"/>
  <c r="G181" i="82" s="1"/>
  <c r="K197" i="190"/>
  <c r="G451" i="82" s="1" a="1"/>
  <c r="G451" i="82" s="1"/>
  <c r="K240" i="172"/>
  <c r="G241" i="82" s="1" a="1"/>
  <c r="G241" i="82" s="1"/>
  <c r="G286" i="82"/>
  <c r="K218" i="176"/>
  <c r="G286" i="82" s="1" a="1"/>
  <c r="K176" i="173"/>
  <c r="G244" i="82" s="1" a="1"/>
  <c r="G244" i="82" s="1"/>
  <c r="K240" i="161"/>
  <c r="G109" i="82" s="1" a="1"/>
  <c r="G109" i="82" s="1"/>
  <c r="G376" i="82"/>
  <c r="K176" i="184"/>
  <c r="G376" i="82" s="1" a="1"/>
  <c r="K176" i="164"/>
  <c r="G136" i="82" s="1" a="1"/>
  <c r="G136" i="82" s="1"/>
  <c r="G400" i="82"/>
  <c r="K176" i="186"/>
  <c r="G400" i="82" s="1" a="1"/>
  <c r="K240" i="158"/>
  <c r="G73" i="82" s="1" a="1"/>
  <c r="G73" i="82" s="1"/>
  <c r="K219" i="156"/>
  <c r="G46" i="82" s="1" a="1"/>
  <c r="N46" i="82" s="1"/>
  <c r="K176" i="181"/>
  <c r="G340" i="82" s="1" a="1"/>
  <c r="G340" i="82" s="1"/>
  <c r="K219" i="167"/>
  <c r="G178" i="82" s="1" a="1"/>
  <c r="G178" i="82"/>
  <c r="K197" i="184"/>
  <c r="G379" i="82" s="1" a="1"/>
  <c r="G379" i="82" s="1"/>
  <c r="K176" i="165"/>
  <c r="G148" i="82" s="1" a="1"/>
  <c r="G148" i="82"/>
  <c r="K239" i="183"/>
  <c r="G373" i="82" s="1" a="1"/>
  <c r="G373" i="82" s="1"/>
  <c r="K219" i="164"/>
  <c r="G142" i="82" s="1" a="1"/>
  <c r="G142" i="82"/>
  <c r="K176" i="191"/>
  <c r="K176" i="187"/>
  <c r="G412" i="82" s="1" a="1"/>
  <c r="G412" i="82" s="1"/>
  <c r="K176" i="178"/>
  <c r="G304" i="82" s="1" a="1"/>
  <c r="K176" i="155"/>
  <c r="G28" i="82" s="1" a="1"/>
  <c r="K218" i="177"/>
  <c r="G298" i="82" s="1" a="1"/>
  <c r="G298" i="82" s="1"/>
  <c r="K218" i="189"/>
  <c r="G442" i="82" s="1" a="1"/>
  <c r="G442" i="82"/>
  <c r="K240" i="170"/>
  <c r="G217" i="82" s="1" a="1"/>
  <c r="G217" i="82" s="1"/>
  <c r="K239" i="190"/>
  <c r="G457" i="82" s="1" a="1"/>
  <c r="G457" i="82" s="1"/>
  <c r="K197" i="187"/>
  <c r="G415" i="82" s="1" a="1"/>
  <c r="K240" i="165"/>
  <c r="G157" i="82" s="1" a="1"/>
  <c r="G157" i="82" s="1"/>
  <c r="K240" i="171"/>
  <c r="G229" i="82" s="1" a="1"/>
  <c r="G229" i="82"/>
  <c r="K176" i="163"/>
  <c r="G124" i="82" s="1" a="1"/>
  <c r="G124" i="82" s="1"/>
  <c r="K176" i="160"/>
  <c r="G88" i="82" s="1" a="1"/>
  <c r="K176" i="154"/>
  <c r="G16" i="82" s="1" a="1"/>
  <c r="G16" i="82"/>
  <c r="K239" i="181"/>
  <c r="G349" i="82" s="1" a="1"/>
  <c r="K219" i="172"/>
  <c r="G238" i="82" s="1" a="1"/>
  <c r="G238" i="82" s="1"/>
  <c r="K239" i="185"/>
  <c r="G397" i="82" s="1" a="1"/>
  <c r="P166" i="82"/>
  <c r="H166" i="82"/>
  <c r="N169" i="82"/>
  <c r="R169" i="82"/>
  <c r="S166" i="82"/>
  <c r="T166" i="82"/>
  <c r="Q160" i="82"/>
  <c r="G166" i="82"/>
  <c r="I166" i="82"/>
  <c r="R163" i="82"/>
  <c r="M163" i="82"/>
  <c r="L163" i="82"/>
  <c r="Q163" i="82"/>
  <c r="O163" i="82"/>
  <c r="N163" i="82"/>
  <c r="I163" i="82"/>
  <c r="H163" i="82"/>
  <c r="J163" i="82"/>
  <c r="T163" i="82"/>
  <c r="U163" i="82"/>
  <c r="S163" i="82"/>
  <c r="P163" i="82"/>
  <c r="R160" i="82"/>
  <c r="M160" i="82"/>
  <c r="H160" i="82"/>
  <c r="U160" i="82"/>
  <c r="N160" i="82"/>
  <c r="I160" i="82"/>
  <c r="S160" i="82"/>
  <c r="J160" i="82"/>
  <c r="T160" i="82"/>
  <c r="L160" i="82"/>
  <c r="M169" i="82"/>
  <c r="P169" i="82"/>
  <c r="J169" i="82"/>
  <c r="U169" i="82"/>
  <c r="T169" i="82"/>
  <c r="O169" i="82"/>
  <c r="Q169" i="82"/>
  <c r="S169" i="82"/>
  <c r="H169" i="82"/>
  <c r="I169" i="82"/>
  <c r="L169" i="82"/>
  <c r="M166" i="82"/>
  <c r="O166" i="82"/>
  <c r="U166" i="82"/>
  <c r="J166" i="82"/>
  <c r="T40" i="82"/>
  <c r="U40" i="82"/>
  <c r="L40" i="82"/>
  <c r="P40" i="82"/>
  <c r="O40" i="82"/>
  <c r="M40" i="82"/>
  <c r="N40" i="82"/>
  <c r="G40" i="82"/>
  <c r="G46" i="82"/>
  <c r="N43" i="82"/>
  <c r="M43" i="82"/>
  <c r="U43" i="82"/>
  <c r="R43" i="82"/>
  <c r="Q43" i="82"/>
  <c r="L43" i="82"/>
  <c r="M49" i="82"/>
  <c r="J49" i="82"/>
  <c r="W2" i="82"/>
  <c r="CC2" i="82" s="1"/>
  <c r="J30" i="85"/>
  <c r="J29" i="85"/>
  <c r="J28" i="85"/>
  <c r="R43" i="13"/>
  <c r="J43" i="82" l="1"/>
  <c r="O43" i="82"/>
  <c r="P43" i="82"/>
  <c r="I43" i="82"/>
  <c r="S46" i="82"/>
  <c r="Q40" i="82"/>
  <c r="H40" i="82"/>
  <c r="S40" i="82"/>
  <c r="H43" i="82"/>
  <c r="S43" i="82"/>
  <c r="T43" i="82"/>
  <c r="H46" i="82"/>
  <c r="R40" i="82"/>
  <c r="I40" i="82"/>
  <c r="Q166" i="82"/>
  <c r="L397" i="82"/>
  <c r="U397" i="82"/>
  <c r="S397" i="82"/>
  <c r="H397" i="82"/>
  <c r="O397" i="82"/>
  <c r="I397" i="82"/>
  <c r="P397" i="82"/>
  <c r="R397" i="82"/>
  <c r="Q397" i="82"/>
  <c r="M397" i="82"/>
  <c r="T397" i="82"/>
  <c r="J397" i="82"/>
  <c r="N397" i="82"/>
  <c r="P28" i="82"/>
  <c r="O28" i="82"/>
  <c r="U28" i="82"/>
  <c r="T28" i="82"/>
  <c r="R28" i="82"/>
  <c r="M28" i="82"/>
  <c r="L28" i="82"/>
  <c r="N28" i="82"/>
  <c r="I28" i="82"/>
  <c r="H28" i="82"/>
  <c r="J28" i="82"/>
  <c r="S28" i="82"/>
  <c r="Q28" i="82"/>
  <c r="R16" i="82"/>
  <c r="Q16" i="82"/>
  <c r="P16" i="82"/>
  <c r="O16" i="82"/>
  <c r="I16" i="82"/>
  <c r="U16" i="82"/>
  <c r="L16" i="82"/>
  <c r="M16" i="82"/>
  <c r="H16" i="82"/>
  <c r="N16" i="82"/>
  <c r="S16" i="82"/>
  <c r="T16" i="82"/>
  <c r="J16" i="82"/>
  <c r="P412" i="82"/>
  <c r="M412" i="82"/>
  <c r="Q412" i="82"/>
  <c r="L412" i="82"/>
  <c r="U412" i="82"/>
  <c r="N412" i="82"/>
  <c r="H412" i="82"/>
  <c r="S412" i="82"/>
  <c r="O412" i="82"/>
  <c r="T412" i="82"/>
  <c r="R412" i="82"/>
  <c r="J412" i="82"/>
  <c r="I412" i="82"/>
  <c r="Q142" i="82"/>
  <c r="P142" i="82"/>
  <c r="O142" i="82"/>
  <c r="T142" i="82"/>
  <c r="R142" i="82"/>
  <c r="L142" i="82"/>
  <c r="J142" i="82"/>
  <c r="U142" i="82"/>
  <c r="H142" i="82"/>
  <c r="M142" i="82"/>
  <c r="S142" i="82"/>
  <c r="I142" i="82"/>
  <c r="N142" i="82"/>
  <c r="Q148" i="82"/>
  <c r="M148" i="82"/>
  <c r="N148" i="82"/>
  <c r="S148" i="82"/>
  <c r="U148" i="82"/>
  <c r="T148" i="82"/>
  <c r="L148" i="82"/>
  <c r="J148" i="82"/>
  <c r="R148" i="82"/>
  <c r="O148" i="82"/>
  <c r="H148" i="82"/>
  <c r="P148" i="82"/>
  <c r="I148" i="82"/>
  <c r="I178" i="82"/>
  <c r="H178" i="82"/>
  <c r="J178" i="82"/>
  <c r="P178" i="82"/>
  <c r="L178" i="82"/>
  <c r="Q178" i="82"/>
  <c r="N178" i="82"/>
  <c r="R178" i="82"/>
  <c r="M178" i="82"/>
  <c r="O178" i="82"/>
  <c r="T178" i="82"/>
  <c r="U178" i="82"/>
  <c r="S178" i="82"/>
  <c r="M286" i="82"/>
  <c r="S286" i="82"/>
  <c r="H286" i="82"/>
  <c r="R286" i="82"/>
  <c r="O286" i="82"/>
  <c r="U286" i="82"/>
  <c r="P286" i="82"/>
  <c r="Q286" i="82"/>
  <c r="J286" i="82"/>
  <c r="I286" i="82"/>
  <c r="T286" i="82"/>
  <c r="L286" i="82"/>
  <c r="N286" i="82"/>
  <c r="H427" i="82"/>
  <c r="O427" i="82"/>
  <c r="S427" i="82"/>
  <c r="R427" i="82"/>
  <c r="Q427" i="82"/>
  <c r="P427" i="82"/>
  <c r="J427" i="82"/>
  <c r="L427" i="82"/>
  <c r="I427" i="82"/>
  <c r="M427" i="82"/>
  <c r="N427" i="82"/>
  <c r="T427" i="82"/>
  <c r="U427" i="82"/>
  <c r="N37" i="82"/>
  <c r="M37" i="82"/>
  <c r="T37" i="82"/>
  <c r="S37" i="82"/>
  <c r="U37" i="82"/>
  <c r="H37" i="82"/>
  <c r="O37" i="82"/>
  <c r="Q37" i="82"/>
  <c r="P37" i="82"/>
  <c r="R37" i="82"/>
  <c r="I37" i="82"/>
  <c r="J37" i="82"/>
  <c r="L37" i="82"/>
  <c r="S367" i="82"/>
  <c r="M367" i="82"/>
  <c r="P367" i="82"/>
  <c r="L367" i="82"/>
  <c r="I367" i="82"/>
  <c r="N367" i="82"/>
  <c r="U367" i="82"/>
  <c r="H367" i="82"/>
  <c r="Q367" i="82"/>
  <c r="T367" i="82"/>
  <c r="R367" i="82"/>
  <c r="O367" i="82"/>
  <c r="J367" i="82"/>
  <c r="Q328" i="82"/>
  <c r="L328" i="82"/>
  <c r="P328" i="82"/>
  <c r="M328" i="82"/>
  <c r="N328" i="82"/>
  <c r="H328" i="82"/>
  <c r="U328" i="82"/>
  <c r="S328" i="82"/>
  <c r="I328" i="82"/>
  <c r="J328" i="82"/>
  <c r="R328" i="82"/>
  <c r="O328" i="82"/>
  <c r="T328" i="82"/>
  <c r="I130" i="82"/>
  <c r="Q130" i="82"/>
  <c r="R130" i="82"/>
  <c r="M130" i="82"/>
  <c r="N130" i="82"/>
  <c r="P130" i="82"/>
  <c r="L130" i="82"/>
  <c r="J130" i="82"/>
  <c r="T130" i="82"/>
  <c r="U130" i="82"/>
  <c r="O130" i="82"/>
  <c r="S130" i="82"/>
  <c r="H130" i="82"/>
  <c r="Q133" i="82"/>
  <c r="S133" i="82"/>
  <c r="T133" i="82"/>
  <c r="U133" i="82"/>
  <c r="J133" i="82"/>
  <c r="R133" i="82"/>
  <c r="O133" i="82"/>
  <c r="L133" i="82"/>
  <c r="P133" i="82"/>
  <c r="H133" i="82"/>
  <c r="M133" i="82"/>
  <c r="I133" i="82"/>
  <c r="N133" i="82"/>
  <c r="M175" i="82"/>
  <c r="N175" i="82"/>
  <c r="R175" i="82"/>
  <c r="U175" i="82"/>
  <c r="S175" i="82"/>
  <c r="O175" i="82"/>
  <c r="P175" i="82"/>
  <c r="L175" i="82"/>
  <c r="H175" i="82"/>
  <c r="Q175" i="82"/>
  <c r="T175" i="82"/>
  <c r="I175" i="82"/>
  <c r="J175" i="82"/>
  <c r="M31" i="82"/>
  <c r="L31" i="82"/>
  <c r="R31" i="82"/>
  <c r="Q31" i="82"/>
  <c r="H31" i="82"/>
  <c r="J31" i="82"/>
  <c r="I31" i="82"/>
  <c r="S31" i="82"/>
  <c r="T31" i="82"/>
  <c r="O31" i="82"/>
  <c r="P31" i="82"/>
  <c r="N31" i="82"/>
  <c r="U31" i="82"/>
  <c r="I151" i="82"/>
  <c r="T151" i="82"/>
  <c r="L151" i="82"/>
  <c r="S151" i="82"/>
  <c r="U151" i="82"/>
  <c r="N151" i="82"/>
  <c r="M151" i="82"/>
  <c r="Q151" i="82"/>
  <c r="J151" i="82"/>
  <c r="O151" i="82"/>
  <c r="R151" i="82"/>
  <c r="P151" i="82"/>
  <c r="H151" i="82"/>
  <c r="L382" i="82"/>
  <c r="J382" i="82"/>
  <c r="I382" i="82"/>
  <c r="H382" i="82"/>
  <c r="M382" i="82"/>
  <c r="U382" i="82"/>
  <c r="S382" i="82"/>
  <c r="T382" i="82"/>
  <c r="O382" i="82"/>
  <c r="Q382" i="82"/>
  <c r="N382" i="82"/>
  <c r="P382" i="82"/>
  <c r="R382" i="82"/>
  <c r="G49" i="82"/>
  <c r="S49" i="82"/>
  <c r="U49" i="82"/>
  <c r="O49" i="82"/>
  <c r="H49" i="82"/>
  <c r="L49" i="82"/>
  <c r="T49" i="82"/>
  <c r="N49" i="82"/>
  <c r="Q49" i="82"/>
  <c r="R49" i="82"/>
  <c r="P49" i="82"/>
  <c r="L478" i="82"/>
  <c r="I478" i="82"/>
  <c r="O478" i="82"/>
  <c r="U478" i="82"/>
  <c r="H478" i="82"/>
  <c r="R478" i="82"/>
  <c r="J478" i="82"/>
  <c r="M478" i="82"/>
  <c r="S478" i="82"/>
  <c r="N478" i="82"/>
  <c r="T478" i="82"/>
  <c r="P478" i="82"/>
  <c r="Q478" i="82"/>
  <c r="L448" i="82"/>
  <c r="U448" i="82"/>
  <c r="S448" i="82"/>
  <c r="P448" i="82"/>
  <c r="O448" i="82"/>
  <c r="Q448" i="82"/>
  <c r="H448" i="82"/>
  <c r="J448" i="82"/>
  <c r="R448" i="82"/>
  <c r="N448" i="82"/>
  <c r="T448" i="82"/>
  <c r="M448" i="82"/>
  <c r="I448" i="82"/>
  <c r="Q187" i="82"/>
  <c r="N187" i="82"/>
  <c r="O187" i="82"/>
  <c r="I187" i="82"/>
  <c r="T187" i="82"/>
  <c r="H187" i="82"/>
  <c r="L187" i="82"/>
  <c r="U187" i="82"/>
  <c r="P187" i="82"/>
  <c r="M187" i="82"/>
  <c r="J187" i="82"/>
  <c r="S187" i="82"/>
  <c r="R187" i="82"/>
  <c r="T469" i="82"/>
  <c r="U469" i="82"/>
  <c r="M469" i="82"/>
  <c r="Q469" i="82"/>
  <c r="L469" i="82"/>
  <c r="R469" i="82"/>
  <c r="H469" i="82"/>
  <c r="S469" i="82"/>
  <c r="O469" i="82"/>
  <c r="I469" i="82"/>
  <c r="P469" i="82"/>
  <c r="J469" i="82"/>
  <c r="N469" i="82"/>
  <c r="M337" i="82"/>
  <c r="S337" i="82"/>
  <c r="H337" i="82"/>
  <c r="U337" i="82"/>
  <c r="L337" i="82"/>
  <c r="T337" i="82"/>
  <c r="Q337" i="82"/>
  <c r="P337" i="82"/>
  <c r="N337" i="82"/>
  <c r="I337" i="82"/>
  <c r="J337" i="82"/>
  <c r="R337" i="82"/>
  <c r="O337" i="82"/>
  <c r="M103" i="82"/>
  <c r="U103" i="82"/>
  <c r="P103" i="82"/>
  <c r="O103" i="82"/>
  <c r="T103" i="82"/>
  <c r="N103" i="82"/>
  <c r="H103" i="82"/>
  <c r="Q103" i="82"/>
  <c r="S103" i="82"/>
  <c r="I103" i="82"/>
  <c r="R103" i="82"/>
  <c r="J103" i="82"/>
  <c r="L103" i="82"/>
  <c r="Q361" i="82"/>
  <c r="J361" i="82"/>
  <c r="T361" i="82"/>
  <c r="S361" i="82"/>
  <c r="N361" i="82"/>
  <c r="U361" i="82"/>
  <c r="P361" i="82"/>
  <c r="M361" i="82"/>
  <c r="H361" i="82"/>
  <c r="I361" i="82"/>
  <c r="O361" i="82"/>
  <c r="R361" i="82"/>
  <c r="L361" i="82"/>
  <c r="M211" i="82"/>
  <c r="T211" i="82"/>
  <c r="P211" i="82"/>
  <c r="U211" i="82"/>
  <c r="O211" i="82"/>
  <c r="H211" i="82"/>
  <c r="Q211" i="82"/>
  <c r="L211" i="82"/>
  <c r="N211" i="82"/>
  <c r="I211" i="82"/>
  <c r="R211" i="82"/>
  <c r="J211" i="82"/>
  <c r="S211" i="82"/>
  <c r="T430" i="82"/>
  <c r="R430" i="82"/>
  <c r="J430" i="82"/>
  <c r="I430" i="82"/>
  <c r="H430" i="82"/>
  <c r="Q430" i="82"/>
  <c r="P430" i="82"/>
  <c r="U430" i="82"/>
  <c r="N430" i="82"/>
  <c r="L430" i="82"/>
  <c r="O430" i="82"/>
  <c r="M430" i="82"/>
  <c r="S430" i="82"/>
  <c r="T457" i="82"/>
  <c r="M457" i="82"/>
  <c r="O457" i="82"/>
  <c r="N457" i="82"/>
  <c r="U457" i="82"/>
  <c r="H457" i="82"/>
  <c r="L457" i="82"/>
  <c r="R457" i="82"/>
  <c r="Q457" i="82"/>
  <c r="J457" i="82"/>
  <c r="I457" i="82"/>
  <c r="P457" i="82"/>
  <c r="S457" i="82"/>
  <c r="U349" i="82"/>
  <c r="T349" i="82"/>
  <c r="I349" i="82"/>
  <c r="N349" i="82"/>
  <c r="L349" i="82"/>
  <c r="M349" i="82"/>
  <c r="H349" i="82"/>
  <c r="O349" i="82"/>
  <c r="R349" i="82"/>
  <c r="J349" i="82"/>
  <c r="P349" i="82"/>
  <c r="Q349" i="82"/>
  <c r="S349" i="82"/>
  <c r="H415" i="82"/>
  <c r="O415" i="82"/>
  <c r="Q415" i="82"/>
  <c r="L415" i="82"/>
  <c r="J415" i="82"/>
  <c r="R415" i="82"/>
  <c r="S415" i="82"/>
  <c r="M415" i="82"/>
  <c r="T415" i="82"/>
  <c r="I415" i="82"/>
  <c r="P415" i="82"/>
  <c r="U415" i="82"/>
  <c r="N415" i="82"/>
  <c r="Q73" i="82"/>
  <c r="L73" i="82"/>
  <c r="J73" i="82"/>
  <c r="R73" i="82"/>
  <c r="S73" i="82"/>
  <c r="U73" i="82"/>
  <c r="T73" i="82"/>
  <c r="M73" i="82"/>
  <c r="O73" i="82"/>
  <c r="I73" i="82"/>
  <c r="N73" i="82"/>
  <c r="P73" i="82"/>
  <c r="H73" i="82"/>
  <c r="M109" i="82"/>
  <c r="L109" i="82"/>
  <c r="J109" i="82"/>
  <c r="T109" i="82"/>
  <c r="R109" i="82"/>
  <c r="Q109" i="82"/>
  <c r="H109" i="82"/>
  <c r="N109" i="82"/>
  <c r="I109" i="82"/>
  <c r="S109" i="82"/>
  <c r="P109" i="82"/>
  <c r="O109" i="82"/>
  <c r="U109" i="82"/>
  <c r="H451" i="82"/>
  <c r="U451" i="82"/>
  <c r="N451" i="82"/>
  <c r="P451" i="82"/>
  <c r="Q451" i="82"/>
  <c r="I451" i="82"/>
  <c r="M451" i="82"/>
  <c r="T451" i="82"/>
  <c r="O451" i="82"/>
  <c r="L451" i="82"/>
  <c r="J451" i="82"/>
  <c r="R451" i="82"/>
  <c r="S451" i="82"/>
  <c r="P409" i="82"/>
  <c r="O409" i="82"/>
  <c r="N409" i="82"/>
  <c r="T409" i="82"/>
  <c r="J409" i="82"/>
  <c r="I409" i="82"/>
  <c r="L409" i="82"/>
  <c r="R409" i="82"/>
  <c r="Q409" i="82"/>
  <c r="H409" i="82"/>
  <c r="M409" i="82"/>
  <c r="U409" i="82"/>
  <c r="S409" i="82"/>
  <c r="Q64" i="82"/>
  <c r="T64" i="82"/>
  <c r="U64" i="82"/>
  <c r="N64" i="82"/>
  <c r="M64" i="82"/>
  <c r="R64" i="82"/>
  <c r="J64" i="82"/>
  <c r="S64" i="82"/>
  <c r="H64" i="82"/>
  <c r="P64" i="82"/>
  <c r="O64" i="82"/>
  <c r="I64" i="82"/>
  <c r="L64" i="82"/>
  <c r="U331" i="82"/>
  <c r="R331" i="82"/>
  <c r="T331" i="82"/>
  <c r="J331" i="82"/>
  <c r="L331" i="82"/>
  <c r="S331" i="82"/>
  <c r="Q331" i="82"/>
  <c r="O331" i="82"/>
  <c r="P331" i="82"/>
  <c r="M331" i="82"/>
  <c r="H331" i="82"/>
  <c r="I331" i="82"/>
  <c r="N331" i="82"/>
  <c r="M313" i="82"/>
  <c r="S313" i="82"/>
  <c r="H313" i="82"/>
  <c r="Q313" i="82"/>
  <c r="T313" i="82"/>
  <c r="N313" i="82"/>
  <c r="R313" i="82"/>
  <c r="P313" i="82"/>
  <c r="L313" i="82"/>
  <c r="O313" i="82"/>
  <c r="U313" i="82"/>
  <c r="I313" i="82"/>
  <c r="J313" i="82"/>
  <c r="N166" i="82"/>
  <c r="L166" i="82"/>
  <c r="M85" i="82"/>
  <c r="J85" i="82"/>
  <c r="R85" i="82"/>
  <c r="I85" i="82"/>
  <c r="S85" i="82"/>
  <c r="L85" i="82"/>
  <c r="U85" i="82"/>
  <c r="N85" i="82"/>
  <c r="T85" i="82"/>
  <c r="P85" i="82"/>
  <c r="Q85" i="82"/>
  <c r="O85" i="82"/>
  <c r="H85" i="82"/>
  <c r="M307" i="82"/>
  <c r="O307" i="82"/>
  <c r="J307" i="82"/>
  <c r="I307" i="82"/>
  <c r="T307" i="82"/>
  <c r="U307" i="82"/>
  <c r="H307" i="82"/>
  <c r="Q307" i="82"/>
  <c r="S307" i="82"/>
  <c r="R307" i="82"/>
  <c r="P307" i="82"/>
  <c r="L307" i="82"/>
  <c r="N307" i="82"/>
  <c r="U52" i="82"/>
  <c r="T52" i="82"/>
  <c r="N52" i="82"/>
  <c r="P52" i="82"/>
  <c r="M52" i="82"/>
  <c r="S52" i="82"/>
  <c r="I52" i="82"/>
  <c r="H52" i="82"/>
  <c r="O52" i="82"/>
  <c r="R52" i="82"/>
  <c r="Q52" i="82"/>
  <c r="J52" i="82"/>
  <c r="L52" i="82"/>
  <c r="Q334" i="82"/>
  <c r="L334" i="82"/>
  <c r="H334" i="82"/>
  <c r="M334" i="82"/>
  <c r="J334" i="82"/>
  <c r="S334" i="82"/>
  <c r="U334" i="82"/>
  <c r="O334" i="82"/>
  <c r="I334" i="82"/>
  <c r="T334" i="82"/>
  <c r="R334" i="82"/>
  <c r="N334" i="82"/>
  <c r="P334" i="82"/>
  <c r="H433" i="82"/>
  <c r="O433" i="82"/>
  <c r="N433" i="82"/>
  <c r="P433" i="82"/>
  <c r="R433" i="82"/>
  <c r="Q433" i="82"/>
  <c r="T433" i="82"/>
  <c r="M433" i="82"/>
  <c r="S433" i="82"/>
  <c r="U433" i="82"/>
  <c r="I433" i="82"/>
  <c r="L433" i="82"/>
  <c r="J433" i="82"/>
  <c r="I76" i="82"/>
  <c r="S76" i="82"/>
  <c r="L76" i="82"/>
  <c r="M76" i="82"/>
  <c r="N76" i="82"/>
  <c r="T76" i="82"/>
  <c r="R76" i="82"/>
  <c r="O76" i="82"/>
  <c r="P76" i="82"/>
  <c r="U76" i="82"/>
  <c r="J76" i="82"/>
  <c r="Q76" i="82"/>
  <c r="H76" i="82"/>
  <c r="G160" i="82"/>
  <c r="O160" i="82"/>
  <c r="P160" i="82"/>
  <c r="U79" i="82"/>
  <c r="T79" i="82"/>
  <c r="N79" i="82"/>
  <c r="P79" i="82"/>
  <c r="Q79" i="82"/>
  <c r="J79" i="82"/>
  <c r="L79" i="82"/>
  <c r="M79" i="82"/>
  <c r="S79" i="82"/>
  <c r="I79" i="82"/>
  <c r="H79" i="82"/>
  <c r="R79" i="82"/>
  <c r="O79" i="82"/>
  <c r="U226" i="82"/>
  <c r="T226" i="82"/>
  <c r="L226" i="82"/>
  <c r="N226" i="82"/>
  <c r="Q226" i="82"/>
  <c r="J226" i="82"/>
  <c r="P226" i="82"/>
  <c r="R226" i="82"/>
  <c r="I226" i="82"/>
  <c r="M226" i="82"/>
  <c r="S226" i="82"/>
  <c r="O226" i="82"/>
  <c r="H226" i="82"/>
  <c r="U277" i="82"/>
  <c r="T277" i="82"/>
  <c r="H277" i="82"/>
  <c r="R277" i="82"/>
  <c r="Q277" i="82"/>
  <c r="J277" i="82"/>
  <c r="L277" i="82"/>
  <c r="M277" i="82"/>
  <c r="P277" i="82"/>
  <c r="I277" i="82"/>
  <c r="N277" i="82"/>
  <c r="O277" i="82"/>
  <c r="S277" i="82"/>
  <c r="I292" i="82"/>
  <c r="P292" i="82"/>
  <c r="N292" i="82"/>
  <c r="U292" i="82"/>
  <c r="O292" i="82"/>
  <c r="R292" i="82"/>
  <c r="Q292" i="82"/>
  <c r="J292" i="82"/>
  <c r="L292" i="82"/>
  <c r="M292" i="82"/>
  <c r="H292" i="82"/>
  <c r="T292" i="82"/>
  <c r="S292" i="82"/>
  <c r="I193" i="82"/>
  <c r="P193" i="82"/>
  <c r="R193" i="82"/>
  <c r="U193" i="82"/>
  <c r="N193" i="82"/>
  <c r="J193" i="82"/>
  <c r="Q193" i="82"/>
  <c r="T193" i="82"/>
  <c r="M193" i="82"/>
  <c r="O193" i="82"/>
  <c r="S193" i="82"/>
  <c r="L193" i="82"/>
  <c r="H193" i="82"/>
  <c r="I301" i="82"/>
  <c r="N301" i="82"/>
  <c r="L301" i="82"/>
  <c r="M301" i="82"/>
  <c r="R301" i="82"/>
  <c r="T301" i="82"/>
  <c r="H301" i="82"/>
  <c r="U301" i="82"/>
  <c r="O301" i="82"/>
  <c r="P301" i="82"/>
  <c r="J301" i="82"/>
  <c r="S301" i="82"/>
  <c r="Q301" i="82"/>
  <c r="U34" i="82"/>
  <c r="T34" i="82"/>
  <c r="O34" i="82"/>
  <c r="R34" i="82"/>
  <c r="Q34" i="82"/>
  <c r="P34" i="82"/>
  <c r="S34" i="82"/>
  <c r="L34" i="82"/>
  <c r="H34" i="82"/>
  <c r="M34" i="82"/>
  <c r="I34" i="82"/>
  <c r="N34" i="82"/>
  <c r="J34" i="82"/>
  <c r="Q94" i="82"/>
  <c r="L94" i="82"/>
  <c r="J94" i="82"/>
  <c r="U94" i="82"/>
  <c r="P94" i="82"/>
  <c r="N94" i="82"/>
  <c r="M94" i="82"/>
  <c r="T94" i="82"/>
  <c r="I94" i="82"/>
  <c r="O94" i="82"/>
  <c r="R94" i="82"/>
  <c r="S94" i="82"/>
  <c r="H94" i="82"/>
  <c r="O358" i="82"/>
  <c r="I358" i="82"/>
  <c r="H358" i="82"/>
  <c r="S358" i="82"/>
  <c r="R358" i="82"/>
  <c r="L358" i="82"/>
  <c r="U358" i="82"/>
  <c r="T358" i="82"/>
  <c r="Q358" i="82"/>
  <c r="P358" i="82"/>
  <c r="J358" i="82"/>
  <c r="M358" i="82"/>
  <c r="N358" i="82"/>
  <c r="S370" i="82"/>
  <c r="M370" i="82"/>
  <c r="P370" i="82"/>
  <c r="L370" i="82"/>
  <c r="O370" i="82"/>
  <c r="I370" i="82"/>
  <c r="H370" i="82"/>
  <c r="J370" i="82"/>
  <c r="U370" i="82"/>
  <c r="N370" i="82"/>
  <c r="Q370" i="82"/>
  <c r="T370" i="82"/>
  <c r="R370" i="82"/>
  <c r="U355" i="82"/>
  <c r="R355" i="82"/>
  <c r="L355" i="82"/>
  <c r="M355" i="82"/>
  <c r="H355" i="82"/>
  <c r="S355" i="82"/>
  <c r="I355" i="82"/>
  <c r="T355" i="82"/>
  <c r="O355" i="82"/>
  <c r="J355" i="82"/>
  <c r="N355" i="82"/>
  <c r="Q355" i="82"/>
  <c r="P355" i="82"/>
  <c r="Q223" i="82"/>
  <c r="O223" i="82"/>
  <c r="N223" i="82"/>
  <c r="M223" i="82"/>
  <c r="R223" i="82"/>
  <c r="P223" i="82"/>
  <c r="T223" i="82"/>
  <c r="S223" i="82"/>
  <c r="U223" i="82"/>
  <c r="J223" i="82"/>
  <c r="H223" i="82"/>
  <c r="I223" i="82"/>
  <c r="L223" i="82"/>
  <c r="G31" i="82"/>
  <c r="H403" i="82"/>
  <c r="R403" i="82"/>
  <c r="I403" i="82"/>
  <c r="M403" i="82"/>
  <c r="T403" i="82"/>
  <c r="O403" i="82"/>
  <c r="S403" i="82"/>
  <c r="P403" i="82"/>
  <c r="J403" i="82"/>
  <c r="Q403" i="82"/>
  <c r="L403" i="82"/>
  <c r="U403" i="82"/>
  <c r="N403" i="82"/>
  <c r="J424" i="82"/>
  <c r="H424" i="82"/>
  <c r="O424" i="82"/>
  <c r="R424" i="82"/>
  <c r="L424" i="82"/>
  <c r="S424" i="82"/>
  <c r="N424" i="82"/>
  <c r="Q424" i="82"/>
  <c r="I424" i="82"/>
  <c r="U424" i="82"/>
  <c r="M424" i="82"/>
  <c r="T424" i="82"/>
  <c r="P424" i="82"/>
  <c r="M127" i="82"/>
  <c r="L127" i="82"/>
  <c r="J127" i="82"/>
  <c r="Q127" i="82"/>
  <c r="H127" i="82"/>
  <c r="N127" i="82"/>
  <c r="I127" i="82"/>
  <c r="S127" i="82"/>
  <c r="R127" i="82"/>
  <c r="T127" i="82"/>
  <c r="U127" i="82"/>
  <c r="P127" i="82"/>
  <c r="O127" i="82"/>
  <c r="G151" i="82"/>
  <c r="I196" i="82"/>
  <c r="H196" i="82"/>
  <c r="R196" i="82"/>
  <c r="U196" i="82"/>
  <c r="O196" i="82"/>
  <c r="L196" i="82"/>
  <c r="Q196" i="82"/>
  <c r="P196" i="82"/>
  <c r="J196" i="82"/>
  <c r="M196" i="82"/>
  <c r="N196" i="82"/>
  <c r="T196" i="82"/>
  <c r="S196" i="82"/>
  <c r="G382" i="82"/>
  <c r="O364" i="82"/>
  <c r="I364" i="82"/>
  <c r="H364" i="82"/>
  <c r="S364" i="82"/>
  <c r="R364" i="82"/>
  <c r="T364" i="82"/>
  <c r="U364" i="82"/>
  <c r="Q364" i="82"/>
  <c r="N364" i="82"/>
  <c r="M364" i="82"/>
  <c r="L364" i="82"/>
  <c r="J364" i="82"/>
  <c r="P364" i="82"/>
  <c r="I199" i="82"/>
  <c r="H199" i="82"/>
  <c r="R199" i="82"/>
  <c r="S199" i="82"/>
  <c r="T199" i="82"/>
  <c r="Q199" i="82"/>
  <c r="P199" i="82"/>
  <c r="J199" i="82"/>
  <c r="M199" i="82"/>
  <c r="N199" i="82"/>
  <c r="O199" i="82"/>
  <c r="L199" i="82"/>
  <c r="U199" i="82"/>
  <c r="T421" i="82"/>
  <c r="R421" i="82"/>
  <c r="J421" i="82"/>
  <c r="N421" i="82"/>
  <c r="M421" i="82"/>
  <c r="I421" i="82"/>
  <c r="L421" i="82"/>
  <c r="S421" i="82"/>
  <c r="H421" i="82"/>
  <c r="Q421" i="82"/>
  <c r="U421" i="82"/>
  <c r="P421" i="82"/>
  <c r="O421" i="82"/>
  <c r="U319" i="82"/>
  <c r="T319" i="82"/>
  <c r="H319" i="82"/>
  <c r="N319" i="82"/>
  <c r="Q319" i="82"/>
  <c r="J319" i="82"/>
  <c r="R319" i="82"/>
  <c r="P319" i="82"/>
  <c r="M319" i="82"/>
  <c r="S319" i="82"/>
  <c r="I319" i="82"/>
  <c r="L319" i="82"/>
  <c r="O319" i="82"/>
  <c r="I289" i="82"/>
  <c r="N289" i="82"/>
  <c r="O289" i="82"/>
  <c r="M289" i="82"/>
  <c r="S289" i="82"/>
  <c r="R289" i="82"/>
  <c r="J289" i="82"/>
  <c r="L289" i="82"/>
  <c r="H289" i="82"/>
  <c r="U289" i="82"/>
  <c r="T289" i="82"/>
  <c r="P289" i="82"/>
  <c r="Q289" i="82"/>
  <c r="T406" i="82"/>
  <c r="U406" i="82"/>
  <c r="M406" i="82"/>
  <c r="N406" i="82"/>
  <c r="L406" i="82"/>
  <c r="R406" i="82"/>
  <c r="O406" i="82"/>
  <c r="Q406" i="82"/>
  <c r="J406" i="82"/>
  <c r="P406" i="82"/>
  <c r="S406" i="82"/>
  <c r="I406" i="82"/>
  <c r="H406" i="82"/>
  <c r="U256" i="82"/>
  <c r="S256" i="82"/>
  <c r="L256" i="82"/>
  <c r="J256" i="82"/>
  <c r="I256" i="82"/>
  <c r="P256" i="82"/>
  <c r="N256" i="82"/>
  <c r="T256" i="82"/>
  <c r="Q256" i="82"/>
  <c r="O256" i="82"/>
  <c r="H256" i="82"/>
  <c r="M256" i="82"/>
  <c r="R256" i="82"/>
  <c r="U157" i="82"/>
  <c r="N157" i="82"/>
  <c r="I157" i="82"/>
  <c r="O157" i="82"/>
  <c r="M157" i="82"/>
  <c r="R157" i="82"/>
  <c r="P157" i="82"/>
  <c r="J157" i="82"/>
  <c r="L157" i="82"/>
  <c r="H157" i="82"/>
  <c r="Q157" i="82"/>
  <c r="S157" i="82"/>
  <c r="T157" i="82"/>
  <c r="Q46" i="82"/>
  <c r="P442" i="82"/>
  <c r="O442" i="82"/>
  <c r="Q442" i="82"/>
  <c r="U442" i="82"/>
  <c r="N442" i="82"/>
  <c r="T442" i="82"/>
  <c r="J442" i="82"/>
  <c r="S442" i="82"/>
  <c r="L442" i="82"/>
  <c r="I442" i="82"/>
  <c r="R442" i="82"/>
  <c r="M442" i="82"/>
  <c r="H442" i="82"/>
  <c r="G28" i="82"/>
  <c r="R46" i="82"/>
  <c r="O46" i="82"/>
  <c r="M46" i="82"/>
  <c r="I88" i="82"/>
  <c r="T88" i="82"/>
  <c r="N88" i="82"/>
  <c r="Q88" i="82"/>
  <c r="P88" i="82"/>
  <c r="H88" i="82"/>
  <c r="M88" i="82"/>
  <c r="O88" i="82"/>
  <c r="R88" i="82"/>
  <c r="J88" i="82"/>
  <c r="U88" i="82"/>
  <c r="L88" i="82"/>
  <c r="S88" i="82"/>
  <c r="Q304" i="82"/>
  <c r="L304" i="82"/>
  <c r="J304" i="82"/>
  <c r="R304" i="82"/>
  <c r="P304" i="82"/>
  <c r="U304" i="82"/>
  <c r="T304" i="82"/>
  <c r="H304" i="82"/>
  <c r="M304" i="82"/>
  <c r="N304" i="82"/>
  <c r="O304" i="82"/>
  <c r="I304" i="82"/>
  <c r="S304" i="82"/>
  <c r="Q136" i="82"/>
  <c r="P136" i="82"/>
  <c r="O136" i="82"/>
  <c r="R136" i="82"/>
  <c r="M136" i="82"/>
  <c r="H136" i="82"/>
  <c r="J136" i="82"/>
  <c r="I136" i="82"/>
  <c r="S136" i="82"/>
  <c r="T136" i="82"/>
  <c r="N136" i="82"/>
  <c r="U136" i="82"/>
  <c r="L136" i="82"/>
  <c r="I46" i="82"/>
  <c r="L46" i="82"/>
  <c r="G397" i="82"/>
  <c r="G349" i="82"/>
  <c r="G88" i="82"/>
  <c r="I229" i="82"/>
  <c r="J229" i="82"/>
  <c r="H229" i="82"/>
  <c r="P229" i="82"/>
  <c r="L229" i="82"/>
  <c r="U229" i="82"/>
  <c r="T229" i="82"/>
  <c r="N229" i="82"/>
  <c r="Q229" i="82"/>
  <c r="O229" i="82"/>
  <c r="S229" i="82"/>
  <c r="M229" i="82"/>
  <c r="R229" i="82"/>
  <c r="G415" i="82"/>
  <c r="U217" i="82"/>
  <c r="S217" i="82"/>
  <c r="R217" i="82"/>
  <c r="N217" i="82"/>
  <c r="Q217" i="82"/>
  <c r="H217" i="82"/>
  <c r="I217" i="82"/>
  <c r="J217" i="82"/>
  <c r="O217" i="82"/>
  <c r="P217" i="82"/>
  <c r="T217" i="82"/>
  <c r="M217" i="82"/>
  <c r="L217" i="82"/>
  <c r="Q298" i="82"/>
  <c r="O298" i="82"/>
  <c r="R298" i="82"/>
  <c r="M298" i="82"/>
  <c r="N298" i="82"/>
  <c r="T298" i="82"/>
  <c r="H298" i="82"/>
  <c r="U298" i="82"/>
  <c r="J298" i="82"/>
  <c r="P298" i="82"/>
  <c r="S298" i="82"/>
  <c r="I298" i="82"/>
  <c r="L298" i="82"/>
  <c r="G304" i="82"/>
  <c r="U373" i="82"/>
  <c r="R373" i="82"/>
  <c r="N373" i="82"/>
  <c r="O373" i="82"/>
  <c r="J373" i="82"/>
  <c r="L373" i="82"/>
  <c r="Q373" i="82"/>
  <c r="H373" i="82"/>
  <c r="M373" i="82"/>
  <c r="T373" i="82"/>
  <c r="I373" i="82"/>
  <c r="P373" i="82"/>
  <c r="S373" i="82"/>
  <c r="T379" i="82"/>
  <c r="U379" i="82"/>
  <c r="L379" i="82"/>
  <c r="R379" i="82"/>
  <c r="S379" i="82"/>
  <c r="H379" i="82"/>
  <c r="M379" i="82"/>
  <c r="I379" i="82"/>
  <c r="Q379" i="82"/>
  <c r="O379" i="82"/>
  <c r="P379" i="82"/>
  <c r="J379" i="82"/>
  <c r="N379" i="82"/>
  <c r="Q340" i="82"/>
  <c r="O340" i="82"/>
  <c r="H340" i="82"/>
  <c r="M340" i="82"/>
  <c r="N340" i="82"/>
  <c r="R340" i="82"/>
  <c r="J340" i="82"/>
  <c r="I340" i="82"/>
  <c r="S340" i="82"/>
  <c r="T340" i="82"/>
  <c r="P340" i="82"/>
  <c r="L340" i="82"/>
  <c r="U340" i="82"/>
  <c r="H400" i="82"/>
  <c r="R400" i="82"/>
  <c r="S400" i="82"/>
  <c r="U400" i="82"/>
  <c r="Q400" i="82"/>
  <c r="P400" i="82"/>
  <c r="M400" i="82"/>
  <c r="L400" i="82"/>
  <c r="N400" i="82"/>
  <c r="O400" i="82"/>
  <c r="I400" i="82"/>
  <c r="T400" i="82"/>
  <c r="J400" i="82"/>
  <c r="L376" i="82"/>
  <c r="J376" i="82"/>
  <c r="I376" i="82"/>
  <c r="N376" i="82"/>
  <c r="U376" i="82"/>
  <c r="S376" i="82"/>
  <c r="T376" i="82"/>
  <c r="O376" i="82"/>
  <c r="Q376" i="82"/>
  <c r="R376" i="82"/>
  <c r="P376" i="82"/>
  <c r="H376" i="82"/>
  <c r="M376" i="82"/>
  <c r="G64" i="82"/>
  <c r="M268" i="82"/>
  <c r="J268" i="82"/>
  <c r="N268" i="82"/>
  <c r="T268" i="82"/>
  <c r="Q268" i="82"/>
  <c r="R268" i="82"/>
  <c r="L268" i="82"/>
  <c r="I268" i="82"/>
  <c r="P268" i="82"/>
  <c r="H268" i="82"/>
  <c r="U268" i="82"/>
  <c r="O268" i="82"/>
  <c r="S268" i="82"/>
  <c r="I121" i="82"/>
  <c r="M121" i="82"/>
  <c r="J121" i="82"/>
  <c r="L121" i="82"/>
  <c r="T121" i="82"/>
  <c r="N121" i="82"/>
  <c r="U121" i="82"/>
  <c r="R121" i="82"/>
  <c r="P121" i="82"/>
  <c r="O121" i="82"/>
  <c r="S121" i="82"/>
  <c r="Q121" i="82"/>
  <c r="H121" i="82"/>
  <c r="G331" i="82"/>
  <c r="Q115" i="82"/>
  <c r="T115" i="82"/>
  <c r="U115" i="82"/>
  <c r="S115" i="82"/>
  <c r="H115" i="82"/>
  <c r="M115" i="82"/>
  <c r="N115" i="82"/>
  <c r="I115" i="82"/>
  <c r="R115" i="82"/>
  <c r="J115" i="82"/>
  <c r="P115" i="82"/>
  <c r="O115" i="82"/>
  <c r="L115" i="82"/>
  <c r="G313" i="82"/>
  <c r="M262" i="82"/>
  <c r="H262" i="82"/>
  <c r="T262" i="82"/>
  <c r="U262" i="82"/>
  <c r="N262" i="82"/>
  <c r="O262" i="82"/>
  <c r="S262" i="82"/>
  <c r="J262" i="82"/>
  <c r="R262" i="82"/>
  <c r="Q262" i="82"/>
  <c r="L262" i="82"/>
  <c r="I262" i="82"/>
  <c r="P262" i="82"/>
  <c r="L22" i="82"/>
  <c r="R22" i="82"/>
  <c r="Q22" i="82"/>
  <c r="H22" i="82"/>
  <c r="J22" i="82"/>
  <c r="S22" i="82"/>
  <c r="U22" i="82"/>
  <c r="T22" i="82"/>
  <c r="O22" i="82"/>
  <c r="M22" i="82"/>
  <c r="P22" i="82"/>
  <c r="N22" i="82"/>
  <c r="I22" i="82"/>
  <c r="T454" i="82"/>
  <c r="Q454" i="82"/>
  <c r="M454" i="82"/>
  <c r="R454" i="82"/>
  <c r="P454" i="82"/>
  <c r="I454" i="82"/>
  <c r="S454" i="82"/>
  <c r="N454" i="82"/>
  <c r="O454" i="82"/>
  <c r="L454" i="82"/>
  <c r="U454" i="82"/>
  <c r="J454" i="82"/>
  <c r="H454" i="82"/>
  <c r="Q82" i="82"/>
  <c r="O82" i="82"/>
  <c r="H82" i="82"/>
  <c r="S82" i="82"/>
  <c r="T82" i="82"/>
  <c r="R82" i="82"/>
  <c r="U82" i="82"/>
  <c r="J82" i="82"/>
  <c r="L82" i="82"/>
  <c r="M82" i="82"/>
  <c r="P82" i="82"/>
  <c r="I82" i="82"/>
  <c r="N82" i="82"/>
  <c r="Q118" i="82"/>
  <c r="U118" i="82"/>
  <c r="S118" i="82"/>
  <c r="T118" i="82"/>
  <c r="H118" i="82"/>
  <c r="R118" i="82"/>
  <c r="J118" i="82"/>
  <c r="I118" i="82"/>
  <c r="P118" i="82"/>
  <c r="O118" i="82"/>
  <c r="L118" i="82"/>
  <c r="M118" i="82"/>
  <c r="N118" i="82"/>
  <c r="G76" i="82"/>
  <c r="P439" i="82"/>
  <c r="O439" i="82"/>
  <c r="S439" i="82"/>
  <c r="L439" i="82"/>
  <c r="R439" i="82"/>
  <c r="N439" i="82"/>
  <c r="H439" i="82"/>
  <c r="M439" i="82"/>
  <c r="U439" i="82"/>
  <c r="I439" i="82"/>
  <c r="T439" i="82"/>
  <c r="J439" i="82"/>
  <c r="Q439" i="82"/>
  <c r="O352" i="82"/>
  <c r="I352" i="82"/>
  <c r="H352" i="82"/>
  <c r="M352" i="82"/>
  <c r="L352" i="82"/>
  <c r="Q352" i="82"/>
  <c r="T352" i="82"/>
  <c r="R352" i="82"/>
  <c r="N352" i="82"/>
  <c r="S352" i="82"/>
  <c r="J352" i="82"/>
  <c r="U352" i="82"/>
  <c r="P352" i="82"/>
  <c r="Q343" i="82"/>
  <c r="O343" i="82"/>
  <c r="R343" i="82"/>
  <c r="T343" i="82"/>
  <c r="P343" i="82"/>
  <c r="M343" i="82"/>
  <c r="S343" i="82"/>
  <c r="N343" i="82"/>
  <c r="I343" i="82"/>
  <c r="L343" i="82"/>
  <c r="J343" i="82"/>
  <c r="H343" i="82"/>
  <c r="U343" i="82"/>
  <c r="U145" i="82"/>
  <c r="T145" i="82"/>
  <c r="S145" i="82"/>
  <c r="J145" i="82"/>
  <c r="Q145" i="82"/>
  <c r="P145" i="82"/>
  <c r="O145" i="82"/>
  <c r="H145" i="82"/>
  <c r="M145" i="82"/>
  <c r="R145" i="82"/>
  <c r="I145" i="82"/>
  <c r="N145" i="82"/>
  <c r="L145" i="82"/>
  <c r="I106" i="82"/>
  <c r="H106" i="82"/>
  <c r="O106" i="82"/>
  <c r="Q106" i="82"/>
  <c r="L106" i="82"/>
  <c r="N106" i="82"/>
  <c r="T106" i="82"/>
  <c r="R106" i="82"/>
  <c r="U106" i="82"/>
  <c r="P106" i="82"/>
  <c r="J106" i="82"/>
  <c r="M106" i="82"/>
  <c r="S106" i="82"/>
  <c r="I265" i="82"/>
  <c r="R265" i="82"/>
  <c r="O265" i="82"/>
  <c r="U265" i="82"/>
  <c r="S265" i="82"/>
  <c r="L265" i="82"/>
  <c r="J265" i="82"/>
  <c r="T265" i="82"/>
  <c r="N265" i="82"/>
  <c r="H265" i="82"/>
  <c r="Q265" i="82"/>
  <c r="P265" i="82"/>
  <c r="M265" i="82"/>
  <c r="L388" i="82"/>
  <c r="U388" i="82"/>
  <c r="I388" i="82"/>
  <c r="P388" i="82"/>
  <c r="O388" i="82"/>
  <c r="Q388" i="82"/>
  <c r="H388" i="82"/>
  <c r="S388" i="82"/>
  <c r="R388" i="82"/>
  <c r="N388" i="82"/>
  <c r="M388" i="82"/>
  <c r="T388" i="82"/>
  <c r="J388" i="82"/>
  <c r="T385" i="82"/>
  <c r="U385" i="82"/>
  <c r="M385" i="82"/>
  <c r="I385" i="82"/>
  <c r="H385" i="82"/>
  <c r="Q385" i="82"/>
  <c r="O385" i="82"/>
  <c r="S385" i="82"/>
  <c r="J385" i="82"/>
  <c r="P385" i="82"/>
  <c r="R385" i="82"/>
  <c r="L385" i="82"/>
  <c r="N385" i="82"/>
  <c r="Q274" i="82"/>
  <c r="O274" i="82"/>
  <c r="L274" i="82"/>
  <c r="M274" i="82"/>
  <c r="J274" i="82"/>
  <c r="R274" i="82"/>
  <c r="U274" i="82"/>
  <c r="I274" i="82"/>
  <c r="P274" i="82"/>
  <c r="T274" i="82"/>
  <c r="H274" i="82"/>
  <c r="N274" i="82"/>
  <c r="S274" i="82"/>
  <c r="M214" i="82"/>
  <c r="T214" i="82"/>
  <c r="P214" i="82"/>
  <c r="I214" i="82"/>
  <c r="R214" i="82"/>
  <c r="Q214" i="82"/>
  <c r="J214" i="82"/>
  <c r="S214" i="82"/>
  <c r="H214" i="82"/>
  <c r="O214" i="82"/>
  <c r="N214" i="82"/>
  <c r="U214" i="82"/>
  <c r="L214" i="82"/>
  <c r="M346" i="82"/>
  <c r="J346" i="82"/>
  <c r="R346" i="82"/>
  <c r="S346" i="82"/>
  <c r="U346" i="82"/>
  <c r="O346" i="82"/>
  <c r="P346" i="82"/>
  <c r="Q346" i="82"/>
  <c r="N346" i="82"/>
  <c r="H346" i="82"/>
  <c r="I346" i="82"/>
  <c r="T346" i="82"/>
  <c r="L346" i="82"/>
  <c r="Q325" i="82"/>
  <c r="O325" i="82"/>
  <c r="L325" i="82"/>
  <c r="I325" i="82"/>
  <c r="S325" i="82"/>
  <c r="T325" i="82"/>
  <c r="P325" i="82"/>
  <c r="U325" i="82"/>
  <c r="H325" i="82"/>
  <c r="J325" i="82"/>
  <c r="M325" i="82"/>
  <c r="N325" i="82"/>
  <c r="R325" i="82"/>
  <c r="U184" i="82"/>
  <c r="S184" i="82"/>
  <c r="T184" i="82"/>
  <c r="R184" i="82"/>
  <c r="Q184" i="82"/>
  <c r="N184" i="82"/>
  <c r="O184" i="82"/>
  <c r="H184" i="82"/>
  <c r="P184" i="82"/>
  <c r="M184" i="82"/>
  <c r="J184" i="82"/>
  <c r="I184" i="82"/>
  <c r="L184" i="82"/>
  <c r="Q202" i="82"/>
  <c r="O202" i="82"/>
  <c r="T202" i="82"/>
  <c r="U202" i="82"/>
  <c r="I202" i="82"/>
  <c r="N202" i="82"/>
  <c r="S202" i="82"/>
  <c r="L202" i="82"/>
  <c r="P202" i="82"/>
  <c r="R202" i="82"/>
  <c r="M202" i="82"/>
  <c r="H202" i="82"/>
  <c r="J202" i="82"/>
  <c r="M70" i="82"/>
  <c r="P70" i="82"/>
  <c r="L70" i="82"/>
  <c r="Q70" i="82"/>
  <c r="S70" i="82"/>
  <c r="I70" i="82"/>
  <c r="H70" i="82"/>
  <c r="O70" i="82"/>
  <c r="N70" i="82"/>
  <c r="T70" i="82"/>
  <c r="R70" i="82"/>
  <c r="U70" i="82"/>
  <c r="J70" i="82"/>
  <c r="U205" i="82"/>
  <c r="S205" i="82"/>
  <c r="N205" i="82"/>
  <c r="J205" i="82"/>
  <c r="O205" i="82"/>
  <c r="L205" i="82"/>
  <c r="Q205" i="82"/>
  <c r="P205" i="82"/>
  <c r="R205" i="82"/>
  <c r="M205" i="82"/>
  <c r="H205" i="82"/>
  <c r="I205" i="82"/>
  <c r="T205" i="82"/>
  <c r="M97" i="82"/>
  <c r="L97" i="82"/>
  <c r="J97" i="82"/>
  <c r="I97" i="82"/>
  <c r="H97" i="82"/>
  <c r="O97" i="82"/>
  <c r="P97" i="82"/>
  <c r="U97" i="82"/>
  <c r="S97" i="82"/>
  <c r="Q97" i="82"/>
  <c r="R97" i="82"/>
  <c r="T97" i="82"/>
  <c r="N97" i="82"/>
  <c r="U124" i="82"/>
  <c r="I124" i="82"/>
  <c r="H124" i="82"/>
  <c r="M124" i="82"/>
  <c r="Q124" i="82"/>
  <c r="N124" i="82"/>
  <c r="S124" i="82"/>
  <c r="J124" i="82"/>
  <c r="R124" i="82"/>
  <c r="T124" i="82"/>
  <c r="O124" i="82"/>
  <c r="L124" i="82"/>
  <c r="P124" i="82"/>
  <c r="U46" i="82"/>
  <c r="T46" i="82"/>
  <c r="J46" i="82"/>
  <c r="P46" i="82"/>
  <c r="U181" i="82"/>
  <c r="P181" i="82"/>
  <c r="T181" i="82"/>
  <c r="L181" i="82"/>
  <c r="M181" i="82"/>
  <c r="H181" i="82"/>
  <c r="I181" i="82"/>
  <c r="J181" i="82"/>
  <c r="S181" i="82"/>
  <c r="R181" i="82"/>
  <c r="Q181" i="82"/>
  <c r="N181" i="82"/>
  <c r="O181" i="82"/>
  <c r="T418" i="82"/>
  <c r="R418" i="82"/>
  <c r="J418" i="82"/>
  <c r="I418" i="82"/>
  <c r="P418" i="82"/>
  <c r="M418" i="82"/>
  <c r="Q418" i="82"/>
  <c r="U418" i="82"/>
  <c r="L418" i="82"/>
  <c r="N418" i="82"/>
  <c r="H418" i="82"/>
  <c r="O418" i="82"/>
  <c r="S418" i="82"/>
  <c r="U25" i="82"/>
  <c r="O25" i="82"/>
  <c r="P25" i="82"/>
  <c r="H25" i="82"/>
  <c r="Q25" i="82"/>
  <c r="L25" i="82"/>
  <c r="R25" i="82"/>
  <c r="M25" i="82"/>
  <c r="S25" i="82"/>
  <c r="N25" i="82"/>
  <c r="I25" i="82"/>
  <c r="J25" i="82"/>
  <c r="T25" i="82"/>
  <c r="I481" i="82"/>
  <c r="H481" i="82"/>
  <c r="S481" i="82"/>
  <c r="Q481" i="82"/>
  <c r="L481" i="82"/>
  <c r="O481" i="82"/>
  <c r="M481" i="82"/>
  <c r="R481" i="82"/>
  <c r="T481" i="82"/>
  <c r="N481" i="82"/>
  <c r="U481" i="82"/>
  <c r="P481" i="82"/>
  <c r="J481" i="82"/>
  <c r="M208" i="82"/>
  <c r="T208" i="82"/>
  <c r="P208" i="82"/>
  <c r="I208" i="82"/>
  <c r="L208" i="82"/>
  <c r="H208" i="82"/>
  <c r="O208" i="82"/>
  <c r="U208" i="82"/>
  <c r="R208" i="82"/>
  <c r="Q208" i="82"/>
  <c r="J208" i="82"/>
  <c r="S208" i="82"/>
  <c r="N208" i="82"/>
  <c r="I310" i="82"/>
  <c r="J310" i="82"/>
  <c r="O310" i="82"/>
  <c r="P310" i="82"/>
  <c r="R310" i="82"/>
  <c r="S310" i="82"/>
  <c r="U310" i="82"/>
  <c r="L310" i="82"/>
  <c r="H310" i="82"/>
  <c r="Q310" i="82"/>
  <c r="N310" i="82"/>
  <c r="M310" i="82"/>
  <c r="T310" i="82"/>
  <c r="M139" i="82"/>
  <c r="L139" i="82"/>
  <c r="R139" i="82"/>
  <c r="I139" i="82"/>
  <c r="H139" i="82"/>
  <c r="N139" i="82"/>
  <c r="T139" i="82"/>
  <c r="J139" i="82"/>
  <c r="U139" i="82"/>
  <c r="S139" i="82"/>
  <c r="Q139" i="82"/>
  <c r="P139" i="82"/>
  <c r="O139" i="82"/>
  <c r="M55" i="82"/>
  <c r="Q55" i="82"/>
  <c r="O55" i="82"/>
  <c r="H55" i="82"/>
  <c r="P55" i="82"/>
  <c r="T55" i="82"/>
  <c r="U55" i="82"/>
  <c r="L55" i="82"/>
  <c r="S55" i="82"/>
  <c r="R55" i="82"/>
  <c r="N55" i="82"/>
  <c r="I55" i="82"/>
  <c r="J55" i="82"/>
  <c r="U391" i="82"/>
  <c r="T391" i="82"/>
  <c r="R391" i="82"/>
  <c r="J391" i="82"/>
  <c r="Q391" i="82"/>
  <c r="P391" i="82"/>
  <c r="M391" i="82"/>
  <c r="N391" i="82"/>
  <c r="L391" i="82"/>
  <c r="S391" i="82"/>
  <c r="O391" i="82"/>
  <c r="I391" i="82"/>
  <c r="H391" i="82"/>
  <c r="P445" i="82"/>
  <c r="O445" i="82"/>
  <c r="S445" i="82"/>
  <c r="T445" i="82"/>
  <c r="J445" i="82"/>
  <c r="Q445" i="82"/>
  <c r="H445" i="82"/>
  <c r="M445" i="82"/>
  <c r="U445" i="82"/>
  <c r="I445" i="82"/>
  <c r="L445" i="82"/>
  <c r="R445" i="82"/>
  <c r="N445" i="82"/>
  <c r="M322" i="82"/>
  <c r="J322" i="82"/>
  <c r="N322" i="82"/>
  <c r="I322" i="82"/>
  <c r="L322" i="82"/>
  <c r="U322" i="82"/>
  <c r="O322" i="82"/>
  <c r="P322" i="82"/>
  <c r="Q322" i="82"/>
  <c r="S322" i="82"/>
  <c r="H322" i="82"/>
  <c r="R322" i="82"/>
  <c r="T322" i="82"/>
  <c r="I61" i="82"/>
  <c r="M61" i="82"/>
  <c r="J61" i="82"/>
  <c r="R61" i="82"/>
  <c r="U61" i="82"/>
  <c r="P61" i="82"/>
  <c r="L61" i="82"/>
  <c r="H61" i="82"/>
  <c r="S61" i="82"/>
  <c r="N61" i="82"/>
  <c r="O61" i="82"/>
  <c r="T61" i="82"/>
  <c r="Q61" i="82"/>
  <c r="Q259" i="82"/>
  <c r="N259" i="82"/>
  <c r="P259" i="82"/>
  <c r="M259" i="82"/>
  <c r="H259" i="82"/>
  <c r="T259" i="82"/>
  <c r="L259" i="82"/>
  <c r="I259" i="82"/>
  <c r="O259" i="82"/>
  <c r="S259" i="82"/>
  <c r="J259" i="82"/>
  <c r="R259" i="82"/>
  <c r="U259" i="82"/>
  <c r="T466" i="82"/>
  <c r="U466" i="82"/>
  <c r="M466" i="82"/>
  <c r="Q466" i="82"/>
  <c r="L466" i="82"/>
  <c r="R466" i="82"/>
  <c r="H466" i="82"/>
  <c r="N466" i="82"/>
  <c r="O466" i="82"/>
  <c r="S466" i="82"/>
  <c r="P466" i="82"/>
  <c r="J466" i="82"/>
  <c r="I466" i="82"/>
  <c r="T463" i="82"/>
  <c r="U463" i="82"/>
  <c r="M463" i="82"/>
  <c r="Q463" i="82"/>
  <c r="P463" i="82"/>
  <c r="J463" i="82"/>
  <c r="N463" i="82"/>
  <c r="R463" i="82"/>
  <c r="L463" i="82"/>
  <c r="S463" i="82"/>
  <c r="H463" i="82"/>
  <c r="I463" i="82"/>
  <c r="O463" i="82"/>
  <c r="U19" i="82"/>
  <c r="T19" i="82"/>
  <c r="S19" i="82"/>
  <c r="J19" i="82"/>
  <c r="M19" i="82"/>
  <c r="H19" i="82"/>
  <c r="P19" i="82"/>
  <c r="N19" i="82"/>
  <c r="L19" i="82"/>
  <c r="Q19" i="82"/>
  <c r="O19" i="82"/>
  <c r="I19" i="82"/>
  <c r="R19" i="82"/>
  <c r="M112" i="82"/>
  <c r="R112" i="82"/>
  <c r="Q112" i="82"/>
  <c r="P112" i="82"/>
  <c r="N112" i="82"/>
  <c r="T112" i="82"/>
  <c r="I112" i="82"/>
  <c r="U112" i="82"/>
  <c r="J112" i="82"/>
  <c r="O112" i="82"/>
  <c r="L112" i="82"/>
  <c r="S112" i="82"/>
  <c r="H112" i="82"/>
  <c r="U58" i="82"/>
  <c r="T58" i="82"/>
  <c r="N58" i="82"/>
  <c r="P58" i="82"/>
  <c r="I58" i="82"/>
  <c r="H58" i="82"/>
  <c r="Q58" i="82"/>
  <c r="J58" i="82"/>
  <c r="L58" i="82"/>
  <c r="M58" i="82"/>
  <c r="S58" i="82"/>
  <c r="R58" i="82"/>
  <c r="O58" i="82"/>
  <c r="U220" i="82"/>
  <c r="T220" i="82"/>
  <c r="L220" i="82"/>
  <c r="N220" i="82"/>
  <c r="M220" i="82"/>
  <c r="R220" i="82"/>
  <c r="J220" i="82"/>
  <c r="Q220" i="82"/>
  <c r="S220" i="82"/>
  <c r="I220" i="82"/>
  <c r="H220" i="82"/>
  <c r="O220" i="82"/>
  <c r="P220" i="82"/>
  <c r="P472" i="82"/>
  <c r="N472" i="82"/>
  <c r="U472" i="82"/>
  <c r="H472" i="82"/>
  <c r="M472" i="82"/>
  <c r="S472" i="82"/>
  <c r="O472" i="82"/>
  <c r="T472" i="82"/>
  <c r="I472" i="82"/>
  <c r="J472" i="82"/>
  <c r="L472" i="82"/>
  <c r="R472" i="82"/>
  <c r="Q472" i="82"/>
  <c r="Q190" i="82"/>
  <c r="N190" i="82"/>
  <c r="O190" i="82"/>
  <c r="U190" i="82"/>
  <c r="H190" i="82"/>
  <c r="R190" i="82"/>
  <c r="I190" i="82"/>
  <c r="J190" i="82"/>
  <c r="S190" i="82"/>
  <c r="L190" i="82"/>
  <c r="P190" i="82"/>
  <c r="M190" i="82"/>
  <c r="T190" i="82"/>
  <c r="H394" i="82"/>
  <c r="O394" i="82"/>
  <c r="Q394" i="82"/>
  <c r="T394" i="82"/>
  <c r="M394" i="82"/>
  <c r="I394" i="82"/>
  <c r="U394" i="82"/>
  <c r="P394" i="82"/>
  <c r="J394" i="82"/>
  <c r="L394" i="82"/>
  <c r="S394" i="82"/>
  <c r="R394" i="82"/>
  <c r="N394" i="82"/>
  <c r="M100" i="82"/>
  <c r="L100" i="82"/>
  <c r="J100" i="82"/>
  <c r="T100" i="82"/>
  <c r="R100" i="82"/>
  <c r="U100" i="82"/>
  <c r="P100" i="82"/>
  <c r="O100" i="82"/>
  <c r="Q100" i="82"/>
  <c r="H100" i="82"/>
  <c r="N100" i="82"/>
  <c r="I100" i="82"/>
  <c r="S100" i="82"/>
  <c r="I67" i="82"/>
  <c r="T67" i="82"/>
  <c r="N67" i="82"/>
  <c r="U67" i="82"/>
  <c r="R67" i="82"/>
  <c r="O67" i="82"/>
  <c r="H67" i="82"/>
  <c r="P67" i="82"/>
  <c r="Q67" i="82"/>
  <c r="J67" i="82"/>
  <c r="M67" i="82"/>
  <c r="S67" i="82"/>
  <c r="L67" i="82"/>
  <c r="G343" i="82"/>
  <c r="G145" i="82"/>
  <c r="M91" i="82"/>
  <c r="P91" i="82"/>
  <c r="S91" i="82"/>
  <c r="I91" i="82"/>
  <c r="O91" i="82"/>
  <c r="R91" i="82"/>
  <c r="J91" i="82"/>
  <c r="U91" i="82"/>
  <c r="L91" i="82"/>
  <c r="N91" i="82"/>
  <c r="Q91" i="82"/>
  <c r="T91" i="82"/>
  <c r="H91" i="82"/>
  <c r="Q295" i="82"/>
  <c r="O295" i="82"/>
  <c r="H295" i="82"/>
  <c r="I295" i="82"/>
  <c r="S295" i="82"/>
  <c r="J295" i="82"/>
  <c r="L295" i="82"/>
  <c r="U295" i="82"/>
  <c r="R295" i="82"/>
  <c r="M295" i="82"/>
  <c r="P295" i="82"/>
  <c r="T295" i="82"/>
  <c r="N295" i="82"/>
  <c r="G106" i="82"/>
  <c r="M271" i="82"/>
  <c r="J271" i="82"/>
  <c r="P271" i="82"/>
  <c r="Q271" i="82"/>
  <c r="S271" i="82"/>
  <c r="N271" i="82"/>
  <c r="I271" i="82"/>
  <c r="L271" i="82"/>
  <c r="T271" i="82"/>
  <c r="R271" i="82"/>
  <c r="U271" i="82"/>
  <c r="O271" i="82"/>
  <c r="H271" i="82"/>
  <c r="P436" i="82"/>
  <c r="O436" i="82"/>
  <c r="Q436" i="82"/>
  <c r="L436" i="82"/>
  <c r="J436" i="82"/>
  <c r="N436" i="82"/>
  <c r="U436" i="82"/>
  <c r="R436" i="82"/>
  <c r="T436" i="82"/>
  <c r="M436" i="82"/>
  <c r="H436" i="82"/>
  <c r="S436" i="82"/>
  <c r="I436" i="82"/>
  <c r="G478" i="82"/>
  <c r="U154" i="82"/>
  <c r="Q154" i="82"/>
  <c r="O154" i="82"/>
  <c r="J154" i="82"/>
  <c r="P154" i="82"/>
  <c r="I154" i="82"/>
  <c r="S154" i="82"/>
  <c r="L154" i="82"/>
  <c r="T154" i="82"/>
  <c r="R154" i="82"/>
  <c r="M154" i="82"/>
  <c r="H154" i="82"/>
  <c r="N154" i="82"/>
  <c r="G448" i="82"/>
  <c r="Q283" i="82"/>
  <c r="L283" i="82"/>
  <c r="H283" i="82"/>
  <c r="M283" i="82"/>
  <c r="J283" i="82"/>
  <c r="S283" i="82"/>
  <c r="I283" i="82"/>
  <c r="O283" i="82"/>
  <c r="R283" i="82"/>
  <c r="T283" i="82"/>
  <c r="P283" i="82"/>
  <c r="N283" i="82"/>
  <c r="U283" i="82"/>
  <c r="T475" i="82"/>
  <c r="S475" i="82"/>
  <c r="M475" i="82"/>
  <c r="Q475" i="82"/>
  <c r="L475" i="82"/>
  <c r="R475" i="82"/>
  <c r="N475" i="82"/>
  <c r="O475" i="82"/>
  <c r="P475" i="82"/>
  <c r="I475" i="82"/>
  <c r="J475" i="82"/>
  <c r="H475" i="82"/>
  <c r="U475" i="82"/>
  <c r="Q316" i="82"/>
  <c r="O316" i="82"/>
  <c r="L316" i="82"/>
  <c r="T316" i="82"/>
  <c r="H316" i="82"/>
  <c r="I316" i="82"/>
  <c r="S316" i="82"/>
  <c r="J316" i="82"/>
  <c r="P316" i="82"/>
  <c r="U316" i="82"/>
  <c r="N316" i="82"/>
  <c r="M316" i="82"/>
  <c r="R316" i="82"/>
  <c r="M280" i="82"/>
  <c r="O280" i="82"/>
  <c r="S280" i="82"/>
  <c r="R280" i="82"/>
  <c r="N280" i="82"/>
  <c r="U280" i="82"/>
  <c r="H280" i="82"/>
  <c r="Q280" i="82"/>
  <c r="T280" i="82"/>
  <c r="I280" i="82"/>
  <c r="P280" i="82"/>
  <c r="L280" i="82"/>
  <c r="J280" i="82"/>
  <c r="I172" i="82"/>
  <c r="H172" i="82"/>
  <c r="J172" i="82"/>
  <c r="R172" i="82"/>
  <c r="P172" i="82"/>
  <c r="L172" i="82"/>
  <c r="U172" i="82"/>
  <c r="S172" i="82"/>
  <c r="T172" i="82"/>
  <c r="N172" i="82"/>
  <c r="Q172" i="82"/>
  <c r="M172" i="82"/>
  <c r="O172" i="82"/>
  <c r="K70" i="82"/>
  <c r="K253" i="82"/>
  <c r="K199" i="82"/>
  <c r="K289" i="82"/>
  <c r="K355" i="82"/>
  <c r="K196" i="82"/>
  <c r="K370" i="82"/>
  <c r="K256" i="82"/>
  <c r="K319" i="82"/>
  <c r="K406" i="82"/>
  <c r="K424" i="82"/>
  <c r="K421" i="82"/>
  <c r="K364" i="82"/>
  <c r="K403" i="82"/>
  <c r="K202" i="82"/>
  <c r="K343" i="82"/>
  <c r="K385" i="82"/>
  <c r="K214" i="82"/>
  <c r="K205" i="82"/>
  <c r="K97" i="82"/>
  <c r="K184" i="82"/>
  <c r="K118" i="82"/>
  <c r="K310" i="82"/>
  <c r="K61" i="82"/>
  <c r="M232" i="82"/>
  <c r="H232" i="82"/>
  <c r="O232" i="82"/>
  <c r="I232" i="82"/>
  <c r="R232" i="82"/>
  <c r="J232" i="82"/>
  <c r="U232" i="82"/>
  <c r="S232" i="82"/>
  <c r="L232" i="82"/>
  <c r="P232" i="82"/>
  <c r="Q232" i="82"/>
  <c r="N232" i="82"/>
  <c r="T232" i="82"/>
  <c r="M241" i="82"/>
  <c r="H241" i="82"/>
  <c r="T241" i="82"/>
  <c r="P241" i="82"/>
  <c r="I241" i="82"/>
  <c r="R241" i="82"/>
  <c r="O241" i="82"/>
  <c r="N241" i="82"/>
  <c r="U241" i="82"/>
  <c r="S241" i="82"/>
  <c r="L241" i="82"/>
  <c r="J241" i="82"/>
  <c r="Q241" i="82"/>
  <c r="U238" i="82"/>
  <c r="S238" i="82"/>
  <c r="L238" i="82"/>
  <c r="J238" i="82"/>
  <c r="I238" i="82"/>
  <c r="Q238" i="82"/>
  <c r="N238" i="82"/>
  <c r="P238" i="82"/>
  <c r="O238" i="82"/>
  <c r="M238" i="82"/>
  <c r="H238" i="82"/>
  <c r="T238" i="82"/>
  <c r="R238" i="82"/>
  <c r="M235" i="82"/>
  <c r="H235" i="82"/>
  <c r="T235" i="82"/>
  <c r="I235" i="82"/>
  <c r="R235" i="82"/>
  <c r="O235" i="82"/>
  <c r="Q235" i="82"/>
  <c r="N235" i="82"/>
  <c r="P235" i="82"/>
  <c r="U235" i="82"/>
  <c r="S235" i="82"/>
  <c r="L235" i="82"/>
  <c r="J235" i="82"/>
  <c r="K463" i="82"/>
  <c r="K259" i="82"/>
  <c r="K127" i="82"/>
  <c r="K223" i="82"/>
  <c r="K55" i="82"/>
  <c r="K439" i="82"/>
  <c r="K31" i="82"/>
  <c r="K337" i="82"/>
  <c r="K265" i="82"/>
  <c r="K274" i="82"/>
  <c r="K175" i="82"/>
  <c r="K325" i="82"/>
  <c r="K388" i="82"/>
  <c r="K106" i="82"/>
  <c r="K208" i="82"/>
  <c r="K139" i="82"/>
  <c r="U250" i="82"/>
  <c r="P250" i="82"/>
  <c r="R250" i="82"/>
  <c r="H250" i="82"/>
  <c r="Q250" i="82"/>
  <c r="T250" i="82"/>
  <c r="N250" i="82"/>
  <c r="I250" i="82"/>
  <c r="S250" i="82"/>
  <c r="M250" i="82"/>
  <c r="O250" i="82"/>
  <c r="L250" i="82"/>
  <c r="J250" i="82"/>
  <c r="L244" i="82"/>
  <c r="Q244" i="82"/>
  <c r="T244" i="82"/>
  <c r="N244" i="82"/>
  <c r="M244" i="82"/>
  <c r="O244" i="82"/>
  <c r="H244" i="82"/>
  <c r="U244" i="82"/>
  <c r="S244" i="82"/>
  <c r="I244" i="82"/>
  <c r="J244" i="82"/>
  <c r="R244" i="82"/>
  <c r="P244" i="82"/>
  <c r="H247" i="82"/>
  <c r="U247" i="82"/>
  <c r="T247" i="82"/>
  <c r="L247" i="82"/>
  <c r="N247" i="82"/>
  <c r="Q247" i="82"/>
  <c r="O247" i="82"/>
  <c r="R247" i="82"/>
  <c r="S247" i="82"/>
  <c r="M247" i="82"/>
  <c r="J247" i="82"/>
  <c r="P247" i="82"/>
  <c r="I247" i="82"/>
  <c r="I253" i="82"/>
  <c r="J253" i="82"/>
  <c r="R253" i="82"/>
  <c r="U253" i="82"/>
  <c r="P253" i="82"/>
  <c r="L253" i="82"/>
  <c r="N253" i="82"/>
  <c r="O253" i="82"/>
  <c r="H253" i="82"/>
  <c r="Q253" i="82"/>
  <c r="T253" i="82"/>
  <c r="S253" i="82"/>
  <c r="M253" i="82"/>
  <c r="K448" i="82"/>
  <c r="K430" i="82"/>
  <c r="K49" i="82"/>
  <c r="K262" i="82"/>
  <c r="K250" i="82"/>
  <c r="K382" i="82"/>
  <c r="K28" i="82"/>
  <c r="K481" i="82"/>
  <c r="K151" i="82"/>
  <c r="K121" i="82"/>
  <c r="K211" i="82"/>
  <c r="K361" i="82"/>
  <c r="K217" i="82"/>
  <c r="K82" i="82"/>
  <c r="K229" i="82"/>
  <c r="K373" i="82"/>
  <c r="K133" i="82"/>
  <c r="K346" i="82"/>
  <c r="K157" i="82"/>
  <c r="K241" i="82"/>
  <c r="K322" i="82"/>
  <c r="K19" i="82"/>
  <c r="K58" i="82"/>
  <c r="K466" i="82"/>
  <c r="K220" i="82"/>
  <c r="K445" i="82"/>
  <c r="K25" i="82"/>
  <c r="K358" i="82"/>
  <c r="K391" i="82"/>
  <c r="K46" i="82"/>
  <c r="K112" i="82"/>
  <c r="K244" i="82"/>
  <c r="K163" i="82"/>
  <c r="K235" i="82"/>
  <c r="K352" i="82"/>
  <c r="K145" i="82"/>
  <c r="K454" i="82"/>
  <c r="K400" i="82"/>
  <c r="K268" i="82"/>
  <c r="K40" i="82"/>
  <c r="K22" i="82"/>
  <c r="K271" i="82"/>
  <c r="K94" i="82"/>
  <c r="K37" i="82"/>
  <c r="K142" i="82"/>
  <c r="K178" i="82"/>
  <c r="K286" i="82"/>
  <c r="K238" i="82"/>
  <c r="K442" i="82"/>
  <c r="K148" i="82"/>
  <c r="K412" i="82"/>
  <c r="K91" i="82"/>
  <c r="K328" i="82"/>
  <c r="K169" i="82"/>
  <c r="K16" i="82"/>
  <c r="K397" i="82"/>
  <c r="K313" i="82"/>
  <c r="K136" i="82"/>
  <c r="K124" i="82"/>
  <c r="K418" i="82"/>
  <c r="K247" i="82"/>
  <c r="K232" i="82"/>
  <c r="K181" i="82"/>
  <c r="K64" i="82"/>
  <c r="K433" i="82"/>
  <c r="K160" i="82"/>
  <c r="K301" i="82"/>
  <c r="K457" i="82"/>
  <c r="K316" i="82"/>
  <c r="K409" i="82"/>
  <c r="K307" i="82"/>
  <c r="K166" i="82"/>
  <c r="K190" i="82"/>
  <c r="K283" i="82"/>
  <c r="K415" i="82"/>
  <c r="K154" i="82"/>
  <c r="K277" i="82"/>
  <c r="K76" i="82"/>
  <c r="K109" i="82"/>
  <c r="K34" i="82"/>
  <c r="K349" i="82"/>
  <c r="K172" i="82"/>
  <c r="G460" i="82" a="1"/>
  <c r="K460" i="82" s="1"/>
  <c r="K436" i="82"/>
  <c r="K367" i="82"/>
  <c r="K187" i="82"/>
  <c r="K304" i="82"/>
  <c r="K85" i="82"/>
  <c r="K469" i="82"/>
  <c r="K379" i="82"/>
  <c r="K67" i="82"/>
  <c r="K43" i="82"/>
  <c r="K376" i="82"/>
  <c r="K103" i="82"/>
  <c r="K394" i="82"/>
  <c r="K340" i="82"/>
  <c r="K115" i="82"/>
  <c r="K100" i="82"/>
  <c r="K79" i="82"/>
  <c r="K130" i="82"/>
  <c r="K427" i="82"/>
  <c r="K472" i="82"/>
  <c r="K478" i="82"/>
  <c r="K88" i="82"/>
  <c r="K334" i="82"/>
  <c r="K280" i="82"/>
  <c r="K193" i="82"/>
  <c r="K73" i="82"/>
  <c r="K52" i="82"/>
  <c r="K292" i="82"/>
  <c r="K295" i="82"/>
  <c r="K226" i="82"/>
  <c r="K331" i="82"/>
  <c r="K475" i="82"/>
  <c r="K298" i="82"/>
  <c r="K451" i="82"/>
  <c r="V2" i="82"/>
  <c r="CA2" i="82" s="1"/>
  <c r="B8" i="1"/>
  <c r="Q35" i="15"/>
  <c r="Q34" i="15"/>
  <c r="Q8" i="15"/>
  <c r="Q7" i="15"/>
  <c r="Q6" i="15"/>
  <c r="Q5" i="15"/>
  <c r="R116" i="83"/>
  <c r="R115" i="83"/>
  <c r="R114" i="83"/>
  <c r="R113" i="83"/>
  <c r="R112" i="83"/>
  <c r="R111" i="83"/>
  <c r="R110" i="83"/>
  <c r="R109" i="83"/>
  <c r="R94" i="83"/>
  <c r="R93" i="83"/>
  <c r="R92" i="83"/>
  <c r="R91" i="83"/>
  <c r="R90" i="83"/>
  <c r="R89" i="83"/>
  <c r="R88" i="83"/>
  <c r="R87" i="83"/>
  <c r="R72" i="83"/>
  <c r="R71" i="83"/>
  <c r="R70" i="83"/>
  <c r="R69" i="83"/>
  <c r="R68" i="83"/>
  <c r="R67" i="83"/>
  <c r="R66" i="83"/>
  <c r="R65" i="83"/>
  <c r="Q55" i="83"/>
  <c r="Q54" i="83"/>
  <c r="Q53" i="83"/>
  <c r="Q52" i="83"/>
  <c r="Q51" i="83"/>
  <c r="R49" i="83"/>
  <c r="Q49" i="83" s="1"/>
  <c r="R48" i="83"/>
  <c r="Q48" i="83" s="1"/>
  <c r="R47" i="83"/>
  <c r="Q47" i="83" s="1"/>
  <c r="R46" i="83"/>
  <c r="Q46" i="83" s="1"/>
  <c r="R45" i="83"/>
  <c r="Q45" i="83" s="1"/>
  <c r="R44" i="83"/>
  <c r="Q44" i="83" s="1"/>
  <c r="R43" i="83"/>
  <c r="Q43" i="83" s="1"/>
  <c r="R42" i="83"/>
  <c r="Q42" i="83" s="1"/>
  <c r="Q41" i="83"/>
  <c r="Q40" i="83"/>
  <c r="Q39" i="83"/>
  <c r="Q38" i="83"/>
  <c r="Q37" i="83"/>
  <c r="Q36" i="83"/>
  <c r="Q35" i="83"/>
  <c r="Q34" i="83"/>
  <c r="Q33" i="83"/>
  <c r="R197" i="14"/>
  <c r="R196" i="14"/>
  <c r="R195" i="14"/>
  <c r="R194" i="14"/>
  <c r="R193" i="14"/>
  <c r="R192" i="14"/>
  <c r="R191" i="14"/>
  <c r="R190" i="14"/>
  <c r="R178" i="14"/>
  <c r="R177" i="14"/>
  <c r="R176" i="14"/>
  <c r="R175" i="14"/>
  <c r="R174" i="14"/>
  <c r="R173" i="14"/>
  <c r="R172" i="14"/>
  <c r="R171" i="14"/>
  <c r="R156" i="14"/>
  <c r="R155" i="14"/>
  <c r="R154" i="14"/>
  <c r="R153" i="14"/>
  <c r="R152" i="14"/>
  <c r="R151" i="14"/>
  <c r="R150" i="14"/>
  <c r="R149" i="14"/>
  <c r="R137" i="14"/>
  <c r="R136" i="14"/>
  <c r="R135" i="14"/>
  <c r="R134" i="14"/>
  <c r="R133" i="14"/>
  <c r="R132" i="14"/>
  <c r="R131" i="14"/>
  <c r="R130" i="14"/>
  <c r="R115" i="14"/>
  <c r="R114" i="14"/>
  <c r="R113" i="14"/>
  <c r="R112" i="14"/>
  <c r="R111" i="14"/>
  <c r="R110" i="14"/>
  <c r="R109" i="14"/>
  <c r="R108" i="14"/>
  <c r="R96" i="14"/>
  <c r="R95" i="14"/>
  <c r="R94" i="14"/>
  <c r="R93" i="14"/>
  <c r="R92" i="14"/>
  <c r="R91" i="14"/>
  <c r="R90" i="14"/>
  <c r="R89" i="14"/>
  <c r="Q79" i="14"/>
  <c r="Q78" i="14"/>
  <c r="Q77" i="14"/>
  <c r="Q76" i="14"/>
  <c r="Q75" i="14"/>
  <c r="R74" i="14"/>
  <c r="Q74" i="14" s="1"/>
  <c r="R73" i="14"/>
  <c r="Q73" i="14" s="1"/>
  <c r="R72" i="14"/>
  <c r="Q72" i="14" s="1"/>
  <c r="R71" i="14"/>
  <c r="Q71" i="14" s="1"/>
  <c r="R70" i="14"/>
  <c r="Q70" i="14" s="1"/>
  <c r="R69" i="14"/>
  <c r="Q69" i="14" s="1"/>
  <c r="R68" i="14"/>
  <c r="Q68" i="14" s="1"/>
  <c r="R67" i="14"/>
  <c r="Q67" i="14" s="1"/>
  <c r="Q66" i="14"/>
  <c r="Q65" i="14"/>
  <c r="Q64" i="14"/>
  <c r="Q63" i="14"/>
  <c r="Q62" i="14"/>
  <c r="Q61" i="14"/>
  <c r="Q60" i="14"/>
  <c r="Q59" i="14"/>
  <c r="Q58" i="14"/>
  <c r="Q57" i="14"/>
  <c r="Q56" i="14"/>
  <c r="R54" i="14"/>
  <c r="Q54" i="14" s="1"/>
  <c r="R53" i="14"/>
  <c r="Q53" i="14" s="1"/>
  <c r="R52" i="14"/>
  <c r="Q52" i="14" s="1"/>
  <c r="R51" i="14"/>
  <c r="Q51" i="14" s="1"/>
  <c r="R50" i="14"/>
  <c r="Q50" i="14" s="1"/>
  <c r="R49" i="14"/>
  <c r="Q49" i="14" s="1"/>
  <c r="R48" i="14"/>
  <c r="Q48" i="14" s="1"/>
  <c r="R47" i="14"/>
  <c r="Q47" i="14" s="1"/>
  <c r="Q46" i="14"/>
  <c r="Q45" i="14"/>
  <c r="Q44" i="14"/>
  <c r="Q43" i="14"/>
  <c r="Q42" i="14"/>
  <c r="Q41" i="14"/>
  <c r="Q40" i="14"/>
  <c r="Q39" i="14"/>
  <c r="Q38" i="14"/>
  <c r="R615" i="84"/>
  <c r="R614" i="84"/>
  <c r="R613" i="84"/>
  <c r="R612" i="84"/>
  <c r="R611" i="84"/>
  <c r="R610" i="84"/>
  <c r="R609" i="84"/>
  <c r="R608" i="84"/>
  <c r="R596" i="84"/>
  <c r="R595" i="84"/>
  <c r="R594" i="84"/>
  <c r="R593" i="84"/>
  <c r="R592" i="84"/>
  <c r="R591" i="84"/>
  <c r="R590" i="84"/>
  <c r="R589" i="84"/>
  <c r="R577" i="84"/>
  <c r="R576" i="84"/>
  <c r="R575" i="84"/>
  <c r="R574" i="84"/>
  <c r="R573" i="84"/>
  <c r="R572" i="84"/>
  <c r="R571" i="84"/>
  <c r="R570" i="84"/>
  <c r="R558" i="84"/>
  <c r="R557" i="84"/>
  <c r="R556" i="84"/>
  <c r="R555" i="84"/>
  <c r="R554" i="84"/>
  <c r="R553" i="84"/>
  <c r="R552" i="84"/>
  <c r="R551" i="84"/>
  <c r="R539" i="84"/>
  <c r="R538" i="84"/>
  <c r="R537" i="84"/>
  <c r="R536" i="84"/>
  <c r="R535" i="84"/>
  <c r="R534" i="84"/>
  <c r="R533" i="84"/>
  <c r="R532" i="84"/>
  <c r="R520" i="84"/>
  <c r="R519" i="84"/>
  <c r="R518" i="84"/>
  <c r="R517" i="84"/>
  <c r="R516" i="84"/>
  <c r="R515" i="84"/>
  <c r="R514" i="84"/>
  <c r="R513" i="84"/>
  <c r="R501" i="84"/>
  <c r="R500" i="84"/>
  <c r="R499" i="84"/>
  <c r="R498" i="84"/>
  <c r="R497" i="84"/>
  <c r="R496" i="84"/>
  <c r="R495" i="84"/>
  <c r="R494" i="84"/>
  <c r="R482" i="84"/>
  <c r="R481" i="84"/>
  <c r="R480" i="84"/>
  <c r="R479" i="84"/>
  <c r="R478" i="84"/>
  <c r="R477" i="84"/>
  <c r="R476" i="84"/>
  <c r="R475" i="84"/>
  <c r="R463" i="84"/>
  <c r="R462" i="84"/>
  <c r="R461" i="84"/>
  <c r="R460" i="84"/>
  <c r="R459" i="84"/>
  <c r="R458" i="84"/>
  <c r="R457" i="84"/>
  <c r="R456" i="84"/>
  <c r="R444" i="84"/>
  <c r="R443" i="84"/>
  <c r="R442" i="84"/>
  <c r="R441" i="84"/>
  <c r="R440" i="84"/>
  <c r="R439" i="84"/>
  <c r="R438" i="84"/>
  <c r="R437" i="84"/>
  <c r="R425" i="84"/>
  <c r="R424" i="84"/>
  <c r="R423" i="84"/>
  <c r="R422" i="84"/>
  <c r="R421" i="84"/>
  <c r="R420" i="84"/>
  <c r="R419" i="84"/>
  <c r="R418" i="84"/>
  <c r="R406" i="84"/>
  <c r="R405" i="84"/>
  <c r="R404" i="84"/>
  <c r="R403" i="84"/>
  <c r="R402" i="84"/>
  <c r="R401" i="84"/>
  <c r="R400" i="84"/>
  <c r="R399" i="84"/>
  <c r="R387" i="84"/>
  <c r="R386" i="84"/>
  <c r="R385" i="84"/>
  <c r="R384" i="84"/>
  <c r="R383" i="84"/>
  <c r="R382" i="84"/>
  <c r="R381" i="84"/>
  <c r="R380" i="84"/>
  <c r="R368" i="84"/>
  <c r="R367" i="84"/>
  <c r="R366" i="84"/>
  <c r="R365" i="84"/>
  <c r="R364" i="84"/>
  <c r="R363" i="84"/>
  <c r="R362" i="84"/>
  <c r="R361" i="84"/>
  <c r="R349" i="84"/>
  <c r="R348" i="84"/>
  <c r="R347" i="84"/>
  <c r="R346" i="84"/>
  <c r="R345" i="84"/>
  <c r="R344" i="84"/>
  <c r="R343" i="84"/>
  <c r="R342" i="84"/>
  <c r="R330" i="84"/>
  <c r="R329" i="84"/>
  <c r="R328" i="84"/>
  <c r="R327" i="84"/>
  <c r="R326" i="84"/>
  <c r="R325" i="84"/>
  <c r="R324" i="84"/>
  <c r="R323" i="84"/>
  <c r="R311" i="84"/>
  <c r="R310" i="84"/>
  <c r="R309" i="84"/>
  <c r="R308" i="84"/>
  <c r="R307" i="84"/>
  <c r="R306" i="84"/>
  <c r="R305" i="84"/>
  <c r="R304" i="84"/>
  <c r="R292" i="84"/>
  <c r="R291" i="84"/>
  <c r="R290" i="84"/>
  <c r="R289" i="84"/>
  <c r="R288" i="84"/>
  <c r="R287" i="84"/>
  <c r="R286" i="84"/>
  <c r="R285" i="84"/>
  <c r="R273" i="84"/>
  <c r="R272" i="84"/>
  <c r="R271" i="84"/>
  <c r="R270" i="84"/>
  <c r="R269" i="84"/>
  <c r="R268" i="84"/>
  <c r="R267" i="84"/>
  <c r="R266" i="84"/>
  <c r="R254" i="84"/>
  <c r="R253" i="84"/>
  <c r="R252" i="84"/>
  <c r="R251" i="84"/>
  <c r="R250" i="84"/>
  <c r="R249" i="84"/>
  <c r="R248" i="84"/>
  <c r="R247" i="84"/>
  <c r="R235" i="84"/>
  <c r="R234" i="84"/>
  <c r="R233" i="84"/>
  <c r="R232" i="84"/>
  <c r="R231" i="84"/>
  <c r="R230" i="84"/>
  <c r="R229" i="84"/>
  <c r="R228" i="84"/>
  <c r="R216" i="84"/>
  <c r="R215" i="84"/>
  <c r="R214" i="84"/>
  <c r="R213" i="84"/>
  <c r="R212" i="84"/>
  <c r="R211" i="84"/>
  <c r="R210" i="84"/>
  <c r="R209" i="84"/>
  <c r="R197" i="84"/>
  <c r="R196" i="84"/>
  <c r="R195" i="84"/>
  <c r="R194" i="84"/>
  <c r="R193" i="84"/>
  <c r="R192" i="84"/>
  <c r="R191" i="84"/>
  <c r="R190" i="84"/>
  <c r="R178" i="84"/>
  <c r="R177" i="84"/>
  <c r="R176" i="84"/>
  <c r="R175" i="84"/>
  <c r="R174" i="84"/>
  <c r="R173" i="84"/>
  <c r="R172" i="84"/>
  <c r="R171" i="84"/>
  <c r="Q162" i="84"/>
  <c r="Q161" i="84"/>
  <c r="Q160" i="84"/>
  <c r="R159" i="84"/>
  <c r="Q159" i="84" s="1"/>
  <c r="R158" i="84"/>
  <c r="Q158" i="84" s="1"/>
  <c r="R157" i="84"/>
  <c r="Q157" i="84" s="1"/>
  <c r="R156" i="84"/>
  <c r="Q156" i="84" s="1"/>
  <c r="R155" i="84"/>
  <c r="Q155" i="84" s="1"/>
  <c r="R154" i="84"/>
  <c r="Q154" i="84" s="1"/>
  <c r="R153" i="84"/>
  <c r="Q153" i="84" s="1"/>
  <c r="R152" i="84"/>
  <c r="Q152" i="84" s="1"/>
  <c r="Q151" i="84"/>
  <c r="Q150" i="84"/>
  <c r="Q149" i="84"/>
  <c r="Q148" i="84"/>
  <c r="Q147" i="84"/>
  <c r="Q146" i="84"/>
  <c r="Q145" i="84"/>
  <c r="Q144" i="84"/>
  <c r="Q143" i="84"/>
  <c r="Q142" i="84"/>
  <c r="Q141" i="84"/>
  <c r="R140" i="84"/>
  <c r="Q140" i="84" s="1"/>
  <c r="R139" i="84"/>
  <c r="Q139" i="84" s="1"/>
  <c r="R138" i="84"/>
  <c r="Q138" i="84" s="1"/>
  <c r="R137" i="84"/>
  <c r="Q137" i="84" s="1"/>
  <c r="R136" i="84"/>
  <c r="Q136" i="84" s="1"/>
  <c r="R135" i="84"/>
  <c r="Q135" i="84" s="1"/>
  <c r="R134" i="84"/>
  <c r="Q134" i="84" s="1"/>
  <c r="R133" i="84"/>
  <c r="Q133" i="84" s="1"/>
  <c r="Q132" i="84"/>
  <c r="Q131" i="84"/>
  <c r="Q130" i="84"/>
  <c r="Q129" i="84"/>
  <c r="Q128" i="84"/>
  <c r="Q127" i="84"/>
  <c r="Q126" i="84"/>
  <c r="Q125" i="84"/>
  <c r="Q124" i="84"/>
  <c r="Q123" i="84"/>
  <c r="Q122" i="84"/>
  <c r="R121" i="84"/>
  <c r="Q121" i="84" s="1"/>
  <c r="R120" i="84"/>
  <c r="Q120" i="84" s="1"/>
  <c r="R119" i="84"/>
  <c r="Q119" i="84" s="1"/>
  <c r="R118" i="84"/>
  <c r="Q118" i="84" s="1"/>
  <c r="R117" i="84"/>
  <c r="Q117" i="84" s="1"/>
  <c r="R116" i="84"/>
  <c r="Q116" i="84" s="1"/>
  <c r="R115" i="84"/>
  <c r="Q115" i="84" s="1"/>
  <c r="R114" i="84"/>
  <c r="Q114" i="84" s="1"/>
  <c r="Q113" i="84"/>
  <c r="Q112" i="84"/>
  <c r="Q111" i="84"/>
  <c r="Q110" i="84"/>
  <c r="Q109" i="84"/>
  <c r="Q108" i="84"/>
  <c r="Q107" i="84"/>
  <c r="Q106" i="84"/>
  <c r="Q105" i="84"/>
  <c r="Q104" i="84"/>
  <c r="Q103" i="84"/>
  <c r="R102" i="84"/>
  <c r="Q102" i="84" s="1"/>
  <c r="R101" i="84"/>
  <c r="Q101" i="84" s="1"/>
  <c r="R100" i="84"/>
  <c r="Q100" i="84" s="1"/>
  <c r="R99" i="84"/>
  <c r="Q99" i="84" s="1"/>
  <c r="R98" i="84"/>
  <c r="Q98" i="84" s="1"/>
  <c r="R97" i="84"/>
  <c r="Q97" i="84" s="1"/>
  <c r="R96" i="84"/>
  <c r="Q96" i="84" s="1"/>
  <c r="R95" i="84"/>
  <c r="Q95" i="84" s="1"/>
  <c r="Q94" i="84"/>
  <c r="Q93" i="84"/>
  <c r="Q92" i="84"/>
  <c r="Q91" i="84"/>
  <c r="Q90" i="84"/>
  <c r="Q89" i="84"/>
  <c r="Q88" i="84"/>
  <c r="Q87" i="84"/>
  <c r="Q86" i="84"/>
  <c r="Q85" i="84"/>
  <c r="Q84" i="84"/>
  <c r="R83" i="84"/>
  <c r="Q83" i="84" s="1"/>
  <c r="R82" i="84"/>
  <c r="Q82" i="84" s="1"/>
  <c r="R81" i="84"/>
  <c r="Q81" i="84" s="1"/>
  <c r="R80" i="84"/>
  <c r="Q80" i="84" s="1"/>
  <c r="R79" i="84"/>
  <c r="Q79" i="84" s="1"/>
  <c r="R78" i="84"/>
  <c r="Q78" i="84" s="1"/>
  <c r="R77" i="84"/>
  <c r="Q77" i="84" s="1"/>
  <c r="R76" i="84"/>
  <c r="Q76" i="84" s="1"/>
  <c r="Q75" i="84"/>
  <c r="Q74" i="84"/>
  <c r="Q73" i="84"/>
  <c r="Q72" i="84"/>
  <c r="Q71" i="84"/>
  <c r="Q70" i="84"/>
  <c r="Q69" i="84"/>
  <c r="Q68" i="84"/>
  <c r="Q67" i="84"/>
  <c r="Q66" i="84"/>
  <c r="Q65" i="84"/>
  <c r="R64" i="84"/>
  <c r="Q64" i="84" s="1"/>
  <c r="R63" i="84"/>
  <c r="Q63" i="84" s="1"/>
  <c r="R62" i="84"/>
  <c r="Q62" i="84" s="1"/>
  <c r="R61" i="84"/>
  <c r="Q61" i="84" s="1"/>
  <c r="R60" i="84"/>
  <c r="Q60" i="84" s="1"/>
  <c r="R59" i="84"/>
  <c r="Q59" i="84" s="1"/>
  <c r="R58" i="84"/>
  <c r="Q58" i="84" s="1"/>
  <c r="R57" i="84"/>
  <c r="Q57" i="84" s="1"/>
  <c r="Q56" i="84"/>
  <c r="Q55" i="84"/>
  <c r="Q54" i="84"/>
  <c r="Q53" i="84"/>
  <c r="Q52" i="84"/>
  <c r="Q51" i="84"/>
  <c r="Q50" i="84"/>
  <c r="Q49" i="84"/>
  <c r="Q48" i="84"/>
  <c r="Q47" i="84"/>
  <c r="Q46" i="84"/>
  <c r="R44" i="84"/>
  <c r="Q44" i="84" s="1"/>
  <c r="R43" i="84"/>
  <c r="Q43" i="84" s="1"/>
  <c r="R42" i="84"/>
  <c r="Q42" i="84" s="1"/>
  <c r="R41" i="84"/>
  <c r="Q41" i="84" s="1"/>
  <c r="R40" i="84"/>
  <c r="Q40" i="84" s="1"/>
  <c r="R39" i="84"/>
  <c r="Q39" i="84" s="1"/>
  <c r="R38" i="84"/>
  <c r="Q38" i="84" s="1"/>
  <c r="R37" i="84"/>
  <c r="Q37" i="84" s="1"/>
  <c r="Q36" i="84"/>
  <c r="Q35" i="84"/>
  <c r="Q34" i="84"/>
  <c r="Q33" i="84"/>
  <c r="Q32" i="84"/>
  <c r="Q31" i="84"/>
  <c r="Q30" i="84"/>
  <c r="Q29" i="84"/>
  <c r="Q28" i="84"/>
  <c r="Q27" i="84"/>
  <c r="Q26" i="84"/>
  <c r="R24" i="84"/>
  <c r="Q24" i="84" s="1"/>
  <c r="R23" i="84"/>
  <c r="Q23" i="84" s="1"/>
  <c r="R22" i="84"/>
  <c r="Q22" i="84" s="1"/>
  <c r="R21" i="84"/>
  <c r="Q21" i="84" s="1"/>
  <c r="R20" i="84"/>
  <c r="Q20" i="84" s="1"/>
  <c r="R19" i="84"/>
  <c r="Q19" i="84" s="1"/>
  <c r="R18" i="84"/>
  <c r="Q18" i="84" s="1"/>
  <c r="R17" i="84"/>
  <c r="Q17" i="84" s="1"/>
  <c r="Q16" i="84"/>
  <c r="Q15" i="84"/>
  <c r="Q14" i="84"/>
  <c r="Q13" i="84"/>
  <c r="Q12" i="84"/>
  <c r="Q11" i="84"/>
  <c r="Q10" i="84"/>
  <c r="Q9" i="84"/>
  <c r="Q188" i="13"/>
  <c r="Q187" i="13"/>
  <c r="Q186" i="13"/>
  <c r="Q177" i="13"/>
  <c r="Q176" i="13"/>
  <c r="Q175" i="13"/>
  <c r="Q174" i="13"/>
  <c r="Q173" i="13"/>
  <c r="Q172" i="13"/>
  <c r="Q171" i="13"/>
  <c r="Q170" i="13"/>
  <c r="Q169" i="13"/>
  <c r="Q168" i="13"/>
  <c r="Q99" i="13"/>
  <c r="Q98" i="13"/>
  <c r="Q97" i="13"/>
  <c r="Q96" i="13"/>
  <c r="Q95" i="13"/>
  <c r="Q94" i="13"/>
  <c r="Q93" i="13"/>
  <c r="Q92" i="13"/>
  <c r="Q91" i="13"/>
  <c r="Q90" i="13"/>
  <c r="Q89" i="13"/>
  <c r="Q88" i="13"/>
  <c r="Q87" i="13"/>
  <c r="Q86" i="13"/>
  <c r="Q85" i="13"/>
  <c r="Q84" i="13"/>
  <c r="Q83" i="13"/>
  <c r="Q82" i="13"/>
  <c r="Q81" i="13"/>
  <c r="Q80" i="13"/>
  <c r="B69" i="2"/>
  <c r="J460" i="82" l="1"/>
  <c r="H460" i="82"/>
  <c r="I460" i="82"/>
  <c r="R460" i="82"/>
  <c r="T460" i="82"/>
  <c r="M460" i="82"/>
  <c r="P460" i="82"/>
  <c r="Q460" i="82"/>
  <c r="L460" i="82"/>
  <c r="O460" i="82"/>
  <c r="U460" i="82"/>
  <c r="S460" i="82"/>
  <c r="N460" i="82"/>
  <c r="G460" i="82"/>
  <c r="CB2" i="82"/>
  <c r="CD2" i="82"/>
  <c r="CE2" i="82"/>
  <c r="Q8" i="84"/>
  <c r="Q7" i="84"/>
  <c r="K602" i="84"/>
  <c r="K606" i="84" s="1"/>
  <c r="H602" i="84"/>
  <c r="H606" i="84" s="1"/>
  <c r="E602" i="84"/>
  <c r="E606" i="84" s="1"/>
  <c r="K583" i="84"/>
  <c r="K587" i="84" s="1"/>
  <c r="H583" i="84"/>
  <c r="H587" i="84" s="1"/>
  <c r="E583" i="84"/>
  <c r="E587" i="84" s="1"/>
  <c r="K564" i="84"/>
  <c r="K568" i="84" s="1"/>
  <c r="H564" i="84"/>
  <c r="H568" i="84" s="1"/>
  <c r="E564" i="84"/>
  <c r="E568" i="84" s="1"/>
  <c r="K545" i="84"/>
  <c r="K549" i="84" s="1"/>
  <c r="H545" i="84"/>
  <c r="H549" i="84" s="1"/>
  <c r="E545" i="84"/>
  <c r="E549" i="84" s="1"/>
  <c r="K526" i="84"/>
  <c r="K530" i="84" s="1"/>
  <c r="H526" i="84"/>
  <c r="H530" i="84" s="1"/>
  <c r="E526" i="84"/>
  <c r="E530" i="84" s="1"/>
  <c r="K507" i="84"/>
  <c r="K511" i="84" s="1"/>
  <c r="H507" i="84"/>
  <c r="H511" i="84" s="1"/>
  <c r="E507" i="84"/>
  <c r="E511" i="84" s="1"/>
  <c r="K488" i="84"/>
  <c r="K492" i="84" s="1"/>
  <c r="H488" i="84"/>
  <c r="H492" i="84" s="1"/>
  <c r="E488" i="84"/>
  <c r="E492" i="84" s="1"/>
  <c r="K469" i="84"/>
  <c r="K473" i="84" s="1"/>
  <c r="H469" i="84"/>
  <c r="H473" i="84" s="1"/>
  <c r="E469" i="84"/>
  <c r="E473" i="84" s="1"/>
  <c r="K450" i="84"/>
  <c r="K454" i="84" s="1"/>
  <c r="H450" i="84"/>
  <c r="H454" i="84" s="1"/>
  <c r="E450" i="84"/>
  <c r="E454" i="84" s="1"/>
  <c r="K431" i="84"/>
  <c r="K435" i="84" s="1"/>
  <c r="H431" i="84"/>
  <c r="H435" i="84" s="1"/>
  <c r="E431" i="84"/>
  <c r="E435" i="84" s="1"/>
  <c r="K412" i="84"/>
  <c r="K416" i="84" s="1"/>
  <c r="H412" i="84"/>
  <c r="H416" i="84" s="1"/>
  <c r="E412" i="84"/>
  <c r="E416" i="84" s="1"/>
  <c r="K393" i="84"/>
  <c r="K397" i="84" s="1"/>
  <c r="H393" i="84"/>
  <c r="H397" i="84" s="1"/>
  <c r="E393" i="84"/>
  <c r="E397" i="84" s="1"/>
  <c r="K374" i="84"/>
  <c r="K378" i="84" s="1"/>
  <c r="H374" i="84"/>
  <c r="H378" i="84" s="1"/>
  <c r="E374" i="84"/>
  <c r="E378" i="84" s="1"/>
  <c r="K355" i="84"/>
  <c r="K359" i="84" s="1"/>
  <c r="H355" i="84"/>
  <c r="H359" i="84" s="1"/>
  <c r="E355" i="84"/>
  <c r="E359" i="84" s="1"/>
  <c r="K336" i="84"/>
  <c r="K340" i="84" s="1"/>
  <c r="H336" i="84"/>
  <c r="H340" i="84" s="1"/>
  <c r="E336" i="84"/>
  <c r="E340" i="84" s="1"/>
  <c r="K317" i="84"/>
  <c r="K321" i="84" s="1"/>
  <c r="H317" i="84"/>
  <c r="H321" i="84" s="1"/>
  <c r="E317" i="84"/>
  <c r="E321" i="84" s="1"/>
  <c r="K298" i="84"/>
  <c r="K302" i="84" s="1"/>
  <c r="H298" i="84"/>
  <c r="H302" i="84" s="1"/>
  <c r="E298" i="84"/>
  <c r="E302" i="84" s="1"/>
  <c r="K279" i="84"/>
  <c r="K283" i="84" s="1"/>
  <c r="H279" i="84"/>
  <c r="H283" i="84" s="1"/>
  <c r="E279" i="84"/>
  <c r="E283" i="84" s="1"/>
  <c r="K260" i="84"/>
  <c r="K264" i="84" s="1"/>
  <c r="H260" i="84"/>
  <c r="H264" i="84" s="1"/>
  <c r="E260" i="84"/>
  <c r="E264" i="84" s="1"/>
  <c r="K241" i="84"/>
  <c r="K245" i="84" s="1"/>
  <c r="H241" i="84"/>
  <c r="H245" i="84" s="1"/>
  <c r="E241" i="84"/>
  <c r="E245" i="84" s="1"/>
  <c r="K222" i="84"/>
  <c r="K226" i="84" s="1"/>
  <c r="H222" i="84"/>
  <c r="H226" i="84" s="1"/>
  <c r="E222" i="84"/>
  <c r="E226" i="84" s="1"/>
  <c r="K203" i="84"/>
  <c r="K207" i="84" s="1"/>
  <c r="H203" i="84"/>
  <c r="H207" i="84" s="1"/>
  <c r="E203" i="84"/>
  <c r="E207" i="84" s="1"/>
  <c r="K184" i="84"/>
  <c r="K188" i="84" s="1"/>
  <c r="H184" i="84"/>
  <c r="H188" i="84" s="1"/>
  <c r="E184" i="84"/>
  <c r="E188" i="84" s="1"/>
  <c r="K165" i="84"/>
  <c r="K169" i="84" s="1"/>
  <c r="H165" i="84"/>
  <c r="H169" i="84" s="1"/>
  <c r="E165" i="84"/>
  <c r="E169" i="84" s="1"/>
  <c r="K146" i="84"/>
  <c r="K150" i="84" s="1"/>
  <c r="H146" i="84"/>
  <c r="H150" i="84" s="1"/>
  <c r="E146" i="84"/>
  <c r="E150" i="84" s="1"/>
  <c r="K127" i="84"/>
  <c r="K131" i="84" s="1"/>
  <c r="H127" i="84"/>
  <c r="H131" i="84" s="1"/>
  <c r="E127" i="84"/>
  <c r="E131" i="84" s="1"/>
  <c r="K108" i="84"/>
  <c r="K112" i="84" s="1"/>
  <c r="H108" i="84"/>
  <c r="H112" i="84" s="1"/>
  <c r="E108" i="84"/>
  <c r="E112" i="84" s="1"/>
  <c r="K89" i="84"/>
  <c r="K93" i="84" s="1"/>
  <c r="H89" i="84"/>
  <c r="H93" i="84" s="1"/>
  <c r="E89" i="84"/>
  <c r="E93" i="84" s="1"/>
  <c r="K70" i="84"/>
  <c r="K74" i="84" s="1"/>
  <c r="H70" i="84"/>
  <c r="H74" i="84" s="1"/>
  <c r="E70" i="84"/>
  <c r="E74" i="84" s="1"/>
  <c r="K51" i="84"/>
  <c r="K55" i="84" s="1"/>
  <c r="H51" i="84"/>
  <c r="H55" i="84" s="1"/>
  <c r="E55" i="84"/>
  <c r="Q11" i="17" l="1"/>
  <c r="B11" i="17"/>
  <c r="L128" i="15"/>
  <c r="K128" i="15"/>
  <c r="J128" i="15"/>
  <c r="I128" i="15"/>
  <c r="H128" i="15"/>
  <c r="G128" i="15"/>
  <c r="F128" i="15"/>
  <c r="M126" i="15"/>
  <c r="M125" i="15"/>
  <c r="M124" i="15"/>
  <c r="M123" i="15"/>
  <c r="M122" i="15"/>
  <c r="M121" i="15"/>
  <c r="M120" i="15"/>
  <c r="M119" i="15"/>
  <c r="M118" i="15"/>
  <c r="M117" i="15"/>
  <c r="M116" i="15"/>
  <c r="M115" i="15"/>
  <c r="M114" i="15"/>
  <c r="M113" i="15"/>
  <c r="M112" i="15"/>
  <c r="M111" i="15"/>
  <c r="M110" i="15"/>
  <c r="M109" i="15"/>
  <c r="M108" i="15"/>
  <c r="M107" i="15"/>
  <c r="M106" i="15"/>
  <c r="M105" i="15"/>
  <c r="M104" i="15"/>
  <c r="M103" i="15"/>
  <c r="M102" i="15"/>
  <c r="L97" i="15"/>
  <c r="K97" i="15"/>
  <c r="J97" i="15"/>
  <c r="I97" i="15"/>
  <c r="H97" i="15"/>
  <c r="G97" i="15"/>
  <c r="F97" i="15"/>
  <c r="M95" i="15"/>
  <c r="M94" i="15"/>
  <c r="M93" i="15"/>
  <c r="M92" i="15"/>
  <c r="M91" i="15"/>
  <c r="M90" i="15"/>
  <c r="M89" i="15"/>
  <c r="M88" i="15"/>
  <c r="M87" i="15"/>
  <c r="M86" i="15"/>
  <c r="M85" i="15"/>
  <c r="M84" i="15"/>
  <c r="M83" i="15"/>
  <c r="M82" i="15"/>
  <c r="M81" i="15"/>
  <c r="M80" i="15"/>
  <c r="M79" i="15"/>
  <c r="M78" i="15"/>
  <c r="M77" i="15"/>
  <c r="M76" i="15"/>
  <c r="M75" i="15"/>
  <c r="M74" i="15"/>
  <c r="M73" i="15"/>
  <c r="M72" i="15"/>
  <c r="M71" i="15"/>
  <c r="M64" i="15"/>
  <c r="M63" i="15"/>
  <c r="M62" i="15"/>
  <c r="M61" i="15"/>
  <c r="M60" i="15"/>
  <c r="M59" i="15"/>
  <c r="M58" i="15"/>
  <c r="M57" i="15"/>
  <c r="M56" i="15"/>
  <c r="M55" i="15"/>
  <c r="M54" i="15"/>
  <c r="M53" i="15"/>
  <c r="M52" i="15"/>
  <c r="M51" i="15"/>
  <c r="M50" i="15"/>
  <c r="M49" i="15"/>
  <c r="M48" i="15"/>
  <c r="M47" i="15"/>
  <c r="M46" i="15"/>
  <c r="M45" i="15"/>
  <c r="M44" i="15"/>
  <c r="M43" i="15"/>
  <c r="M42" i="15"/>
  <c r="M41" i="15"/>
  <c r="M40" i="15"/>
  <c r="M10" i="15"/>
  <c r="M11" i="15"/>
  <c r="M12" i="15"/>
  <c r="M13" i="15"/>
  <c r="M17" i="15"/>
  <c r="M18" i="15"/>
  <c r="M19" i="15"/>
  <c r="M20" i="15"/>
  <c r="M21" i="15"/>
  <c r="M22" i="15"/>
  <c r="M23" i="15"/>
  <c r="M24" i="15"/>
  <c r="M25" i="15"/>
  <c r="M26" i="15"/>
  <c r="M27" i="15"/>
  <c r="M28" i="15"/>
  <c r="M29" i="15"/>
  <c r="M30" i="15"/>
  <c r="M31" i="15"/>
  <c r="M32" i="15"/>
  <c r="M33" i="15"/>
  <c r="M9" i="15"/>
  <c r="Q10" i="17" l="1"/>
  <c r="B10" i="17"/>
  <c r="Q12" i="17"/>
  <c r="B12" i="17"/>
  <c r="K15" i="84"/>
  <c r="E15" i="84"/>
  <c r="M128" i="15"/>
  <c r="M97" i="15"/>
  <c r="R135" i="16"/>
  <c r="R134" i="16"/>
  <c r="R133" i="16"/>
  <c r="R132" i="16"/>
  <c r="R124" i="16"/>
  <c r="R123" i="16"/>
  <c r="R122" i="16"/>
  <c r="R110" i="16"/>
  <c r="R109" i="16"/>
  <c r="R108" i="16"/>
  <c r="R107" i="16"/>
  <c r="R103" i="16"/>
  <c r="R102" i="16"/>
  <c r="Q121" i="16" s="1"/>
  <c r="R101" i="16"/>
  <c r="R100" i="16"/>
  <c r="R88" i="16"/>
  <c r="R87" i="16"/>
  <c r="R86" i="16"/>
  <c r="R85" i="16"/>
  <c r="R77" i="16"/>
  <c r="R76" i="16"/>
  <c r="R75" i="16"/>
  <c r="R63" i="16"/>
  <c r="R62" i="16"/>
  <c r="R61" i="16"/>
  <c r="R60" i="16"/>
  <c r="R54" i="16"/>
  <c r="R55" i="16"/>
  <c r="Q77" i="16" s="1"/>
  <c r="R56" i="16"/>
  <c r="Q82" i="16" s="1"/>
  <c r="R53" i="16"/>
  <c r="B103" i="15"/>
  <c r="B104" i="15"/>
  <c r="B105" i="15"/>
  <c r="B106" i="15"/>
  <c r="B107" i="15"/>
  <c r="B108" i="15"/>
  <c r="B109" i="15"/>
  <c r="B110" i="15"/>
  <c r="B111" i="15"/>
  <c r="B112" i="15"/>
  <c r="B113" i="15"/>
  <c r="B114" i="15"/>
  <c r="B115" i="15"/>
  <c r="B116" i="15"/>
  <c r="B117" i="15"/>
  <c r="B118" i="15"/>
  <c r="B119" i="15"/>
  <c r="B120" i="15"/>
  <c r="B121" i="15"/>
  <c r="B122" i="15"/>
  <c r="B123" i="15"/>
  <c r="B124" i="15"/>
  <c r="B125" i="15"/>
  <c r="B126" i="15"/>
  <c r="B102" i="15"/>
  <c r="B72" i="15"/>
  <c r="B73" i="15"/>
  <c r="B74" i="15"/>
  <c r="B75" i="15"/>
  <c r="B76" i="15"/>
  <c r="B77" i="15"/>
  <c r="B78" i="15"/>
  <c r="B79" i="15"/>
  <c r="B80" i="15"/>
  <c r="B81" i="15"/>
  <c r="B82" i="15"/>
  <c r="B83" i="15"/>
  <c r="B84" i="15"/>
  <c r="B85" i="15"/>
  <c r="B86" i="15"/>
  <c r="B87" i="15"/>
  <c r="B88" i="15"/>
  <c r="B89" i="15"/>
  <c r="B90" i="15"/>
  <c r="B91" i="15"/>
  <c r="B92" i="15"/>
  <c r="B93" i="15"/>
  <c r="B94" i="15"/>
  <c r="B95" i="15"/>
  <c r="B71" i="15"/>
  <c r="R103" i="15"/>
  <c r="R104" i="15"/>
  <c r="R105" i="15"/>
  <c r="R106" i="15"/>
  <c r="R107" i="15"/>
  <c r="R108" i="15"/>
  <c r="R109" i="15"/>
  <c r="R110" i="15"/>
  <c r="R111" i="15"/>
  <c r="R112" i="15"/>
  <c r="R113" i="15"/>
  <c r="R114" i="15"/>
  <c r="R115" i="15"/>
  <c r="R116" i="15"/>
  <c r="R117" i="15"/>
  <c r="R118" i="15"/>
  <c r="R119" i="15"/>
  <c r="R120" i="15"/>
  <c r="R121" i="15"/>
  <c r="R122" i="15"/>
  <c r="R123" i="15"/>
  <c r="R124" i="15"/>
  <c r="R125" i="15"/>
  <c r="R126" i="15"/>
  <c r="R102" i="15"/>
  <c r="R72" i="15"/>
  <c r="R73" i="15"/>
  <c r="R74" i="15"/>
  <c r="R75" i="15"/>
  <c r="R76" i="15"/>
  <c r="R77" i="15"/>
  <c r="R78" i="15"/>
  <c r="R79" i="15"/>
  <c r="R80" i="15"/>
  <c r="R81" i="15"/>
  <c r="R82" i="15"/>
  <c r="R83" i="15"/>
  <c r="R84" i="15"/>
  <c r="R85" i="15"/>
  <c r="R86" i="15"/>
  <c r="R87" i="15"/>
  <c r="R88" i="15"/>
  <c r="R89" i="15"/>
  <c r="R90" i="15"/>
  <c r="R91" i="15"/>
  <c r="R92" i="15"/>
  <c r="R93" i="15"/>
  <c r="R94" i="15"/>
  <c r="R95" i="15"/>
  <c r="R71" i="15"/>
  <c r="R41" i="15"/>
  <c r="R42" i="15"/>
  <c r="R43" i="15"/>
  <c r="R44" i="15"/>
  <c r="R45" i="15"/>
  <c r="R46" i="15"/>
  <c r="R47" i="15"/>
  <c r="R48" i="15"/>
  <c r="R49" i="15"/>
  <c r="R50" i="15"/>
  <c r="R51" i="15"/>
  <c r="R52" i="15"/>
  <c r="R53" i="15"/>
  <c r="R54" i="15"/>
  <c r="R55" i="15"/>
  <c r="R56" i="15"/>
  <c r="R57" i="15"/>
  <c r="R58" i="15"/>
  <c r="R59" i="15"/>
  <c r="R60" i="15"/>
  <c r="R61" i="15"/>
  <c r="R62" i="15"/>
  <c r="R63" i="15"/>
  <c r="R64" i="15"/>
  <c r="R40" i="15"/>
  <c r="B41" i="15"/>
  <c r="B42" i="15"/>
  <c r="B43" i="15"/>
  <c r="B44" i="15"/>
  <c r="B45" i="15"/>
  <c r="B46" i="15"/>
  <c r="B47" i="15"/>
  <c r="B48" i="15"/>
  <c r="B49" i="15"/>
  <c r="B50" i="15"/>
  <c r="B51" i="15"/>
  <c r="B52" i="15"/>
  <c r="B53" i="15"/>
  <c r="B54" i="15"/>
  <c r="B55" i="15"/>
  <c r="B56" i="15"/>
  <c r="B57" i="15"/>
  <c r="B58" i="15"/>
  <c r="B59" i="15"/>
  <c r="B60" i="15"/>
  <c r="B61" i="15"/>
  <c r="B62" i="15"/>
  <c r="B63" i="15"/>
  <c r="B64" i="15"/>
  <c r="B40" i="15"/>
  <c r="L66" i="15"/>
  <c r="K66" i="15"/>
  <c r="J66" i="15"/>
  <c r="I66" i="15"/>
  <c r="H66" i="15"/>
  <c r="G66" i="15"/>
  <c r="F66" i="15"/>
  <c r="L35" i="15"/>
  <c r="K35" i="15"/>
  <c r="J35" i="15"/>
  <c r="I35" i="15"/>
  <c r="H35" i="15"/>
  <c r="G35" i="15"/>
  <c r="F35" i="15"/>
  <c r="R10" i="15"/>
  <c r="Q10" i="15" s="1"/>
  <c r="R11" i="15"/>
  <c r="Q11" i="15" s="1"/>
  <c r="R12" i="15"/>
  <c r="Q12" i="15" s="1"/>
  <c r="R13" i="15"/>
  <c r="Q13" i="15" s="1"/>
  <c r="R14" i="15"/>
  <c r="Q14" i="15" s="1"/>
  <c r="R15" i="15"/>
  <c r="Q15" i="15" s="1"/>
  <c r="R16" i="15"/>
  <c r="Q16" i="15" s="1"/>
  <c r="R17" i="15"/>
  <c r="Q17" i="15" s="1"/>
  <c r="R18" i="15"/>
  <c r="Q18" i="15" s="1"/>
  <c r="R19" i="15"/>
  <c r="Q19" i="15" s="1"/>
  <c r="R20" i="15"/>
  <c r="Q20" i="15" s="1"/>
  <c r="R21" i="15"/>
  <c r="Q21" i="15" s="1"/>
  <c r="R22" i="15"/>
  <c r="Q22" i="15" s="1"/>
  <c r="R23" i="15"/>
  <c r="Q23" i="15" s="1"/>
  <c r="R24" i="15"/>
  <c r="Q24" i="15" s="1"/>
  <c r="R25" i="15"/>
  <c r="Q25" i="15" s="1"/>
  <c r="R26" i="15"/>
  <c r="Q26" i="15" s="1"/>
  <c r="R27" i="15"/>
  <c r="Q27" i="15" s="1"/>
  <c r="R28" i="15"/>
  <c r="Q28" i="15" s="1"/>
  <c r="R29" i="15"/>
  <c r="Q29" i="15" s="1"/>
  <c r="R30" i="15"/>
  <c r="Q30" i="15" s="1"/>
  <c r="R31" i="15"/>
  <c r="Q31" i="15" s="1"/>
  <c r="R32" i="15"/>
  <c r="Q32" i="15" s="1"/>
  <c r="R33" i="15"/>
  <c r="Q33" i="15" s="1"/>
  <c r="R9" i="15"/>
  <c r="Q9" i="15" s="1"/>
  <c r="B29" i="15"/>
  <c r="B30" i="15"/>
  <c r="B31" i="15"/>
  <c r="B32" i="15"/>
  <c r="B33" i="15"/>
  <c r="B10" i="15"/>
  <c r="B11" i="15"/>
  <c r="B13" i="15"/>
  <c r="B14" i="15"/>
  <c r="B15" i="15"/>
  <c r="B16" i="15"/>
  <c r="B17" i="15"/>
  <c r="B18" i="15"/>
  <c r="B19" i="15"/>
  <c r="B20" i="15"/>
  <c r="B21" i="15"/>
  <c r="B22" i="15"/>
  <c r="B23" i="15"/>
  <c r="B24" i="15"/>
  <c r="B25" i="15"/>
  <c r="B26" i="15"/>
  <c r="B27" i="15"/>
  <c r="B28" i="15"/>
  <c r="B9" i="15"/>
  <c r="Q69" i="16" l="1"/>
  <c r="M66" i="15"/>
  <c r="M35" i="15"/>
  <c r="Q127" i="16"/>
  <c r="Q111" i="16"/>
  <c r="Q141" i="16"/>
  <c r="Q115" i="16"/>
  <c r="Q137" i="16"/>
  <c r="Q73" i="16"/>
  <c r="Q104" i="16"/>
  <c r="Q107" i="16"/>
  <c r="Q114" i="16"/>
  <c r="Q118" i="16"/>
  <c r="Q124" i="16"/>
  <c r="Q120" i="16"/>
  <c r="Q126" i="16"/>
  <c r="Q133" i="16"/>
  <c r="Q136" i="16"/>
  <c r="Q140" i="16"/>
  <c r="Q79" i="16"/>
  <c r="Q110" i="16"/>
  <c r="Q106" i="16"/>
  <c r="Q113" i="16"/>
  <c r="Q117" i="16"/>
  <c r="Q123" i="16"/>
  <c r="Q125" i="16"/>
  <c r="Q129" i="16"/>
  <c r="Q132" i="16"/>
  <c r="Q139" i="16"/>
  <c r="Q143" i="16"/>
  <c r="Q109" i="16"/>
  <c r="Q105" i="16"/>
  <c r="Q112" i="16"/>
  <c r="Q116" i="16"/>
  <c r="Q122" i="16"/>
  <c r="Q128" i="16"/>
  <c r="Q135" i="16"/>
  <c r="Q131" i="16"/>
  <c r="Q138" i="16"/>
  <c r="Q142" i="16"/>
  <c r="Q108" i="16"/>
  <c r="Q119" i="16"/>
  <c r="Q134" i="16"/>
  <c r="Q130" i="16"/>
  <c r="Q80" i="16"/>
  <c r="Q76" i="16"/>
  <c r="Q78" i="16"/>
  <c r="Q75" i="16"/>
  <c r="Q81" i="16"/>
  <c r="Q72" i="16"/>
  <c r="Q74" i="16"/>
  <c r="Q85" i="16"/>
  <c r="Q92" i="16"/>
  <c r="Q94" i="16"/>
  <c r="Q88" i="16"/>
  <c r="Q84" i="16"/>
  <c r="Q91" i="16"/>
  <c r="Q87" i="16"/>
  <c r="Q83" i="16"/>
  <c r="Q90" i="16"/>
  <c r="Q86" i="16"/>
  <c r="Q89" i="16"/>
  <c r="Q95" i="16"/>
  <c r="Q93" i="16"/>
  <c r="Q96" i="16"/>
  <c r="Q65" i="16"/>
  <c r="Q64" i="16"/>
  <c r="Q63" i="16"/>
  <c r="Q59" i="16"/>
  <c r="Q61" i="16"/>
  <c r="Q60" i="16"/>
  <c r="Q57" i="16"/>
  <c r="Q62" i="16"/>
  <c r="Q58" i="16"/>
  <c r="Q70" i="16"/>
  <c r="Q68" i="16"/>
  <c r="Q67" i="16"/>
  <c r="Q71" i="16"/>
  <c r="Q66" i="16"/>
  <c r="Q38" i="13" l="1"/>
  <c r="Q39" i="13"/>
  <c r="Q41" i="13"/>
  <c r="Q40" i="13"/>
  <c r="R242" i="13"/>
  <c r="R243" i="13"/>
  <c r="R244" i="13"/>
  <c r="R245" i="13"/>
  <c r="R246" i="13"/>
  <c r="R247" i="13"/>
  <c r="R248" i="13"/>
  <c r="R241" i="13"/>
  <c r="R221" i="13"/>
  <c r="R222" i="13"/>
  <c r="R223" i="13"/>
  <c r="R224" i="13"/>
  <c r="R225" i="13"/>
  <c r="R226" i="13"/>
  <c r="R227" i="13"/>
  <c r="R220" i="13"/>
  <c r="Q114" i="13"/>
  <c r="R200" i="13"/>
  <c r="R201" i="13"/>
  <c r="R202" i="13"/>
  <c r="R203" i="13"/>
  <c r="R204" i="13"/>
  <c r="R205" i="13"/>
  <c r="R206" i="13"/>
  <c r="R199" i="13"/>
  <c r="R179" i="13"/>
  <c r="Q179" i="13" s="1"/>
  <c r="R180" i="13"/>
  <c r="Q180" i="13" s="1"/>
  <c r="R181" i="13"/>
  <c r="Q181" i="13" s="1"/>
  <c r="R182" i="13"/>
  <c r="Q182" i="13" s="1"/>
  <c r="R183" i="13"/>
  <c r="Q183" i="13" s="1"/>
  <c r="R184" i="13"/>
  <c r="Q184" i="13" s="1"/>
  <c r="R185" i="13"/>
  <c r="Q185" i="13" s="1"/>
  <c r="R178" i="13"/>
  <c r="Q178" i="13" s="1"/>
  <c r="Q256" i="13"/>
  <c r="R256" i="13"/>
  <c r="Q257" i="13"/>
  <c r="R257" i="13"/>
  <c r="Q258" i="13"/>
  <c r="R258" i="13"/>
  <c r="Q259" i="13"/>
  <c r="R259" i="13"/>
  <c r="Q260" i="13"/>
  <c r="R260" i="13"/>
  <c r="Q261" i="13"/>
  <c r="R261" i="13"/>
  <c r="Q262" i="13"/>
  <c r="R262" i="13"/>
  <c r="Q263" i="13"/>
  <c r="R263" i="13"/>
  <c r="Q264" i="13"/>
  <c r="R264" i="13"/>
  <c r="Q265" i="13"/>
  <c r="R265" i="13"/>
  <c r="Q266" i="13"/>
  <c r="R266" i="13"/>
  <c r="Q267" i="13"/>
  <c r="R267" i="13"/>
  <c r="Q268" i="13"/>
  <c r="R268" i="13"/>
  <c r="Q269" i="13"/>
  <c r="R269" i="13"/>
  <c r="Q270" i="13"/>
  <c r="R270" i="13"/>
  <c r="Q271" i="13"/>
  <c r="R271" i="13"/>
  <c r="Q272" i="13"/>
  <c r="R272" i="13"/>
  <c r="Q273" i="13"/>
  <c r="R273" i="13"/>
  <c r="Q274" i="13"/>
  <c r="R274" i="13"/>
  <c r="Q275" i="13"/>
  <c r="R275" i="13"/>
  <c r="Q276" i="13"/>
  <c r="R276" i="13"/>
  <c r="Q277" i="13"/>
  <c r="R277" i="13"/>
  <c r="Q278" i="13"/>
  <c r="R278" i="13"/>
  <c r="Q279" i="13"/>
  <c r="R279" i="13"/>
  <c r="B261" i="13"/>
  <c r="B262" i="13"/>
  <c r="B263" i="13"/>
  <c r="B264" i="13"/>
  <c r="B265" i="13"/>
  <c r="B266" i="13"/>
  <c r="B267" i="13"/>
  <c r="B268" i="13"/>
  <c r="B269" i="13"/>
  <c r="B270" i="13"/>
  <c r="B271" i="13"/>
  <c r="B272" i="13"/>
  <c r="B273" i="13"/>
  <c r="B274" i="13"/>
  <c r="B275" i="13"/>
  <c r="B276" i="13"/>
  <c r="B277" i="13"/>
  <c r="B278" i="13"/>
  <c r="B279" i="13"/>
  <c r="Q255" i="13"/>
  <c r="R255" i="13"/>
  <c r="J139" i="13"/>
  <c r="J138" i="13"/>
  <c r="J137" i="13"/>
  <c r="AB2" i="82" a="1"/>
  <c r="R29" i="13"/>
  <c r="R30" i="13"/>
  <c r="R31" i="13"/>
  <c r="R32" i="13"/>
  <c r="R33" i="13"/>
  <c r="R34" i="13"/>
  <c r="R35" i="13"/>
  <c r="R36" i="13"/>
  <c r="R37" i="13"/>
  <c r="R27" i="13"/>
  <c r="Q113" i="13" s="1"/>
  <c r="R46" i="13"/>
  <c r="R47" i="13"/>
  <c r="R48" i="13"/>
  <c r="R49" i="13"/>
  <c r="R50" i="13"/>
  <c r="R51" i="13"/>
  <c r="R52" i="13"/>
  <c r="R53" i="13"/>
  <c r="R54" i="13"/>
  <c r="R55" i="13"/>
  <c r="R56" i="13"/>
  <c r="R57" i="13"/>
  <c r="R58" i="13"/>
  <c r="R59" i="13"/>
  <c r="R60" i="13"/>
  <c r="R61" i="13"/>
  <c r="R62" i="13"/>
  <c r="R63" i="13"/>
  <c r="R64" i="13"/>
  <c r="R65" i="13"/>
  <c r="R66" i="13"/>
  <c r="R67" i="13"/>
  <c r="R68" i="13"/>
  <c r="R69" i="13"/>
  <c r="R45" i="13"/>
  <c r="B46" i="13"/>
  <c r="B47" i="13"/>
  <c r="B48" i="13"/>
  <c r="B49" i="13"/>
  <c r="B50" i="13"/>
  <c r="B51" i="13"/>
  <c r="B52" i="13"/>
  <c r="B53" i="13"/>
  <c r="B54" i="13"/>
  <c r="B55" i="13"/>
  <c r="B56" i="13"/>
  <c r="B57" i="13"/>
  <c r="B58" i="13"/>
  <c r="B59" i="13"/>
  <c r="B60" i="13"/>
  <c r="B61" i="13"/>
  <c r="B62" i="13"/>
  <c r="B63" i="13"/>
  <c r="B64" i="13"/>
  <c r="B65" i="13"/>
  <c r="B66" i="13"/>
  <c r="B67" i="13"/>
  <c r="B68" i="13"/>
  <c r="B69" i="13"/>
  <c r="Q46" i="13"/>
  <c r="Q47" i="13"/>
  <c r="Q48" i="13"/>
  <c r="Q49" i="13"/>
  <c r="Q50" i="13"/>
  <c r="Q51" i="13"/>
  <c r="Q52" i="13"/>
  <c r="Q53" i="13"/>
  <c r="Q54" i="13"/>
  <c r="Q55" i="13"/>
  <c r="Q56" i="13"/>
  <c r="Q57" i="13"/>
  <c r="Q58" i="13"/>
  <c r="Q59" i="13"/>
  <c r="Q60" i="13"/>
  <c r="Q61" i="13"/>
  <c r="Q62" i="13"/>
  <c r="Q63" i="13"/>
  <c r="Q64" i="13"/>
  <c r="Q65" i="13"/>
  <c r="Q66" i="13"/>
  <c r="Q67" i="13"/>
  <c r="Q68" i="13"/>
  <c r="Q69" i="13"/>
  <c r="Q45" i="13"/>
  <c r="B45" i="13"/>
  <c r="E35" i="83"/>
  <c r="E80" i="83"/>
  <c r="E123" i="14"/>
  <c r="R146" i="13"/>
  <c r="E102" i="83"/>
  <c r="E164" i="14"/>
  <c r="E82" i="14"/>
  <c r="E58" i="83"/>
  <c r="T98" i="16"/>
  <c r="E40" i="14"/>
  <c r="E103" i="83" l="1"/>
  <c r="E104" i="83"/>
  <c r="E105" i="83"/>
  <c r="E60" i="83"/>
  <c r="E61" i="83"/>
  <c r="E59" i="83"/>
  <c r="E83" i="83"/>
  <c r="E81" i="83"/>
  <c r="E82" i="83"/>
  <c r="E36" i="83"/>
  <c r="E37" i="83"/>
  <c r="E38" i="83"/>
  <c r="E83" i="14"/>
  <c r="E84" i="14"/>
  <c r="E124" i="14"/>
  <c r="E125" i="14"/>
  <c r="E165" i="14"/>
  <c r="E166" i="14"/>
  <c r="AW2" i="82"/>
  <c r="BY2" i="82" s="1"/>
  <c r="BY42" i="82" s="1"/>
  <c r="AT2" i="82"/>
  <c r="BW2" i="82" s="1"/>
  <c r="BW42" i="82" s="1"/>
  <c r="AD2" i="82"/>
  <c r="BG2" i="82" s="1"/>
  <c r="BG42" i="82" s="1"/>
  <c r="AP2" i="82"/>
  <c r="BS2" i="82" s="1"/>
  <c r="BS42" i="82" s="1"/>
  <c r="AL2" i="82"/>
  <c r="BO2" i="82" s="1"/>
  <c r="BO42" i="82" s="1"/>
  <c r="AH2" i="82"/>
  <c r="BK2" i="82" s="1"/>
  <c r="BK42" i="82" s="1"/>
  <c r="AI2" i="82"/>
  <c r="BL2" i="82" s="1"/>
  <c r="BL42" i="82" s="1"/>
  <c r="AJ2" i="82"/>
  <c r="BM2" i="82" s="1"/>
  <c r="BM42" i="82" s="1"/>
  <c r="AC2" i="82"/>
  <c r="BF2" i="82" s="1"/>
  <c r="BF42" i="82" s="1"/>
  <c r="AS2" i="82"/>
  <c r="BV2" i="82" s="1"/>
  <c r="BV42" i="82" s="1"/>
  <c r="AM2" i="82"/>
  <c r="BP2" i="82" s="1"/>
  <c r="BP42" i="82" s="1"/>
  <c r="AN2" i="82"/>
  <c r="BQ2" i="82" s="1"/>
  <c r="BQ42" i="82" s="1"/>
  <c r="AG2" i="82"/>
  <c r="BJ2" i="82" s="1"/>
  <c r="BJ42" i="82" s="1"/>
  <c r="AQ2" i="82"/>
  <c r="BT2" i="82" s="1"/>
  <c r="BT42" i="82" s="1"/>
  <c r="AB2" i="82"/>
  <c r="BE2" i="82" s="1"/>
  <c r="BE42" i="82" s="1"/>
  <c r="AR2" i="82"/>
  <c r="BU2" i="82" s="1"/>
  <c r="BU42" i="82" s="1"/>
  <c r="AK2" i="82"/>
  <c r="BN2" i="82" s="1"/>
  <c r="BN42" i="82" s="1"/>
  <c r="AE2" i="82"/>
  <c r="BH2" i="82" s="1"/>
  <c r="BH42" i="82" s="1"/>
  <c r="AU2" i="82"/>
  <c r="BX2" i="82" s="1"/>
  <c r="BX42" i="82" s="1"/>
  <c r="AF2" i="82"/>
  <c r="BI2" i="82" s="1"/>
  <c r="BI42" i="82" s="1"/>
  <c r="AV2" i="82"/>
  <c r="AO2" i="82"/>
  <c r="BR2" i="82" s="1"/>
  <c r="BR42" i="82" s="1"/>
  <c r="E107" i="83"/>
  <c r="E40" i="83"/>
  <c r="E85" i="83"/>
  <c r="E63" i="83"/>
  <c r="T140" i="16"/>
  <c r="E167" i="14"/>
  <c r="E126" i="14"/>
  <c r="E85" i="14"/>
  <c r="E43" i="14"/>
  <c r="E169" i="14"/>
  <c r="E128" i="14"/>
  <c r="E87" i="14"/>
  <c r="E45" i="14"/>
  <c r="Q44" i="13"/>
  <c r="B61" i="12"/>
  <c r="Q61" i="12"/>
  <c r="R61" i="12"/>
  <c r="B62" i="12"/>
  <c r="Q62" i="12"/>
  <c r="R62" i="12"/>
  <c r="B49" i="12"/>
  <c r="Q49" i="12"/>
  <c r="R49" i="12"/>
  <c r="B50" i="12"/>
  <c r="Q50" i="12"/>
  <c r="R50" i="12"/>
  <c r="B51" i="12"/>
  <c r="Q51" i="12"/>
  <c r="R51" i="12"/>
  <c r="B52" i="12"/>
  <c r="Q52" i="12"/>
  <c r="R52" i="12"/>
  <c r="B53" i="12"/>
  <c r="Q53" i="12"/>
  <c r="R53" i="12"/>
  <c r="B54" i="12"/>
  <c r="Q54" i="12"/>
  <c r="R54" i="12"/>
  <c r="B55" i="12"/>
  <c r="Q55" i="12"/>
  <c r="R55" i="12"/>
  <c r="B56" i="12"/>
  <c r="Q56" i="12"/>
  <c r="R56" i="12"/>
  <c r="B57" i="12"/>
  <c r="Q57" i="12"/>
  <c r="R57" i="12"/>
  <c r="B58" i="12"/>
  <c r="Q58" i="12"/>
  <c r="R58" i="12"/>
  <c r="B59" i="12"/>
  <c r="Q59" i="12"/>
  <c r="R59" i="12"/>
  <c r="B60" i="12"/>
  <c r="Q60" i="12"/>
  <c r="R60" i="12"/>
  <c r="R48" i="12"/>
  <c r="Q48" i="12"/>
  <c r="B48" i="12"/>
  <c r="Q26" i="12"/>
  <c r="R26" i="12"/>
  <c r="Q27" i="12"/>
  <c r="R27" i="12"/>
  <c r="Q28" i="12"/>
  <c r="R28" i="12"/>
  <c r="Q29" i="12"/>
  <c r="R29" i="12"/>
  <c r="Q30" i="12"/>
  <c r="R30" i="12"/>
  <c r="Q31" i="12"/>
  <c r="R31" i="12"/>
  <c r="Q32" i="12"/>
  <c r="R32" i="12"/>
  <c r="Q33" i="12"/>
  <c r="R33" i="12"/>
  <c r="Q34" i="12"/>
  <c r="R34" i="12"/>
  <c r="Q35" i="12"/>
  <c r="R35" i="12"/>
  <c r="Q36" i="12"/>
  <c r="R36" i="12"/>
  <c r="Q37" i="12"/>
  <c r="R37" i="12"/>
  <c r="Q38" i="12"/>
  <c r="R38" i="12"/>
  <c r="Q39" i="12"/>
  <c r="R39" i="12"/>
  <c r="Q40" i="12"/>
  <c r="R40" i="12"/>
  <c r="Q41" i="12"/>
  <c r="R41" i="12"/>
  <c r="Q42" i="12"/>
  <c r="R42" i="12"/>
  <c r="Q43" i="12"/>
  <c r="R43" i="12"/>
  <c r="Q44" i="12"/>
  <c r="R44" i="12"/>
  <c r="R25" i="12"/>
  <c r="Q25" i="12"/>
  <c r="B35" i="12"/>
  <c r="B36" i="12"/>
  <c r="B37" i="12"/>
  <c r="B38" i="12"/>
  <c r="B39" i="12"/>
  <c r="B40" i="12"/>
  <c r="B41" i="12"/>
  <c r="B42" i="12"/>
  <c r="B43" i="12"/>
  <c r="B44" i="12"/>
  <c r="B26" i="12"/>
  <c r="B27" i="12"/>
  <c r="B28" i="12"/>
  <c r="B29" i="12"/>
  <c r="B30" i="12"/>
  <c r="B31" i="12"/>
  <c r="B32" i="12"/>
  <c r="B33" i="12"/>
  <c r="B34" i="12"/>
  <c r="B25" i="12"/>
  <c r="Q13" i="12"/>
  <c r="R13" i="12"/>
  <c r="Q14" i="12"/>
  <c r="R14" i="12"/>
  <c r="Q15" i="12"/>
  <c r="R15" i="12"/>
  <c r="Q16" i="12"/>
  <c r="R16" i="12"/>
  <c r="Q17" i="12"/>
  <c r="R17" i="12"/>
  <c r="Q18" i="12"/>
  <c r="R18" i="12"/>
  <c r="Q19" i="12"/>
  <c r="R19" i="12"/>
  <c r="Q20" i="12"/>
  <c r="R20" i="12"/>
  <c r="Q21" i="12"/>
  <c r="R21" i="12"/>
  <c r="B13" i="12"/>
  <c r="B14" i="12"/>
  <c r="B15" i="12"/>
  <c r="B16" i="12"/>
  <c r="B17" i="12"/>
  <c r="B18" i="12"/>
  <c r="B19" i="12"/>
  <c r="B20" i="12"/>
  <c r="B21" i="12"/>
  <c r="Q12" i="12"/>
  <c r="R12" i="12"/>
  <c r="B12" i="12"/>
  <c r="R78" i="11"/>
  <c r="R77" i="11"/>
  <c r="R76" i="11"/>
  <c r="R75" i="11"/>
  <c r="R74" i="11"/>
  <c r="R73" i="11"/>
  <c r="R72" i="11"/>
  <c r="R71" i="11"/>
  <c r="R70" i="11"/>
  <c r="R69" i="11"/>
  <c r="R68" i="11"/>
  <c r="R67" i="11"/>
  <c r="R66" i="11"/>
  <c r="R65" i="11"/>
  <c r="R64" i="11"/>
  <c r="R53" i="11"/>
  <c r="R52" i="11"/>
  <c r="R51" i="11"/>
  <c r="R50" i="11"/>
  <c r="R49" i="11"/>
  <c r="R48" i="11"/>
  <c r="R47" i="11"/>
  <c r="R46" i="11"/>
  <c r="R45" i="11"/>
  <c r="R44" i="11"/>
  <c r="R43" i="11"/>
  <c r="R42" i="11"/>
  <c r="R41" i="11"/>
  <c r="R40" i="11"/>
  <c r="R39" i="11"/>
  <c r="R14" i="11"/>
  <c r="R15" i="11"/>
  <c r="R16" i="11"/>
  <c r="R17" i="11"/>
  <c r="R18" i="11"/>
  <c r="R19" i="11"/>
  <c r="R20" i="11"/>
  <c r="R21" i="11"/>
  <c r="R22" i="11"/>
  <c r="R23" i="11"/>
  <c r="R24" i="11"/>
  <c r="R25" i="11"/>
  <c r="R26" i="11"/>
  <c r="R27" i="11"/>
  <c r="R13" i="11"/>
  <c r="B65" i="11"/>
  <c r="B66" i="11"/>
  <c r="B67" i="11"/>
  <c r="B68" i="11"/>
  <c r="B69" i="11"/>
  <c r="B70" i="11"/>
  <c r="B71" i="11"/>
  <c r="B72" i="11"/>
  <c r="B73" i="11"/>
  <c r="B74" i="11"/>
  <c r="B75" i="11"/>
  <c r="B76" i="11"/>
  <c r="B77" i="11"/>
  <c r="B78" i="11"/>
  <c r="B40" i="11"/>
  <c r="B41" i="11"/>
  <c r="B42" i="11"/>
  <c r="B43" i="11"/>
  <c r="B44" i="11"/>
  <c r="B45" i="11"/>
  <c r="B46" i="11"/>
  <c r="B47" i="11"/>
  <c r="B48" i="11"/>
  <c r="B49" i="11"/>
  <c r="B50" i="11"/>
  <c r="B51" i="11"/>
  <c r="B52" i="11"/>
  <c r="B53" i="11"/>
  <c r="E214" i="13"/>
  <c r="R147" i="13"/>
  <c r="H58" i="83"/>
  <c r="E193" i="13"/>
  <c r="H80" i="83"/>
  <c r="H164" i="14"/>
  <c r="E172" i="13"/>
  <c r="E235" i="13"/>
  <c r="H35" i="83"/>
  <c r="H102" i="83"/>
  <c r="H82" i="14"/>
  <c r="H40" i="14"/>
  <c r="H123" i="14"/>
  <c r="H40" i="83" l="1"/>
  <c r="H61" i="83"/>
  <c r="H59" i="83"/>
  <c r="H60" i="83"/>
  <c r="H81" i="83"/>
  <c r="H82" i="83"/>
  <c r="H83" i="83"/>
  <c r="H103" i="83"/>
  <c r="H104" i="83"/>
  <c r="H105" i="83"/>
  <c r="H37" i="83"/>
  <c r="H38" i="83"/>
  <c r="H36" i="83"/>
  <c r="H166" i="14"/>
  <c r="H165" i="14"/>
  <c r="H125" i="14"/>
  <c r="H124" i="14"/>
  <c r="H84" i="14"/>
  <c r="H83" i="14"/>
  <c r="H42" i="14"/>
  <c r="H41" i="14"/>
  <c r="Q133" i="192"/>
  <c r="Q135" i="191"/>
  <c r="Q131" i="191"/>
  <c r="Q133" i="190"/>
  <c r="Q135" i="189"/>
  <c r="Q131" i="189"/>
  <c r="Q133" i="188"/>
  <c r="Q132" i="192"/>
  <c r="Q134" i="191"/>
  <c r="Q130" i="191"/>
  <c r="Q132" i="190"/>
  <c r="Q134" i="189"/>
  <c r="Q130" i="189"/>
  <c r="Q132" i="188"/>
  <c r="Q135" i="192"/>
  <c r="Q131" i="192"/>
  <c r="Q133" i="191"/>
  <c r="Q135" i="190"/>
  <c r="Q131" i="190"/>
  <c r="Q133" i="189"/>
  <c r="Q135" i="188"/>
  <c r="Q131" i="188"/>
  <c r="Q134" i="192"/>
  <c r="Q130" i="192"/>
  <c r="Q132" i="191"/>
  <c r="Q134" i="190"/>
  <c r="Q130" i="190"/>
  <c r="Q132" i="189"/>
  <c r="Q134" i="188"/>
  <c r="Q130" i="188"/>
  <c r="Q135" i="187"/>
  <c r="Q131" i="187"/>
  <c r="Q133" i="186"/>
  <c r="Q135" i="185"/>
  <c r="Q131" i="185"/>
  <c r="Q133" i="184"/>
  <c r="Q135" i="183"/>
  <c r="Q131" i="183"/>
  <c r="Q134" i="187"/>
  <c r="Q130" i="187"/>
  <c r="Q132" i="186"/>
  <c r="Q134" i="185"/>
  <c r="Q130" i="185"/>
  <c r="Q132" i="184"/>
  <c r="Q134" i="183"/>
  <c r="Q130" i="183"/>
  <c r="Q133" i="187"/>
  <c r="Q135" i="186"/>
  <c r="Q131" i="186"/>
  <c r="Q133" i="185"/>
  <c r="Q135" i="184"/>
  <c r="Q131" i="184"/>
  <c r="Q133" i="183"/>
  <c r="Q132" i="187"/>
  <c r="Q134" i="186"/>
  <c r="Q130" i="186"/>
  <c r="Q132" i="185"/>
  <c r="Q134" i="184"/>
  <c r="Q130" i="184"/>
  <c r="Q132" i="183"/>
  <c r="Q133" i="182"/>
  <c r="Q135" i="181"/>
  <c r="Q131" i="181"/>
  <c r="Q133" i="180"/>
  <c r="Q135" i="179"/>
  <c r="Q131" i="179"/>
  <c r="Q133" i="178"/>
  <c r="Q135" i="177"/>
  <c r="Q131" i="177"/>
  <c r="Q133" i="176"/>
  <c r="Q135" i="175"/>
  <c r="Q131" i="175"/>
  <c r="Q133" i="174"/>
  <c r="Q132" i="182"/>
  <c r="Q134" i="181"/>
  <c r="Q130" i="181"/>
  <c r="Q132" i="180"/>
  <c r="Q134" i="179"/>
  <c r="Q130" i="179"/>
  <c r="Q132" i="178"/>
  <c r="Q134" i="177"/>
  <c r="Q130" i="177"/>
  <c r="Q132" i="176"/>
  <c r="Q134" i="175"/>
  <c r="Q130" i="175"/>
  <c r="Q132" i="174"/>
  <c r="Q135" i="182"/>
  <c r="Q131" i="182"/>
  <c r="Q133" i="181"/>
  <c r="Q135" i="180"/>
  <c r="Q131" i="180"/>
  <c r="Q133" i="179"/>
  <c r="Q135" i="178"/>
  <c r="Q131" i="178"/>
  <c r="Q133" i="177"/>
  <c r="Q135" i="176"/>
  <c r="Q131" i="176"/>
  <c r="Q133" i="175"/>
  <c r="Q135" i="174"/>
  <c r="Q131" i="174"/>
  <c r="Q134" i="182"/>
  <c r="Q130" i="182"/>
  <c r="Q132" i="181"/>
  <c r="Q134" i="180"/>
  <c r="Q130" i="180"/>
  <c r="Q132" i="179"/>
  <c r="Q134" i="178"/>
  <c r="Q130" i="178"/>
  <c r="Q132" i="177"/>
  <c r="Q134" i="176"/>
  <c r="Q130" i="176"/>
  <c r="Q132" i="175"/>
  <c r="Q134" i="174"/>
  <c r="Q130" i="174"/>
  <c r="Q133" i="173"/>
  <c r="Q132" i="173"/>
  <c r="Q135" i="173"/>
  <c r="Q131" i="173"/>
  <c r="Q134" i="173"/>
  <c r="Q130" i="173"/>
  <c r="Q133" i="172"/>
  <c r="Q135" i="171"/>
  <c r="Q131" i="171"/>
  <c r="Q133" i="170"/>
  <c r="Q135" i="169"/>
  <c r="Q131" i="169"/>
  <c r="Q133" i="168"/>
  <c r="Q132" i="172"/>
  <c r="Q134" i="171"/>
  <c r="Q130" i="171"/>
  <c r="Q132" i="170"/>
  <c r="Q134" i="169"/>
  <c r="Q130" i="169"/>
  <c r="Q132" i="168"/>
  <c r="Q135" i="172"/>
  <c r="Q131" i="172"/>
  <c r="Q133" i="171"/>
  <c r="Q135" i="170"/>
  <c r="Q131" i="170"/>
  <c r="Q133" i="169"/>
  <c r="Q135" i="168"/>
  <c r="Q131" i="168"/>
  <c r="Q134" i="172"/>
  <c r="Q130" i="172"/>
  <c r="Q132" i="171"/>
  <c r="Q134" i="170"/>
  <c r="Q130" i="170"/>
  <c r="Q132" i="169"/>
  <c r="Q134" i="168"/>
  <c r="Q130" i="168"/>
  <c r="Q133" i="167"/>
  <c r="Q135" i="166"/>
  <c r="Q131" i="166"/>
  <c r="Q133" i="165"/>
  <c r="Q135" i="164"/>
  <c r="Q131" i="164"/>
  <c r="Q133" i="163"/>
  <c r="Q132" i="167"/>
  <c r="Q134" i="166"/>
  <c r="Q130" i="166"/>
  <c r="Q132" i="165"/>
  <c r="Q134" i="164"/>
  <c r="Q130" i="164"/>
  <c r="Q132" i="163"/>
  <c r="Q135" i="167"/>
  <c r="Q131" i="167"/>
  <c r="Q133" i="166"/>
  <c r="Q135" i="165"/>
  <c r="Q131" i="165"/>
  <c r="Q133" i="164"/>
  <c r="Q135" i="163"/>
  <c r="Q131" i="163"/>
  <c r="Q134" i="167"/>
  <c r="Q130" i="167"/>
  <c r="Q132" i="166"/>
  <c r="Q134" i="165"/>
  <c r="Q130" i="165"/>
  <c r="Q132" i="164"/>
  <c r="Q134" i="163"/>
  <c r="Q130" i="163"/>
  <c r="Q133" i="162"/>
  <c r="Q135" i="161"/>
  <c r="Q131" i="161"/>
  <c r="Q132" i="162"/>
  <c r="Q134" i="161"/>
  <c r="Q130" i="161"/>
  <c r="Q135" i="162"/>
  <c r="Q131" i="162"/>
  <c r="Q133" i="161"/>
  <c r="Q134" i="162"/>
  <c r="Q130" i="162"/>
  <c r="Q132" i="161"/>
  <c r="Q133" i="160"/>
  <c r="Q135" i="159"/>
  <c r="Q131" i="159"/>
  <c r="Q133" i="158"/>
  <c r="Q135" i="157"/>
  <c r="Q131" i="157"/>
  <c r="Q132" i="160"/>
  <c r="Q134" i="159"/>
  <c r="Q130" i="159"/>
  <c r="Q132" i="158"/>
  <c r="Q134" i="157"/>
  <c r="Q130" i="157"/>
  <c r="Q135" i="160"/>
  <c r="Q131" i="160"/>
  <c r="Q133" i="159"/>
  <c r="Q135" i="158"/>
  <c r="Q131" i="158"/>
  <c r="Q133" i="157"/>
  <c r="Q134" i="160"/>
  <c r="Q130" i="160"/>
  <c r="Q132" i="159"/>
  <c r="Q134" i="158"/>
  <c r="Q130" i="158"/>
  <c r="Q132" i="157"/>
  <c r="Q133" i="156"/>
  <c r="Q135" i="155"/>
  <c r="Q131" i="155"/>
  <c r="Q132" i="156"/>
  <c r="Q134" i="155"/>
  <c r="Q130" i="155"/>
  <c r="Q135" i="156"/>
  <c r="Q131" i="156"/>
  <c r="Q133" i="155"/>
  <c r="Q134" i="156"/>
  <c r="Q130" i="156"/>
  <c r="Q132" i="155"/>
  <c r="Q133" i="154"/>
  <c r="Q132" i="154"/>
  <c r="Q135" i="154"/>
  <c r="Q131" i="154"/>
  <c r="Q134" i="154"/>
  <c r="Q130" i="154"/>
  <c r="Q130" i="13"/>
  <c r="Q134" i="13"/>
  <c r="Q131" i="13"/>
  <c r="Q135" i="13"/>
  <c r="Q132" i="13"/>
  <c r="Q133" i="13"/>
  <c r="Q21" i="85"/>
  <c r="Q24" i="85"/>
  <c r="Q25" i="85"/>
  <c r="Q22" i="85"/>
  <c r="Q26" i="85"/>
  <c r="Q23" i="85"/>
  <c r="H107" i="83"/>
  <c r="H63" i="83"/>
  <c r="H85" i="83"/>
  <c r="Q97" i="16"/>
  <c r="Q99" i="16"/>
  <c r="Q98" i="16"/>
  <c r="Q100" i="16"/>
  <c r="Q102" i="16"/>
  <c r="Q101" i="16"/>
  <c r="Q103" i="16"/>
  <c r="H167" i="14"/>
  <c r="H126" i="14"/>
  <c r="H85" i="14"/>
  <c r="H43" i="14"/>
  <c r="H169" i="14"/>
  <c r="H128" i="14"/>
  <c r="H87" i="14"/>
  <c r="H45" i="14"/>
  <c r="E218" i="13"/>
  <c r="G8" i="82" s="1" a="1"/>
  <c r="E239" i="13"/>
  <c r="G11" i="82" s="1" a="1"/>
  <c r="E197" i="13"/>
  <c r="G5" i="82" s="1" a="1"/>
  <c r="E176" i="13"/>
  <c r="G2" i="82" s="1" a="1"/>
  <c r="Q47" i="12"/>
  <c r="Q46" i="12" s="1"/>
  <c r="Q45" i="12" s="1"/>
  <c r="Q24" i="12"/>
  <c r="Q23" i="12" s="1"/>
  <c r="Q22" i="12" s="1"/>
  <c r="Q11" i="12"/>
  <c r="Q10" i="12" s="1"/>
  <c r="Q9" i="12" s="1"/>
  <c r="B14" i="11"/>
  <c r="B15" i="11"/>
  <c r="B16" i="11"/>
  <c r="B17" i="11"/>
  <c r="B18" i="11"/>
  <c r="B19" i="11"/>
  <c r="B20" i="11"/>
  <c r="B21" i="11"/>
  <c r="B22" i="11"/>
  <c r="B24" i="11"/>
  <c r="B25" i="11"/>
  <c r="B26" i="11"/>
  <c r="B27" i="11"/>
  <c r="Q74" i="11"/>
  <c r="Q75" i="11"/>
  <c r="Q76" i="11"/>
  <c r="Q77" i="11"/>
  <c r="Q78" i="11"/>
  <c r="Q49" i="11"/>
  <c r="Q50" i="11"/>
  <c r="Q51" i="11"/>
  <c r="Q52" i="11"/>
  <c r="Q53" i="11"/>
  <c r="Q29" i="3"/>
  <c r="R29" i="3"/>
  <c r="S29" i="3"/>
  <c r="T29" i="3"/>
  <c r="U29" i="3"/>
  <c r="Q30" i="3"/>
  <c r="R30" i="3"/>
  <c r="S30" i="3"/>
  <c r="T30" i="3"/>
  <c r="U30" i="3"/>
  <c r="Q31" i="3"/>
  <c r="R31" i="3"/>
  <c r="S31" i="3"/>
  <c r="T31" i="3"/>
  <c r="U31" i="3"/>
  <c r="Q32" i="3"/>
  <c r="R32" i="3"/>
  <c r="S32" i="3"/>
  <c r="T32" i="3"/>
  <c r="U32" i="3"/>
  <c r="Q33" i="3"/>
  <c r="R33" i="3"/>
  <c r="S33" i="3"/>
  <c r="T33" i="3"/>
  <c r="U33" i="3"/>
  <c r="Q34" i="3"/>
  <c r="R34" i="3"/>
  <c r="S34" i="3"/>
  <c r="T34" i="3"/>
  <c r="U34" i="3"/>
  <c r="Q35" i="3"/>
  <c r="R35" i="3"/>
  <c r="S35" i="3"/>
  <c r="T35" i="3"/>
  <c r="U35" i="3"/>
  <c r="Q36" i="3"/>
  <c r="R36" i="3"/>
  <c r="S36" i="3"/>
  <c r="T36" i="3"/>
  <c r="U36" i="3"/>
  <c r="Q37" i="3"/>
  <c r="R37" i="3"/>
  <c r="S37" i="3"/>
  <c r="T37" i="3"/>
  <c r="U37" i="3"/>
  <c r="Q38" i="3"/>
  <c r="R38" i="3"/>
  <c r="S38" i="3"/>
  <c r="T38" i="3"/>
  <c r="U38" i="3"/>
  <c r="Q39" i="3"/>
  <c r="R39" i="3"/>
  <c r="S39" i="3"/>
  <c r="T39" i="3"/>
  <c r="U39" i="3"/>
  <c r="Q40" i="3"/>
  <c r="R40" i="3"/>
  <c r="S40" i="3"/>
  <c r="T40" i="3"/>
  <c r="U40" i="3"/>
  <c r="Q41" i="3"/>
  <c r="R41" i="3"/>
  <c r="S41" i="3"/>
  <c r="T41" i="3"/>
  <c r="U41" i="3"/>
  <c r="Q42" i="3"/>
  <c r="R42" i="3"/>
  <c r="S42" i="3"/>
  <c r="T42" i="3"/>
  <c r="U42" i="3"/>
  <c r="R28" i="3"/>
  <c r="S28" i="3"/>
  <c r="T28" i="3"/>
  <c r="U28" i="3"/>
  <c r="Q28" i="3"/>
  <c r="Q114" i="5"/>
  <c r="Q113" i="5"/>
  <c r="Q112" i="5"/>
  <c r="Q111" i="5"/>
  <c r="Q110" i="5"/>
  <c r="Q109" i="5"/>
  <c r="Q108" i="5"/>
  <c r="Q107" i="5"/>
  <c r="Q106" i="5"/>
  <c r="Q105" i="5"/>
  <c r="Q104" i="5"/>
  <c r="Q103" i="5"/>
  <c r="Q102" i="5"/>
  <c r="Q101" i="5"/>
  <c r="Q100" i="5"/>
  <c r="Q99" i="5"/>
  <c r="Q98" i="5"/>
  <c r="Q97" i="5"/>
  <c r="Q96" i="5"/>
  <c r="Q95" i="5"/>
  <c r="Q90" i="5"/>
  <c r="Q91" i="5"/>
  <c r="Q89" i="5"/>
  <c r="Q23" i="11"/>
  <c r="Q24" i="11"/>
  <c r="Q25" i="11"/>
  <c r="Q26" i="11"/>
  <c r="Q27" i="11"/>
  <c r="B58" i="3"/>
  <c r="B59" i="3"/>
  <c r="B60" i="3"/>
  <c r="B61" i="3"/>
  <c r="B62" i="3"/>
  <c r="B38" i="3"/>
  <c r="B39" i="3"/>
  <c r="B40" i="3"/>
  <c r="B41" i="3"/>
  <c r="B42" i="3"/>
  <c r="K123" i="14"/>
  <c r="K82" i="14"/>
  <c r="H172" i="13"/>
  <c r="K164" i="14"/>
  <c r="K40" i="14"/>
  <c r="R148" i="13"/>
  <c r="H214" i="13"/>
  <c r="K102" i="83"/>
  <c r="K35" i="83"/>
  <c r="H193" i="13"/>
  <c r="H235" i="13"/>
  <c r="K80" i="83"/>
  <c r="K58" i="83"/>
  <c r="K104" i="83" l="1"/>
  <c r="K105" i="83"/>
  <c r="K103" i="83"/>
  <c r="K38" i="83"/>
  <c r="K36" i="83"/>
  <c r="K37" i="83"/>
  <c r="K59" i="83"/>
  <c r="K60" i="83"/>
  <c r="K61" i="83"/>
  <c r="K81" i="83"/>
  <c r="K82" i="83"/>
  <c r="K83" i="83"/>
  <c r="K124" i="14"/>
  <c r="K125" i="14"/>
  <c r="K83" i="14"/>
  <c r="K84" i="14"/>
  <c r="K41" i="14"/>
  <c r="K42" i="14"/>
  <c r="K165" i="14"/>
  <c r="K166" i="14"/>
  <c r="Q208" i="192"/>
  <c r="Q197" i="192"/>
  <c r="Q193" i="192"/>
  <c r="Q189" i="192"/>
  <c r="Q196" i="191"/>
  <c r="Q192" i="191"/>
  <c r="Q207" i="190"/>
  <c r="Q197" i="190"/>
  <c r="Q193" i="190"/>
  <c r="Q189" i="190"/>
  <c r="Q209" i="189"/>
  <c r="Q195" i="189"/>
  <c r="Q191" i="189"/>
  <c r="Q208" i="188"/>
  <c r="Q205" i="188"/>
  <c r="Q199" i="188"/>
  <c r="Q195" i="188"/>
  <c r="Q191" i="188"/>
  <c r="Q207" i="192"/>
  <c r="Q196" i="192"/>
  <c r="Q192" i="192"/>
  <c r="Q209" i="191"/>
  <c r="Q206" i="191"/>
  <c r="Q195" i="191"/>
  <c r="Q191" i="191"/>
  <c r="Q196" i="190"/>
  <c r="Q192" i="190"/>
  <c r="Q208" i="189"/>
  <c r="Q202" i="189"/>
  <c r="Q198" i="189"/>
  <c r="Q194" i="189"/>
  <c r="Q190" i="189"/>
  <c r="Q195" i="192"/>
  <c r="Q191" i="192"/>
  <c r="Q208" i="191"/>
  <c r="Q202" i="191"/>
  <c r="Q198" i="191"/>
  <c r="Q194" i="191"/>
  <c r="Q190" i="191"/>
  <c r="Q209" i="190"/>
  <c r="Q199" i="190"/>
  <c r="Q195" i="190"/>
  <c r="Q191" i="190"/>
  <c r="Q207" i="189"/>
  <c r="Q204" i="189"/>
  <c r="Q197" i="189"/>
  <c r="Q193" i="189"/>
  <c r="Q189" i="189"/>
  <c r="Q197" i="188"/>
  <c r="Q193" i="188"/>
  <c r="Q189" i="188"/>
  <c r="Q209" i="192"/>
  <c r="Q206" i="192"/>
  <c r="Q198" i="192"/>
  <c r="Q194" i="192"/>
  <c r="Q190" i="192"/>
  <c r="Q207" i="191"/>
  <c r="Q197" i="191"/>
  <c r="Q193" i="191"/>
  <c r="Q189" i="191"/>
  <c r="Q208" i="190"/>
  <c r="Q205" i="190"/>
  <c r="Q198" i="190"/>
  <c r="Q194" i="190"/>
  <c r="Q190" i="190"/>
  <c r="Q196" i="189"/>
  <c r="Q192" i="189"/>
  <c r="Q198" i="188"/>
  <c r="Q190" i="188"/>
  <c r="Q207" i="187"/>
  <c r="Q202" i="187"/>
  <c r="Q195" i="187"/>
  <c r="Q191" i="187"/>
  <c r="Q207" i="186"/>
  <c r="Q205" i="186"/>
  <c r="Q203" i="186"/>
  <c r="Q201" i="186"/>
  <c r="Q199" i="186"/>
  <c r="Q195" i="186"/>
  <c r="Q191" i="186"/>
  <c r="Q208" i="185"/>
  <c r="Q196" i="185"/>
  <c r="Q192" i="185"/>
  <c r="Q208" i="184"/>
  <c r="Q205" i="184"/>
  <c r="Q196" i="184"/>
  <c r="Q192" i="184"/>
  <c r="Q207" i="183"/>
  <c r="Q204" i="183"/>
  <c r="Q198" i="183"/>
  <c r="Q194" i="183"/>
  <c r="Q190" i="183"/>
  <c r="Q209" i="188"/>
  <c r="Q201" i="188"/>
  <c r="Q196" i="188"/>
  <c r="Q204" i="187"/>
  <c r="Q198" i="187"/>
  <c r="Q194" i="187"/>
  <c r="Q190" i="187"/>
  <c r="Q198" i="186"/>
  <c r="Q194" i="186"/>
  <c r="Q190" i="186"/>
  <c r="Q207" i="185"/>
  <c r="Q205" i="185"/>
  <c r="Q203" i="185"/>
  <c r="Q201" i="185"/>
  <c r="Q199" i="185"/>
  <c r="Q195" i="185"/>
  <c r="Q191" i="185"/>
  <c r="Q207" i="184"/>
  <c r="Q199" i="184"/>
  <c r="Q195" i="184"/>
  <c r="Q191" i="184"/>
  <c r="Q207" i="188"/>
  <c r="Q194" i="188"/>
  <c r="Q209" i="187"/>
  <c r="Q206" i="187"/>
  <c r="Q197" i="187"/>
  <c r="Q193" i="187"/>
  <c r="Q189" i="187"/>
  <c r="Q209" i="186"/>
  <c r="Q206" i="186"/>
  <c r="Q204" i="186"/>
  <c r="Q202" i="186"/>
  <c r="Q200" i="186"/>
  <c r="Q197" i="186"/>
  <c r="Q193" i="186"/>
  <c r="Q189" i="186"/>
  <c r="Q198" i="185"/>
  <c r="Q194" i="185"/>
  <c r="Q190" i="185"/>
  <c r="Q201" i="184"/>
  <c r="Q198" i="184"/>
  <c r="Q194" i="184"/>
  <c r="Q190" i="184"/>
  <c r="Q209" i="183"/>
  <c r="Q200" i="183"/>
  <c r="Q196" i="183"/>
  <c r="Q192" i="183"/>
  <c r="Q192" i="188"/>
  <c r="Q208" i="187"/>
  <c r="Q200" i="187"/>
  <c r="Q196" i="187"/>
  <c r="Q192" i="187"/>
  <c r="Q208" i="186"/>
  <c r="Q196" i="186"/>
  <c r="Q192" i="186"/>
  <c r="Q209" i="185"/>
  <c r="Q206" i="185"/>
  <c r="Q204" i="185"/>
  <c r="Q202" i="185"/>
  <c r="Q200" i="185"/>
  <c r="Q197" i="185"/>
  <c r="Q193" i="185"/>
  <c r="Q189" i="185"/>
  <c r="Q209" i="184"/>
  <c r="Q203" i="184"/>
  <c r="Q197" i="184"/>
  <c r="Q193" i="184"/>
  <c r="Q189" i="184"/>
  <c r="Q208" i="183"/>
  <c r="Q202" i="183"/>
  <c r="Q195" i="183"/>
  <c r="Q191" i="183"/>
  <c r="Q197" i="183"/>
  <c r="Q209" i="182"/>
  <c r="Q203" i="182"/>
  <c r="Q197" i="182"/>
  <c r="Q193" i="182"/>
  <c r="Q189" i="182"/>
  <c r="Q208" i="181"/>
  <c r="Q197" i="181"/>
  <c r="Q193" i="181"/>
  <c r="Q189" i="181"/>
  <c r="Q201" i="180"/>
  <c r="Q198" i="180"/>
  <c r="Q194" i="180"/>
  <c r="Q190" i="180"/>
  <c r="Q209" i="179"/>
  <c r="Q202" i="179"/>
  <c r="Q198" i="179"/>
  <c r="Q194" i="179"/>
  <c r="Q190" i="179"/>
  <c r="Q209" i="178"/>
  <c r="Q199" i="178"/>
  <c r="Q195" i="178"/>
  <c r="Q191" i="178"/>
  <c r="Q208" i="177"/>
  <c r="Q198" i="177"/>
  <c r="Q194" i="177"/>
  <c r="Q190" i="177"/>
  <c r="Q193" i="183"/>
  <c r="Q208" i="182"/>
  <c r="Q205" i="182"/>
  <c r="Q196" i="182"/>
  <c r="Q192" i="182"/>
  <c r="Q207" i="181"/>
  <c r="Q196" i="181"/>
  <c r="Q192" i="181"/>
  <c r="Q209" i="180"/>
  <c r="Q203" i="180"/>
  <c r="Q197" i="180"/>
  <c r="Q193" i="180"/>
  <c r="Q189" i="180"/>
  <c r="Q208" i="179"/>
  <c r="Q197" i="179"/>
  <c r="Q193" i="179"/>
  <c r="Q189" i="179"/>
  <c r="Q208" i="178"/>
  <c r="Q205" i="178"/>
  <c r="Q198" i="178"/>
  <c r="Q194" i="178"/>
  <c r="Q190" i="178"/>
  <c r="Q189" i="183"/>
  <c r="Q207" i="182"/>
  <c r="Q199" i="182"/>
  <c r="Q195" i="182"/>
  <c r="Q191" i="182"/>
  <c r="Q195" i="181"/>
  <c r="Q191" i="181"/>
  <c r="Q208" i="180"/>
  <c r="Q205" i="180"/>
  <c r="Q196" i="180"/>
  <c r="Q192" i="180"/>
  <c r="Q207" i="179"/>
  <c r="Q196" i="179"/>
  <c r="Q192" i="179"/>
  <c r="Q207" i="178"/>
  <c r="Q197" i="178"/>
  <c r="Q193" i="178"/>
  <c r="Q189" i="178"/>
  <c r="Q201" i="182"/>
  <c r="Q198" i="182"/>
  <c r="Q194" i="182"/>
  <c r="Q190" i="182"/>
  <c r="Q209" i="181"/>
  <c r="Q202" i="181"/>
  <c r="Q198" i="181"/>
  <c r="Q194" i="181"/>
  <c r="Q190" i="181"/>
  <c r="Q207" i="180"/>
  <c r="Q199" i="180"/>
  <c r="Q195" i="180"/>
  <c r="Q191" i="180"/>
  <c r="Q195" i="179"/>
  <c r="Q191" i="179"/>
  <c r="Q196" i="178"/>
  <c r="Q192" i="178"/>
  <c r="Q193" i="177"/>
  <c r="Q209" i="176"/>
  <c r="Q199" i="176"/>
  <c r="Q195" i="176"/>
  <c r="Q191" i="176"/>
  <c r="Q208" i="175"/>
  <c r="Q198" i="175"/>
  <c r="Q194" i="175"/>
  <c r="Q190" i="175"/>
  <c r="Q208" i="174"/>
  <c r="Q198" i="174"/>
  <c r="Q194" i="174"/>
  <c r="Q190" i="174"/>
  <c r="Q207" i="173"/>
  <c r="Q195" i="173"/>
  <c r="Q191" i="173"/>
  <c r="Q208" i="172"/>
  <c r="Q196" i="172"/>
  <c r="Q192" i="172"/>
  <c r="Q209" i="177"/>
  <c r="Q197" i="177"/>
  <c r="Q192" i="177"/>
  <c r="Q208" i="176"/>
  <c r="Q201" i="176"/>
  <c r="Q198" i="176"/>
  <c r="Q194" i="176"/>
  <c r="Q190" i="176"/>
  <c r="Q207" i="175"/>
  <c r="Q197" i="175"/>
  <c r="Q193" i="175"/>
  <c r="Q189" i="175"/>
  <c r="Q207" i="174"/>
  <c r="Q197" i="174"/>
  <c r="Q193" i="174"/>
  <c r="Q189" i="174"/>
  <c r="Q198" i="173"/>
  <c r="Q194" i="173"/>
  <c r="Q190" i="173"/>
  <c r="Q207" i="177"/>
  <c r="Q204" i="177"/>
  <c r="Q196" i="177"/>
  <c r="Q191" i="177"/>
  <c r="Q207" i="176"/>
  <c r="Q197" i="176"/>
  <c r="Q193" i="176"/>
  <c r="Q189" i="176"/>
  <c r="Q204" i="175"/>
  <c r="Q196" i="175"/>
  <c r="Q192" i="175"/>
  <c r="Q203" i="174"/>
  <c r="Q196" i="174"/>
  <c r="Q192" i="174"/>
  <c r="Q209" i="173"/>
  <c r="Q197" i="173"/>
  <c r="Q193" i="173"/>
  <c r="Q189" i="173"/>
  <c r="Q198" i="172"/>
  <c r="Q194" i="172"/>
  <c r="Q190" i="172"/>
  <c r="Q200" i="177"/>
  <c r="Q195" i="177"/>
  <c r="Q189" i="177"/>
  <c r="Q196" i="176"/>
  <c r="Q192" i="176"/>
  <c r="Q209" i="175"/>
  <c r="Q206" i="175"/>
  <c r="Q195" i="175"/>
  <c r="Q191" i="175"/>
  <c r="Q209" i="174"/>
  <c r="Q199" i="174"/>
  <c r="Q195" i="174"/>
  <c r="Q191" i="174"/>
  <c r="Q208" i="173"/>
  <c r="Q196" i="173"/>
  <c r="Q192" i="173"/>
  <c r="Q209" i="172"/>
  <c r="Q206" i="172"/>
  <c r="Q205" i="172"/>
  <c r="Q203" i="172"/>
  <c r="Q201" i="172"/>
  <c r="Q199" i="172"/>
  <c r="Q191" i="172"/>
  <c r="Q210" i="171"/>
  <c r="Q196" i="171"/>
  <c r="Q192" i="171"/>
  <c r="Q197" i="170"/>
  <c r="Q193" i="170"/>
  <c r="Q209" i="169"/>
  <c r="Q198" i="169"/>
  <c r="Q194" i="169"/>
  <c r="Q190" i="169"/>
  <c r="Q209" i="168"/>
  <c r="Q197" i="168"/>
  <c r="Q193" i="168"/>
  <c r="Q204" i="167"/>
  <c r="Q198" i="167"/>
  <c r="Q194" i="167"/>
  <c r="Q190" i="167"/>
  <c r="Q209" i="166"/>
  <c r="Q198" i="166"/>
  <c r="Q194" i="166"/>
  <c r="Q190" i="166"/>
  <c r="Q208" i="165"/>
  <c r="Q197" i="165"/>
  <c r="Q193" i="165"/>
  <c r="Q210" i="164"/>
  <c r="Q199" i="164"/>
  <c r="Q195" i="164"/>
  <c r="Q191" i="164"/>
  <c r="Q207" i="172"/>
  <c r="Q197" i="172"/>
  <c r="Q189" i="172"/>
  <c r="Q209" i="171"/>
  <c r="Q199" i="171"/>
  <c r="Q195" i="171"/>
  <c r="Q191" i="171"/>
  <c r="Q210" i="170"/>
  <c r="Q196" i="170"/>
  <c r="Q192" i="170"/>
  <c r="Q208" i="169"/>
  <c r="Q197" i="169"/>
  <c r="Q193" i="169"/>
  <c r="Q208" i="168"/>
  <c r="Q196" i="168"/>
  <c r="Q192" i="168"/>
  <c r="Q210" i="167"/>
  <c r="Q197" i="167"/>
  <c r="Q193" i="167"/>
  <c r="Q204" i="172"/>
  <c r="Q202" i="172"/>
  <c r="Q200" i="172"/>
  <c r="Q195" i="172"/>
  <c r="Q208" i="171"/>
  <c r="Q205" i="171"/>
  <c r="Q198" i="171"/>
  <c r="Q194" i="171"/>
  <c r="Q190" i="171"/>
  <c r="Q209" i="170"/>
  <c r="Q206" i="170"/>
  <c r="Q199" i="170"/>
  <c r="Q195" i="170"/>
  <c r="Q193" i="172"/>
  <c r="Q201" i="171"/>
  <c r="Q197" i="171"/>
  <c r="Q193" i="171"/>
  <c r="Q208" i="170"/>
  <c r="Q202" i="170"/>
  <c r="Q198" i="170"/>
  <c r="Q194" i="170"/>
  <c r="Q190" i="170"/>
  <c r="Q210" i="169"/>
  <c r="Q203" i="169"/>
  <c r="Q199" i="169"/>
  <c r="Q195" i="169"/>
  <c r="Q191" i="169"/>
  <c r="Q210" i="168"/>
  <c r="Q198" i="168"/>
  <c r="Q194" i="168"/>
  <c r="Q190" i="168"/>
  <c r="Q208" i="167"/>
  <c r="Q202" i="167"/>
  <c r="Q199" i="167"/>
  <c r="Q195" i="167"/>
  <c r="Q191" i="167"/>
  <c r="Q210" i="166"/>
  <c r="Q207" i="166"/>
  <c r="Q199" i="166"/>
  <c r="Q195" i="166"/>
  <c r="Q191" i="166"/>
  <c r="Q209" i="165"/>
  <c r="Q206" i="165"/>
  <c r="Q198" i="165"/>
  <c r="Q194" i="165"/>
  <c r="Q190" i="165"/>
  <c r="Q196" i="164"/>
  <c r="Q192" i="164"/>
  <c r="Q210" i="163"/>
  <c r="Q198" i="163"/>
  <c r="Q194" i="163"/>
  <c r="Q190" i="163"/>
  <c r="Q196" i="162"/>
  <c r="Q192" i="162"/>
  <c r="Q208" i="161"/>
  <c r="Q195" i="168"/>
  <c r="Q209" i="167"/>
  <c r="Q208" i="166"/>
  <c r="Q192" i="166"/>
  <c r="Q199" i="165"/>
  <c r="Q191" i="165"/>
  <c r="Q208" i="164"/>
  <c r="Q201" i="164"/>
  <c r="Q194" i="164"/>
  <c r="Q209" i="163"/>
  <c r="Q196" i="163"/>
  <c r="Q191" i="163"/>
  <c r="Q208" i="162"/>
  <c r="Q197" i="162"/>
  <c r="Q191" i="162"/>
  <c r="Q199" i="161"/>
  <c r="Q195" i="161"/>
  <c r="Q191" i="161"/>
  <c r="Q210" i="160"/>
  <c r="Q198" i="160"/>
  <c r="Q194" i="160"/>
  <c r="Q190" i="160"/>
  <c r="Q197" i="159"/>
  <c r="Q193" i="159"/>
  <c r="Q208" i="158"/>
  <c r="Q196" i="158"/>
  <c r="Q192" i="158"/>
  <c r="Q210" i="157"/>
  <c r="Q199" i="157"/>
  <c r="Q195" i="157"/>
  <c r="Q191" i="157"/>
  <c r="Q200" i="156"/>
  <c r="Q196" i="156"/>
  <c r="Q192" i="156"/>
  <c r="Q207" i="155"/>
  <c r="Q195" i="155"/>
  <c r="Q191" i="155"/>
  <c r="Q191" i="170"/>
  <c r="Q196" i="169"/>
  <c r="Q191" i="168"/>
  <c r="Q200" i="167"/>
  <c r="Q197" i="166"/>
  <c r="Q196" i="165"/>
  <c r="Q193" i="164"/>
  <c r="Q208" i="163"/>
  <c r="Q195" i="163"/>
  <c r="Q195" i="162"/>
  <c r="Q190" i="162"/>
  <c r="Q207" i="161"/>
  <c r="Q205" i="161"/>
  <c r="Q203" i="161"/>
  <c r="Q201" i="161"/>
  <c r="Q198" i="161"/>
  <c r="Q194" i="161"/>
  <c r="Q190" i="161"/>
  <c r="Q209" i="160"/>
  <c r="Q197" i="160"/>
  <c r="Q193" i="160"/>
  <c r="Q210" i="159"/>
  <c r="Q196" i="159"/>
  <c r="Q192" i="159"/>
  <c r="Q199" i="158"/>
  <c r="Q195" i="158"/>
  <c r="Q191" i="158"/>
  <c r="Q209" i="157"/>
  <c r="Q198" i="157"/>
  <c r="Q194" i="157"/>
  <c r="Q190" i="157"/>
  <c r="Q210" i="156"/>
  <c r="Q199" i="156"/>
  <c r="Q195" i="156"/>
  <c r="Q191" i="156"/>
  <c r="Q198" i="155"/>
  <c r="Q194" i="155"/>
  <c r="Q190" i="155"/>
  <c r="Q199" i="168"/>
  <c r="Q192" i="167"/>
  <c r="Q193" i="166"/>
  <c r="Q210" i="165"/>
  <c r="Q192" i="165"/>
  <c r="Q209" i="164"/>
  <c r="Q197" i="164"/>
  <c r="Q197" i="163"/>
  <c r="Q192" i="163"/>
  <c r="Q209" i="162"/>
  <c r="Q198" i="162"/>
  <c r="Q193" i="162"/>
  <c r="Q209" i="161"/>
  <c r="Q206" i="161"/>
  <c r="Q204" i="161"/>
  <c r="Q202" i="161"/>
  <c r="Q200" i="161"/>
  <c r="Q196" i="161"/>
  <c r="Q192" i="161"/>
  <c r="Q199" i="160"/>
  <c r="Q195" i="160"/>
  <c r="Q191" i="160"/>
  <c r="Q208" i="159"/>
  <c r="Q205" i="159"/>
  <c r="Q198" i="159"/>
  <c r="Q194" i="159"/>
  <c r="Q190" i="159"/>
  <c r="Q209" i="158"/>
  <c r="Q197" i="158"/>
  <c r="Q193" i="158"/>
  <c r="Q196" i="157"/>
  <c r="Q192" i="157"/>
  <c r="Q208" i="156"/>
  <c r="Q197" i="156"/>
  <c r="Q193" i="156"/>
  <c r="Q208" i="155"/>
  <c r="Q196" i="155"/>
  <c r="Q192" i="155"/>
  <c r="Q196" i="167"/>
  <c r="Q194" i="162"/>
  <c r="Q195" i="159"/>
  <c r="Q210" i="158"/>
  <c r="Q197" i="157"/>
  <c r="Q194" i="156"/>
  <c r="Q189" i="155"/>
  <c r="Q207" i="154"/>
  <c r="Q195" i="154"/>
  <c r="Q191" i="154"/>
  <c r="Q193" i="163"/>
  <c r="Q196" i="160"/>
  <c r="Q197" i="155"/>
  <c r="Q193" i="154"/>
  <c r="Q195" i="165"/>
  <c r="Q199" i="163"/>
  <c r="Q210" i="162"/>
  <c r="Q210" i="161"/>
  <c r="Q208" i="160"/>
  <c r="Q209" i="159"/>
  <c r="Q191" i="159"/>
  <c r="Q198" i="158"/>
  <c r="Q193" i="157"/>
  <c r="Q190" i="156"/>
  <c r="Q209" i="155"/>
  <c r="Q198" i="154"/>
  <c r="Q194" i="154"/>
  <c r="Q190" i="154"/>
  <c r="Q209" i="156"/>
  <c r="Q209" i="154"/>
  <c r="Q197" i="154"/>
  <c r="Q192" i="169"/>
  <c r="Q196" i="166"/>
  <c r="Q190" i="164"/>
  <c r="Q203" i="162"/>
  <c r="Q199" i="162"/>
  <c r="Q193" i="161"/>
  <c r="Q192" i="160"/>
  <c r="Q203" i="159"/>
  <c r="Q199" i="159"/>
  <c r="Q190" i="158"/>
  <c r="Q198" i="156"/>
  <c r="Q193" i="155"/>
  <c r="Q208" i="154"/>
  <c r="Q196" i="154"/>
  <c r="Q192" i="154"/>
  <c r="Q198" i="164"/>
  <c r="Q197" i="161"/>
  <c r="Q194" i="158"/>
  <c r="Q208" i="157"/>
  <c r="Q201" i="157"/>
  <c r="Q189" i="154"/>
  <c r="Q201" i="154"/>
  <c r="Q205" i="155"/>
  <c r="Q201" i="156"/>
  <c r="Q205" i="154"/>
  <c r="Q204" i="155"/>
  <c r="Q200" i="157"/>
  <c r="Q205" i="158"/>
  <c r="Q205" i="162"/>
  <c r="Q205" i="164"/>
  <c r="Q206" i="155"/>
  <c r="Q205" i="157"/>
  <c r="Q203" i="158"/>
  <c r="Q204" i="163"/>
  <c r="Q199" i="155"/>
  <c r="Q204" i="159"/>
  <c r="Q201" i="162"/>
  <c r="Q201" i="163"/>
  <c r="Q203" i="165"/>
  <c r="Q202" i="163"/>
  <c r="Q207" i="164"/>
  <c r="Q202" i="165"/>
  <c r="Q203" i="166"/>
  <c r="Q206" i="168"/>
  <c r="Q206" i="169"/>
  <c r="Q200" i="168"/>
  <c r="Q203" i="170"/>
  <c r="Q202" i="171"/>
  <c r="Q201" i="165"/>
  <c r="Q202" i="166"/>
  <c r="Q207" i="167"/>
  <c r="Q201" i="168"/>
  <c r="Q204" i="170"/>
  <c r="Q200" i="171"/>
  <c r="Q200" i="173"/>
  <c r="Q203" i="175"/>
  <c r="Q202" i="176"/>
  <c r="Q203" i="177"/>
  <c r="Q206" i="174"/>
  <c r="Q200" i="176"/>
  <c r="Q199" i="173"/>
  <c r="Q201" i="174"/>
  <c r="Q202" i="177"/>
  <c r="Q206" i="178"/>
  <c r="Q199" i="179"/>
  <c r="Q206" i="182"/>
  <c r="Q203" i="183"/>
  <c r="Q204" i="178"/>
  <c r="Q203" i="179"/>
  <c r="Q204" i="182"/>
  <c r="Q201" i="178"/>
  <c r="Q202" i="182"/>
  <c r="Q201" i="177"/>
  <c r="Q201" i="181"/>
  <c r="Q206" i="183"/>
  <c r="Q201" i="183"/>
  <c r="Q206" i="189"/>
  <c r="Q201" i="191"/>
  <c r="Q200" i="188"/>
  <c r="Q199" i="192"/>
  <c r="Q206" i="190"/>
  <c r="Q199" i="191"/>
  <c r="Q205" i="189"/>
  <c r="Q200" i="190"/>
  <c r="Q200" i="191"/>
  <c r="Q200" i="154"/>
  <c r="Q206" i="162"/>
  <c r="Q206" i="158"/>
  <c r="Q205" i="156"/>
  <c r="Q204" i="156"/>
  <c r="Q203" i="157"/>
  <c r="Q202" i="159"/>
  <c r="Q203" i="160"/>
  <c r="Q200" i="165"/>
  <c r="Q205" i="167"/>
  <c r="Q202" i="156"/>
  <c r="Q207" i="158"/>
  <c r="Q203" i="155"/>
  <c r="Q200" i="158"/>
  <c r="Q207" i="159"/>
  <c r="Q202" i="160"/>
  <c r="Q204" i="162"/>
  <c r="Q205" i="163"/>
  <c r="Q207" i="165"/>
  <c r="Q200" i="166"/>
  <c r="Q206" i="163"/>
  <c r="Q205" i="170"/>
  <c r="Q203" i="167"/>
  <c r="Q204" i="168"/>
  <c r="Q201" i="169"/>
  <c r="Q205" i="165"/>
  <c r="Q206" i="166"/>
  <c r="Q205" i="168"/>
  <c r="Q202" i="169"/>
  <c r="Q207" i="170"/>
  <c r="Q203" i="171"/>
  <c r="Q204" i="173"/>
  <c r="Q206" i="176"/>
  <c r="Q206" i="177"/>
  <c r="Q201" i="173"/>
  <c r="Q200" i="175"/>
  <c r="Q203" i="176"/>
  <c r="Q202" i="173"/>
  <c r="Q203" i="173"/>
  <c r="Q204" i="174"/>
  <c r="Q202" i="175"/>
  <c r="Q205" i="177"/>
  <c r="Q206" i="179"/>
  <c r="Q205" i="181"/>
  <c r="Q202" i="180"/>
  <c r="Q201" i="179"/>
  <c r="Q202" i="178"/>
  <c r="Q206" i="180"/>
  <c r="Q204" i="181"/>
  <c r="Q200" i="182"/>
  <c r="Q199" i="183"/>
  <c r="Q204" i="191"/>
  <c r="Q202" i="192"/>
  <c r="Q203" i="188"/>
  <c r="Q203" i="192"/>
  <c r="Q200" i="192"/>
  <c r="Q204" i="190"/>
  <c r="Q203" i="191"/>
  <c r="Q201" i="192"/>
  <c r="Q201" i="155"/>
  <c r="Q204" i="154"/>
  <c r="Q202" i="154"/>
  <c r="Q200" i="160"/>
  <c r="Q203" i="163"/>
  <c r="Q204" i="157"/>
  <c r="Q199" i="154"/>
  <c r="Q207" i="157"/>
  <c r="Q207" i="160"/>
  <c r="Q204" i="165"/>
  <c r="Q201" i="166"/>
  <c r="Q203" i="168"/>
  <c r="Q206" i="156"/>
  <c r="Q200" i="159"/>
  <c r="Q201" i="160"/>
  <c r="Q207" i="169"/>
  <c r="Q203" i="156"/>
  <c r="Q202" i="157"/>
  <c r="Q204" i="158"/>
  <c r="Q206" i="160"/>
  <c r="Q204" i="164"/>
  <c r="Q204" i="166"/>
  <c r="Q200" i="162"/>
  <c r="Q200" i="164"/>
  <c r="Q204" i="171"/>
  <c r="Q206" i="167"/>
  <c r="Q204" i="169"/>
  <c r="Q202" i="164"/>
  <c r="Q205" i="169"/>
  <c r="Q206" i="171"/>
  <c r="Q202" i="174"/>
  <c r="Q205" i="173"/>
  <c r="Q206" i="173"/>
  <c r="Q200" i="174"/>
  <c r="Q205" i="175"/>
  <c r="Q204" i="180"/>
  <c r="Q199" i="181"/>
  <c r="Q204" i="179"/>
  <c r="Q200" i="180"/>
  <c r="Q200" i="181"/>
  <c r="Q205" i="179"/>
  <c r="Q200" i="184"/>
  <c r="Q202" i="188"/>
  <c r="Q203" i="187"/>
  <c r="Q201" i="187"/>
  <c r="Q204" i="188"/>
  <c r="Q202" i="184"/>
  <c r="Q200" i="189"/>
  <c r="Q206" i="188"/>
  <c r="Q202" i="190"/>
  <c r="Q204" i="192"/>
  <c r="Q205" i="192"/>
  <c r="Q207" i="163"/>
  <c r="Q202" i="155"/>
  <c r="Q201" i="159"/>
  <c r="Q207" i="162"/>
  <c r="Q206" i="164"/>
  <c r="Q201" i="167"/>
  <c r="Q201" i="170"/>
  <c r="Q205" i="176"/>
  <c r="Q200" i="178"/>
  <c r="Q206" i="181"/>
  <c r="Q203" i="189"/>
  <c r="Q205" i="191"/>
  <c r="Q199" i="189"/>
  <c r="Q206" i="154"/>
  <c r="Q205" i="166"/>
  <c r="Q200" i="163"/>
  <c r="Q207" i="156"/>
  <c r="Q200" i="170"/>
  <c r="Q205" i="174"/>
  <c r="Q201" i="175"/>
  <c r="Q199" i="177"/>
  <c r="Q200" i="179"/>
  <c r="Q205" i="187"/>
  <c r="Q201" i="190"/>
  <c r="Q204" i="176"/>
  <c r="Q203" i="178"/>
  <c r="Q205" i="183"/>
  <c r="Q204" i="160"/>
  <c r="Q203" i="154"/>
  <c r="Q205" i="160"/>
  <c r="Q200" i="169"/>
  <c r="Q203" i="164"/>
  <c r="Q202" i="168"/>
  <c r="Q206" i="184"/>
  <c r="Q199" i="187"/>
  <c r="Q203" i="190"/>
  <c r="Q202" i="158"/>
  <c r="Q200" i="155"/>
  <c r="Q201" i="158"/>
  <c r="Q202" i="162"/>
  <c r="Q207" i="168"/>
  <c r="Q206" i="159"/>
  <c r="Q206" i="157"/>
  <c r="Q207" i="171"/>
  <c r="Q199" i="175"/>
  <c r="Q203" i="181"/>
  <c r="Q204" i="184"/>
  <c r="Q201" i="189"/>
  <c r="Q250" i="192"/>
  <c r="Q240" i="192"/>
  <c r="Q236" i="192"/>
  <c r="Q232" i="192"/>
  <c r="Q245" i="191"/>
  <c r="Q238" i="191"/>
  <c r="Q234" i="191"/>
  <c r="Q246" i="190"/>
  <c r="Q238" i="190"/>
  <c r="Q234" i="190"/>
  <c r="Q250" i="189"/>
  <c r="Q247" i="189"/>
  <c r="Q237" i="189"/>
  <c r="Q233" i="189"/>
  <c r="Q250" i="188"/>
  <c r="Q237" i="188"/>
  <c r="Q233" i="188"/>
  <c r="Q250" i="187"/>
  <c r="Q247" i="187"/>
  <c r="Q241" i="187"/>
  <c r="Q237" i="187"/>
  <c r="Q249" i="192"/>
  <c r="Q239" i="192"/>
  <c r="Q235" i="192"/>
  <c r="Q231" i="192"/>
  <c r="Q251" i="191"/>
  <c r="Q241" i="191"/>
  <c r="Q237" i="191"/>
  <c r="Q233" i="191"/>
  <c r="Q251" i="190"/>
  <c r="Q248" i="190"/>
  <c r="Q237" i="190"/>
  <c r="Q233" i="190"/>
  <c r="Q249" i="189"/>
  <c r="Q240" i="189"/>
  <c r="Q236" i="189"/>
  <c r="Q232" i="189"/>
  <c r="Q245" i="192"/>
  <c r="Q238" i="192"/>
  <c r="Q234" i="192"/>
  <c r="Q250" i="191"/>
  <c r="Q240" i="191"/>
  <c r="Q236" i="191"/>
  <c r="Q232" i="191"/>
  <c r="Q250" i="190"/>
  <c r="Q240" i="190"/>
  <c r="Q236" i="190"/>
  <c r="Q232" i="190"/>
  <c r="Q243" i="189"/>
  <c r="Q239" i="189"/>
  <c r="Q235" i="189"/>
  <c r="Q231" i="189"/>
  <c r="Q246" i="188"/>
  <c r="Q239" i="188"/>
  <c r="Q235" i="188"/>
  <c r="Q231" i="188"/>
  <c r="Q239" i="187"/>
  <c r="Q235" i="187"/>
  <c r="Q231" i="187"/>
  <c r="Q251" i="192"/>
  <c r="Q241" i="192"/>
  <c r="Q237" i="192"/>
  <c r="Q233" i="192"/>
  <c r="Q249" i="191"/>
  <c r="Q239" i="191"/>
  <c r="Q235" i="191"/>
  <c r="Q231" i="191"/>
  <c r="Q249" i="190"/>
  <c r="Q239" i="190"/>
  <c r="Q235" i="190"/>
  <c r="Q231" i="190"/>
  <c r="Q251" i="189"/>
  <c r="Q245" i="189"/>
  <c r="Q238" i="189"/>
  <c r="Q234" i="189"/>
  <c r="Q251" i="188"/>
  <c r="Q248" i="188"/>
  <c r="Q240" i="188"/>
  <c r="Q232" i="188"/>
  <c r="Q240" i="187"/>
  <c r="Q233" i="187"/>
  <c r="Q240" i="186"/>
  <c r="Q236" i="186"/>
  <c r="Q232" i="186"/>
  <c r="Q249" i="185"/>
  <c r="Q247" i="185"/>
  <c r="Q245" i="185"/>
  <c r="Q243" i="185"/>
  <c r="Q241" i="185"/>
  <c r="Q237" i="185"/>
  <c r="Q233" i="185"/>
  <c r="Q250" i="184"/>
  <c r="Q242" i="184"/>
  <c r="Q238" i="184"/>
  <c r="Q234" i="184"/>
  <c r="Q249" i="183"/>
  <c r="Q240" i="183"/>
  <c r="Q236" i="183"/>
  <c r="Q232" i="183"/>
  <c r="Q251" i="182"/>
  <c r="Q248" i="182"/>
  <c r="Q238" i="188"/>
  <c r="Q251" i="187"/>
  <c r="Q238" i="187"/>
  <c r="Q232" i="187"/>
  <c r="Q251" i="186"/>
  <c r="Q248" i="186"/>
  <c r="Q246" i="186"/>
  <c r="Q244" i="186"/>
  <c r="Q242" i="186"/>
  <c r="Q239" i="186"/>
  <c r="Q235" i="186"/>
  <c r="Q231" i="186"/>
  <c r="Q240" i="185"/>
  <c r="Q236" i="185"/>
  <c r="Q232" i="185"/>
  <c r="Q249" i="184"/>
  <c r="Q244" i="184"/>
  <c r="Q237" i="184"/>
  <c r="Q233" i="184"/>
  <c r="Q243" i="183"/>
  <c r="Q239" i="183"/>
  <c r="Q235" i="183"/>
  <c r="Q231" i="183"/>
  <c r="Q249" i="188"/>
  <c r="Q242" i="188"/>
  <c r="Q236" i="188"/>
  <c r="Q249" i="187"/>
  <c r="Q236" i="187"/>
  <c r="Q250" i="186"/>
  <c r="Q238" i="186"/>
  <c r="Q234" i="186"/>
  <c r="Q251" i="185"/>
  <c r="Q248" i="185"/>
  <c r="Q246" i="185"/>
  <c r="Q244" i="185"/>
  <c r="Q242" i="185"/>
  <c r="Q239" i="185"/>
  <c r="Q235" i="185"/>
  <c r="Q231" i="185"/>
  <c r="Q246" i="184"/>
  <c r="Q240" i="184"/>
  <c r="Q236" i="184"/>
  <c r="Q232" i="184"/>
  <c r="Q251" i="183"/>
  <c r="Q245" i="183"/>
  <c r="Q238" i="183"/>
  <c r="Q234" i="183"/>
  <c r="Q249" i="182"/>
  <c r="Q234" i="188"/>
  <c r="Q245" i="187"/>
  <c r="Q234" i="187"/>
  <c r="Q249" i="186"/>
  <c r="Q247" i="186"/>
  <c r="Q245" i="186"/>
  <c r="Q243" i="186"/>
  <c r="Q241" i="186"/>
  <c r="Q237" i="186"/>
  <c r="Q233" i="186"/>
  <c r="Q250" i="185"/>
  <c r="Q238" i="185"/>
  <c r="Q234" i="185"/>
  <c r="Q251" i="184"/>
  <c r="Q248" i="184"/>
  <c r="Q239" i="184"/>
  <c r="Q235" i="184"/>
  <c r="Q231" i="184"/>
  <c r="Q250" i="183"/>
  <c r="Q247" i="183"/>
  <c r="Q237" i="183"/>
  <c r="Q233" i="183"/>
  <c r="Q246" i="182"/>
  <c r="Q240" i="182"/>
  <c r="Q236" i="182"/>
  <c r="Q232" i="182"/>
  <c r="Q249" i="181"/>
  <c r="Q243" i="181"/>
  <c r="Q239" i="181"/>
  <c r="Q235" i="181"/>
  <c r="Q231" i="181"/>
  <c r="Q249" i="180"/>
  <c r="Q244" i="180"/>
  <c r="Q237" i="180"/>
  <c r="Q233" i="180"/>
  <c r="Q250" i="179"/>
  <c r="Q240" i="179"/>
  <c r="Q236" i="179"/>
  <c r="Q232" i="179"/>
  <c r="Q250" i="178"/>
  <c r="Q240" i="178"/>
  <c r="Q236" i="178"/>
  <c r="Q232" i="178"/>
  <c r="Q238" i="177"/>
  <c r="Q234" i="177"/>
  <c r="Q250" i="182"/>
  <c r="Q239" i="182"/>
  <c r="Q235" i="182"/>
  <c r="Q231" i="182"/>
  <c r="Q245" i="181"/>
  <c r="Q238" i="181"/>
  <c r="Q234" i="181"/>
  <c r="Q246" i="180"/>
  <c r="Q240" i="180"/>
  <c r="Q236" i="180"/>
  <c r="Q232" i="180"/>
  <c r="Q249" i="179"/>
  <c r="Q243" i="179"/>
  <c r="Q239" i="179"/>
  <c r="Q235" i="179"/>
  <c r="Q231" i="179"/>
  <c r="Q249" i="178"/>
  <c r="Q239" i="178"/>
  <c r="Q235" i="178"/>
  <c r="Q231" i="178"/>
  <c r="Q251" i="177"/>
  <c r="Q237" i="177"/>
  <c r="Q233" i="177"/>
  <c r="Q242" i="182"/>
  <c r="Q238" i="182"/>
  <c r="Q234" i="182"/>
  <c r="Q251" i="181"/>
  <c r="Q237" i="181"/>
  <c r="Q233" i="181"/>
  <c r="Q251" i="180"/>
  <c r="Q248" i="180"/>
  <c r="Q239" i="180"/>
  <c r="Q235" i="180"/>
  <c r="Q231" i="180"/>
  <c r="Q245" i="179"/>
  <c r="Q238" i="179"/>
  <c r="Q234" i="179"/>
  <c r="Q246" i="178"/>
  <c r="Q238" i="178"/>
  <c r="Q234" i="178"/>
  <c r="Q250" i="177"/>
  <c r="Q247" i="177"/>
  <c r="Q240" i="177"/>
  <c r="Q236" i="177"/>
  <c r="Q232" i="177"/>
  <c r="Q244" i="182"/>
  <c r="Q237" i="182"/>
  <c r="Q233" i="182"/>
  <c r="Q250" i="181"/>
  <c r="Q240" i="181"/>
  <c r="Q236" i="181"/>
  <c r="Q232" i="181"/>
  <c r="Q250" i="180"/>
  <c r="Q242" i="180"/>
  <c r="Q238" i="180"/>
  <c r="Q234" i="180"/>
  <c r="Q251" i="179"/>
  <c r="Q237" i="179"/>
  <c r="Q233" i="179"/>
  <c r="Q251" i="178"/>
  <c r="Q248" i="178"/>
  <c r="Q237" i="178"/>
  <c r="Q233" i="178"/>
  <c r="Q249" i="177"/>
  <c r="Q243" i="177"/>
  <c r="Q239" i="177"/>
  <c r="Q235" i="177"/>
  <c r="Q249" i="176"/>
  <c r="Q239" i="176"/>
  <c r="Q235" i="176"/>
  <c r="Q231" i="176"/>
  <c r="Q238" i="175"/>
  <c r="Q234" i="175"/>
  <c r="Q250" i="174"/>
  <c r="Q244" i="174"/>
  <c r="Q240" i="174"/>
  <c r="Q236" i="174"/>
  <c r="Q232" i="174"/>
  <c r="Q249" i="173"/>
  <c r="Q237" i="173"/>
  <c r="Q233" i="173"/>
  <c r="Q240" i="172"/>
  <c r="Q236" i="172"/>
  <c r="Q232" i="172"/>
  <c r="Q231" i="177"/>
  <c r="Q242" i="176"/>
  <c r="Q238" i="176"/>
  <c r="Q234" i="176"/>
  <c r="Q251" i="175"/>
  <c r="Q241" i="175"/>
  <c r="Q237" i="175"/>
  <c r="Q233" i="175"/>
  <c r="Q249" i="174"/>
  <c r="Q239" i="174"/>
  <c r="Q235" i="174"/>
  <c r="Q231" i="174"/>
  <c r="Q240" i="173"/>
  <c r="Q236" i="173"/>
  <c r="Q232" i="173"/>
  <c r="Q251" i="172"/>
  <c r="Q248" i="172"/>
  <c r="Q246" i="172"/>
  <c r="Q244" i="172"/>
  <c r="Q242" i="172"/>
  <c r="Q251" i="176"/>
  <c r="Q248" i="176"/>
  <c r="Q237" i="176"/>
  <c r="Q233" i="176"/>
  <c r="Q250" i="175"/>
  <c r="Q247" i="175"/>
  <c r="Q240" i="175"/>
  <c r="Q236" i="175"/>
  <c r="Q232" i="175"/>
  <c r="Q238" i="174"/>
  <c r="Q234" i="174"/>
  <c r="Q251" i="173"/>
  <c r="Q239" i="173"/>
  <c r="Q235" i="173"/>
  <c r="Q231" i="173"/>
  <c r="Q250" i="172"/>
  <c r="Q238" i="172"/>
  <c r="Q234" i="172"/>
  <c r="Q250" i="176"/>
  <c r="Q240" i="176"/>
  <c r="Q236" i="176"/>
  <c r="Q232" i="176"/>
  <c r="Q249" i="175"/>
  <c r="Q239" i="175"/>
  <c r="Q235" i="175"/>
  <c r="Q231" i="175"/>
  <c r="Q251" i="174"/>
  <c r="Q248" i="174"/>
  <c r="Q237" i="174"/>
  <c r="Q233" i="174"/>
  <c r="Q250" i="173"/>
  <c r="Q238" i="173"/>
  <c r="Q234" i="173"/>
  <c r="Q249" i="172"/>
  <c r="Q247" i="172"/>
  <c r="Q245" i="172"/>
  <c r="Q243" i="172"/>
  <c r="Q241" i="172"/>
  <c r="Q237" i="172"/>
  <c r="Q233" i="172"/>
  <c r="Q235" i="172"/>
  <c r="Q250" i="171"/>
  <c r="Q244" i="171"/>
  <c r="Q240" i="171"/>
  <c r="Q236" i="171"/>
  <c r="Q232" i="171"/>
  <c r="Q243" i="170"/>
  <c r="Q239" i="170"/>
  <c r="Q235" i="170"/>
  <c r="Q252" i="169"/>
  <c r="Q241" i="169"/>
  <c r="Q237" i="169"/>
  <c r="Q233" i="169"/>
  <c r="Q241" i="168"/>
  <c r="Q237" i="168"/>
  <c r="Q233" i="168"/>
  <c r="Q252" i="167"/>
  <c r="Q241" i="167"/>
  <c r="Q237" i="167"/>
  <c r="Q233" i="167"/>
  <c r="Q251" i="166"/>
  <c r="Q240" i="166"/>
  <c r="Q236" i="166"/>
  <c r="Q232" i="166"/>
  <c r="Q250" i="165"/>
  <c r="Q247" i="165"/>
  <c r="Q239" i="165"/>
  <c r="Q235" i="165"/>
  <c r="Q238" i="164"/>
  <c r="Q234" i="164"/>
  <c r="Q250" i="163"/>
  <c r="Q231" i="172"/>
  <c r="Q239" i="171"/>
  <c r="Q235" i="171"/>
  <c r="Q252" i="170"/>
  <c r="Q238" i="170"/>
  <c r="Q234" i="170"/>
  <c r="Q251" i="169"/>
  <c r="Q240" i="169"/>
  <c r="Q236" i="169"/>
  <c r="Q232" i="169"/>
  <c r="Q252" i="168"/>
  <c r="Q240" i="168"/>
  <c r="Q236" i="168"/>
  <c r="Q232" i="168"/>
  <c r="Q251" i="167"/>
  <c r="Q240" i="167"/>
  <c r="Q236" i="167"/>
  <c r="Q232" i="167"/>
  <c r="Q250" i="166"/>
  <c r="Q252" i="171"/>
  <c r="Q238" i="171"/>
  <c r="Q234" i="171"/>
  <c r="Q251" i="170"/>
  <c r="Q241" i="170"/>
  <c r="Q237" i="170"/>
  <c r="Q233" i="170"/>
  <c r="Q239" i="172"/>
  <c r="Q251" i="171"/>
  <c r="Q248" i="171"/>
  <c r="Q241" i="171"/>
  <c r="Q237" i="171"/>
  <c r="Q233" i="171"/>
  <c r="Q250" i="170"/>
  <c r="Q247" i="170"/>
  <c r="Q240" i="170"/>
  <c r="Q236" i="170"/>
  <c r="Q232" i="170"/>
  <c r="Q246" i="169"/>
  <c r="Q238" i="169"/>
  <c r="Q234" i="169"/>
  <c r="Q250" i="168"/>
  <c r="Q238" i="168"/>
  <c r="Q234" i="168"/>
  <c r="Q242" i="167"/>
  <c r="Q238" i="167"/>
  <c r="Q234" i="167"/>
  <c r="Q252" i="166"/>
  <c r="Q241" i="166"/>
  <c r="Q237" i="166"/>
  <c r="Q233" i="166"/>
  <c r="Q251" i="165"/>
  <c r="Q240" i="165"/>
  <c r="Q236" i="165"/>
  <c r="Q232" i="165"/>
  <c r="Q250" i="164"/>
  <c r="Q239" i="164"/>
  <c r="Q235" i="164"/>
  <c r="Q251" i="163"/>
  <c r="Q238" i="163"/>
  <c r="Q234" i="163"/>
  <c r="Q246" i="162"/>
  <c r="Q239" i="162"/>
  <c r="Q235" i="162"/>
  <c r="Q251" i="161"/>
  <c r="Q239" i="161"/>
  <c r="Q235" i="161"/>
  <c r="Q235" i="169"/>
  <c r="Q239" i="168"/>
  <c r="Q235" i="167"/>
  <c r="Q238" i="166"/>
  <c r="Q238" i="165"/>
  <c r="Q236" i="164"/>
  <c r="Q247" i="163"/>
  <c r="Q240" i="163"/>
  <c r="Q235" i="163"/>
  <c r="Q237" i="162"/>
  <c r="Q232" i="162"/>
  <c r="Q241" i="161"/>
  <c r="Q236" i="161"/>
  <c r="Q251" i="160"/>
  <c r="Q239" i="160"/>
  <c r="Q235" i="160"/>
  <c r="Q239" i="159"/>
  <c r="Q235" i="159"/>
  <c r="Q252" i="158"/>
  <c r="Q240" i="158"/>
  <c r="Q236" i="158"/>
  <c r="Q232" i="158"/>
  <c r="Q251" i="157"/>
  <c r="Q248" i="157"/>
  <c r="Q241" i="157"/>
  <c r="Q237" i="157"/>
  <c r="Q233" i="157"/>
  <c r="Q252" i="156"/>
  <c r="Q249" i="156"/>
  <c r="Q241" i="156"/>
  <c r="Q237" i="156"/>
  <c r="Q233" i="156"/>
  <c r="Q251" i="155"/>
  <c r="Q239" i="155"/>
  <c r="Q235" i="155"/>
  <c r="Q231" i="155"/>
  <c r="Q235" i="168"/>
  <c r="Q235" i="166"/>
  <c r="Q237" i="165"/>
  <c r="Q241" i="164"/>
  <c r="Q233" i="164"/>
  <c r="Q249" i="163"/>
  <c r="Q243" i="163"/>
  <c r="Q239" i="163"/>
  <c r="Q233" i="163"/>
  <c r="Q252" i="162"/>
  <c r="Q241" i="162"/>
  <c r="Q236" i="162"/>
  <c r="Q249" i="161"/>
  <c r="Q247" i="161"/>
  <c r="Q245" i="161"/>
  <c r="Q243" i="161"/>
  <c r="Q240" i="161"/>
  <c r="Q234" i="161"/>
  <c r="Q250" i="160"/>
  <c r="Q238" i="160"/>
  <c r="Q234" i="160"/>
  <c r="Q252" i="159"/>
  <c r="Q246" i="159"/>
  <c r="Q238" i="159"/>
  <c r="Q234" i="159"/>
  <c r="Q251" i="158"/>
  <c r="Q239" i="158"/>
  <c r="Q235" i="158"/>
  <c r="Q250" i="157"/>
  <c r="Q244" i="157"/>
  <c r="Q240" i="157"/>
  <c r="Q236" i="157"/>
  <c r="Q232" i="157"/>
  <c r="Q251" i="156"/>
  <c r="Q240" i="156"/>
  <c r="Q236" i="156"/>
  <c r="Q232" i="156"/>
  <c r="Q250" i="155"/>
  <c r="Q238" i="155"/>
  <c r="Q234" i="155"/>
  <c r="Q249" i="154"/>
  <c r="Q237" i="154"/>
  <c r="Q233" i="154"/>
  <c r="Q239" i="169"/>
  <c r="Q251" i="168"/>
  <c r="Q239" i="167"/>
  <c r="Q239" i="166"/>
  <c r="Q241" i="165"/>
  <c r="Q233" i="165"/>
  <c r="Q251" i="164"/>
  <c r="Q237" i="164"/>
  <c r="Q252" i="163"/>
  <c r="Q241" i="163"/>
  <c r="Q236" i="163"/>
  <c r="Q250" i="162"/>
  <c r="Q238" i="162"/>
  <c r="Q233" i="162"/>
  <c r="Q250" i="161"/>
  <c r="Q248" i="161"/>
  <c r="Q246" i="161"/>
  <c r="Q244" i="161"/>
  <c r="Q242" i="161"/>
  <c r="Q237" i="161"/>
  <c r="Q232" i="161"/>
  <c r="Q252" i="160"/>
  <c r="Q240" i="160"/>
  <c r="Q236" i="160"/>
  <c r="Q232" i="160"/>
  <c r="Q250" i="159"/>
  <c r="Q240" i="159"/>
  <c r="Q236" i="159"/>
  <c r="Q232" i="159"/>
  <c r="Q241" i="158"/>
  <c r="Q237" i="158"/>
  <c r="Q233" i="158"/>
  <c r="Q252" i="157"/>
  <c r="Q238" i="157"/>
  <c r="Q234" i="157"/>
  <c r="Q238" i="156"/>
  <c r="Q234" i="156"/>
  <c r="Q240" i="155"/>
  <c r="Q236" i="155"/>
  <c r="Q232" i="155"/>
  <c r="Q251" i="154"/>
  <c r="Q234" i="166"/>
  <c r="Q237" i="163"/>
  <c r="Q251" i="159"/>
  <c r="Q233" i="159"/>
  <c r="Q234" i="158"/>
  <c r="Q239" i="157"/>
  <c r="Q250" i="156"/>
  <c r="Q237" i="155"/>
  <c r="Q238" i="154"/>
  <c r="Q232" i="154"/>
  <c r="Q250" i="167"/>
  <c r="Q232" i="164"/>
  <c r="Q241" i="159"/>
  <c r="Q250" i="169"/>
  <c r="Q252" i="165"/>
  <c r="Q240" i="164"/>
  <c r="Q232" i="163"/>
  <c r="Q240" i="162"/>
  <c r="Q252" i="161"/>
  <c r="Q241" i="160"/>
  <c r="Q235" i="157"/>
  <c r="Q239" i="156"/>
  <c r="Q233" i="155"/>
  <c r="Q250" i="154"/>
  <c r="Q236" i="154"/>
  <c r="Q231" i="154"/>
  <c r="Q234" i="165"/>
  <c r="Q244" i="164"/>
  <c r="Q234" i="162"/>
  <c r="Q238" i="161"/>
  <c r="Q237" i="160"/>
  <c r="Q242" i="166"/>
  <c r="Q252" i="164"/>
  <c r="Q251" i="162"/>
  <c r="Q233" i="161"/>
  <c r="Q233" i="160"/>
  <c r="Q248" i="159"/>
  <c r="Q237" i="159"/>
  <c r="Q238" i="158"/>
  <c r="Q249" i="155"/>
  <c r="Q239" i="154"/>
  <c r="Q234" i="154"/>
  <c r="Q244" i="162"/>
  <c r="Q250" i="158"/>
  <c r="Q235" i="156"/>
  <c r="Q240" i="154"/>
  <c r="Q235" i="154"/>
  <c r="Q247" i="168"/>
  <c r="Q243" i="156"/>
  <c r="Q245" i="166"/>
  <c r="Q243" i="157"/>
  <c r="Q246" i="167"/>
  <c r="Q245" i="160"/>
  <c r="Q242" i="158"/>
  <c r="Q248" i="155"/>
  <c r="Q249" i="158"/>
  <c r="Q247" i="159"/>
  <c r="Q245" i="165"/>
  <c r="Q246" i="155"/>
  <c r="Q243" i="158"/>
  <c r="Q243" i="155"/>
  <c r="Q249" i="159"/>
  <c r="Q248" i="165"/>
  <c r="Q245" i="163"/>
  <c r="Q248" i="166"/>
  <c r="Q249" i="169"/>
  <c r="Q242" i="171"/>
  <c r="Q246" i="166"/>
  <c r="Q248" i="168"/>
  <c r="Q249" i="171"/>
  <c r="Q249" i="168"/>
  <c r="Q242" i="173"/>
  <c r="Q245" i="174"/>
  <c r="Q244" i="176"/>
  <c r="Q244" i="173"/>
  <c r="Q247" i="174"/>
  <c r="Q244" i="179"/>
  <c r="Q247" i="180"/>
  <c r="Q248" i="179"/>
  <c r="Q243" i="178"/>
  <c r="Q248" i="177"/>
  <c r="Q244" i="178"/>
  <c r="Q246" i="179"/>
  <c r="Q243" i="182"/>
  <c r="Q241" i="183"/>
  <c r="Q243" i="187"/>
  <c r="Q247" i="184"/>
  <c r="Q242" i="191"/>
  <c r="Q244" i="192"/>
  <c r="Q248" i="192"/>
  <c r="Q247" i="191"/>
  <c r="Q241" i="188"/>
  <c r="Q248" i="191"/>
  <c r="Q243" i="154"/>
  <c r="Q241" i="155"/>
  <c r="Q247" i="156"/>
  <c r="Q249" i="166"/>
  <c r="Q243" i="168"/>
  <c r="Q249" i="160"/>
  <c r="Q242" i="165"/>
  <c r="Q244" i="154"/>
  <c r="Q247" i="162"/>
  <c r="Q242" i="157"/>
  <c r="Q244" i="160"/>
  <c r="Q249" i="165"/>
  <c r="Q241" i="154"/>
  <c r="Q247" i="158"/>
  <c r="Q242" i="159"/>
  <c r="Q242" i="160"/>
  <c r="Q247" i="155"/>
  <c r="Q245" i="156"/>
  <c r="Q244" i="158"/>
  <c r="Q243" i="160"/>
  <c r="Q248" i="163"/>
  <c r="Q245" i="167"/>
  <c r="Q245" i="171"/>
  <c r="Q244" i="169"/>
  <c r="Q242" i="170"/>
  <c r="Q244" i="163"/>
  <c r="Q242" i="164"/>
  <c r="Q243" i="166"/>
  <c r="Q245" i="169"/>
  <c r="Q247" i="171"/>
  <c r="Q246" i="173"/>
  <c r="Q248" i="173"/>
  <c r="Q243" i="174"/>
  <c r="Q245" i="175"/>
  <c r="Q247" i="179"/>
  <c r="Q245" i="180"/>
  <c r="Q241" i="181"/>
  <c r="Q243" i="180"/>
  <c r="Q247" i="178"/>
  <c r="Q244" i="183"/>
  <c r="Q245" i="184"/>
  <c r="Q241" i="184"/>
  <c r="Q246" i="187"/>
  <c r="Q246" i="183"/>
  <c r="Q243" i="188"/>
  <c r="Q247" i="192"/>
  <c r="Q248" i="189"/>
  <c r="Q244" i="190"/>
  <c r="Q242" i="192"/>
  <c r="Q244" i="188"/>
  <c r="Q243" i="192"/>
  <c r="Q247" i="164"/>
  <c r="Q247" i="154"/>
  <c r="Q245" i="155"/>
  <c r="Q246" i="158"/>
  <c r="Q246" i="165"/>
  <c r="Q242" i="154"/>
  <c r="Q249" i="157"/>
  <c r="Q242" i="156"/>
  <c r="Q245" i="157"/>
  <c r="Q248" i="160"/>
  <c r="Q245" i="154"/>
  <c r="Q244" i="156"/>
  <c r="Q246" i="160"/>
  <c r="Q248" i="162"/>
  <c r="Q246" i="163"/>
  <c r="Q248" i="158"/>
  <c r="Q247" i="160"/>
  <c r="Q242" i="162"/>
  <c r="Q243" i="162"/>
  <c r="Q243" i="164"/>
  <c r="Q249" i="167"/>
  <c r="Q242" i="168"/>
  <c r="Q244" i="170"/>
  <c r="Q243" i="167"/>
  <c r="Q247" i="169"/>
  <c r="Q245" i="170"/>
  <c r="Q243" i="171"/>
  <c r="Q245" i="164"/>
  <c r="Q247" i="166"/>
  <c r="Q244" i="167"/>
  <c r="Q248" i="169"/>
  <c r="Q246" i="170"/>
  <c r="Q241" i="174"/>
  <c r="Q242" i="175"/>
  <c r="Q243" i="176"/>
  <c r="Q243" i="173"/>
  <c r="Q246" i="174"/>
  <c r="Q244" i="175"/>
  <c r="Q241" i="173"/>
  <c r="Q248" i="175"/>
  <c r="Q246" i="176"/>
  <c r="Q246" i="177"/>
  <c r="Q241" i="178"/>
  <c r="Q241" i="182"/>
  <c r="Q242" i="178"/>
  <c r="Q244" i="181"/>
  <c r="Q241" i="177"/>
  <c r="Q242" i="181"/>
  <c r="Q242" i="177"/>
  <c r="Q242" i="183"/>
  <c r="Q243" i="184"/>
  <c r="Q248" i="183"/>
  <c r="Q242" i="189"/>
  <c r="Q242" i="187"/>
  <c r="Q247" i="190"/>
  <c r="Q243" i="191"/>
  <c r="Q246" i="189"/>
  <c r="Q241" i="190"/>
  <c r="Q244" i="187"/>
  <c r="Q247" i="188"/>
  <c r="Q241" i="189"/>
  <c r="Q246" i="192"/>
  <c r="Q245" i="159"/>
  <c r="Q246" i="154"/>
  <c r="Q246" i="156"/>
  <c r="Q244" i="159"/>
  <c r="Q247" i="157"/>
  <c r="Q245" i="162"/>
  <c r="Q246" i="164"/>
  <c r="Q246" i="168"/>
  <c r="Q247" i="176"/>
  <c r="Q242" i="174"/>
  <c r="Q241" i="179"/>
  <c r="Q241" i="180"/>
  <c r="Q245" i="190"/>
  <c r="Q244" i="177"/>
  <c r="Q246" i="157"/>
  <c r="Q242" i="155"/>
  <c r="Q243" i="159"/>
  <c r="Q249" i="162"/>
  <c r="Q244" i="165"/>
  <c r="Q242" i="169"/>
  <c r="Q249" i="164"/>
  <c r="Q248" i="167"/>
  <c r="Q249" i="170"/>
  <c r="Q243" i="175"/>
  <c r="Q245" i="173"/>
  <c r="Q247" i="181"/>
  <c r="Q245" i="177"/>
  <c r="Q245" i="188"/>
  <c r="Q245" i="182"/>
  <c r="Q248" i="187"/>
  <c r="Q246" i="191"/>
  <c r="Q244" i="191"/>
  <c r="Q244" i="189"/>
  <c r="Q248" i="164"/>
  <c r="Q244" i="166"/>
  <c r="Q247" i="167"/>
  <c r="Q243" i="165"/>
  <c r="Q242" i="179"/>
  <c r="Q243" i="190"/>
  <c r="Q248" i="154"/>
  <c r="Q244" i="155"/>
  <c r="Q245" i="158"/>
  <c r="Q248" i="156"/>
  <c r="Q243" i="169"/>
  <c r="Q244" i="168"/>
  <c r="Q246" i="171"/>
  <c r="Q246" i="175"/>
  <c r="Q247" i="173"/>
  <c r="Q245" i="176"/>
  <c r="Q245" i="178"/>
  <c r="Q247" i="182"/>
  <c r="Q248" i="181"/>
  <c r="Q242" i="163"/>
  <c r="Q248" i="170"/>
  <c r="Q245" i="168"/>
  <c r="Q241" i="176"/>
  <c r="Q246" i="181"/>
  <c r="Q242" i="190"/>
  <c r="Q228" i="192"/>
  <c r="Q216" i="192"/>
  <c r="Q212" i="192"/>
  <c r="Q230" i="191"/>
  <c r="Q218" i="191"/>
  <c r="Q214" i="191"/>
  <c r="Q210" i="191"/>
  <c r="Q230" i="190"/>
  <c r="Q219" i="190"/>
  <c r="Q215" i="190"/>
  <c r="Q211" i="190"/>
  <c r="Q229" i="189"/>
  <c r="Q221" i="189"/>
  <c r="Q217" i="189"/>
  <c r="Q213" i="189"/>
  <c r="Q229" i="188"/>
  <c r="Q224" i="188"/>
  <c r="Q222" i="188"/>
  <c r="Q220" i="188"/>
  <c r="Q216" i="188"/>
  <c r="Q212" i="188"/>
  <c r="Q219" i="192"/>
  <c r="Q215" i="192"/>
  <c r="Q211" i="192"/>
  <c r="Q229" i="191"/>
  <c r="Q217" i="191"/>
  <c r="Q213" i="191"/>
  <c r="Q229" i="190"/>
  <c r="Q222" i="190"/>
  <c r="Q218" i="190"/>
  <c r="Q214" i="190"/>
  <c r="Q210" i="190"/>
  <c r="Q228" i="189"/>
  <c r="Q223" i="189"/>
  <c r="Q216" i="189"/>
  <c r="Q212" i="189"/>
  <c r="Q230" i="192"/>
  <c r="Q218" i="192"/>
  <c r="Q214" i="192"/>
  <c r="Q210" i="192"/>
  <c r="Q228" i="191"/>
  <c r="Q216" i="191"/>
  <c r="Q212" i="191"/>
  <c r="Q228" i="190"/>
  <c r="Q217" i="190"/>
  <c r="Q213" i="190"/>
  <c r="Q225" i="189"/>
  <c r="Q219" i="189"/>
  <c r="Q215" i="189"/>
  <c r="Q211" i="189"/>
  <c r="Q225" i="188"/>
  <c r="Q223" i="188"/>
  <c r="Q221" i="188"/>
  <c r="Q218" i="188"/>
  <c r="Q214" i="188"/>
  <c r="Q210" i="188"/>
  <c r="Q225" i="187"/>
  <c r="Q229" i="192"/>
  <c r="Q217" i="192"/>
  <c r="Q213" i="192"/>
  <c r="Q219" i="191"/>
  <c r="Q215" i="191"/>
  <c r="Q211" i="191"/>
  <c r="Q216" i="190"/>
  <c r="Q212" i="190"/>
  <c r="Q230" i="189"/>
  <c r="Q227" i="189"/>
  <c r="Q218" i="189"/>
  <c r="Q214" i="189"/>
  <c r="Q210" i="189"/>
  <c r="Q227" i="188"/>
  <c r="Q219" i="188"/>
  <c r="Q211" i="188"/>
  <c r="Q228" i="187"/>
  <c r="Q219" i="187"/>
  <c r="Q215" i="187"/>
  <c r="Q211" i="187"/>
  <c r="Q228" i="186"/>
  <c r="Q222" i="186"/>
  <c r="Q219" i="186"/>
  <c r="Q215" i="186"/>
  <c r="Q211" i="186"/>
  <c r="Q229" i="185"/>
  <c r="Q223" i="185"/>
  <c r="Q216" i="185"/>
  <c r="Q212" i="185"/>
  <c r="Q230" i="184"/>
  <c r="Q220" i="184"/>
  <c r="Q216" i="184"/>
  <c r="Q212" i="184"/>
  <c r="Q228" i="183"/>
  <c r="Q223" i="183"/>
  <c r="Q219" i="183"/>
  <c r="Q215" i="183"/>
  <c r="Q211" i="183"/>
  <c r="Q230" i="188"/>
  <c r="Q217" i="188"/>
  <c r="Q218" i="187"/>
  <c r="Q214" i="187"/>
  <c r="Q210" i="187"/>
  <c r="Q218" i="186"/>
  <c r="Q214" i="186"/>
  <c r="Q210" i="186"/>
  <c r="Q228" i="185"/>
  <c r="Q225" i="185"/>
  <c r="Q219" i="185"/>
  <c r="Q215" i="185"/>
  <c r="Q211" i="185"/>
  <c r="Q229" i="184"/>
  <c r="Q222" i="184"/>
  <c r="Q219" i="184"/>
  <c r="Q215" i="184"/>
  <c r="Q211" i="184"/>
  <c r="Q225" i="183"/>
  <c r="Q218" i="183"/>
  <c r="Q214" i="183"/>
  <c r="Q210" i="183"/>
  <c r="Q228" i="188"/>
  <c r="Q215" i="188"/>
  <c r="Q230" i="187"/>
  <c r="Q227" i="187"/>
  <c r="Q221" i="187"/>
  <c r="Q217" i="187"/>
  <c r="Q213" i="187"/>
  <c r="Q230" i="186"/>
  <c r="Q217" i="186"/>
  <c r="Q213" i="186"/>
  <c r="Q218" i="185"/>
  <c r="Q214" i="185"/>
  <c r="Q210" i="185"/>
  <c r="Q228" i="184"/>
  <c r="Q218" i="184"/>
  <c r="Q214" i="184"/>
  <c r="Q210" i="184"/>
  <c r="Q230" i="183"/>
  <c r="Q227" i="183"/>
  <c r="Q217" i="183"/>
  <c r="Q213" i="183"/>
  <c r="Q213" i="188"/>
  <c r="Q229" i="187"/>
  <c r="Q223" i="187"/>
  <c r="Q216" i="187"/>
  <c r="Q212" i="187"/>
  <c r="Q229" i="186"/>
  <c r="Q226" i="186"/>
  <c r="Q220" i="186"/>
  <c r="Q216" i="186"/>
  <c r="Q212" i="186"/>
  <c r="Q230" i="185"/>
  <c r="Q221" i="185"/>
  <c r="Q217" i="185"/>
  <c r="Q213" i="185"/>
  <c r="Q217" i="184"/>
  <c r="Q213" i="184"/>
  <c r="Q229" i="183"/>
  <c r="Q216" i="183"/>
  <c r="Q212" i="183"/>
  <c r="Q228" i="182"/>
  <c r="Q217" i="182"/>
  <c r="Q213" i="182"/>
  <c r="Q216" i="181"/>
  <c r="Q212" i="181"/>
  <c r="Q229" i="180"/>
  <c r="Q222" i="180"/>
  <c r="Q218" i="180"/>
  <c r="Q214" i="180"/>
  <c r="Q210" i="180"/>
  <c r="Q228" i="179"/>
  <c r="Q225" i="179"/>
  <c r="Q217" i="179"/>
  <c r="Q213" i="179"/>
  <c r="Q228" i="178"/>
  <c r="Q217" i="178"/>
  <c r="Q213" i="178"/>
  <c r="Q230" i="177"/>
  <c r="Q227" i="177"/>
  <c r="Q216" i="177"/>
  <c r="Q212" i="177"/>
  <c r="Q216" i="182"/>
  <c r="Q212" i="182"/>
  <c r="Q230" i="181"/>
  <c r="Q219" i="181"/>
  <c r="Q215" i="181"/>
  <c r="Q211" i="181"/>
  <c r="Q228" i="180"/>
  <c r="Q217" i="180"/>
  <c r="Q213" i="180"/>
  <c r="Q216" i="179"/>
  <c r="Q212" i="179"/>
  <c r="Q216" i="178"/>
  <c r="Q212" i="178"/>
  <c r="Q229" i="177"/>
  <c r="Q230" i="182"/>
  <c r="Q219" i="182"/>
  <c r="Q215" i="182"/>
  <c r="Q211" i="182"/>
  <c r="Q229" i="181"/>
  <c r="Q218" i="181"/>
  <c r="Q214" i="181"/>
  <c r="Q210" i="181"/>
  <c r="Q216" i="180"/>
  <c r="Q212" i="180"/>
  <c r="Q230" i="179"/>
  <c r="Q219" i="179"/>
  <c r="Q215" i="179"/>
  <c r="Q211" i="179"/>
  <c r="Q230" i="178"/>
  <c r="Q219" i="178"/>
  <c r="Q215" i="178"/>
  <c r="Q211" i="178"/>
  <c r="Q228" i="177"/>
  <c r="Q218" i="177"/>
  <c r="Q214" i="177"/>
  <c r="Q229" i="182"/>
  <c r="Q222" i="182"/>
  <c r="Q218" i="182"/>
  <c r="Q214" i="182"/>
  <c r="Q210" i="182"/>
  <c r="Q228" i="181"/>
  <c r="Q225" i="181"/>
  <c r="Q217" i="181"/>
  <c r="Q213" i="181"/>
  <c r="Q230" i="180"/>
  <c r="Q219" i="180"/>
  <c r="Q215" i="180"/>
  <c r="Q211" i="180"/>
  <c r="Q229" i="179"/>
  <c r="Q218" i="179"/>
  <c r="Q214" i="179"/>
  <c r="Q210" i="179"/>
  <c r="Q229" i="178"/>
  <c r="Q222" i="178"/>
  <c r="Q218" i="178"/>
  <c r="Q214" i="178"/>
  <c r="Q210" i="178"/>
  <c r="Q217" i="177"/>
  <c r="Q210" i="177"/>
  <c r="Q224" i="176"/>
  <c r="Q217" i="176"/>
  <c r="Q213" i="176"/>
  <c r="Q230" i="175"/>
  <c r="Q227" i="175"/>
  <c r="Q216" i="175"/>
  <c r="Q212" i="175"/>
  <c r="Q228" i="174"/>
  <c r="Q216" i="174"/>
  <c r="Q212" i="174"/>
  <c r="Q229" i="173"/>
  <c r="Q226" i="173"/>
  <c r="Q219" i="173"/>
  <c r="Q215" i="173"/>
  <c r="Q211" i="173"/>
  <c r="Q228" i="172"/>
  <c r="Q216" i="172"/>
  <c r="Q212" i="172"/>
  <c r="Q215" i="177"/>
  <c r="Q230" i="176"/>
  <c r="Q216" i="176"/>
  <c r="Q212" i="176"/>
  <c r="Q229" i="175"/>
  <c r="Q219" i="175"/>
  <c r="Q215" i="175"/>
  <c r="Q211" i="175"/>
  <c r="Q219" i="174"/>
  <c r="Q215" i="174"/>
  <c r="Q211" i="174"/>
  <c r="Q228" i="173"/>
  <c r="Q222" i="173"/>
  <c r="Q218" i="173"/>
  <c r="Q214" i="173"/>
  <c r="Q210" i="173"/>
  <c r="Q213" i="177"/>
  <c r="Q229" i="176"/>
  <c r="Q219" i="176"/>
  <c r="Q215" i="176"/>
  <c r="Q211" i="176"/>
  <c r="Q228" i="175"/>
  <c r="Q218" i="175"/>
  <c r="Q214" i="175"/>
  <c r="Q210" i="175"/>
  <c r="Q230" i="174"/>
  <c r="Q218" i="174"/>
  <c r="Q214" i="174"/>
  <c r="Q210" i="174"/>
  <c r="Q217" i="173"/>
  <c r="Q213" i="173"/>
  <c r="Q230" i="172"/>
  <c r="Q218" i="172"/>
  <c r="Q214" i="172"/>
  <c r="Q210" i="172"/>
  <c r="Q223" i="177"/>
  <c r="Q219" i="177"/>
  <c r="Q211" i="177"/>
  <c r="Q228" i="176"/>
  <c r="Q222" i="176"/>
  <c r="Q218" i="176"/>
  <c r="Q214" i="176"/>
  <c r="Q210" i="176"/>
  <c r="Q221" i="175"/>
  <c r="Q217" i="175"/>
  <c r="Q213" i="175"/>
  <c r="Q229" i="174"/>
  <c r="Q217" i="174"/>
  <c r="Q213" i="174"/>
  <c r="Q230" i="173"/>
  <c r="Q216" i="173"/>
  <c r="Q212" i="173"/>
  <c r="Q229" i="172"/>
  <c r="Q217" i="172"/>
  <c r="Q213" i="172"/>
  <c r="Q211" i="172"/>
  <c r="Q218" i="171"/>
  <c r="Q214" i="171"/>
  <c r="Q231" i="170"/>
  <c r="Q228" i="170"/>
  <c r="Q226" i="170"/>
  <c r="Q224" i="170"/>
  <c r="Q222" i="170"/>
  <c r="Q219" i="170"/>
  <c r="Q215" i="170"/>
  <c r="Q211" i="170"/>
  <c r="Q229" i="169"/>
  <c r="Q217" i="169"/>
  <c r="Q213" i="169"/>
  <c r="Q229" i="168"/>
  <c r="Q224" i="168"/>
  <c r="Q217" i="168"/>
  <c r="Q213" i="168"/>
  <c r="Q229" i="167"/>
  <c r="Q223" i="167"/>
  <c r="Q219" i="167"/>
  <c r="Q215" i="167"/>
  <c r="Q211" i="167"/>
  <c r="Q217" i="166"/>
  <c r="Q213" i="166"/>
  <c r="Q231" i="165"/>
  <c r="Q224" i="165"/>
  <c r="Q220" i="165"/>
  <c r="Q216" i="165"/>
  <c r="Q212" i="165"/>
  <c r="Q230" i="164"/>
  <c r="Q227" i="164"/>
  <c r="Q218" i="164"/>
  <c r="Q214" i="164"/>
  <c r="Q231" i="171"/>
  <c r="Q228" i="171"/>
  <c r="Q217" i="171"/>
  <c r="Q213" i="171"/>
  <c r="Q230" i="170"/>
  <c r="Q218" i="170"/>
  <c r="Q214" i="170"/>
  <c r="Q220" i="169"/>
  <c r="Q216" i="169"/>
  <c r="Q212" i="169"/>
  <c r="Q226" i="168"/>
  <c r="Q220" i="168"/>
  <c r="Q216" i="168"/>
  <c r="Q212" i="168"/>
  <c r="Q218" i="167"/>
  <c r="Q214" i="167"/>
  <c r="Q219" i="172"/>
  <c r="Q230" i="171"/>
  <c r="Q224" i="171"/>
  <c r="Q220" i="171"/>
  <c r="Q216" i="171"/>
  <c r="Q212" i="171"/>
  <c r="Q229" i="170"/>
  <c r="Q227" i="170"/>
  <c r="Q225" i="170"/>
  <c r="Q223" i="170"/>
  <c r="Q221" i="170"/>
  <c r="Q217" i="170"/>
  <c r="Q213" i="170"/>
  <c r="Q215" i="172"/>
  <c r="Q229" i="171"/>
  <c r="Q219" i="171"/>
  <c r="Q215" i="171"/>
  <c r="Q211" i="171"/>
  <c r="Q220" i="170"/>
  <c r="Q216" i="170"/>
  <c r="Q212" i="170"/>
  <c r="Q230" i="169"/>
  <c r="Q218" i="169"/>
  <c r="Q214" i="169"/>
  <c r="Q230" i="168"/>
  <c r="Q222" i="168"/>
  <c r="Q218" i="168"/>
  <c r="Q214" i="168"/>
  <c r="Q230" i="167"/>
  <c r="Q227" i="167"/>
  <c r="Q220" i="167"/>
  <c r="Q216" i="167"/>
  <c r="Q212" i="167"/>
  <c r="Q229" i="166"/>
  <c r="Q218" i="166"/>
  <c r="Q214" i="166"/>
  <c r="Q217" i="165"/>
  <c r="Q213" i="165"/>
  <c r="Q231" i="164"/>
  <c r="Q225" i="164"/>
  <c r="Q219" i="164"/>
  <c r="Q215" i="164"/>
  <c r="Q211" i="164"/>
  <c r="Q230" i="163"/>
  <c r="Q222" i="163"/>
  <c r="Q218" i="163"/>
  <c r="Q214" i="163"/>
  <c r="Q231" i="162"/>
  <c r="Q219" i="162"/>
  <c r="Q215" i="162"/>
  <c r="Q211" i="162"/>
  <c r="Q231" i="161"/>
  <c r="Q220" i="161"/>
  <c r="Q216" i="161"/>
  <c r="Q212" i="161"/>
  <c r="Q211" i="169"/>
  <c r="Q228" i="168"/>
  <c r="Q219" i="168"/>
  <c r="Q230" i="166"/>
  <c r="Q216" i="166"/>
  <c r="Q230" i="165"/>
  <c r="Q215" i="165"/>
  <c r="Q216" i="164"/>
  <c r="Q229" i="163"/>
  <c r="Q224" i="163"/>
  <c r="Q220" i="163"/>
  <c r="Q215" i="163"/>
  <c r="Q218" i="162"/>
  <c r="Q213" i="162"/>
  <c r="Q230" i="161"/>
  <c r="Q218" i="161"/>
  <c r="Q213" i="161"/>
  <c r="Q231" i="160"/>
  <c r="Q218" i="160"/>
  <c r="Q214" i="160"/>
  <c r="Q231" i="159"/>
  <c r="Q228" i="159"/>
  <c r="Q219" i="159"/>
  <c r="Q215" i="159"/>
  <c r="Q211" i="159"/>
  <c r="Q220" i="158"/>
  <c r="Q216" i="158"/>
  <c r="Q212" i="158"/>
  <c r="Q229" i="157"/>
  <c r="Q218" i="157"/>
  <c r="Q214" i="157"/>
  <c r="Q229" i="156"/>
  <c r="Q223" i="156"/>
  <c r="Q219" i="156"/>
  <c r="Q215" i="156"/>
  <c r="Q211" i="156"/>
  <c r="Q219" i="155"/>
  <c r="Q215" i="155"/>
  <c r="Q211" i="155"/>
  <c r="Q231" i="169"/>
  <c r="Q215" i="168"/>
  <c r="Q231" i="167"/>
  <c r="Q215" i="166"/>
  <c r="Q229" i="165"/>
  <c r="Q214" i="165"/>
  <c r="Q221" i="164"/>
  <c r="Q213" i="164"/>
  <c r="Q226" i="163"/>
  <c r="Q219" i="163"/>
  <c r="Q213" i="163"/>
  <c r="Q230" i="162"/>
  <c r="Q217" i="162"/>
  <c r="Q212" i="162"/>
  <c r="Q229" i="161"/>
  <c r="Q222" i="161"/>
  <c r="Q217" i="161"/>
  <c r="Q211" i="161"/>
  <c r="Q230" i="160"/>
  <c r="Q221" i="160"/>
  <c r="Q217" i="160"/>
  <c r="Q213" i="160"/>
  <c r="Q230" i="159"/>
  <c r="Q222" i="159"/>
  <c r="Q218" i="159"/>
  <c r="Q214" i="159"/>
  <c r="Q231" i="158"/>
  <c r="Q219" i="158"/>
  <c r="Q215" i="158"/>
  <c r="Q211" i="158"/>
  <c r="Q225" i="157"/>
  <c r="Q217" i="157"/>
  <c r="Q213" i="157"/>
  <c r="Q218" i="156"/>
  <c r="Q214" i="156"/>
  <c r="Q230" i="155"/>
  <c r="Q218" i="155"/>
  <c r="Q214" i="155"/>
  <c r="Q210" i="155"/>
  <c r="Q229" i="154"/>
  <c r="Q215" i="169"/>
  <c r="Q213" i="167"/>
  <c r="Q231" i="166"/>
  <c r="Q227" i="166"/>
  <c r="Q219" i="166"/>
  <c r="Q211" i="166"/>
  <c r="Q218" i="165"/>
  <c r="Q229" i="164"/>
  <c r="Q217" i="164"/>
  <c r="Q231" i="163"/>
  <c r="Q216" i="163"/>
  <c r="Q211" i="163"/>
  <c r="Q220" i="162"/>
  <c r="Q214" i="162"/>
  <c r="Q219" i="161"/>
  <c r="Q214" i="161"/>
  <c r="Q225" i="160"/>
  <c r="Q219" i="160"/>
  <c r="Q215" i="160"/>
  <c r="Q211" i="160"/>
  <c r="Q226" i="159"/>
  <c r="Q220" i="159"/>
  <c r="Q216" i="159"/>
  <c r="Q212" i="159"/>
  <c r="Q229" i="158"/>
  <c r="Q217" i="158"/>
  <c r="Q213" i="158"/>
  <c r="Q230" i="157"/>
  <c r="Q219" i="157"/>
  <c r="Q215" i="157"/>
  <c r="Q211" i="157"/>
  <c r="Q230" i="156"/>
  <c r="Q227" i="156"/>
  <c r="Q220" i="156"/>
  <c r="Q216" i="156"/>
  <c r="Q212" i="156"/>
  <c r="Q228" i="155"/>
  <c r="Q216" i="155"/>
  <c r="Q212" i="155"/>
  <c r="Q231" i="168"/>
  <c r="Q211" i="165"/>
  <c r="Q220" i="164"/>
  <c r="Q212" i="163"/>
  <c r="Q216" i="162"/>
  <c r="Q215" i="161"/>
  <c r="Q229" i="160"/>
  <c r="Q212" i="160"/>
  <c r="Q213" i="159"/>
  <c r="Q216" i="157"/>
  <c r="Q217" i="156"/>
  <c r="Q213" i="155"/>
  <c r="Q219" i="154"/>
  <c r="Q215" i="154"/>
  <c r="Q211" i="154"/>
  <c r="Q212" i="166"/>
  <c r="Q231" i="157"/>
  <c r="Q217" i="154"/>
  <c r="Q211" i="168"/>
  <c r="Q220" i="166"/>
  <c r="Q223" i="164"/>
  <c r="Q212" i="164"/>
  <c r="Q229" i="159"/>
  <c r="Q230" i="158"/>
  <c r="Q212" i="157"/>
  <c r="Q213" i="156"/>
  <c r="Q218" i="154"/>
  <c r="Q214" i="154"/>
  <c r="Q210" i="154"/>
  <c r="Q219" i="169"/>
  <c r="Q230" i="154"/>
  <c r="Q217" i="167"/>
  <c r="Q219" i="165"/>
  <c r="Q228" i="163"/>
  <c r="Q217" i="163"/>
  <c r="Q229" i="162"/>
  <c r="Q223" i="160"/>
  <c r="Q216" i="160"/>
  <c r="Q224" i="159"/>
  <c r="Q217" i="159"/>
  <c r="Q214" i="158"/>
  <c r="Q220" i="157"/>
  <c r="Q231" i="156"/>
  <c r="Q217" i="155"/>
  <c r="Q228" i="154"/>
  <c r="Q216" i="154"/>
  <c r="Q212" i="154"/>
  <c r="Q220" i="160"/>
  <c r="Q218" i="158"/>
  <c r="Q229" i="155"/>
  <c r="Q213" i="154"/>
  <c r="Q224" i="154"/>
  <c r="Q221" i="161"/>
  <c r="Q222" i="154"/>
  <c r="Q226" i="164"/>
  <c r="Q223" i="154"/>
  <c r="Q224" i="156"/>
  <c r="Q226" i="158"/>
  <c r="Q226" i="157"/>
  <c r="Q228" i="160"/>
  <c r="Q223" i="166"/>
  <c r="Q225" i="168"/>
  <c r="Q225" i="154"/>
  <c r="Q225" i="156"/>
  <c r="Q227" i="159"/>
  <c r="Q226" i="160"/>
  <c r="Q222" i="162"/>
  <c r="Q225" i="165"/>
  <c r="Q226" i="156"/>
  <c r="Q222" i="157"/>
  <c r="Q228" i="158"/>
  <c r="Q227" i="160"/>
  <c r="Q223" i="161"/>
  <c r="Q223" i="162"/>
  <c r="Q223" i="171"/>
  <c r="Q225" i="167"/>
  <c r="Q228" i="169"/>
  <c r="Q224" i="164"/>
  <c r="Q228" i="166"/>
  <c r="Q225" i="169"/>
  <c r="Q225" i="171"/>
  <c r="Q221" i="174"/>
  <c r="Q226" i="172"/>
  <c r="Q224" i="173"/>
  <c r="Q227" i="174"/>
  <c r="Q222" i="175"/>
  <c r="Q220" i="176"/>
  <c r="Q221" i="177"/>
  <c r="Q223" i="175"/>
  <c r="Q221" i="176"/>
  <c r="Q227" i="180"/>
  <c r="Q222" i="181"/>
  <c r="Q224" i="179"/>
  <c r="Q224" i="180"/>
  <c r="Q223" i="181"/>
  <c r="Q227" i="181"/>
  <c r="Q227" i="184"/>
  <c r="Q220" i="187"/>
  <c r="Q221" i="183"/>
  <c r="Q221" i="184"/>
  <c r="Q227" i="185"/>
  <c r="Q225" i="184"/>
  <c r="Q224" i="186"/>
  <c r="Q222" i="187"/>
  <c r="Q220" i="190"/>
  <c r="Q222" i="189"/>
  <c r="Q224" i="190"/>
  <c r="Q220" i="191"/>
  <c r="Q227" i="192"/>
  <c r="Q224" i="192"/>
  <c r="Q221" i="159"/>
  <c r="Q226" i="154"/>
  <c r="Q227" i="154"/>
  <c r="Q227" i="157"/>
  <c r="Q224" i="161"/>
  <c r="Q220" i="155"/>
  <c r="Q221" i="158"/>
  <c r="Q224" i="162"/>
  <c r="Q223" i="169"/>
  <c r="Q222" i="155"/>
  <c r="Q228" i="156"/>
  <c r="Q221" i="157"/>
  <c r="Q226" i="162"/>
  <c r="Q223" i="163"/>
  <c r="Q221" i="167"/>
  <c r="Q227" i="161"/>
  <c r="Q227" i="162"/>
  <c r="Q222" i="164"/>
  <c r="Q221" i="165"/>
  <c r="Q222" i="166"/>
  <c r="Q227" i="168"/>
  <c r="Q222" i="169"/>
  <c r="Q226" i="171"/>
  <c r="Q228" i="167"/>
  <c r="Q221" i="171"/>
  <c r="Q226" i="167"/>
  <c r="Q225" i="174"/>
  <c r="Q224" i="175"/>
  <c r="Q227" i="173"/>
  <c r="Q222" i="174"/>
  <c r="Q226" i="175"/>
  <c r="Q223" i="176"/>
  <c r="Q224" i="177"/>
  <c r="Q227" i="176"/>
  <c r="Q225" i="178"/>
  <c r="Q225" i="182"/>
  <c r="Q222" i="177"/>
  <c r="Q226" i="178"/>
  <c r="Q223" i="179"/>
  <c r="Q226" i="182"/>
  <c r="Q220" i="178"/>
  <c r="Q227" i="179"/>
  <c r="Q226" i="181"/>
  <c r="Q220" i="182"/>
  <c r="Q220" i="177"/>
  <c r="Q226" i="187"/>
  <c r="Q224" i="183"/>
  <c r="Q224" i="184"/>
  <c r="Q223" i="186"/>
  <c r="Q222" i="183"/>
  <c r="Q227" i="186"/>
  <c r="Q220" i="185"/>
  <c r="Q224" i="189"/>
  <c r="Q223" i="190"/>
  <c r="Q224" i="191"/>
  <c r="Q220" i="189"/>
  <c r="Q225" i="190"/>
  <c r="Q221" i="191"/>
  <c r="Q226" i="189"/>
  <c r="Q225" i="163"/>
  <c r="Q224" i="157"/>
  <c r="Q221" i="162"/>
  <c r="Q224" i="167"/>
  <c r="Q221" i="155"/>
  <c r="Q228" i="161"/>
  <c r="Q224" i="155"/>
  <c r="Q225" i="158"/>
  <c r="Q223" i="159"/>
  <c r="Q228" i="162"/>
  <c r="Q227" i="169"/>
  <c r="Q226" i="155"/>
  <c r="Q228" i="157"/>
  <c r="Q223" i="158"/>
  <c r="Q223" i="155"/>
  <c r="Q225" i="159"/>
  <c r="Q222" i="165"/>
  <c r="Q227" i="163"/>
  <c r="Q228" i="165"/>
  <c r="Q226" i="166"/>
  <c r="Q226" i="169"/>
  <c r="Q223" i="172"/>
  <c r="Q223" i="168"/>
  <c r="Q227" i="165"/>
  <c r="Q221" i="166"/>
  <c r="Q221" i="168"/>
  <c r="Q221" i="172"/>
  <c r="Q220" i="173"/>
  <c r="Q226" i="177"/>
  <c r="Q226" i="174"/>
  <c r="Q225" i="175"/>
  <c r="Q225" i="176"/>
  <c r="Q226" i="176"/>
  <c r="Q220" i="172"/>
  <c r="Q220" i="174"/>
  <c r="Q222" i="179"/>
  <c r="Q221" i="181"/>
  <c r="Q225" i="177"/>
  <c r="Q226" i="179"/>
  <c r="Q220" i="180"/>
  <c r="Q223" i="178"/>
  <c r="Q223" i="182"/>
  <c r="Q221" i="178"/>
  <c r="Q225" i="180"/>
  <c r="Q220" i="181"/>
  <c r="Q221" i="182"/>
  <c r="Q220" i="183"/>
  <c r="Q226" i="185"/>
  <c r="Q222" i="185"/>
  <c r="Q225" i="186"/>
  <c r="Q227" i="190"/>
  <c r="Q223" i="191"/>
  <c r="Q221" i="192"/>
  <c r="Q222" i="192"/>
  <c r="Q225" i="191"/>
  <c r="Q226" i="190"/>
  <c r="Q222" i="191"/>
  <c r="Q220" i="154"/>
  <c r="Q221" i="156"/>
  <c r="Q223" i="165"/>
  <c r="Q225" i="161"/>
  <c r="Q227" i="155"/>
  <c r="Q227" i="172"/>
  <c r="Q224" i="169"/>
  <c r="Q223" i="173"/>
  <c r="Q223" i="174"/>
  <c r="Q224" i="172"/>
  <c r="Q220" i="179"/>
  <c r="Q227" i="182"/>
  <c r="Q223" i="184"/>
  <c r="Q224" i="185"/>
  <c r="Q224" i="187"/>
  <c r="Q225" i="192"/>
  <c r="Q220" i="192"/>
  <c r="Q226" i="192"/>
  <c r="Q224" i="166"/>
  <c r="Q222" i="158"/>
  <c r="Q223" i="157"/>
  <c r="Q222" i="160"/>
  <c r="Q227" i="158"/>
  <c r="Q228" i="164"/>
  <c r="Q222" i="167"/>
  <c r="Q222" i="172"/>
  <c r="Q226" i="180"/>
  <c r="Q221" i="180"/>
  <c r="Q224" i="181"/>
  <c r="Q222" i="171"/>
  <c r="Q221" i="173"/>
  <c r="Q224" i="178"/>
  <c r="Q226" i="184"/>
  <c r="Q223" i="192"/>
  <c r="Q221" i="163"/>
  <c r="Q221" i="154"/>
  <c r="Q224" i="158"/>
  <c r="Q226" i="161"/>
  <c r="Q227" i="171"/>
  <c r="Q225" i="166"/>
  <c r="Q221" i="169"/>
  <c r="Q225" i="172"/>
  <c r="Q225" i="173"/>
  <c r="Q220" i="175"/>
  <c r="Q223" i="180"/>
  <c r="Q227" i="178"/>
  <c r="Q221" i="179"/>
  <c r="Q226" i="183"/>
  <c r="Q221" i="186"/>
  <c r="Q227" i="191"/>
  <c r="Q221" i="190"/>
  <c r="Q226" i="188"/>
  <c r="Q226" i="191"/>
  <c r="Q225" i="162"/>
  <c r="Q225" i="155"/>
  <c r="Q222" i="156"/>
  <c r="Q224" i="160"/>
  <c r="Q226" i="165"/>
  <c r="Q224" i="174"/>
  <c r="Q224" i="182"/>
  <c r="S5" i="82"/>
  <c r="O11" i="86" s="1"/>
  <c r="O5" i="82"/>
  <c r="K11" i="86" s="1"/>
  <c r="K5" i="82"/>
  <c r="G5" i="82"/>
  <c r="T5" i="82"/>
  <c r="P11" i="86" s="1"/>
  <c r="P5" i="82"/>
  <c r="L11" i="86" s="1"/>
  <c r="L5" i="82"/>
  <c r="H11" i="86" s="1"/>
  <c r="H5" i="82"/>
  <c r="D11" i="86" s="1"/>
  <c r="W11" i="87" s="1"/>
  <c r="R5" i="82"/>
  <c r="N11" i="86" s="1"/>
  <c r="N5" i="82"/>
  <c r="J11" i="86" s="1"/>
  <c r="J5" i="82"/>
  <c r="F11" i="86" s="1"/>
  <c r="U5" i="82"/>
  <c r="Q11" i="86" s="1"/>
  <c r="Q5" i="82"/>
  <c r="M11" i="86" s="1"/>
  <c r="M5" i="82"/>
  <c r="I11" i="86" s="1"/>
  <c r="I5" i="82"/>
  <c r="E11" i="86" s="1"/>
  <c r="U11" i="82"/>
  <c r="Q11" i="82"/>
  <c r="M11" i="82"/>
  <c r="I11" i="82"/>
  <c r="T11" i="82"/>
  <c r="P11" i="82"/>
  <c r="L11" i="82"/>
  <c r="H11" i="82"/>
  <c r="S11" i="82"/>
  <c r="O11" i="82"/>
  <c r="K11" i="82"/>
  <c r="G11" i="82"/>
  <c r="R11" i="82"/>
  <c r="N11" i="82"/>
  <c r="J17" i="86" s="1"/>
  <c r="J11" i="82"/>
  <c r="R8" i="82"/>
  <c r="N14" i="86" s="1"/>
  <c r="N8" i="82"/>
  <c r="J14" i="86" s="1"/>
  <c r="J8" i="82"/>
  <c r="F14" i="86" s="1"/>
  <c r="U8" i="82"/>
  <c r="Q14" i="86" s="1"/>
  <c r="Q8" i="82"/>
  <c r="M14" i="86" s="1"/>
  <c r="M8" i="82"/>
  <c r="I14" i="86" s="1"/>
  <c r="I8" i="82"/>
  <c r="E14" i="86" s="1"/>
  <c r="S8" i="82"/>
  <c r="O8" i="82"/>
  <c r="K14" i="86" s="1"/>
  <c r="K8" i="82"/>
  <c r="G8" i="82"/>
  <c r="T8" i="82"/>
  <c r="P14" i="86" s="1"/>
  <c r="P8" i="82"/>
  <c r="L14" i="86" s="1"/>
  <c r="L8" i="82"/>
  <c r="H14" i="86" s="1"/>
  <c r="H8" i="82"/>
  <c r="U2" i="82"/>
  <c r="Q8" i="86" s="1"/>
  <c r="Q2" i="82"/>
  <c r="M8" i="86" s="1"/>
  <c r="M2" i="82"/>
  <c r="I8" i="86" s="1"/>
  <c r="I2" i="82"/>
  <c r="E8" i="86" s="1"/>
  <c r="T2" i="82"/>
  <c r="P2" i="82"/>
  <c r="L8" i="86" s="1"/>
  <c r="L2" i="82"/>
  <c r="H8" i="86" s="1"/>
  <c r="H2" i="82"/>
  <c r="D8" i="86" s="1"/>
  <c r="W8" i="87" s="1"/>
  <c r="S2" i="82"/>
  <c r="O8" i="86" s="1"/>
  <c r="O2" i="82"/>
  <c r="K8" i="86" s="1"/>
  <c r="K2" i="82"/>
  <c r="G2" i="82"/>
  <c r="R2" i="82"/>
  <c r="N8" i="86" s="1"/>
  <c r="N2" i="82"/>
  <c r="J8" i="86" s="1"/>
  <c r="J2" i="82"/>
  <c r="F8" i="86" s="1"/>
  <c r="Q461" i="86"/>
  <c r="M461" i="86"/>
  <c r="I461" i="86"/>
  <c r="E461" i="86"/>
  <c r="P461" i="86"/>
  <c r="K461" i="86"/>
  <c r="F461" i="86"/>
  <c r="L461" i="86"/>
  <c r="G461" i="86"/>
  <c r="N461" i="86"/>
  <c r="C461" i="86"/>
  <c r="J461" i="86"/>
  <c r="H461" i="86"/>
  <c r="O461" i="86"/>
  <c r="D461" i="86"/>
  <c r="W461" i="87" s="1"/>
  <c r="P155" i="86"/>
  <c r="L155" i="86"/>
  <c r="H155" i="86"/>
  <c r="D155" i="86"/>
  <c r="W155" i="87" s="1"/>
  <c r="O155" i="86"/>
  <c r="J155" i="86"/>
  <c r="E155" i="86"/>
  <c r="N155" i="86"/>
  <c r="I155" i="86"/>
  <c r="C155" i="86"/>
  <c r="M155" i="86"/>
  <c r="G155" i="86"/>
  <c r="Q155" i="86"/>
  <c r="K155" i="86"/>
  <c r="F155" i="86"/>
  <c r="Q263" i="86"/>
  <c r="M263" i="86"/>
  <c r="I263" i="86"/>
  <c r="E263" i="86"/>
  <c r="N263" i="86"/>
  <c r="H263" i="86"/>
  <c r="C263" i="86"/>
  <c r="P263" i="86"/>
  <c r="K263" i="86"/>
  <c r="F263" i="86"/>
  <c r="L263" i="86"/>
  <c r="J263" i="86"/>
  <c r="G263" i="86"/>
  <c r="O263" i="86"/>
  <c r="D263" i="86"/>
  <c r="W263" i="87" s="1"/>
  <c r="Q407" i="86"/>
  <c r="M407" i="86"/>
  <c r="I407" i="86"/>
  <c r="E407" i="86"/>
  <c r="P407" i="86"/>
  <c r="K407" i="86"/>
  <c r="F407" i="86"/>
  <c r="O407" i="86"/>
  <c r="J407" i="86"/>
  <c r="D407" i="86"/>
  <c r="W407" i="87" s="1"/>
  <c r="N407" i="86"/>
  <c r="H407" i="86"/>
  <c r="C407" i="86"/>
  <c r="L407" i="86"/>
  <c r="G407" i="86"/>
  <c r="Q50" i="86"/>
  <c r="M50" i="86"/>
  <c r="I50" i="86"/>
  <c r="E50" i="86"/>
  <c r="P50" i="86"/>
  <c r="L50" i="86"/>
  <c r="H50" i="86"/>
  <c r="D50" i="86"/>
  <c r="W50" i="87" s="1"/>
  <c r="J50" i="86"/>
  <c r="O50" i="86"/>
  <c r="G50" i="86"/>
  <c r="N50" i="86"/>
  <c r="F50" i="86"/>
  <c r="K50" i="86"/>
  <c r="C50" i="86"/>
  <c r="P194" i="86"/>
  <c r="L194" i="86"/>
  <c r="H194" i="86"/>
  <c r="D194" i="86"/>
  <c r="W194" i="87" s="1"/>
  <c r="M194" i="86"/>
  <c r="G194" i="86"/>
  <c r="Q194" i="86"/>
  <c r="K194" i="86"/>
  <c r="F194" i="86"/>
  <c r="O194" i="86"/>
  <c r="J194" i="86"/>
  <c r="E194" i="86"/>
  <c r="N194" i="86"/>
  <c r="I194" i="86"/>
  <c r="C194" i="86"/>
  <c r="Q290" i="86"/>
  <c r="M290" i="86"/>
  <c r="I290" i="86"/>
  <c r="E290" i="86"/>
  <c r="N290" i="86"/>
  <c r="H290" i="86"/>
  <c r="C290" i="86"/>
  <c r="K290" i="86"/>
  <c r="D290" i="86"/>
  <c r="W290" i="87" s="1"/>
  <c r="P290" i="86"/>
  <c r="J290" i="86"/>
  <c r="O290" i="86"/>
  <c r="G290" i="86"/>
  <c r="L290" i="86"/>
  <c r="F290" i="86"/>
  <c r="O446" i="86"/>
  <c r="K446" i="86"/>
  <c r="G446" i="86"/>
  <c r="C446" i="86"/>
  <c r="P446" i="86"/>
  <c r="L446" i="86"/>
  <c r="H446" i="86"/>
  <c r="D446" i="86"/>
  <c r="W446" i="87" s="1"/>
  <c r="Q446" i="86"/>
  <c r="I446" i="86"/>
  <c r="N446" i="86"/>
  <c r="F446" i="86"/>
  <c r="M446" i="86"/>
  <c r="E446" i="86"/>
  <c r="J446" i="86"/>
  <c r="Q104" i="86"/>
  <c r="M104" i="86"/>
  <c r="I104" i="86"/>
  <c r="E104" i="86"/>
  <c r="P104" i="86"/>
  <c r="H104" i="86"/>
  <c r="D104" i="86"/>
  <c r="W104" i="87" s="1"/>
  <c r="J104" i="86"/>
  <c r="O104" i="86"/>
  <c r="G104" i="86"/>
  <c r="N104" i="86"/>
  <c r="F104" i="86"/>
  <c r="K104" i="86"/>
  <c r="C104" i="86"/>
  <c r="L176" i="86"/>
  <c r="H176" i="86"/>
  <c r="D176" i="86"/>
  <c r="W176" i="87" s="1"/>
  <c r="M176" i="86"/>
  <c r="G176" i="86"/>
  <c r="K176" i="86"/>
  <c r="F176" i="86"/>
  <c r="J176" i="86"/>
  <c r="E176" i="86"/>
  <c r="I176" i="86"/>
  <c r="C176" i="86"/>
  <c r="Q332" i="86"/>
  <c r="M332" i="86"/>
  <c r="I332" i="86"/>
  <c r="E332" i="86"/>
  <c r="P332" i="86"/>
  <c r="L332" i="86"/>
  <c r="H332" i="86"/>
  <c r="D332" i="86"/>
  <c r="W332" i="87" s="1"/>
  <c r="J332" i="86"/>
  <c r="O332" i="86"/>
  <c r="G332" i="86"/>
  <c r="N332" i="86"/>
  <c r="F332" i="86"/>
  <c r="K332" i="86"/>
  <c r="C332" i="86"/>
  <c r="Q71" i="86"/>
  <c r="M71" i="86"/>
  <c r="I71" i="86"/>
  <c r="E71" i="86"/>
  <c r="P71" i="86"/>
  <c r="L71" i="86"/>
  <c r="H71" i="86"/>
  <c r="D71" i="86"/>
  <c r="W71" i="87" s="1"/>
  <c r="J71" i="86"/>
  <c r="O71" i="86"/>
  <c r="G71" i="86"/>
  <c r="N71" i="86"/>
  <c r="F71" i="86"/>
  <c r="K71" i="86"/>
  <c r="C71" i="86"/>
  <c r="P215" i="86"/>
  <c r="L215" i="86"/>
  <c r="H215" i="86"/>
  <c r="D215" i="86"/>
  <c r="W215" i="87" s="1"/>
  <c r="Q215" i="86"/>
  <c r="K215" i="86"/>
  <c r="F215" i="86"/>
  <c r="N215" i="86"/>
  <c r="I215" i="86"/>
  <c r="C215" i="86"/>
  <c r="M215" i="86"/>
  <c r="G215" i="86"/>
  <c r="E215" i="86"/>
  <c r="O215" i="86"/>
  <c r="J215" i="86"/>
  <c r="Q371" i="86"/>
  <c r="M371" i="86"/>
  <c r="I371" i="86"/>
  <c r="E371" i="86"/>
  <c r="P371" i="86"/>
  <c r="K371" i="86"/>
  <c r="F371" i="86"/>
  <c r="O371" i="86"/>
  <c r="J371" i="86"/>
  <c r="D371" i="86"/>
  <c r="W371" i="87" s="1"/>
  <c r="N371" i="86"/>
  <c r="H371" i="86"/>
  <c r="C371" i="86"/>
  <c r="L371" i="86"/>
  <c r="G371" i="86"/>
  <c r="Q98" i="86"/>
  <c r="M98" i="86"/>
  <c r="I98" i="86"/>
  <c r="E98" i="86"/>
  <c r="P98" i="86"/>
  <c r="L98" i="86"/>
  <c r="H98" i="86"/>
  <c r="D98" i="86"/>
  <c r="W98" i="87" s="1"/>
  <c r="J98" i="86"/>
  <c r="O98" i="86"/>
  <c r="G98" i="86"/>
  <c r="N98" i="86"/>
  <c r="F98" i="86"/>
  <c r="K98" i="86"/>
  <c r="C98" i="86"/>
  <c r="P230" i="86"/>
  <c r="L230" i="86"/>
  <c r="H230" i="86"/>
  <c r="D230" i="86"/>
  <c r="W230" i="87" s="1"/>
  <c r="N230" i="86"/>
  <c r="I230" i="86"/>
  <c r="C230" i="86"/>
  <c r="M230" i="86"/>
  <c r="G230" i="86"/>
  <c r="Q230" i="86"/>
  <c r="K230" i="86"/>
  <c r="F230" i="86"/>
  <c r="O230" i="86"/>
  <c r="J230" i="86"/>
  <c r="E230" i="86"/>
  <c r="Q386" i="86"/>
  <c r="M386" i="86"/>
  <c r="I386" i="86"/>
  <c r="E386" i="86"/>
  <c r="P386" i="86"/>
  <c r="K386" i="86"/>
  <c r="F386" i="86"/>
  <c r="J386" i="86"/>
  <c r="C386" i="86"/>
  <c r="O386" i="86"/>
  <c r="H386" i="86"/>
  <c r="N386" i="86"/>
  <c r="G386" i="86"/>
  <c r="L386" i="86"/>
  <c r="D386" i="86"/>
  <c r="W386" i="87" s="1"/>
  <c r="Q56" i="86"/>
  <c r="M56" i="86"/>
  <c r="I56" i="86"/>
  <c r="E56" i="86"/>
  <c r="P56" i="86"/>
  <c r="L56" i="86"/>
  <c r="H56" i="86"/>
  <c r="D56" i="86"/>
  <c r="W56" i="87" s="1"/>
  <c r="J56" i="86"/>
  <c r="O56" i="86"/>
  <c r="G56" i="86"/>
  <c r="N56" i="86"/>
  <c r="F56" i="86"/>
  <c r="K56" i="86"/>
  <c r="C56" i="86"/>
  <c r="Q296" i="86"/>
  <c r="M296" i="86"/>
  <c r="I296" i="86"/>
  <c r="E296" i="86"/>
  <c r="N296" i="86"/>
  <c r="H296" i="86"/>
  <c r="C296" i="86"/>
  <c r="L296" i="86"/>
  <c r="G296" i="86"/>
  <c r="J296" i="86"/>
  <c r="P296" i="86"/>
  <c r="F296" i="86"/>
  <c r="O296" i="86"/>
  <c r="D296" i="86"/>
  <c r="W296" i="87" s="1"/>
  <c r="K296" i="86"/>
  <c r="Q392" i="86"/>
  <c r="M392" i="86"/>
  <c r="I392" i="86"/>
  <c r="E392" i="86"/>
  <c r="P392" i="86"/>
  <c r="K392" i="86"/>
  <c r="F392" i="86"/>
  <c r="L392" i="86"/>
  <c r="G392" i="86"/>
  <c r="H392" i="86"/>
  <c r="O392" i="86"/>
  <c r="D392" i="86"/>
  <c r="W392" i="87" s="1"/>
  <c r="N392" i="86"/>
  <c r="C392" i="86"/>
  <c r="J392" i="86"/>
  <c r="P23" i="86"/>
  <c r="L23" i="86"/>
  <c r="H23" i="86"/>
  <c r="D23" i="86"/>
  <c r="W23" i="87" s="1"/>
  <c r="O23" i="86"/>
  <c r="J23" i="86"/>
  <c r="E23" i="86"/>
  <c r="N23" i="86"/>
  <c r="I23" i="86"/>
  <c r="C23" i="86"/>
  <c r="M23" i="86"/>
  <c r="G23" i="86"/>
  <c r="Q23" i="86"/>
  <c r="K23" i="86"/>
  <c r="F23" i="86"/>
  <c r="P203" i="86"/>
  <c r="L203" i="86"/>
  <c r="H203" i="86"/>
  <c r="D203" i="86"/>
  <c r="W203" i="87" s="1"/>
  <c r="N203" i="86"/>
  <c r="I203" i="86"/>
  <c r="C203" i="86"/>
  <c r="Q203" i="86"/>
  <c r="K203" i="86"/>
  <c r="F203" i="86"/>
  <c r="O203" i="86"/>
  <c r="J203" i="86"/>
  <c r="E203" i="86"/>
  <c r="G203" i="86"/>
  <c r="M203" i="86"/>
  <c r="Q311" i="86"/>
  <c r="M311" i="86"/>
  <c r="I311" i="86"/>
  <c r="E311" i="86"/>
  <c r="O311" i="86"/>
  <c r="J311" i="86"/>
  <c r="D311" i="86"/>
  <c r="W311" i="87" s="1"/>
  <c r="N311" i="86"/>
  <c r="H311" i="86"/>
  <c r="C311" i="86"/>
  <c r="L311" i="86"/>
  <c r="G311" i="86"/>
  <c r="F311" i="86"/>
  <c r="P311" i="86"/>
  <c r="K311" i="86"/>
  <c r="Q455" i="86"/>
  <c r="M455" i="86"/>
  <c r="I455" i="86"/>
  <c r="E455" i="86"/>
  <c r="P455" i="86"/>
  <c r="K455" i="86"/>
  <c r="F455" i="86"/>
  <c r="O455" i="86"/>
  <c r="H455" i="86"/>
  <c r="N455" i="86"/>
  <c r="G455" i="86"/>
  <c r="L455" i="86"/>
  <c r="D455" i="86"/>
  <c r="W455" i="87" s="1"/>
  <c r="J455" i="86"/>
  <c r="C455" i="86"/>
  <c r="N122" i="86"/>
  <c r="J122" i="86"/>
  <c r="F122" i="86"/>
  <c r="Q122" i="86"/>
  <c r="M122" i="86"/>
  <c r="I122" i="86"/>
  <c r="E122" i="86"/>
  <c r="P122" i="86"/>
  <c r="L122" i="86"/>
  <c r="H122" i="86"/>
  <c r="D122" i="86"/>
  <c r="W122" i="87" s="1"/>
  <c r="K122" i="86"/>
  <c r="G122" i="86"/>
  <c r="C122" i="86"/>
  <c r="O122" i="86"/>
  <c r="Q338" i="86"/>
  <c r="M338" i="86"/>
  <c r="I338" i="86"/>
  <c r="E338" i="86"/>
  <c r="P338" i="86"/>
  <c r="L338" i="86"/>
  <c r="H338" i="86"/>
  <c r="D338" i="86"/>
  <c r="W338" i="87" s="1"/>
  <c r="O338" i="86"/>
  <c r="K338" i="86"/>
  <c r="G338" i="86"/>
  <c r="C338" i="86"/>
  <c r="F338" i="86"/>
  <c r="N338" i="86"/>
  <c r="J338" i="86"/>
  <c r="Q482" i="86"/>
  <c r="M482" i="86"/>
  <c r="I482" i="86"/>
  <c r="E482" i="86"/>
  <c r="P482" i="86"/>
  <c r="L482" i="86"/>
  <c r="H482" i="86"/>
  <c r="D482" i="86"/>
  <c r="W482" i="87" s="1"/>
  <c r="O482" i="86"/>
  <c r="K482" i="86"/>
  <c r="G482" i="86"/>
  <c r="C482" i="86"/>
  <c r="N482" i="86"/>
  <c r="J482" i="86"/>
  <c r="F482" i="86"/>
  <c r="L212" i="86"/>
  <c r="H212" i="86"/>
  <c r="D212" i="86"/>
  <c r="W212" i="87" s="1"/>
  <c r="I212" i="86"/>
  <c r="C212" i="86"/>
  <c r="K212" i="86"/>
  <c r="F212" i="86"/>
  <c r="J212" i="86"/>
  <c r="E212" i="86"/>
  <c r="G212" i="86"/>
  <c r="P236" i="86"/>
  <c r="L236" i="86"/>
  <c r="H236" i="86"/>
  <c r="D236" i="86"/>
  <c r="W236" i="87" s="1"/>
  <c r="N236" i="86"/>
  <c r="I236" i="86"/>
  <c r="C236" i="86"/>
  <c r="M236" i="86"/>
  <c r="G236" i="86"/>
  <c r="Q236" i="86"/>
  <c r="K236" i="86"/>
  <c r="F236" i="86"/>
  <c r="O236" i="86"/>
  <c r="J236" i="86"/>
  <c r="E236" i="86"/>
  <c r="P440" i="86"/>
  <c r="L440" i="86"/>
  <c r="H440" i="86"/>
  <c r="D440" i="86"/>
  <c r="W440" i="87" s="1"/>
  <c r="M440" i="86"/>
  <c r="G440" i="86"/>
  <c r="Q440" i="86"/>
  <c r="K440" i="86"/>
  <c r="F440" i="86"/>
  <c r="O440" i="86"/>
  <c r="J440" i="86"/>
  <c r="E440" i="86"/>
  <c r="N440" i="86"/>
  <c r="I440" i="86"/>
  <c r="C440" i="86"/>
  <c r="B9" i="17"/>
  <c r="Q8" i="17"/>
  <c r="B8" i="17"/>
  <c r="O14" i="86"/>
  <c r="D14" i="86"/>
  <c r="W14" i="87" s="1"/>
  <c r="P8" i="86"/>
  <c r="B75" i="2"/>
  <c r="K107" i="83"/>
  <c r="K63" i="83"/>
  <c r="K85" i="83"/>
  <c r="K40" i="83"/>
  <c r="Q128" i="15"/>
  <c r="Q124" i="15"/>
  <c r="Q120" i="15"/>
  <c r="Q116" i="15"/>
  <c r="Q112" i="15"/>
  <c r="Q108" i="15"/>
  <c r="Q104" i="15"/>
  <c r="Q100" i="15"/>
  <c r="Q121" i="83"/>
  <c r="Q117" i="83"/>
  <c r="Q105" i="83"/>
  <c r="Q101" i="83"/>
  <c r="Q202" i="14"/>
  <c r="Q198" i="14"/>
  <c r="Q186" i="14"/>
  <c r="Q182" i="14"/>
  <c r="Q170" i="14"/>
  <c r="Q166" i="14"/>
  <c r="Q162" i="14"/>
  <c r="Q618" i="84"/>
  <c r="Q606" i="84"/>
  <c r="Q602" i="84"/>
  <c r="Q598" i="84"/>
  <c r="Q586" i="84"/>
  <c r="Q582" i="84"/>
  <c r="Q578" i="84"/>
  <c r="Q127" i="15"/>
  <c r="Q123" i="15"/>
  <c r="Q119" i="15"/>
  <c r="Q115" i="15"/>
  <c r="Q111" i="15"/>
  <c r="Q107" i="15"/>
  <c r="Q103" i="15"/>
  <c r="Q99" i="15"/>
  <c r="Q120" i="83"/>
  <c r="Q108" i="83"/>
  <c r="Q104" i="83"/>
  <c r="Q100" i="83"/>
  <c r="Q201" i="14"/>
  <c r="Q189" i="14"/>
  <c r="Q185" i="14"/>
  <c r="Q181" i="14"/>
  <c r="Q169" i="14"/>
  <c r="Q165" i="14"/>
  <c r="Q617" i="84"/>
  <c r="Q605" i="84"/>
  <c r="Q601" i="84"/>
  <c r="Q597" i="84"/>
  <c r="Q585" i="84"/>
  <c r="Q581" i="84"/>
  <c r="Q569" i="84"/>
  <c r="Q565" i="84"/>
  <c r="Q126" i="15"/>
  <c r="Q122" i="15"/>
  <c r="Q118" i="15"/>
  <c r="Q114" i="15"/>
  <c r="Q110" i="15"/>
  <c r="Q106" i="15"/>
  <c r="Q102" i="15"/>
  <c r="Q98" i="15"/>
  <c r="Q119" i="83"/>
  <c r="Q107" i="83"/>
  <c r="Q103" i="83"/>
  <c r="Q200" i="14"/>
  <c r="Q188" i="14"/>
  <c r="Q184" i="14"/>
  <c r="Q180" i="14"/>
  <c r="Q168" i="14"/>
  <c r="Q164" i="14"/>
  <c r="Q616" i="84"/>
  <c r="Q604" i="84"/>
  <c r="Q600" i="84"/>
  <c r="Q588" i="84"/>
  <c r="Q584" i="84"/>
  <c r="Q580" i="84"/>
  <c r="Q568" i="84"/>
  <c r="Q564" i="84"/>
  <c r="Q560" i="84"/>
  <c r="Q125" i="15"/>
  <c r="Q121" i="15"/>
  <c r="Q117" i="15"/>
  <c r="Q113" i="15"/>
  <c r="Q109" i="15"/>
  <c r="Q105" i="15"/>
  <c r="Q101" i="15"/>
  <c r="Q118" i="83"/>
  <c r="Q106" i="83"/>
  <c r="Q102" i="83"/>
  <c r="Q199" i="14"/>
  <c r="Q187" i="14"/>
  <c r="Q183" i="14"/>
  <c r="Q179" i="14"/>
  <c r="Q167" i="14"/>
  <c r="Q163" i="14"/>
  <c r="Q607" i="84"/>
  <c r="Q603" i="84"/>
  <c r="Q599" i="84"/>
  <c r="Q587" i="84"/>
  <c r="Q583" i="84"/>
  <c r="Q579" i="84"/>
  <c r="Q567" i="84"/>
  <c r="Q563" i="84"/>
  <c r="Q559" i="84"/>
  <c r="Q561" i="84"/>
  <c r="Q547" i="84"/>
  <c r="Q543" i="84"/>
  <c r="Q531" i="84"/>
  <c r="Q527" i="84"/>
  <c r="Q523" i="84"/>
  <c r="Q511" i="84"/>
  <c r="Q507" i="84"/>
  <c r="Q503" i="84"/>
  <c r="Q491" i="84"/>
  <c r="Q487" i="84"/>
  <c r="Q483" i="84"/>
  <c r="Q471" i="84"/>
  <c r="Q467" i="84"/>
  <c r="Q550" i="84"/>
  <c r="Q546" i="84"/>
  <c r="Q542" i="84"/>
  <c r="Q530" i="84"/>
  <c r="Q526" i="84"/>
  <c r="Q522" i="84"/>
  <c r="Q510" i="84"/>
  <c r="Q506" i="84"/>
  <c r="Q502" i="84"/>
  <c r="Q490" i="84"/>
  <c r="Q486" i="84"/>
  <c r="Q474" i="84"/>
  <c r="Q470" i="84"/>
  <c r="Q566" i="84"/>
  <c r="Q549" i="84"/>
  <c r="Q545" i="84"/>
  <c r="Q541" i="84"/>
  <c r="Q529" i="84"/>
  <c r="Q525" i="84"/>
  <c r="Q521" i="84"/>
  <c r="Q509" i="84"/>
  <c r="Q505" i="84"/>
  <c r="Q493" i="84"/>
  <c r="Q489" i="84"/>
  <c r="Q485" i="84"/>
  <c r="Q473" i="84"/>
  <c r="Q469" i="84"/>
  <c r="Q562" i="84"/>
  <c r="Q548" i="84"/>
  <c r="Q544" i="84"/>
  <c r="Q540" i="84"/>
  <c r="Q528" i="84"/>
  <c r="Q524" i="84"/>
  <c r="Q512" i="84"/>
  <c r="Q508" i="84"/>
  <c r="Q504" i="84"/>
  <c r="Q492" i="84"/>
  <c r="Q488" i="84"/>
  <c r="Q484" i="84"/>
  <c r="Q472" i="84"/>
  <c r="Q468" i="84"/>
  <c r="Q238" i="13"/>
  <c r="Q249" i="13"/>
  <c r="Q233" i="13"/>
  <c r="Q240" i="13"/>
  <c r="Q236" i="13"/>
  <c r="Q232" i="13"/>
  <c r="Q251" i="13"/>
  <c r="Q239" i="13"/>
  <c r="Q235" i="13"/>
  <c r="Q231" i="13"/>
  <c r="Q250" i="13"/>
  <c r="Q234" i="13"/>
  <c r="Q237" i="13"/>
  <c r="Q496" i="84"/>
  <c r="Q532" i="84"/>
  <c r="Q497" i="84"/>
  <c r="Q533" i="84"/>
  <c r="Q494" i="84"/>
  <c r="Q534" i="84"/>
  <c r="Q570" i="84"/>
  <c r="Q479" i="84"/>
  <c r="Q519" i="84"/>
  <c r="Q555" i="84"/>
  <c r="Q595" i="84"/>
  <c r="Q175" i="14"/>
  <c r="Q114" i="83"/>
  <c r="Q596" i="84"/>
  <c r="Q176" i="14"/>
  <c r="Q115" i="83"/>
  <c r="Q593" i="84"/>
  <c r="Q610" i="84"/>
  <c r="Q190" i="14"/>
  <c r="Q538" i="84"/>
  <c r="Q535" i="84"/>
  <c r="Q611" i="84"/>
  <c r="Q500" i="84"/>
  <c r="Q537" i="84"/>
  <c r="Q498" i="84"/>
  <c r="Q495" i="84"/>
  <c r="Q476" i="84"/>
  <c r="Q516" i="84"/>
  <c r="Q552" i="84"/>
  <c r="Q480" i="84"/>
  <c r="Q520" i="84"/>
  <c r="Q556" i="84"/>
  <c r="Q481" i="84"/>
  <c r="Q517" i="84"/>
  <c r="Q557" i="84"/>
  <c r="Q482" i="84"/>
  <c r="Q518" i="84"/>
  <c r="Q558" i="84"/>
  <c r="Q475" i="84"/>
  <c r="Q515" i="84"/>
  <c r="Q551" i="84"/>
  <c r="Q591" i="84"/>
  <c r="Q171" i="14"/>
  <c r="Q110" i="83"/>
  <c r="Q592" i="84"/>
  <c r="Q172" i="14"/>
  <c r="Q111" i="83"/>
  <c r="Q589" i="84"/>
  <c r="Q173" i="14"/>
  <c r="Q112" i="83"/>
  <c r="Q594" i="84"/>
  <c r="Q178" i="14"/>
  <c r="Q113" i="83"/>
  <c r="Q177" i="14"/>
  <c r="Q116" i="83"/>
  <c r="Q536" i="84"/>
  <c r="Q501" i="84"/>
  <c r="Q571" i="84"/>
  <c r="Q174" i="14"/>
  <c r="Q193" i="14"/>
  <c r="Q553" i="84"/>
  <c r="Q573" i="84"/>
  <c r="Q194" i="14"/>
  <c r="Q554" i="84"/>
  <c r="Q499" i="84"/>
  <c r="Q195" i="14"/>
  <c r="Q576" i="84"/>
  <c r="Q196" i="14"/>
  <c r="Q577" i="84"/>
  <c r="Q197" i="14"/>
  <c r="Q590" i="84"/>
  <c r="Q477" i="84"/>
  <c r="Q539" i="84"/>
  <c r="Q608" i="84"/>
  <c r="Q609" i="84"/>
  <c r="Q614" i="84"/>
  <c r="Q513" i="84"/>
  <c r="Q478" i="84"/>
  <c r="Q575" i="84"/>
  <c r="Q612" i="84"/>
  <c r="Q613" i="84"/>
  <c r="Q109" i="83"/>
  <c r="Q514" i="84"/>
  <c r="Q615" i="84"/>
  <c r="Q191" i="14"/>
  <c r="Q572" i="84"/>
  <c r="Q192" i="14"/>
  <c r="Q574" i="84"/>
  <c r="Q245" i="13"/>
  <c r="Q243" i="13"/>
  <c r="Q248" i="13"/>
  <c r="Q246" i="13"/>
  <c r="Q244" i="13"/>
  <c r="Q242" i="13"/>
  <c r="Q241" i="13"/>
  <c r="Q247" i="13"/>
  <c r="Q96" i="15"/>
  <c r="Q92" i="15"/>
  <c r="Q88" i="15"/>
  <c r="Q84" i="15"/>
  <c r="Q80" i="15"/>
  <c r="Q76" i="15"/>
  <c r="Q72" i="15"/>
  <c r="Q68" i="15"/>
  <c r="Q97" i="83"/>
  <c r="Q85" i="83"/>
  <c r="Q81" i="83"/>
  <c r="Q158" i="14"/>
  <c r="Q146" i="14"/>
  <c r="Q142" i="14"/>
  <c r="Q138" i="14"/>
  <c r="Q126" i="14"/>
  <c r="Q122" i="14"/>
  <c r="Q95" i="15"/>
  <c r="Q91" i="15"/>
  <c r="Q87" i="15"/>
  <c r="Q83" i="15"/>
  <c r="Q79" i="15"/>
  <c r="Q75" i="15"/>
  <c r="Q71" i="15"/>
  <c r="Q67" i="15"/>
  <c r="Q96" i="83"/>
  <c r="Q84" i="83"/>
  <c r="Q80" i="83"/>
  <c r="Q161" i="14"/>
  <c r="Q157" i="14"/>
  <c r="Q145" i="14"/>
  <c r="Q141" i="14"/>
  <c r="Q129" i="14"/>
  <c r="Q125" i="14"/>
  <c r="Q121" i="14"/>
  <c r="Q94" i="15"/>
  <c r="Q90" i="15"/>
  <c r="Q86" i="15"/>
  <c r="Q82" i="15"/>
  <c r="Q78" i="15"/>
  <c r="Q74" i="15"/>
  <c r="Q70" i="15"/>
  <c r="Q99" i="83"/>
  <c r="Q95" i="83"/>
  <c r="Q83" i="83"/>
  <c r="Q79" i="83"/>
  <c r="Q160" i="14"/>
  <c r="Q148" i="14"/>
  <c r="Q144" i="14"/>
  <c r="Q140" i="14"/>
  <c r="Q128" i="14"/>
  <c r="Q124" i="14"/>
  <c r="Q97" i="15"/>
  <c r="Q93" i="15"/>
  <c r="Q89" i="15"/>
  <c r="Q85" i="15"/>
  <c r="Q81" i="15"/>
  <c r="Q77" i="15"/>
  <c r="Q73" i="15"/>
  <c r="Q69" i="15"/>
  <c r="Q98" i="83"/>
  <c r="Q86" i="83"/>
  <c r="Q82" i="83"/>
  <c r="Q78" i="83"/>
  <c r="Q159" i="14"/>
  <c r="Q147" i="14"/>
  <c r="Q143" i="14"/>
  <c r="Q139" i="14"/>
  <c r="Q127" i="14"/>
  <c r="Q123" i="14"/>
  <c r="Q455" i="84"/>
  <c r="Q451" i="84"/>
  <c r="Q447" i="84"/>
  <c r="Q435" i="84"/>
  <c r="Q431" i="84"/>
  <c r="Q427" i="84"/>
  <c r="Q415" i="84"/>
  <c r="Q411" i="84"/>
  <c r="Q407" i="84"/>
  <c r="Q395" i="84"/>
  <c r="Q391" i="84"/>
  <c r="Q379" i="84"/>
  <c r="Q375" i="84"/>
  <c r="Q371" i="84"/>
  <c r="Q359" i="84"/>
  <c r="Q355" i="84"/>
  <c r="Q351" i="84"/>
  <c r="Q339" i="84"/>
  <c r="Q335" i="84"/>
  <c r="Q331" i="84"/>
  <c r="Q319" i="84"/>
  <c r="Q315" i="84"/>
  <c r="Q466" i="84"/>
  <c r="Q454" i="84"/>
  <c r="Q450" i="84"/>
  <c r="Q446" i="84"/>
  <c r="Q434" i="84"/>
  <c r="Q430" i="84"/>
  <c r="Q426" i="84"/>
  <c r="Q414" i="84"/>
  <c r="Q410" i="84"/>
  <c r="Q398" i="84"/>
  <c r="Q394" i="84"/>
  <c r="Q390" i="84"/>
  <c r="Q378" i="84"/>
  <c r="Q374" i="84"/>
  <c r="Q370" i="84"/>
  <c r="Q358" i="84"/>
  <c r="Q354" i="84"/>
  <c r="Q350" i="84"/>
  <c r="Q338" i="84"/>
  <c r="Q334" i="84"/>
  <c r="Q322" i="84"/>
  <c r="Q318" i="84"/>
  <c r="Q465" i="84"/>
  <c r="Q453" i="84"/>
  <c r="Q449" i="84"/>
  <c r="Q445" i="84"/>
  <c r="Q433" i="84"/>
  <c r="Q429" i="84"/>
  <c r="Q417" i="84"/>
  <c r="Q413" i="84"/>
  <c r="Q409" i="84"/>
  <c r="Q397" i="84"/>
  <c r="Q393" i="84"/>
  <c r="Q389" i="84"/>
  <c r="Q377" i="84"/>
  <c r="Q373" i="84"/>
  <c r="Q369" i="84"/>
  <c r="Q357" i="84"/>
  <c r="Q353" i="84"/>
  <c r="Q341" i="84"/>
  <c r="Q337" i="84"/>
  <c r="Q333" i="84"/>
  <c r="Q321" i="84"/>
  <c r="Q317" i="84"/>
  <c r="Q464" i="84"/>
  <c r="Q452" i="84"/>
  <c r="Q448" i="84"/>
  <c r="Q436" i="84"/>
  <c r="Q432" i="84"/>
  <c r="Q428" i="84"/>
  <c r="Q416" i="84"/>
  <c r="Q412" i="84"/>
  <c r="Q408" i="84"/>
  <c r="Q396" i="84"/>
  <c r="Q392" i="84"/>
  <c r="Q388" i="84"/>
  <c r="Q376" i="84"/>
  <c r="Q372" i="84"/>
  <c r="Q360" i="84"/>
  <c r="Q356" i="84"/>
  <c r="Q352" i="84"/>
  <c r="Q340" i="84"/>
  <c r="Q336" i="84"/>
  <c r="Q332" i="84"/>
  <c r="Q320" i="84"/>
  <c r="Q316" i="84"/>
  <c r="Q218" i="13"/>
  <c r="Q214" i="13"/>
  <c r="Q217" i="13"/>
  <c r="Q212" i="13"/>
  <c r="Q228" i="13"/>
  <c r="Q219" i="13"/>
  <c r="Q215" i="13"/>
  <c r="Q211" i="13"/>
  <c r="Q230" i="13"/>
  <c r="Q210" i="13"/>
  <c r="Q229" i="13"/>
  <c r="Q213" i="13"/>
  <c r="Q216" i="13"/>
  <c r="Q344" i="84"/>
  <c r="Q380" i="84"/>
  <c r="Q420" i="84"/>
  <c r="Q456" i="84"/>
  <c r="Q345" i="84"/>
  <c r="Q381" i="84"/>
  <c r="Q421" i="84"/>
  <c r="Q457" i="84"/>
  <c r="Q342" i="84"/>
  <c r="Q382" i="84"/>
  <c r="Q418" i="84"/>
  <c r="Q458" i="84"/>
  <c r="Q327" i="84"/>
  <c r="Q367" i="84"/>
  <c r="Q403" i="84"/>
  <c r="Q443" i="84"/>
  <c r="Q135" i="14"/>
  <c r="Q136" i="14"/>
  <c r="Q137" i="14"/>
  <c r="Q348" i="84"/>
  <c r="Q349" i="84"/>
  <c r="Q461" i="84"/>
  <c r="Q422" i="84"/>
  <c r="Q419" i="84"/>
  <c r="Q384" i="84"/>
  <c r="Q424" i="84"/>
  <c r="Q425" i="84"/>
  <c r="Q346" i="84"/>
  <c r="Q383" i="84"/>
  <c r="Q324" i="84"/>
  <c r="Q364" i="84"/>
  <c r="Q400" i="84"/>
  <c r="Q440" i="84"/>
  <c r="Q325" i="84"/>
  <c r="Q361" i="84"/>
  <c r="Q401" i="84"/>
  <c r="Q437" i="84"/>
  <c r="Q328" i="84"/>
  <c r="Q368" i="84"/>
  <c r="Q404" i="84"/>
  <c r="Q444" i="84"/>
  <c r="Q329" i="84"/>
  <c r="Q365" i="84"/>
  <c r="Q405" i="84"/>
  <c r="Q441" i="84"/>
  <c r="Q330" i="84"/>
  <c r="Q366" i="84"/>
  <c r="Q406" i="84"/>
  <c r="Q442" i="84"/>
  <c r="Q323" i="84"/>
  <c r="Q363" i="84"/>
  <c r="Q399" i="84"/>
  <c r="Q439" i="84"/>
  <c r="Q131" i="14"/>
  <c r="Q132" i="14"/>
  <c r="Q133" i="14"/>
  <c r="Q134" i="14"/>
  <c r="Q150" i="14"/>
  <c r="Q89" i="83"/>
  <c r="Q460" i="84"/>
  <c r="Q385" i="84"/>
  <c r="Q386" i="84"/>
  <c r="Q462" i="84"/>
  <c r="Q343" i="84"/>
  <c r="Q459" i="84"/>
  <c r="Q463" i="84"/>
  <c r="Q402" i="84"/>
  <c r="Q347" i="84"/>
  <c r="Q130" i="14"/>
  <c r="Q438" i="84"/>
  <c r="Q387" i="84"/>
  <c r="Q151" i="14"/>
  <c r="Q90" i="83"/>
  <c r="Q152" i="14"/>
  <c r="Q87" i="83"/>
  <c r="Q149" i="14"/>
  <c r="Q88" i="83"/>
  <c r="Q154" i="14"/>
  <c r="Q93" i="83"/>
  <c r="Q326" i="84"/>
  <c r="Q423" i="84"/>
  <c r="Q155" i="14"/>
  <c r="Q94" i="83"/>
  <c r="Q156" i="14"/>
  <c r="Q91" i="83"/>
  <c r="Q153" i="14"/>
  <c r="Q92" i="83"/>
  <c r="Q362" i="84"/>
  <c r="Q223" i="13"/>
  <c r="Q221" i="13"/>
  <c r="Q220" i="13"/>
  <c r="Q226" i="13"/>
  <c r="Q224" i="13"/>
  <c r="Q222" i="13"/>
  <c r="Q227" i="13"/>
  <c r="Q225" i="13"/>
  <c r="Q64" i="15"/>
  <c r="Q60" i="15"/>
  <c r="Q56" i="15"/>
  <c r="Q52" i="15"/>
  <c r="Q48" i="15"/>
  <c r="Q44" i="15"/>
  <c r="Q40" i="15"/>
  <c r="Q36" i="15"/>
  <c r="Q77" i="83"/>
  <c r="Q73" i="83"/>
  <c r="Q61" i="83"/>
  <c r="Q57" i="83"/>
  <c r="Q118" i="14"/>
  <c r="Q106" i="14"/>
  <c r="Q102" i="14"/>
  <c r="Q98" i="14"/>
  <c r="Q86" i="14"/>
  <c r="Q82" i="14"/>
  <c r="Q63" i="15"/>
  <c r="Q59" i="15"/>
  <c r="Q55" i="15"/>
  <c r="Q51" i="15"/>
  <c r="Q47" i="15"/>
  <c r="Q43" i="15"/>
  <c r="Q39" i="15"/>
  <c r="Q76" i="83"/>
  <c r="Q64" i="83"/>
  <c r="Q60" i="83"/>
  <c r="Q56" i="83"/>
  <c r="Q117" i="14"/>
  <c r="Q105" i="14"/>
  <c r="Q101" i="14"/>
  <c r="Q97" i="14"/>
  <c r="Q85" i="14"/>
  <c r="Q81" i="14"/>
  <c r="Q66" i="15"/>
  <c r="Q62" i="15"/>
  <c r="Q58" i="15"/>
  <c r="Q54" i="15"/>
  <c r="Q50" i="15"/>
  <c r="Q46" i="15"/>
  <c r="Q42" i="15"/>
  <c r="Q38" i="15"/>
  <c r="Q75" i="83"/>
  <c r="Q63" i="83"/>
  <c r="Q59" i="83"/>
  <c r="Q120" i="14"/>
  <c r="Q116" i="14"/>
  <c r="Q104" i="14"/>
  <c r="Q100" i="14"/>
  <c r="Q88" i="14"/>
  <c r="Q84" i="14"/>
  <c r="Q80" i="14"/>
  <c r="Q65" i="15"/>
  <c r="Q61" i="15"/>
  <c r="Q57" i="15"/>
  <c r="Q53" i="15"/>
  <c r="Q49" i="15"/>
  <c r="Q45" i="15"/>
  <c r="Q41" i="15"/>
  <c r="Q37" i="15"/>
  <c r="Q74" i="83"/>
  <c r="Q62" i="83"/>
  <c r="Q58" i="83"/>
  <c r="Q119" i="14"/>
  <c r="Q107" i="14"/>
  <c r="Q103" i="14"/>
  <c r="Q99" i="14"/>
  <c r="Q87" i="14"/>
  <c r="Q83" i="14"/>
  <c r="Q303" i="84"/>
  <c r="Q299" i="84"/>
  <c r="Q295" i="84"/>
  <c r="Q283" i="84"/>
  <c r="Q279" i="84"/>
  <c r="Q275" i="84"/>
  <c r="Q263" i="84"/>
  <c r="Q259" i="84"/>
  <c r="Q255" i="84"/>
  <c r="Q243" i="84"/>
  <c r="Q239" i="84"/>
  <c r="Q314" i="84"/>
  <c r="Q302" i="84"/>
  <c r="Q298" i="84"/>
  <c r="Q294" i="84"/>
  <c r="Q282" i="84"/>
  <c r="Q278" i="84"/>
  <c r="Q274" i="84"/>
  <c r="Q262" i="84"/>
  <c r="Q258" i="84"/>
  <c r="Q246" i="84"/>
  <c r="Q242" i="84"/>
  <c r="Q238" i="84"/>
  <c r="Q226" i="84"/>
  <c r="Q313" i="84"/>
  <c r="Q301" i="84"/>
  <c r="Q297" i="84"/>
  <c r="Q293" i="84"/>
  <c r="Q281" i="84"/>
  <c r="Q277" i="84"/>
  <c r="Q265" i="84"/>
  <c r="Q261" i="84"/>
  <c r="Q257" i="84"/>
  <c r="Q245" i="84"/>
  <c r="Q241" i="84"/>
  <c r="Q237" i="84"/>
  <c r="Q225" i="84"/>
  <c r="Q312" i="84"/>
  <c r="Q300" i="84"/>
  <c r="Q296" i="84"/>
  <c r="Q284" i="84"/>
  <c r="Q280" i="84"/>
  <c r="Q276" i="84"/>
  <c r="Q256" i="84"/>
  <c r="Q227" i="84"/>
  <c r="Q221" i="84"/>
  <c r="Q217" i="84"/>
  <c r="Q205" i="84"/>
  <c r="Q201" i="84"/>
  <c r="Q189" i="84"/>
  <c r="Q185" i="84"/>
  <c r="Q181" i="84"/>
  <c r="Q169" i="84"/>
  <c r="Q165" i="84"/>
  <c r="Q198" i="13"/>
  <c r="Q196" i="13"/>
  <c r="Q244" i="84"/>
  <c r="Q224" i="84"/>
  <c r="Q220" i="84"/>
  <c r="Q208" i="84"/>
  <c r="Q204" i="84"/>
  <c r="Q200" i="84"/>
  <c r="Q188" i="84"/>
  <c r="Q184" i="84"/>
  <c r="Q180" i="84"/>
  <c r="Q168" i="84"/>
  <c r="Q164" i="84"/>
  <c r="Q209" i="13"/>
  <c r="Q193" i="13"/>
  <c r="Q189" i="13"/>
  <c r="Q264" i="84"/>
  <c r="Q240" i="84"/>
  <c r="Q223" i="84"/>
  <c r="Q219" i="84"/>
  <c r="Q207" i="84"/>
  <c r="Q203" i="84"/>
  <c r="Q199" i="84"/>
  <c r="Q187" i="84"/>
  <c r="Q183" i="84"/>
  <c r="Q179" i="84"/>
  <c r="Q167" i="84"/>
  <c r="Q163" i="84"/>
  <c r="Q208" i="13"/>
  <c r="Q260" i="84"/>
  <c r="Q236" i="84"/>
  <c r="Q222" i="84"/>
  <c r="Q218" i="84"/>
  <c r="Q206" i="84"/>
  <c r="Q202" i="84"/>
  <c r="Q198" i="84"/>
  <c r="Q186" i="84"/>
  <c r="Q182" i="84"/>
  <c r="Q170" i="84"/>
  <c r="Q166" i="84"/>
  <c r="Q207" i="13"/>
  <c r="Q195" i="13"/>
  <c r="Q191" i="13"/>
  <c r="Q194" i="13"/>
  <c r="Q190" i="13"/>
  <c r="Q197" i="13"/>
  <c r="Q192" i="13"/>
  <c r="Q174" i="84"/>
  <c r="Q210" i="84"/>
  <c r="Q248" i="84"/>
  <c r="Q175" i="84"/>
  <c r="Q215" i="84"/>
  <c r="Q196" i="84"/>
  <c r="Q177" i="84"/>
  <c r="Q213" i="84"/>
  <c r="Q304" i="84"/>
  <c r="Q229" i="84"/>
  <c r="Q269" i="84"/>
  <c r="Q305" i="84"/>
  <c r="Q230" i="84"/>
  <c r="Q266" i="84"/>
  <c r="Q306" i="84"/>
  <c r="Q251" i="84"/>
  <c r="Q291" i="84"/>
  <c r="Q95" i="14"/>
  <c r="Q70" i="83"/>
  <c r="Q96" i="14"/>
  <c r="Q71" i="83"/>
  <c r="Q72" i="83"/>
  <c r="Q233" i="84"/>
  <c r="Q234" i="84"/>
  <c r="Q310" i="84"/>
  <c r="Q307" i="84"/>
  <c r="Q178" i="84"/>
  <c r="Q214" i="84"/>
  <c r="Q252" i="84"/>
  <c r="Q191" i="84"/>
  <c r="Q172" i="84"/>
  <c r="Q212" i="84"/>
  <c r="Q193" i="84"/>
  <c r="Q272" i="84"/>
  <c r="Q273" i="84"/>
  <c r="Q267" i="84"/>
  <c r="Q111" i="14"/>
  <c r="Q190" i="84"/>
  <c r="Q228" i="84"/>
  <c r="Q268" i="84"/>
  <c r="Q195" i="84"/>
  <c r="Q176" i="84"/>
  <c r="Q216" i="84"/>
  <c r="Q197" i="84"/>
  <c r="Q288" i="84"/>
  <c r="Q249" i="84"/>
  <c r="Q285" i="84"/>
  <c r="Q194" i="84"/>
  <c r="Q232" i="84"/>
  <c r="Q171" i="84"/>
  <c r="Q211" i="84"/>
  <c r="Q192" i="84"/>
  <c r="Q173" i="84"/>
  <c r="Q209" i="84"/>
  <c r="Q292" i="84"/>
  <c r="Q253" i="84"/>
  <c r="Q289" i="84"/>
  <c r="Q254" i="84"/>
  <c r="Q290" i="84"/>
  <c r="Q247" i="84"/>
  <c r="Q287" i="84"/>
  <c r="Q91" i="14"/>
  <c r="Q66" i="83"/>
  <c r="Q92" i="14"/>
  <c r="Q67" i="83"/>
  <c r="Q89" i="14"/>
  <c r="Q68" i="83"/>
  <c r="Q94" i="14"/>
  <c r="Q69" i="83"/>
  <c r="Q93" i="14"/>
  <c r="Q110" i="14"/>
  <c r="Q308" i="84"/>
  <c r="Q309" i="84"/>
  <c r="Q270" i="84"/>
  <c r="Q231" i="84"/>
  <c r="Q114" i="14"/>
  <c r="Q250" i="84"/>
  <c r="Q115" i="14"/>
  <c r="Q112" i="14"/>
  <c r="Q113" i="14"/>
  <c r="Q65" i="83"/>
  <c r="Q286" i="84"/>
  <c r="Q235" i="84"/>
  <c r="Q271" i="84"/>
  <c r="Q90" i="14"/>
  <c r="Q311" i="84"/>
  <c r="Q108" i="14"/>
  <c r="Q109" i="14"/>
  <c r="Q202" i="13"/>
  <c r="Q200" i="13"/>
  <c r="Q205" i="13"/>
  <c r="Q199" i="13"/>
  <c r="Q201" i="13"/>
  <c r="Q203" i="13"/>
  <c r="Q206" i="13"/>
  <c r="Q204" i="13"/>
  <c r="K167" i="14"/>
  <c r="K126" i="14"/>
  <c r="K85" i="14"/>
  <c r="K43" i="14"/>
  <c r="K169" i="14"/>
  <c r="K128" i="14"/>
  <c r="K87" i="14"/>
  <c r="K45" i="14"/>
  <c r="H218" i="13"/>
  <c r="G9" i="82" s="1" a="1"/>
  <c r="H239" i="13"/>
  <c r="G12" i="82" s="1" a="1"/>
  <c r="H197" i="13"/>
  <c r="G6" i="82" s="1" a="1"/>
  <c r="H176" i="13"/>
  <c r="G3" i="82" s="1" a="1"/>
  <c r="B64" i="11"/>
  <c r="B39" i="11"/>
  <c r="Q73" i="11"/>
  <c r="Q72" i="11"/>
  <c r="Q71" i="11"/>
  <c r="Q70" i="11"/>
  <c r="Q69" i="11"/>
  <c r="Q68" i="11"/>
  <c r="Q67" i="11"/>
  <c r="Q66" i="11"/>
  <c r="Q65" i="11"/>
  <c r="Q64" i="11"/>
  <c r="Q40" i="11"/>
  <c r="Q41" i="11"/>
  <c r="Q42" i="11"/>
  <c r="Q43" i="11"/>
  <c r="Q44" i="11"/>
  <c r="Q45" i="11"/>
  <c r="Q46" i="11"/>
  <c r="Q47" i="11"/>
  <c r="Q48" i="11"/>
  <c r="Q39" i="11"/>
  <c r="B13" i="11"/>
  <c r="Q14" i="11"/>
  <c r="Q15" i="11"/>
  <c r="Q16" i="11"/>
  <c r="Q17" i="11"/>
  <c r="Q18" i="11"/>
  <c r="Q19" i="11"/>
  <c r="Q20" i="11"/>
  <c r="Q21" i="11"/>
  <c r="Q22" i="11"/>
  <c r="Q13" i="11"/>
  <c r="K214" i="13"/>
  <c r="K172" i="13"/>
  <c r="E183" i="14"/>
  <c r="E60" i="14"/>
  <c r="E142" i="14"/>
  <c r="E101" i="14"/>
  <c r="K193" i="13"/>
  <c r="K235" i="13"/>
  <c r="E102" i="14" l="1"/>
  <c r="E103" i="14"/>
  <c r="E143" i="14"/>
  <c r="E144" i="14"/>
  <c r="E184" i="14"/>
  <c r="E185" i="14"/>
  <c r="E61" i="14"/>
  <c r="E62" i="14"/>
  <c r="U482" i="86"/>
  <c r="T482" i="87" s="1"/>
  <c r="S482" i="87" s="1"/>
  <c r="U461" i="86"/>
  <c r="T461" i="87" s="1"/>
  <c r="S461" i="87" s="1"/>
  <c r="U455" i="86"/>
  <c r="T455" i="87" s="1"/>
  <c r="S455" i="87" s="1"/>
  <c r="U440" i="86"/>
  <c r="T440" i="87" s="1"/>
  <c r="S440" i="87" s="1"/>
  <c r="U446" i="86"/>
  <c r="T446" i="87" s="1"/>
  <c r="S446" i="87" s="1"/>
  <c r="U407" i="86"/>
  <c r="T407" i="87" s="1"/>
  <c r="S407" i="87" s="1"/>
  <c r="U392" i="86"/>
  <c r="T392" i="87" s="1"/>
  <c r="S392" i="87" s="1"/>
  <c r="U386" i="86"/>
  <c r="T386" i="87" s="1"/>
  <c r="S386" i="87" s="1"/>
  <c r="U371" i="86"/>
  <c r="T371" i="87" s="1"/>
  <c r="S371" i="87" s="1"/>
  <c r="U338" i="86"/>
  <c r="T338" i="87" s="1"/>
  <c r="S338" i="87" s="1"/>
  <c r="U332" i="86"/>
  <c r="T332" i="87" s="1"/>
  <c r="S332" i="87" s="1"/>
  <c r="U311" i="86"/>
  <c r="T311" i="87" s="1"/>
  <c r="S311" i="87" s="1"/>
  <c r="U296" i="86"/>
  <c r="T296" i="87" s="1"/>
  <c r="S296" i="87" s="1"/>
  <c r="U290" i="86"/>
  <c r="T290" i="87" s="1"/>
  <c r="S290" i="87" s="1"/>
  <c r="U263" i="86"/>
  <c r="T263" i="87" s="1"/>
  <c r="S263" i="87" s="1"/>
  <c r="U236" i="86"/>
  <c r="T236" i="87" s="1"/>
  <c r="S236" i="87" s="1"/>
  <c r="U230" i="86"/>
  <c r="T230" i="87" s="1"/>
  <c r="S230" i="87" s="1"/>
  <c r="U212" i="86"/>
  <c r="T212" i="87" s="1"/>
  <c r="S212" i="87" s="1"/>
  <c r="U215" i="86"/>
  <c r="T215" i="87" s="1"/>
  <c r="S215" i="87" s="1"/>
  <c r="U203" i="86"/>
  <c r="T203" i="87" s="1"/>
  <c r="S203" i="87" s="1"/>
  <c r="U194" i="86"/>
  <c r="T194" i="87" s="1"/>
  <c r="S194" i="87" s="1"/>
  <c r="U176" i="86"/>
  <c r="T176" i="87" s="1"/>
  <c r="S176" i="87" s="1"/>
  <c r="U155" i="86"/>
  <c r="T155" i="87" s="1"/>
  <c r="S155" i="87" s="1"/>
  <c r="U122" i="86"/>
  <c r="T122" i="87" s="1"/>
  <c r="S122" i="87" s="1"/>
  <c r="U104" i="86"/>
  <c r="T104" i="87" s="1"/>
  <c r="S104" i="87" s="1"/>
  <c r="U98" i="86"/>
  <c r="T98" i="87" s="1"/>
  <c r="S98" i="87" s="1"/>
  <c r="U71" i="86"/>
  <c r="T71" i="87" s="1"/>
  <c r="S71" i="87" s="1"/>
  <c r="U56" i="86"/>
  <c r="T56" i="87" s="1"/>
  <c r="S56" i="87" s="1"/>
  <c r="U50" i="86"/>
  <c r="T50" i="87" s="1"/>
  <c r="S50" i="87" s="1"/>
  <c r="U23" i="86"/>
  <c r="T23" i="87" s="1"/>
  <c r="S23" i="87" s="1"/>
  <c r="U14" i="86"/>
  <c r="T14" i="87" s="1"/>
  <c r="S14" i="87" s="1"/>
  <c r="U8" i="86"/>
  <c r="T8" i="87" s="1"/>
  <c r="S8" i="87" s="1"/>
  <c r="U11" i="86"/>
  <c r="T11" i="87" s="1"/>
  <c r="S11" i="87" s="1"/>
  <c r="S9" i="82"/>
  <c r="O15" i="86" s="1"/>
  <c r="O9" i="82"/>
  <c r="K15" i="86" s="1"/>
  <c r="K9" i="82"/>
  <c r="G9" i="82"/>
  <c r="R9" i="82"/>
  <c r="N15" i="86" s="1"/>
  <c r="N9" i="82"/>
  <c r="J15" i="86" s="1"/>
  <c r="J9" i="82"/>
  <c r="F15" i="86" s="1"/>
  <c r="T9" i="82"/>
  <c r="P15" i="86" s="1"/>
  <c r="P9" i="82"/>
  <c r="L15" i="86" s="1"/>
  <c r="L9" i="82"/>
  <c r="H15" i="86" s="1"/>
  <c r="H9" i="82"/>
  <c r="D15" i="86" s="1"/>
  <c r="W15" i="87" s="1"/>
  <c r="U9" i="82"/>
  <c r="Q15" i="86" s="1"/>
  <c r="Q9" i="82"/>
  <c r="M15" i="86" s="1"/>
  <c r="M9" i="82"/>
  <c r="I15" i="86" s="1"/>
  <c r="I9" i="82"/>
  <c r="E15" i="86" s="1"/>
  <c r="U3" i="82"/>
  <c r="Q9" i="86" s="1"/>
  <c r="Q3" i="82"/>
  <c r="M9" i="86" s="1"/>
  <c r="M3" i="82"/>
  <c r="I9" i="86" s="1"/>
  <c r="I3" i="82"/>
  <c r="E9" i="86" s="1"/>
  <c r="P3" i="82"/>
  <c r="L9" i="86" s="1"/>
  <c r="L3" i="82"/>
  <c r="H9" i="86" s="1"/>
  <c r="H3" i="82"/>
  <c r="D9" i="86" s="1"/>
  <c r="W9" i="87" s="1"/>
  <c r="R3" i="82"/>
  <c r="N9" i="86" s="1"/>
  <c r="N3" i="82"/>
  <c r="J9" i="86" s="1"/>
  <c r="J3" i="82"/>
  <c r="F9" i="86" s="1"/>
  <c r="T3" i="82"/>
  <c r="P9" i="86" s="1"/>
  <c r="S3" i="82"/>
  <c r="O9" i="86" s="1"/>
  <c r="O3" i="82"/>
  <c r="K9" i="86" s="1"/>
  <c r="K3" i="82"/>
  <c r="G3" i="82"/>
  <c r="T6" i="82"/>
  <c r="P6" i="82"/>
  <c r="L6" i="82"/>
  <c r="H6" i="82"/>
  <c r="G6" i="82"/>
  <c r="S6" i="82"/>
  <c r="O6" i="82"/>
  <c r="K6" i="82"/>
  <c r="R6" i="82"/>
  <c r="N6" i="82"/>
  <c r="J6" i="82"/>
  <c r="U6" i="82"/>
  <c r="Q6" i="82"/>
  <c r="M6" i="82"/>
  <c r="I6" i="82"/>
  <c r="R12" i="82"/>
  <c r="N18" i="86" s="1"/>
  <c r="N12" i="82"/>
  <c r="J18" i="86" s="1"/>
  <c r="J12" i="82"/>
  <c r="F18" i="86" s="1"/>
  <c r="U12" i="82"/>
  <c r="Q18" i="86" s="1"/>
  <c r="Q12" i="82"/>
  <c r="M18" i="86" s="1"/>
  <c r="M12" i="82"/>
  <c r="I18" i="86" s="1"/>
  <c r="I12" i="82"/>
  <c r="E18" i="86" s="1"/>
  <c r="T12" i="82"/>
  <c r="P18" i="86" s="1"/>
  <c r="P12" i="82"/>
  <c r="L12" i="82"/>
  <c r="H18" i="86" s="1"/>
  <c r="H12" i="82"/>
  <c r="D18" i="86" s="1"/>
  <c r="W18" i="87" s="1"/>
  <c r="S12" i="82"/>
  <c r="O12" i="82"/>
  <c r="K18" i="86" s="1"/>
  <c r="K12" i="82"/>
  <c r="G12" i="82"/>
  <c r="P432" i="86"/>
  <c r="L432" i="86"/>
  <c r="H432" i="86"/>
  <c r="D432" i="86"/>
  <c r="W432" i="87" s="1"/>
  <c r="M432" i="86"/>
  <c r="G432" i="86"/>
  <c r="Q432" i="86"/>
  <c r="K432" i="86"/>
  <c r="F432" i="86"/>
  <c r="O432" i="86"/>
  <c r="J432" i="86"/>
  <c r="E432" i="86"/>
  <c r="N432" i="86"/>
  <c r="I432" i="86"/>
  <c r="C432" i="86"/>
  <c r="L188" i="86"/>
  <c r="H188" i="86"/>
  <c r="D188" i="86"/>
  <c r="W188" i="87" s="1"/>
  <c r="J188" i="86"/>
  <c r="E188" i="86"/>
  <c r="I188" i="86"/>
  <c r="C188" i="86"/>
  <c r="G188" i="86"/>
  <c r="K188" i="86"/>
  <c r="F188" i="86"/>
  <c r="Q293" i="86"/>
  <c r="M293" i="86"/>
  <c r="I293" i="86"/>
  <c r="E293" i="86"/>
  <c r="N293" i="86"/>
  <c r="H293" i="86"/>
  <c r="C293" i="86"/>
  <c r="L293" i="86"/>
  <c r="F293" i="86"/>
  <c r="K293" i="86"/>
  <c r="D293" i="86"/>
  <c r="W293" i="87" s="1"/>
  <c r="P293" i="86"/>
  <c r="J293" i="86"/>
  <c r="O293" i="86"/>
  <c r="G293" i="86"/>
  <c r="O131" i="86"/>
  <c r="K131" i="86"/>
  <c r="G131" i="86"/>
  <c r="C131" i="86"/>
  <c r="N131" i="86"/>
  <c r="J131" i="86"/>
  <c r="F131" i="86"/>
  <c r="Q131" i="86"/>
  <c r="M131" i="86"/>
  <c r="I131" i="86"/>
  <c r="E131" i="86"/>
  <c r="P131" i="86"/>
  <c r="L131" i="86"/>
  <c r="H131" i="86"/>
  <c r="D131" i="86"/>
  <c r="W131" i="87" s="1"/>
  <c r="Q80" i="86"/>
  <c r="M80" i="86"/>
  <c r="I80" i="86"/>
  <c r="E80" i="86"/>
  <c r="P80" i="86"/>
  <c r="L80" i="86"/>
  <c r="H80" i="86"/>
  <c r="D80" i="86"/>
  <c r="W80" i="87" s="1"/>
  <c r="J80" i="86"/>
  <c r="O80" i="86"/>
  <c r="G80" i="86"/>
  <c r="N80" i="86"/>
  <c r="F80" i="86"/>
  <c r="K80" i="86"/>
  <c r="C80" i="86"/>
  <c r="Q284" i="86"/>
  <c r="M284" i="86"/>
  <c r="I284" i="86"/>
  <c r="E284" i="86"/>
  <c r="L284" i="86"/>
  <c r="G284" i="86"/>
  <c r="P284" i="86"/>
  <c r="K284" i="86"/>
  <c r="F284" i="86"/>
  <c r="O284" i="86"/>
  <c r="J284" i="86"/>
  <c r="D284" i="86"/>
  <c r="W284" i="87" s="1"/>
  <c r="N284" i="86"/>
  <c r="H284" i="86"/>
  <c r="C284" i="86"/>
  <c r="P170" i="86"/>
  <c r="L170" i="86"/>
  <c r="H170" i="86"/>
  <c r="D170" i="86"/>
  <c r="W170" i="87" s="1"/>
  <c r="M170" i="86"/>
  <c r="G170" i="86"/>
  <c r="Q170" i="86"/>
  <c r="K170" i="86"/>
  <c r="F170" i="86"/>
  <c r="O170" i="86"/>
  <c r="J170" i="86"/>
  <c r="E170" i="86"/>
  <c r="N170" i="86"/>
  <c r="I170" i="86"/>
  <c r="C170" i="86"/>
  <c r="Q299" i="86"/>
  <c r="M299" i="86"/>
  <c r="I299" i="86"/>
  <c r="E299" i="86"/>
  <c r="P299" i="86"/>
  <c r="K299" i="86"/>
  <c r="F299" i="86"/>
  <c r="O299" i="86"/>
  <c r="J299" i="86"/>
  <c r="D299" i="86"/>
  <c r="W299" i="87" s="1"/>
  <c r="L299" i="86"/>
  <c r="H299" i="86"/>
  <c r="G299" i="86"/>
  <c r="N299" i="86"/>
  <c r="C299" i="86"/>
  <c r="Q404" i="86"/>
  <c r="M404" i="86"/>
  <c r="I404" i="86"/>
  <c r="E404" i="86"/>
  <c r="N404" i="86"/>
  <c r="H404" i="86"/>
  <c r="C404" i="86"/>
  <c r="L404" i="86"/>
  <c r="G404" i="86"/>
  <c r="P404" i="86"/>
  <c r="K404" i="86"/>
  <c r="F404" i="86"/>
  <c r="O404" i="86"/>
  <c r="J404" i="86"/>
  <c r="D404" i="86"/>
  <c r="W404" i="87" s="1"/>
  <c r="Q314" i="86"/>
  <c r="M314" i="86"/>
  <c r="I314" i="86"/>
  <c r="E314" i="86"/>
  <c r="O314" i="86"/>
  <c r="J314" i="86"/>
  <c r="D314" i="86"/>
  <c r="W314" i="87" s="1"/>
  <c r="N314" i="86"/>
  <c r="H314" i="86"/>
  <c r="C314" i="86"/>
  <c r="L314" i="86"/>
  <c r="G314" i="86"/>
  <c r="P314" i="86"/>
  <c r="K314" i="86"/>
  <c r="F314" i="86"/>
  <c r="P197" i="86"/>
  <c r="L197" i="86"/>
  <c r="H197" i="86"/>
  <c r="D197" i="86"/>
  <c r="W197" i="87" s="1"/>
  <c r="M197" i="86"/>
  <c r="G197" i="86"/>
  <c r="Q197" i="86"/>
  <c r="K197" i="86"/>
  <c r="F197" i="86"/>
  <c r="O197" i="86"/>
  <c r="J197" i="86"/>
  <c r="E197" i="86"/>
  <c r="N197" i="86"/>
  <c r="I197" i="86"/>
  <c r="C197" i="86"/>
  <c r="Q95" i="86"/>
  <c r="M95" i="86"/>
  <c r="I95" i="86"/>
  <c r="E95" i="86"/>
  <c r="P95" i="86"/>
  <c r="L95" i="86"/>
  <c r="H95" i="86"/>
  <c r="D95" i="86"/>
  <c r="W95" i="87" s="1"/>
  <c r="J95" i="86"/>
  <c r="O95" i="86"/>
  <c r="G95" i="86"/>
  <c r="N95" i="86"/>
  <c r="F95" i="86"/>
  <c r="K95" i="86"/>
  <c r="C95" i="86"/>
  <c r="Q410" i="86"/>
  <c r="M410" i="86"/>
  <c r="I410" i="86"/>
  <c r="E410" i="86"/>
  <c r="P410" i="86"/>
  <c r="K410" i="86"/>
  <c r="F410" i="86"/>
  <c r="O410" i="86"/>
  <c r="J410" i="86"/>
  <c r="D410" i="86"/>
  <c r="W410" i="87" s="1"/>
  <c r="N410" i="86"/>
  <c r="H410" i="86"/>
  <c r="C410" i="86"/>
  <c r="L410" i="86"/>
  <c r="G410" i="86"/>
  <c r="Q281" i="86"/>
  <c r="M281" i="86"/>
  <c r="I281" i="86"/>
  <c r="E281" i="86"/>
  <c r="L281" i="86"/>
  <c r="G281" i="86"/>
  <c r="P281" i="86"/>
  <c r="K281" i="86"/>
  <c r="F281" i="86"/>
  <c r="O281" i="86"/>
  <c r="J281" i="86"/>
  <c r="D281" i="86"/>
  <c r="W281" i="87" s="1"/>
  <c r="N281" i="86"/>
  <c r="H281" i="86"/>
  <c r="C281" i="86"/>
  <c r="P143" i="86"/>
  <c r="L143" i="86"/>
  <c r="H143" i="86"/>
  <c r="D143" i="86"/>
  <c r="W143" i="87" s="1"/>
  <c r="M143" i="86"/>
  <c r="G143" i="86"/>
  <c r="Q143" i="86"/>
  <c r="K143" i="86"/>
  <c r="F143" i="86"/>
  <c r="O143" i="86"/>
  <c r="J143" i="86"/>
  <c r="E143" i="86"/>
  <c r="N143" i="86"/>
  <c r="I143" i="86"/>
  <c r="C143" i="86"/>
  <c r="Q344" i="86"/>
  <c r="M344" i="86"/>
  <c r="I344" i="86"/>
  <c r="E344" i="86"/>
  <c r="P344" i="86"/>
  <c r="L344" i="86"/>
  <c r="H344" i="86"/>
  <c r="D344" i="86"/>
  <c r="W344" i="87" s="1"/>
  <c r="O344" i="86"/>
  <c r="K344" i="86"/>
  <c r="G344" i="86"/>
  <c r="C344" i="86"/>
  <c r="F344" i="86"/>
  <c r="N344" i="86"/>
  <c r="J344" i="86"/>
  <c r="Q254" i="86"/>
  <c r="M254" i="86"/>
  <c r="I254" i="86"/>
  <c r="E254" i="86"/>
  <c r="P254" i="86"/>
  <c r="K254" i="86"/>
  <c r="F254" i="86"/>
  <c r="N254" i="86"/>
  <c r="H254" i="86"/>
  <c r="C254" i="86"/>
  <c r="J254" i="86"/>
  <c r="G254" i="86"/>
  <c r="O254" i="86"/>
  <c r="D254" i="86"/>
  <c r="W254" i="87" s="1"/>
  <c r="L254" i="86"/>
  <c r="Q323" i="86"/>
  <c r="M323" i="86"/>
  <c r="I323" i="86"/>
  <c r="E323" i="86"/>
  <c r="P323" i="86"/>
  <c r="L323" i="86"/>
  <c r="H323" i="86"/>
  <c r="D323" i="86"/>
  <c r="W323" i="87" s="1"/>
  <c r="J323" i="86"/>
  <c r="O323" i="86"/>
  <c r="G323" i="86"/>
  <c r="N323" i="86"/>
  <c r="F323" i="86"/>
  <c r="K323" i="86"/>
  <c r="C323" i="86"/>
  <c r="Q272" i="86"/>
  <c r="M272" i="86"/>
  <c r="I272" i="86"/>
  <c r="E272" i="86"/>
  <c r="N272" i="86"/>
  <c r="H272" i="86"/>
  <c r="C272" i="86"/>
  <c r="L272" i="86"/>
  <c r="G272" i="86"/>
  <c r="P272" i="86"/>
  <c r="K272" i="86"/>
  <c r="F272" i="86"/>
  <c r="J272" i="86"/>
  <c r="D272" i="86"/>
  <c r="W272" i="87" s="1"/>
  <c r="O272" i="86"/>
  <c r="P146" i="86"/>
  <c r="L146" i="86"/>
  <c r="H146" i="86"/>
  <c r="D146" i="86"/>
  <c r="W146" i="87" s="1"/>
  <c r="M146" i="86"/>
  <c r="G146" i="86"/>
  <c r="Q146" i="86"/>
  <c r="K146" i="86"/>
  <c r="F146" i="86"/>
  <c r="O146" i="86"/>
  <c r="J146" i="86"/>
  <c r="E146" i="86"/>
  <c r="N146" i="86"/>
  <c r="I146" i="86"/>
  <c r="C146" i="86"/>
  <c r="N452" i="86"/>
  <c r="J452" i="86"/>
  <c r="F452" i="86"/>
  <c r="Q452" i="86"/>
  <c r="L452" i="86"/>
  <c r="G452" i="86"/>
  <c r="P452" i="86"/>
  <c r="K452" i="86"/>
  <c r="E452" i="86"/>
  <c r="M452" i="86"/>
  <c r="H452" i="86"/>
  <c r="C452" i="86"/>
  <c r="I452" i="86"/>
  <c r="D452" i="86"/>
  <c r="W452" i="87" s="1"/>
  <c r="O452" i="86"/>
  <c r="P362" i="86"/>
  <c r="L362" i="86"/>
  <c r="H362" i="86"/>
  <c r="D362" i="86"/>
  <c r="W362" i="87" s="1"/>
  <c r="N362" i="86"/>
  <c r="J362" i="86"/>
  <c r="F362" i="86"/>
  <c r="O362" i="86"/>
  <c r="G362" i="86"/>
  <c r="M362" i="86"/>
  <c r="E362" i="86"/>
  <c r="K362" i="86"/>
  <c r="C362" i="86"/>
  <c r="Q362" i="86"/>
  <c r="I362" i="86"/>
  <c r="P221" i="86"/>
  <c r="L221" i="86"/>
  <c r="H221" i="86"/>
  <c r="D221" i="86"/>
  <c r="W221" i="87" s="1"/>
  <c r="Q221" i="86"/>
  <c r="K221" i="86"/>
  <c r="F221" i="86"/>
  <c r="N221" i="86"/>
  <c r="I221" i="86"/>
  <c r="C221" i="86"/>
  <c r="M221" i="86"/>
  <c r="G221" i="86"/>
  <c r="O221" i="86"/>
  <c r="J221" i="86"/>
  <c r="E221" i="86"/>
  <c r="P29" i="86"/>
  <c r="L29" i="86"/>
  <c r="H29" i="86"/>
  <c r="D29" i="86"/>
  <c r="W29" i="87" s="1"/>
  <c r="O29" i="86"/>
  <c r="J29" i="86"/>
  <c r="E29" i="86"/>
  <c r="N29" i="86"/>
  <c r="I29" i="86"/>
  <c r="C29" i="86"/>
  <c r="M29" i="86"/>
  <c r="G29" i="86"/>
  <c r="Q29" i="86"/>
  <c r="K29" i="86"/>
  <c r="F29" i="86"/>
  <c r="Q473" i="86"/>
  <c r="M473" i="86"/>
  <c r="I473" i="86"/>
  <c r="E473" i="86"/>
  <c r="P473" i="86"/>
  <c r="L473" i="86"/>
  <c r="H473" i="86"/>
  <c r="D473" i="86"/>
  <c r="W473" i="87" s="1"/>
  <c r="K473" i="86"/>
  <c r="C473" i="86"/>
  <c r="O473" i="86"/>
  <c r="F473" i="86"/>
  <c r="N473" i="86"/>
  <c r="J473" i="86"/>
  <c r="G473" i="86"/>
  <c r="P20" i="86"/>
  <c r="L20" i="86"/>
  <c r="H20" i="86"/>
  <c r="D20" i="86"/>
  <c r="W20" i="87" s="1"/>
  <c r="M20" i="86"/>
  <c r="G20" i="86"/>
  <c r="Q20" i="86"/>
  <c r="K20" i="86"/>
  <c r="F20" i="86"/>
  <c r="O20" i="86"/>
  <c r="J20" i="86"/>
  <c r="E20" i="86"/>
  <c r="N20" i="86"/>
  <c r="I20" i="86"/>
  <c r="C20" i="86"/>
  <c r="Q413" i="86"/>
  <c r="M413" i="86"/>
  <c r="I413" i="86"/>
  <c r="E413" i="86"/>
  <c r="P413" i="86"/>
  <c r="K413" i="86"/>
  <c r="F413" i="86"/>
  <c r="O413" i="86"/>
  <c r="J413" i="86"/>
  <c r="D413" i="86"/>
  <c r="W413" i="87" s="1"/>
  <c r="N413" i="86"/>
  <c r="H413" i="86"/>
  <c r="C413" i="86"/>
  <c r="L413" i="86"/>
  <c r="G413" i="86"/>
  <c r="Q275" i="86"/>
  <c r="M275" i="86"/>
  <c r="I275" i="86"/>
  <c r="E275" i="86"/>
  <c r="L275" i="86"/>
  <c r="G275" i="86"/>
  <c r="P275" i="86"/>
  <c r="K275" i="86"/>
  <c r="F275" i="86"/>
  <c r="O275" i="86"/>
  <c r="J275" i="86"/>
  <c r="D275" i="86"/>
  <c r="W275" i="87" s="1"/>
  <c r="N275" i="86"/>
  <c r="H275" i="86"/>
  <c r="C275" i="86"/>
  <c r="Q320" i="86"/>
  <c r="M320" i="86"/>
  <c r="I320" i="86"/>
  <c r="E320" i="86"/>
  <c r="P320" i="86"/>
  <c r="O320" i="86"/>
  <c r="J320" i="86"/>
  <c r="D320" i="86"/>
  <c r="W320" i="87" s="1"/>
  <c r="N320" i="86"/>
  <c r="H320" i="86"/>
  <c r="C320" i="86"/>
  <c r="L320" i="86"/>
  <c r="G320" i="86"/>
  <c r="K320" i="86"/>
  <c r="F320" i="86"/>
  <c r="P206" i="86"/>
  <c r="L206" i="86"/>
  <c r="H206" i="86"/>
  <c r="D206" i="86"/>
  <c r="W206" i="87" s="1"/>
  <c r="N206" i="86"/>
  <c r="I206" i="86"/>
  <c r="C206" i="86"/>
  <c r="Q206" i="86"/>
  <c r="K206" i="86"/>
  <c r="F206" i="86"/>
  <c r="O206" i="86"/>
  <c r="J206" i="86"/>
  <c r="E206" i="86"/>
  <c r="M206" i="86"/>
  <c r="G206" i="86"/>
  <c r="Q101" i="86"/>
  <c r="M101" i="86"/>
  <c r="I101" i="86"/>
  <c r="E101" i="86"/>
  <c r="P101" i="86"/>
  <c r="L101" i="86"/>
  <c r="H101" i="86"/>
  <c r="D101" i="86"/>
  <c r="W101" i="87" s="1"/>
  <c r="J101" i="86"/>
  <c r="O101" i="86"/>
  <c r="G101" i="86"/>
  <c r="N101" i="86"/>
  <c r="F101" i="86"/>
  <c r="K101" i="86"/>
  <c r="C101" i="86"/>
  <c r="P428" i="86"/>
  <c r="L428" i="86"/>
  <c r="H428" i="86"/>
  <c r="D428" i="86"/>
  <c r="W428" i="87" s="1"/>
  <c r="N428" i="86"/>
  <c r="I428" i="86"/>
  <c r="C428" i="86"/>
  <c r="M428" i="86"/>
  <c r="G428" i="86"/>
  <c r="Q428" i="86"/>
  <c r="K428" i="86"/>
  <c r="F428" i="86"/>
  <c r="J428" i="86"/>
  <c r="E428" i="86"/>
  <c r="O428" i="86"/>
  <c r="Q260" i="86"/>
  <c r="M260" i="86"/>
  <c r="I260" i="86"/>
  <c r="E260" i="86"/>
  <c r="P260" i="86"/>
  <c r="K260" i="86"/>
  <c r="F260" i="86"/>
  <c r="N260" i="86"/>
  <c r="H260" i="86"/>
  <c r="C260" i="86"/>
  <c r="J260" i="86"/>
  <c r="G260" i="86"/>
  <c r="O260" i="86"/>
  <c r="D260" i="86"/>
  <c r="W260" i="87" s="1"/>
  <c r="L260" i="86"/>
  <c r="Q44" i="86"/>
  <c r="M44" i="86"/>
  <c r="I44" i="86"/>
  <c r="E44" i="86"/>
  <c r="P44" i="86"/>
  <c r="L44" i="86"/>
  <c r="H44" i="86"/>
  <c r="D44" i="86"/>
  <c r="W44" i="87" s="1"/>
  <c r="J44" i="86"/>
  <c r="O44" i="86"/>
  <c r="G44" i="86"/>
  <c r="N44" i="86"/>
  <c r="F44" i="86"/>
  <c r="K44" i="86"/>
  <c r="C44" i="86"/>
  <c r="P350" i="86"/>
  <c r="L350" i="86"/>
  <c r="H350" i="86"/>
  <c r="D350" i="86"/>
  <c r="W350" i="87" s="1"/>
  <c r="Q350" i="86"/>
  <c r="K350" i="86"/>
  <c r="F350" i="86"/>
  <c r="O350" i="86"/>
  <c r="J350" i="86"/>
  <c r="E350" i="86"/>
  <c r="N350" i="86"/>
  <c r="I350" i="86"/>
  <c r="C350" i="86"/>
  <c r="M350" i="86"/>
  <c r="G350" i="86"/>
  <c r="P182" i="86"/>
  <c r="L182" i="86"/>
  <c r="H182" i="86"/>
  <c r="D182" i="86"/>
  <c r="W182" i="87" s="1"/>
  <c r="O182" i="86"/>
  <c r="J182" i="86"/>
  <c r="E182" i="86"/>
  <c r="N182" i="86"/>
  <c r="I182" i="86"/>
  <c r="C182" i="86"/>
  <c r="M182" i="86"/>
  <c r="G182" i="86"/>
  <c r="Q182" i="86"/>
  <c r="K182" i="86"/>
  <c r="F182" i="86"/>
  <c r="Q365" i="86"/>
  <c r="M365" i="86"/>
  <c r="I365" i="86"/>
  <c r="E365" i="86"/>
  <c r="N365" i="86"/>
  <c r="H365" i="86"/>
  <c r="C365" i="86"/>
  <c r="L365" i="86"/>
  <c r="G365" i="86"/>
  <c r="P365" i="86"/>
  <c r="K365" i="86"/>
  <c r="F365" i="86"/>
  <c r="D365" i="86"/>
  <c r="W365" i="87" s="1"/>
  <c r="O365" i="86"/>
  <c r="J365" i="86"/>
  <c r="N125" i="86"/>
  <c r="J125" i="86"/>
  <c r="F125" i="86"/>
  <c r="Q125" i="86"/>
  <c r="M125" i="86"/>
  <c r="I125" i="86"/>
  <c r="E125" i="86"/>
  <c r="P125" i="86"/>
  <c r="L125" i="86"/>
  <c r="H125" i="86"/>
  <c r="D125" i="86"/>
  <c r="W125" i="87" s="1"/>
  <c r="K125" i="86"/>
  <c r="G125" i="86"/>
  <c r="C125" i="86"/>
  <c r="O125" i="86"/>
  <c r="O443" i="86"/>
  <c r="K443" i="86"/>
  <c r="G443" i="86"/>
  <c r="C443" i="86"/>
  <c r="P443" i="86"/>
  <c r="L443" i="86"/>
  <c r="H443" i="86"/>
  <c r="D443" i="86"/>
  <c r="W443" i="87" s="1"/>
  <c r="Q443" i="86"/>
  <c r="I443" i="86"/>
  <c r="N443" i="86"/>
  <c r="F443" i="86"/>
  <c r="M443" i="86"/>
  <c r="E443" i="86"/>
  <c r="J443" i="86"/>
  <c r="Q251" i="86"/>
  <c r="M251" i="86"/>
  <c r="I251" i="86"/>
  <c r="E251" i="86"/>
  <c r="P251" i="86"/>
  <c r="K251" i="86"/>
  <c r="F251" i="86"/>
  <c r="N251" i="86"/>
  <c r="H251" i="86"/>
  <c r="C251" i="86"/>
  <c r="O251" i="86"/>
  <c r="D251" i="86"/>
  <c r="W251" i="87" s="1"/>
  <c r="L251" i="86"/>
  <c r="J251" i="86"/>
  <c r="G251" i="86"/>
  <c r="Q59" i="86"/>
  <c r="M59" i="86"/>
  <c r="I59" i="86"/>
  <c r="E59" i="86"/>
  <c r="P59" i="86"/>
  <c r="L59" i="86"/>
  <c r="H59" i="86"/>
  <c r="D59" i="86"/>
  <c r="W59" i="87" s="1"/>
  <c r="J59" i="86"/>
  <c r="O59" i="86"/>
  <c r="G59" i="86"/>
  <c r="N59" i="86"/>
  <c r="F59" i="86"/>
  <c r="K59" i="86"/>
  <c r="C59" i="86"/>
  <c r="Q341" i="86"/>
  <c r="M341" i="86"/>
  <c r="I341" i="86"/>
  <c r="E341" i="86"/>
  <c r="P341" i="86"/>
  <c r="L341" i="86"/>
  <c r="H341" i="86"/>
  <c r="D341" i="86"/>
  <c r="W341" i="87" s="1"/>
  <c r="O341" i="86"/>
  <c r="K341" i="86"/>
  <c r="G341" i="86"/>
  <c r="C341" i="86"/>
  <c r="F341" i="86"/>
  <c r="N341" i="86"/>
  <c r="J341" i="86"/>
  <c r="Q368" i="86"/>
  <c r="M368" i="86"/>
  <c r="I368" i="86"/>
  <c r="E368" i="86"/>
  <c r="N368" i="86"/>
  <c r="H368" i="86"/>
  <c r="C368" i="86"/>
  <c r="L368" i="86"/>
  <c r="G368" i="86"/>
  <c r="P368" i="86"/>
  <c r="K368" i="86"/>
  <c r="F368" i="86"/>
  <c r="O368" i="86"/>
  <c r="J368" i="86"/>
  <c r="D368" i="86"/>
  <c r="W368" i="87" s="1"/>
  <c r="J128" i="86"/>
  <c r="F128" i="86"/>
  <c r="M128" i="86"/>
  <c r="I128" i="86"/>
  <c r="E128" i="86"/>
  <c r="L128" i="86"/>
  <c r="H128" i="86"/>
  <c r="D128" i="86"/>
  <c r="W128" i="87" s="1"/>
  <c r="K128" i="86"/>
  <c r="G128" i="86"/>
  <c r="C128" i="86"/>
  <c r="Q458" i="86"/>
  <c r="M458" i="86"/>
  <c r="I458" i="86"/>
  <c r="E458" i="86"/>
  <c r="P458" i="86"/>
  <c r="K458" i="86"/>
  <c r="F458" i="86"/>
  <c r="J458" i="86"/>
  <c r="C458" i="86"/>
  <c r="O458" i="86"/>
  <c r="H458" i="86"/>
  <c r="N458" i="86"/>
  <c r="G458" i="86"/>
  <c r="L458" i="86"/>
  <c r="D458" i="86"/>
  <c r="W458" i="87" s="1"/>
  <c r="Q302" i="86"/>
  <c r="M302" i="86"/>
  <c r="I302" i="86"/>
  <c r="E302" i="86"/>
  <c r="P302" i="86"/>
  <c r="K302" i="86"/>
  <c r="F302" i="86"/>
  <c r="O302" i="86"/>
  <c r="J302" i="86"/>
  <c r="D302" i="86"/>
  <c r="W302" i="87" s="1"/>
  <c r="G302" i="86"/>
  <c r="N302" i="86"/>
  <c r="C302" i="86"/>
  <c r="L302" i="86"/>
  <c r="H302" i="86"/>
  <c r="Q74" i="86"/>
  <c r="M74" i="86"/>
  <c r="I74" i="86"/>
  <c r="E74" i="86"/>
  <c r="P74" i="86"/>
  <c r="L74" i="86"/>
  <c r="H74" i="86"/>
  <c r="D74" i="86"/>
  <c r="W74" i="87" s="1"/>
  <c r="J74" i="86"/>
  <c r="O74" i="86"/>
  <c r="G74" i="86"/>
  <c r="N74" i="86"/>
  <c r="F74" i="86"/>
  <c r="K74" i="86"/>
  <c r="C74" i="86"/>
  <c r="P353" i="86"/>
  <c r="L353" i="86"/>
  <c r="H353" i="86"/>
  <c r="D353" i="86"/>
  <c r="W353" i="87" s="1"/>
  <c r="M353" i="86"/>
  <c r="G353" i="86"/>
  <c r="Q353" i="86"/>
  <c r="K353" i="86"/>
  <c r="F353" i="86"/>
  <c r="O353" i="86"/>
  <c r="J353" i="86"/>
  <c r="E353" i="86"/>
  <c r="N353" i="86"/>
  <c r="I353" i="86"/>
  <c r="C353" i="86"/>
  <c r="P185" i="86"/>
  <c r="L185" i="86"/>
  <c r="H185" i="86"/>
  <c r="D185" i="86"/>
  <c r="W185" i="87" s="1"/>
  <c r="O185" i="86"/>
  <c r="J185" i="86"/>
  <c r="E185" i="86"/>
  <c r="N185" i="86"/>
  <c r="I185" i="86"/>
  <c r="C185" i="86"/>
  <c r="M185" i="86"/>
  <c r="G185" i="86"/>
  <c r="Q185" i="86"/>
  <c r="K185" i="86"/>
  <c r="F185" i="86"/>
  <c r="P431" i="86"/>
  <c r="L431" i="86"/>
  <c r="H431" i="86"/>
  <c r="D431" i="86"/>
  <c r="W431" i="87" s="1"/>
  <c r="Q431" i="86"/>
  <c r="K431" i="86"/>
  <c r="F431" i="86"/>
  <c r="O431" i="86"/>
  <c r="J431" i="86"/>
  <c r="E431" i="86"/>
  <c r="N431" i="86"/>
  <c r="I431" i="86"/>
  <c r="C431" i="86"/>
  <c r="M431" i="86"/>
  <c r="G431" i="86"/>
  <c r="P227" i="86"/>
  <c r="L227" i="86"/>
  <c r="H227" i="86"/>
  <c r="D227" i="86"/>
  <c r="W227" i="87" s="1"/>
  <c r="N227" i="86"/>
  <c r="I227" i="86"/>
  <c r="C227" i="86"/>
  <c r="M227" i="86"/>
  <c r="G227" i="86"/>
  <c r="Q227" i="86"/>
  <c r="K227" i="86"/>
  <c r="F227" i="86"/>
  <c r="O227" i="86"/>
  <c r="J227" i="86"/>
  <c r="E227" i="86"/>
  <c r="Q47" i="86"/>
  <c r="M47" i="86"/>
  <c r="I47" i="86"/>
  <c r="E47" i="86"/>
  <c r="P47" i="86"/>
  <c r="L47" i="86"/>
  <c r="H47" i="86"/>
  <c r="D47" i="86"/>
  <c r="W47" i="87" s="1"/>
  <c r="J47" i="86"/>
  <c r="O47" i="86"/>
  <c r="G47" i="86"/>
  <c r="N47" i="86"/>
  <c r="F47" i="86"/>
  <c r="K47" i="86"/>
  <c r="C47" i="86"/>
  <c r="Q245" i="86"/>
  <c r="N245" i="86"/>
  <c r="J245" i="86"/>
  <c r="F245" i="86"/>
  <c r="P245" i="86"/>
  <c r="L245" i="86"/>
  <c r="H245" i="86"/>
  <c r="D245" i="86"/>
  <c r="W245" i="87" s="1"/>
  <c r="I245" i="86"/>
  <c r="O245" i="86"/>
  <c r="G245" i="86"/>
  <c r="M245" i="86"/>
  <c r="E245" i="86"/>
  <c r="K245" i="86"/>
  <c r="C245" i="86"/>
  <c r="Q464" i="86"/>
  <c r="M464" i="86"/>
  <c r="I464" i="86"/>
  <c r="E464" i="86"/>
  <c r="P464" i="86"/>
  <c r="K464" i="86"/>
  <c r="F464" i="86"/>
  <c r="L464" i="86"/>
  <c r="G464" i="86"/>
  <c r="H464" i="86"/>
  <c r="O464" i="86"/>
  <c r="D464" i="86"/>
  <c r="W464" i="87" s="1"/>
  <c r="N464" i="86"/>
  <c r="C464" i="86"/>
  <c r="J464" i="86"/>
  <c r="Q248" i="86"/>
  <c r="M248" i="86"/>
  <c r="I248" i="86"/>
  <c r="E248" i="86"/>
  <c r="N248" i="86"/>
  <c r="H248" i="86"/>
  <c r="C248" i="86"/>
  <c r="P248" i="86"/>
  <c r="K248" i="86"/>
  <c r="F248" i="86"/>
  <c r="L248" i="86"/>
  <c r="J248" i="86"/>
  <c r="G248" i="86"/>
  <c r="O248" i="86"/>
  <c r="D248" i="86"/>
  <c r="W248" i="87" s="1"/>
  <c r="Q68" i="86"/>
  <c r="M68" i="86"/>
  <c r="I68" i="86"/>
  <c r="E68" i="86"/>
  <c r="P68" i="86"/>
  <c r="L68" i="86"/>
  <c r="H68" i="86"/>
  <c r="D68" i="86"/>
  <c r="W68" i="87" s="1"/>
  <c r="J68" i="86"/>
  <c r="O68" i="86"/>
  <c r="G68" i="86"/>
  <c r="N68" i="86"/>
  <c r="F68" i="86"/>
  <c r="K68" i="86"/>
  <c r="C68" i="86"/>
  <c r="Q326" i="86"/>
  <c r="M326" i="86"/>
  <c r="I326" i="86"/>
  <c r="E326" i="86"/>
  <c r="P326" i="86"/>
  <c r="L326" i="86"/>
  <c r="H326" i="86"/>
  <c r="D326" i="86"/>
  <c r="W326" i="87" s="1"/>
  <c r="J326" i="86"/>
  <c r="O326" i="86"/>
  <c r="G326" i="86"/>
  <c r="N326" i="86"/>
  <c r="F326" i="86"/>
  <c r="K326" i="86"/>
  <c r="C326" i="86"/>
  <c r="O134" i="86"/>
  <c r="K134" i="86"/>
  <c r="G134" i="86"/>
  <c r="C134" i="86"/>
  <c r="N134" i="86"/>
  <c r="J134" i="86"/>
  <c r="F134" i="86"/>
  <c r="Q134" i="86"/>
  <c r="M134" i="86"/>
  <c r="I134" i="86"/>
  <c r="E134" i="86"/>
  <c r="P134" i="86"/>
  <c r="L134" i="86"/>
  <c r="H134" i="86"/>
  <c r="D134" i="86"/>
  <c r="W134" i="87" s="1"/>
  <c r="P437" i="86"/>
  <c r="L437" i="86"/>
  <c r="H437" i="86"/>
  <c r="D437" i="86"/>
  <c r="W437" i="87" s="1"/>
  <c r="M437" i="86"/>
  <c r="G437" i="86"/>
  <c r="Q437" i="86"/>
  <c r="K437" i="86"/>
  <c r="F437" i="86"/>
  <c r="O437" i="86"/>
  <c r="J437" i="86"/>
  <c r="E437" i="86"/>
  <c r="N437" i="86"/>
  <c r="I437" i="86"/>
  <c r="C437" i="86"/>
  <c r="Q257" i="86"/>
  <c r="M257" i="86"/>
  <c r="I257" i="86"/>
  <c r="E257" i="86"/>
  <c r="P257" i="86"/>
  <c r="K257" i="86"/>
  <c r="F257" i="86"/>
  <c r="N257" i="86"/>
  <c r="H257" i="86"/>
  <c r="C257" i="86"/>
  <c r="O257" i="86"/>
  <c r="D257" i="86"/>
  <c r="W257" i="87" s="1"/>
  <c r="L257" i="86"/>
  <c r="J257" i="86"/>
  <c r="G257" i="86"/>
  <c r="Q53" i="86"/>
  <c r="M53" i="86"/>
  <c r="I53" i="86"/>
  <c r="E53" i="86"/>
  <c r="P53" i="86"/>
  <c r="L53" i="86"/>
  <c r="H53" i="86"/>
  <c r="D53" i="86"/>
  <c r="W53" i="87" s="1"/>
  <c r="J53" i="86"/>
  <c r="O53" i="86"/>
  <c r="G53" i="86"/>
  <c r="N53" i="86"/>
  <c r="F53" i="86"/>
  <c r="K53" i="86"/>
  <c r="C53" i="86"/>
  <c r="P347" i="86"/>
  <c r="L347" i="86"/>
  <c r="H347" i="86"/>
  <c r="D347" i="86"/>
  <c r="W347" i="87" s="1"/>
  <c r="Q347" i="86"/>
  <c r="K347" i="86"/>
  <c r="F347" i="86"/>
  <c r="O347" i="86"/>
  <c r="J347" i="86"/>
  <c r="E347" i="86"/>
  <c r="N347" i="86"/>
  <c r="I347" i="86"/>
  <c r="C347" i="86"/>
  <c r="M347" i="86"/>
  <c r="G347" i="86"/>
  <c r="P179" i="86"/>
  <c r="L179" i="86"/>
  <c r="H179" i="86"/>
  <c r="D179" i="86"/>
  <c r="W179" i="87" s="1"/>
  <c r="O179" i="86"/>
  <c r="J179" i="86"/>
  <c r="E179" i="86"/>
  <c r="N179" i="86"/>
  <c r="I179" i="86"/>
  <c r="C179" i="86"/>
  <c r="M179" i="86"/>
  <c r="G179" i="86"/>
  <c r="Q179" i="86"/>
  <c r="K179" i="86"/>
  <c r="F179" i="86"/>
  <c r="Q389" i="86"/>
  <c r="M389" i="86"/>
  <c r="I389" i="86"/>
  <c r="E389" i="86"/>
  <c r="P389" i="86"/>
  <c r="K389" i="86"/>
  <c r="F389" i="86"/>
  <c r="L389" i="86"/>
  <c r="D389" i="86"/>
  <c r="W389" i="87" s="1"/>
  <c r="J389" i="86"/>
  <c r="C389" i="86"/>
  <c r="O389" i="86"/>
  <c r="H389" i="86"/>
  <c r="N389" i="86"/>
  <c r="G389" i="86"/>
  <c r="Q398" i="86"/>
  <c r="M398" i="86"/>
  <c r="I398" i="86"/>
  <c r="E398" i="86"/>
  <c r="N398" i="86"/>
  <c r="H398" i="86"/>
  <c r="C398" i="86"/>
  <c r="L398" i="86"/>
  <c r="G398" i="86"/>
  <c r="P398" i="86"/>
  <c r="K398" i="86"/>
  <c r="F398" i="86"/>
  <c r="O398" i="86"/>
  <c r="J398" i="86"/>
  <c r="D398" i="86"/>
  <c r="W398" i="87" s="1"/>
  <c r="Q38" i="86"/>
  <c r="M38" i="86"/>
  <c r="I38" i="86"/>
  <c r="E38" i="86"/>
  <c r="P38" i="86"/>
  <c r="L38" i="86"/>
  <c r="H38" i="86"/>
  <c r="D38" i="86"/>
  <c r="W38" i="87" s="1"/>
  <c r="J38" i="86"/>
  <c r="O38" i="86"/>
  <c r="G38" i="86"/>
  <c r="N38" i="86"/>
  <c r="F38" i="86"/>
  <c r="K38" i="86"/>
  <c r="C38" i="86"/>
  <c r="Q77" i="86"/>
  <c r="M77" i="86"/>
  <c r="I77" i="86"/>
  <c r="E77" i="86"/>
  <c r="P77" i="86"/>
  <c r="L77" i="86"/>
  <c r="H77" i="86"/>
  <c r="D77" i="86"/>
  <c r="W77" i="87" s="1"/>
  <c r="J77" i="86"/>
  <c r="O77" i="86"/>
  <c r="G77" i="86"/>
  <c r="N77" i="86"/>
  <c r="F77" i="86"/>
  <c r="K77" i="86"/>
  <c r="C77" i="86"/>
  <c r="Q476" i="86"/>
  <c r="M476" i="86"/>
  <c r="I476" i="86"/>
  <c r="E476" i="86"/>
  <c r="P476" i="86"/>
  <c r="L476" i="86"/>
  <c r="H476" i="86"/>
  <c r="D476" i="86"/>
  <c r="W476" i="87" s="1"/>
  <c r="K476" i="86"/>
  <c r="C476" i="86"/>
  <c r="J476" i="86"/>
  <c r="G476" i="86"/>
  <c r="O476" i="86"/>
  <c r="F476" i="86"/>
  <c r="N476" i="86"/>
  <c r="Q374" i="86"/>
  <c r="M374" i="86"/>
  <c r="I374" i="86"/>
  <c r="E374" i="86"/>
  <c r="P374" i="86"/>
  <c r="K374" i="86"/>
  <c r="F374" i="86"/>
  <c r="O374" i="86"/>
  <c r="J374" i="86"/>
  <c r="D374" i="86"/>
  <c r="W374" i="87" s="1"/>
  <c r="N374" i="86"/>
  <c r="H374" i="86"/>
  <c r="C374" i="86"/>
  <c r="G374" i="86"/>
  <c r="L374" i="86"/>
  <c r="Q92" i="86"/>
  <c r="M92" i="86"/>
  <c r="I92" i="86"/>
  <c r="E92" i="86"/>
  <c r="P92" i="86"/>
  <c r="L92" i="86"/>
  <c r="H92" i="86"/>
  <c r="D92" i="86"/>
  <c r="W92" i="87" s="1"/>
  <c r="J92" i="86"/>
  <c r="O92" i="86"/>
  <c r="G92" i="86"/>
  <c r="N92" i="86"/>
  <c r="F92" i="86"/>
  <c r="K92" i="86"/>
  <c r="C92" i="86"/>
  <c r="Q401" i="86"/>
  <c r="M401" i="86"/>
  <c r="I401" i="86"/>
  <c r="E401" i="86"/>
  <c r="N401" i="86"/>
  <c r="H401" i="86"/>
  <c r="C401" i="86"/>
  <c r="L401" i="86"/>
  <c r="G401" i="86"/>
  <c r="P401" i="86"/>
  <c r="K401" i="86"/>
  <c r="F401" i="86"/>
  <c r="O401" i="86"/>
  <c r="J401" i="86"/>
  <c r="D401" i="86"/>
  <c r="W401" i="87" s="1"/>
  <c r="Q107" i="86"/>
  <c r="M107" i="86"/>
  <c r="I107" i="86"/>
  <c r="E107" i="86"/>
  <c r="P107" i="86"/>
  <c r="L107" i="86"/>
  <c r="H107" i="86"/>
  <c r="D107" i="86"/>
  <c r="W107" i="87" s="1"/>
  <c r="J107" i="86"/>
  <c r="O107" i="86"/>
  <c r="G107" i="86"/>
  <c r="N107" i="86"/>
  <c r="F107" i="86"/>
  <c r="K107" i="86"/>
  <c r="C107" i="86"/>
  <c r="L224" i="86"/>
  <c r="H224" i="86"/>
  <c r="D224" i="86"/>
  <c r="W224" i="87" s="1"/>
  <c r="K224" i="86"/>
  <c r="F224" i="86"/>
  <c r="I224" i="86"/>
  <c r="C224" i="86"/>
  <c r="G224" i="86"/>
  <c r="J224" i="86"/>
  <c r="E224" i="86"/>
  <c r="P158" i="86"/>
  <c r="L158" i="86"/>
  <c r="H158" i="86"/>
  <c r="D158" i="86"/>
  <c r="W158" i="87" s="1"/>
  <c r="O158" i="86"/>
  <c r="J158" i="86"/>
  <c r="E158" i="86"/>
  <c r="N158" i="86"/>
  <c r="I158" i="86"/>
  <c r="C158" i="86"/>
  <c r="M158" i="86"/>
  <c r="G158" i="86"/>
  <c r="Q158" i="86"/>
  <c r="K158" i="86"/>
  <c r="F158" i="86"/>
  <c r="Q479" i="86"/>
  <c r="M479" i="86"/>
  <c r="I479" i="86"/>
  <c r="E479" i="86"/>
  <c r="P479" i="86"/>
  <c r="L479" i="86"/>
  <c r="H479" i="86"/>
  <c r="D479" i="86"/>
  <c r="W479" i="87" s="1"/>
  <c r="O479" i="86"/>
  <c r="K479" i="86"/>
  <c r="G479" i="86"/>
  <c r="C479" i="86"/>
  <c r="J479" i="86"/>
  <c r="F479" i="86"/>
  <c r="N479" i="86"/>
  <c r="P425" i="86"/>
  <c r="L425" i="86"/>
  <c r="H425" i="86"/>
  <c r="D425" i="86"/>
  <c r="W425" i="87" s="1"/>
  <c r="N425" i="86"/>
  <c r="I425" i="86"/>
  <c r="C425" i="86"/>
  <c r="M425" i="86"/>
  <c r="G425" i="86"/>
  <c r="Q425" i="86"/>
  <c r="K425" i="86"/>
  <c r="F425" i="86"/>
  <c r="O425" i="86"/>
  <c r="J425" i="86"/>
  <c r="E425" i="86"/>
  <c r="L140" i="86"/>
  <c r="H140" i="86"/>
  <c r="D140" i="86"/>
  <c r="W140" i="87" s="1"/>
  <c r="J140" i="86"/>
  <c r="E140" i="86"/>
  <c r="I140" i="86"/>
  <c r="C140" i="86"/>
  <c r="M140" i="86"/>
  <c r="G140" i="86"/>
  <c r="K140" i="86"/>
  <c r="F140" i="86"/>
  <c r="Q485" i="86"/>
  <c r="M485" i="86"/>
  <c r="I485" i="86"/>
  <c r="E485" i="86"/>
  <c r="P485" i="86"/>
  <c r="L485" i="86"/>
  <c r="H485" i="86"/>
  <c r="D485" i="86"/>
  <c r="W485" i="87" s="1"/>
  <c r="O485" i="86"/>
  <c r="K485" i="86"/>
  <c r="G485" i="86"/>
  <c r="C485" i="86"/>
  <c r="N485" i="86"/>
  <c r="J485" i="86"/>
  <c r="F485" i="86"/>
  <c r="P359" i="86"/>
  <c r="L359" i="86"/>
  <c r="H359" i="86"/>
  <c r="D359" i="86"/>
  <c r="W359" i="87" s="1"/>
  <c r="N359" i="86"/>
  <c r="J359" i="86"/>
  <c r="F359" i="86"/>
  <c r="O359" i="86"/>
  <c r="G359" i="86"/>
  <c r="M359" i="86"/>
  <c r="E359" i="86"/>
  <c r="K359" i="86"/>
  <c r="C359" i="86"/>
  <c r="Q359" i="86"/>
  <c r="I359" i="86"/>
  <c r="Q380" i="86"/>
  <c r="M380" i="86"/>
  <c r="I380" i="86"/>
  <c r="E380" i="86"/>
  <c r="L380" i="86"/>
  <c r="G380" i="86"/>
  <c r="P380" i="86"/>
  <c r="K380" i="86"/>
  <c r="F380" i="86"/>
  <c r="O380" i="86"/>
  <c r="J380" i="86"/>
  <c r="D380" i="86"/>
  <c r="W380" i="87" s="1"/>
  <c r="N380" i="86"/>
  <c r="H380" i="86"/>
  <c r="C380" i="86"/>
  <c r="L152" i="86"/>
  <c r="H152" i="86"/>
  <c r="D152" i="86"/>
  <c r="W152" i="87" s="1"/>
  <c r="M152" i="86"/>
  <c r="G152" i="86"/>
  <c r="K152" i="86"/>
  <c r="F152" i="86"/>
  <c r="J152" i="86"/>
  <c r="E152" i="86"/>
  <c r="I152" i="86"/>
  <c r="C152" i="86"/>
  <c r="Q470" i="86"/>
  <c r="M470" i="86"/>
  <c r="I470" i="86"/>
  <c r="E470" i="86"/>
  <c r="P470" i="86"/>
  <c r="L470" i="86"/>
  <c r="H470" i="86"/>
  <c r="D470" i="86"/>
  <c r="W470" i="87" s="1"/>
  <c r="K470" i="86"/>
  <c r="C470" i="86"/>
  <c r="J470" i="86"/>
  <c r="G470" i="86"/>
  <c r="O470" i="86"/>
  <c r="F470" i="86"/>
  <c r="N470" i="86"/>
  <c r="N242" i="86"/>
  <c r="J242" i="86"/>
  <c r="F242" i="86"/>
  <c r="P242" i="86"/>
  <c r="L242" i="86"/>
  <c r="H242" i="86"/>
  <c r="D242" i="86"/>
  <c r="W242" i="87" s="1"/>
  <c r="Q242" i="86"/>
  <c r="I242" i="86"/>
  <c r="O242" i="86"/>
  <c r="G242" i="86"/>
  <c r="M242" i="86"/>
  <c r="E242" i="86"/>
  <c r="K242" i="86"/>
  <c r="C242" i="86"/>
  <c r="Q86" i="86"/>
  <c r="M86" i="86"/>
  <c r="I86" i="86"/>
  <c r="E86" i="86"/>
  <c r="P86" i="86"/>
  <c r="L86" i="86"/>
  <c r="H86" i="86"/>
  <c r="D86" i="86"/>
  <c r="W86" i="87" s="1"/>
  <c r="J86" i="86"/>
  <c r="O86" i="86"/>
  <c r="G86" i="86"/>
  <c r="N86" i="86"/>
  <c r="F86" i="86"/>
  <c r="K86" i="86"/>
  <c r="C86" i="86"/>
  <c r="Q317" i="86"/>
  <c r="M317" i="86"/>
  <c r="I317" i="86"/>
  <c r="E317" i="86"/>
  <c r="O317" i="86"/>
  <c r="J317" i="86"/>
  <c r="D317" i="86"/>
  <c r="W317" i="87" s="1"/>
  <c r="N317" i="86"/>
  <c r="H317" i="86"/>
  <c r="C317" i="86"/>
  <c r="L317" i="86"/>
  <c r="G317" i="86"/>
  <c r="P317" i="86"/>
  <c r="K317" i="86"/>
  <c r="F317" i="86"/>
  <c r="P209" i="86"/>
  <c r="L209" i="86"/>
  <c r="H209" i="86"/>
  <c r="D209" i="86"/>
  <c r="W209" i="87" s="1"/>
  <c r="N209" i="86"/>
  <c r="I209" i="86"/>
  <c r="C209" i="86"/>
  <c r="Q209" i="86"/>
  <c r="K209" i="86"/>
  <c r="F209" i="86"/>
  <c r="O209" i="86"/>
  <c r="J209" i="86"/>
  <c r="E209" i="86"/>
  <c r="M209" i="86"/>
  <c r="G209" i="86"/>
  <c r="Q383" i="86"/>
  <c r="M383" i="86"/>
  <c r="I383" i="86"/>
  <c r="E383" i="86"/>
  <c r="P383" i="86"/>
  <c r="K383" i="86"/>
  <c r="F383" i="86"/>
  <c r="O383" i="86"/>
  <c r="H383" i="86"/>
  <c r="N383" i="86"/>
  <c r="G383" i="86"/>
  <c r="L383" i="86"/>
  <c r="D383" i="86"/>
  <c r="W383" i="87" s="1"/>
  <c r="J383" i="86"/>
  <c r="C383" i="86"/>
  <c r="P191" i="86"/>
  <c r="L191" i="86"/>
  <c r="H191" i="86"/>
  <c r="D191" i="86"/>
  <c r="W191" i="87" s="1"/>
  <c r="M191" i="86"/>
  <c r="G191" i="86"/>
  <c r="Q191" i="86"/>
  <c r="K191" i="86"/>
  <c r="F191" i="86"/>
  <c r="O191" i="86"/>
  <c r="J191" i="86"/>
  <c r="E191" i="86"/>
  <c r="N191" i="86"/>
  <c r="I191" i="86"/>
  <c r="C191" i="86"/>
  <c r="P149" i="86"/>
  <c r="L149" i="86"/>
  <c r="H149" i="86"/>
  <c r="D149" i="86"/>
  <c r="W149" i="87" s="1"/>
  <c r="M149" i="86"/>
  <c r="G149" i="86"/>
  <c r="Q149" i="86"/>
  <c r="K149" i="86"/>
  <c r="F149" i="86"/>
  <c r="O149" i="86"/>
  <c r="J149" i="86"/>
  <c r="E149" i="86"/>
  <c r="N149" i="86"/>
  <c r="I149" i="86"/>
  <c r="C149" i="86"/>
  <c r="Q308" i="86"/>
  <c r="M308" i="86"/>
  <c r="I308" i="86"/>
  <c r="E308" i="86"/>
  <c r="L308" i="86"/>
  <c r="G308" i="86"/>
  <c r="P308" i="86"/>
  <c r="K308" i="86"/>
  <c r="F308" i="86"/>
  <c r="O308" i="86"/>
  <c r="J308" i="86"/>
  <c r="D308" i="86"/>
  <c r="W308" i="87" s="1"/>
  <c r="N308" i="86"/>
  <c r="H308" i="86"/>
  <c r="C308" i="86"/>
  <c r="L164" i="86"/>
  <c r="H164" i="86"/>
  <c r="D164" i="86"/>
  <c r="W164" i="87" s="1"/>
  <c r="J164" i="86"/>
  <c r="E164" i="86"/>
  <c r="I164" i="86"/>
  <c r="C164" i="86"/>
  <c r="M164" i="86"/>
  <c r="G164" i="86"/>
  <c r="K164" i="86"/>
  <c r="F164" i="86"/>
  <c r="P422" i="86"/>
  <c r="L422" i="86"/>
  <c r="H422" i="86"/>
  <c r="D422" i="86"/>
  <c r="W422" i="87" s="1"/>
  <c r="N422" i="86"/>
  <c r="I422" i="86"/>
  <c r="C422" i="86"/>
  <c r="Q422" i="86"/>
  <c r="K422" i="86"/>
  <c r="F422" i="86"/>
  <c r="G422" i="86"/>
  <c r="O422" i="86"/>
  <c r="E422" i="86"/>
  <c r="M422" i="86"/>
  <c r="J422" i="86"/>
  <c r="P218" i="86"/>
  <c r="L218" i="86"/>
  <c r="H218" i="86"/>
  <c r="D218" i="86"/>
  <c r="W218" i="87" s="1"/>
  <c r="Q218" i="86"/>
  <c r="K218" i="86"/>
  <c r="F218" i="86"/>
  <c r="N218" i="86"/>
  <c r="I218" i="86"/>
  <c r="C218" i="86"/>
  <c r="M218" i="86"/>
  <c r="G218" i="86"/>
  <c r="O218" i="86"/>
  <c r="J218" i="86"/>
  <c r="E218" i="86"/>
  <c r="P26" i="86"/>
  <c r="L26" i="86"/>
  <c r="H26" i="86"/>
  <c r="D26" i="86"/>
  <c r="W26" i="87" s="1"/>
  <c r="O26" i="86"/>
  <c r="J26" i="86"/>
  <c r="E26" i="86"/>
  <c r="N26" i="86"/>
  <c r="I26" i="86"/>
  <c r="C26" i="86"/>
  <c r="M26" i="86"/>
  <c r="G26" i="86"/>
  <c r="Q26" i="86"/>
  <c r="K26" i="86"/>
  <c r="F26" i="86"/>
  <c r="Q305" i="86"/>
  <c r="M305" i="86"/>
  <c r="I305" i="86"/>
  <c r="E305" i="86"/>
  <c r="P305" i="86"/>
  <c r="K305" i="86"/>
  <c r="F305" i="86"/>
  <c r="O305" i="86"/>
  <c r="J305" i="86"/>
  <c r="D305" i="86"/>
  <c r="W305" i="87" s="1"/>
  <c r="L305" i="86"/>
  <c r="H305" i="86"/>
  <c r="G305" i="86"/>
  <c r="N305" i="86"/>
  <c r="C305" i="86"/>
  <c r="Q113" i="86"/>
  <c r="M113" i="86"/>
  <c r="I113" i="86"/>
  <c r="E113" i="86"/>
  <c r="P113" i="86"/>
  <c r="L113" i="86"/>
  <c r="H113" i="86"/>
  <c r="D113" i="86"/>
  <c r="W113" i="87" s="1"/>
  <c r="J113" i="86"/>
  <c r="O113" i="86"/>
  <c r="G113" i="86"/>
  <c r="N113" i="86"/>
  <c r="F113" i="86"/>
  <c r="K113" i="86"/>
  <c r="C113" i="86"/>
  <c r="Q395" i="86"/>
  <c r="M395" i="86"/>
  <c r="I395" i="86"/>
  <c r="E395" i="86"/>
  <c r="N395" i="86"/>
  <c r="H395" i="86"/>
  <c r="C395" i="86"/>
  <c r="P395" i="86"/>
  <c r="K395" i="86"/>
  <c r="F395" i="86"/>
  <c r="O395" i="86"/>
  <c r="J395" i="86"/>
  <c r="D395" i="86"/>
  <c r="W395" i="87" s="1"/>
  <c r="L395" i="86"/>
  <c r="G395" i="86"/>
  <c r="P167" i="86"/>
  <c r="L167" i="86"/>
  <c r="H167" i="86"/>
  <c r="D167" i="86"/>
  <c r="W167" i="87" s="1"/>
  <c r="M167" i="86"/>
  <c r="G167" i="86"/>
  <c r="Q167" i="86"/>
  <c r="K167" i="86"/>
  <c r="F167" i="86"/>
  <c r="O167" i="86"/>
  <c r="J167" i="86"/>
  <c r="E167" i="86"/>
  <c r="N167" i="86"/>
  <c r="I167" i="86"/>
  <c r="C167" i="86"/>
  <c r="P137" i="86"/>
  <c r="L137" i="86"/>
  <c r="H137" i="86"/>
  <c r="D137" i="86"/>
  <c r="W137" i="87" s="1"/>
  <c r="O137" i="86"/>
  <c r="J137" i="86"/>
  <c r="E137" i="86"/>
  <c r="N137" i="86"/>
  <c r="I137" i="86"/>
  <c r="C137" i="86"/>
  <c r="M137" i="86"/>
  <c r="G137" i="86"/>
  <c r="Q137" i="86"/>
  <c r="K137" i="86"/>
  <c r="F137" i="86"/>
  <c r="Q416" i="86"/>
  <c r="M416" i="86"/>
  <c r="I416" i="86"/>
  <c r="E416" i="86"/>
  <c r="P416" i="86"/>
  <c r="K416" i="86"/>
  <c r="F416" i="86"/>
  <c r="O416" i="86"/>
  <c r="J416" i="86"/>
  <c r="D416" i="86"/>
  <c r="W416" i="87" s="1"/>
  <c r="N416" i="86"/>
  <c r="H416" i="86"/>
  <c r="C416" i="86"/>
  <c r="L416" i="86"/>
  <c r="G416" i="86"/>
  <c r="L200" i="86"/>
  <c r="H200" i="86"/>
  <c r="D200" i="86"/>
  <c r="W200" i="87" s="1"/>
  <c r="G200" i="86"/>
  <c r="F200" i="86"/>
  <c r="K200" i="86"/>
  <c r="E200" i="86"/>
  <c r="J200" i="86"/>
  <c r="C200" i="86"/>
  <c r="I200" i="86"/>
  <c r="P32" i="86"/>
  <c r="L32" i="86"/>
  <c r="H32" i="86"/>
  <c r="D32" i="86"/>
  <c r="W32" i="87" s="1"/>
  <c r="O32" i="86"/>
  <c r="J32" i="86"/>
  <c r="E32" i="86"/>
  <c r="N32" i="86"/>
  <c r="I32" i="86"/>
  <c r="C32" i="86"/>
  <c r="M32" i="86"/>
  <c r="G32" i="86"/>
  <c r="Q32" i="86"/>
  <c r="K32" i="86"/>
  <c r="F32" i="86"/>
  <c r="Q278" i="86"/>
  <c r="M278" i="86"/>
  <c r="I278" i="86"/>
  <c r="E278" i="86"/>
  <c r="L278" i="86"/>
  <c r="G278" i="86"/>
  <c r="P278" i="86"/>
  <c r="K278" i="86"/>
  <c r="F278" i="86"/>
  <c r="O278" i="86"/>
  <c r="J278" i="86"/>
  <c r="D278" i="86"/>
  <c r="W278" i="87" s="1"/>
  <c r="N278" i="86"/>
  <c r="H278" i="86"/>
  <c r="C278" i="86"/>
  <c r="Q110" i="86"/>
  <c r="M110" i="86"/>
  <c r="I110" i="86"/>
  <c r="E110" i="86"/>
  <c r="P110" i="86"/>
  <c r="L110" i="86"/>
  <c r="H110" i="86"/>
  <c r="D110" i="86"/>
  <c r="W110" i="87" s="1"/>
  <c r="J110" i="86"/>
  <c r="O110" i="86"/>
  <c r="G110" i="86"/>
  <c r="N110" i="86"/>
  <c r="F110" i="86"/>
  <c r="K110" i="86"/>
  <c r="C110" i="86"/>
  <c r="Q377" i="86"/>
  <c r="M377" i="86"/>
  <c r="I377" i="86"/>
  <c r="E377" i="86"/>
  <c r="L377" i="86"/>
  <c r="G377" i="86"/>
  <c r="P377" i="86"/>
  <c r="K377" i="86"/>
  <c r="F377" i="86"/>
  <c r="O377" i="86"/>
  <c r="J377" i="86"/>
  <c r="D377" i="86"/>
  <c r="W377" i="87" s="1"/>
  <c r="N377" i="86"/>
  <c r="H377" i="86"/>
  <c r="C377" i="86"/>
  <c r="P173" i="86"/>
  <c r="L173" i="86"/>
  <c r="H173" i="86"/>
  <c r="D173" i="86"/>
  <c r="W173" i="87" s="1"/>
  <c r="M173" i="86"/>
  <c r="G173" i="86"/>
  <c r="Q173" i="86"/>
  <c r="K173" i="86"/>
  <c r="F173" i="86"/>
  <c r="O173" i="86"/>
  <c r="J173" i="86"/>
  <c r="E173" i="86"/>
  <c r="N173" i="86"/>
  <c r="I173" i="86"/>
  <c r="C173" i="86"/>
  <c r="Q467" i="86"/>
  <c r="M467" i="86"/>
  <c r="I467" i="86"/>
  <c r="E467" i="86"/>
  <c r="N467" i="86"/>
  <c r="H467" i="86"/>
  <c r="C467" i="86"/>
  <c r="L467" i="86"/>
  <c r="G467" i="86"/>
  <c r="P467" i="86"/>
  <c r="K467" i="86"/>
  <c r="F467" i="86"/>
  <c r="O467" i="86"/>
  <c r="J467" i="86"/>
  <c r="D467" i="86"/>
  <c r="W467" i="87" s="1"/>
  <c r="Q287" i="86"/>
  <c r="M287" i="86"/>
  <c r="N287" i="86"/>
  <c r="I287" i="86"/>
  <c r="E287" i="86"/>
  <c r="P287" i="86"/>
  <c r="J287" i="86"/>
  <c r="D287" i="86"/>
  <c r="W287" i="87" s="1"/>
  <c r="O287" i="86"/>
  <c r="H287" i="86"/>
  <c r="C287" i="86"/>
  <c r="L287" i="86"/>
  <c r="G287" i="86"/>
  <c r="K287" i="86"/>
  <c r="F287" i="86"/>
  <c r="Q83" i="86"/>
  <c r="M83" i="86"/>
  <c r="I83" i="86"/>
  <c r="E83" i="86"/>
  <c r="P83" i="86"/>
  <c r="L83" i="86"/>
  <c r="H83" i="86"/>
  <c r="D83" i="86"/>
  <c r="W83" i="87" s="1"/>
  <c r="J83" i="86"/>
  <c r="O83" i="86"/>
  <c r="G83" i="86"/>
  <c r="N83" i="86"/>
  <c r="F83" i="86"/>
  <c r="K83" i="86"/>
  <c r="C83" i="86"/>
  <c r="P233" i="86"/>
  <c r="L233" i="86"/>
  <c r="H233" i="86"/>
  <c r="D233" i="86"/>
  <c r="W233" i="87" s="1"/>
  <c r="N233" i="86"/>
  <c r="I233" i="86"/>
  <c r="C233" i="86"/>
  <c r="M233" i="86"/>
  <c r="G233" i="86"/>
  <c r="Q233" i="86"/>
  <c r="K233" i="86"/>
  <c r="F233" i="86"/>
  <c r="O233" i="86"/>
  <c r="J233" i="86"/>
  <c r="E233" i="86"/>
  <c r="O449" i="86"/>
  <c r="K449" i="86"/>
  <c r="G449" i="86"/>
  <c r="C449" i="86"/>
  <c r="N449" i="86"/>
  <c r="J449" i="86"/>
  <c r="F449" i="86"/>
  <c r="P449" i="86"/>
  <c r="L449" i="86"/>
  <c r="H449" i="86"/>
  <c r="D449" i="86"/>
  <c r="W449" i="87" s="1"/>
  <c r="Q449" i="86"/>
  <c r="M449" i="86"/>
  <c r="I449" i="86"/>
  <c r="E449" i="86"/>
  <c r="Q269" i="86"/>
  <c r="M269" i="86"/>
  <c r="I269" i="86"/>
  <c r="E269" i="86"/>
  <c r="N269" i="86"/>
  <c r="H269" i="86"/>
  <c r="C269" i="86"/>
  <c r="L269" i="86"/>
  <c r="G269" i="86"/>
  <c r="P269" i="86"/>
  <c r="K269" i="86"/>
  <c r="F269" i="86"/>
  <c r="O269" i="86"/>
  <c r="J269" i="86"/>
  <c r="D269" i="86"/>
  <c r="W269" i="87" s="1"/>
  <c r="Q65" i="86"/>
  <c r="M65" i="86"/>
  <c r="I65" i="86"/>
  <c r="E65" i="86"/>
  <c r="P65" i="86"/>
  <c r="L65" i="86"/>
  <c r="H65" i="86"/>
  <c r="D65" i="86"/>
  <c r="W65" i="87" s="1"/>
  <c r="J65" i="86"/>
  <c r="O65" i="86"/>
  <c r="G65" i="86"/>
  <c r="N65" i="86"/>
  <c r="F65" i="86"/>
  <c r="K65" i="86"/>
  <c r="C65" i="86"/>
  <c r="Q335" i="86"/>
  <c r="M335" i="86"/>
  <c r="I335" i="86"/>
  <c r="E335" i="86"/>
  <c r="P335" i="86"/>
  <c r="L335" i="86"/>
  <c r="H335" i="86"/>
  <c r="D335" i="86"/>
  <c r="W335" i="87" s="1"/>
  <c r="O335" i="86"/>
  <c r="K335" i="86"/>
  <c r="G335" i="86"/>
  <c r="C335" i="86"/>
  <c r="F335" i="86"/>
  <c r="N335" i="86"/>
  <c r="J335" i="86"/>
  <c r="N119" i="86"/>
  <c r="J119" i="86"/>
  <c r="F119" i="86"/>
  <c r="Q119" i="86"/>
  <c r="M119" i="86"/>
  <c r="I119" i="86"/>
  <c r="E119" i="86"/>
  <c r="P119" i="86"/>
  <c r="L119" i="86"/>
  <c r="H119" i="86"/>
  <c r="D119" i="86"/>
  <c r="W119" i="87" s="1"/>
  <c r="K119" i="86"/>
  <c r="G119" i="86"/>
  <c r="C119" i="86"/>
  <c r="O119" i="86"/>
  <c r="Q41" i="86"/>
  <c r="M41" i="86"/>
  <c r="I41" i="86"/>
  <c r="E41" i="86"/>
  <c r="P41" i="86"/>
  <c r="L41" i="86"/>
  <c r="H41" i="86"/>
  <c r="D41" i="86"/>
  <c r="W41" i="87" s="1"/>
  <c r="J41" i="86"/>
  <c r="O41" i="86"/>
  <c r="G41" i="86"/>
  <c r="N41" i="86"/>
  <c r="F41" i="86"/>
  <c r="K41" i="86"/>
  <c r="C41" i="86"/>
  <c r="P356" i="86"/>
  <c r="L356" i="86"/>
  <c r="H356" i="86"/>
  <c r="D356" i="86"/>
  <c r="W356" i="87" s="1"/>
  <c r="M356" i="86"/>
  <c r="G356" i="86"/>
  <c r="Q356" i="86"/>
  <c r="K356" i="86"/>
  <c r="F356" i="86"/>
  <c r="O356" i="86"/>
  <c r="J356" i="86"/>
  <c r="E356" i="86"/>
  <c r="N356" i="86"/>
  <c r="I356" i="86"/>
  <c r="C356" i="86"/>
  <c r="N116" i="86"/>
  <c r="J116" i="86"/>
  <c r="F116" i="86"/>
  <c r="Q116" i="86"/>
  <c r="M116" i="86"/>
  <c r="I116" i="86"/>
  <c r="E116" i="86"/>
  <c r="P116" i="86"/>
  <c r="L116" i="86"/>
  <c r="H116" i="86"/>
  <c r="D116" i="86"/>
  <c r="W116" i="87" s="1"/>
  <c r="C116" i="86"/>
  <c r="O116" i="86"/>
  <c r="K116" i="86"/>
  <c r="G116" i="86"/>
  <c r="P434" i="86"/>
  <c r="L434" i="86"/>
  <c r="H434" i="86"/>
  <c r="D434" i="86"/>
  <c r="W434" i="87" s="1"/>
  <c r="M434" i="86"/>
  <c r="G434" i="86"/>
  <c r="Q434" i="86"/>
  <c r="K434" i="86"/>
  <c r="F434" i="86"/>
  <c r="O434" i="86"/>
  <c r="J434" i="86"/>
  <c r="E434" i="86"/>
  <c r="N434" i="86"/>
  <c r="I434" i="86"/>
  <c r="C434" i="86"/>
  <c r="Q266" i="86"/>
  <c r="M266" i="86"/>
  <c r="I266" i="86"/>
  <c r="E266" i="86"/>
  <c r="N266" i="86"/>
  <c r="H266" i="86"/>
  <c r="C266" i="86"/>
  <c r="L266" i="86"/>
  <c r="G266" i="86"/>
  <c r="P266" i="86"/>
  <c r="K266" i="86"/>
  <c r="F266" i="86"/>
  <c r="O266" i="86"/>
  <c r="J266" i="86"/>
  <c r="D266" i="86"/>
  <c r="W266" i="87" s="1"/>
  <c r="Q62" i="86"/>
  <c r="M62" i="86"/>
  <c r="I62" i="86"/>
  <c r="E62" i="86"/>
  <c r="P62" i="86"/>
  <c r="L62" i="86"/>
  <c r="H62" i="86"/>
  <c r="D62" i="86"/>
  <c r="W62" i="87" s="1"/>
  <c r="J62" i="86"/>
  <c r="O62" i="86"/>
  <c r="G62" i="86"/>
  <c r="N62" i="86"/>
  <c r="F62" i="86"/>
  <c r="K62" i="86"/>
  <c r="C62" i="86"/>
  <c r="Q329" i="86"/>
  <c r="M329" i="86"/>
  <c r="I329" i="86"/>
  <c r="E329" i="86"/>
  <c r="P329" i="86"/>
  <c r="L329" i="86"/>
  <c r="H329" i="86"/>
  <c r="D329" i="86"/>
  <c r="W329" i="87" s="1"/>
  <c r="J329" i="86"/>
  <c r="O329" i="86"/>
  <c r="G329" i="86"/>
  <c r="N329" i="86"/>
  <c r="F329" i="86"/>
  <c r="K329" i="86"/>
  <c r="C329" i="86"/>
  <c r="P161" i="86"/>
  <c r="L161" i="86"/>
  <c r="H161" i="86"/>
  <c r="D161" i="86"/>
  <c r="W161" i="87" s="1"/>
  <c r="O161" i="86"/>
  <c r="J161" i="86"/>
  <c r="E161" i="86"/>
  <c r="N161" i="86"/>
  <c r="I161" i="86"/>
  <c r="C161" i="86"/>
  <c r="M161" i="86"/>
  <c r="G161" i="86"/>
  <c r="Q161" i="86"/>
  <c r="K161" i="86"/>
  <c r="F161" i="86"/>
  <c r="O419" i="86"/>
  <c r="K419" i="86"/>
  <c r="G419" i="86"/>
  <c r="C419" i="86"/>
  <c r="Q419" i="86"/>
  <c r="M419" i="86"/>
  <c r="I419" i="86"/>
  <c r="E419" i="86"/>
  <c r="N419" i="86"/>
  <c r="F419" i="86"/>
  <c r="L419" i="86"/>
  <c r="D419" i="86"/>
  <c r="W419" i="87" s="1"/>
  <c r="J419" i="86"/>
  <c r="P419" i="86"/>
  <c r="H419" i="86"/>
  <c r="P239" i="86"/>
  <c r="L239" i="86"/>
  <c r="H239" i="86"/>
  <c r="D239" i="86"/>
  <c r="W239" i="87" s="1"/>
  <c r="Q239" i="86"/>
  <c r="K239" i="86"/>
  <c r="F239" i="86"/>
  <c r="O239" i="86"/>
  <c r="J239" i="86"/>
  <c r="E239" i="86"/>
  <c r="N239" i="86"/>
  <c r="I239" i="86"/>
  <c r="C239" i="86"/>
  <c r="M239" i="86"/>
  <c r="G239" i="86"/>
  <c r="Q35" i="86"/>
  <c r="M35" i="86"/>
  <c r="I35" i="86"/>
  <c r="E35" i="86"/>
  <c r="P35" i="86"/>
  <c r="L35" i="86"/>
  <c r="H35" i="86"/>
  <c r="D35" i="86"/>
  <c r="W35" i="87" s="1"/>
  <c r="J35" i="86"/>
  <c r="O35" i="86"/>
  <c r="G35" i="86"/>
  <c r="N35" i="86"/>
  <c r="F35" i="86"/>
  <c r="K35" i="86"/>
  <c r="C35" i="86"/>
  <c r="Q89" i="86"/>
  <c r="M89" i="86"/>
  <c r="I89" i="86"/>
  <c r="E89" i="86"/>
  <c r="P89" i="86"/>
  <c r="L89" i="86"/>
  <c r="H89" i="86"/>
  <c r="D89" i="86"/>
  <c r="W89" i="87" s="1"/>
  <c r="J89" i="86"/>
  <c r="O89" i="86"/>
  <c r="G89" i="86"/>
  <c r="N89" i="86"/>
  <c r="F89" i="86"/>
  <c r="K89" i="86"/>
  <c r="C89" i="86"/>
  <c r="Q9" i="17"/>
  <c r="G14" i="86"/>
  <c r="G11" i="86"/>
  <c r="C14" i="86"/>
  <c r="C8" i="86"/>
  <c r="G8" i="86"/>
  <c r="C11" i="86"/>
  <c r="H17" i="86"/>
  <c r="O17" i="86"/>
  <c r="F17" i="86"/>
  <c r="E17" i="86"/>
  <c r="Q17" i="86"/>
  <c r="P17" i="86"/>
  <c r="I17" i="86"/>
  <c r="D17" i="86"/>
  <c r="W17" i="87" s="1"/>
  <c r="N17" i="86"/>
  <c r="M17" i="86"/>
  <c r="L17" i="86"/>
  <c r="K17" i="86"/>
  <c r="O18" i="86"/>
  <c r="L18" i="86"/>
  <c r="E186" i="14"/>
  <c r="E145" i="14"/>
  <c r="E104" i="14"/>
  <c r="E63" i="14"/>
  <c r="E188" i="14"/>
  <c r="E147" i="14"/>
  <c r="E106" i="14"/>
  <c r="E65" i="14"/>
  <c r="K218" i="13"/>
  <c r="G10" i="82" s="1" a="1"/>
  <c r="K239" i="13"/>
  <c r="G13" i="82" s="1" a="1"/>
  <c r="K197" i="13"/>
  <c r="G7" i="82" s="1" a="1"/>
  <c r="K176" i="13"/>
  <c r="G4" i="82" s="1" a="1"/>
  <c r="Q63" i="11"/>
  <c r="Q12" i="11"/>
  <c r="Q38" i="11"/>
  <c r="B49" i="3"/>
  <c r="B50" i="3"/>
  <c r="B51" i="3"/>
  <c r="B52" i="3"/>
  <c r="B53" i="3"/>
  <c r="B54" i="3"/>
  <c r="B55" i="3"/>
  <c r="B56" i="3"/>
  <c r="B57" i="3"/>
  <c r="B48" i="3"/>
  <c r="B29" i="3"/>
  <c r="B30" i="3"/>
  <c r="B31" i="3"/>
  <c r="B32" i="3"/>
  <c r="B33" i="3"/>
  <c r="B34" i="3"/>
  <c r="B35" i="3"/>
  <c r="B36" i="3"/>
  <c r="B37" i="3"/>
  <c r="H142" i="14"/>
  <c r="H101" i="14"/>
  <c r="H183" i="14"/>
  <c r="H60" i="14"/>
  <c r="H61" i="14" l="1"/>
  <c r="H62" i="14"/>
  <c r="H184" i="14"/>
  <c r="H185" i="14"/>
  <c r="H102" i="14"/>
  <c r="H103" i="14"/>
  <c r="H143" i="14"/>
  <c r="H144" i="14"/>
  <c r="R56" i="87"/>
  <c r="P56" i="87"/>
  <c r="U56" i="87"/>
  <c r="Q56" i="87"/>
  <c r="U122" i="87"/>
  <c r="Q122" i="87"/>
  <c r="R122" i="87"/>
  <c r="P122" i="87"/>
  <c r="Q203" i="87"/>
  <c r="R203" i="87"/>
  <c r="U203" i="87"/>
  <c r="P203" i="87"/>
  <c r="P236" i="87"/>
  <c r="Q236" i="87"/>
  <c r="R236" i="87"/>
  <c r="U236" i="87"/>
  <c r="Q311" i="87"/>
  <c r="U311" i="87"/>
  <c r="R311" i="87"/>
  <c r="P311" i="87"/>
  <c r="U386" i="87"/>
  <c r="R386" i="87"/>
  <c r="P386" i="87"/>
  <c r="Q386" i="87"/>
  <c r="Q440" i="87"/>
  <c r="P440" i="87"/>
  <c r="R440" i="87"/>
  <c r="U440" i="87"/>
  <c r="Q71" i="87"/>
  <c r="U71" i="87"/>
  <c r="P71" i="87"/>
  <c r="R71" i="87"/>
  <c r="Q155" i="87"/>
  <c r="U155" i="87"/>
  <c r="P155" i="87"/>
  <c r="R155" i="87"/>
  <c r="Q215" i="87"/>
  <c r="U215" i="87"/>
  <c r="R215" i="87"/>
  <c r="P215" i="87"/>
  <c r="Q263" i="87"/>
  <c r="U263" i="87"/>
  <c r="R263" i="87"/>
  <c r="P263" i="87"/>
  <c r="P332" i="87"/>
  <c r="U332" i="87"/>
  <c r="Q332" i="87"/>
  <c r="R332" i="87"/>
  <c r="U392" i="87"/>
  <c r="R392" i="87"/>
  <c r="P392" i="87"/>
  <c r="Q392" i="87"/>
  <c r="R455" i="87"/>
  <c r="P455" i="87"/>
  <c r="Q455" i="87"/>
  <c r="U455" i="87"/>
  <c r="Q23" i="87"/>
  <c r="U23" i="87"/>
  <c r="P23" i="87"/>
  <c r="R23" i="87"/>
  <c r="R98" i="87"/>
  <c r="U98" i="87"/>
  <c r="Q98" i="87"/>
  <c r="P98" i="87"/>
  <c r="P176" i="87"/>
  <c r="U176" i="87"/>
  <c r="Q176" i="87"/>
  <c r="R176" i="87"/>
  <c r="Q212" i="87"/>
  <c r="R212" i="87"/>
  <c r="U212" i="87"/>
  <c r="P212" i="87"/>
  <c r="P290" i="87"/>
  <c r="U290" i="87"/>
  <c r="Q290" i="87"/>
  <c r="R290" i="87"/>
  <c r="R338" i="87"/>
  <c r="U338" i="87"/>
  <c r="Q338" i="87"/>
  <c r="P338" i="87"/>
  <c r="Q407" i="87"/>
  <c r="U407" i="87"/>
  <c r="R407" i="87"/>
  <c r="P407" i="87"/>
  <c r="U461" i="87"/>
  <c r="Q461" i="87"/>
  <c r="R461" i="87"/>
  <c r="P461" i="87"/>
  <c r="P50" i="87"/>
  <c r="Q50" i="87"/>
  <c r="R50" i="87"/>
  <c r="U50" i="87"/>
  <c r="R104" i="87"/>
  <c r="U104" i="87"/>
  <c r="Q104" i="87"/>
  <c r="P104" i="87"/>
  <c r="Q194" i="87"/>
  <c r="R194" i="87"/>
  <c r="U194" i="87"/>
  <c r="P194" i="87"/>
  <c r="Q230" i="87"/>
  <c r="P230" i="87"/>
  <c r="R230" i="87"/>
  <c r="U230" i="87"/>
  <c r="P296" i="87"/>
  <c r="Q296" i="87"/>
  <c r="R296" i="87"/>
  <c r="U296" i="87"/>
  <c r="P371" i="87"/>
  <c r="R371" i="87"/>
  <c r="Q371" i="87"/>
  <c r="U371" i="87"/>
  <c r="Q446" i="87"/>
  <c r="U446" i="87"/>
  <c r="P446" i="87"/>
  <c r="R446" i="87"/>
  <c r="U482" i="87"/>
  <c r="R482" i="87"/>
  <c r="P482" i="87"/>
  <c r="Q482" i="87"/>
  <c r="P14" i="87"/>
  <c r="R14" i="87"/>
  <c r="U14" i="87"/>
  <c r="Q14" i="87"/>
  <c r="U8" i="87"/>
  <c r="Q8" i="87"/>
  <c r="P8" i="87"/>
  <c r="R8" i="87"/>
  <c r="R11" i="87"/>
  <c r="P11" i="87"/>
  <c r="U11" i="87"/>
  <c r="Q11" i="87"/>
  <c r="U479" i="86"/>
  <c r="T479" i="87" s="1"/>
  <c r="S479" i="87" s="1"/>
  <c r="U476" i="86"/>
  <c r="T476" i="87" s="1"/>
  <c r="S476" i="87" s="1"/>
  <c r="U485" i="86"/>
  <c r="T485" i="87" s="1"/>
  <c r="S485" i="87" s="1"/>
  <c r="U473" i="86"/>
  <c r="T473" i="87" s="1"/>
  <c r="S473" i="87" s="1"/>
  <c r="U470" i="86"/>
  <c r="T470" i="87" s="1"/>
  <c r="S470" i="87" s="1"/>
  <c r="U464" i="86"/>
  <c r="T464" i="87" s="1"/>
  <c r="S464" i="87" s="1"/>
  <c r="U467" i="86"/>
  <c r="T467" i="87" s="1"/>
  <c r="S467" i="87" s="1"/>
  <c r="U452" i="86"/>
  <c r="T452" i="87" s="1"/>
  <c r="S452" i="87" s="1"/>
  <c r="U458" i="86"/>
  <c r="T458" i="87" s="1"/>
  <c r="S458" i="87" s="1"/>
  <c r="U449" i="86"/>
  <c r="T449" i="87" s="1"/>
  <c r="S449" i="87" s="1"/>
  <c r="U443" i="86"/>
  <c r="T443" i="87" s="1"/>
  <c r="S443" i="87" s="1"/>
  <c r="U428" i="86"/>
  <c r="T428" i="87" s="1"/>
  <c r="S428" i="87" s="1"/>
  <c r="U432" i="86"/>
  <c r="T432" i="87" s="1"/>
  <c r="S432" i="87" s="1"/>
  <c r="U431" i="86"/>
  <c r="T431" i="87" s="1"/>
  <c r="S431" i="87" s="1"/>
  <c r="U434" i="86"/>
  <c r="T434" i="87" s="1"/>
  <c r="S434" i="87" s="1"/>
  <c r="U437" i="86"/>
  <c r="T437" i="87" s="1"/>
  <c r="S437" i="87" s="1"/>
  <c r="U419" i="86"/>
  <c r="T419" i="87" s="1"/>
  <c r="S419" i="87" s="1"/>
  <c r="U422" i="86"/>
  <c r="T422" i="87" s="1"/>
  <c r="S422" i="87" s="1"/>
  <c r="U425" i="86"/>
  <c r="T425" i="87" s="1"/>
  <c r="S425" i="87" s="1"/>
  <c r="U416" i="86"/>
  <c r="T416" i="87" s="1"/>
  <c r="S416" i="87" s="1"/>
  <c r="U413" i="86"/>
  <c r="T413" i="87" s="1"/>
  <c r="S413" i="87" s="1"/>
  <c r="U404" i="86"/>
  <c r="T404" i="87" s="1"/>
  <c r="S404" i="87" s="1"/>
  <c r="U410" i="86"/>
  <c r="T410" i="87" s="1"/>
  <c r="S410" i="87" s="1"/>
  <c r="U395" i="86"/>
  <c r="T395" i="87" s="1"/>
  <c r="S395" i="87" s="1"/>
  <c r="U401" i="86"/>
  <c r="T401" i="87" s="1"/>
  <c r="S401" i="87" s="1"/>
  <c r="U398" i="86"/>
  <c r="T398" i="87" s="1"/>
  <c r="S398" i="87" s="1"/>
  <c r="U383" i="86"/>
  <c r="T383" i="87" s="1"/>
  <c r="S383" i="87" s="1"/>
  <c r="U389" i="86"/>
  <c r="T389" i="87" s="1"/>
  <c r="S389" i="87" s="1"/>
  <c r="U380" i="86"/>
  <c r="T380" i="87" s="1"/>
  <c r="S380" i="87" s="1"/>
  <c r="U377" i="86"/>
  <c r="T377" i="87" s="1"/>
  <c r="S377" i="87" s="1"/>
  <c r="U374" i="86"/>
  <c r="T374" i="87" s="1"/>
  <c r="S374" i="87" s="1"/>
  <c r="U368" i="86"/>
  <c r="T368" i="87" s="1"/>
  <c r="S368" i="87" s="1"/>
  <c r="U359" i="86"/>
  <c r="T359" i="87" s="1"/>
  <c r="S359" i="87" s="1"/>
  <c r="U356" i="86"/>
  <c r="T356" i="87" s="1"/>
  <c r="S356" i="87" s="1"/>
  <c r="U362" i="86"/>
  <c r="T362" i="87" s="1"/>
  <c r="S362" i="87" s="1"/>
  <c r="U365" i="86"/>
  <c r="T365" i="87" s="1"/>
  <c r="S365" i="87" s="1"/>
  <c r="U347" i="86"/>
  <c r="T347" i="87" s="1"/>
  <c r="S347" i="87" s="1"/>
  <c r="U350" i="86"/>
  <c r="T350" i="87" s="1"/>
  <c r="S350" i="87" s="1"/>
  <c r="U353" i="86"/>
  <c r="T353" i="87" s="1"/>
  <c r="S353" i="87" s="1"/>
  <c r="U344" i="86"/>
  <c r="T344" i="87" s="1"/>
  <c r="S344" i="87" s="1"/>
  <c r="U335" i="86"/>
  <c r="T335" i="87" s="1"/>
  <c r="S335" i="87" s="1"/>
  <c r="U341" i="86"/>
  <c r="T341" i="87" s="1"/>
  <c r="S341" i="87" s="1"/>
  <c r="U326" i="86"/>
  <c r="T326" i="87" s="1"/>
  <c r="S326" i="87" s="1"/>
  <c r="U320" i="86"/>
  <c r="T320" i="87" s="1"/>
  <c r="S320" i="87" s="1"/>
  <c r="U329" i="86"/>
  <c r="T329" i="87" s="1"/>
  <c r="S329" i="87" s="1"/>
  <c r="U323" i="86"/>
  <c r="T323" i="87" s="1"/>
  <c r="S323" i="87" s="1"/>
  <c r="U308" i="86"/>
  <c r="T308" i="87" s="1"/>
  <c r="S308" i="87" s="1"/>
  <c r="U317" i="86"/>
  <c r="T317" i="87" s="1"/>
  <c r="S317" i="87" s="1"/>
  <c r="U314" i="86"/>
  <c r="T314" i="87" s="1"/>
  <c r="S314" i="87" s="1"/>
  <c r="U302" i="86"/>
  <c r="T302" i="87" s="1"/>
  <c r="S302" i="87" s="1"/>
  <c r="U305" i="86"/>
  <c r="T305" i="87" s="1"/>
  <c r="S305" i="87" s="1"/>
  <c r="U299" i="86"/>
  <c r="T299" i="87" s="1"/>
  <c r="S299" i="87" s="1"/>
  <c r="U284" i="86"/>
  <c r="T284" i="87" s="1"/>
  <c r="S284" i="87" s="1"/>
  <c r="U287" i="86"/>
  <c r="T287" i="87" s="1"/>
  <c r="S287" i="87" s="1"/>
  <c r="U293" i="86"/>
  <c r="T293" i="87" s="1"/>
  <c r="S293" i="87" s="1"/>
  <c r="U278" i="86"/>
  <c r="T278" i="87" s="1"/>
  <c r="S278" i="87" s="1"/>
  <c r="U275" i="86"/>
  <c r="T275" i="87" s="1"/>
  <c r="S275" i="87" s="1"/>
  <c r="U272" i="86"/>
  <c r="T272" i="87" s="1"/>
  <c r="S272" i="87" s="1"/>
  <c r="U281" i="86"/>
  <c r="T281" i="87" s="1"/>
  <c r="S281" i="87" s="1"/>
  <c r="U266" i="86"/>
  <c r="T266" i="87" s="1"/>
  <c r="S266" i="87" s="1"/>
  <c r="U269" i="86"/>
  <c r="T269" i="87" s="1"/>
  <c r="S269" i="87" s="1"/>
  <c r="U260" i="86"/>
  <c r="T260" i="87" s="1"/>
  <c r="S260" i="87" s="1"/>
  <c r="U254" i="86"/>
  <c r="T254" i="87" s="1"/>
  <c r="S254" i="87" s="1"/>
  <c r="U257" i="86"/>
  <c r="T257" i="87" s="1"/>
  <c r="S257" i="87" s="1"/>
  <c r="U248" i="86"/>
  <c r="T248" i="87" s="1"/>
  <c r="S248" i="87" s="1"/>
  <c r="U251" i="86"/>
  <c r="T251" i="87" s="1"/>
  <c r="S251" i="87" s="1"/>
  <c r="U242" i="86"/>
  <c r="T242" i="87" s="1"/>
  <c r="S242" i="87" s="1"/>
  <c r="U239" i="86"/>
  <c r="T239" i="87" s="1"/>
  <c r="S239" i="87" s="1"/>
  <c r="U245" i="86"/>
  <c r="T245" i="87" s="1"/>
  <c r="S245" i="87" s="1"/>
  <c r="U224" i="86"/>
  <c r="T224" i="87" s="1"/>
  <c r="S224" i="87" s="1"/>
  <c r="U233" i="86"/>
  <c r="T233" i="87" s="1"/>
  <c r="S233" i="87" s="1"/>
  <c r="U227" i="86"/>
  <c r="T227" i="87" s="1"/>
  <c r="S227" i="87" s="1"/>
  <c r="U221" i="86"/>
  <c r="T221" i="87" s="1"/>
  <c r="S221" i="87" s="1"/>
  <c r="U218" i="86"/>
  <c r="T218" i="87" s="1"/>
  <c r="S218" i="87" s="1"/>
  <c r="U209" i="86"/>
  <c r="T209" i="87" s="1"/>
  <c r="S209" i="87" s="1"/>
  <c r="U206" i="86"/>
  <c r="T206" i="87" s="1"/>
  <c r="S206" i="87" s="1"/>
  <c r="U200" i="86"/>
  <c r="T200" i="87" s="1"/>
  <c r="S200" i="87" s="1"/>
  <c r="U188" i="86"/>
  <c r="T188" i="87" s="1"/>
  <c r="S188" i="87" s="1"/>
  <c r="U197" i="86"/>
  <c r="T197" i="87" s="1"/>
  <c r="S197" i="87" s="1"/>
  <c r="U191" i="86"/>
  <c r="T191" i="87" s="1"/>
  <c r="S191" i="87" s="1"/>
  <c r="U185" i="86"/>
  <c r="T185" i="87" s="1"/>
  <c r="S185" i="87" s="1"/>
  <c r="U179" i="86"/>
  <c r="T179" i="87" s="1"/>
  <c r="S179" i="87" s="1"/>
  <c r="U182" i="86"/>
  <c r="T182" i="87" s="1"/>
  <c r="S182" i="87" s="1"/>
  <c r="U164" i="86"/>
  <c r="T164" i="87" s="1"/>
  <c r="S164" i="87" s="1"/>
  <c r="U170" i="86"/>
  <c r="T170" i="87" s="1"/>
  <c r="S170" i="87" s="1"/>
  <c r="U173" i="86"/>
  <c r="T173" i="87" s="1"/>
  <c r="S173" i="87" s="1"/>
  <c r="U167" i="86"/>
  <c r="T167" i="87" s="1"/>
  <c r="S167" i="87" s="1"/>
  <c r="U161" i="86"/>
  <c r="T161" i="87" s="1"/>
  <c r="S161" i="87" s="1"/>
  <c r="U152" i="86"/>
  <c r="T152" i="87" s="1"/>
  <c r="S152" i="87" s="1"/>
  <c r="U158" i="86"/>
  <c r="T158" i="87" s="1"/>
  <c r="S158" i="87" s="1"/>
  <c r="U149" i="86"/>
  <c r="T149" i="87" s="1"/>
  <c r="S149" i="87" s="1"/>
  <c r="U140" i="86"/>
  <c r="T140" i="87" s="1"/>
  <c r="S140" i="87" s="1"/>
  <c r="U143" i="86"/>
  <c r="T143" i="87" s="1"/>
  <c r="S143" i="87" s="1"/>
  <c r="U146" i="86"/>
  <c r="T146" i="87" s="1"/>
  <c r="S146" i="87" s="1"/>
  <c r="U128" i="86"/>
  <c r="T128" i="87" s="1"/>
  <c r="S128" i="87" s="1"/>
  <c r="U131" i="86"/>
  <c r="T131" i="87" s="1"/>
  <c r="S131" i="87" s="1"/>
  <c r="U137" i="86"/>
  <c r="T137" i="87" s="1"/>
  <c r="S137" i="87" s="1"/>
  <c r="U134" i="86"/>
  <c r="T134" i="87" s="1"/>
  <c r="S134" i="87" s="1"/>
  <c r="U116" i="86"/>
  <c r="T116" i="87" s="1"/>
  <c r="S116" i="87" s="1"/>
  <c r="U125" i="86"/>
  <c r="T125" i="87" s="1"/>
  <c r="S125" i="87" s="1"/>
  <c r="U119" i="86"/>
  <c r="T119" i="87" s="1"/>
  <c r="S119" i="87" s="1"/>
  <c r="U110" i="86"/>
  <c r="T110" i="87" s="1"/>
  <c r="S110" i="87" s="1"/>
  <c r="U113" i="86"/>
  <c r="T113" i="87" s="1"/>
  <c r="S113" i="87" s="1"/>
  <c r="U107" i="86"/>
  <c r="T107" i="87" s="1"/>
  <c r="S107" i="87" s="1"/>
  <c r="U92" i="86"/>
  <c r="T92" i="87" s="1"/>
  <c r="S92" i="87" s="1"/>
  <c r="U101" i="86"/>
  <c r="T101" i="87" s="1"/>
  <c r="S101" i="87" s="1"/>
  <c r="U95" i="86"/>
  <c r="T95" i="87" s="1"/>
  <c r="S95" i="87" s="1"/>
  <c r="U86" i="86"/>
  <c r="T86" i="87" s="1"/>
  <c r="S86" i="87" s="1"/>
  <c r="U83" i="86"/>
  <c r="T83" i="87" s="1"/>
  <c r="S83" i="87" s="1"/>
  <c r="U80" i="86"/>
  <c r="T80" i="87" s="1"/>
  <c r="S80" i="87" s="1"/>
  <c r="U89" i="86"/>
  <c r="T89" i="87" s="1"/>
  <c r="S89" i="87" s="1"/>
  <c r="U68" i="86"/>
  <c r="T68" i="87" s="1"/>
  <c r="S68" i="87" s="1"/>
  <c r="U77" i="86"/>
  <c r="T77" i="87" s="1"/>
  <c r="S77" i="87" s="1"/>
  <c r="U74" i="86"/>
  <c r="T74" i="87" s="1"/>
  <c r="S74" i="87" s="1"/>
  <c r="U62" i="86"/>
  <c r="T62" i="87" s="1"/>
  <c r="S62" i="87" s="1"/>
  <c r="U65" i="86"/>
  <c r="T65" i="87" s="1"/>
  <c r="S65" i="87" s="1"/>
  <c r="U59" i="86"/>
  <c r="T59" i="87" s="1"/>
  <c r="S59" i="87" s="1"/>
  <c r="U47" i="86"/>
  <c r="T47" i="87" s="1"/>
  <c r="S47" i="87" s="1"/>
  <c r="U53" i="86"/>
  <c r="T53" i="87" s="1"/>
  <c r="S53" i="87" s="1"/>
  <c r="U44" i="86"/>
  <c r="T44" i="87" s="1"/>
  <c r="S44" i="87" s="1"/>
  <c r="U35" i="86"/>
  <c r="T35" i="87" s="1"/>
  <c r="S35" i="87" s="1"/>
  <c r="U32" i="86"/>
  <c r="T32" i="87" s="1"/>
  <c r="S32" i="87" s="1"/>
  <c r="U38" i="86"/>
  <c r="T38" i="87" s="1"/>
  <c r="S38" i="87" s="1"/>
  <c r="U41" i="86"/>
  <c r="T41" i="87" s="1"/>
  <c r="S41" i="87" s="1"/>
  <c r="U29" i="86"/>
  <c r="T29" i="87" s="1"/>
  <c r="S29" i="87" s="1"/>
  <c r="U26" i="86"/>
  <c r="T26" i="87" s="1"/>
  <c r="S26" i="87" s="1"/>
  <c r="U20" i="86"/>
  <c r="T20" i="87" s="1"/>
  <c r="S20" i="87" s="1"/>
  <c r="U15" i="86"/>
  <c r="T15" i="87" s="1"/>
  <c r="S15" i="87" s="1"/>
  <c r="U9" i="86"/>
  <c r="T9" i="87" s="1"/>
  <c r="S9" i="87" s="1"/>
  <c r="U17" i="86"/>
  <c r="T17" i="87" s="1"/>
  <c r="S17" i="87" s="1"/>
  <c r="U18" i="86"/>
  <c r="T18" i="87" s="1"/>
  <c r="S18" i="87" s="1"/>
  <c r="T10" i="82"/>
  <c r="P10" i="82"/>
  <c r="L10" i="82"/>
  <c r="H16" i="86" s="1"/>
  <c r="H10" i="82"/>
  <c r="D16" i="86" s="1"/>
  <c r="W16" i="87" s="1"/>
  <c r="U10" i="82"/>
  <c r="M10" i="82"/>
  <c r="I10" i="82"/>
  <c r="E16" i="86" s="1"/>
  <c r="S10" i="82"/>
  <c r="O16" i="86" s="1"/>
  <c r="O10" i="82"/>
  <c r="K10" i="82"/>
  <c r="G10" i="82"/>
  <c r="Q10" i="82"/>
  <c r="M16" i="86" s="1"/>
  <c r="R10" i="82"/>
  <c r="N10" i="82"/>
  <c r="J16" i="86" s="1"/>
  <c r="J10" i="82"/>
  <c r="F16" i="86" s="1"/>
  <c r="R4" i="82"/>
  <c r="N4" i="82"/>
  <c r="J4" i="82"/>
  <c r="U4" i="82"/>
  <c r="Q4" i="82"/>
  <c r="M4" i="82"/>
  <c r="I4" i="82"/>
  <c r="S4" i="82"/>
  <c r="O4" i="82"/>
  <c r="K4" i="82"/>
  <c r="G4" i="82"/>
  <c r="T4" i="82"/>
  <c r="P4" i="82"/>
  <c r="L4" i="82"/>
  <c r="H4" i="82"/>
  <c r="U7" i="82"/>
  <c r="Q13" i="86" s="1"/>
  <c r="Q7" i="82"/>
  <c r="M13" i="86" s="1"/>
  <c r="M7" i="82"/>
  <c r="I7" i="82"/>
  <c r="E13" i="86" s="1"/>
  <c r="T7" i="82"/>
  <c r="P13" i="86" s="1"/>
  <c r="P7" i="82"/>
  <c r="L13" i="86" s="1"/>
  <c r="L7" i="82"/>
  <c r="H7" i="82"/>
  <c r="R7" i="82"/>
  <c r="N13" i="86" s="1"/>
  <c r="N7" i="82"/>
  <c r="J13" i="86" s="1"/>
  <c r="J7" i="82"/>
  <c r="S7" i="82"/>
  <c r="O13" i="86" s="1"/>
  <c r="O7" i="82"/>
  <c r="K13" i="86" s="1"/>
  <c r="K7" i="82"/>
  <c r="G7" i="82"/>
  <c r="S13" i="82"/>
  <c r="O19" i="86" s="1"/>
  <c r="O13" i="82"/>
  <c r="K19" i="86" s="1"/>
  <c r="K13" i="82"/>
  <c r="G13" i="82"/>
  <c r="R13" i="82"/>
  <c r="N13" i="82"/>
  <c r="J19" i="86" s="1"/>
  <c r="J13" i="82"/>
  <c r="F19" i="86" s="1"/>
  <c r="U13" i="82"/>
  <c r="Q13" i="82"/>
  <c r="M19" i="86" s="1"/>
  <c r="M13" i="82"/>
  <c r="I19" i="86" s="1"/>
  <c r="I13" i="82"/>
  <c r="E19" i="86" s="1"/>
  <c r="T13" i="82"/>
  <c r="P13" i="82"/>
  <c r="L19" i="86" s="1"/>
  <c r="L13" i="82"/>
  <c r="H19" i="86" s="1"/>
  <c r="H13" i="82"/>
  <c r="D19" i="86" s="1"/>
  <c r="W19" i="87" s="1"/>
  <c r="Q10" i="11"/>
  <c r="Q11" i="11"/>
  <c r="Q28" i="11"/>
  <c r="Q54" i="11"/>
  <c r="Q37" i="11"/>
  <c r="Q36" i="11"/>
  <c r="Q62" i="11"/>
  <c r="Q79" i="11" s="1"/>
  <c r="Q61" i="11"/>
  <c r="Q478" i="86"/>
  <c r="M478" i="86"/>
  <c r="I478" i="86"/>
  <c r="E478" i="86"/>
  <c r="P478" i="86"/>
  <c r="L478" i="86"/>
  <c r="H478" i="86"/>
  <c r="D478" i="86"/>
  <c r="W478" i="87" s="1"/>
  <c r="O478" i="86"/>
  <c r="K478" i="86"/>
  <c r="G478" i="86"/>
  <c r="C478" i="86"/>
  <c r="J478" i="86"/>
  <c r="N478" i="86"/>
  <c r="F478" i="86"/>
  <c r="Q483" i="86"/>
  <c r="M483" i="86"/>
  <c r="I483" i="86"/>
  <c r="E483" i="86"/>
  <c r="P483" i="86"/>
  <c r="L483" i="86"/>
  <c r="H483" i="86"/>
  <c r="D483" i="86"/>
  <c r="W483" i="87" s="1"/>
  <c r="O483" i="86"/>
  <c r="K483" i="86"/>
  <c r="G483" i="86"/>
  <c r="C483" i="86"/>
  <c r="N483" i="86"/>
  <c r="J483" i="86"/>
  <c r="F483" i="86"/>
  <c r="P357" i="86"/>
  <c r="L357" i="86"/>
  <c r="H357" i="86"/>
  <c r="D357" i="86"/>
  <c r="W357" i="87" s="1"/>
  <c r="N357" i="86"/>
  <c r="J357" i="86"/>
  <c r="F357" i="86"/>
  <c r="O357" i="86"/>
  <c r="G357" i="86"/>
  <c r="M357" i="86"/>
  <c r="E357" i="86"/>
  <c r="K357" i="86"/>
  <c r="C357" i="86"/>
  <c r="Q357" i="86"/>
  <c r="I357" i="86"/>
  <c r="Q270" i="86"/>
  <c r="M270" i="86"/>
  <c r="I270" i="86"/>
  <c r="E270" i="86"/>
  <c r="N270" i="86"/>
  <c r="H270" i="86"/>
  <c r="C270" i="86"/>
  <c r="L270" i="86"/>
  <c r="G270" i="86"/>
  <c r="P270" i="86"/>
  <c r="K270" i="86"/>
  <c r="F270" i="86"/>
  <c r="O270" i="86"/>
  <c r="J270" i="86"/>
  <c r="D270" i="86"/>
  <c r="W270" i="87" s="1"/>
  <c r="Q108" i="86"/>
  <c r="M108" i="86"/>
  <c r="I108" i="86"/>
  <c r="E108" i="86"/>
  <c r="P108" i="86"/>
  <c r="L108" i="86"/>
  <c r="H108" i="86"/>
  <c r="D108" i="86"/>
  <c r="W108" i="87" s="1"/>
  <c r="J108" i="86"/>
  <c r="O108" i="86"/>
  <c r="G108" i="86"/>
  <c r="N108" i="86"/>
  <c r="F108" i="86"/>
  <c r="K108" i="86"/>
  <c r="C108" i="86"/>
  <c r="Q405" i="86"/>
  <c r="M405" i="86"/>
  <c r="I405" i="86"/>
  <c r="E405" i="86"/>
  <c r="P405" i="86"/>
  <c r="K405" i="86"/>
  <c r="F405" i="86"/>
  <c r="O405" i="86"/>
  <c r="J405" i="86"/>
  <c r="D405" i="86"/>
  <c r="W405" i="87" s="1"/>
  <c r="N405" i="86"/>
  <c r="H405" i="86"/>
  <c r="C405" i="86"/>
  <c r="L405" i="86"/>
  <c r="G405" i="86"/>
  <c r="Q282" i="86"/>
  <c r="M282" i="86"/>
  <c r="I282" i="86"/>
  <c r="E282" i="86"/>
  <c r="L282" i="86"/>
  <c r="G282" i="86"/>
  <c r="P282" i="86"/>
  <c r="K282" i="86"/>
  <c r="F282" i="86"/>
  <c r="O282" i="86"/>
  <c r="J282" i="86"/>
  <c r="D282" i="86"/>
  <c r="W282" i="87" s="1"/>
  <c r="N282" i="86"/>
  <c r="H282" i="86"/>
  <c r="C282" i="86"/>
  <c r="P168" i="86"/>
  <c r="L168" i="86"/>
  <c r="H168" i="86"/>
  <c r="D168" i="86"/>
  <c r="W168" i="87" s="1"/>
  <c r="M168" i="86"/>
  <c r="G168" i="86"/>
  <c r="Q168" i="86"/>
  <c r="K168" i="86"/>
  <c r="F168" i="86"/>
  <c r="O168" i="86"/>
  <c r="J168" i="86"/>
  <c r="E168" i="86"/>
  <c r="N168" i="86"/>
  <c r="I168" i="86"/>
  <c r="C168" i="86"/>
  <c r="Q375" i="86"/>
  <c r="M375" i="86"/>
  <c r="I375" i="86"/>
  <c r="E375" i="86"/>
  <c r="P375" i="86"/>
  <c r="K375" i="86"/>
  <c r="F375" i="86"/>
  <c r="O375" i="86"/>
  <c r="J375" i="86"/>
  <c r="D375" i="86"/>
  <c r="W375" i="87" s="1"/>
  <c r="N375" i="86"/>
  <c r="H375" i="86"/>
  <c r="C375" i="86"/>
  <c r="L375" i="86"/>
  <c r="G375" i="86"/>
  <c r="Q273" i="86"/>
  <c r="M273" i="86"/>
  <c r="I273" i="86"/>
  <c r="E273" i="86"/>
  <c r="P273" i="86"/>
  <c r="K273" i="86"/>
  <c r="F273" i="86"/>
  <c r="O273" i="86"/>
  <c r="J273" i="86"/>
  <c r="D273" i="86"/>
  <c r="W273" i="87" s="1"/>
  <c r="N273" i="86"/>
  <c r="H273" i="86"/>
  <c r="C273" i="86"/>
  <c r="L273" i="86"/>
  <c r="G273" i="86"/>
  <c r="P186" i="86"/>
  <c r="L186" i="86"/>
  <c r="H186" i="86"/>
  <c r="D186" i="86"/>
  <c r="W186" i="87" s="1"/>
  <c r="O186" i="86"/>
  <c r="J186" i="86"/>
  <c r="E186" i="86"/>
  <c r="N186" i="86"/>
  <c r="I186" i="86"/>
  <c r="C186" i="86"/>
  <c r="M186" i="86"/>
  <c r="G186" i="86"/>
  <c r="Q186" i="86"/>
  <c r="K186" i="86"/>
  <c r="F186" i="86"/>
  <c r="Q36" i="86"/>
  <c r="M36" i="86"/>
  <c r="I36" i="86"/>
  <c r="E36" i="86"/>
  <c r="P36" i="86"/>
  <c r="L36" i="86"/>
  <c r="H36" i="86"/>
  <c r="D36" i="86"/>
  <c r="W36" i="87" s="1"/>
  <c r="J36" i="86"/>
  <c r="O36" i="86"/>
  <c r="G36" i="86"/>
  <c r="N36" i="86"/>
  <c r="F36" i="86"/>
  <c r="K36" i="86"/>
  <c r="C36" i="86"/>
  <c r="Q63" i="86"/>
  <c r="M63" i="86"/>
  <c r="I63" i="86"/>
  <c r="E63" i="86"/>
  <c r="P63" i="86"/>
  <c r="L63" i="86"/>
  <c r="H63" i="86"/>
  <c r="D63" i="86"/>
  <c r="W63" i="87" s="1"/>
  <c r="J63" i="86"/>
  <c r="O63" i="86"/>
  <c r="G63" i="86"/>
  <c r="N63" i="86"/>
  <c r="F63" i="86"/>
  <c r="K63" i="86"/>
  <c r="C63" i="86"/>
  <c r="P426" i="86"/>
  <c r="L426" i="86"/>
  <c r="H426" i="86"/>
  <c r="D426" i="86"/>
  <c r="W426" i="87" s="1"/>
  <c r="N426" i="86"/>
  <c r="I426" i="86"/>
  <c r="C426" i="86"/>
  <c r="M426" i="86"/>
  <c r="G426" i="86"/>
  <c r="Q426" i="86"/>
  <c r="K426" i="86"/>
  <c r="F426" i="86"/>
  <c r="O426" i="86"/>
  <c r="J426" i="86"/>
  <c r="E426" i="86"/>
  <c r="P156" i="86"/>
  <c r="L156" i="86"/>
  <c r="H156" i="86"/>
  <c r="D156" i="86"/>
  <c r="W156" i="87" s="1"/>
  <c r="O156" i="86"/>
  <c r="J156" i="86"/>
  <c r="E156" i="86"/>
  <c r="N156" i="86"/>
  <c r="I156" i="86"/>
  <c r="C156" i="86"/>
  <c r="M156" i="86"/>
  <c r="G156" i="86"/>
  <c r="Q156" i="86"/>
  <c r="K156" i="86"/>
  <c r="F156" i="86"/>
  <c r="P31" i="86"/>
  <c r="L31" i="86"/>
  <c r="H31" i="86"/>
  <c r="D31" i="86"/>
  <c r="W31" i="87" s="1"/>
  <c r="O31" i="86"/>
  <c r="J31" i="86"/>
  <c r="E31" i="86"/>
  <c r="N31" i="86"/>
  <c r="I31" i="86"/>
  <c r="C31" i="86"/>
  <c r="M31" i="86"/>
  <c r="G31" i="86"/>
  <c r="Q31" i="86"/>
  <c r="K31" i="86"/>
  <c r="F31" i="86"/>
  <c r="P211" i="86"/>
  <c r="L211" i="86"/>
  <c r="H211" i="86"/>
  <c r="D211" i="86"/>
  <c r="W211" i="87" s="1"/>
  <c r="N211" i="86"/>
  <c r="I211" i="86"/>
  <c r="C211" i="86"/>
  <c r="Q211" i="86"/>
  <c r="K211" i="86"/>
  <c r="F211" i="86"/>
  <c r="O211" i="86"/>
  <c r="J211" i="86"/>
  <c r="E211" i="86"/>
  <c r="G211" i="86"/>
  <c r="M211" i="86"/>
  <c r="Q319" i="86"/>
  <c r="M319" i="86"/>
  <c r="I319" i="86"/>
  <c r="E319" i="86"/>
  <c r="O319" i="86"/>
  <c r="J319" i="86"/>
  <c r="D319" i="86"/>
  <c r="W319" i="87" s="1"/>
  <c r="N319" i="86"/>
  <c r="H319" i="86"/>
  <c r="C319" i="86"/>
  <c r="L319" i="86"/>
  <c r="G319" i="86"/>
  <c r="F319" i="86"/>
  <c r="P319" i="86"/>
  <c r="K319" i="86"/>
  <c r="Q475" i="86"/>
  <c r="M475" i="86"/>
  <c r="I475" i="86"/>
  <c r="E475" i="86"/>
  <c r="P475" i="86"/>
  <c r="L475" i="86"/>
  <c r="H475" i="86"/>
  <c r="D475" i="86"/>
  <c r="W475" i="87" s="1"/>
  <c r="K475" i="86"/>
  <c r="C475" i="86"/>
  <c r="O475" i="86"/>
  <c r="F475" i="86"/>
  <c r="N475" i="86"/>
  <c r="J475" i="86"/>
  <c r="G475" i="86"/>
  <c r="P157" i="86"/>
  <c r="L157" i="86"/>
  <c r="H157" i="86"/>
  <c r="D157" i="86"/>
  <c r="W157" i="87" s="1"/>
  <c r="O157" i="86"/>
  <c r="J157" i="86"/>
  <c r="E157" i="86"/>
  <c r="N157" i="86"/>
  <c r="I157" i="86"/>
  <c r="C157" i="86"/>
  <c r="M157" i="86"/>
  <c r="G157" i="86"/>
  <c r="Q157" i="86"/>
  <c r="K157" i="86"/>
  <c r="F157" i="86"/>
  <c r="N241" i="86"/>
  <c r="J241" i="86"/>
  <c r="F241" i="86"/>
  <c r="P241" i="86"/>
  <c r="L241" i="86"/>
  <c r="H241" i="86"/>
  <c r="D241" i="86"/>
  <c r="W241" i="87" s="1"/>
  <c r="Q241" i="86"/>
  <c r="I241" i="86"/>
  <c r="O241" i="86"/>
  <c r="G241" i="86"/>
  <c r="M241" i="86"/>
  <c r="E241" i="86"/>
  <c r="K241" i="86"/>
  <c r="C241" i="86"/>
  <c r="P421" i="86"/>
  <c r="L421" i="86"/>
  <c r="H421" i="86"/>
  <c r="D421" i="86"/>
  <c r="W421" i="87" s="1"/>
  <c r="N421" i="86"/>
  <c r="I421" i="86"/>
  <c r="C421" i="86"/>
  <c r="Q421" i="86"/>
  <c r="K421" i="86"/>
  <c r="F421" i="86"/>
  <c r="M421" i="86"/>
  <c r="J421" i="86"/>
  <c r="G421" i="86"/>
  <c r="O421" i="86"/>
  <c r="E421" i="86"/>
  <c r="N118" i="86"/>
  <c r="J118" i="86"/>
  <c r="F118" i="86"/>
  <c r="Q118" i="86"/>
  <c r="M118" i="86"/>
  <c r="I118" i="86"/>
  <c r="E118" i="86"/>
  <c r="P118" i="86"/>
  <c r="L118" i="86"/>
  <c r="H118" i="86"/>
  <c r="D118" i="86"/>
  <c r="W118" i="87" s="1"/>
  <c r="K118" i="86"/>
  <c r="G118" i="86"/>
  <c r="C118" i="86"/>
  <c r="O118" i="86"/>
  <c r="P190" i="86"/>
  <c r="L190" i="86"/>
  <c r="H190" i="86"/>
  <c r="D190" i="86"/>
  <c r="W190" i="87" s="1"/>
  <c r="M190" i="86"/>
  <c r="G190" i="86"/>
  <c r="Q190" i="86"/>
  <c r="K190" i="86"/>
  <c r="F190" i="86"/>
  <c r="O190" i="86"/>
  <c r="J190" i="86"/>
  <c r="E190" i="86"/>
  <c r="N190" i="86"/>
  <c r="I190" i="86"/>
  <c r="C190" i="86"/>
  <c r="Q262" i="86"/>
  <c r="M262" i="86"/>
  <c r="I262" i="86"/>
  <c r="E262" i="86"/>
  <c r="N262" i="86"/>
  <c r="H262" i="86"/>
  <c r="C262" i="86"/>
  <c r="P262" i="86"/>
  <c r="K262" i="86"/>
  <c r="F262" i="86"/>
  <c r="G262" i="86"/>
  <c r="O262" i="86"/>
  <c r="D262" i="86"/>
  <c r="W262" i="87" s="1"/>
  <c r="L262" i="86"/>
  <c r="J262" i="86"/>
  <c r="Q274" i="86"/>
  <c r="M274" i="86"/>
  <c r="I274" i="86"/>
  <c r="E274" i="86"/>
  <c r="L274" i="86"/>
  <c r="G274" i="86"/>
  <c r="P274" i="86"/>
  <c r="K274" i="86"/>
  <c r="F274" i="86"/>
  <c r="O274" i="86"/>
  <c r="J274" i="86"/>
  <c r="D274" i="86"/>
  <c r="W274" i="87" s="1"/>
  <c r="N274" i="86"/>
  <c r="H274" i="86"/>
  <c r="C274" i="86"/>
  <c r="O442" i="86"/>
  <c r="K442" i="86"/>
  <c r="G442" i="86"/>
  <c r="C442" i="86"/>
  <c r="P442" i="86"/>
  <c r="L442" i="86"/>
  <c r="H442" i="86"/>
  <c r="D442" i="86"/>
  <c r="W442" i="87" s="1"/>
  <c r="Q442" i="86"/>
  <c r="I442" i="86"/>
  <c r="N442" i="86"/>
  <c r="F442" i="86"/>
  <c r="M442" i="86"/>
  <c r="E442" i="86"/>
  <c r="J442" i="86"/>
  <c r="P423" i="86"/>
  <c r="L423" i="86"/>
  <c r="H423" i="86"/>
  <c r="D423" i="86"/>
  <c r="W423" i="87" s="1"/>
  <c r="N423" i="86"/>
  <c r="I423" i="86"/>
  <c r="C423" i="86"/>
  <c r="M423" i="86"/>
  <c r="G423" i="86"/>
  <c r="Q423" i="86"/>
  <c r="K423" i="86"/>
  <c r="F423" i="86"/>
  <c r="E423" i="86"/>
  <c r="O423" i="86"/>
  <c r="J423" i="86"/>
  <c r="Q255" i="86"/>
  <c r="M255" i="86"/>
  <c r="I255" i="86"/>
  <c r="E255" i="86"/>
  <c r="P255" i="86"/>
  <c r="K255" i="86"/>
  <c r="F255" i="86"/>
  <c r="N255" i="86"/>
  <c r="H255" i="86"/>
  <c r="C255" i="86"/>
  <c r="O255" i="86"/>
  <c r="D255" i="86"/>
  <c r="W255" i="87" s="1"/>
  <c r="L255" i="86"/>
  <c r="J255" i="86"/>
  <c r="G255" i="86"/>
  <c r="Q51" i="86"/>
  <c r="M51" i="86"/>
  <c r="I51" i="86"/>
  <c r="E51" i="86"/>
  <c r="P51" i="86"/>
  <c r="L51" i="86"/>
  <c r="H51" i="86"/>
  <c r="D51" i="86"/>
  <c r="W51" i="87" s="1"/>
  <c r="J51" i="86"/>
  <c r="O51" i="86"/>
  <c r="G51" i="86"/>
  <c r="N51" i="86"/>
  <c r="F51" i="86"/>
  <c r="K51" i="86"/>
  <c r="C51" i="86"/>
  <c r="Q309" i="86"/>
  <c r="M309" i="86"/>
  <c r="I309" i="86"/>
  <c r="E309" i="86"/>
  <c r="O309" i="86"/>
  <c r="J309" i="86"/>
  <c r="D309" i="86"/>
  <c r="W309" i="87" s="1"/>
  <c r="N309" i="86"/>
  <c r="H309" i="86"/>
  <c r="C309" i="86"/>
  <c r="L309" i="86"/>
  <c r="G309" i="86"/>
  <c r="P309" i="86"/>
  <c r="K309" i="86"/>
  <c r="F309" i="86"/>
  <c r="P177" i="86"/>
  <c r="L177" i="86"/>
  <c r="H177" i="86"/>
  <c r="D177" i="86"/>
  <c r="W177" i="87" s="1"/>
  <c r="O177" i="86"/>
  <c r="J177" i="86"/>
  <c r="E177" i="86"/>
  <c r="N177" i="86"/>
  <c r="I177" i="86"/>
  <c r="C177" i="86"/>
  <c r="M177" i="86"/>
  <c r="G177" i="86"/>
  <c r="Q177" i="86"/>
  <c r="K177" i="86"/>
  <c r="F177" i="86"/>
  <c r="Q402" i="86"/>
  <c r="M402" i="86"/>
  <c r="I402" i="86"/>
  <c r="E402" i="86"/>
  <c r="N402" i="86"/>
  <c r="H402" i="86"/>
  <c r="C402" i="86"/>
  <c r="L402" i="86"/>
  <c r="G402" i="86"/>
  <c r="P402" i="86"/>
  <c r="K402" i="86"/>
  <c r="F402" i="86"/>
  <c r="O402" i="86"/>
  <c r="J402" i="86"/>
  <c r="D402" i="86"/>
  <c r="W402" i="87" s="1"/>
  <c r="P222" i="86"/>
  <c r="L222" i="86"/>
  <c r="H222" i="86"/>
  <c r="D222" i="86"/>
  <c r="W222" i="87" s="1"/>
  <c r="Q222" i="86"/>
  <c r="K222" i="86"/>
  <c r="F222" i="86"/>
  <c r="N222" i="86"/>
  <c r="I222" i="86"/>
  <c r="C222" i="86"/>
  <c r="M222" i="86"/>
  <c r="G222" i="86"/>
  <c r="O222" i="86"/>
  <c r="J222" i="86"/>
  <c r="E222" i="86"/>
  <c r="P30" i="86"/>
  <c r="L30" i="86"/>
  <c r="H30" i="86"/>
  <c r="D30" i="86"/>
  <c r="W30" i="87" s="1"/>
  <c r="O30" i="86"/>
  <c r="J30" i="86"/>
  <c r="E30" i="86"/>
  <c r="N30" i="86"/>
  <c r="I30" i="86"/>
  <c r="C30" i="86"/>
  <c r="M30" i="86"/>
  <c r="G30" i="86"/>
  <c r="Q30" i="86"/>
  <c r="K30" i="86"/>
  <c r="F30" i="86"/>
  <c r="P228" i="86"/>
  <c r="L228" i="86"/>
  <c r="H228" i="86"/>
  <c r="D228" i="86"/>
  <c r="W228" i="87" s="1"/>
  <c r="N228" i="86"/>
  <c r="I228" i="86"/>
  <c r="C228" i="86"/>
  <c r="M228" i="86"/>
  <c r="G228" i="86"/>
  <c r="Q228" i="86"/>
  <c r="K228" i="86"/>
  <c r="F228" i="86"/>
  <c r="O228" i="86"/>
  <c r="J228" i="86"/>
  <c r="E228" i="86"/>
  <c r="Q60" i="86"/>
  <c r="M60" i="86"/>
  <c r="I60" i="86"/>
  <c r="E60" i="86"/>
  <c r="P60" i="86"/>
  <c r="L60" i="86"/>
  <c r="H60" i="86"/>
  <c r="D60" i="86"/>
  <c r="W60" i="87" s="1"/>
  <c r="J60" i="86"/>
  <c r="O60" i="86"/>
  <c r="G60" i="86"/>
  <c r="N60" i="86"/>
  <c r="F60" i="86"/>
  <c r="K60" i="86"/>
  <c r="C60" i="86"/>
  <c r="Q471" i="86"/>
  <c r="M471" i="86"/>
  <c r="I471" i="86"/>
  <c r="E471" i="86"/>
  <c r="P471" i="86"/>
  <c r="L471" i="86"/>
  <c r="H471" i="86"/>
  <c r="D471" i="86"/>
  <c r="W471" i="87" s="1"/>
  <c r="K471" i="86"/>
  <c r="C471" i="86"/>
  <c r="O471" i="86"/>
  <c r="F471" i="86"/>
  <c r="N471" i="86"/>
  <c r="J471" i="86"/>
  <c r="G471" i="86"/>
  <c r="Q279" i="86"/>
  <c r="M279" i="86"/>
  <c r="I279" i="86"/>
  <c r="E279" i="86"/>
  <c r="L279" i="86"/>
  <c r="G279" i="86"/>
  <c r="P279" i="86"/>
  <c r="K279" i="86"/>
  <c r="F279" i="86"/>
  <c r="O279" i="86"/>
  <c r="J279" i="86"/>
  <c r="D279" i="86"/>
  <c r="W279" i="87" s="1"/>
  <c r="N279" i="86"/>
  <c r="H279" i="86"/>
  <c r="C279" i="86"/>
  <c r="Q87" i="86"/>
  <c r="M87" i="86"/>
  <c r="I87" i="86"/>
  <c r="E87" i="86"/>
  <c r="P87" i="86"/>
  <c r="L87" i="86"/>
  <c r="H87" i="86"/>
  <c r="D87" i="86"/>
  <c r="W87" i="87" s="1"/>
  <c r="J87" i="86"/>
  <c r="O87" i="86"/>
  <c r="G87" i="86"/>
  <c r="N87" i="86"/>
  <c r="F87" i="86"/>
  <c r="K87" i="86"/>
  <c r="C87" i="86"/>
  <c r="Q369" i="86"/>
  <c r="M369" i="86"/>
  <c r="I369" i="86"/>
  <c r="E369" i="86"/>
  <c r="P369" i="86"/>
  <c r="K369" i="86"/>
  <c r="F369" i="86"/>
  <c r="O369" i="86"/>
  <c r="J369" i="86"/>
  <c r="D369" i="86"/>
  <c r="W369" i="87" s="1"/>
  <c r="N369" i="86"/>
  <c r="H369" i="86"/>
  <c r="C369" i="86"/>
  <c r="L369" i="86"/>
  <c r="G369" i="86"/>
  <c r="O129" i="86"/>
  <c r="K129" i="86"/>
  <c r="G129" i="86"/>
  <c r="C129" i="86"/>
  <c r="N129" i="86"/>
  <c r="J129" i="86"/>
  <c r="F129" i="86"/>
  <c r="Q129" i="86"/>
  <c r="M129" i="86"/>
  <c r="I129" i="86"/>
  <c r="E129" i="86"/>
  <c r="P129" i="86"/>
  <c r="L129" i="86"/>
  <c r="H129" i="86"/>
  <c r="D129" i="86"/>
  <c r="W129" i="87" s="1"/>
  <c r="N450" i="86"/>
  <c r="J450" i="86"/>
  <c r="Q450" i="86"/>
  <c r="L450" i="86"/>
  <c r="G450" i="86"/>
  <c r="C450" i="86"/>
  <c r="P450" i="86"/>
  <c r="K450" i="86"/>
  <c r="F450" i="86"/>
  <c r="M450" i="86"/>
  <c r="H450" i="86"/>
  <c r="D450" i="86"/>
  <c r="W450" i="87" s="1"/>
  <c r="O450" i="86"/>
  <c r="I450" i="86"/>
  <c r="E450" i="86"/>
  <c r="Q246" i="86"/>
  <c r="M246" i="86"/>
  <c r="I246" i="86"/>
  <c r="E246" i="86"/>
  <c r="N246" i="86"/>
  <c r="H246" i="86"/>
  <c r="C246" i="86"/>
  <c r="P246" i="86"/>
  <c r="K246" i="86"/>
  <c r="F246" i="86"/>
  <c r="L246" i="86"/>
  <c r="J246" i="86"/>
  <c r="G246" i="86"/>
  <c r="O246" i="86"/>
  <c r="D246" i="86"/>
  <c r="W246" i="87" s="1"/>
  <c r="Q66" i="86"/>
  <c r="M66" i="86"/>
  <c r="I66" i="86"/>
  <c r="E66" i="86"/>
  <c r="P66" i="86"/>
  <c r="L66" i="86"/>
  <c r="H66" i="86"/>
  <c r="D66" i="86"/>
  <c r="W66" i="87" s="1"/>
  <c r="J66" i="86"/>
  <c r="O66" i="86"/>
  <c r="G66" i="86"/>
  <c r="N66" i="86"/>
  <c r="F66" i="86"/>
  <c r="K66" i="86"/>
  <c r="C66" i="86"/>
  <c r="Q324" i="86"/>
  <c r="M324" i="86"/>
  <c r="I324" i="86"/>
  <c r="E324" i="86"/>
  <c r="P324" i="86"/>
  <c r="L324" i="86"/>
  <c r="H324" i="86"/>
  <c r="D324" i="86"/>
  <c r="W324" i="87" s="1"/>
  <c r="J324" i="86"/>
  <c r="O324" i="86"/>
  <c r="G324" i="86"/>
  <c r="N324" i="86"/>
  <c r="F324" i="86"/>
  <c r="K324" i="86"/>
  <c r="C324" i="86"/>
  <c r="P204" i="86"/>
  <c r="L204" i="86"/>
  <c r="H204" i="86"/>
  <c r="D204" i="86"/>
  <c r="W204" i="87" s="1"/>
  <c r="N204" i="86"/>
  <c r="I204" i="86"/>
  <c r="C204" i="86"/>
  <c r="Q204" i="86"/>
  <c r="K204" i="86"/>
  <c r="F204" i="86"/>
  <c r="O204" i="86"/>
  <c r="J204" i="86"/>
  <c r="E204" i="86"/>
  <c r="M204" i="86"/>
  <c r="G204" i="86"/>
  <c r="Q315" i="86"/>
  <c r="M315" i="86"/>
  <c r="I315" i="86"/>
  <c r="E315" i="86"/>
  <c r="O315" i="86"/>
  <c r="J315" i="86"/>
  <c r="D315" i="86"/>
  <c r="W315" i="87" s="1"/>
  <c r="N315" i="86"/>
  <c r="H315" i="86"/>
  <c r="C315" i="86"/>
  <c r="L315" i="86"/>
  <c r="G315" i="86"/>
  <c r="F315" i="86"/>
  <c r="P315" i="86"/>
  <c r="K315" i="86"/>
  <c r="P159" i="86"/>
  <c r="L159" i="86"/>
  <c r="H159" i="86"/>
  <c r="D159" i="86"/>
  <c r="W159" i="87" s="1"/>
  <c r="O159" i="86"/>
  <c r="J159" i="86"/>
  <c r="E159" i="86"/>
  <c r="N159" i="86"/>
  <c r="I159" i="86"/>
  <c r="C159" i="86"/>
  <c r="M159" i="86"/>
  <c r="G159" i="86"/>
  <c r="Q159" i="86"/>
  <c r="K159" i="86"/>
  <c r="F159" i="86"/>
  <c r="Q381" i="86"/>
  <c r="M381" i="86"/>
  <c r="I381" i="86"/>
  <c r="E381" i="86"/>
  <c r="P381" i="86"/>
  <c r="K381" i="86"/>
  <c r="F381" i="86"/>
  <c r="L381" i="86"/>
  <c r="D381" i="86"/>
  <c r="W381" i="87" s="1"/>
  <c r="J381" i="86"/>
  <c r="C381" i="86"/>
  <c r="O381" i="86"/>
  <c r="H381" i="86"/>
  <c r="N381" i="86"/>
  <c r="G381" i="86"/>
  <c r="P189" i="86"/>
  <c r="L189" i="86"/>
  <c r="H189" i="86"/>
  <c r="D189" i="86"/>
  <c r="W189" i="87" s="1"/>
  <c r="M189" i="86"/>
  <c r="G189" i="86"/>
  <c r="Q189" i="86"/>
  <c r="K189" i="86"/>
  <c r="F189" i="86"/>
  <c r="O189" i="86"/>
  <c r="J189" i="86"/>
  <c r="E189" i="86"/>
  <c r="N189" i="86"/>
  <c r="I189" i="86"/>
  <c r="C189" i="86"/>
  <c r="Q486" i="86"/>
  <c r="M486" i="86"/>
  <c r="I486" i="86"/>
  <c r="E486" i="86"/>
  <c r="P486" i="86"/>
  <c r="L486" i="86"/>
  <c r="H486" i="86"/>
  <c r="D486" i="86"/>
  <c r="W486" i="87" s="1"/>
  <c r="O486" i="86"/>
  <c r="K486" i="86"/>
  <c r="G486" i="86"/>
  <c r="C486" i="86"/>
  <c r="N486" i="86"/>
  <c r="J486" i="86"/>
  <c r="F486" i="86"/>
  <c r="Q294" i="86"/>
  <c r="M294" i="86"/>
  <c r="I294" i="86"/>
  <c r="E294" i="86"/>
  <c r="N294" i="86"/>
  <c r="H294" i="86"/>
  <c r="C294" i="86"/>
  <c r="K294" i="86"/>
  <c r="D294" i="86"/>
  <c r="W294" i="87" s="1"/>
  <c r="P294" i="86"/>
  <c r="J294" i="86"/>
  <c r="O294" i="86"/>
  <c r="G294" i="86"/>
  <c r="L294" i="86"/>
  <c r="F294" i="86"/>
  <c r="Q102" i="86"/>
  <c r="M102" i="86"/>
  <c r="I102" i="86"/>
  <c r="E102" i="86"/>
  <c r="P102" i="86"/>
  <c r="L102" i="86"/>
  <c r="H102" i="86"/>
  <c r="D102" i="86"/>
  <c r="W102" i="87" s="1"/>
  <c r="J102" i="86"/>
  <c r="O102" i="86"/>
  <c r="G102" i="86"/>
  <c r="N102" i="86"/>
  <c r="F102" i="86"/>
  <c r="K102" i="86"/>
  <c r="C102" i="86"/>
  <c r="P360" i="86"/>
  <c r="L360" i="86"/>
  <c r="H360" i="86"/>
  <c r="D360" i="86"/>
  <c r="W360" i="87" s="1"/>
  <c r="N360" i="86"/>
  <c r="J360" i="86"/>
  <c r="F360" i="86"/>
  <c r="O360" i="86"/>
  <c r="G360" i="86"/>
  <c r="M360" i="86"/>
  <c r="E360" i="86"/>
  <c r="K360" i="86"/>
  <c r="C360" i="86"/>
  <c r="Q360" i="86"/>
  <c r="I360" i="86"/>
  <c r="P144" i="86"/>
  <c r="L144" i="86"/>
  <c r="H144" i="86"/>
  <c r="D144" i="86"/>
  <c r="W144" i="87" s="1"/>
  <c r="M144" i="86"/>
  <c r="G144" i="86"/>
  <c r="Q144" i="86"/>
  <c r="K144" i="86"/>
  <c r="F144" i="86"/>
  <c r="O144" i="86"/>
  <c r="J144" i="86"/>
  <c r="E144" i="86"/>
  <c r="N144" i="86"/>
  <c r="I144" i="86"/>
  <c r="C144" i="86"/>
  <c r="Q411" i="86"/>
  <c r="M411" i="86"/>
  <c r="I411" i="86"/>
  <c r="E411" i="86"/>
  <c r="P411" i="86"/>
  <c r="K411" i="86"/>
  <c r="F411" i="86"/>
  <c r="O411" i="86"/>
  <c r="J411" i="86"/>
  <c r="D411" i="86"/>
  <c r="W411" i="87" s="1"/>
  <c r="N411" i="86"/>
  <c r="H411" i="86"/>
  <c r="C411" i="86"/>
  <c r="L411" i="86"/>
  <c r="G411" i="86"/>
  <c r="P195" i="86"/>
  <c r="L195" i="86"/>
  <c r="H195" i="86"/>
  <c r="D195" i="86"/>
  <c r="W195" i="87" s="1"/>
  <c r="M195" i="86"/>
  <c r="G195" i="86"/>
  <c r="Q195" i="86"/>
  <c r="K195" i="86"/>
  <c r="F195" i="86"/>
  <c r="O195" i="86"/>
  <c r="J195" i="86"/>
  <c r="E195" i="86"/>
  <c r="N195" i="86"/>
  <c r="I195" i="86"/>
  <c r="C195" i="86"/>
  <c r="N453" i="86"/>
  <c r="J453" i="86"/>
  <c r="F453" i="86"/>
  <c r="O453" i="86"/>
  <c r="I453" i="86"/>
  <c r="D453" i="86"/>
  <c r="W453" i="87" s="1"/>
  <c r="M453" i="86"/>
  <c r="H453" i="86"/>
  <c r="C453" i="86"/>
  <c r="Q453" i="86"/>
  <c r="L453" i="86"/>
  <c r="G453" i="86"/>
  <c r="P453" i="86"/>
  <c r="K453" i="86"/>
  <c r="E453" i="86"/>
  <c r="Q285" i="86"/>
  <c r="M285" i="86"/>
  <c r="I285" i="86"/>
  <c r="E285" i="86"/>
  <c r="O285" i="86"/>
  <c r="J285" i="86"/>
  <c r="D285" i="86"/>
  <c r="W285" i="87" s="1"/>
  <c r="N285" i="86"/>
  <c r="H285" i="86"/>
  <c r="C285" i="86"/>
  <c r="L285" i="86"/>
  <c r="G285" i="86"/>
  <c r="P285" i="86"/>
  <c r="K285" i="86"/>
  <c r="F285" i="86"/>
  <c r="Q93" i="86"/>
  <c r="M93" i="86"/>
  <c r="I93" i="86"/>
  <c r="E93" i="86"/>
  <c r="P93" i="86"/>
  <c r="L93" i="86"/>
  <c r="H93" i="86"/>
  <c r="D93" i="86"/>
  <c r="W93" i="87" s="1"/>
  <c r="J93" i="86"/>
  <c r="O93" i="86"/>
  <c r="G93" i="86"/>
  <c r="N93" i="86"/>
  <c r="F93" i="86"/>
  <c r="K93" i="86"/>
  <c r="C93" i="86"/>
  <c r="Q390" i="86"/>
  <c r="M390" i="86"/>
  <c r="I390" i="86"/>
  <c r="E390" i="86"/>
  <c r="P390" i="86"/>
  <c r="K390" i="86"/>
  <c r="F390" i="86"/>
  <c r="J390" i="86"/>
  <c r="C390" i="86"/>
  <c r="O390" i="86"/>
  <c r="H390" i="86"/>
  <c r="N390" i="86"/>
  <c r="G390" i="86"/>
  <c r="L390" i="86"/>
  <c r="D390" i="86"/>
  <c r="W390" i="87" s="1"/>
  <c r="P174" i="86"/>
  <c r="L174" i="86"/>
  <c r="H174" i="86"/>
  <c r="D174" i="86"/>
  <c r="W174" i="87" s="1"/>
  <c r="M174" i="86"/>
  <c r="G174" i="86"/>
  <c r="Q174" i="86"/>
  <c r="K174" i="86"/>
  <c r="F174" i="86"/>
  <c r="O174" i="86"/>
  <c r="J174" i="86"/>
  <c r="E174" i="86"/>
  <c r="N174" i="86"/>
  <c r="I174" i="86"/>
  <c r="C174" i="86"/>
  <c r="Q456" i="86"/>
  <c r="M456" i="86"/>
  <c r="I456" i="86"/>
  <c r="E456" i="86"/>
  <c r="P456" i="86"/>
  <c r="K456" i="86"/>
  <c r="F456" i="86"/>
  <c r="N456" i="86"/>
  <c r="G456" i="86"/>
  <c r="L456" i="86"/>
  <c r="D456" i="86"/>
  <c r="W456" i="87" s="1"/>
  <c r="J456" i="86"/>
  <c r="C456" i="86"/>
  <c r="O456" i="86"/>
  <c r="H456" i="86"/>
  <c r="Q288" i="86"/>
  <c r="M288" i="86"/>
  <c r="I288" i="86"/>
  <c r="E288" i="86"/>
  <c r="N288" i="86"/>
  <c r="H288" i="86"/>
  <c r="C288" i="86"/>
  <c r="O288" i="86"/>
  <c r="G288" i="86"/>
  <c r="L288" i="86"/>
  <c r="F288" i="86"/>
  <c r="K288" i="86"/>
  <c r="D288" i="86"/>
  <c r="W288" i="87" s="1"/>
  <c r="P288" i="86"/>
  <c r="J288" i="86"/>
  <c r="Q72" i="86"/>
  <c r="M72" i="86"/>
  <c r="I72" i="86"/>
  <c r="E72" i="86"/>
  <c r="P72" i="86"/>
  <c r="L72" i="86"/>
  <c r="H72" i="86"/>
  <c r="D72" i="86"/>
  <c r="W72" i="87" s="1"/>
  <c r="J72" i="86"/>
  <c r="O72" i="86"/>
  <c r="G72" i="86"/>
  <c r="N72" i="86"/>
  <c r="F72" i="86"/>
  <c r="K72" i="86"/>
  <c r="C72" i="86"/>
  <c r="Q291" i="86"/>
  <c r="M291" i="86"/>
  <c r="I291" i="86"/>
  <c r="E291" i="86"/>
  <c r="N291" i="86"/>
  <c r="H291" i="86"/>
  <c r="C291" i="86"/>
  <c r="P291" i="86"/>
  <c r="J291" i="86"/>
  <c r="O291" i="86"/>
  <c r="G291" i="86"/>
  <c r="L291" i="86"/>
  <c r="F291" i="86"/>
  <c r="K291" i="86"/>
  <c r="D291" i="86"/>
  <c r="W291" i="87" s="1"/>
  <c r="Q462" i="86"/>
  <c r="M462" i="86"/>
  <c r="I462" i="86"/>
  <c r="E462" i="86"/>
  <c r="P462" i="86"/>
  <c r="K462" i="86"/>
  <c r="F462" i="86"/>
  <c r="L462" i="86"/>
  <c r="G462" i="86"/>
  <c r="H462" i="86"/>
  <c r="O462" i="86"/>
  <c r="D462" i="86"/>
  <c r="W462" i="87" s="1"/>
  <c r="N462" i="86"/>
  <c r="C462" i="86"/>
  <c r="J462" i="86"/>
  <c r="Q276" i="86"/>
  <c r="M276" i="86"/>
  <c r="I276" i="86"/>
  <c r="E276" i="86"/>
  <c r="L276" i="86"/>
  <c r="G276" i="86"/>
  <c r="P276" i="86"/>
  <c r="K276" i="86"/>
  <c r="F276" i="86"/>
  <c r="O276" i="86"/>
  <c r="J276" i="86"/>
  <c r="D276" i="86"/>
  <c r="W276" i="87" s="1"/>
  <c r="N276" i="86"/>
  <c r="H276" i="86"/>
  <c r="C276" i="86"/>
  <c r="P351" i="86"/>
  <c r="L351" i="86"/>
  <c r="H351" i="86"/>
  <c r="D351" i="86"/>
  <c r="W351" i="87" s="1"/>
  <c r="Q351" i="86"/>
  <c r="K351" i="86"/>
  <c r="F351" i="86"/>
  <c r="O351" i="86"/>
  <c r="J351" i="86"/>
  <c r="E351" i="86"/>
  <c r="N351" i="86"/>
  <c r="I351" i="86"/>
  <c r="C351" i="86"/>
  <c r="M351" i="86"/>
  <c r="G351" i="86"/>
  <c r="P201" i="86"/>
  <c r="L201" i="86"/>
  <c r="H201" i="86"/>
  <c r="D201" i="86"/>
  <c r="W201" i="87" s="1"/>
  <c r="Q201" i="86"/>
  <c r="K201" i="86"/>
  <c r="F201" i="86"/>
  <c r="O201" i="86"/>
  <c r="J201" i="86"/>
  <c r="E201" i="86"/>
  <c r="M201" i="86"/>
  <c r="I201" i="86"/>
  <c r="G201" i="86"/>
  <c r="N201" i="86"/>
  <c r="C201" i="86"/>
  <c r="Q114" i="86"/>
  <c r="M114" i="86"/>
  <c r="I114" i="86"/>
  <c r="E114" i="86"/>
  <c r="P114" i="86"/>
  <c r="L114" i="86"/>
  <c r="H114" i="86"/>
  <c r="D114" i="86"/>
  <c r="W114" i="87" s="1"/>
  <c r="J114" i="86"/>
  <c r="O114" i="86"/>
  <c r="G114" i="86"/>
  <c r="N114" i="86"/>
  <c r="F114" i="86"/>
  <c r="K114" i="86"/>
  <c r="C114" i="86"/>
  <c r="P207" i="86"/>
  <c r="L207" i="86"/>
  <c r="H207" i="86"/>
  <c r="D207" i="86"/>
  <c r="W207" i="87" s="1"/>
  <c r="N207" i="86"/>
  <c r="I207" i="86"/>
  <c r="C207" i="86"/>
  <c r="Q207" i="86"/>
  <c r="K207" i="86"/>
  <c r="F207" i="86"/>
  <c r="O207" i="86"/>
  <c r="J207" i="86"/>
  <c r="E207" i="86"/>
  <c r="G207" i="86"/>
  <c r="M207" i="86"/>
  <c r="Q57" i="86"/>
  <c r="M57" i="86"/>
  <c r="I57" i="86"/>
  <c r="E57" i="86"/>
  <c r="P57" i="86"/>
  <c r="L57" i="86"/>
  <c r="H57" i="86"/>
  <c r="D57" i="86"/>
  <c r="W57" i="87" s="1"/>
  <c r="J57" i="86"/>
  <c r="O57" i="86"/>
  <c r="G57" i="86"/>
  <c r="N57" i="86"/>
  <c r="F57" i="86"/>
  <c r="K57" i="86"/>
  <c r="C57" i="86"/>
  <c r="Q396" i="86"/>
  <c r="M396" i="86"/>
  <c r="I396" i="86"/>
  <c r="E396" i="86"/>
  <c r="N396" i="86"/>
  <c r="H396" i="86"/>
  <c r="C396" i="86"/>
  <c r="L396" i="86"/>
  <c r="G396" i="86"/>
  <c r="P396" i="86"/>
  <c r="K396" i="86"/>
  <c r="F396" i="86"/>
  <c r="O396" i="86"/>
  <c r="J396" i="86"/>
  <c r="D396" i="86"/>
  <c r="W396" i="87" s="1"/>
  <c r="Q267" i="86"/>
  <c r="M267" i="86"/>
  <c r="I267" i="86"/>
  <c r="E267" i="86"/>
  <c r="N267" i="86"/>
  <c r="H267" i="86"/>
  <c r="C267" i="86"/>
  <c r="L267" i="86"/>
  <c r="G267" i="86"/>
  <c r="P267" i="86"/>
  <c r="K267" i="86"/>
  <c r="F267" i="86"/>
  <c r="D267" i="86"/>
  <c r="W267" i="87" s="1"/>
  <c r="O267" i="86"/>
  <c r="J267" i="86"/>
  <c r="P225" i="86"/>
  <c r="L225" i="86"/>
  <c r="H225" i="86"/>
  <c r="D225" i="86"/>
  <c r="W225" i="87" s="1"/>
  <c r="N225" i="86"/>
  <c r="I225" i="86"/>
  <c r="C225" i="86"/>
  <c r="Q225" i="86"/>
  <c r="K225" i="86"/>
  <c r="F225" i="86"/>
  <c r="O225" i="86"/>
  <c r="J225" i="86"/>
  <c r="E225" i="86"/>
  <c r="M225" i="86"/>
  <c r="G225" i="86"/>
  <c r="Q312" i="86"/>
  <c r="M312" i="86"/>
  <c r="I312" i="86"/>
  <c r="E312" i="86"/>
  <c r="O312" i="86"/>
  <c r="J312" i="86"/>
  <c r="D312" i="86"/>
  <c r="W312" i="87" s="1"/>
  <c r="N312" i="86"/>
  <c r="H312" i="86"/>
  <c r="C312" i="86"/>
  <c r="L312" i="86"/>
  <c r="G312" i="86"/>
  <c r="K312" i="86"/>
  <c r="F312" i="86"/>
  <c r="P312" i="86"/>
  <c r="Q79" i="86"/>
  <c r="M79" i="86"/>
  <c r="I79" i="86"/>
  <c r="E79" i="86"/>
  <c r="P79" i="86"/>
  <c r="L79" i="86"/>
  <c r="H79" i="86"/>
  <c r="D79" i="86"/>
  <c r="W79" i="87" s="1"/>
  <c r="J79" i="86"/>
  <c r="O79" i="86"/>
  <c r="G79" i="86"/>
  <c r="N79" i="86"/>
  <c r="F79" i="86"/>
  <c r="K79" i="86"/>
  <c r="C79" i="86"/>
  <c r="P223" i="86"/>
  <c r="L223" i="86"/>
  <c r="H223" i="86"/>
  <c r="D223" i="86"/>
  <c r="W223" i="87" s="1"/>
  <c r="Q223" i="86"/>
  <c r="K223" i="86"/>
  <c r="F223" i="86"/>
  <c r="N223" i="86"/>
  <c r="I223" i="86"/>
  <c r="C223" i="86"/>
  <c r="M223" i="86"/>
  <c r="G223" i="86"/>
  <c r="E223" i="86"/>
  <c r="O223" i="86"/>
  <c r="J223" i="86"/>
  <c r="Q367" i="86"/>
  <c r="M367" i="86"/>
  <c r="I367" i="86"/>
  <c r="E367" i="86"/>
  <c r="N367" i="86"/>
  <c r="H367" i="86"/>
  <c r="C367" i="86"/>
  <c r="L367" i="86"/>
  <c r="G367" i="86"/>
  <c r="P367" i="86"/>
  <c r="K367" i="86"/>
  <c r="F367" i="86"/>
  <c r="O367" i="86"/>
  <c r="J367" i="86"/>
  <c r="D367" i="86"/>
  <c r="W367" i="87" s="1"/>
  <c r="Q85" i="86"/>
  <c r="M85" i="86"/>
  <c r="I85" i="86"/>
  <c r="E85" i="86"/>
  <c r="P85" i="86"/>
  <c r="L85" i="86"/>
  <c r="H85" i="86"/>
  <c r="D85" i="86"/>
  <c r="W85" i="87" s="1"/>
  <c r="J85" i="86"/>
  <c r="O85" i="86"/>
  <c r="G85" i="86"/>
  <c r="N85" i="86"/>
  <c r="F85" i="86"/>
  <c r="K85" i="86"/>
  <c r="C85" i="86"/>
  <c r="P229" i="86"/>
  <c r="L229" i="86"/>
  <c r="H229" i="86"/>
  <c r="D229" i="86"/>
  <c r="W229" i="87" s="1"/>
  <c r="N229" i="86"/>
  <c r="I229" i="86"/>
  <c r="C229" i="86"/>
  <c r="M229" i="86"/>
  <c r="G229" i="86"/>
  <c r="Q229" i="86"/>
  <c r="K229" i="86"/>
  <c r="F229" i="86"/>
  <c r="O229" i="86"/>
  <c r="J229" i="86"/>
  <c r="E229" i="86"/>
  <c r="P361" i="86"/>
  <c r="L361" i="86"/>
  <c r="H361" i="86"/>
  <c r="D361" i="86"/>
  <c r="W361" i="87" s="1"/>
  <c r="N361" i="86"/>
  <c r="J361" i="86"/>
  <c r="F361" i="86"/>
  <c r="O361" i="86"/>
  <c r="G361" i="86"/>
  <c r="M361" i="86"/>
  <c r="E361" i="86"/>
  <c r="K361" i="86"/>
  <c r="C361" i="86"/>
  <c r="Q361" i="86"/>
  <c r="I361" i="86"/>
  <c r="Q58" i="86"/>
  <c r="M58" i="86"/>
  <c r="I58" i="86"/>
  <c r="E58" i="86"/>
  <c r="P58" i="86"/>
  <c r="L58" i="86"/>
  <c r="H58" i="86"/>
  <c r="D58" i="86"/>
  <c r="W58" i="87" s="1"/>
  <c r="J58" i="86"/>
  <c r="O58" i="86"/>
  <c r="G58" i="86"/>
  <c r="N58" i="86"/>
  <c r="F58" i="86"/>
  <c r="K58" i="86"/>
  <c r="C58" i="86"/>
  <c r="Q322" i="86"/>
  <c r="M322" i="86"/>
  <c r="I322" i="86"/>
  <c r="E322" i="86"/>
  <c r="P322" i="86"/>
  <c r="L322" i="86"/>
  <c r="H322" i="86"/>
  <c r="D322" i="86"/>
  <c r="W322" i="87" s="1"/>
  <c r="J322" i="86"/>
  <c r="O322" i="86"/>
  <c r="G322" i="86"/>
  <c r="N322" i="86"/>
  <c r="F322" i="86"/>
  <c r="K322" i="86"/>
  <c r="C322" i="86"/>
  <c r="Q387" i="86"/>
  <c r="M387" i="86"/>
  <c r="I387" i="86"/>
  <c r="E387" i="86"/>
  <c r="P387" i="86"/>
  <c r="K387" i="86"/>
  <c r="F387" i="86"/>
  <c r="O387" i="86"/>
  <c r="H387" i="86"/>
  <c r="N387" i="86"/>
  <c r="G387" i="86"/>
  <c r="L387" i="86"/>
  <c r="D387" i="86"/>
  <c r="W387" i="87" s="1"/>
  <c r="J387" i="86"/>
  <c r="C387" i="86"/>
  <c r="P171" i="86"/>
  <c r="L171" i="86"/>
  <c r="H171" i="86"/>
  <c r="D171" i="86"/>
  <c r="W171" i="87" s="1"/>
  <c r="M171" i="86"/>
  <c r="G171" i="86"/>
  <c r="Q171" i="86"/>
  <c r="K171" i="86"/>
  <c r="F171" i="86"/>
  <c r="O171" i="86"/>
  <c r="J171" i="86"/>
  <c r="E171" i="86"/>
  <c r="N171" i="86"/>
  <c r="I171" i="86"/>
  <c r="C171" i="86"/>
  <c r="Q477" i="86"/>
  <c r="M477" i="86"/>
  <c r="I477" i="86"/>
  <c r="E477" i="86"/>
  <c r="P477" i="86"/>
  <c r="L477" i="86"/>
  <c r="H477" i="86"/>
  <c r="D477" i="86"/>
  <c r="W477" i="87" s="1"/>
  <c r="O477" i="86"/>
  <c r="K477" i="86"/>
  <c r="G477" i="86"/>
  <c r="C477" i="86"/>
  <c r="J477" i="86"/>
  <c r="N477" i="86"/>
  <c r="F477" i="86"/>
  <c r="Q261" i="86"/>
  <c r="M261" i="86"/>
  <c r="I261" i="86"/>
  <c r="E261" i="86"/>
  <c r="N261" i="86"/>
  <c r="H261" i="86"/>
  <c r="C261" i="86"/>
  <c r="P261" i="86"/>
  <c r="K261" i="86"/>
  <c r="F261" i="86"/>
  <c r="L261" i="86"/>
  <c r="J261" i="86"/>
  <c r="G261" i="86"/>
  <c r="O261" i="86"/>
  <c r="D261" i="86"/>
  <c r="W261" i="87" s="1"/>
  <c r="Q81" i="86"/>
  <c r="M81" i="86"/>
  <c r="I81" i="86"/>
  <c r="E81" i="86"/>
  <c r="P81" i="86"/>
  <c r="L81" i="86"/>
  <c r="H81" i="86"/>
  <c r="D81" i="86"/>
  <c r="W81" i="87" s="1"/>
  <c r="J81" i="86"/>
  <c r="O81" i="86"/>
  <c r="G81" i="86"/>
  <c r="N81" i="86"/>
  <c r="F81" i="86"/>
  <c r="K81" i="86"/>
  <c r="C81" i="86"/>
  <c r="Q366" i="86"/>
  <c r="M366" i="86"/>
  <c r="I366" i="86"/>
  <c r="E366" i="86"/>
  <c r="N366" i="86"/>
  <c r="H366" i="86"/>
  <c r="C366" i="86"/>
  <c r="L366" i="86"/>
  <c r="G366" i="86"/>
  <c r="P366" i="86"/>
  <c r="K366" i="86"/>
  <c r="F366" i="86"/>
  <c r="J366" i="86"/>
  <c r="D366" i="86"/>
  <c r="W366" i="87" s="1"/>
  <c r="O366" i="86"/>
  <c r="P150" i="86"/>
  <c r="L150" i="86"/>
  <c r="H150" i="86"/>
  <c r="D150" i="86"/>
  <c r="W150" i="87" s="1"/>
  <c r="M150" i="86"/>
  <c r="G150" i="86"/>
  <c r="Q150" i="86"/>
  <c r="K150" i="86"/>
  <c r="F150" i="86"/>
  <c r="O150" i="86"/>
  <c r="J150" i="86"/>
  <c r="E150" i="86"/>
  <c r="N150" i="86"/>
  <c r="I150" i="86"/>
  <c r="C150" i="86"/>
  <c r="Q408" i="86"/>
  <c r="M408" i="86"/>
  <c r="I408" i="86"/>
  <c r="E408" i="86"/>
  <c r="P408" i="86"/>
  <c r="K408" i="86"/>
  <c r="F408" i="86"/>
  <c r="O408" i="86"/>
  <c r="J408" i="86"/>
  <c r="D408" i="86"/>
  <c r="W408" i="87" s="1"/>
  <c r="N408" i="86"/>
  <c r="H408" i="86"/>
  <c r="C408" i="86"/>
  <c r="L408" i="86"/>
  <c r="G408" i="86"/>
  <c r="P192" i="86"/>
  <c r="L192" i="86"/>
  <c r="H192" i="86"/>
  <c r="D192" i="86"/>
  <c r="W192" i="87" s="1"/>
  <c r="M192" i="86"/>
  <c r="G192" i="86"/>
  <c r="Q192" i="86"/>
  <c r="K192" i="86"/>
  <c r="F192" i="86"/>
  <c r="O192" i="86"/>
  <c r="J192" i="86"/>
  <c r="E192" i="86"/>
  <c r="N192" i="86"/>
  <c r="I192" i="86"/>
  <c r="C192" i="86"/>
  <c r="O447" i="86"/>
  <c r="K447" i="86"/>
  <c r="G447" i="86"/>
  <c r="C447" i="86"/>
  <c r="P447" i="86"/>
  <c r="L447" i="86"/>
  <c r="H447" i="86"/>
  <c r="D447" i="86"/>
  <c r="W447" i="87" s="1"/>
  <c r="Q447" i="86"/>
  <c r="I447" i="86"/>
  <c r="N447" i="86"/>
  <c r="F447" i="86"/>
  <c r="M447" i="86"/>
  <c r="E447" i="86"/>
  <c r="J447" i="86"/>
  <c r="P231" i="86"/>
  <c r="L231" i="86"/>
  <c r="H231" i="86"/>
  <c r="D231" i="86"/>
  <c r="W231" i="87" s="1"/>
  <c r="N231" i="86"/>
  <c r="I231" i="86"/>
  <c r="C231" i="86"/>
  <c r="M231" i="86"/>
  <c r="G231" i="86"/>
  <c r="Q231" i="86"/>
  <c r="K231" i="86"/>
  <c r="F231" i="86"/>
  <c r="O231" i="86"/>
  <c r="J231" i="86"/>
  <c r="E231" i="86"/>
  <c r="Q39" i="86"/>
  <c r="M39" i="86"/>
  <c r="I39" i="86"/>
  <c r="E39" i="86"/>
  <c r="P39" i="86"/>
  <c r="L39" i="86"/>
  <c r="H39" i="86"/>
  <c r="D39" i="86"/>
  <c r="W39" i="87" s="1"/>
  <c r="J39" i="86"/>
  <c r="O39" i="86"/>
  <c r="G39" i="86"/>
  <c r="N39" i="86"/>
  <c r="F39" i="86"/>
  <c r="K39" i="86"/>
  <c r="C39" i="86"/>
  <c r="Q297" i="86"/>
  <c r="M297" i="86"/>
  <c r="I297" i="86"/>
  <c r="E297" i="86"/>
  <c r="P297" i="86"/>
  <c r="K297" i="86"/>
  <c r="F297" i="86"/>
  <c r="O297" i="86"/>
  <c r="J297" i="86"/>
  <c r="D297" i="86"/>
  <c r="W297" i="87" s="1"/>
  <c r="L297" i="86"/>
  <c r="H297" i="86"/>
  <c r="G297" i="86"/>
  <c r="N297" i="86"/>
  <c r="C297" i="86"/>
  <c r="P153" i="86"/>
  <c r="L153" i="86"/>
  <c r="H153" i="86"/>
  <c r="D153" i="86"/>
  <c r="W153" i="87" s="1"/>
  <c r="O153" i="86"/>
  <c r="J153" i="86"/>
  <c r="E153" i="86"/>
  <c r="N153" i="86"/>
  <c r="I153" i="86"/>
  <c r="C153" i="86"/>
  <c r="M153" i="86"/>
  <c r="G153" i="86"/>
  <c r="Q153" i="86"/>
  <c r="K153" i="86"/>
  <c r="F153" i="86"/>
  <c r="Q414" i="86"/>
  <c r="M414" i="86"/>
  <c r="I414" i="86"/>
  <c r="E414" i="86"/>
  <c r="P414" i="86"/>
  <c r="K414" i="86"/>
  <c r="F414" i="86"/>
  <c r="O414" i="86"/>
  <c r="J414" i="86"/>
  <c r="D414" i="86"/>
  <c r="W414" i="87" s="1"/>
  <c r="N414" i="86"/>
  <c r="H414" i="86"/>
  <c r="C414" i="86"/>
  <c r="L414" i="86"/>
  <c r="G414" i="86"/>
  <c r="P198" i="86"/>
  <c r="L198" i="86"/>
  <c r="H198" i="86"/>
  <c r="D198" i="86"/>
  <c r="W198" i="87" s="1"/>
  <c r="M198" i="86"/>
  <c r="G198" i="86"/>
  <c r="Q198" i="86"/>
  <c r="J198" i="86"/>
  <c r="C198" i="86"/>
  <c r="O198" i="86"/>
  <c r="I198" i="86"/>
  <c r="N198" i="86"/>
  <c r="F198" i="86"/>
  <c r="K198" i="86"/>
  <c r="E198" i="86"/>
  <c r="Q468" i="86"/>
  <c r="M468" i="86"/>
  <c r="I468" i="86"/>
  <c r="P468" i="86"/>
  <c r="L468" i="86"/>
  <c r="H468" i="86"/>
  <c r="K468" i="86"/>
  <c r="E468" i="86"/>
  <c r="J468" i="86"/>
  <c r="C468" i="86"/>
  <c r="G468" i="86"/>
  <c r="O468" i="86"/>
  <c r="F468" i="86"/>
  <c r="N468" i="86"/>
  <c r="D468" i="86"/>
  <c r="W468" i="87" s="1"/>
  <c r="N240" i="86"/>
  <c r="J240" i="86"/>
  <c r="F240" i="86"/>
  <c r="P240" i="86"/>
  <c r="L240" i="86"/>
  <c r="H240" i="86"/>
  <c r="D240" i="86"/>
  <c r="W240" i="87" s="1"/>
  <c r="Q240" i="86"/>
  <c r="I240" i="86"/>
  <c r="O240" i="86"/>
  <c r="G240" i="86"/>
  <c r="M240" i="86"/>
  <c r="E240" i="86"/>
  <c r="K240" i="86"/>
  <c r="C240" i="86"/>
  <c r="Q96" i="86"/>
  <c r="M96" i="86"/>
  <c r="I96" i="86"/>
  <c r="E96" i="86"/>
  <c r="P96" i="86"/>
  <c r="L96" i="86"/>
  <c r="H96" i="86"/>
  <c r="D96" i="86"/>
  <c r="W96" i="87" s="1"/>
  <c r="J96" i="86"/>
  <c r="O96" i="86"/>
  <c r="G96" i="86"/>
  <c r="N96" i="86"/>
  <c r="F96" i="86"/>
  <c r="K96" i="86"/>
  <c r="C96" i="86"/>
  <c r="Q459" i="86"/>
  <c r="M459" i="86"/>
  <c r="I459" i="86"/>
  <c r="E459" i="86"/>
  <c r="P459" i="86"/>
  <c r="K459" i="86"/>
  <c r="F459" i="86"/>
  <c r="L459" i="86"/>
  <c r="G459" i="86"/>
  <c r="N459" i="86"/>
  <c r="C459" i="86"/>
  <c r="J459" i="86"/>
  <c r="H459" i="86"/>
  <c r="O459" i="86"/>
  <c r="D459" i="86"/>
  <c r="W459" i="87" s="1"/>
  <c r="N243" i="86"/>
  <c r="J243" i="86"/>
  <c r="F243" i="86"/>
  <c r="P243" i="86"/>
  <c r="L243" i="86"/>
  <c r="H243" i="86"/>
  <c r="D243" i="86"/>
  <c r="W243" i="87" s="1"/>
  <c r="Q243" i="86"/>
  <c r="I243" i="86"/>
  <c r="O243" i="86"/>
  <c r="G243" i="86"/>
  <c r="M243" i="86"/>
  <c r="E243" i="86"/>
  <c r="K243" i="86"/>
  <c r="C243" i="86"/>
  <c r="Q75" i="86"/>
  <c r="M75" i="86"/>
  <c r="I75" i="86"/>
  <c r="E75" i="86"/>
  <c r="P75" i="86"/>
  <c r="L75" i="86"/>
  <c r="H75" i="86"/>
  <c r="D75" i="86"/>
  <c r="W75" i="87" s="1"/>
  <c r="J75" i="86"/>
  <c r="O75" i="86"/>
  <c r="G75" i="86"/>
  <c r="N75" i="86"/>
  <c r="F75" i="86"/>
  <c r="K75" i="86"/>
  <c r="C75" i="86"/>
  <c r="P345" i="86"/>
  <c r="L345" i="86"/>
  <c r="H345" i="86"/>
  <c r="D345" i="86"/>
  <c r="W345" i="87" s="1"/>
  <c r="Q345" i="86"/>
  <c r="K345" i="86"/>
  <c r="F345" i="86"/>
  <c r="O345" i="86"/>
  <c r="J345" i="86"/>
  <c r="E345" i="86"/>
  <c r="N345" i="86"/>
  <c r="I345" i="86"/>
  <c r="C345" i="86"/>
  <c r="G345" i="86"/>
  <c r="M345" i="86"/>
  <c r="N117" i="86"/>
  <c r="J117" i="86"/>
  <c r="F117" i="86"/>
  <c r="Q117" i="86"/>
  <c r="M117" i="86"/>
  <c r="I117" i="86"/>
  <c r="E117" i="86"/>
  <c r="P117" i="86"/>
  <c r="L117" i="86"/>
  <c r="H117" i="86"/>
  <c r="D117" i="86"/>
  <c r="W117" i="87" s="1"/>
  <c r="K117" i="86"/>
  <c r="G117" i="86"/>
  <c r="C117" i="86"/>
  <c r="O117" i="86"/>
  <c r="P438" i="86"/>
  <c r="L438" i="86"/>
  <c r="H438" i="86"/>
  <c r="D438" i="86"/>
  <c r="W438" i="87" s="1"/>
  <c r="M438" i="86"/>
  <c r="G438" i="86"/>
  <c r="Q438" i="86"/>
  <c r="K438" i="86"/>
  <c r="F438" i="86"/>
  <c r="O438" i="86"/>
  <c r="J438" i="86"/>
  <c r="E438" i="86"/>
  <c r="N438" i="86"/>
  <c r="I438" i="86"/>
  <c r="C438" i="86"/>
  <c r="P234" i="86"/>
  <c r="L234" i="86"/>
  <c r="H234" i="86"/>
  <c r="D234" i="86"/>
  <c r="W234" i="87" s="1"/>
  <c r="N234" i="86"/>
  <c r="I234" i="86"/>
  <c r="C234" i="86"/>
  <c r="M234" i="86"/>
  <c r="G234" i="86"/>
  <c r="Q234" i="86"/>
  <c r="K234" i="86"/>
  <c r="F234" i="86"/>
  <c r="O234" i="86"/>
  <c r="J234" i="86"/>
  <c r="E234" i="86"/>
  <c r="Q54" i="86"/>
  <c r="M54" i="86"/>
  <c r="I54" i="86"/>
  <c r="E54" i="86"/>
  <c r="P54" i="86"/>
  <c r="L54" i="86"/>
  <c r="H54" i="86"/>
  <c r="D54" i="86"/>
  <c r="W54" i="87" s="1"/>
  <c r="J54" i="86"/>
  <c r="O54" i="86"/>
  <c r="G54" i="86"/>
  <c r="N54" i="86"/>
  <c r="F54" i="86"/>
  <c r="K54" i="86"/>
  <c r="C54" i="86"/>
  <c r="Q336" i="86"/>
  <c r="M336" i="86"/>
  <c r="I336" i="86"/>
  <c r="E336" i="86"/>
  <c r="P336" i="86"/>
  <c r="L336" i="86"/>
  <c r="H336" i="86"/>
  <c r="D336" i="86"/>
  <c r="W336" i="87" s="1"/>
  <c r="O336" i="86"/>
  <c r="K336" i="86"/>
  <c r="G336" i="86"/>
  <c r="C336" i="86"/>
  <c r="F336" i="86"/>
  <c r="N336" i="86"/>
  <c r="J336" i="86"/>
  <c r="P180" i="86"/>
  <c r="L180" i="86"/>
  <c r="H180" i="86"/>
  <c r="D180" i="86"/>
  <c r="W180" i="87" s="1"/>
  <c r="O180" i="86"/>
  <c r="J180" i="86"/>
  <c r="E180" i="86"/>
  <c r="N180" i="86"/>
  <c r="I180" i="86"/>
  <c r="C180" i="86"/>
  <c r="M180" i="86"/>
  <c r="G180" i="86"/>
  <c r="Q180" i="86"/>
  <c r="K180" i="86"/>
  <c r="F180" i="86"/>
  <c r="Q327" i="86"/>
  <c r="M327" i="86"/>
  <c r="I327" i="86"/>
  <c r="E327" i="86"/>
  <c r="P327" i="86"/>
  <c r="L327" i="86"/>
  <c r="H327" i="86"/>
  <c r="D327" i="86"/>
  <c r="W327" i="87" s="1"/>
  <c r="J327" i="86"/>
  <c r="O327" i="86"/>
  <c r="G327" i="86"/>
  <c r="N327" i="86"/>
  <c r="F327" i="86"/>
  <c r="K327" i="86"/>
  <c r="C327" i="86"/>
  <c r="O135" i="86"/>
  <c r="K135" i="86"/>
  <c r="G135" i="86"/>
  <c r="C135" i="86"/>
  <c r="N135" i="86"/>
  <c r="J135" i="86"/>
  <c r="F135" i="86"/>
  <c r="Q135" i="86"/>
  <c r="M135" i="86"/>
  <c r="I135" i="86"/>
  <c r="E135" i="86"/>
  <c r="P135" i="86"/>
  <c r="L135" i="86"/>
  <c r="H135" i="86"/>
  <c r="D135" i="86"/>
  <c r="W135" i="87" s="1"/>
  <c r="P429" i="86"/>
  <c r="L429" i="86"/>
  <c r="H429" i="86"/>
  <c r="D429" i="86"/>
  <c r="W429" i="87" s="1"/>
  <c r="Q429" i="86"/>
  <c r="K429" i="86"/>
  <c r="F429" i="86"/>
  <c r="O429" i="86"/>
  <c r="J429" i="86"/>
  <c r="E429" i="86"/>
  <c r="N429" i="86"/>
  <c r="I429" i="86"/>
  <c r="C429" i="86"/>
  <c r="M429" i="86"/>
  <c r="G429" i="86"/>
  <c r="P237" i="86"/>
  <c r="L237" i="86"/>
  <c r="H237" i="86"/>
  <c r="D237" i="86"/>
  <c r="W237" i="87" s="1"/>
  <c r="Q237" i="86"/>
  <c r="K237" i="86"/>
  <c r="F237" i="86"/>
  <c r="O237" i="86"/>
  <c r="J237" i="86"/>
  <c r="E237" i="86"/>
  <c r="N237" i="86"/>
  <c r="I237" i="86"/>
  <c r="C237" i="86"/>
  <c r="M237" i="86"/>
  <c r="G237" i="86"/>
  <c r="Q45" i="86"/>
  <c r="M45" i="86"/>
  <c r="I45" i="86"/>
  <c r="E45" i="86"/>
  <c r="P45" i="86"/>
  <c r="L45" i="86"/>
  <c r="H45" i="86"/>
  <c r="D45" i="86"/>
  <c r="W45" i="87" s="1"/>
  <c r="J45" i="86"/>
  <c r="O45" i="86"/>
  <c r="G45" i="86"/>
  <c r="N45" i="86"/>
  <c r="F45" i="86"/>
  <c r="K45" i="86"/>
  <c r="C45" i="86"/>
  <c r="Q342" i="86"/>
  <c r="M342" i="86"/>
  <c r="I342" i="86"/>
  <c r="E342" i="86"/>
  <c r="P342" i="86"/>
  <c r="L342" i="86"/>
  <c r="H342" i="86"/>
  <c r="D342" i="86"/>
  <c r="W342" i="87" s="1"/>
  <c r="O342" i="86"/>
  <c r="K342" i="86"/>
  <c r="G342" i="86"/>
  <c r="C342" i="86"/>
  <c r="F342" i="86"/>
  <c r="N342" i="86"/>
  <c r="J342" i="86"/>
  <c r="P162" i="86"/>
  <c r="L162" i="86"/>
  <c r="H162" i="86"/>
  <c r="D162" i="86"/>
  <c r="W162" i="87" s="1"/>
  <c r="O162" i="86"/>
  <c r="J162" i="86"/>
  <c r="E162" i="86"/>
  <c r="N162" i="86"/>
  <c r="I162" i="86"/>
  <c r="C162" i="86"/>
  <c r="M162" i="86"/>
  <c r="G162" i="86"/>
  <c r="Q162" i="86"/>
  <c r="K162" i="86"/>
  <c r="F162" i="86"/>
  <c r="P420" i="86"/>
  <c r="L420" i="86"/>
  <c r="H420" i="86"/>
  <c r="D420" i="86"/>
  <c r="W420" i="87" s="1"/>
  <c r="N420" i="86"/>
  <c r="I420" i="86"/>
  <c r="C420" i="86"/>
  <c r="Q420" i="86"/>
  <c r="K420" i="86"/>
  <c r="F420" i="86"/>
  <c r="G420" i="86"/>
  <c r="O420" i="86"/>
  <c r="E420" i="86"/>
  <c r="M420" i="86"/>
  <c r="J420" i="86"/>
  <c r="P216" i="86"/>
  <c r="L216" i="86"/>
  <c r="H216" i="86"/>
  <c r="D216" i="86"/>
  <c r="W216" i="87" s="1"/>
  <c r="Q216" i="86"/>
  <c r="K216" i="86"/>
  <c r="F216" i="86"/>
  <c r="N216" i="86"/>
  <c r="I216" i="86"/>
  <c r="C216" i="86"/>
  <c r="M216" i="86"/>
  <c r="G216" i="86"/>
  <c r="J216" i="86"/>
  <c r="E216" i="86"/>
  <c r="O216" i="86"/>
  <c r="P24" i="86"/>
  <c r="L24" i="86"/>
  <c r="H24" i="86"/>
  <c r="D24" i="86"/>
  <c r="W24" i="87" s="1"/>
  <c r="O24" i="86"/>
  <c r="J24" i="86"/>
  <c r="E24" i="86"/>
  <c r="N24" i="86"/>
  <c r="I24" i="86"/>
  <c r="C24" i="86"/>
  <c r="M24" i="86"/>
  <c r="G24" i="86"/>
  <c r="Q24" i="86"/>
  <c r="K24" i="86"/>
  <c r="F24" i="86"/>
  <c r="Q99" i="86"/>
  <c r="M99" i="86"/>
  <c r="I99" i="86"/>
  <c r="E99" i="86"/>
  <c r="P99" i="86"/>
  <c r="L99" i="86"/>
  <c r="H99" i="86"/>
  <c r="D99" i="86"/>
  <c r="W99" i="87" s="1"/>
  <c r="J99" i="86"/>
  <c r="O99" i="86"/>
  <c r="G99" i="86"/>
  <c r="N99" i="86"/>
  <c r="F99" i="86"/>
  <c r="K99" i="86"/>
  <c r="C99" i="86"/>
  <c r="P141" i="86"/>
  <c r="L141" i="86"/>
  <c r="H141" i="86"/>
  <c r="D141" i="86"/>
  <c r="W141" i="87" s="1"/>
  <c r="M141" i="86"/>
  <c r="G141" i="86"/>
  <c r="Q141" i="86"/>
  <c r="K141" i="86"/>
  <c r="F141" i="86"/>
  <c r="O141" i="86"/>
  <c r="J141" i="86"/>
  <c r="E141" i="86"/>
  <c r="N141" i="86"/>
  <c r="I141" i="86"/>
  <c r="C141" i="86"/>
  <c r="Q78" i="86"/>
  <c r="M78" i="86"/>
  <c r="I78" i="86"/>
  <c r="E78" i="86"/>
  <c r="P78" i="86"/>
  <c r="L78" i="86"/>
  <c r="H78" i="86"/>
  <c r="D78" i="86"/>
  <c r="W78" i="87" s="1"/>
  <c r="J78" i="86"/>
  <c r="O78" i="86"/>
  <c r="G78" i="86"/>
  <c r="N78" i="86"/>
  <c r="F78" i="86"/>
  <c r="K78" i="86"/>
  <c r="C78" i="86"/>
  <c r="P183" i="86"/>
  <c r="L183" i="86"/>
  <c r="H183" i="86"/>
  <c r="D183" i="86"/>
  <c r="W183" i="87" s="1"/>
  <c r="O183" i="86"/>
  <c r="J183" i="86"/>
  <c r="E183" i="86"/>
  <c r="N183" i="86"/>
  <c r="I183" i="86"/>
  <c r="C183" i="86"/>
  <c r="M183" i="86"/>
  <c r="G183" i="86"/>
  <c r="Q183" i="86"/>
  <c r="K183" i="86"/>
  <c r="F183" i="86"/>
  <c r="P21" i="86"/>
  <c r="L21" i="86"/>
  <c r="H21" i="86"/>
  <c r="D21" i="86"/>
  <c r="W21" i="87" s="1"/>
  <c r="O21" i="86"/>
  <c r="J21" i="86"/>
  <c r="E21" i="86"/>
  <c r="N21" i="86"/>
  <c r="I21" i="86"/>
  <c r="C21" i="86"/>
  <c r="M21" i="86"/>
  <c r="G21" i="86"/>
  <c r="Q21" i="86"/>
  <c r="K21" i="86"/>
  <c r="F21" i="86"/>
  <c r="Q384" i="86"/>
  <c r="M384" i="86"/>
  <c r="I384" i="86"/>
  <c r="E384" i="86"/>
  <c r="P384" i="86"/>
  <c r="K384" i="86"/>
  <c r="F384" i="86"/>
  <c r="N384" i="86"/>
  <c r="G384" i="86"/>
  <c r="L384" i="86"/>
  <c r="D384" i="86"/>
  <c r="W384" i="87" s="1"/>
  <c r="J384" i="86"/>
  <c r="C384" i="86"/>
  <c r="O384" i="86"/>
  <c r="H384" i="86"/>
  <c r="O441" i="86"/>
  <c r="K441" i="86"/>
  <c r="G441" i="86"/>
  <c r="C441" i="86"/>
  <c r="P441" i="86"/>
  <c r="L441" i="86"/>
  <c r="H441" i="86"/>
  <c r="D441" i="86"/>
  <c r="W441" i="87" s="1"/>
  <c r="Q441" i="86"/>
  <c r="I441" i="86"/>
  <c r="N441" i="86"/>
  <c r="F441" i="86"/>
  <c r="M441" i="86"/>
  <c r="E441" i="86"/>
  <c r="J441" i="86"/>
  <c r="Q330" i="86"/>
  <c r="M330" i="86"/>
  <c r="I330" i="86"/>
  <c r="E330" i="86"/>
  <c r="P330" i="86"/>
  <c r="L330" i="86"/>
  <c r="H330" i="86"/>
  <c r="D330" i="86"/>
  <c r="W330" i="87" s="1"/>
  <c r="J330" i="86"/>
  <c r="O330" i="86"/>
  <c r="G330" i="86"/>
  <c r="N330" i="86"/>
  <c r="F330" i="86"/>
  <c r="K330" i="86"/>
  <c r="C330" i="86"/>
  <c r="Q252" i="86"/>
  <c r="M252" i="86"/>
  <c r="I252" i="86"/>
  <c r="E252" i="86"/>
  <c r="P252" i="86"/>
  <c r="K252" i="86"/>
  <c r="F252" i="86"/>
  <c r="N252" i="86"/>
  <c r="H252" i="86"/>
  <c r="C252" i="86"/>
  <c r="J252" i="86"/>
  <c r="G252" i="86"/>
  <c r="O252" i="86"/>
  <c r="D252" i="86"/>
  <c r="W252" i="87" s="1"/>
  <c r="L252" i="86"/>
  <c r="P435" i="86"/>
  <c r="L435" i="86"/>
  <c r="H435" i="86"/>
  <c r="D435" i="86"/>
  <c r="W435" i="87" s="1"/>
  <c r="M435" i="86"/>
  <c r="G435" i="86"/>
  <c r="Q435" i="86"/>
  <c r="K435" i="86"/>
  <c r="F435" i="86"/>
  <c r="O435" i="86"/>
  <c r="J435" i="86"/>
  <c r="E435" i="86"/>
  <c r="N435" i="86"/>
  <c r="I435" i="86"/>
  <c r="C435" i="86"/>
  <c r="Q333" i="86"/>
  <c r="M333" i="86"/>
  <c r="I333" i="86"/>
  <c r="E333" i="86"/>
  <c r="P333" i="86"/>
  <c r="L333" i="86"/>
  <c r="H333" i="86"/>
  <c r="D333" i="86"/>
  <c r="W333" i="87" s="1"/>
  <c r="O333" i="86"/>
  <c r="K333" i="86"/>
  <c r="G333" i="86"/>
  <c r="C333" i="86"/>
  <c r="F333" i="86"/>
  <c r="N333" i="86"/>
  <c r="J333" i="86"/>
  <c r="Q258" i="86"/>
  <c r="M258" i="86"/>
  <c r="I258" i="86"/>
  <c r="E258" i="86"/>
  <c r="P258" i="86"/>
  <c r="K258" i="86"/>
  <c r="F258" i="86"/>
  <c r="N258" i="86"/>
  <c r="H258" i="86"/>
  <c r="C258" i="86"/>
  <c r="J258" i="86"/>
  <c r="G258" i="86"/>
  <c r="O258" i="86"/>
  <c r="D258" i="86"/>
  <c r="W258" i="87" s="1"/>
  <c r="L258" i="86"/>
  <c r="Q42" i="86"/>
  <c r="M42" i="86"/>
  <c r="I42" i="86"/>
  <c r="E42" i="86"/>
  <c r="P42" i="86"/>
  <c r="L42" i="86"/>
  <c r="H42" i="86"/>
  <c r="D42" i="86"/>
  <c r="W42" i="87" s="1"/>
  <c r="J42" i="86"/>
  <c r="O42" i="86"/>
  <c r="G42" i="86"/>
  <c r="N42" i="86"/>
  <c r="F42" i="86"/>
  <c r="K42" i="86"/>
  <c r="C42" i="86"/>
  <c r="P163" i="86"/>
  <c r="L163" i="86"/>
  <c r="H163" i="86"/>
  <c r="D163" i="86"/>
  <c r="W163" i="87" s="1"/>
  <c r="O163" i="86"/>
  <c r="J163" i="86"/>
  <c r="E163" i="86"/>
  <c r="N163" i="86"/>
  <c r="I163" i="86"/>
  <c r="C163" i="86"/>
  <c r="M163" i="86"/>
  <c r="G163" i="86"/>
  <c r="Q163" i="86"/>
  <c r="K163" i="86"/>
  <c r="F163" i="86"/>
  <c r="Q271" i="86"/>
  <c r="M271" i="86"/>
  <c r="I271" i="86"/>
  <c r="E271" i="86"/>
  <c r="N271" i="86"/>
  <c r="H271" i="86"/>
  <c r="C271" i="86"/>
  <c r="L271" i="86"/>
  <c r="G271" i="86"/>
  <c r="P271" i="86"/>
  <c r="K271" i="86"/>
  <c r="F271" i="86"/>
  <c r="D271" i="86"/>
  <c r="W271" i="87" s="1"/>
  <c r="O271" i="86"/>
  <c r="J271" i="86"/>
  <c r="Q403" i="86"/>
  <c r="M403" i="86"/>
  <c r="I403" i="86"/>
  <c r="E403" i="86"/>
  <c r="N403" i="86"/>
  <c r="H403" i="86"/>
  <c r="C403" i="86"/>
  <c r="L403" i="86"/>
  <c r="G403" i="86"/>
  <c r="P403" i="86"/>
  <c r="K403" i="86"/>
  <c r="F403" i="86"/>
  <c r="O403" i="86"/>
  <c r="J403" i="86"/>
  <c r="D403" i="86"/>
  <c r="W403" i="87" s="1"/>
  <c r="Q37" i="86"/>
  <c r="M37" i="86"/>
  <c r="I37" i="86"/>
  <c r="E37" i="86"/>
  <c r="P37" i="86"/>
  <c r="L37" i="86"/>
  <c r="H37" i="86"/>
  <c r="D37" i="86"/>
  <c r="W37" i="87" s="1"/>
  <c r="J37" i="86"/>
  <c r="O37" i="86"/>
  <c r="G37" i="86"/>
  <c r="N37" i="86"/>
  <c r="F37" i="86"/>
  <c r="K37" i="86"/>
  <c r="C37" i="86"/>
  <c r="P145" i="86"/>
  <c r="L145" i="86"/>
  <c r="H145" i="86"/>
  <c r="D145" i="86"/>
  <c r="W145" i="87" s="1"/>
  <c r="M145" i="86"/>
  <c r="G145" i="86"/>
  <c r="Q145" i="86"/>
  <c r="K145" i="86"/>
  <c r="F145" i="86"/>
  <c r="O145" i="86"/>
  <c r="J145" i="86"/>
  <c r="E145" i="86"/>
  <c r="N145" i="86"/>
  <c r="I145" i="86"/>
  <c r="C145" i="86"/>
  <c r="Q337" i="86"/>
  <c r="M337" i="86"/>
  <c r="I337" i="86"/>
  <c r="E337" i="86"/>
  <c r="P337" i="86"/>
  <c r="L337" i="86"/>
  <c r="H337" i="86"/>
  <c r="D337" i="86"/>
  <c r="W337" i="87" s="1"/>
  <c r="O337" i="86"/>
  <c r="K337" i="86"/>
  <c r="G337" i="86"/>
  <c r="C337" i="86"/>
  <c r="F337" i="86"/>
  <c r="N337" i="86"/>
  <c r="J337" i="86"/>
  <c r="Q481" i="86"/>
  <c r="M481" i="86"/>
  <c r="I481" i="86"/>
  <c r="E481" i="86"/>
  <c r="P481" i="86"/>
  <c r="L481" i="86"/>
  <c r="H481" i="86"/>
  <c r="D481" i="86"/>
  <c r="W481" i="87" s="1"/>
  <c r="O481" i="86"/>
  <c r="K481" i="86"/>
  <c r="G481" i="86"/>
  <c r="C481" i="86"/>
  <c r="J481" i="86"/>
  <c r="N481" i="86"/>
  <c r="F481" i="86"/>
  <c r="Q106" i="86"/>
  <c r="M106" i="86"/>
  <c r="I106" i="86"/>
  <c r="E106" i="86"/>
  <c r="P106" i="86"/>
  <c r="L106" i="86"/>
  <c r="H106" i="86"/>
  <c r="D106" i="86"/>
  <c r="W106" i="87" s="1"/>
  <c r="J106" i="86"/>
  <c r="O106" i="86"/>
  <c r="G106" i="86"/>
  <c r="N106" i="86"/>
  <c r="F106" i="86"/>
  <c r="K106" i="86"/>
  <c r="C106" i="86"/>
  <c r="Q394" i="86"/>
  <c r="M394" i="86"/>
  <c r="I394" i="86"/>
  <c r="E394" i="86"/>
  <c r="N394" i="86"/>
  <c r="H394" i="86"/>
  <c r="C394" i="86"/>
  <c r="O394" i="86"/>
  <c r="J394" i="86"/>
  <c r="D394" i="86"/>
  <c r="W394" i="87" s="1"/>
  <c r="P394" i="86"/>
  <c r="F394" i="86"/>
  <c r="L394" i="86"/>
  <c r="K394" i="86"/>
  <c r="G394" i="86"/>
  <c r="Q339" i="86"/>
  <c r="M339" i="86"/>
  <c r="I339" i="86"/>
  <c r="E339" i="86"/>
  <c r="P339" i="86"/>
  <c r="L339" i="86"/>
  <c r="H339" i="86"/>
  <c r="D339" i="86"/>
  <c r="W339" i="87" s="1"/>
  <c r="O339" i="86"/>
  <c r="K339" i="86"/>
  <c r="G339" i="86"/>
  <c r="C339" i="86"/>
  <c r="F339" i="86"/>
  <c r="N339" i="86"/>
  <c r="J339" i="86"/>
  <c r="N123" i="86"/>
  <c r="J123" i="86"/>
  <c r="F123" i="86"/>
  <c r="Q123" i="86"/>
  <c r="M123" i="86"/>
  <c r="I123" i="86"/>
  <c r="E123" i="86"/>
  <c r="P123" i="86"/>
  <c r="L123" i="86"/>
  <c r="H123" i="86"/>
  <c r="D123" i="86"/>
  <c r="W123" i="87" s="1"/>
  <c r="K123" i="86"/>
  <c r="G123" i="86"/>
  <c r="C123" i="86"/>
  <c r="O123" i="86"/>
  <c r="O417" i="86"/>
  <c r="K417" i="86"/>
  <c r="G417" i="86"/>
  <c r="C417" i="86"/>
  <c r="Q417" i="86"/>
  <c r="M417" i="86"/>
  <c r="I417" i="86"/>
  <c r="E417" i="86"/>
  <c r="N417" i="86"/>
  <c r="F417" i="86"/>
  <c r="L417" i="86"/>
  <c r="D417" i="86"/>
  <c r="W417" i="87" s="1"/>
  <c r="J417" i="86"/>
  <c r="P417" i="86"/>
  <c r="H417" i="86"/>
  <c r="P213" i="86"/>
  <c r="L213" i="86"/>
  <c r="H213" i="86"/>
  <c r="D213" i="86"/>
  <c r="W213" i="87" s="1"/>
  <c r="Q213" i="86"/>
  <c r="K213" i="86"/>
  <c r="F213" i="86"/>
  <c r="N213" i="86"/>
  <c r="I213" i="86"/>
  <c r="C213" i="86"/>
  <c r="M213" i="86"/>
  <c r="G213" i="86"/>
  <c r="O213" i="86"/>
  <c r="J213" i="86"/>
  <c r="E213" i="86"/>
  <c r="Q33" i="86"/>
  <c r="M33" i="86"/>
  <c r="I33" i="86"/>
  <c r="E33" i="86"/>
  <c r="P33" i="86"/>
  <c r="L33" i="86"/>
  <c r="H33" i="86"/>
  <c r="D33" i="86"/>
  <c r="W33" i="87" s="1"/>
  <c r="J33" i="86"/>
  <c r="O33" i="86"/>
  <c r="G33" i="86"/>
  <c r="N33" i="86"/>
  <c r="F33" i="86"/>
  <c r="K33" i="86"/>
  <c r="C33" i="86"/>
  <c r="Q318" i="86"/>
  <c r="M318" i="86"/>
  <c r="I318" i="86"/>
  <c r="E318" i="86"/>
  <c r="O318" i="86"/>
  <c r="J318" i="86"/>
  <c r="D318" i="86"/>
  <c r="W318" i="87" s="1"/>
  <c r="N318" i="86"/>
  <c r="H318" i="86"/>
  <c r="C318" i="86"/>
  <c r="L318" i="86"/>
  <c r="G318" i="86"/>
  <c r="P318" i="86"/>
  <c r="K318" i="86"/>
  <c r="F318" i="86"/>
  <c r="P138" i="86"/>
  <c r="L138" i="86"/>
  <c r="H138" i="86"/>
  <c r="D138" i="86"/>
  <c r="W138" i="87" s="1"/>
  <c r="O138" i="86"/>
  <c r="J138" i="86"/>
  <c r="E138" i="86"/>
  <c r="N138" i="86"/>
  <c r="I138" i="86"/>
  <c r="C138" i="86"/>
  <c r="M138" i="86"/>
  <c r="G138" i="86"/>
  <c r="Q138" i="86"/>
  <c r="K138" i="86"/>
  <c r="F138" i="86"/>
  <c r="P348" i="86"/>
  <c r="L348" i="86"/>
  <c r="H348" i="86"/>
  <c r="D348" i="86"/>
  <c r="W348" i="87" s="1"/>
  <c r="Q348" i="86"/>
  <c r="K348" i="86"/>
  <c r="F348" i="86"/>
  <c r="O348" i="86"/>
  <c r="J348" i="86"/>
  <c r="E348" i="86"/>
  <c r="N348" i="86"/>
  <c r="I348" i="86"/>
  <c r="C348" i="86"/>
  <c r="M348" i="86"/>
  <c r="G348" i="86"/>
  <c r="N120" i="86"/>
  <c r="J120" i="86"/>
  <c r="F120" i="86"/>
  <c r="Q120" i="86"/>
  <c r="M120" i="86"/>
  <c r="I120" i="86"/>
  <c r="E120" i="86"/>
  <c r="P120" i="86"/>
  <c r="L120" i="86"/>
  <c r="H120" i="86"/>
  <c r="D120" i="86"/>
  <c r="W120" i="87" s="1"/>
  <c r="K120" i="86"/>
  <c r="G120" i="86"/>
  <c r="C120" i="86"/>
  <c r="O120" i="86"/>
  <c r="P363" i="86"/>
  <c r="L363" i="86"/>
  <c r="H363" i="86"/>
  <c r="D363" i="86"/>
  <c r="W363" i="87" s="1"/>
  <c r="N363" i="86"/>
  <c r="J363" i="86"/>
  <c r="F363" i="86"/>
  <c r="O363" i="86"/>
  <c r="G363" i="86"/>
  <c r="M363" i="86"/>
  <c r="E363" i="86"/>
  <c r="K363" i="86"/>
  <c r="C363" i="86"/>
  <c r="Q363" i="86"/>
  <c r="I363" i="86"/>
  <c r="P147" i="86"/>
  <c r="L147" i="86"/>
  <c r="H147" i="86"/>
  <c r="D147" i="86"/>
  <c r="W147" i="87" s="1"/>
  <c r="M147" i="86"/>
  <c r="G147" i="86"/>
  <c r="Q147" i="86"/>
  <c r="K147" i="86"/>
  <c r="F147" i="86"/>
  <c r="O147" i="86"/>
  <c r="J147" i="86"/>
  <c r="E147" i="86"/>
  <c r="N147" i="86"/>
  <c r="I147" i="86"/>
  <c r="C147" i="86"/>
  <c r="Q465" i="86"/>
  <c r="M465" i="86"/>
  <c r="I465" i="86"/>
  <c r="E465" i="86"/>
  <c r="N465" i="86"/>
  <c r="H465" i="86"/>
  <c r="C465" i="86"/>
  <c r="P465" i="86"/>
  <c r="K465" i="86"/>
  <c r="F465" i="86"/>
  <c r="O465" i="86"/>
  <c r="J465" i="86"/>
  <c r="D465" i="86"/>
  <c r="W465" i="87" s="1"/>
  <c r="L465" i="86"/>
  <c r="G465" i="86"/>
  <c r="Q249" i="86"/>
  <c r="M249" i="86"/>
  <c r="I249" i="86"/>
  <c r="E249" i="86"/>
  <c r="P249" i="86"/>
  <c r="K249" i="86"/>
  <c r="F249" i="86"/>
  <c r="N249" i="86"/>
  <c r="H249" i="86"/>
  <c r="C249" i="86"/>
  <c r="O249" i="86"/>
  <c r="D249" i="86"/>
  <c r="W249" i="87" s="1"/>
  <c r="L249" i="86"/>
  <c r="J249" i="86"/>
  <c r="G249" i="86"/>
  <c r="Q69" i="86"/>
  <c r="M69" i="86"/>
  <c r="I69" i="86"/>
  <c r="E69" i="86"/>
  <c r="P69" i="86"/>
  <c r="L69" i="86"/>
  <c r="H69" i="86"/>
  <c r="D69" i="86"/>
  <c r="W69" i="87" s="1"/>
  <c r="J69" i="86"/>
  <c r="O69" i="86"/>
  <c r="G69" i="86"/>
  <c r="N69" i="86"/>
  <c r="F69" i="86"/>
  <c r="K69" i="86"/>
  <c r="C69" i="86"/>
  <c r="P354" i="86"/>
  <c r="L354" i="86"/>
  <c r="H354" i="86"/>
  <c r="D354" i="86"/>
  <c r="W354" i="87" s="1"/>
  <c r="M354" i="86"/>
  <c r="G354" i="86"/>
  <c r="Q354" i="86"/>
  <c r="K354" i="86"/>
  <c r="F354" i="86"/>
  <c r="O354" i="86"/>
  <c r="J354" i="86"/>
  <c r="E354" i="86"/>
  <c r="N354" i="86"/>
  <c r="I354" i="86"/>
  <c r="C354" i="86"/>
  <c r="N126" i="86"/>
  <c r="J126" i="86"/>
  <c r="F126" i="86"/>
  <c r="Q126" i="86"/>
  <c r="M126" i="86"/>
  <c r="I126" i="86"/>
  <c r="E126" i="86"/>
  <c r="P126" i="86"/>
  <c r="L126" i="86"/>
  <c r="H126" i="86"/>
  <c r="D126" i="86"/>
  <c r="W126" i="87" s="1"/>
  <c r="K126" i="86"/>
  <c r="G126" i="86"/>
  <c r="C126" i="86"/>
  <c r="O126" i="86"/>
  <c r="O444" i="86"/>
  <c r="K444" i="86"/>
  <c r="G444" i="86"/>
  <c r="C444" i="86"/>
  <c r="P444" i="86"/>
  <c r="L444" i="86"/>
  <c r="H444" i="86"/>
  <c r="D444" i="86"/>
  <c r="W444" i="87" s="1"/>
  <c r="Q444" i="86"/>
  <c r="I444" i="86"/>
  <c r="N444" i="86"/>
  <c r="F444" i="86"/>
  <c r="M444" i="86"/>
  <c r="E444" i="86"/>
  <c r="J444" i="86"/>
  <c r="Q264" i="86"/>
  <c r="M264" i="86"/>
  <c r="I264" i="86"/>
  <c r="E264" i="86"/>
  <c r="N264" i="86"/>
  <c r="H264" i="86"/>
  <c r="C264" i="86"/>
  <c r="P264" i="86"/>
  <c r="K264" i="86"/>
  <c r="F264" i="86"/>
  <c r="G264" i="86"/>
  <c r="O264" i="86"/>
  <c r="D264" i="86"/>
  <c r="W264" i="87" s="1"/>
  <c r="L264" i="86"/>
  <c r="J264" i="86"/>
  <c r="Q48" i="86"/>
  <c r="M48" i="86"/>
  <c r="I48" i="86"/>
  <c r="E48" i="86"/>
  <c r="P48" i="86"/>
  <c r="L48" i="86"/>
  <c r="H48" i="86"/>
  <c r="D48" i="86"/>
  <c r="W48" i="87" s="1"/>
  <c r="J48" i="86"/>
  <c r="O48" i="86"/>
  <c r="G48" i="86"/>
  <c r="N48" i="86"/>
  <c r="F48" i="86"/>
  <c r="K48" i="86"/>
  <c r="C48" i="86"/>
  <c r="Q399" i="86"/>
  <c r="M399" i="86"/>
  <c r="I399" i="86"/>
  <c r="E399" i="86"/>
  <c r="N399" i="86"/>
  <c r="H399" i="86"/>
  <c r="C399" i="86"/>
  <c r="L399" i="86"/>
  <c r="G399" i="86"/>
  <c r="P399" i="86"/>
  <c r="K399" i="86"/>
  <c r="F399" i="86"/>
  <c r="O399" i="86"/>
  <c r="J399" i="86"/>
  <c r="D399" i="86"/>
  <c r="W399" i="87" s="1"/>
  <c r="P219" i="86"/>
  <c r="L219" i="86"/>
  <c r="H219" i="86"/>
  <c r="D219" i="86"/>
  <c r="W219" i="87" s="1"/>
  <c r="Q219" i="86"/>
  <c r="K219" i="86"/>
  <c r="F219" i="86"/>
  <c r="N219" i="86"/>
  <c r="I219" i="86"/>
  <c r="C219" i="86"/>
  <c r="M219" i="86"/>
  <c r="G219" i="86"/>
  <c r="E219" i="86"/>
  <c r="O219" i="86"/>
  <c r="J219" i="86"/>
  <c r="P27" i="86"/>
  <c r="L27" i="86"/>
  <c r="H27" i="86"/>
  <c r="D27" i="86"/>
  <c r="W27" i="87" s="1"/>
  <c r="O27" i="86"/>
  <c r="J27" i="86"/>
  <c r="E27" i="86"/>
  <c r="N27" i="86"/>
  <c r="I27" i="86"/>
  <c r="C27" i="86"/>
  <c r="M27" i="86"/>
  <c r="G27" i="86"/>
  <c r="Q27" i="86"/>
  <c r="K27" i="86"/>
  <c r="F27" i="86"/>
  <c r="Q321" i="86"/>
  <c r="M321" i="86"/>
  <c r="I321" i="86"/>
  <c r="E321" i="86"/>
  <c r="P321" i="86"/>
  <c r="L321" i="86"/>
  <c r="H321" i="86"/>
  <c r="D321" i="86"/>
  <c r="W321" i="87" s="1"/>
  <c r="O321" i="86"/>
  <c r="G321" i="86"/>
  <c r="N321" i="86"/>
  <c r="F321" i="86"/>
  <c r="K321" i="86"/>
  <c r="C321" i="86"/>
  <c r="J321" i="86"/>
  <c r="Q105" i="86"/>
  <c r="M105" i="86"/>
  <c r="I105" i="86"/>
  <c r="E105" i="86"/>
  <c r="P105" i="86"/>
  <c r="L105" i="86"/>
  <c r="H105" i="86"/>
  <c r="D105" i="86"/>
  <c r="W105" i="87" s="1"/>
  <c r="J105" i="86"/>
  <c r="O105" i="86"/>
  <c r="G105" i="86"/>
  <c r="N105" i="86"/>
  <c r="F105" i="86"/>
  <c r="K105" i="86"/>
  <c r="C105" i="86"/>
  <c r="Q378" i="86"/>
  <c r="M378" i="86"/>
  <c r="I378" i="86"/>
  <c r="E378" i="86"/>
  <c r="L378" i="86"/>
  <c r="G378" i="86"/>
  <c r="P378" i="86"/>
  <c r="K378" i="86"/>
  <c r="F378" i="86"/>
  <c r="O378" i="86"/>
  <c r="J378" i="86"/>
  <c r="D378" i="86"/>
  <c r="W378" i="87" s="1"/>
  <c r="N378" i="86"/>
  <c r="H378" i="86"/>
  <c r="C378" i="86"/>
  <c r="P210" i="86"/>
  <c r="L210" i="86"/>
  <c r="H210" i="86"/>
  <c r="D210" i="86"/>
  <c r="W210" i="87" s="1"/>
  <c r="N210" i="86"/>
  <c r="I210" i="86"/>
  <c r="C210" i="86"/>
  <c r="Q210" i="86"/>
  <c r="K210" i="86"/>
  <c r="F210" i="86"/>
  <c r="O210" i="86"/>
  <c r="J210" i="86"/>
  <c r="E210" i="86"/>
  <c r="M210" i="86"/>
  <c r="G210" i="86"/>
  <c r="Q480" i="86"/>
  <c r="M480" i="86"/>
  <c r="I480" i="86"/>
  <c r="E480" i="86"/>
  <c r="P480" i="86"/>
  <c r="L480" i="86"/>
  <c r="H480" i="86"/>
  <c r="D480" i="86"/>
  <c r="W480" i="87" s="1"/>
  <c r="O480" i="86"/>
  <c r="K480" i="86"/>
  <c r="G480" i="86"/>
  <c r="C480" i="86"/>
  <c r="J480" i="86"/>
  <c r="N480" i="86"/>
  <c r="F480" i="86"/>
  <c r="Q300" i="86"/>
  <c r="M300" i="86"/>
  <c r="I300" i="86"/>
  <c r="E300" i="86"/>
  <c r="P300" i="86"/>
  <c r="K300" i="86"/>
  <c r="F300" i="86"/>
  <c r="O300" i="86"/>
  <c r="J300" i="86"/>
  <c r="D300" i="86"/>
  <c r="W300" i="87" s="1"/>
  <c r="G300" i="86"/>
  <c r="N300" i="86"/>
  <c r="C300" i="86"/>
  <c r="L300" i="86"/>
  <c r="H300" i="86"/>
  <c r="Q84" i="86"/>
  <c r="M84" i="86"/>
  <c r="I84" i="86"/>
  <c r="E84" i="86"/>
  <c r="P84" i="86"/>
  <c r="L84" i="86"/>
  <c r="H84" i="86"/>
  <c r="D84" i="86"/>
  <c r="W84" i="87" s="1"/>
  <c r="J84" i="86"/>
  <c r="O84" i="86"/>
  <c r="G84" i="86"/>
  <c r="N84" i="86"/>
  <c r="F84" i="86"/>
  <c r="K84" i="86"/>
  <c r="C84" i="86"/>
  <c r="Q303" i="86"/>
  <c r="M303" i="86"/>
  <c r="I303" i="86"/>
  <c r="E303" i="86"/>
  <c r="P303" i="86"/>
  <c r="K303" i="86"/>
  <c r="F303" i="86"/>
  <c r="O303" i="86"/>
  <c r="J303" i="86"/>
  <c r="D303" i="86"/>
  <c r="W303" i="87" s="1"/>
  <c r="L303" i="86"/>
  <c r="H303" i="86"/>
  <c r="G303" i="86"/>
  <c r="N303" i="86"/>
  <c r="C303" i="86"/>
  <c r="Q111" i="86"/>
  <c r="M111" i="86"/>
  <c r="I111" i="86"/>
  <c r="E111" i="86"/>
  <c r="P111" i="86"/>
  <c r="L111" i="86"/>
  <c r="H111" i="86"/>
  <c r="D111" i="86"/>
  <c r="W111" i="87" s="1"/>
  <c r="J111" i="86"/>
  <c r="O111" i="86"/>
  <c r="G111" i="86"/>
  <c r="N111" i="86"/>
  <c r="F111" i="86"/>
  <c r="K111" i="86"/>
  <c r="C111" i="86"/>
  <c r="Q393" i="86"/>
  <c r="M393" i="86"/>
  <c r="I393" i="86"/>
  <c r="E393" i="86"/>
  <c r="N393" i="86"/>
  <c r="H393" i="86"/>
  <c r="C393" i="86"/>
  <c r="O393" i="86"/>
  <c r="J393" i="86"/>
  <c r="D393" i="86"/>
  <c r="W393" i="87" s="1"/>
  <c r="K393" i="86"/>
  <c r="G393" i="86"/>
  <c r="P393" i="86"/>
  <c r="F393" i="86"/>
  <c r="L393" i="86"/>
  <c r="P165" i="86"/>
  <c r="L165" i="86"/>
  <c r="H165" i="86"/>
  <c r="D165" i="86"/>
  <c r="W165" i="87" s="1"/>
  <c r="M165" i="86"/>
  <c r="G165" i="86"/>
  <c r="Q165" i="86"/>
  <c r="K165" i="86"/>
  <c r="F165" i="86"/>
  <c r="O165" i="86"/>
  <c r="J165" i="86"/>
  <c r="E165" i="86"/>
  <c r="N165" i="86"/>
  <c r="I165" i="86"/>
  <c r="C165" i="86"/>
  <c r="Q474" i="86"/>
  <c r="M474" i="86"/>
  <c r="I474" i="86"/>
  <c r="E474" i="86"/>
  <c r="P474" i="86"/>
  <c r="L474" i="86"/>
  <c r="H474" i="86"/>
  <c r="D474" i="86"/>
  <c r="W474" i="87" s="1"/>
  <c r="K474" i="86"/>
  <c r="C474" i="86"/>
  <c r="J474" i="86"/>
  <c r="G474" i="86"/>
  <c r="O474" i="86"/>
  <c r="F474" i="86"/>
  <c r="N474" i="86"/>
  <c r="Q306" i="86"/>
  <c r="M306" i="86"/>
  <c r="I306" i="86"/>
  <c r="E306" i="86"/>
  <c r="P306" i="86"/>
  <c r="K306" i="86"/>
  <c r="F306" i="86"/>
  <c r="O306" i="86"/>
  <c r="J306" i="86"/>
  <c r="D306" i="86"/>
  <c r="W306" i="87" s="1"/>
  <c r="G306" i="86"/>
  <c r="N306" i="86"/>
  <c r="C306" i="86"/>
  <c r="L306" i="86"/>
  <c r="H306" i="86"/>
  <c r="Q90" i="86"/>
  <c r="M90" i="86"/>
  <c r="I90" i="86"/>
  <c r="E90" i="86"/>
  <c r="P90" i="86"/>
  <c r="L90" i="86"/>
  <c r="H90" i="86"/>
  <c r="D90" i="86"/>
  <c r="W90" i="87" s="1"/>
  <c r="J90" i="86"/>
  <c r="O90" i="86"/>
  <c r="G90" i="86"/>
  <c r="N90" i="86"/>
  <c r="F90" i="86"/>
  <c r="K90" i="86"/>
  <c r="C90" i="86"/>
  <c r="Q372" i="86"/>
  <c r="M372" i="86"/>
  <c r="I372" i="86"/>
  <c r="E372" i="86"/>
  <c r="P372" i="86"/>
  <c r="K372" i="86"/>
  <c r="F372" i="86"/>
  <c r="O372" i="86"/>
  <c r="J372" i="86"/>
  <c r="D372" i="86"/>
  <c r="W372" i="87" s="1"/>
  <c r="N372" i="86"/>
  <c r="H372" i="86"/>
  <c r="C372" i="86"/>
  <c r="L372" i="86"/>
  <c r="G372" i="86"/>
  <c r="O132" i="86"/>
  <c r="K132" i="86"/>
  <c r="G132" i="86"/>
  <c r="C132" i="86"/>
  <c r="N132" i="86"/>
  <c r="J132" i="86"/>
  <c r="F132" i="86"/>
  <c r="Q132" i="86"/>
  <c r="M132" i="86"/>
  <c r="I132" i="86"/>
  <c r="E132" i="86"/>
  <c r="P132" i="86"/>
  <c r="L132" i="86"/>
  <c r="H132" i="86"/>
  <c r="D132" i="86"/>
  <c r="W132" i="87" s="1"/>
  <c r="R9" i="90" a="1"/>
  <c r="R24" i="90" s="1"/>
  <c r="G18" i="86"/>
  <c r="G9" i="86"/>
  <c r="C18" i="86"/>
  <c r="C9" i="86"/>
  <c r="C15" i="86"/>
  <c r="G12" i="86"/>
  <c r="G15" i="86"/>
  <c r="C17" i="86"/>
  <c r="G17" i="86"/>
  <c r="D12" i="86"/>
  <c r="W12" i="87" s="1"/>
  <c r="E12" i="86"/>
  <c r="L12" i="86"/>
  <c r="Q12" i="86"/>
  <c r="N12" i="86"/>
  <c r="O12" i="86"/>
  <c r="F12" i="86"/>
  <c r="I12" i="86"/>
  <c r="P12" i="86"/>
  <c r="K12" i="86"/>
  <c r="M12" i="86"/>
  <c r="J12" i="86"/>
  <c r="H12" i="86"/>
  <c r="O10" i="86"/>
  <c r="P19" i="86"/>
  <c r="N19" i="86"/>
  <c r="Q19" i="86"/>
  <c r="K16" i="86"/>
  <c r="L16" i="86"/>
  <c r="P16" i="86"/>
  <c r="N16" i="86"/>
  <c r="I16" i="86"/>
  <c r="Q16" i="86"/>
  <c r="D13" i="86"/>
  <c r="W13" i="87" s="1"/>
  <c r="H13" i="86"/>
  <c r="F13" i="86"/>
  <c r="I13" i="86"/>
  <c r="H186" i="14"/>
  <c r="H145" i="14"/>
  <c r="H104" i="14"/>
  <c r="H63" i="14"/>
  <c r="H188" i="14"/>
  <c r="H147" i="14"/>
  <c r="H106" i="14"/>
  <c r="H65" i="14"/>
  <c r="K183" i="14"/>
  <c r="K142" i="14"/>
  <c r="K101" i="14"/>
  <c r="K60" i="14"/>
  <c r="K184" i="14" l="1"/>
  <c r="K185" i="14"/>
  <c r="K143" i="14"/>
  <c r="K144" i="14"/>
  <c r="K61" i="14"/>
  <c r="K62" i="14"/>
  <c r="K102" i="14"/>
  <c r="K103" i="14"/>
  <c r="R41" i="87"/>
  <c r="Q41" i="87"/>
  <c r="P41" i="87"/>
  <c r="U41" i="87"/>
  <c r="Q44" i="87"/>
  <c r="U44" i="87"/>
  <c r="R44" i="87"/>
  <c r="P44" i="87"/>
  <c r="R65" i="87"/>
  <c r="Q65" i="87"/>
  <c r="P65" i="87"/>
  <c r="U65" i="87"/>
  <c r="Q68" i="87"/>
  <c r="P68" i="87"/>
  <c r="U68" i="87"/>
  <c r="R68" i="87"/>
  <c r="U86" i="87"/>
  <c r="P86" i="87"/>
  <c r="Q86" i="87"/>
  <c r="R86" i="87"/>
  <c r="Q107" i="87"/>
  <c r="R107" i="87"/>
  <c r="U107" i="87"/>
  <c r="P107" i="87"/>
  <c r="R125" i="87"/>
  <c r="U125" i="87"/>
  <c r="Q125" i="87"/>
  <c r="P125" i="87"/>
  <c r="P131" i="87"/>
  <c r="R131" i="87"/>
  <c r="U131" i="87"/>
  <c r="Q131" i="87"/>
  <c r="U140" i="87"/>
  <c r="P140" i="87"/>
  <c r="R140" i="87"/>
  <c r="Q140" i="87"/>
  <c r="Q161" i="87"/>
  <c r="R161" i="87"/>
  <c r="U161" i="87"/>
  <c r="P161" i="87"/>
  <c r="Q164" i="87"/>
  <c r="P164" i="87"/>
  <c r="R164" i="87"/>
  <c r="U164" i="87"/>
  <c r="Q191" i="87"/>
  <c r="U191" i="87"/>
  <c r="P191" i="87"/>
  <c r="R191" i="87"/>
  <c r="Q206" i="87"/>
  <c r="U206" i="87"/>
  <c r="P206" i="87"/>
  <c r="R206" i="87"/>
  <c r="R227" i="87"/>
  <c r="P227" i="87"/>
  <c r="U227" i="87"/>
  <c r="Q227" i="87"/>
  <c r="R239" i="87"/>
  <c r="P239" i="87"/>
  <c r="U239" i="87"/>
  <c r="Q239" i="87"/>
  <c r="P257" i="87"/>
  <c r="Q257" i="87"/>
  <c r="R257" i="87"/>
  <c r="U257" i="87"/>
  <c r="Q266" i="87"/>
  <c r="P266" i="87"/>
  <c r="U266" i="87"/>
  <c r="R266" i="87"/>
  <c r="R278" i="87"/>
  <c r="P278" i="87"/>
  <c r="U278" i="87"/>
  <c r="Q278" i="87"/>
  <c r="Q299" i="87"/>
  <c r="U299" i="87"/>
  <c r="P299" i="87"/>
  <c r="R299" i="87"/>
  <c r="Q317" i="87"/>
  <c r="U317" i="87"/>
  <c r="R317" i="87"/>
  <c r="P317" i="87"/>
  <c r="Q320" i="87"/>
  <c r="P320" i="87"/>
  <c r="U320" i="87"/>
  <c r="R320" i="87"/>
  <c r="R344" i="87"/>
  <c r="U344" i="87"/>
  <c r="Q344" i="87"/>
  <c r="P344" i="87"/>
  <c r="U365" i="87"/>
  <c r="Q365" i="87"/>
  <c r="P365" i="87"/>
  <c r="R365" i="87"/>
  <c r="Q368" i="87"/>
  <c r="P368" i="87"/>
  <c r="R368" i="87"/>
  <c r="U368" i="87"/>
  <c r="P389" i="87"/>
  <c r="U389" i="87"/>
  <c r="Q389" i="87"/>
  <c r="R389" i="87"/>
  <c r="Q395" i="87"/>
  <c r="U395" i="87"/>
  <c r="R395" i="87"/>
  <c r="P395" i="87"/>
  <c r="R416" i="87"/>
  <c r="Q416" i="87"/>
  <c r="U416" i="87"/>
  <c r="P416" i="87"/>
  <c r="Q437" i="87"/>
  <c r="U437" i="87"/>
  <c r="P437" i="87"/>
  <c r="R437" i="87"/>
  <c r="P428" i="87"/>
  <c r="U428" i="87"/>
  <c r="Q428" i="87"/>
  <c r="R428" i="87"/>
  <c r="Q452" i="87"/>
  <c r="U452" i="87"/>
  <c r="R452" i="87"/>
  <c r="P452" i="87"/>
  <c r="U473" i="87"/>
  <c r="R473" i="87"/>
  <c r="P473" i="87"/>
  <c r="Q473" i="87"/>
  <c r="U20" i="87"/>
  <c r="Q20" i="87"/>
  <c r="P20" i="87"/>
  <c r="R20" i="87"/>
  <c r="Q38" i="87"/>
  <c r="R38" i="87"/>
  <c r="P38" i="87"/>
  <c r="U38" i="87"/>
  <c r="Q53" i="87"/>
  <c r="U53" i="87"/>
  <c r="R53" i="87"/>
  <c r="P53" i="87"/>
  <c r="Q62" i="87"/>
  <c r="R62" i="87"/>
  <c r="P62" i="87"/>
  <c r="U62" i="87"/>
  <c r="R89" i="87"/>
  <c r="Q89" i="87"/>
  <c r="P89" i="87"/>
  <c r="U89" i="87"/>
  <c r="P95" i="87"/>
  <c r="U95" i="87"/>
  <c r="Q95" i="87"/>
  <c r="R95" i="87"/>
  <c r="R113" i="87"/>
  <c r="P113" i="87"/>
  <c r="U113" i="87"/>
  <c r="Q113" i="87"/>
  <c r="Q116" i="87"/>
  <c r="U116" i="87"/>
  <c r="R116" i="87"/>
  <c r="P116" i="87"/>
  <c r="P128" i="87"/>
  <c r="U128" i="87"/>
  <c r="Q128" i="87"/>
  <c r="R128" i="87"/>
  <c r="Q149" i="87"/>
  <c r="R149" i="87"/>
  <c r="U149" i="87"/>
  <c r="P149" i="87"/>
  <c r="U167" i="87"/>
  <c r="R167" i="87"/>
  <c r="Q167" i="87"/>
  <c r="P167" i="87"/>
  <c r="Q182" i="87"/>
  <c r="U182" i="87"/>
  <c r="P182" i="87"/>
  <c r="R182" i="87"/>
  <c r="Q197" i="87"/>
  <c r="U197" i="87"/>
  <c r="P197" i="87"/>
  <c r="R197" i="87"/>
  <c r="Q209" i="87"/>
  <c r="P209" i="87"/>
  <c r="R209" i="87"/>
  <c r="U209" i="87"/>
  <c r="P233" i="87"/>
  <c r="R233" i="87"/>
  <c r="U233" i="87"/>
  <c r="Q233" i="87"/>
  <c r="P242" i="87"/>
  <c r="R242" i="87"/>
  <c r="U242" i="87"/>
  <c r="Q242" i="87"/>
  <c r="Q254" i="87"/>
  <c r="P254" i="87"/>
  <c r="U254" i="87"/>
  <c r="R254" i="87"/>
  <c r="R281" i="87"/>
  <c r="P281" i="87"/>
  <c r="U281" i="87"/>
  <c r="Q281" i="87"/>
  <c r="U293" i="87"/>
  <c r="Q293" i="87"/>
  <c r="P293" i="87"/>
  <c r="R293" i="87"/>
  <c r="Q305" i="87"/>
  <c r="U305" i="87"/>
  <c r="P305" i="87"/>
  <c r="R305" i="87"/>
  <c r="R308" i="87"/>
  <c r="U308" i="87"/>
  <c r="Q308" i="87"/>
  <c r="P308" i="87"/>
  <c r="P326" i="87"/>
  <c r="R326" i="87"/>
  <c r="U326" i="87"/>
  <c r="Q326" i="87"/>
  <c r="U353" i="87"/>
  <c r="Q353" i="87"/>
  <c r="R353" i="87"/>
  <c r="P353" i="87"/>
  <c r="U362" i="87"/>
  <c r="R362" i="87"/>
  <c r="P362" i="87"/>
  <c r="Q362" i="87"/>
  <c r="P374" i="87"/>
  <c r="U374" i="87"/>
  <c r="Q374" i="87"/>
  <c r="R374" i="87"/>
  <c r="Q383" i="87"/>
  <c r="R383" i="87"/>
  <c r="U383" i="87"/>
  <c r="P383" i="87"/>
  <c r="Q410" i="87"/>
  <c r="P410" i="87"/>
  <c r="R410" i="87"/>
  <c r="U410" i="87"/>
  <c r="U425" i="87"/>
  <c r="Q425" i="87"/>
  <c r="R425" i="87"/>
  <c r="P425" i="87"/>
  <c r="P434" i="87"/>
  <c r="Q434" i="87"/>
  <c r="R434" i="87"/>
  <c r="U434" i="87"/>
  <c r="P443" i="87"/>
  <c r="Q443" i="87"/>
  <c r="R443" i="87"/>
  <c r="U443" i="87"/>
  <c r="R467" i="87"/>
  <c r="U467" i="87"/>
  <c r="P467" i="87"/>
  <c r="Q467" i="87"/>
  <c r="U485" i="87"/>
  <c r="P485" i="87"/>
  <c r="Q485" i="87"/>
  <c r="R485" i="87"/>
  <c r="Q26" i="87"/>
  <c r="P26" i="87"/>
  <c r="R26" i="87"/>
  <c r="U26" i="87"/>
  <c r="R32" i="87"/>
  <c r="P32" i="87"/>
  <c r="U32" i="87"/>
  <c r="Q32" i="87"/>
  <c r="U47" i="87"/>
  <c r="Q47" i="87"/>
  <c r="P47" i="87"/>
  <c r="R47" i="87"/>
  <c r="P74" i="87"/>
  <c r="U74" i="87"/>
  <c r="Q74" i="87"/>
  <c r="R74" i="87"/>
  <c r="R80" i="87"/>
  <c r="P80" i="87"/>
  <c r="U80" i="87"/>
  <c r="Q80" i="87"/>
  <c r="Q101" i="87"/>
  <c r="U101" i="87"/>
  <c r="P101" i="87"/>
  <c r="R101" i="87"/>
  <c r="R110" i="87"/>
  <c r="U110" i="87"/>
  <c r="Q110" i="87"/>
  <c r="P110" i="87"/>
  <c r="P134" i="87"/>
  <c r="Q134" i="87"/>
  <c r="R134" i="87"/>
  <c r="U134" i="87"/>
  <c r="P146" i="87"/>
  <c r="R146" i="87"/>
  <c r="U146" i="87"/>
  <c r="Q146" i="87"/>
  <c r="Q158" i="87"/>
  <c r="P158" i="87"/>
  <c r="R158" i="87"/>
  <c r="U158" i="87"/>
  <c r="U173" i="87"/>
  <c r="P173" i="87"/>
  <c r="Q173" i="87"/>
  <c r="R173" i="87"/>
  <c r="Q179" i="87"/>
  <c r="R179" i="87"/>
  <c r="U179" i="87"/>
  <c r="P179" i="87"/>
  <c r="P188" i="87"/>
  <c r="Q188" i="87"/>
  <c r="R188" i="87"/>
  <c r="U188" i="87"/>
  <c r="R218" i="87"/>
  <c r="P218" i="87"/>
  <c r="U218" i="87"/>
  <c r="Q218" i="87"/>
  <c r="P224" i="87"/>
  <c r="Q224" i="87"/>
  <c r="R224" i="87"/>
  <c r="U224" i="87"/>
  <c r="U251" i="87"/>
  <c r="Q251" i="87"/>
  <c r="R251" i="87"/>
  <c r="P251" i="87"/>
  <c r="U260" i="87"/>
  <c r="Q260" i="87"/>
  <c r="R260" i="87"/>
  <c r="P260" i="87"/>
  <c r="U272" i="87"/>
  <c r="Q272" i="87"/>
  <c r="R272" i="87"/>
  <c r="P272" i="87"/>
  <c r="U287" i="87"/>
  <c r="Q287" i="87"/>
  <c r="R287" i="87"/>
  <c r="P287" i="87"/>
  <c r="Q302" i="87"/>
  <c r="R302" i="87"/>
  <c r="U302" i="87"/>
  <c r="P302" i="87"/>
  <c r="U323" i="87"/>
  <c r="P323" i="87"/>
  <c r="Q323" i="87"/>
  <c r="R323" i="87"/>
  <c r="R341" i="87"/>
  <c r="P341" i="87"/>
  <c r="U341" i="87"/>
  <c r="Q341" i="87"/>
  <c r="Q350" i="87"/>
  <c r="U350" i="87"/>
  <c r="P350" i="87"/>
  <c r="R350" i="87"/>
  <c r="Q356" i="87"/>
  <c r="U356" i="87"/>
  <c r="R356" i="87"/>
  <c r="P356" i="87"/>
  <c r="U377" i="87"/>
  <c r="P377" i="87"/>
  <c r="Q377" i="87"/>
  <c r="R377" i="87"/>
  <c r="R398" i="87"/>
  <c r="P398" i="87"/>
  <c r="Q398" i="87"/>
  <c r="U398" i="87"/>
  <c r="P404" i="87"/>
  <c r="U404" i="87"/>
  <c r="Q404" i="87"/>
  <c r="R404" i="87"/>
  <c r="U422" i="87"/>
  <c r="Q422" i="87"/>
  <c r="P422" i="87"/>
  <c r="R422" i="87"/>
  <c r="Q431" i="87"/>
  <c r="P431" i="87"/>
  <c r="R431" i="87"/>
  <c r="U431" i="87"/>
  <c r="Q449" i="87"/>
  <c r="U449" i="87"/>
  <c r="R449" i="87"/>
  <c r="P449" i="87"/>
  <c r="P464" i="87"/>
  <c r="R464" i="87"/>
  <c r="Q464" i="87"/>
  <c r="U464" i="87"/>
  <c r="P476" i="87"/>
  <c r="U476" i="87"/>
  <c r="R476" i="87"/>
  <c r="Q476" i="87"/>
  <c r="R29" i="87"/>
  <c r="U29" i="87"/>
  <c r="Q29" i="87"/>
  <c r="P29" i="87"/>
  <c r="Q35" i="87"/>
  <c r="P35" i="87"/>
  <c r="R35" i="87"/>
  <c r="U35" i="87"/>
  <c r="Q59" i="87"/>
  <c r="P59" i="87"/>
  <c r="R59" i="87"/>
  <c r="U59" i="87"/>
  <c r="P77" i="87"/>
  <c r="R77" i="87"/>
  <c r="U77" i="87"/>
  <c r="Q77" i="87"/>
  <c r="Q83" i="87"/>
  <c r="P83" i="87"/>
  <c r="R83" i="87"/>
  <c r="U83" i="87"/>
  <c r="R92" i="87"/>
  <c r="P92" i="87"/>
  <c r="U92" i="87"/>
  <c r="Q92" i="87"/>
  <c r="Q119" i="87"/>
  <c r="P119" i="87"/>
  <c r="R119" i="87"/>
  <c r="U119" i="87"/>
  <c r="Q137" i="87"/>
  <c r="U137" i="87"/>
  <c r="P137" i="87"/>
  <c r="R137" i="87"/>
  <c r="P143" i="87"/>
  <c r="R143" i="87"/>
  <c r="U143" i="87"/>
  <c r="Q143" i="87"/>
  <c r="P152" i="87"/>
  <c r="U152" i="87"/>
  <c r="Q152" i="87"/>
  <c r="R152" i="87"/>
  <c r="U170" i="87"/>
  <c r="Q170" i="87"/>
  <c r="P170" i="87"/>
  <c r="R170" i="87"/>
  <c r="Q185" i="87"/>
  <c r="P185" i="87"/>
  <c r="R185" i="87"/>
  <c r="U185" i="87"/>
  <c r="P200" i="87"/>
  <c r="U200" i="87"/>
  <c r="Q200" i="87"/>
  <c r="R200" i="87"/>
  <c r="P221" i="87"/>
  <c r="R221" i="87"/>
  <c r="U221" i="87"/>
  <c r="Q221" i="87"/>
  <c r="P245" i="87"/>
  <c r="U245" i="87"/>
  <c r="Q245" i="87"/>
  <c r="R245" i="87"/>
  <c r="R248" i="87"/>
  <c r="U248" i="87"/>
  <c r="Q248" i="87"/>
  <c r="P248" i="87"/>
  <c r="R269" i="87"/>
  <c r="P269" i="87"/>
  <c r="U269" i="87"/>
  <c r="Q269" i="87"/>
  <c r="R275" i="87"/>
  <c r="P275" i="87"/>
  <c r="U275" i="87"/>
  <c r="Q275" i="87"/>
  <c r="Q284" i="87"/>
  <c r="U284" i="87"/>
  <c r="R284" i="87"/>
  <c r="P284" i="87"/>
  <c r="R314" i="87"/>
  <c r="Q314" i="87"/>
  <c r="P314" i="87"/>
  <c r="U314" i="87"/>
  <c r="P329" i="87"/>
  <c r="U329" i="87"/>
  <c r="Q329" i="87"/>
  <c r="R329" i="87"/>
  <c r="R335" i="87"/>
  <c r="P335" i="87"/>
  <c r="U335" i="87"/>
  <c r="Q335" i="87"/>
  <c r="Q347" i="87"/>
  <c r="U347" i="87"/>
  <c r="R347" i="87"/>
  <c r="P347" i="87"/>
  <c r="Q359" i="87"/>
  <c r="U359" i="87"/>
  <c r="P359" i="87"/>
  <c r="R359" i="87"/>
  <c r="R380" i="87"/>
  <c r="U380" i="87"/>
  <c r="P380" i="87"/>
  <c r="Q380" i="87"/>
  <c r="Q401" i="87"/>
  <c r="P401" i="87"/>
  <c r="U401" i="87"/>
  <c r="R401" i="87"/>
  <c r="U413" i="87"/>
  <c r="R413" i="87"/>
  <c r="Q413" i="87"/>
  <c r="P413" i="87"/>
  <c r="P419" i="87"/>
  <c r="Q419" i="87"/>
  <c r="R419" i="87"/>
  <c r="U419" i="87"/>
  <c r="P432" i="87"/>
  <c r="R432" i="87"/>
  <c r="Q432" i="87"/>
  <c r="U432" i="87"/>
  <c r="U458" i="87"/>
  <c r="P458" i="87"/>
  <c r="Q458" i="87"/>
  <c r="R458" i="87"/>
  <c r="U470" i="87"/>
  <c r="R470" i="87"/>
  <c r="P470" i="87"/>
  <c r="Q470" i="87"/>
  <c r="Q479" i="87"/>
  <c r="P479" i="87"/>
  <c r="R479" i="87"/>
  <c r="U479" i="87"/>
  <c r="P18" i="87"/>
  <c r="R18" i="87"/>
  <c r="U18" i="87"/>
  <c r="Q18" i="87"/>
  <c r="R17" i="87"/>
  <c r="P17" i="87"/>
  <c r="U17" i="87"/>
  <c r="Q17" i="87"/>
  <c r="P9" i="87"/>
  <c r="R9" i="87"/>
  <c r="U9" i="87"/>
  <c r="Q9" i="87"/>
  <c r="P15" i="87"/>
  <c r="R15" i="87"/>
  <c r="U15" i="87"/>
  <c r="Q15" i="87"/>
  <c r="U486" i="86"/>
  <c r="T486" i="87" s="1"/>
  <c r="S486" i="87" s="1"/>
  <c r="U481" i="86"/>
  <c r="T481" i="87" s="1"/>
  <c r="S481" i="87" s="1"/>
  <c r="U477" i="86"/>
  <c r="T477" i="87" s="1"/>
  <c r="S477" i="87" s="1"/>
  <c r="U478" i="86"/>
  <c r="T478" i="87" s="1"/>
  <c r="S478" i="87" s="1"/>
  <c r="U483" i="86"/>
  <c r="T483" i="87" s="1"/>
  <c r="S483" i="87" s="1"/>
  <c r="U480" i="86"/>
  <c r="T480" i="87" s="1"/>
  <c r="S480" i="87" s="1"/>
  <c r="U465" i="86"/>
  <c r="T465" i="87" s="1"/>
  <c r="S465" i="87" s="1"/>
  <c r="U475" i="86"/>
  <c r="T475" i="87" s="1"/>
  <c r="S475" i="87" s="1"/>
  <c r="U468" i="86"/>
  <c r="T468" i="87" s="1"/>
  <c r="S468" i="87" s="1"/>
  <c r="U474" i="86"/>
  <c r="T474" i="87" s="1"/>
  <c r="S474" i="87" s="1"/>
  <c r="U471" i="86"/>
  <c r="T471" i="87" s="1"/>
  <c r="S471" i="87" s="1"/>
  <c r="U459" i="86"/>
  <c r="T459" i="87" s="1"/>
  <c r="S459" i="87" s="1"/>
  <c r="U462" i="86"/>
  <c r="T462" i="87" s="1"/>
  <c r="S462" i="87" s="1"/>
  <c r="U456" i="86"/>
  <c r="T456" i="87" s="1"/>
  <c r="S456" i="87" s="1"/>
  <c r="U453" i="86"/>
  <c r="T453" i="87" s="1"/>
  <c r="S453" i="87" s="1"/>
  <c r="U444" i="86"/>
  <c r="T444" i="87" s="1"/>
  <c r="S444" i="87" s="1"/>
  <c r="U450" i="86"/>
  <c r="T450" i="87" s="1"/>
  <c r="S450" i="87" s="1"/>
  <c r="U442" i="86"/>
  <c r="T442" i="87" s="1"/>
  <c r="S442" i="87" s="1"/>
  <c r="U441" i="86"/>
  <c r="T441" i="87" s="1"/>
  <c r="S441" i="87" s="1"/>
  <c r="U447" i="86"/>
  <c r="T447" i="87" s="1"/>
  <c r="S447" i="87" s="1"/>
  <c r="U435" i="86"/>
  <c r="T435" i="87" s="1"/>
  <c r="S435" i="87" s="1"/>
  <c r="U438" i="86"/>
  <c r="T438" i="87" s="1"/>
  <c r="S438" i="87" s="1"/>
  <c r="U429" i="86"/>
  <c r="T429" i="87" s="1"/>
  <c r="S429" i="87" s="1"/>
  <c r="U417" i="86"/>
  <c r="T417" i="87" s="1"/>
  <c r="S417" i="87" s="1"/>
  <c r="U421" i="86"/>
  <c r="T421" i="87" s="1"/>
  <c r="S421" i="87" s="1"/>
  <c r="U426" i="86"/>
  <c r="T426" i="87" s="1"/>
  <c r="S426" i="87" s="1"/>
  <c r="U420" i="86"/>
  <c r="T420" i="87" s="1"/>
  <c r="S420" i="87" s="1"/>
  <c r="U423" i="86"/>
  <c r="T423" i="87" s="1"/>
  <c r="S423" i="87" s="1"/>
  <c r="U414" i="86"/>
  <c r="T414" i="87" s="1"/>
  <c r="S414" i="87" s="1"/>
  <c r="U411" i="86"/>
  <c r="T411" i="87" s="1"/>
  <c r="S411" i="87" s="1"/>
  <c r="U408" i="86"/>
  <c r="T408" i="87" s="1"/>
  <c r="S408" i="87" s="1"/>
  <c r="U405" i="86"/>
  <c r="T405" i="87" s="1"/>
  <c r="S405" i="87" s="1"/>
  <c r="U393" i="86"/>
  <c r="T393" i="87" s="1"/>
  <c r="S393" i="87" s="1"/>
  <c r="U394" i="86"/>
  <c r="T394" i="87" s="1"/>
  <c r="S394" i="87" s="1"/>
  <c r="U403" i="86"/>
  <c r="T403" i="87" s="1"/>
  <c r="S403" i="87" s="1"/>
  <c r="U402" i="86"/>
  <c r="T402" i="87" s="1"/>
  <c r="S402" i="87" s="1"/>
  <c r="U399" i="86"/>
  <c r="T399" i="87" s="1"/>
  <c r="S399" i="87" s="1"/>
  <c r="U396" i="86"/>
  <c r="T396" i="87" s="1"/>
  <c r="S396" i="87" s="1"/>
  <c r="U390" i="86"/>
  <c r="T390" i="87" s="1"/>
  <c r="S390" i="87" s="1"/>
  <c r="U384" i="86"/>
  <c r="T384" i="87" s="1"/>
  <c r="S384" i="87" s="1"/>
  <c r="U381" i="86"/>
  <c r="T381" i="87" s="1"/>
  <c r="S381" i="87" s="1"/>
  <c r="U387" i="86"/>
  <c r="T387" i="87" s="1"/>
  <c r="S387" i="87" s="1"/>
  <c r="U378" i="86"/>
  <c r="T378" i="87" s="1"/>
  <c r="S378" i="87" s="1"/>
  <c r="U372" i="86"/>
  <c r="T372" i="87" s="1"/>
  <c r="S372" i="87" s="1"/>
  <c r="U369" i="86"/>
  <c r="T369" i="87" s="1"/>
  <c r="S369" i="87" s="1"/>
  <c r="U375" i="86"/>
  <c r="T375" i="87" s="1"/>
  <c r="S375" i="87" s="1"/>
  <c r="U361" i="86"/>
  <c r="T361" i="87" s="1"/>
  <c r="S361" i="87" s="1"/>
  <c r="U363" i="86"/>
  <c r="T363" i="87" s="1"/>
  <c r="S363" i="87" s="1"/>
  <c r="U366" i="86"/>
  <c r="T366" i="87" s="1"/>
  <c r="S366" i="87" s="1"/>
  <c r="U367" i="86"/>
  <c r="T367" i="87" s="1"/>
  <c r="S367" i="87" s="1"/>
  <c r="U360" i="86"/>
  <c r="T360" i="87" s="1"/>
  <c r="S360" i="87" s="1"/>
  <c r="U357" i="86"/>
  <c r="T357" i="87" s="1"/>
  <c r="S357" i="87" s="1"/>
  <c r="U345" i="86"/>
  <c r="T345" i="87" s="1"/>
  <c r="S345" i="87" s="1"/>
  <c r="U354" i="86"/>
  <c r="T354" i="87" s="1"/>
  <c r="S354" i="87" s="1"/>
  <c r="U351" i="86"/>
  <c r="T351" i="87" s="1"/>
  <c r="S351" i="87" s="1"/>
  <c r="U348" i="86"/>
  <c r="T348" i="87" s="1"/>
  <c r="S348" i="87" s="1"/>
  <c r="U336" i="86"/>
  <c r="T336" i="87" s="1"/>
  <c r="S336" i="87" s="1"/>
  <c r="U339" i="86"/>
  <c r="T339" i="87" s="1"/>
  <c r="S339" i="87" s="1"/>
  <c r="U337" i="86"/>
  <c r="T337" i="87" s="1"/>
  <c r="S337" i="87" s="1"/>
  <c r="U333" i="86"/>
  <c r="T333" i="87" s="1"/>
  <c r="S333" i="87" s="1"/>
  <c r="U342" i="86"/>
  <c r="T342" i="87" s="1"/>
  <c r="S342" i="87" s="1"/>
  <c r="U321" i="86"/>
  <c r="T321" i="87" s="1"/>
  <c r="S321" i="87" s="1"/>
  <c r="U322" i="86"/>
  <c r="T322" i="87" s="1"/>
  <c r="S322" i="87" s="1"/>
  <c r="U324" i="86"/>
  <c r="T324" i="87" s="1"/>
  <c r="S324" i="87" s="1"/>
  <c r="U330" i="86"/>
  <c r="T330" i="87" s="1"/>
  <c r="S330" i="87" s="1"/>
  <c r="U327" i="86"/>
  <c r="T327" i="87" s="1"/>
  <c r="S327" i="87" s="1"/>
  <c r="U318" i="86"/>
  <c r="T318" i="87" s="1"/>
  <c r="S318" i="87" s="1"/>
  <c r="U312" i="86"/>
  <c r="T312" i="87" s="1"/>
  <c r="S312" i="87" s="1"/>
  <c r="U319" i="86"/>
  <c r="T319" i="87" s="1"/>
  <c r="S319" i="87" s="1"/>
  <c r="U309" i="86"/>
  <c r="T309" i="87" s="1"/>
  <c r="S309" i="87" s="1"/>
  <c r="U315" i="86"/>
  <c r="T315" i="87" s="1"/>
  <c r="S315" i="87" s="1"/>
  <c r="U303" i="86"/>
  <c r="T303" i="87" s="1"/>
  <c r="S303" i="87" s="1"/>
  <c r="U306" i="86"/>
  <c r="T306" i="87" s="1"/>
  <c r="S306" i="87" s="1"/>
  <c r="U300" i="86"/>
  <c r="T300" i="87" s="1"/>
  <c r="S300" i="87" s="1"/>
  <c r="U297" i="86"/>
  <c r="T297" i="87" s="1"/>
  <c r="S297" i="87" s="1"/>
  <c r="U285" i="86"/>
  <c r="T285" i="87" s="1"/>
  <c r="S285" i="87" s="1"/>
  <c r="U291" i="86"/>
  <c r="T291" i="87" s="1"/>
  <c r="S291" i="87" s="1"/>
  <c r="U288" i="86"/>
  <c r="T288" i="87" s="1"/>
  <c r="S288" i="87" s="1"/>
  <c r="U294" i="86"/>
  <c r="T294" i="87" s="1"/>
  <c r="S294" i="87" s="1"/>
  <c r="U273" i="86"/>
  <c r="T273" i="87" s="1"/>
  <c r="S273" i="87" s="1"/>
  <c r="U276" i="86"/>
  <c r="T276" i="87" s="1"/>
  <c r="S276" i="87" s="1"/>
  <c r="U274" i="86"/>
  <c r="T274" i="87" s="1"/>
  <c r="S274" i="87" s="1"/>
  <c r="U279" i="86"/>
  <c r="T279" i="87" s="1"/>
  <c r="S279" i="87" s="1"/>
  <c r="U282" i="86"/>
  <c r="T282" i="87" s="1"/>
  <c r="S282" i="87" s="1"/>
  <c r="U270" i="86"/>
  <c r="T270" i="87" s="1"/>
  <c r="S270" i="87" s="1"/>
  <c r="U264" i="86"/>
  <c r="T264" i="87" s="1"/>
  <c r="S264" i="87" s="1"/>
  <c r="U271" i="86"/>
  <c r="T271" i="87" s="1"/>
  <c r="S271" i="87" s="1"/>
  <c r="U261" i="86"/>
  <c r="T261" i="87" s="1"/>
  <c r="S261" i="87" s="1"/>
  <c r="U267" i="86"/>
  <c r="T267" i="87" s="1"/>
  <c r="S267" i="87" s="1"/>
  <c r="U262" i="86"/>
  <c r="T262" i="87" s="1"/>
  <c r="S262" i="87" s="1"/>
  <c r="U258" i="86"/>
  <c r="T258" i="87" s="1"/>
  <c r="S258" i="87" s="1"/>
  <c r="U249" i="86"/>
  <c r="T249" i="87" s="1"/>
  <c r="S249" i="87" s="1"/>
  <c r="U252" i="86"/>
  <c r="T252" i="87" s="1"/>
  <c r="S252" i="87" s="1"/>
  <c r="U255" i="86"/>
  <c r="T255" i="87" s="1"/>
  <c r="S255" i="87" s="1"/>
  <c r="U237" i="86"/>
  <c r="T237" i="87" s="1"/>
  <c r="S237" i="87" s="1"/>
  <c r="U243" i="86"/>
  <c r="T243" i="87" s="1"/>
  <c r="S243" i="87" s="1"/>
  <c r="U240" i="86"/>
  <c r="T240" i="87" s="1"/>
  <c r="S240" i="87" s="1"/>
  <c r="U246" i="86"/>
  <c r="T246" i="87" s="1"/>
  <c r="S246" i="87" s="1"/>
  <c r="U241" i="86"/>
  <c r="T241" i="87" s="1"/>
  <c r="S241" i="87" s="1"/>
  <c r="U231" i="86"/>
  <c r="T231" i="87" s="1"/>
  <c r="S231" i="87" s="1"/>
  <c r="U225" i="86"/>
  <c r="T225" i="87" s="1"/>
  <c r="S225" i="87" s="1"/>
  <c r="U229" i="86"/>
  <c r="T229" i="87" s="1"/>
  <c r="S229" i="87" s="1"/>
  <c r="U234" i="86"/>
  <c r="T234" i="87" s="1"/>
  <c r="S234" i="87" s="1"/>
  <c r="U228" i="86"/>
  <c r="T228" i="87" s="1"/>
  <c r="S228" i="87" s="1"/>
  <c r="U222" i="86"/>
  <c r="T222" i="87" s="1"/>
  <c r="S222" i="87" s="1"/>
  <c r="U213" i="86"/>
  <c r="T213" i="87" s="1"/>
  <c r="S213" i="87" s="1"/>
  <c r="U219" i="86"/>
  <c r="T219" i="87" s="1"/>
  <c r="S219" i="87" s="1"/>
  <c r="U216" i="86"/>
  <c r="T216" i="87" s="1"/>
  <c r="S216" i="87" s="1"/>
  <c r="U223" i="86"/>
  <c r="T223" i="87" s="1"/>
  <c r="S223" i="87" s="1"/>
  <c r="U210" i="86"/>
  <c r="T210" i="87" s="1"/>
  <c r="S210" i="87" s="1"/>
  <c r="U207" i="86"/>
  <c r="T207" i="87" s="1"/>
  <c r="S207" i="87" s="1"/>
  <c r="U211" i="86"/>
  <c r="T211" i="87" s="1"/>
  <c r="S211" i="87" s="1"/>
  <c r="U201" i="86"/>
  <c r="T201" i="87" s="1"/>
  <c r="S201" i="87" s="1"/>
  <c r="U204" i="86"/>
  <c r="T204" i="87" s="1"/>
  <c r="S204" i="87" s="1"/>
  <c r="U190" i="86"/>
  <c r="T190" i="87" s="1"/>
  <c r="S190" i="87" s="1"/>
  <c r="U198" i="86"/>
  <c r="T198" i="87" s="1"/>
  <c r="S198" i="87" s="1"/>
  <c r="U195" i="86"/>
  <c r="T195" i="87" s="1"/>
  <c r="S195" i="87" s="1"/>
  <c r="U192" i="86"/>
  <c r="T192" i="87" s="1"/>
  <c r="S192" i="87" s="1"/>
  <c r="U189" i="86"/>
  <c r="T189" i="87" s="1"/>
  <c r="S189" i="87" s="1"/>
  <c r="U180" i="86"/>
  <c r="T180" i="87" s="1"/>
  <c r="S180" i="87" s="1"/>
  <c r="U186" i="86"/>
  <c r="T186" i="87" s="1"/>
  <c r="S186" i="87" s="1"/>
  <c r="U177" i="86"/>
  <c r="T177" i="87" s="1"/>
  <c r="S177" i="87" s="1"/>
  <c r="U183" i="86"/>
  <c r="T183" i="87" s="1"/>
  <c r="S183" i="87" s="1"/>
  <c r="U165" i="86"/>
  <c r="T165" i="87" s="1"/>
  <c r="S165" i="87" s="1"/>
  <c r="U174" i="86"/>
  <c r="T174" i="87" s="1"/>
  <c r="S174" i="87" s="1"/>
  <c r="U171" i="86"/>
  <c r="T171" i="87" s="1"/>
  <c r="S171" i="87" s="1"/>
  <c r="U168" i="86"/>
  <c r="T168" i="87" s="1"/>
  <c r="S168" i="87" s="1"/>
  <c r="U153" i="86"/>
  <c r="T153" i="87" s="1"/>
  <c r="S153" i="87" s="1"/>
  <c r="U157" i="86"/>
  <c r="T157" i="87" s="1"/>
  <c r="S157" i="87" s="1"/>
  <c r="U159" i="86"/>
  <c r="T159" i="87" s="1"/>
  <c r="S159" i="87" s="1"/>
  <c r="U162" i="86"/>
  <c r="T162" i="87" s="1"/>
  <c r="S162" i="87" s="1"/>
  <c r="U163" i="86"/>
  <c r="T163" i="87" s="1"/>
  <c r="S163" i="87" s="1"/>
  <c r="U156" i="86"/>
  <c r="T156" i="87" s="1"/>
  <c r="S156" i="87" s="1"/>
  <c r="U147" i="86"/>
  <c r="T147" i="87" s="1"/>
  <c r="S147" i="87" s="1"/>
  <c r="U145" i="86"/>
  <c r="T145" i="87" s="1"/>
  <c r="S145" i="87" s="1"/>
  <c r="U141" i="86"/>
  <c r="T141" i="87" s="1"/>
  <c r="S141" i="87" s="1"/>
  <c r="U144" i="86"/>
  <c r="T144" i="87" s="1"/>
  <c r="S144" i="87" s="1"/>
  <c r="U150" i="86"/>
  <c r="T150" i="87" s="1"/>
  <c r="S150" i="87" s="1"/>
  <c r="U132" i="86"/>
  <c r="T132" i="87" s="1"/>
  <c r="S132" i="87" s="1"/>
  <c r="U138" i="86"/>
  <c r="T138" i="87" s="1"/>
  <c r="S138" i="87" s="1"/>
  <c r="U135" i="86"/>
  <c r="T135" i="87" s="1"/>
  <c r="S135" i="87" s="1"/>
  <c r="U129" i="86"/>
  <c r="T129" i="87" s="1"/>
  <c r="S129" i="87" s="1"/>
  <c r="U126" i="86"/>
  <c r="T126" i="87" s="1"/>
  <c r="S126" i="87" s="1"/>
  <c r="U123" i="86"/>
  <c r="T123" i="87" s="1"/>
  <c r="S123" i="87" s="1"/>
  <c r="U117" i="86"/>
  <c r="T117" i="87" s="1"/>
  <c r="S117" i="87" s="1"/>
  <c r="U118" i="86"/>
  <c r="T118" i="87" s="1"/>
  <c r="S118" i="87" s="1"/>
  <c r="U120" i="86"/>
  <c r="T120" i="87" s="1"/>
  <c r="S120" i="87" s="1"/>
  <c r="U106" i="86"/>
  <c r="T106" i="87" s="1"/>
  <c r="S106" i="87" s="1"/>
  <c r="U111" i="86"/>
  <c r="T111" i="87" s="1"/>
  <c r="S111" i="87" s="1"/>
  <c r="U105" i="86"/>
  <c r="T105" i="87" s="1"/>
  <c r="S105" i="87" s="1"/>
  <c r="U114" i="86"/>
  <c r="T114" i="87" s="1"/>
  <c r="S114" i="87" s="1"/>
  <c r="U108" i="86"/>
  <c r="T108" i="87" s="1"/>
  <c r="S108" i="87" s="1"/>
  <c r="U96" i="86"/>
  <c r="T96" i="87" s="1"/>
  <c r="S96" i="87" s="1"/>
  <c r="U93" i="86"/>
  <c r="T93" i="87" s="1"/>
  <c r="S93" i="87" s="1"/>
  <c r="U99" i="86"/>
  <c r="T99" i="87" s="1"/>
  <c r="S99" i="87" s="1"/>
  <c r="U102" i="86"/>
  <c r="T102" i="87" s="1"/>
  <c r="S102" i="87" s="1"/>
  <c r="U90" i="86"/>
  <c r="T90" i="87" s="1"/>
  <c r="S90" i="87" s="1"/>
  <c r="U81" i="86"/>
  <c r="T81" i="87" s="1"/>
  <c r="S81" i="87" s="1"/>
  <c r="U84" i="86"/>
  <c r="T84" i="87" s="1"/>
  <c r="S84" i="87" s="1"/>
  <c r="U87" i="86"/>
  <c r="T87" i="87" s="1"/>
  <c r="S87" i="87" s="1"/>
  <c r="U85" i="86"/>
  <c r="T85" i="87" s="1"/>
  <c r="S85" i="87" s="1"/>
  <c r="U79" i="86"/>
  <c r="T79" i="87" s="1"/>
  <c r="S79" i="87" s="1"/>
  <c r="U78" i="86"/>
  <c r="T78" i="87" s="1"/>
  <c r="S78" i="87" s="1"/>
  <c r="U75" i="86"/>
  <c r="T75" i="87" s="1"/>
  <c r="S75" i="87" s="1"/>
  <c r="U69" i="86"/>
  <c r="T69" i="87" s="1"/>
  <c r="S69" i="87" s="1"/>
  <c r="U72" i="86"/>
  <c r="T72" i="87" s="1"/>
  <c r="S72" i="87" s="1"/>
  <c r="U58" i="86"/>
  <c r="T58" i="87" s="1"/>
  <c r="S58" i="87" s="1"/>
  <c r="U66" i="86"/>
  <c r="T66" i="87" s="1"/>
  <c r="S66" i="87" s="1"/>
  <c r="U60" i="86"/>
  <c r="T60" i="87" s="1"/>
  <c r="S60" i="87" s="1"/>
  <c r="U63" i="86"/>
  <c r="T63" i="87" s="1"/>
  <c r="S63" i="87" s="1"/>
  <c r="U57" i="86"/>
  <c r="T57" i="87" s="1"/>
  <c r="S57" i="87" s="1"/>
  <c r="U45" i="86"/>
  <c r="T45" i="87" s="1"/>
  <c r="S45" i="87" s="1"/>
  <c r="U54" i="86"/>
  <c r="T54" i="87" s="1"/>
  <c r="S54" i="87" s="1"/>
  <c r="U48" i="86"/>
  <c r="T48" i="87" s="1"/>
  <c r="S48" i="87" s="1"/>
  <c r="U51" i="86"/>
  <c r="T51" i="87" s="1"/>
  <c r="S51" i="87" s="1"/>
  <c r="U37" i="86"/>
  <c r="T37" i="87" s="1"/>
  <c r="S37" i="87" s="1"/>
  <c r="U42" i="86"/>
  <c r="T42" i="87" s="1"/>
  <c r="S42" i="87" s="1"/>
  <c r="U39" i="86"/>
  <c r="T39" i="87" s="1"/>
  <c r="S39" i="87" s="1"/>
  <c r="U33" i="86"/>
  <c r="T33" i="87" s="1"/>
  <c r="S33" i="87" s="1"/>
  <c r="U36" i="86"/>
  <c r="T36" i="87" s="1"/>
  <c r="S36" i="87" s="1"/>
  <c r="U21" i="86"/>
  <c r="T21" i="87" s="1"/>
  <c r="S21" i="87" s="1"/>
  <c r="U30" i="86"/>
  <c r="T30" i="87" s="1"/>
  <c r="S30" i="87" s="1"/>
  <c r="U31" i="86"/>
  <c r="T31" i="87" s="1"/>
  <c r="S31" i="87" s="1"/>
  <c r="U27" i="86"/>
  <c r="T27" i="87" s="1"/>
  <c r="S27" i="87" s="1"/>
  <c r="U24" i="86"/>
  <c r="T24" i="87" s="1"/>
  <c r="S24" i="87" s="1"/>
  <c r="U12" i="86"/>
  <c r="T12" i="87" s="1"/>
  <c r="S12" i="87" s="1"/>
  <c r="U13" i="86"/>
  <c r="T13" i="87" s="1"/>
  <c r="S13" i="87" s="1"/>
  <c r="U19" i="86"/>
  <c r="T19" i="87" s="1"/>
  <c r="S19" i="87" s="1"/>
  <c r="U16" i="86"/>
  <c r="T16" i="87" s="1"/>
  <c r="S16" i="87" s="1"/>
  <c r="Q298" i="86"/>
  <c r="M298" i="86"/>
  <c r="I298" i="86"/>
  <c r="E298" i="86"/>
  <c r="P298" i="86"/>
  <c r="K298" i="86"/>
  <c r="F298" i="86"/>
  <c r="O298" i="86"/>
  <c r="J298" i="86"/>
  <c r="D298" i="86"/>
  <c r="W298" i="87" s="1"/>
  <c r="G298" i="86"/>
  <c r="N298" i="86"/>
  <c r="C298" i="86"/>
  <c r="L298" i="86"/>
  <c r="H298" i="86"/>
  <c r="Q382" i="86"/>
  <c r="M382" i="86"/>
  <c r="I382" i="86"/>
  <c r="E382" i="86"/>
  <c r="P382" i="86"/>
  <c r="K382" i="86"/>
  <c r="F382" i="86"/>
  <c r="J382" i="86"/>
  <c r="C382" i="86"/>
  <c r="O382" i="86"/>
  <c r="H382" i="86"/>
  <c r="N382" i="86"/>
  <c r="G382" i="86"/>
  <c r="L382" i="86"/>
  <c r="D382" i="86"/>
  <c r="W382" i="87" s="1"/>
  <c r="P166" i="86"/>
  <c r="L166" i="86"/>
  <c r="H166" i="86"/>
  <c r="D166" i="86"/>
  <c r="W166" i="87" s="1"/>
  <c r="M166" i="86"/>
  <c r="G166" i="86"/>
  <c r="Q166" i="86"/>
  <c r="K166" i="86"/>
  <c r="F166" i="86"/>
  <c r="O166" i="86"/>
  <c r="J166" i="86"/>
  <c r="E166" i="86"/>
  <c r="N166" i="86"/>
  <c r="I166" i="86"/>
  <c r="C166" i="86"/>
  <c r="Q472" i="86"/>
  <c r="M472" i="86"/>
  <c r="I472" i="86"/>
  <c r="E472" i="86"/>
  <c r="P472" i="86"/>
  <c r="L472" i="86"/>
  <c r="H472" i="86"/>
  <c r="D472" i="86"/>
  <c r="W472" i="87" s="1"/>
  <c r="K472" i="86"/>
  <c r="C472" i="86"/>
  <c r="J472" i="86"/>
  <c r="G472" i="86"/>
  <c r="O472" i="86"/>
  <c r="F472" i="86"/>
  <c r="N472" i="86"/>
  <c r="Q304" i="86"/>
  <c r="M304" i="86"/>
  <c r="I304" i="86"/>
  <c r="E304" i="86"/>
  <c r="P304" i="86"/>
  <c r="K304" i="86"/>
  <c r="F304" i="86"/>
  <c r="O304" i="86"/>
  <c r="J304" i="86"/>
  <c r="D304" i="86"/>
  <c r="W304" i="87" s="1"/>
  <c r="G304" i="86"/>
  <c r="N304" i="86"/>
  <c r="C304" i="86"/>
  <c r="L304" i="86"/>
  <c r="H304" i="86"/>
  <c r="Q88" i="86"/>
  <c r="M88" i="86"/>
  <c r="I88" i="86"/>
  <c r="E88" i="86"/>
  <c r="P88" i="86"/>
  <c r="L88" i="86"/>
  <c r="H88" i="86"/>
  <c r="D88" i="86"/>
  <c r="W88" i="87" s="1"/>
  <c r="J88" i="86"/>
  <c r="O88" i="86"/>
  <c r="G88" i="86"/>
  <c r="N88" i="86"/>
  <c r="F88" i="86"/>
  <c r="K88" i="86"/>
  <c r="C88" i="86"/>
  <c r="Q373" i="86"/>
  <c r="M373" i="86"/>
  <c r="I373" i="86"/>
  <c r="E373" i="86"/>
  <c r="P373" i="86"/>
  <c r="K373" i="86"/>
  <c r="F373" i="86"/>
  <c r="O373" i="86"/>
  <c r="J373" i="86"/>
  <c r="D373" i="86"/>
  <c r="W373" i="87" s="1"/>
  <c r="N373" i="86"/>
  <c r="H373" i="86"/>
  <c r="C373" i="86"/>
  <c r="L373" i="86"/>
  <c r="G373" i="86"/>
  <c r="O133" i="86"/>
  <c r="K133" i="86"/>
  <c r="G133" i="86"/>
  <c r="C133" i="86"/>
  <c r="N133" i="86"/>
  <c r="J133" i="86"/>
  <c r="F133" i="86"/>
  <c r="Q133" i="86"/>
  <c r="M133" i="86"/>
  <c r="I133" i="86"/>
  <c r="E133" i="86"/>
  <c r="P133" i="86"/>
  <c r="L133" i="86"/>
  <c r="H133" i="86"/>
  <c r="D133" i="86"/>
  <c r="W133" i="87" s="1"/>
  <c r="Q463" i="86"/>
  <c r="M463" i="86"/>
  <c r="I463" i="86"/>
  <c r="E463" i="86"/>
  <c r="P463" i="86"/>
  <c r="K463" i="86"/>
  <c r="F463" i="86"/>
  <c r="L463" i="86"/>
  <c r="G463" i="86"/>
  <c r="N463" i="86"/>
  <c r="C463" i="86"/>
  <c r="J463" i="86"/>
  <c r="H463" i="86"/>
  <c r="O463" i="86"/>
  <c r="D463" i="86"/>
  <c r="W463" i="87" s="1"/>
  <c r="Q259" i="86"/>
  <c r="M259" i="86"/>
  <c r="I259" i="86"/>
  <c r="E259" i="86"/>
  <c r="P259" i="86"/>
  <c r="K259" i="86"/>
  <c r="F259" i="86"/>
  <c r="N259" i="86"/>
  <c r="H259" i="86"/>
  <c r="C259" i="86"/>
  <c r="O259" i="86"/>
  <c r="D259" i="86"/>
  <c r="W259" i="87" s="1"/>
  <c r="L259" i="86"/>
  <c r="J259" i="86"/>
  <c r="G259" i="86"/>
  <c r="Q67" i="86"/>
  <c r="M67" i="86"/>
  <c r="I67" i="86"/>
  <c r="E67" i="86"/>
  <c r="P67" i="86"/>
  <c r="L67" i="86"/>
  <c r="H67" i="86"/>
  <c r="D67" i="86"/>
  <c r="W67" i="87" s="1"/>
  <c r="J67" i="86"/>
  <c r="O67" i="86"/>
  <c r="G67" i="86"/>
  <c r="N67" i="86"/>
  <c r="F67" i="86"/>
  <c r="K67" i="86"/>
  <c r="C67" i="86"/>
  <c r="P430" i="86"/>
  <c r="L430" i="86"/>
  <c r="H430" i="86"/>
  <c r="D430" i="86"/>
  <c r="W430" i="87" s="1"/>
  <c r="Q430" i="86"/>
  <c r="K430" i="86"/>
  <c r="F430" i="86"/>
  <c r="O430" i="86"/>
  <c r="J430" i="86"/>
  <c r="E430" i="86"/>
  <c r="N430" i="86"/>
  <c r="I430" i="86"/>
  <c r="C430" i="86"/>
  <c r="M430" i="86"/>
  <c r="G430" i="86"/>
  <c r="P238" i="86"/>
  <c r="L238" i="86"/>
  <c r="H238" i="86"/>
  <c r="D238" i="86"/>
  <c r="W238" i="87" s="1"/>
  <c r="Q238" i="86"/>
  <c r="K238" i="86"/>
  <c r="F238" i="86"/>
  <c r="O238" i="86"/>
  <c r="J238" i="86"/>
  <c r="E238" i="86"/>
  <c r="N238" i="86"/>
  <c r="I238" i="86"/>
  <c r="C238" i="86"/>
  <c r="M238" i="86"/>
  <c r="G238" i="86"/>
  <c r="Q34" i="86"/>
  <c r="M34" i="86"/>
  <c r="I34" i="86"/>
  <c r="E34" i="86"/>
  <c r="P34" i="86"/>
  <c r="L34" i="86"/>
  <c r="H34" i="86"/>
  <c r="D34" i="86"/>
  <c r="W34" i="87" s="1"/>
  <c r="J34" i="86"/>
  <c r="O34" i="86"/>
  <c r="G34" i="86"/>
  <c r="N34" i="86"/>
  <c r="F34" i="86"/>
  <c r="K34" i="86"/>
  <c r="C34" i="86"/>
  <c r="Q316" i="86"/>
  <c r="M316" i="86"/>
  <c r="I316" i="86"/>
  <c r="E316" i="86"/>
  <c r="O316" i="86"/>
  <c r="J316" i="86"/>
  <c r="D316" i="86"/>
  <c r="W316" i="87" s="1"/>
  <c r="N316" i="86"/>
  <c r="H316" i="86"/>
  <c r="C316" i="86"/>
  <c r="L316" i="86"/>
  <c r="G316" i="86"/>
  <c r="K316" i="86"/>
  <c r="F316" i="86"/>
  <c r="P316" i="86"/>
  <c r="P160" i="86"/>
  <c r="L160" i="86"/>
  <c r="H160" i="86"/>
  <c r="D160" i="86"/>
  <c r="W160" i="87" s="1"/>
  <c r="O160" i="86"/>
  <c r="J160" i="86"/>
  <c r="E160" i="86"/>
  <c r="N160" i="86"/>
  <c r="I160" i="86"/>
  <c r="C160" i="86"/>
  <c r="M160" i="86"/>
  <c r="G160" i="86"/>
  <c r="Q160" i="86"/>
  <c r="K160" i="86"/>
  <c r="F160" i="86"/>
  <c r="Q409" i="86"/>
  <c r="M409" i="86"/>
  <c r="I409" i="86"/>
  <c r="E409" i="86"/>
  <c r="P409" i="86"/>
  <c r="K409" i="86"/>
  <c r="F409" i="86"/>
  <c r="O409" i="86"/>
  <c r="J409" i="86"/>
  <c r="D409" i="86"/>
  <c r="W409" i="87" s="1"/>
  <c r="N409" i="86"/>
  <c r="H409" i="86"/>
  <c r="C409" i="86"/>
  <c r="L409" i="86"/>
  <c r="G409" i="86"/>
  <c r="P193" i="86"/>
  <c r="L193" i="86"/>
  <c r="H193" i="86"/>
  <c r="D193" i="86"/>
  <c r="W193" i="87" s="1"/>
  <c r="M193" i="86"/>
  <c r="G193" i="86"/>
  <c r="Q193" i="86"/>
  <c r="K193" i="86"/>
  <c r="F193" i="86"/>
  <c r="O193" i="86"/>
  <c r="J193" i="86"/>
  <c r="E193" i="86"/>
  <c r="N193" i="86"/>
  <c r="I193" i="86"/>
  <c r="C193" i="86"/>
  <c r="Q487" i="86"/>
  <c r="M487" i="86"/>
  <c r="I487" i="86"/>
  <c r="E487" i="86"/>
  <c r="P487" i="86"/>
  <c r="L487" i="86"/>
  <c r="H487" i="86"/>
  <c r="D487" i="86"/>
  <c r="W487" i="87" s="1"/>
  <c r="O487" i="86"/>
  <c r="K487" i="86"/>
  <c r="G487" i="86"/>
  <c r="C487" i="86"/>
  <c r="N487" i="86"/>
  <c r="J487" i="86"/>
  <c r="F487" i="86"/>
  <c r="Q307" i="86"/>
  <c r="M307" i="86"/>
  <c r="I307" i="86"/>
  <c r="E307" i="86"/>
  <c r="P307" i="86"/>
  <c r="K307" i="86"/>
  <c r="F307" i="86"/>
  <c r="O307" i="86"/>
  <c r="J307" i="86"/>
  <c r="D307" i="86"/>
  <c r="W307" i="87" s="1"/>
  <c r="L307" i="86"/>
  <c r="H307" i="86"/>
  <c r="G307" i="86"/>
  <c r="N307" i="86"/>
  <c r="C307" i="86"/>
  <c r="Q103" i="86"/>
  <c r="M103" i="86"/>
  <c r="I103" i="86"/>
  <c r="E103" i="86"/>
  <c r="P103" i="86"/>
  <c r="L103" i="86"/>
  <c r="H103" i="86"/>
  <c r="D103" i="86"/>
  <c r="W103" i="87" s="1"/>
  <c r="J103" i="86"/>
  <c r="O103" i="86"/>
  <c r="G103" i="86"/>
  <c r="N103" i="86"/>
  <c r="F103" i="86"/>
  <c r="K103" i="86"/>
  <c r="C103" i="86"/>
  <c r="Q370" i="86"/>
  <c r="M370" i="86"/>
  <c r="I370" i="86"/>
  <c r="E370" i="86"/>
  <c r="P370" i="86"/>
  <c r="K370" i="86"/>
  <c r="F370" i="86"/>
  <c r="O370" i="86"/>
  <c r="J370" i="86"/>
  <c r="D370" i="86"/>
  <c r="W370" i="87" s="1"/>
  <c r="N370" i="86"/>
  <c r="H370" i="86"/>
  <c r="C370" i="86"/>
  <c r="G370" i="86"/>
  <c r="L370" i="86"/>
  <c r="O130" i="86"/>
  <c r="K130" i="86"/>
  <c r="G130" i="86"/>
  <c r="C130" i="86"/>
  <c r="N130" i="86"/>
  <c r="J130" i="86"/>
  <c r="F130" i="86"/>
  <c r="Q130" i="86"/>
  <c r="M130" i="86"/>
  <c r="I130" i="86"/>
  <c r="E130" i="86"/>
  <c r="P130" i="86"/>
  <c r="L130" i="86"/>
  <c r="H130" i="86"/>
  <c r="D130" i="86"/>
  <c r="W130" i="87" s="1"/>
  <c r="P436" i="86"/>
  <c r="L436" i="86"/>
  <c r="H436" i="86"/>
  <c r="D436" i="86"/>
  <c r="W436" i="87" s="1"/>
  <c r="M436" i="86"/>
  <c r="G436" i="86"/>
  <c r="Q436" i="86"/>
  <c r="K436" i="86"/>
  <c r="F436" i="86"/>
  <c r="O436" i="86"/>
  <c r="J436" i="86"/>
  <c r="E436" i="86"/>
  <c r="N436" i="86"/>
  <c r="I436" i="86"/>
  <c r="C436" i="86"/>
  <c r="Q292" i="86"/>
  <c r="M292" i="86"/>
  <c r="I292" i="86"/>
  <c r="E292" i="86"/>
  <c r="N292" i="86"/>
  <c r="H292" i="86"/>
  <c r="C292" i="86"/>
  <c r="O292" i="86"/>
  <c r="G292" i="86"/>
  <c r="L292" i="86"/>
  <c r="F292" i="86"/>
  <c r="K292" i="86"/>
  <c r="D292" i="86"/>
  <c r="W292" i="87" s="1"/>
  <c r="P292" i="86"/>
  <c r="J292" i="86"/>
  <c r="Q64" i="86"/>
  <c r="M64" i="86"/>
  <c r="I64" i="86"/>
  <c r="E64" i="86"/>
  <c r="P64" i="86"/>
  <c r="L64" i="86"/>
  <c r="H64" i="86"/>
  <c r="D64" i="86"/>
  <c r="W64" i="87" s="1"/>
  <c r="J64" i="86"/>
  <c r="O64" i="86"/>
  <c r="G64" i="86"/>
  <c r="N64" i="86"/>
  <c r="F64" i="86"/>
  <c r="K64" i="86"/>
  <c r="C64" i="86"/>
  <c r="P349" i="86"/>
  <c r="L349" i="86"/>
  <c r="H349" i="86"/>
  <c r="D349" i="86"/>
  <c r="W349" i="87" s="1"/>
  <c r="Q349" i="86"/>
  <c r="K349" i="86"/>
  <c r="F349" i="86"/>
  <c r="O349" i="86"/>
  <c r="J349" i="86"/>
  <c r="E349" i="86"/>
  <c r="N349" i="86"/>
  <c r="I349" i="86"/>
  <c r="C349" i="86"/>
  <c r="G349" i="86"/>
  <c r="M349" i="86"/>
  <c r="P181" i="86"/>
  <c r="L181" i="86"/>
  <c r="H181" i="86"/>
  <c r="D181" i="86"/>
  <c r="W181" i="87" s="1"/>
  <c r="O181" i="86"/>
  <c r="J181" i="86"/>
  <c r="E181" i="86"/>
  <c r="N181" i="86"/>
  <c r="I181" i="86"/>
  <c r="C181" i="86"/>
  <c r="M181" i="86"/>
  <c r="G181" i="86"/>
  <c r="Q181" i="86"/>
  <c r="K181" i="86"/>
  <c r="F181" i="86"/>
  <c r="P427" i="86"/>
  <c r="L427" i="86"/>
  <c r="H427" i="86"/>
  <c r="D427" i="86"/>
  <c r="W427" i="87" s="1"/>
  <c r="N427" i="86"/>
  <c r="I427" i="86"/>
  <c r="C427" i="86"/>
  <c r="M427" i="86"/>
  <c r="G427" i="86"/>
  <c r="Q427" i="86"/>
  <c r="K427" i="86"/>
  <c r="F427" i="86"/>
  <c r="E427" i="86"/>
  <c r="O427" i="86"/>
  <c r="J427" i="86"/>
  <c r="Q247" i="86"/>
  <c r="M247" i="86"/>
  <c r="I247" i="86"/>
  <c r="E247" i="86"/>
  <c r="N247" i="86"/>
  <c r="H247" i="86"/>
  <c r="C247" i="86"/>
  <c r="P247" i="86"/>
  <c r="K247" i="86"/>
  <c r="F247" i="86"/>
  <c r="G247" i="86"/>
  <c r="O247" i="86"/>
  <c r="D247" i="86"/>
  <c r="W247" i="87" s="1"/>
  <c r="L247" i="86"/>
  <c r="J247" i="86"/>
  <c r="Q43" i="86"/>
  <c r="M43" i="86"/>
  <c r="I43" i="86"/>
  <c r="E43" i="86"/>
  <c r="P43" i="86"/>
  <c r="L43" i="86"/>
  <c r="H43" i="86"/>
  <c r="D43" i="86"/>
  <c r="W43" i="87" s="1"/>
  <c r="J43" i="86"/>
  <c r="O43" i="86"/>
  <c r="G43" i="86"/>
  <c r="N43" i="86"/>
  <c r="F43" i="86"/>
  <c r="K43" i="86"/>
  <c r="C43" i="86"/>
  <c r="P172" i="86"/>
  <c r="L172" i="86"/>
  <c r="H172" i="86"/>
  <c r="D172" i="86"/>
  <c r="W172" i="87" s="1"/>
  <c r="M172" i="86"/>
  <c r="G172" i="86"/>
  <c r="Q172" i="86"/>
  <c r="K172" i="86"/>
  <c r="F172" i="86"/>
  <c r="O172" i="86"/>
  <c r="J172" i="86"/>
  <c r="E172" i="86"/>
  <c r="N172" i="86"/>
  <c r="I172" i="86"/>
  <c r="C172" i="86"/>
  <c r="Q334" i="86"/>
  <c r="M334" i="86"/>
  <c r="I334" i="86"/>
  <c r="E334" i="86"/>
  <c r="P334" i="86"/>
  <c r="L334" i="86"/>
  <c r="H334" i="86"/>
  <c r="D334" i="86"/>
  <c r="W334" i="87" s="1"/>
  <c r="O334" i="86"/>
  <c r="K334" i="86"/>
  <c r="G334" i="86"/>
  <c r="C334" i="86"/>
  <c r="F334" i="86"/>
  <c r="N334" i="86"/>
  <c r="J334" i="86"/>
  <c r="P202" i="86"/>
  <c r="L202" i="86"/>
  <c r="H202" i="86"/>
  <c r="D202" i="86"/>
  <c r="W202" i="87" s="1"/>
  <c r="N202" i="86"/>
  <c r="Q202" i="86"/>
  <c r="K202" i="86"/>
  <c r="F202" i="86"/>
  <c r="O202" i="86"/>
  <c r="J202" i="86"/>
  <c r="E202" i="86"/>
  <c r="G202" i="86"/>
  <c r="C202" i="86"/>
  <c r="M202" i="86"/>
  <c r="I202" i="86"/>
  <c r="O448" i="86"/>
  <c r="K448" i="86"/>
  <c r="G448" i="86"/>
  <c r="C448" i="86"/>
  <c r="P448" i="86"/>
  <c r="L448" i="86"/>
  <c r="H448" i="86"/>
  <c r="D448" i="86"/>
  <c r="W448" i="87" s="1"/>
  <c r="Q448" i="86"/>
  <c r="I448" i="86"/>
  <c r="N448" i="86"/>
  <c r="F448" i="86"/>
  <c r="M448" i="86"/>
  <c r="E448" i="86"/>
  <c r="J448" i="86"/>
  <c r="Q256" i="86"/>
  <c r="M256" i="86"/>
  <c r="I256" i="86"/>
  <c r="E256" i="86"/>
  <c r="P256" i="86"/>
  <c r="K256" i="86"/>
  <c r="F256" i="86"/>
  <c r="N256" i="86"/>
  <c r="H256" i="86"/>
  <c r="C256" i="86"/>
  <c r="J256" i="86"/>
  <c r="G256" i="86"/>
  <c r="O256" i="86"/>
  <c r="D256" i="86"/>
  <c r="W256" i="87" s="1"/>
  <c r="L256" i="86"/>
  <c r="Q40" i="86"/>
  <c r="M40" i="86"/>
  <c r="I40" i="86"/>
  <c r="E40" i="86"/>
  <c r="P40" i="86"/>
  <c r="L40" i="86"/>
  <c r="H40" i="86"/>
  <c r="D40" i="86"/>
  <c r="W40" i="87" s="1"/>
  <c r="J40" i="86"/>
  <c r="O40" i="86"/>
  <c r="G40" i="86"/>
  <c r="N40" i="86"/>
  <c r="F40" i="86"/>
  <c r="K40" i="86"/>
  <c r="C40" i="86"/>
  <c r="Q313" i="86"/>
  <c r="M313" i="86"/>
  <c r="I313" i="86"/>
  <c r="E313" i="86"/>
  <c r="O313" i="86"/>
  <c r="J313" i="86"/>
  <c r="D313" i="86"/>
  <c r="W313" i="87" s="1"/>
  <c r="N313" i="86"/>
  <c r="H313" i="86"/>
  <c r="C313" i="86"/>
  <c r="L313" i="86"/>
  <c r="G313" i="86"/>
  <c r="P313" i="86"/>
  <c r="K313" i="86"/>
  <c r="F313" i="86"/>
  <c r="P205" i="86"/>
  <c r="L205" i="86"/>
  <c r="H205" i="86"/>
  <c r="D205" i="86"/>
  <c r="W205" i="87" s="1"/>
  <c r="N205" i="86"/>
  <c r="I205" i="86"/>
  <c r="C205" i="86"/>
  <c r="Q205" i="86"/>
  <c r="K205" i="86"/>
  <c r="F205" i="86"/>
  <c r="O205" i="86"/>
  <c r="J205" i="86"/>
  <c r="E205" i="86"/>
  <c r="M205" i="86"/>
  <c r="G205" i="86"/>
  <c r="Q415" i="86"/>
  <c r="M415" i="86"/>
  <c r="I415" i="86"/>
  <c r="E415" i="86"/>
  <c r="P415" i="86"/>
  <c r="K415" i="86"/>
  <c r="F415" i="86"/>
  <c r="O415" i="86"/>
  <c r="J415" i="86"/>
  <c r="D415" i="86"/>
  <c r="W415" i="87" s="1"/>
  <c r="N415" i="86"/>
  <c r="H415" i="86"/>
  <c r="C415" i="86"/>
  <c r="L415" i="86"/>
  <c r="G415" i="86"/>
  <c r="P199" i="86"/>
  <c r="L199" i="86"/>
  <c r="H199" i="86"/>
  <c r="D199" i="86"/>
  <c r="W199" i="87" s="1"/>
  <c r="M199" i="86"/>
  <c r="G199" i="86"/>
  <c r="O199" i="86"/>
  <c r="I199" i="86"/>
  <c r="N199" i="86"/>
  <c r="F199" i="86"/>
  <c r="K199" i="86"/>
  <c r="E199" i="86"/>
  <c r="Q199" i="86"/>
  <c r="J199" i="86"/>
  <c r="C199" i="86"/>
  <c r="Q328" i="86"/>
  <c r="M328" i="86"/>
  <c r="I328" i="86"/>
  <c r="E328" i="86"/>
  <c r="P328" i="86"/>
  <c r="L328" i="86"/>
  <c r="H328" i="86"/>
  <c r="D328" i="86"/>
  <c r="W328" i="87" s="1"/>
  <c r="J328" i="86"/>
  <c r="O328" i="86"/>
  <c r="G328" i="86"/>
  <c r="N328" i="86"/>
  <c r="F328" i="86"/>
  <c r="K328" i="86"/>
  <c r="C328" i="86"/>
  <c r="P358" i="86"/>
  <c r="L358" i="86"/>
  <c r="H358" i="86"/>
  <c r="D358" i="86"/>
  <c r="W358" i="87" s="1"/>
  <c r="N358" i="86"/>
  <c r="J358" i="86"/>
  <c r="F358" i="86"/>
  <c r="O358" i="86"/>
  <c r="G358" i="86"/>
  <c r="M358" i="86"/>
  <c r="E358" i="86"/>
  <c r="K358" i="86"/>
  <c r="C358" i="86"/>
  <c r="Q358" i="86"/>
  <c r="I358" i="86"/>
  <c r="P142" i="86"/>
  <c r="L142" i="86"/>
  <c r="H142" i="86"/>
  <c r="D142" i="86"/>
  <c r="W142" i="87" s="1"/>
  <c r="M142" i="86"/>
  <c r="G142" i="86"/>
  <c r="Q142" i="86"/>
  <c r="K142" i="86"/>
  <c r="F142" i="86"/>
  <c r="O142" i="86"/>
  <c r="J142" i="86"/>
  <c r="E142" i="86"/>
  <c r="N142" i="86"/>
  <c r="I142" i="86"/>
  <c r="C142" i="86"/>
  <c r="Q460" i="86"/>
  <c r="M460" i="86"/>
  <c r="I460" i="86"/>
  <c r="E460" i="86"/>
  <c r="P460" i="86"/>
  <c r="K460" i="86"/>
  <c r="F460" i="86"/>
  <c r="L460" i="86"/>
  <c r="G460" i="86"/>
  <c r="H460" i="86"/>
  <c r="O460" i="86"/>
  <c r="D460" i="86"/>
  <c r="W460" i="87" s="1"/>
  <c r="N460" i="86"/>
  <c r="C460" i="86"/>
  <c r="J460" i="86"/>
  <c r="Q268" i="86"/>
  <c r="M268" i="86"/>
  <c r="I268" i="86"/>
  <c r="E268" i="86"/>
  <c r="N268" i="86"/>
  <c r="H268" i="86"/>
  <c r="C268" i="86"/>
  <c r="L268" i="86"/>
  <c r="G268" i="86"/>
  <c r="P268" i="86"/>
  <c r="K268" i="86"/>
  <c r="F268" i="86"/>
  <c r="J268" i="86"/>
  <c r="D268" i="86"/>
  <c r="W268" i="87" s="1"/>
  <c r="O268" i="86"/>
  <c r="Q76" i="86"/>
  <c r="M76" i="86"/>
  <c r="I76" i="86"/>
  <c r="E76" i="86"/>
  <c r="P76" i="86"/>
  <c r="L76" i="86"/>
  <c r="H76" i="86"/>
  <c r="D76" i="86"/>
  <c r="W76" i="87" s="1"/>
  <c r="J76" i="86"/>
  <c r="O76" i="86"/>
  <c r="G76" i="86"/>
  <c r="N76" i="86"/>
  <c r="F76" i="86"/>
  <c r="K76" i="86"/>
  <c r="C76" i="86"/>
  <c r="Q325" i="86"/>
  <c r="M325" i="86"/>
  <c r="I325" i="86"/>
  <c r="E325" i="86"/>
  <c r="P325" i="86"/>
  <c r="L325" i="86"/>
  <c r="H325" i="86"/>
  <c r="D325" i="86"/>
  <c r="W325" i="87" s="1"/>
  <c r="J325" i="86"/>
  <c r="O325" i="86"/>
  <c r="G325" i="86"/>
  <c r="N325" i="86"/>
  <c r="F325" i="86"/>
  <c r="K325" i="86"/>
  <c r="C325" i="86"/>
  <c r="N121" i="86"/>
  <c r="J121" i="86"/>
  <c r="F121" i="86"/>
  <c r="Q121" i="86"/>
  <c r="M121" i="86"/>
  <c r="I121" i="86"/>
  <c r="E121" i="86"/>
  <c r="P121" i="86"/>
  <c r="L121" i="86"/>
  <c r="H121" i="86"/>
  <c r="D121" i="86"/>
  <c r="W121" i="87" s="1"/>
  <c r="K121" i="86"/>
  <c r="G121" i="86"/>
  <c r="C121" i="86"/>
  <c r="O121" i="86"/>
  <c r="P439" i="86"/>
  <c r="L439" i="86"/>
  <c r="H439" i="86"/>
  <c r="D439" i="86"/>
  <c r="W439" i="87" s="1"/>
  <c r="M439" i="86"/>
  <c r="G439" i="86"/>
  <c r="Q439" i="86"/>
  <c r="K439" i="86"/>
  <c r="F439" i="86"/>
  <c r="O439" i="86"/>
  <c r="J439" i="86"/>
  <c r="E439" i="86"/>
  <c r="N439" i="86"/>
  <c r="I439" i="86"/>
  <c r="C439" i="86"/>
  <c r="P235" i="86"/>
  <c r="L235" i="86"/>
  <c r="H235" i="86"/>
  <c r="D235" i="86"/>
  <c r="W235" i="87" s="1"/>
  <c r="N235" i="86"/>
  <c r="I235" i="86"/>
  <c r="C235" i="86"/>
  <c r="M235" i="86"/>
  <c r="G235" i="86"/>
  <c r="Q235" i="86"/>
  <c r="K235" i="86"/>
  <c r="F235" i="86"/>
  <c r="O235" i="86"/>
  <c r="J235" i="86"/>
  <c r="E235" i="86"/>
  <c r="Q55" i="86"/>
  <c r="M55" i="86"/>
  <c r="I55" i="86"/>
  <c r="E55" i="86"/>
  <c r="P55" i="86"/>
  <c r="L55" i="86"/>
  <c r="H55" i="86"/>
  <c r="D55" i="86"/>
  <c r="W55" i="87" s="1"/>
  <c r="J55" i="86"/>
  <c r="O55" i="86"/>
  <c r="G55" i="86"/>
  <c r="N55" i="86"/>
  <c r="F55" i="86"/>
  <c r="K55" i="86"/>
  <c r="C55" i="86"/>
  <c r="Q388" i="86"/>
  <c r="M388" i="86"/>
  <c r="I388" i="86"/>
  <c r="E388" i="86"/>
  <c r="P388" i="86"/>
  <c r="K388" i="86"/>
  <c r="F388" i="86"/>
  <c r="N388" i="86"/>
  <c r="G388" i="86"/>
  <c r="L388" i="86"/>
  <c r="D388" i="86"/>
  <c r="W388" i="87" s="1"/>
  <c r="J388" i="86"/>
  <c r="C388" i="86"/>
  <c r="O388" i="86"/>
  <c r="H388" i="86"/>
  <c r="Q310" i="86"/>
  <c r="M310" i="86"/>
  <c r="I310" i="86"/>
  <c r="E310" i="86"/>
  <c r="O310" i="86"/>
  <c r="J310" i="86"/>
  <c r="D310" i="86"/>
  <c r="W310" i="87" s="1"/>
  <c r="N310" i="86"/>
  <c r="H310" i="86"/>
  <c r="C310" i="86"/>
  <c r="L310" i="86"/>
  <c r="G310" i="86"/>
  <c r="P310" i="86"/>
  <c r="K310" i="86"/>
  <c r="F310" i="86"/>
  <c r="P154" i="86"/>
  <c r="L154" i="86"/>
  <c r="H154" i="86"/>
  <c r="D154" i="86"/>
  <c r="W154" i="87" s="1"/>
  <c r="O154" i="86"/>
  <c r="J154" i="86"/>
  <c r="E154" i="86"/>
  <c r="N154" i="86"/>
  <c r="I154" i="86"/>
  <c r="C154" i="86"/>
  <c r="M154" i="86"/>
  <c r="G154" i="86"/>
  <c r="Q154" i="86"/>
  <c r="K154" i="86"/>
  <c r="F154" i="86"/>
  <c r="Q412" i="86"/>
  <c r="M412" i="86"/>
  <c r="I412" i="86"/>
  <c r="E412" i="86"/>
  <c r="P412" i="86"/>
  <c r="K412" i="86"/>
  <c r="F412" i="86"/>
  <c r="O412" i="86"/>
  <c r="J412" i="86"/>
  <c r="D412" i="86"/>
  <c r="W412" i="87" s="1"/>
  <c r="N412" i="86"/>
  <c r="H412" i="86"/>
  <c r="C412" i="86"/>
  <c r="L412" i="86"/>
  <c r="G412" i="86"/>
  <c r="P196" i="86"/>
  <c r="L196" i="86"/>
  <c r="H196" i="86"/>
  <c r="D196" i="86"/>
  <c r="W196" i="87" s="1"/>
  <c r="M196" i="86"/>
  <c r="G196" i="86"/>
  <c r="Q196" i="86"/>
  <c r="K196" i="86"/>
  <c r="F196" i="86"/>
  <c r="O196" i="86"/>
  <c r="J196" i="86"/>
  <c r="E196" i="86"/>
  <c r="N196" i="86"/>
  <c r="I196" i="86"/>
  <c r="C196" i="86"/>
  <c r="Q469" i="86"/>
  <c r="M469" i="86"/>
  <c r="I469" i="86"/>
  <c r="E469" i="86"/>
  <c r="P469" i="86"/>
  <c r="L469" i="86"/>
  <c r="H469" i="86"/>
  <c r="D469" i="86"/>
  <c r="W469" i="87" s="1"/>
  <c r="K469" i="86"/>
  <c r="C469" i="86"/>
  <c r="O469" i="86"/>
  <c r="F469" i="86"/>
  <c r="N469" i="86"/>
  <c r="J469" i="86"/>
  <c r="G469" i="86"/>
  <c r="Q277" i="86"/>
  <c r="M277" i="86"/>
  <c r="I277" i="86"/>
  <c r="E277" i="86"/>
  <c r="L277" i="86"/>
  <c r="G277" i="86"/>
  <c r="P277" i="86"/>
  <c r="K277" i="86"/>
  <c r="F277" i="86"/>
  <c r="O277" i="86"/>
  <c r="J277" i="86"/>
  <c r="D277" i="86"/>
  <c r="W277" i="87" s="1"/>
  <c r="N277" i="86"/>
  <c r="H277" i="86"/>
  <c r="C277" i="86"/>
  <c r="Q97" i="86"/>
  <c r="M97" i="86"/>
  <c r="I97" i="86"/>
  <c r="E97" i="86"/>
  <c r="P97" i="86"/>
  <c r="L97" i="86"/>
  <c r="H97" i="86"/>
  <c r="D97" i="86"/>
  <c r="W97" i="87" s="1"/>
  <c r="J97" i="86"/>
  <c r="O97" i="86"/>
  <c r="G97" i="86"/>
  <c r="N97" i="86"/>
  <c r="F97" i="86"/>
  <c r="K97" i="86"/>
  <c r="C97" i="86"/>
  <c r="Q379" i="86"/>
  <c r="M379" i="86"/>
  <c r="I379" i="86"/>
  <c r="E379" i="86"/>
  <c r="L379" i="86"/>
  <c r="G379" i="86"/>
  <c r="P379" i="86"/>
  <c r="K379" i="86"/>
  <c r="F379" i="86"/>
  <c r="O379" i="86"/>
  <c r="J379" i="86"/>
  <c r="D379" i="86"/>
  <c r="W379" i="87" s="1"/>
  <c r="N379" i="86"/>
  <c r="H379" i="86"/>
  <c r="C379" i="86"/>
  <c r="P151" i="86"/>
  <c r="L151" i="86"/>
  <c r="H151" i="86"/>
  <c r="D151" i="86"/>
  <c r="W151" i="87" s="1"/>
  <c r="M151" i="86"/>
  <c r="G151" i="86"/>
  <c r="Q151" i="86"/>
  <c r="K151" i="86"/>
  <c r="F151" i="86"/>
  <c r="O151" i="86"/>
  <c r="J151" i="86"/>
  <c r="E151" i="86"/>
  <c r="N151" i="86"/>
  <c r="I151" i="86"/>
  <c r="C151" i="86"/>
  <c r="Q484" i="86"/>
  <c r="M484" i="86"/>
  <c r="I484" i="86"/>
  <c r="E484" i="86"/>
  <c r="P484" i="86"/>
  <c r="L484" i="86"/>
  <c r="H484" i="86"/>
  <c r="D484" i="86"/>
  <c r="W484" i="87" s="1"/>
  <c r="O484" i="86"/>
  <c r="K484" i="86"/>
  <c r="G484" i="86"/>
  <c r="C484" i="86"/>
  <c r="N484" i="86"/>
  <c r="J484" i="86"/>
  <c r="F484" i="86"/>
  <c r="Q100" i="86"/>
  <c r="M100" i="86"/>
  <c r="I100" i="86"/>
  <c r="E100" i="86"/>
  <c r="P100" i="86"/>
  <c r="L100" i="86"/>
  <c r="H100" i="86"/>
  <c r="D100" i="86"/>
  <c r="W100" i="87" s="1"/>
  <c r="J100" i="86"/>
  <c r="O100" i="86"/>
  <c r="G100" i="86"/>
  <c r="N100" i="86"/>
  <c r="F100" i="86"/>
  <c r="K100" i="86"/>
  <c r="C100" i="86"/>
  <c r="Q94" i="86"/>
  <c r="M94" i="86"/>
  <c r="I94" i="86"/>
  <c r="E94" i="86"/>
  <c r="P94" i="86"/>
  <c r="L94" i="86"/>
  <c r="H94" i="86"/>
  <c r="D94" i="86"/>
  <c r="W94" i="87" s="1"/>
  <c r="J94" i="86"/>
  <c r="O94" i="86"/>
  <c r="G94" i="86"/>
  <c r="N94" i="86"/>
  <c r="F94" i="86"/>
  <c r="K94" i="86"/>
  <c r="C94" i="86"/>
  <c r="Q364" i="86"/>
  <c r="M364" i="86"/>
  <c r="I364" i="86"/>
  <c r="N364" i="86"/>
  <c r="H364" i="86"/>
  <c r="D364" i="86"/>
  <c r="W364" i="87" s="1"/>
  <c r="P364" i="86"/>
  <c r="K364" i="86"/>
  <c r="F364" i="86"/>
  <c r="G364" i="86"/>
  <c r="O364" i="86"/>
  <c r="E364" i="86"/>
  <c r="L364" i="86"/>
  <c r="C364" i="86"/>
  <c r="J364" i="86"/>
  <c r="P148" i="86"/>
  <c r="L148" i="86"/>
  <c r="H148" i="86"/>
  <c r="D148" i="86"/>
  <c r="W148" i="87" s="1"/>
  <c r="M148" i="86"/>
  <c r="G148" i="86"/>
  <c r="Q148" i="86"/>
  <c r="K148" i="86"/>
  <c r="F148" i="86"/>
  <c r="O148" i="86"/>
  <c r="J148" i="86"/>
  <c r="E148" i="86"/>
  <c r="N148" i="86"/>
  <c r="I148" i="86"/>
  <c r="C148" i="86"/>
  <c r="Q457" i="86"/>
  <c r="M457" i="86"/>
  <c r="I457" i="86"/>
  <c r="E457" i="86"/>
  <c r="P457" i="86"/>
  <c r="K457" i="86"/>
  <c r="F457" i="86"/>
  <c r="L457" i="86"/>
  <c r="D457" i="86"/>
  <c r="W457" i="87" s="1"/>
  <c r="J457" i="86"/>
  <c r="C457" i="86"/>
  <c r="O457" i="86"/>
  <c r="H457" i="86"/>
  <c r="N457" i="86"/>
  <c r="G457" i="86"/>
  <c r="Q289" i="86"/>
  <c r="M289" i="86"/>
  <c r="I289" i="86"/>
  <c r="E289" i="86"/>
  <c r="N289" i="86"/>
  <c r="H289" i="86"/>
  <c r="C289" i="86"/>
  <c r="L289" i="86"/>
  <c r="F289" i="86"/>
  <c r="K289" i="86"/>
  <c r="D289" i="86"/>
  <c r="W289" i="87" s="1"/>
  <c r="P289" i="86"/>
  <c r="J289" i="86"/>
  <c r="O289" i="86"/>
  <c r="G289" i="86"/>
  <c r="Q73" i="86"/>
  <c r="M73" i="86"/>
  <c r="I73" i="86"/>
  <c r="E73" i="86"/>
  <c r="P73" i="86"/>
  <c r="L73" i="86"/>
  <c r="H73" i="86"/>
  <c r="D73" i="86"/>
  <c r="W73" i="87" s="1"/>
  <c r="J73" i="86"/>
  <c r="O73" i="86"/>
  <c r="G73" i="86"/>
  <c r="N73" i="86"/>
  <c r="F73" i="86"/>
  <c r="K73" i="86"/>
  <c r="C73" i="86"/>
  <c r="P355" i="86"/>
  <c r="L355" i="86"/>
  <c r="H355" i="86"/>
  <c r="D355" i="86"/>
  <c r="W355" i="87" s="1"/>
  <c r="M355" i="86"/>
  <c r="G355" i="86"/>
  <c r="Q355" i="86"/>
  <c r="K355" i="86"/>
  <c r="F355" i="86"/>
  <c r="O355" i="86"/>
  <c r="J355" i="86"/>
  <c r="E355" i="86"/>
  <c r="N355" i="86"/>
  <c r="I355" i="86"/>
  <c r="C355" i="86"/>
  <c r="N127" i="86"/>
  <c r="J127" i="86"/>
  <c r="F127" i="86"/>
  <c r="Q127" i="86"/>
  <c r="M127" i="86"/>
  <c r="I127" i="86"/>
  <c r="E127" i="86"/>
  <c r="P127" i="86"/>
  <c r="L127" i="86"/>
  <c r="H127" i="86"/>
  <c r="D127" i="86"/>
  <c r="W127" i="87" s="1"/>
  <c r="K127" i="86"/>
  <c r="G127" i="86"/>
  <c r="C127" i="86"/>
  <c r="O127" i="86"/>
  <c r="P208" i="86"/>
  <c r="L208" i="86"/>
  <c r="H208" i="86"/>
  <c r="D208" i="86"/>
  <c r="W208" i="87" s="1"/>
  <c r="N208" i="86"/>
  <c r="I208" i="86"/>
  <c r="C208" i="86"/>
  <c r="Q208" i="86"/>
  <c r="K208" i="86"/>
  <c r="F208" i="86"/>
  <c r="O208" i="86"/>
  <c r="J208" i="86"/>
  <c r="E208" i="86"/>
  <c r="M208" i="86"/>
  <c r="G208" i="86"/>
  <c r="P346" i="86"/>
  <c r="L346" i="86"/>
  <c r="H346" i="86"/>
  <c r="D346" i="86"/>
  <c r="W346" i="87" s="1"/>
  <c r="Q346" i="86"/>
  <c r="K346" i="86"/>
  <c r="F346" i="86"/>
  <c r="O346" i="86"/>
  <c r="J346" i="86"/>
  <c r="E346" i="86"/>
  <c r="N346" i="86"/>
  <c r="I346" i="86"/>
  <c r="C346" i="86"/>
  <c r="M346" i="86"/>
  <c r="G346" i="86"/>
  <c r="P178" i="86"/>
  <c r="L178" i="86"/>
  <c r="H178" i="86"/>
  <c r="D178" i="86"/>
  <c r="W178" i="87" s="1"/>
  <c r="O178" i="86"/>
  <c r="J178" i="86"/>
  <c r="E178" i="86"/>
  <c r="N178" i="86"/>
  <c r="I178" i="86"/>
  <c r="C178" i="86"/>
  <c r="M178" i="86"/>
  <c r="G178" i="86"/>
  <c r="Q178" i="86"/>
  <c r="K178" i="86"/>
  <c r="F178" i="86"/>
  <c r="Q400" i="86"/>
  <c r="M400" i="86"/>
  <c r="I400" i="86"/>
  <c r="E400" i="86"/>
  <c r="N400" i="86"/>
  <c r="H400" i="86"/>
  <c r="C400" i="86"/>
  <c r="L400" i="86"/>
  <c r="G400" i="86"/>
  <c r="P400" i="86"/>
  <c r="K400" i="86"/>
  <c r="F400" i="86"/>
  <c r="O400" i="86"/>
  <c r="J400" i="86"/>
  <c r="D400" i="86"/>
  <c r="W400" i="87" s="1"/>
  <c r="P220" i="86"/>
  <c r="L220" i="86"/>
  <c r="H220" i="86"/>
  <c r="D220" i="86"/>
  <c r="W220" i="87" s="1"/>
  <c r="Q220" i="86"/>
  <c r="K220" i="86"/>
  <c r="F220" i="86"/>
  <c r="N220" i="86"/>
  <c r="I220" i="86"/>
  <c r="C220" i="86"/>
  <c r="M220" i="86"/>
  <c r="G220" i="86"/>
  <c r="J220" i="86"/>
  <c r="E220" i="86"/>
  <c r="O220" i="86"/>
  <c r="P28" i="86"/>
  <c r="L28" i="86"/>
  <c r="H28" i="86"/>
  <c r="D28" i="86"/>
  <c r="W28" i="87" s="1"/>
  <c r="O28" i="86"/>
  <c r="J28" i="86"/>
  <c r="E28" i="86"/>
  <c r="N28" i="86"/>
  <c r="I28" i="86"/>
  <c r="C28" i="86"/>
  <c r="M28" i="86"/>
  <c r="G28" i="86"/>
  <c r="Q28" i="86"/>
  <c r="K28" i="86"/>
  <c r="F28" i="86"/>
  <c r="Q301" i="86"/>
  <c r="M301" i="86"/>
  <c r="I301" i="86"/>
  <c r="E301" i="86"/>
  <c r="P301" i="86"/>
  <c r="K301" i="86"/>
  <c r="F301" i="86"/>
  <c r="O301" i="86"/>
  <c r="J301" i="86"/>
  <c r="D301" i="86"/>
  <c r="W301" i="87" s="1"/>
  <c r="L301" i="86"/>
  <c r="H301" i="86"/>
  <c r="G301" i="86"/>
  <c r="N301" i="86"/>
  <c r="C301" i="86"/>
  <c r="Q109" i="86"/>
  <c r="M109" i="86"/>
  <c r="I109" i="86"/>
  <c r="E109" i="86"/>
  <c r="P109" i="86"/>
  <c r="L109" i="86"/>
  <c r="H109" i="86"/>
  <c r="D109" i="86"/>
  <c r="W109" i="87" s="1"/>
  <c r="J109" i="86"/>
  <c r="O109" i="86"/>
  <c r="G109" i="86"/>
  <c r="N109" i="86"/>
  <c r="F109" i="86"/>
  <c r="K109" i="86"/>
  <c r="C109" i="86"/>
  <c r="Q391" i="86"/>
  <c r="M391" i="86"/>
  <c r="I391" i="86"/>
  <c r="E391" i="86"/>
  <c r="P391" i="86"/>
  <c r="K391" i="86"/>
  <c r="F391" i="86"/>
  <c r="L391" i="86"/>
  <c r="G391" i="86"/>
  <c r="N391" i="86"/>
  <c r="C391" i="86"/>
  <c r="J391" i="86"/>
  <c r="H391" i="86"/>
  <c r="O391" i="86"/>
  <c r="D391" i="86"/>
  <c r="W391" i="87" s="1"/>
  <c r="P175" i="86"/>
  <c r="L175" i="86"/>
  <c r="H175" i="86"/>
  <c r="D175" i="86"/>
  <c r="W175" i="87" s="1"/>
  <c r="M175" i="86"/>
  <c r="G175" i="86"/>
  <c r="Q175" i="86"/>
  <c r="K175" i="86"/>
  <c r="F175" i="86"/>
  <c r="O175" i="86"/>
  <c r="J175" i="86"/>
  <c r="E175" i="86"/>
  <c r="N175" i="86"/>
  <c r="I175" i="86"/>
  <c r="C175" i="86"/>
  <c r="P232" i="86"/>
  <c r="L232" i="86"/>
  <c r="H232" i="86"/>
  <c r="D232" i="86"/>
  <c r="W232" i="87" s="1"/>
  <c r="N232" i="86"/>
  <c r="I232" i="86"/>
  <c r="C232" i="86"/>
  <c r="M232" i="86"/>
  <c r="G232" i="86"/>
  <c r="Q232" i="86"/>
  <c r="K232" i="86"/>
  <c r="F232" i="86"/>
  <c r="O232" i="86"/>
  <c r="J232" i="86"/>
  <c r="E232" i="86"/>
  <c r="Q466" i="86"/>
  <c r="M466" i="86"/>
  <c r="I466" i="86"/>
  <c r="E466" i="86"/>
  <c r="N466" i="86"/>
  <c r="H466" i="86"/>
  <c r="C466" i="86"/>
  <c r="L466" i="86"/>
  <c r="G466" i="86"/>
  <c r="P466" i="86"/>
  <c r="K466" i="86"/>
  <c r="F466" i="86"/>
  <c r="O466" i="86"/>
  <c r="J466" i="86"/>
  <c r="D466" i="86"/>
  <c r="W466" i="87" s="1"/>
  <c r="P226" i="86"/>
  <c r="L226" i="86"/>
  <c r="H226" i="86"/>
  <c r="D226" i="86"/>
  <c r="W226" i="87" s="1"/>
  <c r="N226" i="86"/>
  <c r="I226" i="86"/>
  <c r="C226" i="86"/>
  <c r="M226" i="86"/>
  <c r="G226" i="86"/>
  <c r="Q226" i="86"/>
  <c r="K226" i="86"/>
  <c r="F226" i="86"/>
  <c r="O226" i="86"/>
  <c r="J226" i="86"/>
  <c r="E226" i="86"/>
  <c r="Q70" i="86"/>
  <c r="M70" i="86"/>
  <c r="I70" i="86"/>
  <c r="E70" i="86"/>
  <c r="P70" i="86"/>
  <c r="L70" i="86"/>
  <c r="H70" i="86"/>
  <c r="D70" i="86"/>
  <c r="W70" i="87" s="1"/>
  <c r="J70" i="86"/>
  <c r="O70" i="86"/>
  <c r="G70" i="86"/>
  <c r="N70" i="86"/>
  <c r="F70" i="86"/>
  <c r="K70" i="86"/>
  <c r="C70" i="86"/>
  <c r="Q376" i="86"/>
  <c r="M376" i="86"/>
  <c r="I376" i="86"/>
  <c r="E376" i="86"/>
  <c r="P376" i="86"/>
  <c r="K376" i="86"/>
  <c r="F376" i="86"/>
  <c r="O376" i="86"/>
  <c r="J376" i="86"/>
  <c r="D376" i="86"/>
  <c r="W376" i="87" s="1"/>
  <c r="N376" i="86"/>
  <c r="H376" i="86"/>
  <c r="C376" i="86"/>
  <c r="L376" i="86"/>
  <c r="G376" i="86"/>
  <c r="N124" i="86"/>
  <c r="J124" i="86"/>
  <c r="F124" i="86"/>
  <c r="Q124" i="86"/>
  <c r="M124" i="86"/>
  <c r="I124" i="86"/>
  <c r="E124" i="86"/>
  <c r="P124" i="86"/>
  <c r="L124" i="86"/>
  <c r="H124" i="86"/>
  <c r="D124" i="86"/>
  <c r="W124" i="87" s="1"/>
  <c r="K124" i="86"/>
  <c r="G124" i="86"/>
  <c r="C124" i="86"/>
  <c r="O124" i="86"/>
  <c r="O445" i="86"/>
  <c r="K445" i="86"/>
  <c r="G445" i="86"/>
  <c r="C445" i="86"/>
  <c r="P445" i="86"/>
  <c r="L445" i="86"/>
  <c r="H445" i="86"/>
  <c r="D445" i="86"/>
  <c r="W445" i="87" s="1"/>
  <c r="Q445" i="86"/>
  <c r="I445" i="86"/>
  <c r="N445" i="86"/>
  <c r="F445" i="86"/>
  <c r="M445" i="86"/>
  <c r="E445" i="86"/>
  <c r="J445" i="86"/>
  <c r="Q253" i="86"/>
  <c r="M253" i="86"/>
  <c r="I253" i="86"/>
  <c r="E253" i="86"/>
  <c r="P253" i="86"/>
  <c r="K253" i="86"/>
  <c r="F253" i="86"/>
  <c r="N253" i="86"/>
  <c r="H253" i="86"/>
  <c r="C253" i="86"/>
  <c r="O253" i="86"/>
  <c r="D253" i="86"/>
  <c r="W253" i="87" s="1"/>
  <c r="L253" i="86"/>
  <c r="J253" i="86"/>
  <c r="G253" i="86"/>
  <c r="Q49" i="86"/>
  <c r="M49" i="86"/>
  <c r="I49" i="86"/>
  <c r="E49" i="86"/>
  <c r="P49" i="86"/>
  <c r="L49" i="86"/>
  <c r="H49" i="86"/>
  <c r="D49" i="86"/>
  <c r="W49" i="87" s="1"/>
  <c r="J49" i="86"/>
  <c r="O49" i="86"/>
  <c r="G49" i="86"/>
  <c r="N49" i="86"/>
  <c r="F49" i="86"/>
  <c r="K49" i="86"/>
  <c r="C49" i="86"/>
  <c r="Q343" i="86"/>
  <c r="M343" i="86"/>
  <c r="I343" i="86"/>
  <c r="E343" i="86"/>
  <c r="P343" i="86"/>
  <c r="L343" i="86"/>
  <c r="H343" i="86"/>
  <c r="D343" i="86"/>
  <c r="W343" i="87" s="1"/>
  <c r="O343" i="86"/>
  <c r="K343" i="86"/>
  <c r="G343" i="86"/>
  <c r="C343" i="86"/>
  <c r="F343" i="86"/>
  <c r="N343" i="86"/>
  <c r="J343" i="86"/>
  <c r="P187" i="86"/>
  <c r="L187" i="86"/>
  <c r="H187" i="86"/>
  <c r="D187" i="86"/>
  <c r="W187" i="87" s="1"/>
  <c r="O187" i="86"/>
  <c r="J187" i="86"/>
  <c r="E187" i="86"/>
  <c r="N187" i="86"/>
  <c r="I187" i="86"/>
  <c r="C187" i="86"/>
  <c r="M187" i="86"/>
  <c r="G187" i="86"/>
  <c r="Q187" i="86"/>
  <c r="K187" i="86"/>
  <c r="F187" i="86"/>
  <c r="P424" i="86"/>
  <c r="L424" i="86"/>
  <c r="H424" i="86"/>
  <c r="D424" i="86"/>
  <c r="W424" i="87" s="1"/>
  <c r="N424" i="86"/>
  <c r="I424" i="86"/>
  <c r="C424" i="86"/>
  <c r="M424" i="86"/>
  <c r="G424" i="86"/>
  <c r="Q424" i="86"/>
  <c r="K424" i="86"/>
  <c r="F424" i="86"/>
  <c r="J424" i="86"/>
  <c r="E424" i="86"/>
  <c r="O424" i="86"/>
  <c r="O418" i="86"/>
  <c r="K418" i="86"/>
  <c r="G418" i="86"/>
  <c r="C418" i="86"/>
  <c r="Q418" i="86"/>
  <c r="M418" i="86"/>
  <c r="I418" i="86"/>
  <c r="E418" i="86"/>
  <c r="N418" i="86"/>
  <c r="F418" i="86"/>
  <c r="L418" i="86"/>
  <c r="D418" i="86"/>
  <c r="W418" i="87" s="1"/>
  <c r="J418" i="86"/>
  <c r="P418" i="86"/>
  <c r="H418" i="86"/>
  <c r="Q250" i="86"/>
  <c r="M250" i="86"/>
  <c r="I250" i="86"/>
  <c r="E250" i="86"/>
  <c r="P250" i="86"/>
  <c r="K250" i="86"/>
  <c r="F250" i="86"/>
  <c r="N250" i="86"/>
  <c r="H250" i="86"/>
  <c r="C250" i="86"/>
  <c r="J250" i="86"/>
  <c r="G250" i="86"/>
  <c r="O250" i="86"/>
  <c r="D250" i="86"/>
  <c r="W250" i="87" s="1"/>
  <c r="L250" i="86"/>
  <c r="Q46" i="86"/>
  <c r="M46" i="86"/>
  <c r="I46" i="86"/>
  <c r="E46" i="86"/>
  <c r="P46" i="86"/>
  <c r="L46" i="86"/>
  <c r="H46" i="86"/>
  <c r="D46" i="86"/>
  <c r="W46" i="87" s="1"/>
  <c r="J46" i="86"/>
  <c r="O46" i="86"/>
  <c r="G46" i="86"/>
  <c r="N46" i="86"/>
  <c r="F46" i="86"/>
  <c r="K46" i="86"/>
  <c r="C46" i="86"/>
  <c r="Q340" i="86"/>
  <c r="M340" i="86"/>
  <c r="I340" i="86"/>
  <c r="E340" i="86"/>
  <c r="P340" i="86"/>
  <c r="L340" i="86"/>
  <c r="H340" i="86"/>
  <c r="D340" i="86"/>
  <c r="W340" i="87" s="1"/>
  <c r="O340" i="86"/>
  <c r="K340" i="86"/>
  <c r="G340" i="86"/>
  <c r="C340" i="86"/>
  <c r="F340" i="86"/>
  <c r="N340" i="86"/>
  <c r="J340" i="86"/>
  <c r="P184" i="86"/>
  <c r="L184" i="86"/>
  <c r="H184" i="86"/>
  <c r="D184" i="86"/>
  <c r="W184" i="87" s="1"/>
  <c r="O184" i="86"/>
  <c r="J184" i="86"/>
  <c r="E184" i="86"/>
  <c r="N184" i="86"/>
  <c r="I184" i="86"/>
  <c r="C184" i="86"/>
  <c r="M184" i="86"/>
  <c r="G184" i="86"/>
  <c r="Q184" i="86"/>
  <c r="K184" i="86"/>
  <c r="F184" i="86"/>
  <c r="Q397" i="86"/>
  <c r="M397" i="86"/>
  <c r="I397" i="86"/>
  <c r="E397" i="86"/>
  <c r="N397" i="86"/>
  <c r="H397" i="86"/>
  <c r="C397" i="86"/>
  <c r="L397" i="86"/>
  <c r="G397" i="86"/>
  <c r="P397" i="86"/>
  <c r="K397" i="86"/>
  <c r="F397" i="86"/>
  <c r="O397" i="86"/>
  <c r="J397" i="86"/>
  <c r="D397" i="86"/>
  <c r="W397" i="87" s="1"/>
  <c r="P217" i="86"/>
  <c r="L217" i="86"/>
  <c r="H217" i="86"/>
  <c r="D217" i="86"/>
  <c r="W217" i="87" s="1"/>
  <c r="Q217" i="86"/>
  <c r="K217" i="86"/>
  <c r="F217" i="86"/>
  <c r="N217" i="86"/>
  <c r="I217" i="86"/>
  <c r="C217" i="86"/>
  <c r="M217" i="86"/>
  <c r="G217" i="86"/>
  <c r="O217" i="86"/>
  <c r="J217" i="86"/>
  <c r="E217" i="86"/>
  <c r="P25" i="86"/>
  <c r="L25" i="86"/>
  <c r="H25" i="86"/>
  <c r="D25" i="86"/>
  <c r="W25" i="87" s="1"/>
  <c r="O25" i="86"/>
  <c r="J25" i="86"/>
  <c r="E25" i="86"/>
  <c r="N25" i="86"/>
  <c r="I25" i="86"/>
  <c r="C25" i="86"/>
  <c r="M25" i="86"/>
  <c r="G25" i="86"/>
  <c r="Q25" i="86"/>
  <c r="K25" i="86"/>
  <c r="F25" i="86"/>
  <c r="Q295" i="86"/>
  <c r="M295" i="86"/>
  <c r="I295" i="86"/>
  <c r="E295" i="86"/>
  <c r="N295" i="86"/>
  <c r="H295" i="86"/>
  <c r="C295" i="86"/>
  <c r="L295" i="86"/>
  <c r="G295" i="86"/>
  <c r="O295" i="86"/>
  <c r="D295" i="86"/>
  <c r="W295" i="87" s="1"/>
  <c r="K295" i="86"/>
  <c r="J295" i="86"/>
  <c r="P295" i="86"/>
  <c r="F295" i="86"/>
  <c r="P139" i="86"/>
  <c r="L139" i="86"/>
  <c r="H139" i="86"/>
  <c r="D139" i="86"/>
  <c r="W139" i="87" s="1"/>
  <c r="O139" i="86"/>
  <c r="J139" i="86"/>
  <c r="E139" i="86"/>
  <c r="N139" i="86"/>
  <c r="I139" i="86"/>
  <c r="C139" i="86"/>
  <c r="M139" i="86"/>
  <c r="G139" i="86"/>
  <c r="Q139" i="86"/>
  <c r="K139" i="86"/>
  <c r="F139" i="86"/>
  <c r="Q454" i="86"/>
  <c r="M454" i="86"/>
  <c r="I454" i="86"/>
  <c r="P454" i="86"/>
  <c r="K454" i="86"/>
  <c r="F454" i="86"/>
  <c r="J454" i="86"/>
  <c r="D454" i="86"/>
  <c r="W454" i="87" s="1"/>
  <c r="O454" i="86"/>
  <c r="H454" i="86"/>
  <c r="C454" i="86"/>
  <c r="N454" i="86"/>
  <c r="G454" i="86"/>
  <c r="L454" i="86"/>
  <c r="E454" i="86"/>
  <c r="Q286" i="86"/>
  <c r="M286" i="86"/>
  <c r="I286" i="86"/>
  <c r="E286" i="86"/>
  <c r="O286" i="86"/>
  <c r="J286" i="86"/>
  <c r="D286" i="86"/>
  <c r="W286" i="87" s="1"/>
  <c r="N286" i="86"/>
  <c r="H286" i="86"/>
  <c r="C286" i="86"/>
  <c r="L286" i="86"/>
  <c r="G286" i="86"/>
  <c r="P286" i="86"/>
  <c r="K286" i="86"/>
  <c r="F286" i="86"/>
  <c r="Q82" i="86"/>
  <c r="M82" i="86"/>
  <c r="I82" i="86"/>
  <c r="E82" i="86"/>
  <c r="P82" i="86"/>
  <c r="L82" i="86"/>
  <c r="H82" i="86"/>
  <c r="D82" i="86"/>
  <c r="W82" i="87" s="1"/>
  <c r="J82" i="86"/>
  <c r="O82" i="86"/>
  <c r="G82" i="86"/>
  <c r="N82" i="86"/>
  <c r="F82" i="86"/>
  <c r="K82" i="86"/>
  <c r="C82" i="86"/>
  <c r="P352" i="86"/>
  <c r="L352" i="86"/>
  <c r="H352" i="86"/>
  <c r="D352" i="86"/>
  <c r="W352" i="87" s="1"/>
  <c r="M352" i="86"/>
  <c r="G352" i="86"/>
  <c r="Q352" i="86"/>
  <c r="K352" i="86"/>
  <c r="F352" i="86"/>
  <c r="O352" i="86"/>
  <c r="J352" i="86"/>
  <c r="E352" i="86"/>
  <c r="N352" i="86"/>
  <c r="I352" i="86"/>
  <c r="C352" i="86"/>
  <c r="P136" i="86"/>
  <c r="O136" i="86"/>
  <c r="K136" i="86"/>
  <c r="G136" i="86"/>
  <c r="C136" i="86"/>
  <c r="N136" i="86"/>
  <c r="J136" i="86"/>
  <c r="F136" i="86"/>
  <c r="M136" i="86"/>
  <c r="I136" i="86"/>
  <c r="E136" i="86"/>
  <c r="Q136" i="86"/>
  <c r="L136" i="86"/>
  <c r="H136" i="86"/>
  <c r="D136" i="86"/>
  <c r="W136" i="87" s="1"/>
  <c r="P433" i="86"/>
  <c r="L433" i="86"/>
  <c r="H433" i="86"/>
  <c r="D433" i="86"/>
  <c r="W433" i="87" s="1"/>
  <c r="M433" i="86"/>
  <c r="G433" i="86"/>
  <c r="Q433" i="86"/>
  <c r="K433" i="86"/>
  <c r="F433" i="86"/>
  <c r="O433" i="86"/>
  <c r="J433" i="86"/>
  <c r="E433" i="86"/>
  <c r="N433" i="86"/>
  <c r="I433" i="86"/>
  <c r="C433" i="86"/>
  <c r="Q265" i="86"/>
  <c r="M265" i="86"/>
  <c r="I265" i="86"/>
  <c r="E265" i="86"/>
  <c r="N265" i="86"/>
  <c r="H265" i="86"/>
  <c r="C265" i="86"/>
  <c r="L265" i="86"/>
  <c r="P265" i="86"/>
  <c r="K265" i="86"/>
  <c r="F265" i="86"/>
  <c r="O265" i="86"/>
  <c r="J265" i="86"/>
  <c r="G265" i="86"/>
  <c r="D265" i="86"/>
  <c r="W265" i="87" s="1"/>
  <c r="Q61" i="86"/>
  <c r="M61" i="86"/>
  <c r="I61" i="86"/>
  <c r="E61" i="86"/>
  <c r="P61" i="86"/>
  <c r="L61" i="86"/>
  <c r="H61" i="86"/>
  <c r="D61" i="86"/>
  <c r="W61" i="87" s="1"/>
  <c r="J61" i="86"/>
  <c r="O61" i="86"/>
  <c r="G61" i="86"/>
  <c r="N61" i="86"/>
  <c r="F61" i="86"/>
  <c r="K61" i="86"/>
  <c r="C61" i="86"/>
  <c r="Q331" i="86"/>
  <c r="M331" i="86"/>
  <c r="I331" i="86"/>
  <c r="E331" i="86"/>
  <c r="P331" i="86"/>
  <c r="L331" i="86"/>
  <c r="H331" i="86"/>
  <c r="D331" i="86"/>
  <c r="W331" i="87" s="1"/>
  <c r="J331" i="86"/>
  <c r="O331" i="86"/>
  <c r="G331" i="86"/>
  <c r="N331" i="86"/>
  <c r="F331" i="86"/>
  <c r="K331" i="86"/>
  <c r="C331" i="86"/>
  <c r="N115" i="86"/>
  <c r="J115" i="86"/>
  <c r="F115" i="86"/>
  <c r="Q115" i="86"/>
  <c r="M115" i="86"/>
  <c r="I115" i="86"/>
  <c r="E115" i="86"/>
  <c r="P115" i="86"/>
  <c r="L115" i="86"/>
  <c r="H115" i="86"/>
  <c r="D115" i="86"/>
  <c r="W115" i="87" s="1"/>
  <c r="C115" i="86"/>
  <c r="O115" i="86"/>
  <c r="K115" i="86"/>
  <c r="G115" i="86"/>
  <c r="Q52" i="86"/>
  <c r="M52" i="86"/>
  <c r="I52" i="86"/>
  <c r="E52" i="86"/>
  <c r="P52" i="86"/>
  <c r="L52" i="86"/>
  <c r="H52" i="86"/>
  <c r="D52" i="86"/>
  <c r="W52" i="87" s="1"/>
  <c r="J52" i="86"/>
  <c r="O52" i="86"/>
  <c r="G52" i="86"/>
  <c r="N52" i="86"/>
  <c r="F52" i="86"/>
  <c r="K52" i="86"/>
  <c r="C52" i="86"/>
  <c r="Q406" i="86"/>
  <c r="M406" i="86"/>
  <c r="I406" i="86"/>
  <c r="E406" i="86"/>
  <c r="P406" i="86"/>
  <c r="K406" i="86"/>
  <c r="F406" i="86"/>
  <c r="O406" i="86"/>
  <c r="J406" i="86"/>
  <c r="D406" i="86"/>
  <c r="W406" i="87" s="1"/>
  <c r="N406" i="86"/>
  <c r="H406" i="86"/>
  <c r="C406" i="86"/>
  <c r="L406" i="86"/>
  <c r="G406" i="86"/>
  <c r="P214" i="86"/>
  <c r="L214" i="86"/>
  <c r="H214" i="86"/>
  <c r="D214" i="86"/>
  <c r="W214" i="87" s="1"/>
  <c r="Q214" i="86"/>
  <c r="K214" i="86"/>
  <c r="F214" i="86"/>
  <c r="N214" i="86"/>
  <c r="I214" i="86"/>
  <c r="C214" i="86"/>
  <c r="M214" i="86"/>
  <c r="G214" i="86"/>
  <c r="O214" i="86"/>
  <c r="J214" i="86"/>
  <c r="E214" i="86"/>
  <c r="P22" i="86"/>
  <c r="L22" i="86"/>
  <c r="H22" i="86"/>
  <c r="D22" i="86"/>
  <c r="W22" i="87" s="1"/>
  <c r="O22" i="86"/>
  <c r="J22" i="86"/>
  <c r="E22" i="86"/>
  <c r="N22" i="86"/>
  <c r="I22" i="86"/>
  <c r="C22" i="86"/>
  <c r="M22" i="86"/>
  <c r="G22" i="86"/>
  <c r="Q22" i="86"/>
  <c r="K22" i="86"/>
  <c r="F22" i="86"/>
  <c r="Q280" i="86"/>
  <c r="M280" i="86"/>
  <c r="I280" i="86"/>
  <c r="E280" i="86"/>
  <c r="L280" i="86"/>
  <c r="G280" i="86"/>
  <c r="P280" i="86"/>
  <c r="K280" i="86"/>
  <c r="F280" i="86"/>
  <c r="O280" i="86"/>
  <c r="J280" i="86"/>
  <c r="D280" i="86"/>
  <c r="W280" i="87" s="1"/>
  <c r="N280" i="86"/>
  <c r="H280" i="86"/>
  <c r="C280" i="86"/>
  <c r="Q112" i="86"/>
  <c r="M112" i="86"/>
  <c r="I112" i="86"/>
  <c r="E112" i="86"/>
  <c r="P112" i="86"/>
  <c r="L112" i="86"/>
  <c r="H112" i="86"/>
  <c r="D112" i="86"/>
  <c r="W112" i="87" s="1"/>
  <c r="J112" i="86"/>
  <c r="O112" i="86"/>
  <c r="G112" i="86"/>
  <c r="N112" i="86"/>
  <c r="F112" i="86"/>
  <c r="K112" i="86"/>
  <c r="C112" i="86"/>
  <c r="Q385" i="86"/>
  <c r="M385" i="86"/>
  <c r="I385" i="86"/>
  <c r="E385" i="86"/>
  <c r="P385" i="86"/>
  <c r="K385" i="86"/>
  <c r="F385" i="86"/>
  <c r="L385" i="86"/>
  <c r="D385" i="86"/>
  <c r="W385" i="87" s="1"/>
  <c r="J385" i="86"/>
  <c r="C385" i="86"/>
  <c r="O385" i="86"/>
  <c r="H385" i="86"/>
  <c r="N385" i="86"/>
  <c r="G385" i="86"/>
  <c r="P169" i="86"/>
  <c r="L169" i="86"/>
  <c r="H169" i="86"/>
  <c r="D169" i="86"/>
  <c r="W169" i="87" s="1"/>
  <c r="M169" i="86"/>
  <c r="G169" i="86"/>
  <c r="Q169" i="86"/>
  <c r="K169" i="86"/>
  <c r="F169" i="86"/>
  <c r="O169" i="86"/>
  <c r="J169" i="86"/>
  <c r="E169" i="86"/>
  <c r="N169" i="86"/>
  <c r="I169" i="86"/>
  <c r="C169" i="86"/>
  <c r="N451" i="86"/>
  <c r="J451" i="86"/>
  <c r="F451" i="86"/>
  <c r="Q451" i="86"/>
  <c r="L451" i="86"/>
  <c r="G451" i="86"/>
  <c r="P451" i="86"/>
  <c r="K451" i="86"/>
  <c r="E451" i="86"/>
  <c r="M451" i="86"/>
  <c r="H451" i="86"/>
  <c r="C451" i="86"/>
  <c r="D451" i="86"/>
  <c r="W451" i="87" s="1"/>
  <c r="O451" i="86"/>
  <c r="I451" i="86"/>
  <c r="Q283" i="86"/>
  <c r="M283" i="86"/>
  <c r="I283" i="86"/>
  <c r="E283" i="86"/>
  <c r="L283" i="86"/>
  <c r="G283" i="86"/>
  <c r="P283" i="86"/>
  <c r="K283" i="86"/>
  <c r="F283" i="86"/>
  <c r="O283" i="86"/>
  <c r="J283" i="86"/>
  <c r="D283" i="86"/>
  <c r="W283" i="87" s="1"/>
  <c r="N283" i="86"/>
  <c r="H283" i="86"/>
  <c r="C283" i="86"/>
  <c r="Q91" i="86"/>
  <c r="M91" i="86"/>
  <c r="I91" i="86"/>
  <c r="E91" i="86"/>
  <c r="P91" i="86"/>
  <c r="L91" i="86"/>
  <c r="H91" i="86"/>
  <c r="D91" i="86"/>
  <c r="W91" i="87" s="1"/>
  <c r="J91" i="86"/>
  <c r="O91" i="86"/>
  <c r="G91" i="86"/>
  <c r="N91" i="86"/>
  <c r="F91" i="86"/>
  <c r="K91" i="86"/>
  <c r="C91" i="86"/>
  <c r="N244" i="86"/>
  <c r="J244" i="86"/>
  <c r="F244" i="86"/>
  <c r="P244" i="86"/>
  <c r="L244" i="86"/>
  <c r="H244" i="86"/>
  <c r="D244" i="86"/>
  <c r="W244" i="87" s="1"/>
  <c r="Q244" i="86"/>
  <c r="I244" i="86"/>
  <c r="O244" i="86"/>
  <c r="G244" i="86"/>
  <c r="M244" i="86"/>
  <c r="E244" i="86"/>
  <c r="K244" i="86"/>
  <c r="C244" i="86"/>
  <c r="R20" i="90"/>
  <c r="R10" i="90"/>
  <c r="R14" i="90"/>
  <c r="R12" i="90"/>
  <c r="R13" i="90"/>
  <c r="R28" i="90"/>
  <c r="R16" i="90"/>
  <c r="R26" i="90"/>
  <c r="R17" i="90"/>
  <c r="R21" i="90"/>
  <c r="R25" i="90"/>
  <c r="R9" i="90"/>
  <c r="R18" i="90"/>
  <c r="R19" i="90"/>
  <c r="R23" i="90"/>
  <c r="R27" i="90"/>
  <c r="R11" i="90"/>
  <c r="R15" i="90"/>
  <c r="R22" i="90"/>
  <c r="G13" i="86"/>
  <c r="C13" i="86"/>
  <c r="G19" i="86"/>
  <c r="C16" i="86"/>
  <c r="G16" i="86"/>
  <c r="C19" i="86"/>
  <c r="C12" i="86"/>
  <c r="N10" i="86"/>
  <c r="L10" i="86"/>
  <c r="H10" i="86"/>
  <c r="J10" i="86"/>
  <c r="K10" i="86"/>
  <c r="E10" i="86"/>
  <c r="M10" i="86"/>
  <c r="F10" i="86"/>
  <c r="I10" i="86"/>
  <c r="D10" i="86"/>
  <c r="W10" i="87" s="1"/>
  <c r="Q10" i="86"/>
  <c r="P10" i="86"/>
  <c r="K65" i="14"/>
  <c r="K63" i="14"/>
  <c r="K186" i="14"/>
  <c r="K145" i="14"/>
  <c r="K104" i="14"/>
  <c r="K188" i="14"/>
  <c r="K147" i="14"/>
  <c r="K106" i="14"/>
  <c r="P27" i="87" l="1"/>
  <c r="Q27" i="87"/>
  <c r="R27" i="87"/>
  <c r="U27" i="87"/>
  <c r="R36" i="87"/>
  <c r="P36" i="87"/>
  <c r="U36" i="87"/>
  <c r="Q36" i="87"/>
  <c r="Q37" i="87"/>
  <c r="U37" i="87"/>
  <c r="R37" i="87"/>
  <c r="P37" i="87"/>
  <c r="P45" i="87"/>
  <c r="U45" i="87"/>
  <c r="Q45" i="87"/>
  <c r="R45" i="87"/>
  <c r="Q66" i="87"/>
  <c r="U66" i="87"/>
  <c r="R66" i="87"/>
  <c r="P66" i="87"/>
  <c r="Q75" i="87"/>
  <c r="R75" i="87"/>
  <c r="P75" i="87"/>
  <c r="U75" i="87"/>
  <c r="P87" i="87"/>
  <c r="U87" i="87"/>
  <c r="Q87" i="87"/>
  <c r="R87" i="87"/>
  <c r="P102" i="87"/>
  <c r="R102" i="87"/>
  <c r="U102" i="87"/>
  <c r="Q102" i="87"/>
  <c r="Q108" i="87"/>
  <c r="R108" i="87"/>
  <c r="P108" i="87"/>
  <c r="U108" i="87"/>
  <c r="P106" i="87"/>
  <c r="R106" i="87"/>
  <c r="U106" i="87"/>
  <c r="Q106" i="87"/>
  <c r="Q123" i="87"/>
  <c r="P123" i="87"/>
  <c r="U123" i="87"/>
  <c r="R123" i="87"/>
  <c r="P138" i="87"/>
  <c r="R138" i="87"/>
  <c r="U138" i="87"/>
  <c r="Q138" i="87"/>
  <c r="Q141" i="87"/>
  <c r="U141" i="87"/>
  <c r="P141" i="87"/>
  <c r="R141" i="87"/>
  <c r="P163" i="87"/>
  <c r="R163" i="87"/>
  <c r="U163" i="87"/>
  <c r="Q163" i="87"/>
  <c r="P153" i="87"/>
  <c r="R153" i="87"/>
  <c r="U153" i="87"/>
  <c r="Q153" i="87"/>
  <c r="P165" i="87"/>
  <c r="Q165" i="87"/>
  <c r="R165" i="87"/>
  <c r="U165" i="87"/>
  <c r="P180" i="87"/>
  <c r="R180" i="87"/>
  <c r="U180" i="87"/>
  <c r="Q180" i="87"/>
  <c r="P198" i="87"/>
  <c r="U198" i="87"/>
  <c r="Q198" i="87"/>
  <c r="R198" i="87"/>
  <c r="P211" i="87"/>
  <c r="R211" i="87"/>
  <c r="U211" i="87"/>
  <c r="Q211" i="87"/>
  <c r="U216" i="87"/>
  <c r="Q216" i="87"/>
  <c r="P216" i="87"/>
  <c r="R216" i="87"/>
  <c r="Q228" i="87"/>
  <c r="U228" i="87"/>
  <c r="P228" i="87"/>
  <c r="R228" i="87"/>
  <c r="R231" i="87"/>
  <c r="P231" i="87"/>
  <c r="U231" i="87"/>
  <c r="Q231" i="87"/>
  <c r="P243" i="87"/>
  <c r="Q243" i="87"/>
  <c r="R243" i="87"/>
  <c r="U243" i="87"/>
  <c r="U249" i="87"/>
  <c r="P249" i="87"/>
  <c r="R249" i="87"/>
  <c r="Q249" i="87"/>
  <c r="R261" i="87"/>
  <c r="Q261" i="87"/>
  <c r="P261" i="87"/>
  <c r="U261" i="87"/>
  <c r="Q282" i="87"/>
  <c r="U282" i="87"/>
  <c r="R282" i="87"/>
  <c r="P282" i="87"/>
  <c r="R273" i="87"/>
  <c r="Q273" i="87"/>
  <c r="P273" i="87"/>
  <c r="U273" i="87"/>
  <c r="R285" i="87"/>
  <c r="U285" i="87"/>
  <c r="Q285" i="87"/>
  <c r="P285" i="87"/>
  <c r="P303" i="87"/>
  <c r="R303" i="87"/>
  <c r="U303" i="87"/>
  <c r="Q303" i="87"/>
  <c r="R312" i="87"/>
  <c r="U312" i="87"/>
  <c r="Q312" i="87"/>
  <c r="P312" i="87"/>
  <c r="P324" i="87"/>
  <c r="R324" i="87"/>
  <c r="U324" i="87"/>
  <c r="Q324" i="87"/>
  <c r="P333" i="87"/>
  <c r="Q333" i="87"/>
  <c r="R333" i="87"/>
  <c r="U333" i="87"/>
  <c r="Q348" i="87"/>
  <c r="U348" i="87"/>
  <c r="R348" i="87"/>
  <c r="P348" i="87"/>
  <c r="R357" i="87"/>
  <c r="Q357" i="87"/>
  <c r="P357" i="87"/>
  <c r="U357" i="87"/>
  <c r="U363" i="87"/>
  <c r="R363" i="87"/>
  <c r="Q363" i="87"/>
  <c r="P363" i="87"/>
  <c r="Q372" i="87"/>
  <c r="P372" i="87"/>
  <c r="U372" i="87"/>
  <c r="R372" i="87"/>
  <c r="U384" i="87"/>
  <c r="P384" i="87"/>
  <c r="Q384" i="87"/>
  <c r="R384" i="87"/>
  <c r="U402" i="87"/>
  <c r="Q402" i="87"/>
  <c r="R402" i="87"/>
  <c r="P402" i="87"/>
  <c r="P405" i="87"/>
  <c r="R405" i="87"/>
  <c r="Q405" i="87"/>
  <c r="U405" i="87"/>
  <c r="P423" i="87"/>
  <c r="R423" i="87"/>
  <c r="U423" i="87"/>
  <c r="Q423" i="87"/>
  <c r="P417" i="87"/>
  <c r="Q417" i="87"/>
  <c r="R417" i="87"/>
  <c r="U417" i="87"/>
  <c r="R447" i="87"/>
  <c r="P447" i="87"/>
  <c r="Q447" i="87"/>
  <c r="U447" i="87"/>
  <c r="P444" i="87"/>
  <c r="R444" i="87"/>
  <c r="U444" i="87"/>
  <c r="Q444" i="87"/>
  <c r="Q459" i="87"/>
  <c r="R459" i="87"/>
  <c r="U459" i="87"/>
  <c r="P459" i="87"/>
  <c r="Q475" i="87"/>
  <c r="R475" i="87"/>
  <c r="U475" i="87"/>
  <c r="P475" i="87"/>
  <c r="Q478" i="87"/>
  <c r="P478" i="87"/>
  <c r="U478" i="87"/>
  <c r="R478" i="87"/>
  <c r="Q31" i="87"/>
  <c r="U31" i="87"/>
  <c r="P31" i="87"/>
  <c r="R31" i="87"/>
  <c r="Q33" i="87"/>
  <c r="R33" i="87"/>
  <c r="P33" i="87"/>
  <c r="U33" i="87"/>
  <c r="Q51" i="87"/>
  <c r="P51" i="87"/>
  <c r="R51" i="87"/>
  <c r="U51" i="87"/>
  <c r="Q57" i="87"/>
  <c r="R57" i="87"/>
  <c r="P57" i="87"/>
  <c r="U57" i="87"/>
  <c r="R58" i="87"/>
  <c r="P58" i="87"/>
  <c r="U58" i="87"/>
  <c r="Q58" i="87"/>
  <c r="P78" i="87"/>
  <c r="U78" i="87"/>
  <c r="Q78" i="87"/>
  <c r="R78" i="87"/>
  <c r="R84" i="87"/>
  <c r="P84" i="87"/>
  <c r="U84" i="87"/>
  <c r="Q84" i="87"/>
  <c r="Q99" i="87"/>
  <c r="U99" i="87"/>
  <c r="R99" i="87"/>
  <c r="P99" i="87"/>
  <c r="P114" i="87"/>
  <c r="U114" i="87"/>
  <c r="Q114" i="87"/>
  <c r="R114" i="87"/>
  <c r="Q120" i="87"/>
  <c r="U120" i="87"/>
  <c r="R120" i="87"/>
  <c r="P120" i="87"/>
  <c r="R126" i="87"/>
  <c r="U126" i="87"/>
  <c r="Q126" i="87"/>
  <c r="P126" i="87"/>
  <c r="U132" i="87"/>
  <c r="P132" i="87"/>
  <c r="R132" i="87"/>
  <c r="Q132" i="87"/>
  <c r="Q145" i="87"/>
  <c r="U145" i="87"/>
  <c r="P145" i="87"/>
  <c r="R145" i="87"/>
  <c r="P162" i="87"/>
  <c r="U162" i="87"/>
  <c r="Q162" i="87"/>
  <c r="R162" i="87"/>
  <c r="P168" i="87"/>
  <c r="R168" i="87"/>
  <c r="U168" i="87"/>
  <c r="Q168" i="87"/>
  <c r="P183" i="87"/>
  <c r="U183" i="87"/>
  <c r="Q183" i="87"/>
  <c r="R183" i="87"/>
  <c r="P189" i="87"/>
  <c r="R189" i="87"/>
  <c r="U189" i="87"/>
  <c r="Q189" i="87"/>
  <c r="Q190" i="87"/>
  <c r="P190" i="87"/>
  <c r="R190" i="87"/>
  <c r="U190" i="87"/>
  <c r="P207" i="87"/>
  <c r="U207" i="87"/>
  <c r="Q207" i="87"/>
  <c r="R207" i="87"/>
  <c r="R219" i="87"/>
  <c r="Q219" i="87"/>
  <c r="P219" i="87"/>
  <c r="U219" i="87"/>
  <c r="Q234" i="87"/>
  <c r="U234" i="87"/>
  <c r="P234" i="87"/>
  <c r="R234" i="87"/>
  <c r="P241" i="87"/>
  <c r="U241" i="87"/>
  <c r="Q241" i="87"/>
  <c r="R241" i="87"/>
  <c r="Q237" i="87"/>
  <c r="P237" i="87"/>
  <c r="R237" i="87"/>
  <c r="U237" i="87"/>
  <c r="R258" i="87"/>
  <c r="P258" i="87"/>
  <c r="U258" i="87"/>
  <c r="Q258" i="87"/>
  <c r="Q271" i="87"/>
  <c r="U271" i="87"/>
  <c r="R271" i="87"/>
  <c r="P271" i="87"/>
  <c r="Q279" i="87"/>
  <c r="U279" i="87"/>
  <c r="R279" i="87"/>
  <c r="P279" i="87"/>
  <c r="U294" i="87"/>
  <c r="R294" i="87"/>
  <c r="Q294" i="87"/>
  <c r="P294" i="87"/>
  <c r="P297" i="87"/>
  <c r="R297" i="87"/>
  <c r="U297" i="87"/>
  <c r="Q297" i="87"/>
  <c r="R315" i="87"/>
  <c r="P315" i="87"/>
  <c r="U315" i="87"/>
  <c r="Q315" i="87"/>
  <c r="R318" i="87"/>
  <c r="P318" i="87"/>
  <c r="U318" i="87"/>
  <c r="Q318" i="87"/>
  <c r="R322" i="87"/>
  <c r="P322" i="87"/>
  <c r="U322" i="87"/>
  <c r="Q322" i="87"/>
  <c r="P337" i="87"/>
  <c r="Q337" i="87"/>
  <c r="R337" i="87"/>
  <c r="U337" i="87"/>
  <c r="Q351" i="87"/>
  <c r="P351" i="87"/>
  <c r="R351" i="87"/>
  <c r="U351" i="87"/>
  <c r="Q360" i="87"/>
  <c r="R360" i="87"/>
  <c r="U360" i="87"/>
  <c r="P360" i="87"/>
  <c r="U361" i="87"/>
  <c r="Q361" i="87"/>
  <c r="R361" i="87"/>
  <c r="P361" i="87"/>
  <c r="U378" i="87"/>
  <c r="R378" i="87"/>
  <c r="P378" i="87"/>
  <c r="Q378" i="87"/>
  <c r="Q390" i="87"/>
  <c r="U390" i="87"/>
  <c r="P390" i="87"/>
  <c r="R390" i="87"/>
  <c r="Q403" i="87"/>
  <c r="P403" i="87"/>
  <c r="U403" i="87"/>
  <c r="R403" i="87"/>
  <c r="R408" i="87"/>
  <c r="U408" i="87"/>
  <c r="P408" i="87"/>
  <c r="Q408" i="87"/>
  <c r="U420" i="87"/>
  <c r="P420" i="87"/>
  <c r="Q420" i="87"/>
  <c r="R420" i="87"/>
  <c r="Q429" i="87"/>
  <c r="U429" i="87"/>
  <c r="P429" i="87"/>
  <c r="R429" i="87"/>
  <c r="Q441" i="87"/>
  <c r="P441" i="87"/>
  <c r="R441" i="87"/>
  <c r="U441" i="87"/>
  <c r="Q453" i="87"/>
  <c r="R453" i="87"/>
  <c r="P453" i="87"/>
  <c r="U453" i="87"/>
  <c r="P471" i="87"/>
  <c r="Q471" i="87"/>
  <c r="R471" i="87"/>
  <c r="U471" i="87"/>
  <c r="Q465" i="87"/>
  <c r="R465" i="87"/>
  <c r="P465" i="87"/>
  <c r="U465" i="87"/>
  <c r="Q477" i="87"/>
  <c r="P477" i="87"/>
  <c r="U477" i="87"/>
  <c r="R477" i="87"/>
  <c r="Q30" i="87"/>
  <c r="P30" i="87"/>
  <c r="U30" i="87"/>
  <c r="R30" i="87"/>
  <c r="P39" i="87"/>
  <c r="U39" i="87"/>
  <c r="Q39" i="87"/>
  <c r="R39" i="87"/>
  <c r="R48" i="87"/>
  <c r="U48" i="87"/>
  <c r="Q48" i="87"/>
  <c r="P48" i="87"/>
  <c r="P63" i="87"/>
  <c r="U63" i="87"/>
  <c r="Q63" i="87"/>
  <c r="R63" i="87"/>
  <c r="R72" i="87"/>
  <c r="U72" i="87"/>
  <c r="Q72" i="87"/>
  <c r="P72" i="87"/>
  <c r="R79" i="87"/>
  <c r="U79" i="87"/>
  <c r="Q79" i="87"/>
  <c r="P79" i="87"/>
  <c r="U81" i="87"/>
  <c r="R81" i="87"/>
  <c r="P81" i="87"/>
  <c r="Q81" i="87"/>
  <c r="Q93" i="87"/>
  <c r="R93" i="87"/>
  <c r="P93" i="87"/>
  <c r="U93" i="87"/>
  <c r="P105" i="87"/>
  <c r="Q105" i="87"/>
  <c r="R105" i="87"/>
  <c r="U105" i="87"/>
  <c r="R118" i="87"/>
  <c r="P118" i="87"/>
  <c r="U118" i="87"/>
  <c r="Q118" i="87"/>
  <c r="Q129" i="87"/>
  <c r="R129" i="87"/>
  <c r="U129" i="87"/>
  <c r="P129" i="87"/>
  <c r="U150" i="87"/>
  <c r="Q150" i="87"/>
  <c r="P150" i="87"/>
  <c r="R150" i="87"/>
  <c r="P147" i="87"/>
  <c r="R147" i="87"/>
  <c r="U147" i="87"/>
  <c r="Q147" i="87"/>
  <c r="P159" i="87"/>
  <c r="Q159" i="87"/>
  <c r="R159" i="87"/>
  <c r="U159" i="87"/>
  <c r="Q171" i="87"/>
  <c r="U171" i="87"/>
  <c r="P171" i="87"/>
  <c r="R171" i="87"/>
  <c r="P177" i="87"/>
  <c r="R177" i="87"/>
  <c r="U177" i="87"/>
  <c r="Q177" i="87"/>
  <c r="P192" i="87"/>
  <c r="R192" i="87"/>
  <c r="U192" i="87"/>
  <c r="Q192" i="87"/>
  <c r="P204" i="87"/>
  <c r="R204" i="87"/>
  <c r="U204" i="87"/>
  <c r="Q204" i="87"/>
  <c r="P210" i="87"/>
  <c r="R210" i="87"/>
  <c r="U210" i="87"/>
  <c r="Q210" i="87"/>
  <c r="U213" i="87"/>
  <c r="R213" i="87"/>
  <c r="Q213" i="87"/>
  <c r="P213" i="87"/>
  <c r="P229" i="87"/>
  <c r="U229" i="87"/>
  <c r="Q229" i="87"/>
  <c r="R229" i="87"/>
  <c r="P246" i="87"/>
  <c r="R246" i="87"/>
  <c r="U246" i="87"/>
  <c r="Q246" i="87"/>
  <c r="Q255" i="87"/>
  <c r="R255" i="87"/>
  <c r="P255" i="87"/>
  <c r="U255" i="87"/>
  <c r="Q262" i="87"/>
  <c r="P262" i="87"/>
  <c r="U262" i="87"/>
  <c r="R262" i="87"/>
  <c r="R264" i="87"/>
  <c r="U264" i="87"/>
  <c r="Q264" i="87"/>
  <c r="P264" i="87"/>
  <c r="Q274" i="87"/>
  <c r="P274" i="87"/>
  <c r="U274" i="87"/>
  <c r="R274" i="87"/>
  <c r="R288" i="87"/>
  <c r="P288" i="87"/>
  <c r="U288" i="87"/>
  <c r="Q288" i="87"/>
  <c r="P300" i="87"/>
  <c r="R300" i="87"/>
  <c r="U300" i="87"/>
  <c r="Q300" i="87"/>
  <c r="P309" i="87"/>
  <c r="U309" i="87"/>
  <c r="Q309" i="87"/>
  <c r="R309" i="87"/>
  <c r="Q327" i="87"/>
  <c r="U327" i="87"/>
  <c r="P327" i="87"/>
  <c r="R327" i="87"/>
  <c r="R321" i="87"/>
  <c r="U321" i="87"/>
  <c r="Q321" i="87"/>
  <c r="P321" i="87"/>
  <c r="Q339" i="87"/>
  <c r="U339" i="87"/>
  <c r="R339" i="87"/>
  <c r="P339" i="87"/>
  <c r="U354" i="87"/>
  <c r="R354" i="87"/>
  <c r="P354" i="87"/>
  <c r="Q354" i="87"/>
  <c r="R367" i="87"/>
  <c r="P367" i="87"/>
  <c r="Q367" i="87"/>
  <c r="U367" i="87"/>
  <c r="Q375" i="87"/>
  <c r="U375" i="87"/>
  <c r="P375" i="87"/>
  <c r="R375" i="87"/>
  <c r="P387" i="87"/>
  <c r="U387" i="87"/>
  <c r="R387" i="87"/>
  <c r="Q387" i="87"/>
  <c r="P396" i="87"/>
  <c r="Q396" i="87"/>
  <c r="U396" i="87"/>
  <c r="R396" i="87"/>
  <c r="P394" i="87"/>
  <c r="U394" i="87"/>
  <c r="R394" i="87"/>
  <c r="Q394" i="87"/>
  <c r="U411" i="87"/>
  <c r="P411" i="87"/>
  <c r="Q411" i="87"/>
  <c r="R411" i="87"/>
  <c r="R426" i="87"/>
  <c r="P426" i="87"/>
  <c r="U426" i="87"/>
  <c r="Q426" i="87"/>
  <c r="P438" i="87"/>
  <c r="Q438" i="87"/>
  <c r="R438" i="87"/>
  <c r="U438" i="87"/>
  <c r="Q442" i="87"/>
  <c r="U442" i="87"/>
  <c r="P442" i="87"/>
  <c r="R442" i="87"/>
  <c r="Q456" i="87"/>
  <c r="P456" i="87"/>
  <c r="U456" i="87"/>
  <c r="R456" i="87"/>
  <c r="P474" i="87"/>
  <c r="Q474" i="87"/>
  <c r="U474" i="87"/>
  <c r="R474" i="87"/>
  <c r="Q480" i="87"/>
  <c r="P480" i="87"/>
  <c r="U480" i="87"/>
  <c r="R480" i="87"/>
  <c r="P481" i="87"/>
  <c r="Q481" i="87"/>
  <c r="U481" i="87"/>
  <c r="R481" i="87"/>
  <c r="P24" i="87"/>
  <c r="U24" i="87"/>
  <c r="Q24" i="87"/>
  <c r="R24" i="87"/>
  <c r="U21" i="87"/>
  <c r="Q21" i="87"/>
  <c r="R21" i="87"/>
  <c r="P21" i="87"/>
  <c r="Q42" i="87"/>
  <c r="U42" i="87"/>
  <c r="R42" i="87"/>
  <c r="P42" i="87"/>
  <c r="U54" i="87"/>
  <c r="Q54" i="87"/>
  <c r="R54" i="87"/>
  <c r="P54" i="87"/>
  <c r="R60" i="87"/>
  <c r="P60" i="87"/>
  <c r="U60" i="87"/>
  <c r="Q60" i="87"/>
  <c r="P69" i="87"/>
  <c r="R69" i="87"/>
  <c r="U69" i="87"/>
  <c r="Q69" i="87"/>
  <c r="Q85" i="87"/>
  <c r="U85" i="87"/>
  <c r="R85" i="87"/>
  <c r="P85" i="87"/>
  <c r="U90" i="87"/>
  <c r="Q90" i="87"/>
  <c r="R90" i="87"/>
  <c r="P90" i="87"/>
  <c r="P96" i="87"/>
  <c r="Q96" i="87"/>
  <c r="R96" i="87"/>
  <c r="U96" i="87"/>
  <c r="P111" i="87"/>
  <c r="U111" i="87"/>
  <c r="Q111" i="87"/>
  <c r="R111" i="87"/>
  <c r="U117" i="87"/>
  <c r="P117" i="87"/>
  <c r="Q117" i="87"/>
  <c r="R117" i="87"/>
  <c r="P135" i="87"/>
  <c r="R135" i="87"/>
  <c r="U135" i="87"/>
  <c r="Q135" i="87"/>
  <c r="U144" i="87"/>
  <c r="R144" i="87"/>
  <c r="Q144" i="87"/>
  <c r="P144" i="87"/>
  <c r="P156" i="87"/>
  <c r="R156" i="87"/>
  <c r="U156" i="87"/>
  <c r="Q156" i="87"/>
  <c r="Q157" i="87"/>
  <c r="P157" i="87"/>
  <c r="R157" i="87"/>
  <c r="U157" i="87"/>
  <c r="Q174" i="87"/>
  <c r="R174" i="87"/>
  <c r="U174" i="87"/>
  <c r="P174" i="87"/>
  <c r="P186" i="87"/>
  <c r="R186" i="87"/>
  <c r="U186" i="87"/>
  <c r="Q186" i="87"/>
  <c r="P195" i="87"/>
  <c r="R195" i="87"/>
  <c r="U195" i="87"/>
  <c r="Q195" i="87"/>
  <c r="P201" i="87"/>
  <c r="R201" i="87"/>
  <c r="U201" i="87"/>
  <c r="Q201" i="87"/>
  <c r="P223" i="87"/>
  <c r="U223" i="87"/>
  <c r="Q223" i="87"/>
  <c r="R223" i="87"/>
  <c r="R222" i="87"/>
  <c r="U222" i="87"/>
  <c r="Q222" i="87"/>
  <c r="P222" i="87"/>
  <c r="Q225" i="87"/>
  <c r="P225" i="87"/>
  <c r="R225" i="87"/>
  <c r="U225" i="87"/>
  <c r="R240" i="87"/>
  <c r="U240" i="87"/>
  <c r="Q240" i="87"/>
  <c r="P240" i="87"/>
  <c r="U252" i="87"/>
  <c r="Q252" i="87"/>
  <c r="R252" i="87"/>
  <c r="P252" i="87"/>
  <c r="Q267" i="87"/>
  <c r="U267" i="87"/>
  <c r="R267" i="87"/>
  <c r="P267" i="87"/>
  <c r="Q270" i="87"/>
  <c r="U270" i="87"/>
  <c r="R270" i="87"/>
  <c r="P270" i="87"/>
  <c r="R276" i="87"/>
  <c r="U276" i="87"/>
  <c r="Q276" i="87"/>
  <c r="P276" i="87"/>
  <c r="Q291" i="87"/>
  <c r="R291" i="87"/>
  <c r="U291" i="87"/>
  <c r="P291" i="87"/>
  <c r="P306" i="87"/>
  <c r="U306" i="87"/>
  <c r="Q306" i="87"/>
  <c r="R306" i="87"/>
  <c r="R319" i="87"/>
  <c r="U319" i="87"/>
  <c r="Q319" i="87"/>
  <c r="P319" i="87"/>
  <c r="U330" i="87"/>
  <c r="Q330" i="87"/>
  <c r="P330" i="87"/>
  <c r="R330" i="87"/>
  <c r="Q342" i="87"/>
  <c r="U342" i="87"/>
  <c r="R342" i="87"/>
  <c r="P342" i="87"/>
  <c r="Q336" i="87"/>
  <c r="R336" i="87"/>
  <c r="U336" i="87"/>
  <c r="P336" i="87"/>
  <c r="U345" i="87"/>
  <c r="R345" i="87"/>
  <c r="P345" i="87"/>
  <c r="Q345" i="87"/>
  <c r="R366" i="87"/>
  <c r="P366" i="87"/>
  <c r="Q366" i="87"/>
  <c r="U366" i="87"/>
  <c r="P369" i="87"/>
  <c r="Q369" i="87"/>
  <c r="U369" i="87"/>
  <c r="R369" i="87"/>
  <c r="R381" i="87"/>
  <c r="P381" i="87"/>
  <c r="U381" i="87"/>
  <c r="Q381" i="87"/>
  <c r="P399" i="87"/>
  <c r="R399" i="87"/>
  <c r="Q399" i="87"/>
  <c r="U399" i="87"/>
  <c r="R393" i="87"/>
  <c r="P393" i="87"/>
  <c r="Q393" i="87"/>
  <c r="U393" i="87"/>
  <c r="Q414" i="87"/>
  <c r="U414" i="87"/>
  <c r="R414" i="87"/>
  <c r="P414" i="87"/>
  <c r="P421" i="87"/>
  <c r="Q421" i="87"/>
  <c r="R421" i="87"/>
  <c r="U421" i="87"/>
  <c r="Q435" i="87"/>
  <c r="U435" i="87"/>
  <c r="R435" i="87"/>
  <c r="P435" i="87"/>
  <c r="U450" i="87"/>
  <c r="P450" i="87"/>
  <c r="Q450" i="87"/>
  <c r="R450" i="87"/>
  <c r="Q462" i="87"/>
  <c r="U462" i="87"/>
  <c r="R462" i="87"/>
  <c r="P462" i="87"/>
  <c r="Q468" i="87"/>
  <c r="P468" i="87"/>
  <c r="U468" i="87"/>
  <c r="R468" i="87"/>
  <c r="P483" i="87"/>
  <c r="U483" i="87"/>
  <c r="Q483" i="87"/>
  <c r="R483" i="87"/>
  <c r="U486" i="87"/>
  <c r="Q486" i="87"/>
  <c r="R486" i="87"/>
  <c r="P486" i="87"/>
  <c r="P19" i="87"/>
  <c r="R19" i="87"/>
  <c r="U19" i="87"/>
  <c r="Q19" i="87"/>
  <c r="R13" i="87"/>
  <c r="P13" i="87"/>
  <c r="U13" i="87"/>
  <c r="Q13" i="87"/>
  <c r="P12" i="87"/>
  <c r="R12" i="87"/>
  <c r="U12" i="87"/>
  <c r="Q12" i="87"/>
  <c r="P16" i="87"/>
  <c r="R16" i="87"/>
  <c r="U16" i="87"/>
  <c r="Q16" i="87"/>
  <c r="U484" i="86"/>
  <c r="T484" i="87" s="1"/>
  <c r="S484" i="87" s="1"/>
  <c r="U487" i="86"/>
  <c r="T487" i="87" s="1"/>
  <c r="S487" i="87" s="1"/>
  <c r="U472" i="86"/>
  <c r="T472" i="87" s="1"/>
  <c r="S472" i="87" s="1"/>
  <c r="U466" i="86"/>
  <c r="T466" i="87" s="1"/>
  <c r="S466" i="87" s="1"/>
  <c r="U469" i="86"/>
  <c r="T469" i="87" s="1"/>
  <c r="S469" i="87" s="1"/>
  <c r="U463" i="86"/>
  <c r="T463" i="87" s="1"/>
  <c r="S463" i="87" s="1"/>
  <c r="U454" i="86"/>
  <c r="T454" i="87" s="1"/>
  <c r="S454" i="87" s="1"/>
  <c r="U460" i="86"/>
  <c r="T460" i="87" s="1"/>
  <c r="S460" i="87" s="1"/>
  <c r="U457" i="86"/>
  <c r="T457" i="87" s="1"/>
  <c r="S457" i="87" s="1"/>
  <c r="U448" i="86"/>
  <c r="T448" i="87" s="1"/>
  <c r="S448" i="87" s="1"/>
  <c r="U445" i="86"/>
  <c r="T445" i="87" s="1"/>
  <c r="S445" i="87" s="1"/>
  <c r="U451" i="86"/>
  <c r="T451" i="87" s="1"/>
  <c r="S451" i="87" s="1"/>
  <c r="U436" i="86"/>
  <c r="T436" i="87" s="1"/>
  <c r="S436" i="87" s="1"/>
  <c r="U430" i="86"/>
  <c r="T430" i="87" s="1"/>
  <c r="S430" i="87" s="1"/>
  <c r="U433" i="86"/>
  <c r="T433" i="87" s="1"/>
  <c r="S433" i="87" s="1"/>
  <c r="U439" i="86"/>
  <c r="T439" i="87" s="1"/>
  <c r="S439" i="87" s="1"/>
  <c r="U427" i="86"/>
  <c r="T427" i="87" s="1"/>
  <c r="S427" i="87" s="1"/>
  <c r="U424" i="86"/>
  <c r="T424" i="87" s="1"/>
  <c r="S424" i="87" s="1"/>
  <c r="U418" i="86"/>
  <c r="T418" i="87" s="1"/>
  <c r="S418" i="87" s="1"/>
  <c r="U406" i="86"/>
  <c r="T406" i="87" s="1"/>
  <c r="S406" i="87" s="1"/>
  <c r="U412" i="86"/>
  <c r="T412" i="87" s="1"/>
  <c r="S412" i="87" s="1"/>
  <c r="U415" i="86"/>
  <c r="T415" i="87" s="1"/>
  <c r="S415" i="87" s="1"/>
  <c r="U409" i="86"/>
  <c r="T409" i="87" s="1"/>
  <c r="S409" i="87" s="1"/>
  <c r="U397" i="86"/>
  <c r="T397" i="87" s="1"/>
  <c r="S397" i="87" s="1"/>
  <c r="U400" i="86"/>
  <c r="T400" i="87" s="1"/>
  <c r="S400" i="87" s="1"/>
  <c r="U385" i="86"/>
  <c r="T385" i="87" s="1"/>
  <c r="S385" i="87" s="1"/>
  <c r="U391" i="86"/>
  <c r="T391" i="87" s="1"/>
  <c r="S391" i="87" s="1"/>
  <c r="U388" i="86"/>
  <c r="T388" i="87" s="1"/>
  <c r="S388" i="87" s="1"/>
  <c r="U382" i="86"/>
  <c r="T382" i="87" s="1"/>
  <c r="S382" i="87" s="1"/>
  <c r="U370" i="86"/>
  <c r="T370" i="87" s="1"/>
  <c r="S370" i="87" s="1"/>
  <c r="U376" i="86"/>
  <c r="T376" i="87" s="1"/>
  <c r="S376" i="87" s="1"/>
  <c r="U379" i="86"/>
  <c r="T379" i="87" s="1"/>
  <c r="S379" i="87" s="1"/>
  <c r="U373" i="86"/>
  <c r="T373" i="87" s="1"/>
  <c r="S373" i="87" s="1"/>
  <c r="U358" i="86"/>
  <c r="T358" i="87" s="1"/>
  <c r="S358" i="87" s="1"/>
  <c r="U364" i="86"/>
  <c r="T364" i="87" s="1"/>
  <c r="S364" i="87" s="1"/>
  <c r="U352" i="86"/>
  <c r="T352" i="87" s="1"/>
  <c r="S352" i="87" s="1"/>
  <c r="U346" i="86"/>
  <c r="T346" i="87" s="1"/>
  <c r="S346" i="87" s="1"/>
  <c r="U355" i="86"/>
  <c r="T355" i="87" s="1"/>
  <c r="S355" i="87" s="1"/>
  <c r="U349" i="86"/>
  <c r="T349" i="87" s="1"/>
  <c r="S349" i="87" s="1"/>
  <c r="U340" i="86"/>
  <c r="T340" i="87" s="1"/>
  <c r="S340" i="87" s="1"/>
  <c r="U343" i="86"/>
  <c r="T343" i="87" s="1"/>
  <c r="S343" i="87" s="1"/>
  <c r="U334" i="86"/>
  <c r="T334" i="87" s="1"/>
  <c r="S334" i="87" s="1"/>
  <c r="U325" i="86"/>
  <c r="T325" i="87" s="1"/>
  <c r="S325" i="87" s="1"/>
  <c r="U331" i="86"/>
  <c r="T331" i="87" s="1"/>
  <c r="S331" i="87" s="1"/>
  <c r="U328" i="86"/>
  <c r="T328" i="87" s="1"/>
  <c r="S328" i="87" s="1"/>
  <c r="U316" i="86"/>
  <c r="T316" i="87" s="1"/>
  <c r="S316" i="87" s="1"/>
  <c r="U310" i="86"/>
  <c r="T310" i="87" s="1"/>
  <c r="S310" i="87" s="1"/>
  <c r="U313" i="86"/>
  <c r="T313" i="87" s="1"/>
  <c r="S313" i="87" s="1"/>
  <c r="U304" i="86"/>
  <c r="T304" i="87" s="1"/>
  <c r="S304" i="87" s="1"/>
  <c r="U298" i="86"/>
  <c r="T298" i="87" s="1"/>
  <c r="S298" i="87" s="1"/>
  <c r="U301" i="86"/>
  <c r="T301" i="87" s="1"/>
  <c r="S301" i="87" s="1"/>
  <c r="U307" i="86"/>
  <c r="T307" i="87" s="1"/>
  <c r="S307" i="87" s="1"/>
  <c r="U289" i="86"/>
  <c r="T289" i="87" s="1"/>
  <c r="S289" i="87" s="1"/>
  <c r="U286" i="86"/>
  <c r="T286" i="87" s="1"/>
  <c r="S286" i="87" s="1"/>
  <c r="U295" i="86"/>
  <c r="T295" i="87" s="1"/>
  <c r="S295" i="87" s="1"/>
  <c r="U292" i="86"/>
  <c r="T292" i="87" s="1"/>
  <c r="S292" i="87" s="1"/>
  <c r="U283" i="86"/>
  <c r="T283" i="87" s="1"/>
  <c r="S283" i="87" s="1"/>
  <c r="U280" i="86"/>
  <c r="T280" i="87" s="1"/>
  <c r="S280" i="87" s="1"/>
  <c r="U277" i="86"/>
  <c r="T277" i="87" s="1"/>
  <c r="S277" i="87" s="1"/>
  <c r="U265" i="86"/>
  <c r="T265" i="87" s="1"/>
  <c r="S265" i="87" s="1"/>
  <c r="U268" i="86"/>
  <c r="T268" i="87" s="1"/>
  <c r="S268" i="87" s="1"/>
  <c r="U250" i="86"/>
  <c r="T250" i="87" s="1"/>
  <c r="S250" i="87" s="1"/>
  <c r="U253" i="86"/>
  <c r="T253" i="87" s="1"/>
  <c r="S253" i="87" s="1"/>
  <c r="U256" i="86"/>
  <c r="T256" i="87" s="1"/>
  <c r="S256" i="87" s="1"/>
  <c r="U259" i="86"/>
  <c r="T259" i="87" s="1"/>
  <c r="S259" i="87" s="1"/>
  <c r="U244" i="86"/>
  <c r="T244" i="87" s="1"/>
  <c r="S244" i="87" s="1"/>
  <c r="U247" i="86"/>
  <c r="T247" i="87" s="1"/>
  <c r="S247" i="87" s="1"/>
  <c r="U238" i="86"/>
  <c r="T238" i="87" s="1"/>
  <c r="S238" i="87" s="1"/>
  <c r="U226" i="86"/>
  <c r="T226" i="87" s="1"/>
  <c r="S226" i="87" s="1"/>
  <c r="U232" i="86"/>
  <c r="T232" i="87" s="1"/>
  <c r="S232" i="87" s="1"/>
  <c r="U235" i="86"/>
  <c r="T235" i="87" s="1"/>
  <c r="S235" i="87" s="1"/>
  <c r="U214" i="86"/>
  <c r="T214" i="87" s="1"/>
  <c r="S214" i="87" s="1"/>
  <c r="U217" i="86"/>
  <c r="T217" i="87" s="1"/>
  <c r="S217" i="87" s="1"/>
  <c r="U220" i="86"/>
  <c r="T220" i="87" s="1"/>
  <c r="S220" i="87" s="1"/>
  <c r="U202" i="86"/>
  <c r="T202" i="87" s="1"/>
  <c r="S202" i="87" s="1"/>
  <c r="U205" i="86"/>
  <c r="T205" i="87" s="1"/>
  <c r="S205" i="87" s="1"/>
  <c r="U208" i="86"/>
  <c r="T208" i="87" s="1"/>
  <c r="S208" i="87" s="1"/>
  <c r="U196" i="86"/>
  <c r="T196" i="87" s="1"/>
  <c r="S196" i="87" s="1"/>
  <c r="U199" i="86"/>
  <c r="T199" i="87" s="1"/>
  <c r="S199" i="87" s="1"/>
  <c r="U193" i="86"/>
  <c r="T193" i="87" s="1"/>
  <c r="S193" i="87" s="1"/>
  <c r="U184" i="86"/>
  <c r="T184" i="87" s="1"/>
  <c r="S184" i="87" s="1"/>
  <c r="U178" i="86"/>
  <c r="T178" i="87" s="1"/>
  <c r="S178" i="87" s="1"/>
  <c r="U181" i="86"/>
  <c r="T181" i="87" s="1"/>
  <c r="S181" i="87" s="1"/>
  <c r="U187" i="86"/>
  <c r="T187" i="87" s="1"/>
  <c r="S187" i="87" s="1"/>
  <c r="U172" i="86"/>
  <c r="T172" i="87" s="1"/>
  <c r="S172" i="87" s="1"/>
  <c r="U169" i="86"/>
  <c r="T169" i="87" s="1"/>
  <c r="S169" i="87" s="1"/>
  <c r="U175" i="86"/>
  <c r="T175" i="87" s="1"/>
  <c r="S175" i="87" s="1"/>
  <c r="U166" i="86"/>
  <c r="T166" i="87" s="1"/>
  <c r="S166" i="87" s="1"/>
  <c r="U154" i="86"/>
  <c r="T154" i="87" s="1"/>
  <c r="S154" i="87" s="1"/>
  <c r="U160" i="86"/>
  <c r="T160" i="87" s="1"/>
  <c r="S160" i="87" s="1"/>
  <c r="U142" i="86"/>
  <c r="T142" i="87" s="1"/>
  <c r="S142" i="87" s="1"/>
  <c r="U151" i="86"/>
  <c r="T151" i="87" s="1"/>
  <c r="S151" i="87" s="1"/>
  <c r="U148" i="86"/>
  <c r="T148" i="87" s="1"/>
  <c r="S148" i="87" s="1"/>
  <c r="U139" i="86"/>
  <c r="T139" i="87" s="1"/>
  <c r="S139" i="87" s="1"/>
  <c r="U133" i="86"/>
  <c r="T133" i="87" s="1"/>
  <c r="S133" i="87" s="1"/>
  <c r="U136" i="86"/>
  <c r="T136" i="87" s="1"/>
  <c r="S136" i="87" s="1"/>
  <c r="U130" i="86"/>
  <c r="T130" i="87" s="1"/>
  <c r="S130" i="87" s="1"/>
  <c r="U124" i="86"/>
  <c r="T124" i="87" s="1"/>
  <c r="S124" i="87" s="1"/>
  <c r="U127" i="86"/>
  <c r="T127" i="87" s="1"/>
  <c r="S127" i="87" s="1"/>
  <c r="U121" i="86"/>
  <c r="T121" i="87" s="1"/>
  <c r="S121" i="87" s="1"/>
  <c r="U115" i="86"/>
  <c r="T115" i="87" s="1"/>
  <c r="S115" i="87" s="1"/>
  <c r="U112" i="86"/>
  <c r="T112" i="87" s="1"/>
  <c r="S112" i="87" s="1"/>
  <c r="U109" i="86"/>
  <c r="T109" i="87" s="1"/>
  <c r="S109" i="87" s="1"/>
  <c r="U100" i="86"/>
  <c r="T100" i="87" s="1"/>
  <c r="S100" i="87" s="1"/>
  <c r="U97" i="86"/>
  <c r="T97" i="87" s="1"/>
  <c r="S97" i="87" s="1"/>
  <c r="U94" i="86"/>
  <c r="T94" i="87" s="1"/>
  <c r="S94" i="87" s="1"/>
  <c r="U103" i="86"/>
  <c r="T103" i="87" s="1"/>
  <c r="S103" i="87" s="1"/>
  <c r="U88" i="86"/>
  <c r="T88" i="87" s="1"/>
  <c r="S88" i="87" s="1"/>
  <c r="U91" i="86"/>
  <c r="T91" i="87" s="1"/>
  <c r="S91" i="87" s="1"/>
  <c r="U82" i="86"/>
  <c r="T82" i="87" s="1"/>
  <c r="S82" i="87" s="1"/>
  <c r="U70" i="86"/>
  <c r="T70" i="87" s="1"/>
  <c r="S70" i="87" s="1"/>
  <c r="U73" i="86"/>
  <c r="T73" i="87" s="1"/>
  <c r="S73" i="87" s="1"/>
  <c r="U76" i="86"/>
  <c r="T76" i="87" s="1"/>
  <c r="S76" i="87" s="1"/>
  <c r="U67" i="86"/>
  <c r="T67" i="87" s="1"/>
  <c r="S67" i="87" s="1"/>
  <c r="U61" i="86"/>
  <c r="T61" i="87" s="1"/>
  <c r="S61" i="87" s="1"/>
  <c r="U64" i="86"/>
  <c r="T64" i="87" s="1"/>
  <c r="S64" i="87" s="1"/>
  <c r="U46" i="86"/>
  <c r="T46" i="87" s="1"/>
  <c r="S46" i="87" s="1"/>
  <c r="U52" i="86"/>
  <c r="T52" i="87" s="1"/>
  <c r="S52" i="87" s="1"/>
  <c r="U49" i="86"/>
  <c r="T49" i="87" s="1"/>
  <c r="S49" i="87" s="1"/>
  <c r="U55" i="86"/>
  <c r="T55" i="87" s="1"/>
  <c r="S55" i="87" s="1"/>
  <c r="U40" i="86"/>
  <c r="T40" i="87" s="1"/>
  <c r="S40" i="87" s="1"/>
  <c r="U34" i="86"/>
  <c r="T34" i="87" s="1"/>
  <c r="S34" i="87" s="1"/>
  <c r="U43" i="86"/>
  <c r="T43" i="87" s="1"/>
  <c r="S43" i="87" s="1"/>
  <c r="U22" i="86"/>
  <c r="T22" i="87" s="1"/>
  <c r="S22" i="87" s="1"/>
  <c r="U25" i="86"/>
  <c r="T25" i="87" s="1"/>
  <c r="S25" i="87" s="1"/>
  <c r="U28" i="86"/>
  <c r="T28" i="87" s="1"/>
  <c r="S28" i="87" s="1"/>
  <c r="U10" i="86"/>
  <c r="T10" i="87" s="1"/>
  <c r="S10" i="87" s="1"/>
  <c r="R30" i="90"/>
  <c r="K16" i="90" s="1"/>
  <c r="C10" i="86"/>
  <c r="G10" i="86"/>
  <c r="U28" i="87" l="1"/>
  <c r="P28" i="87"/>
  <c r="R28" i="87"/>
  <c r="Q28" i="87"/>
  <c r="R46" i="87"/>
  <c r="P46" i="87"/>
  <c r="U46" i="87"/>
  <c r="Q46" i="87"/>
  <c r="Q97" i="87"/>
  <c r="P97" i="87"/>
  <c r="U97" i="87"/>
  <c r="R97" i="87"/>
  <c r="P55" i="87"/>
  <c r="U55" i="87"/>
  <c r="Q55" i="87"/>
  <c r="R55" i="87"/>
  <c r="P73" i="87"/>
  <c r="Q73" i="87"/>
  <c r="R73" i="87"/>
  <c r="U73" i="87"/>
  <c r="Q100" i="87"/>
  <c r="U100" i="87"/>
  <c r="R100" i="87"/>
  <c r="P100" i="87"/>
  <c r="U121" i="87"/>
  <c r="Q121" i="87"/>
  <c r="R121" i="87"/>
  <c r="P121" i="87"/>
  <c r="U136" i="87"/>
  <c r="R136" i="87"/>
  <c r="Q136" i="87"/>
  <c r="P136" i="87"/>
  <c r="P151" i="87"/>
  <c r="R151" i="87"/>
  <c r="U151" i="87"/>
  <c r="Q151" i="87"/>
  <c r="R166" i="87"/>
  <c r="U166" i="87"/>
  <c r="Q166" i="87"/>
  <c r="P166" i="87"/>
  <c r="P187" i="87"/>
  <c r="R187" i="87"/>
  <c r="U187" i="87"/>
  <c r="Q187" i="87"/>
  <c r="Q193" i="87"/>
  <c r="P193" i="87"/>
  <c r="R193" i="87"/>
  <c r="U193" i="87"/>
  <c r="Q205" i="87"/>
  <c r="P205" i="87"/>
  <c r="R205" i="87"/>
  <c r="U205" i="87"/>
  <c r="P214" i="87"/>
  <c r="U214" i="87"/>
  <c r="Q214" i="87"/>
  <c r="R214" i="87"/>
  <c r="Q238" i="87"/>
  <c r="U238" i="87"/>
  <c r="P238" i="87"/>
  <c r="R238" i="87"/>
  <c r="R256" i="87"/>
  <c r="U256" i="87"/>
  <c r="Q256" i="87"/>
  <c r="P256" i="87"/>
  <c r="U265" i="87"/>
  <c r="P265" i="87"/>
  <c r="Q265" i="87"/>
  <c r="R265" i="87"/>
  <c r="Q292" i="87"/>
  <c r="P292" i="87"/>
  <c r="R292" i="87"/>
  <c r="U292" i="87"/>
  <c r="P307" i="87"/>
  <c r="R307" i="87"/>
  <c r="U307" i="87"/>
  <c r="Q307" i="87"/>
  <c r="R313" i="87"/>
  <c r="Q313" i="87"/>
  <c r="P313" i="87"/>
  <c r="U313" i="87"/>
  <c r="P331" i="87"/>
  <c r="R331" i="87"/>
  <c r="U331" i="87"/>
  <c r="Q331" i="87"/>
  <c r="R340" i="87"/>
  <c r="U340" i="87"/>
  <c r="Q340" i="87"/>
  <c r="P340" i="87"/>
  <c r="R352" i="87"/>
  <c r="U352" i="87"/>
  <c r="P352" i="87"/>
  <c r="Q352" i="87"/>
  <c r="R379" i="87"/>
  <c r="U379" i="87"/>
  <c r="Q379" i="87"/>
  <c r="P379" i="87"/>
  <c r="Q388" i="87"/>
  <c r="U388" i="87"/>
  <c r="P388" i="87"/>
  <c r="R388" i="87"/>
  <c r="U397" i="87"/>
  <c r="R397" i="87"/>
  <c r="Q397" i="87"/>
  <c r="P397" i="87"/>
  <c r="Q406" i="87"/>
  <c r="P406" i="87"/>
  <c r="R406" i="87"/>
  <c r="U406" i="87"/>
  <c r="P439" i="87"/>
  <c r="U439" i="87"/>
  <c r="Q439" i="87"/>
  <c r="R439" i="87"/>
  <c r="Q451" i="87"/>
  <c r="R451" i="87"/>
  <c r="U451" i="87"/>
  <c r="P451" i="87"/>
  <c r="U460" i="87"/>
  <c r="R460" i="87"/>
  <c r="P460" i="87"/>
  <c r="Q460" i="87"/>
  <c r="U466" i="87"/>
  <c r="P466" i="87"/>
  <c r="Q466" i="87"/>
  <c r="R466" i="87"/>
  <c r="Q25" i="87"/>
  <c r="P25" i="87"/>
  <c r="U25" i="87"/>
  <c r="R25" i="87"/>
  <c r="R76" i="87"/>
  <c r="Q76" i="87"/>
  <c r="P76" i="87"/>
  <c r="U76" i="87"/>
  <c r="Q22" i="87"/>
  <c r="P22" i="87"/>
  <c r="R22" i="87"/>
  <c r="U22" i="87"/>
  <c r="Q64" i="87"/>
  <c r="R64" i="87"/>
  <c r="U64" i="87"/>
  <c r="P64" i="87"/>
  <c r="Q88" i="87"/>
  <c r="U88" i="87"/>
  <c r="R88" i="87"/>
  <c r="P88" i="87"/>
  <c r="P43" i="87"/>
  <c r="R43" i="87"/>
  <c r="U43" i="87"/>
  <c r="Q43" i="87"/>
  <c r="U49" i="87"/>
  <c r="P49" i="87"/>
  <c r="Q49" i="87"/>
  <c r="R49" i="87"/>
  <c r="Q61" i="87"/>
  <c r="U61" i="87"/>
  <c r="R61" i="87"/>
  <c r="P61" i="87"/>
  <c r="R70" i="87"/>
  <c r="U70" i="87"/>
  <c r="Q70" i="87"/>
  <c r="P70" i="87"/>
  <c r="P103" i="87"/>
  <c r="U103" i="87"/>
  <c r="Q103" i="87"/>
  <c r="R103" i="87"/>
  <c r="Q109" i="87"/>
  <c r="U109" i="87"/>
  <c r="R109" i="87"/>
  <c r="P109" i="87"/>
  <c r="Q127" i="87"/>
  <c r="P127" i="87"/>
  <c r="U127" i="87"/>
  <c r="R127" i="87"/>
  <c r="Q133" i="87"/>
  <c r="U133" i="87"/>
  <c r="P133" i="87"/>
  <c r="R133" i="87"/>
  <c r="P142" i="87"/>
  <c r="Q142" i="87"/>
  <c r="R142" i="87"/>
  <c r="U142" i="87"/>
  <c r="P175" i="87"/>
  <c r="U175" i="87"/>
  <c r="Q175" i="87"/>
  <c r="R175" i="87"/>
  <c r="Q181" i="87"/>
  <c r="P181" i="87"/>
  <c r="R181" i="87"/>
  <c r="U181" i="87"/>
  <c r="P199" i="87"/>
  <c r="R199" i="87"/>
  <c r="U199" i="87"/>
  <c r="Q199" i="87"/>
  <c r="Q202" i="87"/>
  <c r="P202" i="87"/>
  <c r="R202" i="87"/>
  <c r="U202" i="87"/>
  <c r="Q235" i="87"/>
  <c r="R235" i="87"/>
  <c r="P235" i="87"/>
  <c r="U235" i="87"/>
  <c r="Q247" i="87"/>
  <c r="U247" i="87"/>
  <c r="R247" i="87"/>
  <c r="P247" i="87"/>
  <c r="Q253" i="87"/>
  <c r="U253" i="87"/>
  <c r="P253" i="87"/>
  <c r="R253" i="87"/>
  <c r="U277" i="87"/>
  <c r="P277" i="87"/>
  <c r="Q277" i="87"/>
  <c r="R277" i="87"/>
  <c r="U295" i="87"/>
  <c r="Q295" i="87"/>
  <c r="P295" i="87"/>
  <c r="R295" i="87"/>
  <c r="Q301" i="87"/>
  <c r="P301" i="87"/>
  <c r="R301" i="87"/>
  <c r="U301" i="87"/>
  <c r="Q310" i="87"/>
  <c r="P310" i="87"/>
  <c r="U310" i="87"/>
  <c r="R310" i="87"/>
  <c r="Q325" i="87"/>
  <c r="P325" i="87"/>
  <c r="R325" i="87"/>
  <c r="U325" i="87"/>
  <c r="P349" i="87"/>
  <c r="U349" i="87"/>
  <c r="R349" i="87"/>
  <c r="Q349" i="87"/>
  <c r="U364" i="87"/>
  <c r="P364" i="87"/>
  <c r="Q364" i="87"/>
  <c r="R364" i="87"/>
  <c r="R376" i="87"/>
  <c r="U376" i="87"/>
  <c r="P376" i="87"/>
  <c r="Q376" i="87"/>
  <c r="R391" i="87"/>
  <c r="P391" i="87"/>
  <c r="Q391" i="87"/>
  <c r="U391" i="87"/>
  <c r="U409" i="87"/>
  <c r="P409" i="87"/>
  <c r="R409" i="87"/>
  <c r="Q409" i="87"/>
  <c r="P418" i="87"/>
  <c r="R418" i="87"/>
  <c r="Q418" i="87"/>
  <c r="U418" i="87"/>
  <c r="P433" i="87"/>
  <c r="R433" i="87"/>
  <c r="Q433" i="87"/>
  <c r="U433" i="87"/>
  <c r="U445" i="87"/>
  <c r="P445" i="87"/>
  <c r="R445" i="87"/>
  <c r="Q445" i="87"/>
  <c r="U454" i="87"/>
  <c r="P454" i="87"/>
  <c r="Q454" i="87"/>
  <c r="R454" i="87"/>
  <c r="U472" i="87"/>
  <c r="R472" i="87"/>
  <c r="P472" i="87"/>
  <c r="Q472" i="87"/>
  <c r="R34" i="87"/>
  <c r="P34" i="87"/>
  <c r="U34" i="87"/>
  <c r="Q34" i="87"/>
  <c r="P52" i="87"/>
  <c r="R52" i="87"/>
  <c r="U52" i="87"/>
  <c r="Q52" i="87"/>
  <c r="P67" i="87"/>
  <c r="R67" i="87"/>
  <c r="U67" i="87"/>
  <c r="Q67" i="87"/>
  <c r="R82" i="87"/>
  <c r="P82" i="87"/>
  <c r="U82" i="87"/>
  <c r="Q82" i="87"/>
  <c r="Q94" i="87"/>
  <c r="U94" i="87"/>
  <c r="R94" i="87"/>
  <c r="P94" i="87"/>
  <c r="R112" i="87"/>
  <c r="U112" i="87"/>
  <c r="Q112" i="87"/>
  <c r="P112" i="87"/>
  <c r="Q124" i="87"/>
  <c r="R124" i="87"/>
  <c r="P124" i="87"/>
  <c r="U124" i="87"/>
  <c r="P139" i="87"/>
  <c r="R139" i="87"/>
  <c r="U139" i="87"/>
  <c r="Q139" i="87"/>
  <c r="Q160" i="87"/>
  <c r="P160" i="87"/>
  <c r="R160" i="87"/>
  <c r="U160" i="87"/>
  <c r="R169" i="87"/>
  <c r="U169" i="87"/>
  <c r="Q169" i="87"/>
  <c r="P169" i="87"/>
  <c r="Q178" i="87"/>
  <c r="P178" i="87"/>
  <c r="R178" i="87"/>
  <c r="U178" i="87"/>
  <c r="Q196" i="87"/>
  <c r="P196" i="87"/>
  <c r="R196" i="87"/>
  <c r="U196" i="87"/>
  <c r="U220" i="87"/>
  <c r="P220" i="87"/>
  <c r="R220" i="87"/>
  <c r="Q220" i="87"/>
  <c r="P232" i="87"/>
  <c r="R232" i="87"/>
  <c r="U232" i="87"/>
  <c r="Q232" i="87"/>
  <c r="R244" i="87"/>
  <c r="U244" i="87"/>
  <c r="Q244" i="87"/>
  <c r="P244" i="87"/>
  <c r="R250" i="87"/>
  <c r="P250" i="87"/>
  <c r="U250" i="87"/>
  <c r="Q250" i="87"/>
  <c r="U280" i="87"/>
  <c r="R280" i="87"/>
  <c r="P280" i="87"/>
  <c r="Q280" i="87"/>
  <c r="R286" i="87"/>
  <c r="P286" i="87"/>
  <c r="U286" i="87"/>
  <c r="Q286" i="87"/>
  <c r="Q298" i="87"/>
  <c r="P298" i="87"/>
  <c r="R298" i="87"/>
  <c r="U298" i="87"/>
  <c r="Q316" i="87"/>
  <c r="R316" i="87"/>
  <c r="P316" i="87"/>
  <c r="U316" i="87"/>
  <c r="P334" i="87"/>
  <c r="Q334" i="87"/>
  <c r="R334" i="87"/>
  <c r="U334" i="87"/>
  <c r="U355" i="87"/>
  <c r="R355" i="87"/>
  <c r="Q355" i="87"/>
  <c r="P355" i="87"/>
  <c r="Q358" i="87"/>
  <c r="R358" i="87"/>
  <c r="U358" i="87"/>
  <c r="P358" i="87"/>
  <c r="Q370" i="87"/>
  <c r="U370" i="87"/>
  <c r="R370" i="87"/>
  <c r="P370" i="87"/>
  <c r="Q385" i="87"/>
  <c r="P385" i="87"/>
  <c r="U385" i="87"/>
  <c r="R385" i="87"/>
  <c r="P415" i="87"/>
  <c r="R415" i="87"/>
  <c r="U415" i="87"/>
  <c r="Q415" i="87"/>
  <c r="R424" i="87"/>
  <c r="Q424" i="87"/>
  <c r="P424" i="87"/>
  <c r="U424" i="87"/>
  <c r="Q430" i="87"/>
  <c r="P430" i="87"/>
  <c r="R430" i="87"/>
  <c r="U430" i="87"/>
  <c r="U448" i="87"/>
  <c r="P448" i="87"/>
  <c r="Q448" i="87"/>
  <c r="R448" i="87"/>
  <c r="Q463" i="87"/>
  <c r="R463" i="87"/>
  <c r="U463" i="87"/>
  <c r="P463" i="87"/>
  <c r="R487" i="87"/>
  <c r="Q487" i="87"/>
  <c r="U487" i="87"/>
  <c r="P487" i="87"/>
  <c r="Q40" i="87"/>
  <c r="R40" i="87"/>
  <c r="P40" i="87"/>
  <c r="U40" i="87"/>
  <c r="P91" i="87"/>
  <c r="R91" i="87"/>
  <c r="U91" i="87"/>
  <c r="Q91" i="87"/>
  <c r="P115" i="87"/>
  <c r="Q115" i="87"/>
  <c r="R115" i="87"/>
  <c r="U115" i="87"/>
  <c r="P130" i="87"/>
  <c r="U130" i="87"/>
  <c r="Q130" i="87"/>
  <c r="R130" i="87"/>
  <c r="P148" i="87"/>
  <c r="U148" i="87"/>
  <c r="Q148" i="87"/>
  <c r="R148" i="87"/>
  <c r="Q154" i="87"/>
  <c r="P154" i="87"/>
  <c r="R154" i="87"/>
  <c r="U154" i="87"/>
  <c r="R172" i="87"/>
  <c r="Q172" i="87"/>
  <c r="P172" i="87"/>
  <c r="U172" i="87"/>
  <c r="Q184" i="87"/>
  <c r="P184" i="87"/>
  <c r="R184" i="87"/>
  <c r="U184" i="87"/>
  <c r="Q208" i="87"/>
  <c r="P208" i="87"/>
  <c r="R208" i="87"/>
  <c r="U208" i="87"/>
  <c r="Q217" i="87"/>
  <c r="U217" i="87"/>
  <c r="P217" i="87"/>
  <c r="R217" i="87"/>
  <c r="Q226" i="87"/>
  <c r="P226" i="87"/>
  <c r="R226" i="87"/>
  <c r="U226" i="87"/>
  <c r="P259" i="87"/>
  <c r="R259" i="87"/>
  <c r="U259" i="87"/>
  <c r="Q259" i="87"/>
  <c r="U268" i="87"/>
  <c r="R268" i="87"/>
  <c r="P268" i="87"/>
  <c r="Q268" i="87"/>
  <c r="R283" i="87"/>
  <c r="P283" i="87"/>
  <c r="U283" i="87"/>
  <c r="Q283" i="87"/>
  <c r="Q289" i="87"/>
  <c r="P289" i="87"/>
  <c r="U289" i="87"/>
  <c r="R289" i="87"/>
  <c r="Q304" i="87"/>
  <c r="P304" i="87"/>
  <c r="R304" i="87"/>
  <c r="U304" i="87"/>
  <c r="U328" i="87"/>
  <c r="Q328" i="87"/>
  <c r="P328" i="87"/>
  <c r="R328" i="87"/>
  <c r="R343" i="87"/>
  <c r="U343" i="87"/>
  <c r="Q343" i="87"/>
  <c r="P343" i="87"/>
  <c r="R346" i="87"/>
  <c r="P346" i="87"/>
  <c r="U346" i="87"/>
  <c r="Q346" i="87"/>
  <c r="R373" i="87"/>
  <c r="Q373" i="87"/>
  <c r="P373" i="87"/>
  <c r="U373" i="87"/>
  <c r="U382" i="87"/>
  <c r="P382" i="87"/>
  <c r="Q382" i="87"/>
  <c r="R382" i="87"/>
  <c r="Q400" i="87"/>
  <c r="U400" i="87"/>
  <c r="P400" i="87"/>
  <c r="R400" i="87"/>
  <c r="P412" i="87"/>
  <c r="Q412" i="87"/>
  <c r="R412" i="87"/>
  <c r="U412" i="87"/>
  <c r="U427" i="87"/>
  <c r="R427" i="87"/>
  <c r="P427" i="87"/>
  <c r="Q427" i="87"/>
  <c r="Q436" i="87"/>
  <c r="R436" i="87"/>
  <c r="P436" i="87"/>
  <c r="U436" i="87"/>
  <c r="U457" i="87"/>
  <c r="P457" i="87"/>
  <c r="Q457" i="87"/>
  <c r="R457" i="87"/>
  <c r="U469" i="87"/>
  <c r="P469" i="87"/>
  <c r="Q469" i="87"/>
  <c r="R469" i="87"/>
  <c r="U484" i="87"/>
  <c r="Q484" i="87"/>
  <c r="R484" i="87"/>
  <c r="P484" i="87"/>
  <c r="P10" i="87"/>
  <c r="R10" i="87"/>
  <c r="U10" i="87"/>
  <c r="Q10" i="87"/>
  <c r="K21" i="90"/>
  <c r="K22" i="90"/>
  <c r="K20" i="90"/>
  <c r="K26" i="90"/>
  <c r="K19" i="90"/>
  <c r="K28" i="90"/>
  <c r="K18" i="90"/>
  <c r="K25" i="90"/>
  <c r="K24" i="90"/>
  <c r="K14" i="90"/>
  <c r="K9" i="90"/>
  <c r="K12" i="90"/>
  <c r="K11" i="90"/>
  <c r="K17" i="90"/>
  <c r="K13" i="90"/>
  <c r="K10" i="90"/>
  <c r="K27" i="90"/>
  <c r="K15" i="90"/>
  <c r="K23" i="90"/>
  <c r="K30" i="90" l="1"/>
  <c r="H61" i="5" s="1"/>
  <c r="Q47" i="17"/>
  <c r="Q31" i="17"/>
  <c r="B31" i="17"/>
  <c r="Q32" i="17"/>
  <c r="B32" i="17"/>
  <c r="Q36" i="17"/>
  <c r="B36" i="17"/>
  <c r="Q37" i="17"/>
  <c r="B37" i="17"/>
  <c r="Q30" i="17"/>
  <c r="B30" i="17"/>
  <c r="Q20" i="17"/>
  <c r="B20" i="17"/>
  <c r="Q26" i="17"/>
  <c r="B26" i="17"/>
  <c r="Q24" i="17"/>
  <c r="B24" i="17"/>
  <c r="Q29" i="17"/>
  <c r="B29" i="17"/>
  <c r="Q38" i="17"/>
  <c r="B38" i="17"/>
  <c r="Q22" i="17"/>
  <c r="B22" i="17"/>
  <c r="Q16" i="17"/>
  <c r="B16" i="17"/>
  <c r="Q27" i="17"/>
  <c r="B27" i="17"/>
  <c r="Q43" i="17"/>
  <c r="B43" i="17"/>
  <c r="Q15" i="17"/>
  <c r="B15" i="17"/>
  <c r="Q39" i="17"/>
  <c r="B39" i="17"/>
  <c r="Q14" i="17"/>
  <c r="B14" i="17"/>
  <c r="Q33" i="17"/>
  <c r="B33" i="17"/>
  <c r="Q23" i="17"/>
  <c r="B23" i="17"/>
  <c r="Q25" i="17"/>
  <c r="B25" i="17"/>
  <c r="Q18" i="17"/>
  <c r="B18" i="17"/>
  <c r="Q28" i="17"/>
  <c r="B28" i="17"/>
  <c r="Q35" i="17"/>
  <c r="B35" i="17"/>
  <c r="Q19" i="17"/>
  <c r="B19" i="17"/>
  <c r="Q41" i="17"/>
  <c r="B41" i="17"/>
  <c r="Q21" i="17"/>
  <c r="B21" i="17"/>
  <c r="Q45" i="17"/>
  <c r="B45" i="17"/>
  <c r="Q13" i="17"/>
  <c r="B13" i="17"/>
  <c r="Q40" i="17"/>
  <c r="B40" i="17"/>
  <c r="Q44" i="17"/>
  <c r="B44" i="17"/>
  <c r="Q17" i="17"/>
  <c r="B17" i="17"/>
  <c r="Q34" i="17"/>
  <c r="B34" i="17"/>
  <c r="Q42" i="17"/>
  <c r="B42" i="17"/>
  <c r="B47" i="17" l="1"/>
  <c r="Q46" i="17"/>
  <c r="B46" i="17"/>
</calcChain>
</file>

<file path=xl/comments1.xml><?xml version="1.0" encoding="utf-8"?>
<comments xmlns="http://schemas.openxmlformats.org/spreadsheetml/2006/main">
  <authors>
    <author>Author</author>
  </authors>
  <commentList>
    <comment ref="H80" authorId="0" shapeId="0">
      <text>
        <r>
          <rPr>
            <b/>
            <sz val="9"/>
            <color indexed="81"/>
            <rFont val="Tahoma"/>
            <family val="2"/>
          </rPr>
          <t xml:space="preserve">per la riconoscibilità, tutte le spese del beneficiario devono essere sostenute entro e non oltre il 31/12/2023 </t>
        </r>
      </text>
    </comment>
  </commentList>
</comments>
</file>

<file path=xl/sharedStrings.xml><?xml version="1.0" encoding="utf-8"?>
<sst xmlns="http://schemas.openxmlformats.org/spreadsheetml/2006/main" count="9333" uniqueCount="1698">
  <si>
    <t>Nome</t>
  </si>
  <si>
    <t>Ente di appartenenza</t>
  </si>
  <si>
    <t>Sede</t>
  </si>
  <si>
    <t>CF o Partita IVA</t>
  </si>
  <si>
    <t>Responsabile</t>
  </si>
  <si>
    <t>Indirizzo</t>
  </si>
  <si>
    <t>Telefono</t>
  </si>
  <si>
    <t>E-mail</t>
  </si>
  <si>
    <t>PEC</t>
  </si>
  <si>
    <t>Codice iPA</t>
  </si>
  <si>
    <t>L'Indice delle Pubbliche Amministrazioni (IPA) è l'archivio ufficiale degli Enti pubblici e dei Gestori di pubblici servizi</t>
  </si>
  <si>
    <t>Beneficiario</t>
  </si>
  <si>
    <t>HELP SPACE - Risposta a cura dell'Autorità di Gestione / Organismo Intermedio</t>
  </si>
  <si>
    <t>TORNA ALL'INDICE</t>
  </si>
  <si>
    <t>SEZIONE SUCCESSIVA &gt;&gt;</t>
  </si>
  <si>
    <t>Asse</t>
  </si>
  <si>
    <t>1 - Sviluppo della capacità amministrativa e istituzionale per la modernizzazione della pubblica amministrazione</t>
  </si>
  <si>
    <t>3 - Rafforzamento della governance multilivello nei Programmi di Investimento Pubblico</t>
  </si>
  <si>
    <t>4 - Assistenza Tecnica</t>
  </si>
  <si>
    <t>3.1.2 - Miglioramento, diffusione e applicazione di metodi di valutazione appropriati (ex-ante, in itinere ed ex-post) e rafforzamento delle competenze e delle capacità del Sistema Nazionale di Valutazione e dei Nuclei di Valutazione per la realizzazione di valutazioni e ricerche valutative e/o supporto alle valutazioni effettuate da altri soggetti</t>
  </si>
  <si>
    <t>3.1.3 - Attuazione del Codice di condotta europeo sul partenariato</t>
  </si>
  <si>
    <t>3.1.4 - Rafforzamento e miglioramento della qualità delle informazioni statistiche con elevato grado di disaggregazione territoriale e di dati di dettaglio collegati ai singoli Programmi, elaborati sulla base di comuni standard di qualità (azione collegata alla condizionalità ex ante "Sistemi Statistici")</t>
  </si>
  <si>
    <t>3.1.5 - Interventi mirati di accompagnamento del processo di riforma degli Enti locali con riferimento all'attuazione delle politiche sostenute dal FESR e in chiave complementare agli interventi previsti in Asse I</t>
  </si>
  <si>
    <t>Azione</t>
  </si>
  <si>
    <t>Acquisizione servizi</t>
  </si>
  <si>
    <t>Acquisizione beni</t>
  </si>
  <si>
    <r>
      <t>Nella scelta tenere conto del criterio della </t>
    </r>
    <r>
      <rPr>
        <b/>
        <i/>
        <sz val="10"/>
        <color theme="1"/>
        <rFont val="Arial"/>
        <family val="2"/>
      </rPr>
      <t>spesa prevalente</t>
    </r>
    <r>
      <rPr>
        <i/>
        <sz val="10"/>
        <color theme="1"/>
        <rFont val="Arial"/>
        <family val="2"/>
      </rPr>
      <t> qualora sia prevista sia l'acquisizione di servizi che di beni. Se la spesa monetaria sarà superiore per i servizi, selzionare "Acquisizione servizi", altrimenti se sarà superiore per i beni, selezionare "Acquisizione beni".</t>
    </r>
  </si>
  <si>
    <t>SI</t>
  </si>
  <si>
    <t>NO</t>
  </si>
  <si>
    <t>Cofinanziamento</t>
  </si>
  <si>
    <t>Importo cofinanziamento</t>
  </si>
  <si>
    <t>Soggetto cofinanziatore</t>
  </si>
  <si>
    <t>Azione di sistema</t>
  </si>
  <si>
    <t>Categoria di regioni</t>
  </si>
  <si>
    <t>Più sviluppate</t>
  </si>
  <si>
    <t>In transizione</t>
  </si>
  <si>
    <t>Meno sviluppate</t>
  </si>
  <si>
    <t>Piemonte</t>
  </si>
  <si>
    <t>Valle d'Aosta</t>
  </si>
  <si>
    <t>Lombardia</t>
  </si>
  <si>
    <t>Trentino-Alto Adige</t>
  </si>
  <si>
    <t>Veneto</t>
  </si>
  <si>
    <t>Friuli-Venezia Giulia</t>
  </si>
  <si>
    <t>Liguria</t>
  </si>
  <si>
    <t>Emilia Romagna</t>
  </si>
  <si>
    <t>Toscana</t>
  </si>
  <si>
    <t>Marche</t>
  </si>
  <si>
    <t>Umbria</t>
  </si>
  <si>
    <t>Lazio</t>
  </si>
  <si>
    <t>Abruzzo</t>
  </si>
  <si>
    <t>Molise</t>
  </si>
  <si>
    <t>Campania</t>
  </si>
  <si>
    <t>Puglia</t>
  </si>
  <si>
    <t>Basilicata</t>
  </si>
  <si>
    <t>Calabria</t>
  </si>
  <si>
    <t>Sicilia</t>
  </si>
  <si>
    <t>Sardegna</t>
  </si>
  <si>
    <t>Categorie di operazione: Dimensione 1 - Settore di intervento</t>
  </si>
  <si>
    <t>01. Sovvenzione a fondo perduto</t>
  </si>
  <si>
    <t>Categorie di operazione: Dimensione 2 - Forma di finanziamento</t>
  </si>
  <si>
    <t>Categorie di operazione: Dimensione 3 - Tipo di territorio</t>
  </si>
  <si>
    <t>Categorie di operazione: Dimensione 4 - Meccanismi territoriali di attuazione</t>
  </si>
  <si>
    <t>07. Non pertinente</t>
  </si>
  <si>
    <t>Individuare sinteticamente le finalità del Progetto e la strategia per il loro raggiungimento </t>
  </si>
  <si>
    <t>Descrivere il contesto di riferimento attuativo nel quale il Progetto si inserisce</t>
  </si>
  <si>
    <t>Elencare gli elementi del contesto attuativo - in termini di criticità e/ o opportunità - che hanno stimolato l’idea progettuale</t>
  </si>
  <si>
    <t>Criticità 1</t>
  </si>
  <si>
    <t>Criticità 2</t>
  </si>
  <si>
    <t>Criticità 3</t>
  </si>
  <si>
    <t>Criticità 4</t>
  </si>
  <si>
    <t>Criticità 5</t>
  </si>
  <si>
    <t>Criticità 6</t>
  </si>
  <si>
    <t>Criticità 7</t>
  </si>
  <si>
    <t>Criticità 8</t>
  </si>
  <si>
    <t>Criticità 9</t>
  </si>
  <si>
    <t>Criticità 10</t>
  </si>
  <si>
    <t>Opportunità 1</t>
  </si>
  <si>
    <t>Opportunità 2</t>
  </si>
  <si>
    <t>Opportunità 3</t>
  </si>
  <si>
    <t>Opportunità 4</t>
  </si>
  <si>
    <t>Opportunità 5</t>
  </si>
  <si>
    <t>Opportunità 6</t>
  </si>
  <si>
    <t>Opportunità 7</t>
  </si>
  <si>
    <t>Opportunità 8</t>
  </si>
  <si>
    <t>Opportunità 9</t>
  </si>
  <si>
    <t>Opportunità 10</t>
  </si>
  <si>
    <t>Cambiamento / impatto 1</t>
  </si>
  <si>
    <t>Cambiamento / impatto 2</t>
  </si>
  <si>
    <t>Cambiamento / impatto 3</t>
  </si>
  <si>
    <t>Cambiamento / impatto 4</t>
  </si>
  <si>
    <t>Cambiamento / impatto 5</t>
  </si>
  <si>
    <t>Cambiamento / impatto 6</t>
  </si>
  <si>
    <t>Cambiamento / impatto 7</t>
  </si>
  <si>
    <t>Cambiamento / impatto 8</t>
  </si>
  <si>
    <t>Cambiamento / impatto 9</t>
  </si>
  <si>
    <t>Cambiamento / impatto 10</t>
  </si>
  <si>
    <t>Indicatore di impatto 1</t>
  </si>
  <si>
    <t>Indicatore di impatto 2</t>
  </si>
  <si>
    <t>Indicatore di impatto 3</t>
  </si>
  <si>
    <t>Indicatore di impatto 4</t>
  </si>
  <si>
    <t>Indicatore di impatto 5</t>
  </si>
  <si>
    <t>In questa Sottosezione va specificata nel dettaglio la caratterizzazione territoriale dell’intervento. Se si tratta di azioni di sistema esplicitare le motivazioni di tale scelta ed evidenziarne gli aspetti più qualificanti</t>
  </si>
  <si>
    <t>3.1.1 - Realizzazione di azioni orizzontali per tutta la pubblica amministrazione funzionali al presidio ed la maggiore efficienza del processo di decisione della governance multilivello dei programmi di investimento pubblico, al rafforzamento della filiera di cooperazione tecnica a partire dai "Piani di Rafforzamento Amministrativo"</t>
  </si>
  <si>
    <t>PARTENARIATO</t>
  </si>
  <si>
    <t>Accordo</t>
  </si>
  <si>
    <t>Convenzione</t>
  </si>
  <si>
    <t>Protocollo</t>
  </si>
  <si>
    <t>Comitato</t>
  </si>
  <si>
    <t>Altre forme di collaborazione</t>
  </si>
  <si>
    <t>VALUTAZIONE DEL RISCHIO ATTUATIVO (RISK ASSESSMENT)</t>
  </si>
  <si>
    <t>Fattore di rischio 1</t>
  </si>
  <si>
    <t>Fattore di rischio 2</t>
  </si>
  <si>
    <t>Fattore di rischio 3</t>
  </si>
  <si>
    <t>Fattore di rischio 4</t>
  </si>
  <si>
    <t>Fattore di rischio 5</t>
  </si>
  <si>
    <t>Fattore di rischio 6</t>
  </si>
  <si>
    <t>Fattore di rischio 7</t>
  </si>
  <si>
    <t>Fattore di rischio 8</t>
  </si>
  <si>
    <t>Fattore di rischio 9</t>
  </si>
  <si>
    <t>Fattore di rischio 10</t>
  </si>
  <si>
    <t>Fattore di rischio 11</t>
  </si>
  <si>
    <t>Fattore di rischio 12</t>
  </si>
  <si>
    <t>Fattore di rischio 13</t>
  </si>
  <si>
    <t>Fattore di rischio 14</t>
  </si>
  <si>
    <t>Fattore di rischio 15</t>
  </si>
  <si>
    <t>Attività di prevenzione e/o riduzione del rischio</t>
  </si>
  <si>
    <t>Descrizione</t>
  </si>
  <si>
    <t>ANALISI DELLE ESPERIENZE PREGRESSE</t>
  </si>
  <si>
    <t>Descrivere l'esperienza realizzata</t>
  </si>
  <si>
    <t>Risultato 1</t>
  </si>
  <si>
    <t>Risultato 2</t>
  </si>
  <si>
    <t>Risultato 3</t>
  </si>
  <si>
    <t>Risultato 4</t>
  </si>
  <si>
    <t>Risultato 5</t>
  </si>
  <si>
    <t>Risultato 6</t>
  </si>
  <si>
    <t>Risultato 7</t>
  </si>
  <si>
    <t>Risultato 8</t>
  </si>
  <si>
    <t>Risultato 9</t>
  </si>
  <si>
    <t>Risultato 10</t>
  </si>
  <si>
    <t>Descrivere le criticità riscontrate nelle esperienze realizzate e concluse</t>
  </si>
  <si>
    <t>Descrivere gli elementi di cambiamento e i fattori di discontinuità presenti nella attuale Proposta</t>
  </si>
  <si>
    <t>Innovazione</t>
  </si>
  <si>
    <t>Discontinuità</t>
  </si>
  <si>
    <t>Altro</t>
  </si>
  <si>
    <t>Obiettivo Operativo 1</t>
  </si>
  <si>
    <t>Linea di Intervento 1</t>
  </si>
  <si>
    <t xml:space="preserve">Attività 1.1 </t>
  </si>
  <si>
    <t>Output 1.1.1</t>
  </si>
  <si>
    <t>Output 1.1.2</t>
  </si>
  <si>
    <t xml:space="preserve">Attività 1.2 </t>
  </si>
  <si>
    <t>Output 1.2.1</t>
  </si>
  <si>
    <t>Output 1.2.2</t>
  </si>
  <si>
    <t>Output 1.2.3</t>
  </si>
  <si>
    <t>Attività 2.1</t>
  </si>
  <si>
    <t>Output 2.1.1</t>
  </si>
  <si>
    <t>Attività 2.2</t>
  </si>
  <si>
    <t>Output 2.2.1</t>
  </si>
  <si>
    <t xml:space="preserve">Output 2.2.2 </t>
  </si>
  <si>
    <t>Attività 2.3</t>
  </si>
  <si>
    <t>Output 2.3.1</t>
  </si>
  <si>
    <t>Obiettivo Operativo 2</t>
  </si>
  <si>
    <t>Attività 3.1</t>
  </si>
  <si>
    <t>Attività 3.2</t>
  </si>
  <si>
    <t>Output 3.2.1</t>
  </si>
  <si>
    <t>Output 3.2.2</t>
  </si>
  <si>
    <t>Attività 3.3</t>
  </si>
  <si>
    <t>Attività 4.1</t>
  </si>
  <si>
    <t>Output 4.1.1</t>
  </si>
  <si>
    <t>Output 4.1.2</t>
  </si>
  <si>
    <t>Output 4.1.3</t>
  </si>
  <si>
    <t>Attività 4.2</t>
  </si>
  <si>
    <t>Output 4.2.1</t>
  </si>
  <si>
    <t>Attività 4.3</t>
  </si>
  <si>
    <t>Output 4.3.1</t>
  </si>
  <si>
    <t>Attività 4.4</t>
  </si>
  <si>
    <t>Output 4.4.1</t>
  </si>
  <si>
    <t>Output 4.4.2</t>
  </si>
  <si>
    <t>Obiettivo Operativo 3</t>
  </si>
  <si>
    <t>Attività 5.1</t>
  </si>
  <si>
    <t>Output 5.1.1</t>
  </si>
  <si>
    <t>Attività 5.2</t>
  </si>
  <si>
    <t>Output 5.2.1</t>
  </si>
  <si>
    <t>Output 5.2.2</t>
  </si>
  <si>
    <t>Output 5.2.3</t>
  </si>
  <si>
    <t>Attività 6.1</t>
  </si>
  <si>
    <t>Output 6.1.1</t>
  </si>
  <si>
    <t>Attività 6.2</t>
  </si>
  <si>
    <t>Output 6.2.1</t>
  </si>
  <si>
    <t>Attività 6.3</t>
  </si>
  <si>
    <t>Output 6.3.1</t>
  </si>
  <si>
    <t>Output 6.3.2</t>
  </si>
  <si>
    <t>Output 6.3.3</t>
  </si>
  <si>
    <t>Obiettivo generale 1</t>
  </si>
  <si>
    <t>Obiettivo Generale 2</t>
  </si>
  <si>
    <t>Individuare gli Obiettivi generali e Operativi del Progetto cosi come emergono dalla analisi preliminarmente svolta</t>
  </si>
  <si>
    <t>Elencare gli Obiettivi Generali</t>
  </si>
  <si>
    <t>Obiettivo Generale 1</t>
  </si>
  <si>
    <t>Obiettivo Generale 3</t>
  </si>
  <si>
    <t>Obiettivo Generale 4</t>
  </si>
  <si>
    <t>Obiettivo Generale 5</t>
  </si>
  <si>
    <t>Obiettivo Generale 6</t>
  </si>
  <si>
    <t>Obiettivo Generale 7</t>
  </si>
  <si>
    <t>Obiettivo Generale 8</t>
  </si>
  <si>
    <t>Obiettivo Generale 9</t>
  </si>
  <si>
    <t>Obiettivo Generale 10</t>
  </si>
  <si>
    <t>Obiettivo Operativo 4</t>
  </si>
  <si>
    <t>Obiettivo Operativo 5</t>
  </si>
  <si>
    <t>Obiettivo Operativo 6</t>
  </si>
  <si>
    <t>Obiettivo Operativo 7</t>
  </si>
  <si>
    <t>Obiettivo Operativo 8</t>
  </si>
  <si>
    <t>Obiettivo Operativo 9</t>
  </si>
  <si>
    <t>Obiettivo Operativo 10</t>
  </si>
  <si>
    <t>Elencare gli Obiettivi Operativi di Progetto</t>
  </si>
  <si>
    <t>Obiettivo Operativo 11</t>
  </si>
  <si>
    <t>Obiettivo Operativo 12</t>
  </si>
  <si>
    <t>Obiettivo Operativo 13</t>
  </si>
  <si>
    <t>Obiettivo Operativo 14</t>
  </si>
  <si>
    <t>Obiettivo Operativo 15</t>
  </si>
  <si>
    <t>Obiettivo Operativo 16</t>
  </si>
  <si>
    <t>Obiettivo Operativo 17</t>
  </si>
  <si>
    <t>Obiettivo Operativo 18</t>
  </si>
  <si>
    <t>Obiettivo Operativo 19</t>
  </si>
  <si>
    <t>Obiettivo Operativo 20</t>
  </si>
  <si>
    <t>Risultato atteso 1</t>
  </si>
  <si>
    <t>Risultato atteso 2</t>
  </si>
  <si>
    <t>Risultato atteso 3</t>
  </si>
  <si>
    <t>Risultato atteso 4</t>
  </si>
  <si>
    <t>Risultato atteso 5</t>
  </si>
  <si>
    <t>Risultato atteso 6</t>
  </si>
  <si>
    <t>Risultato atteso 7</t>
  </si>
  <si>
    <t>Risultato atteso 8</t>
  </si>
  <si>
    <t>Risultato atteso 9</t>
  </si>
  <si>
    <t>Risultato atteso 10</t>
  </si>
  <si>
    <t>Risultato atteso 11</t>
  </si>
  <si>
    <t>Risultato atteso 12</t>
  </si>
  <si>
    <t>Risultato atteso 13</t>
  </si>
  <si>
    <t>Risultato atteso 14</t>
  </si>
  <si>
    <t>Risultato atteso 15</t>
  </si>
  <si>
    <t>Risultato atteso 16</t>
  </si>
  <si>
    <t>Risultato atteso 17</t>
  </si>
  <si>
    <t>Risultato atteso 18</t>
  </si>
  <si>
    <t>Risultato atteso 19</t>
  </si>
  <si>
    <t>Risultato atteso 20</t>
  </si>
  <si>
    <t>Risultato atteso 21</t>
  </si>
  <si>
    <t>Risultato atteso 22</t>
  </si>
  <si>
    <t>Risultato atteso 23</t>
  </si>
  <si>
    <t>Risultato atteso 24</t>
  </si>
  <si>
    <t>Risultato atteso 25</t>
  </si>
  <si>
    <t xml:space="preserve">Direzione e Coordinamento </t>
  </si>
  <si>
    <t>Descrivere le modalità di direzione e coordinamento in relazione all’attuazione progettuale</t>
  </si>
  <si>
    <t>A cura del potenziale Proponente</t>
  </si>
  <si>
    <t>Titolo completo del Progetto</t>
  </si>
  <si>
    <t>Tipologia Progetto</t>
  </si>
  <si>
    <t>In alcuni casi più schede Progetto possono essere ricondotte ad un unico Progetto che le integra tra loro</t>
  </si>
  <si>
    <t>Costo del Progetto</t>
  </si>
  <si>
    <t>Il valore del cofinanziamento è aggiuntivo al costo del Progetto</t>
  </si>
  <si>
    <t>Data di inizio del Progetto (gg/mm/aaaa)</t>
  </si>
  <si>
    <t>Data di fine del Progetto (gg/mm/aaaa)</t>
  </si>
  <si>
    <t>Indicare le regioni su cui impatta l'idea Progetto</t>
  </si>
  <si>
    <t>Il Progetto è legato ad esperienze precedentemente realizzate e concluse</t>
  </si>
  <si>
    <t>Potenziamento delle Attività</t>
  </si>
  <si>
    <t>Descrivere il sistema di monitoraggio delle Attività del Progetto in relazione agli obblighi di produzione della scheda quadrimestrale e di quella semestrale.
Descrivere, inoltre, le modalità utilizzate per la valutazione interna, effettuata dal management, dello stato di avanzamento del Progetto. Indicare, ove individuate, le modalità che caratterizzeranno gli interventi correttivi che si intende porre in essere a fronte di criticità o malfunzionamenti del processo di implementazione.</t>
  </si>
  <si>
    <t>Linea di Intervento 2</t>
  </si>
  <si>
    <t>Linea di Intervento 3</t>
  </si>
  <si>
    <t>Linea di Intervento 4</t>
  </si>
  <si>
    <t>Linea di Intervento 5</t>
  </si>
  <si>
    <t>Linea di Intervento 6</t>
  </si>
  <si>
    <t>Linea di Intervento 7</t>
  </si>
  <si>
    <t>Linea di Intervento 8</t>
  </si>
  <si>
    <t>Linea di Intervento 9</t>
  </si>
  <si>
    <t>Linea di Intervento 10</t>
  </si>
  <si>
    <t>Linea di Intervento 11</t>
  </si>
  <si>
    <t>Linea di Intervento 12</t>
  </si>
  <si>
    <t>Linea di Intervento 13</t>
  </si>
  <si>
    <t>Linea di Intervento 14</t>
  </si>
  <si>
    <t>Linea di Intervento 15</t>
  </si>
  <si>
    <t>Linea di Intervento 16</t>
  </si>
  <si>
    <t>Linea di Intervento 17</t>
  </si>
  <si>
    <t>Linea di Intervento 18</t>
  </si>
  <si>
    <t>Linea di Intervento 19</t>
  </si>
  <si>
    <t>Linea di Intervento 20</t>
  </si>
  <si>
    <t>Linea di Intervento 21</t>
  </si>
  <si>
    <t>Linea di Intervento 22</t>
  </si>
  <si>
    <t>Indicare solo il titolo, sarà possibile descrivere la singola Linea di Intervento successivamente</t>
  </si>
  <si>
    <t>Specificare se e quali dei partner del Progetto sono coinvolti in questa Linea di Intervento</t>
  </si>
  <si>
    <t>Linee di Intervento</t>
  </si>
  <si>
    <t>Indicare i titoli delle Linee di Intervento</t>
  </si>
  <si>
    <t>HELP SPACE - Richiesta di spiegazioni / aiuto nella compilazione di questa Sezione</t>
  </si>
  <si>
    <t>Indicare il numero di soggetti Proponenti (max 3)</t>
  </si>
  <si>
    <t>Linea di Intervento Trasversale 1</t>
  </si>
  <si>
    <t>Linea di Intervento Trasversale 2</t>
  </si>
  <si>
    <t>Linea di Intervento Trasversale 3</t>
  </si>
  <si>
    <t>Descrivere la Linea di Intervento</t>
  </si>
  <si>
    <t>Selezionare l'Obiettivo Generale di riferimento</t>
  </si>
  <si>
    <t>Selezionare l'Obiettivo Operativo di riferimento</t>
  </si>
  <si>
    <t>A cura del Proponente</t>
  </si>
  <si>
    <t>IDEA PROGETTO</t>
  </si>
  <si>
    <t>Individuare in ordine di significatività i principali cambiamenti che si intende promuovere nel contesto di riferimento</t>
  </si>
  <si>
    <t>Indicare i Risultati attesi previsti dal Progetto e collegati agli Obiettivi Operativi precedentemente elencati</t>
  </si>
  <si>
    <t>L’intera Sezione è dedicata alla descrizione dell’idea progettuale. Una descrizione aperta, non schematica e, soprattutto, non vincolata ad un eccessivo dettaglio analitico, dettaglio che sarà, invece, richiesto nelle Sezioni successive. Dalla lettura delle differenti Sottosezioni dovrebbe poter emergere la visione del Proponente in relazione, innanzitutto, al cambiamento che viene promosso attraverso la proposta. Andranno, altresì, messi in evidenza gli scenari attesi al termine del Progetto, così come gli elementi già presenti nel contesto di riferimento intesi come risultati, se disponibili, di precedenti esperienze. Infine, dovrebbe essere dimostrata la capacità del Proponente di prevedere eventuali rischi attuativi e le contromisure adottate per scongiurarne gli effetti. Se si ritiene il Progetto dotato di una significativa componente di innovazione evidenziare i vantaggi che potranno derivare dalla sua realizzazione.</t>
  </si>
  <si>
    <t>In questa Sottosezione andranno individuate, ad un livello generale, le motivazioni principali alla base della proposta progettuale e gli elementi fondanti della propria strategia attuativa.</t>
  </si>
  <si>
    <t>OBIETTIVI E RISULTATI ATTESI DEL PROGETTO</t>
  </si>
  <si>
    <t>Comunicazione / Disseminazione</t>
  </si>
  <si>
    <t>Monitoraggio e Valutazione</t>
  </si>
  <si>
    <t>Output 3.1.1</t>
  </si>
  <si>
    <t>Output 3.3.1</t>
  </si>
  <si>
    <t>Output 6.2.2</t>
  </si>
  <si>
    <t>Titolo sintetico dell'Attività che si intende realizzare</t>
  </si>
  <si>
    <t>Destinatari</t>
  </si>
  <si>
    <t>Individuare i destinatari dell’Attività e, se necessario, ripetere l’indicazione laddove si trattasse degli stessi destinatari anche per altre Attività.</t>
  </si>
  <si>
    <t>Descrivere l’Attività e come si intende svilupparla</t>
  </si>
  <si>
    <t>Specificare quali sono gli strumenti e le procedure che verranno utilizzati per l’attuazione dell'Attività</t>
  </si>
  <si>
    <t>Personale interno</t>
  </si>
  <si>
    <t>Affidamenti in house</t>
  </si>
  <si>
    <t>Procedure aperte (Art.60, D.Lgs. 50/2016)</t>
  </si>
  <si>
    <t>Procedure ristrette (Art.61, D.Lgs. 50/2016)</t>
  </si>
  <si>
    <t>Procedure competitive (Art.62, D.Lgs. 50/2016)</t>
  </si>
  <si>
    <t>Procedure negoziate senza bando (Art.63, D.Lgs. 50/2016)</t>
  </si>
  <si>
    <t>Dialogo competitivo (Art.64, D.Lgs. 50/2016)</t>
  </si>
  <si>
    <t>Accordi quadro (Art.54, D.Lgs. 50/2016)</t>
  </si>
  <si>
    <t>Convenzioni e contratti quadro CONSIP</t>
  </si>
  <si>
    <t>Appalti di valore inferiore alla soglia UE (Art. 36 D.Lgs. 50/2016)</t>
  </si>
  <si>
    <t>Selezionare la Linea di Intervento di riferimento</t>
  </si>
  <si>
    <t>Data di inizio dell'Attività (gg/mm/aaaa)</t>
  </si>
  <si>
    <t>Data di fine dell'Attività (gg/mm/aaaa)</t>
  </si>
  <si>
    <t>Materiale di consumo</t>
  </si>
  <si>
    <t>Costi per elaborazioni dati</t>
  </si>
  <si>
    <t>Personale dipendente Ente in House</t>
  </si>
  <si>
    <t>Servizi esterni (compresi lavori)</t>
  </si>
  <si>
    <t>Missioni</t>
  </si>
  <si>
    <t>Convegni</t>
  </si>
  <si>
    <t>Pubblicazioni</t>
  </si>
  <si>
    <t>Costi forfettizzati e spese generali</t>
  </si>
  <si>
    <t>Consulenze e spese di deposito (per brevetti)</t>
  </si>
  <si>
    <t>Pagamento tasse di deposito o mantenimento (per brevetti)</t>
  </si>
  <si>
    <t>Complementarietà FSE (entro 10%)</t>
  </si>
  <si>
    <t>IVA</t>
  </si>
  <si>
    <t>Materiali inventariabili</t>
  </si>
  <si>
    <t>TOTALE</t>
  </si>
  <si>
    <t>Budget allocato per tipologia di spesa</t>
  </si>
  <si>
    <t>Beni oggetto dell'acquisto</t>
  </si>
  <si>
    <t>Assistenza non compresa nel costo del bene</t>
  </si>
  <si>
    <t>Descrivere le aree e le modalità di collaborazione tra il personale interno e quello esterno</t>
  </si>
  <si>
    <t>Dirigente (Direttore, Dirigente, ecc.)</t>
  </si>
  <si>
    <t>Funzionario e assimilati</t>
  </si>
  <si>
    <t>Impiegato</t>
  </si>
  <si>
    <t>Strategico - Almeno 10 anni di esperienza</t>
  </si>
  <si>
    <t>Specialistico - Almeno 7 anni di esperienza</t>
  </si>
  <si>
    <t>Tecnico operativo - Almeno 5 anni di esperienza</t>
  </si>
  <si>
    <t>Operativo - Almeno 3 anni di esperienza</t>
  </si>
  <si>
    <t>Quadro e assimilati</t>
  </si>
  <si>
    <t>Riepilogo delle giornate/uomo e delle risorse umane interne ed esterne previste in questa Attività</t>
  </si>
  <si>
    <t>Consulenti esterni</t>
  </si>
  <si>
    <t>Personale di enti in house</t>
  </si>
  <si>
    <t>Personale di società fornitrici di beni e servizi*</t>
  </si>
  <si>
    <t>Numero</t>
  </si>
  <si>
    <t>Giornate uomo complessivo</t>
  </si>
  <si>
    <t>Intese/reti di cooperazione tra PA (protocolli, accordi, etc.)</t>
  </si>
  <si>
    <t>Applicativi e sistemi informativi (sviluppo app, rilascio funzionalità aggiuntive, etc.)</t>
  </si>
  <si>
    <t>Attività di accompagnamento (affiancamento on the job, supporto specialistico, etc.)</t>
  </si>
  <si>
    <t>Banche dati statistiche</t>
  </si>
  <si>
    <t>Documenti di indirizzo (linee guida, documenti metodologici, etc.)</t>
  </si>
  <si>
    <t>Documenti strategici (piani di comunicazione, piani operativi, etc.)</t>
  </si>
  <si>
    <t>Documenti tecnici (report, infografica, etc.)</t>
  </si>
  <si>
    <t>Eventi di capacity building (laboratori, workshop, etc.)</t>
  </si>
  <si>
    <t>Eventi di rilievo nazionale e internazionale (dibattiti tematici, divulgazione dossier, etc.)</t>
  </si>
  <si>
    <t>Incontri pubblici (convegni, conferenze, etc.)</t>
  </si>
  <si>
    <t>Indagini (sopralluoghi, verifiche in loco, etc.)</t>
  </si>
  <si>
    <t>Materiali informativi (brochure, roll up, etc.)</t>
  </si>
  <si>
    <t>Partecipanti (incontri, gruppi di lavoro, etc.)</t>
  </si>
  <si>
    <t>Prodotti divulgativi (rapporti di monitoraggio, ricerche valutative, etc.)</t>
  </si>
  <si>
    <t>Prodotti multimediali e siti internet</t>
  </si>
  <si>
    <t>Riunioni tecniche (comitati, tavoli, etc.)</t>
  </si>
  <si>
    <t>Scambi di esperienze (community, visite studio, etc.)</t>
  </si>
  <si>
    <t>Studi e analisi (cases study, benchmarking, etc.)</t>
  </si>
  <si>
    <t>Utilizzare le ultime 2 righe per inserire eventuali realizzazioni non riconducibili alle classi proposte</t>
  </si>
  <si>
    <t>Vengono mostrate le Linee di Intervento inserite nell'apposita Sezione precedentemente compilata</t>
  </si>
  <si>
    <t>Vengono mostrati i Risultati Attesi inseriti nella Sezione degli Obiettivi e Risultati Attesi</t>
  </si>
  <si>
    <t>Inserire gli Indicatori di Output per ciascuna delle realizzazioni selezionate</t>
  </si>
  <si>
    <t>Output 1</t>
  </si>
  <si>
    <t>Output 2</t>
  </si>
  <si>
    <t>Output 3</t>
  </si>
  <si>
    <t>Output di riferimento</t>
  </si>
  <si>
    <t>Indicatore</t>
  </si>
  <si>
    <t>Unità di misura</t>
  </si>
  <si>
    <t>Fonte</t>
  </si>
  <si>
    <t>Baseline</t>
  </si>
  <si>
    <t>Valore target</t>
  </si>
  <si>
    <t>Indicare le realizzazioni (gli output) che verranno prodotte a seguito dell’Attività (max 3)</t>
  </si>
  <si>
    <t>Giorni</t>
  </si>
  <si>
    <t>Mesi</t>
  </si>
  <si>
    <t>Percentuale</t>
  </si>
  <si>
    <t>Realizzato: si/no</t>
  </si>
  <si>
    <t>Lasciare il campo vuoto se non ci sono più Attività</t>
  </si>
  <si>
    <t>Selezionare il Risultato Atteso di Progetto previsto dall'Attività</t>
  </si>
  <si>
    <t>Inserire gli Indicatori di Output per ciascuna delle realizzazioni selezionate e per la categoria di Regione</t>
  </si>
  <si>
    <t>Categoria di Regione</t>
  </si>
  <si>
    <t>INDICATORI DI OUTPUT DEL PROGRAMMA</t>
  </si>
  <si>
    <t>Indicare le realizzazioni previste dal Programma che verranno prodotte dal Progetto</t>
  </si>
  <si>
    <t>Protocolli o reti di cooperazione attuati tra amministrazioni e attori rilevanti</t>
  </si>
  <si>
    <t>Progetti destinati alle pubbliche amministrazioni o ai servizi pubblici (ivi compresi quelli previsti dai PRA)</t>
  </si>
  <si>
    <t>Analisi, Studi o progettazioni (ivi compresi quelli relativi a metodi di valutazione)</t>
  </si>
  <si>
    <t>Applicativi e sistemi informativi realizzati</t>
  </si>
  <si>
    <t>Banche dati statistiche almeno regionali consultabili on line</t>
  </si>
  <si>
    <t>Rilasci annui di dati su progetti di investimento pubblico</t>
  </si>
  <si>
    <t>Output 4</t>
  </si>
  <si>
    <t>Output 5</t>
  </si>
  <si>
    <t>Output 6</t>
  </si>
  <si>
    <t>Al raggiungimento di quale dei Risultati attesi previsti dal Programma concorre il Progetto?</t>
  </si>
  <si>
    <t>Quota di interventi con tempi di attuazione superiori ai valori di riferimento indicati da VISTO</t>
  </si>
  <si>
    <t>Livello di implementazione dei PRA</t>
  </si>
  <si>
    <t>Progetti e interventi che rispettano i crono-programmi di attuazione e un tracciato unico completo</t>
  </si>
  <si>
    <t>Consultazione on line di banche dati statistiche territoriali</t>
  </si>
  <si>
    <t>INDICATORI DI RISULTATO DEL PROGRAMMA</t>
  </si>
  <si>
    <t>Inserire gli Indicatori di Risultato per ciascuno dei Risultati attesi selezionati e per la categoria di Regione</t>
  </si>
  <si>
    <t>Numero di protocolli o reti di cooperazione attuati tra amministrazioni e attori rilevanti</t>
  </si>
  <si>
    <t>Numero di progetti destinati alle pubbliche amministrazioni o ai servizi pubblici (ivi compresi quelli previsti dai PRA)</t>
  </si>
  <si>
    <t>Numero di analisi, Studi o progettazioni (ivi compresi quelli relativi a metodi di valutazione)</t>
  </si>
  <si>
    <t>Numero di applicativi e sistemi informativi realizzati</t>
  </si>
  <si>
    <t>Numero di banche dati statistiche almeno regionali consultabili on line</t>
  </si>
  <si>
    <t>Numero di rilasci annui di dati su progetti di investimento pubblico</t>
  </si>
  <si>
    <t>Codice indicatore</t>
  </si>
  <si>
    <t>16OUT</t>
  </si>
  <si>
    <t>17OUT</t>
  </si>
  <si>
    <t>18OUT</t>
  </si>
  <si>
    <t>19OUT</t>
  </si>
  <si>
    <t>20OUT</t>
  </si>
  <si>
    <t>21OUT</t>
  </si>
  <si>
    <t>Quota degli interventi "lenti" rispetto ai valori di riferimento indicati da VISTO sul totale dei progetti</t>
  </si>
  <si>
    <t>Quota dei PRA che raggiungono il loro target</t>
  </si>
  <si>
    <t>Quota di progetti e interventiche rispettano i crono-programmi di attuazione e un tracciato unico completo nel Sistema di monitoraggio unitario</t>
  </si>
  <si>
    <t>Numero di accessi annui a banche dati statistiche territoriali appartenenti ad un insieme selezionato</t>
  </si>
  <si>
    <t>17RIS</t>
  </si>
  <si>
    <t>18RIS</t>
  </si>
  <si>
    <t>19RIS</t>
  </si>
  <si>
    <t>20RIS</t>
  </si>
  <si>
    <t>CRONOPROGRAMMA DI SPESA</t>
  </si>
  <si>
    <t>Completare la tabella indicando gli importi di spesa previsti annualmente per ciascuna Linea di Intervento</t>
  </si>
  <si>
    <r>
      <t xml:space="preserve">Completare la tabella indicando gli importi di spesa previsti annualmente per ciascuna Linea di Intervento per le </t>
    </r>
    <r>
      <rPr>
        <b/>
        <sz val="10"/>
        <color theme="9" tint="-0.249977111117893"/>
        <rFont val="Arial"/>
        <family val="2"/>
      </rPr>
      <t>Regioni più sviluppate</t>
    </r>
  </si>
  <si>
    <r>
      <t xml:space="preserve">Completare la tabella indicando gli importi di spesa previsti annualmente per ciascuna Linea di Intervento per le </t>
    </r>
    <r>
      <rPr>
        <b/>
        <sz val="10"/>
        <color theme="9" tint="-0.249977111117893"/>
        <rFont val="Arial"/>
        <family val="2"/>
      </rPr>
      <t>Regioni meno sviluppate</t>
    </r>
  </si>
  <si>
    <r>
      <t xml:space="preserve">Completare la tabella indicando gli importi di spesa previsti annualmente per ciascuna Linea di Intervento per le </t>
    </r>
    <r>
      <rPr>
        <b/>
        <sz val="10"/>
        <color theme="9" tint="-0.249977111117893"/>
        <rFont val="Arial"/>
        <family val="2"/>
      </rPr>
      <t>Regioni in transizione</t>
    </r>
  </si>
  <si>
    <t>Individuazione del Beneficiario. Indicare la Struttura che assumerà la funzione di Beneficiario</t>
  </si>
  <si>
    <t>In questo caso va soltanto individuata la Struttura che assumerà la funzione di Beneficiario.</t>
  </si>
  <si>
    <t>Indicare se il Beneficiario ha previsto azioni di riorganizzazione e/o di rafforzamento per il potenziamento dell’assetto organizzativo esistente, delle competenze del personale e delle dotazioni strumentali ed informatiche</t>
  </si>
  <si>
    <r>
      <t xml:space="preserve">Opzioni di rendicontazione dei costi per i </t>
    </r>
    <r>
      <rPr>
        <b/>
        <sz val="10"/>
        <color theme="9" tint="-0.249977111117893"/>
        <rFont val="Arial"/>
        <family val="2"/>
      </rPr>
      <t>beneficiari</t>
    </r>
    <r>
      <rPr>
        <b/>
        <sz val="10"/>
        <color theme="0"/>
        <rFont val="Arial"/>
        <family val="2"/>
      </rPr>
      <t>. Specificare le opzioni di rendicontazione dei costi di Progetto o la combinazione delle stesse nel rispetto di quanto previsto dall’art. 67 e ss. del Regolamento UE 1303/2013 e dai Regolamenti specifici per Fondo di pertinenza</t>
    </r>
  </si>
  <si>
    <t>Costi reali (rimborso dei costi ammissibili effettivamente sostenuti)</t>
  </si>
  <si>
    <t>Tabelle standard di costi unitari</t>
  </si>
  <si>
    <t>Somme forfettarie</t>
  </si>
  <si>
    <t>Finanziamenti a tasso forfettario</t>
  </si>
  <si>
    <r>
      <t>Quale metodologia è stata usata per stabilire l'importo dell'opzione "</t>
    </r>
    <r>
      <rPr>
        <b/>
        <sz val="10"/>
        <color theme="9" tint="-0.249977111117893"/>
        <rFont val="Arial"/>
        <family val="2"/>
      </rPr>
      <t>tabelle standard di costi unitari</t>
    </r>
    <r>
      <rPr>
        <b/>
        <sz val="10"/>
        <color theme="0"/>
        <rFont val="Arial"/>
        <family val="2"/>
      </rPr>
      <t>"?</t>
    </r>
  </si>
  <si>
    <t>Metodologia ad hoc (tasso forfettario fino al 25% calcolato con metodo di calcolo giusto, equo e verificabile)</t>
  </si>
  <si>
    <t>Metodologia UE</t>
  </si>
  <si>
    <t>Metodologia nazionale</t>
  </si>
  <si>
    <r>
      <t>Quale metodologia è stata usata per stabilire l'importo dell'opzione "</t>
    </r>
    <r>
      <rPr>
        <b/>
        <sz val="10"/>
        <color theme="9" tint="-0.249977111117893"/>
        <rFont val="Arial"/>
        <family val="2"/>
      </rPr>
      <t>somme forfettarie</t>
    </r>
    <r>
      <rPr>
        <b/>
        <sz val="10"/>
        <color theme="0"/>
        <rFont val="Arial"/>
        <family val="2"/>
      </rPr>
      <t>"?</t>
    </r>
  </si>
  <si>
    <r>
      <t>Quale metodologia è stata usata per stabilire l'importo dell'opzione "</t>
    </r>
    <r>
      <rPr>
        <b/>
        <sz val="10"/>
        <color theme="9" tint="-0.249977111117893"/>
        <rFont val="Arial"/>
        <family val="2"/>
      </rPr>
      <t>finanziamenti a tasso forfettario</t>
    </r>
    <r>
      <rPr>
        <b/>
        <sz val="10"/>
        <color theme="0"/>
        <rFont val="Arial"/>
        <family val="2"/>
      </rPr>
      <t>"?</t>
    </r>
  </si>
  <si>
    <t>Tassi previsti dal Regolamento</t>
  </si>
  <si>
    <t>Metodi specifici dei Regolamenti</t>
  </si>
  <si>
    <t>Specificare il riferimento alla metodologia approvata o alla specifica disposizione di riferimento dell'Autorità di Gestione del Programma</t>
  </si>
  <si>
    <t>Come sono stati determinati i costi per il personale connessi all'attuazione dell'operazione?</t>
  </si>
  <si>
    <t>Tariffa oraria calcolata dividendo per 1720 ore i più recenti costi annui lordi per l'impiego documentati</t>
  </si>
  <si>
    <t>Associazione a Progetto Complesso / Piano Strategico</t>
  </si>
  <si>
    <t>Come sono stati calcolati i tassi?</t>
  </si>
  <si>
    <t>Tasso forfettario fino al 15% dei costi diretti ammissibili per il personale</t>
  </si>
  <si>
    <t>Riepilogo delle giornate/uomo e delle risorse umane interne ed esterne previste in questo Progetto</t>
  </si>
  <si>
    <r>
      <t xml:space="preserve">Opzioni di rendicontazione dei costi per gli </t>
    </r>
    <r>
      <rPr>
        <b/>
        <sz val="10"/>
        <color theme="9" tint="-0.249977111117893"/>
        <rFont val="Arial"/>
        <family val="2"/>
      </rPr>
      <t>enti in house</t>
    </r>
    <r>
      <rPr>
        <b/>
        <sz val="10"/>
        <color theme="0"/>
        <rFont val="Arial"/>
        <family val="2"/>
      </rPr>
      <t>. Specificare le opzioni di rendicontazione dei costi di Progetto o la combinazione delle stesse nel rispetto di quanto previsto dall’art. 67 e ss. del Regolamento UE 1303/2013 e dai Regolamenti specifici per Fondo di pertinenza</t>
    </r>
  </si>
  <si>
    <t>Elencare gli eventuali Allegati tecnici, Schemi e/o grafici riassuntivi presentati ad integrazione della presente Scheda Progetto</t>
  </si>
  <si>
    <t>Allegato 1</t>
  </si>
  <si>
    <t>Allegato 2</t>
  </si>
  <si>
    <t>Allegato 3</t>
  </si>
  <si>
    <t>Allegato 4</t>
  </si>
  <si>
    <t>Allegato 5</t>
  </si>
  <si>
    <t>A1</t>
  </si>
  <si>
    <t>A2</t>
  </si>
  <si>
    <t>A3</t>
  </si>
  <si>
    <t>A4</t>
  </si>
  <si>
    <t>A5</t>
  </si>
  <si>
    <t>A6</t>
  </si>
  <si>
    <t>A7</t>
  </si>
  <si>
    <t>A8</t>
  </si>
  <si>
    <t>A9</t>
  </si>
  <si>
    <t>A10</t>
  </si>
  <si>
    <t>A11</t>
  </si>
  <si>
    <t>A12</t>
  </si>
  <si>
    <t>A13</t>
  </si>
  <si>
    <t>A14</t>
  </si>
  <si>
    <t>A15</t>
  </si>
  <si>
    <t>A16</t>
  </si>
  <si>
    <t>A17</t>
  </si>
  <si>
    <t>A18</t>
  </si>
  <si>
    <t>A19</t>
  </si>
  <si>
    <t>A20</t>
  </si>
  <si>
    <t>A21</t>
  </si>
  <si>
    <t>A22</t>
  </si>
  <si>
    <t>A23</t>
  </si>
  <si>
    <t>A24</t>
  </si>
  <si>
    <t>A25</t>
  </si>
  <si>
    <t>A26</t>
  </si>
  <si>
    <t>A27</t>
  </si>
  <si>
    <t>A28</t>
  </si>
  <si>
    <t>A29</t>
  </si>
  <si>
    <t>A30</t>
  </si>
  <si>
    <t>A31</t>
  </si>
  <si>
    <t>A32</t>
  </si>
  <si>
    <t>A33</t>
  </si>
  <si>
    <t>A34</t>
  </si>
  <si>
    <t>A35</t>
  </si>
  <si>
    <t>A36</t>
  </si>
  <si>
    <t>A37</t>
  </si>
  <si>
    <t>A38</t>
  </si>
  <si>
    <t>A39</t>
  </si>
  <si>
    <t>A40</t>
  </si>
  <si>
    <t>Enti in house</t>
  </si>
  <si>
    <r>
      <t xml:space="preserve">Fornire il numero delle </t>
    </r>
    <r>
      <rPr>
        <b/>
        <sz val="10"/>
        <color theme="9" tint="-0.249977111117893"/>
        <rFont val="Arial"/>
        <family val="2"/>
      </rPr>
      <t>risorse umane interne</t>
    </r>
    <r>
      <rPr>
        <b/>
        <sz val="10"/>
        <color theme="0"/>
        <rFont val="Arial"/>
        <family val="2"/>
      </rPr>
      <t xml:space="preserve"> e delle relative funzioni, impegnate nell’attuazione di questa Attività per carica amministrativa</t>
    </r>
  </si>
  <si>
    <r>
      <t xml:space="preserve">Fornire il numero dei </t>
    </r>
    <r>
      <rPr>
        <b/>
        <sz val="10"/>
        <color theme="9" tint="-0.249977111117893"/>
        <rFont val="Arial"/>
        <family val="2"/>
      </rPr>
      <t>consulenti esterni</t>
    </r>
    <r>
      <rPr>
        <b/>
        <sz val="10"/>
        <color theme="0"/>
        <rFont val="Arial"/>
        <family val="2"/>
      </rPr>
      <t xml:space="preserve"> e delle relative funzioni, impegnate nell’attuazione di questa Attività, per ruolo ed esperienza maturata nella gestione di interventi del PO o simili</t>
    </r>
  </si>
  <si>
    <r>
      <t>Fornire il numero delle risorse umane dell'</t>
    </r>
    <r>
      <rPr>
        <b/>
        <sz val="10"/>
        <color theme="9" tint="-0.249977111117893"/>
        <rFont val="Arial"/>
        <family val="2"/>
      </rPr>
      <t>ente in house</t>
    </r>
    <r>
      <rPr>
        <b/>
        <sz val="10"/>
        <color theme="0"/>
        <rFont val="Arial"/>
        <family val="2"/>
      </rPr>
      <t xml:space="preserve"> e delle relative funzioni, impegnate nell’attuazione di questa Attività per carica amministrativa</t>
    </r>
  </si>
  <si>
    <r>
      <t xml:space="preserve">Fornire il numero delle </t>
    </r>
    <r>
      <rPr>
        <b/>
        <sz val="10"/>
        <color theme="9" tint="-0.249977111117893"/>
        <rFont val="Arial"/>
        <family val="2"/>
      </rPr>
      <t>risorse umane interne</t>
    </r>
    <r>
      <rPr>
        <b/>
        <sz val="10"/>
        <color theme="0"/>
        <rFont val="Arial"/>
        <family val="2"/>
      </rPr>
      <t xml:space="preserve"> e delle relative funzioni, impegnate nell’attuazione del Progetto per carica amministrativa</t>
    </r>
  </si>
  <si>
    <r>
      <t xml:space="preserve">Fornire il numero dei </t>
    </r>
    <r>
      <rPr>
        <b/>
        <sz val="10"/>
        <color theme="9" tint="-0.249977111117893"/>
        <rFont val="Arial"/>
        <family val="2"/>
      </rPr>
      <t>consulenti esterni</t>
    </r>
    <r>
      <rPr>
        <b/>
        <sz val="10"/>
        <color theme="0"/>
        <rFont val="Arial"/>
        <family val="2"/>
      </rPr>
      <t xml:space="preserve"> e delle relative funzioni, impegnate nell’attuazione del Progetto, per ruolo ed esperienza maturata nella gestione di interventi del PO o simili</t>
    </r>
  </si>
  <si>
    <r>
      <t>Fornire il numero delle risorse umane dell'</t>
    </r>
    <r>
      <rPr>
        <b/>
        <sz val="10"/>
        <color theme="9" tint="-0.249977111117893"/>
        <rFont val="Arial"/>
        <family val="2"/>
      </rPr>
      <t>ente in house</t>
    </r>
    <r>
      <rPr>
        <b/>
        <sz val="10"/>
        <color theme="0"/>
        <rFont val="Arial"/>
        <family val="2"/>
      </rPr>
      <t xml:space="preserve"> e delle relative funzioni, impegnate nell’attuazione del Progetto per carica amministrativa</t>
    </r>
  </si>
  <si>
    <t>TOT</t>
  </si>
  <si>
    <t>enti in house</t>
  </si>
  <si>
    <t>Inserire gli Indicatori di Risultato per ciascuno dei Risultati Attesi inseriti nella Sezione "Obiettivi"</t>
  </si>
  <si>
    <t>Risultato atteso di riferimento</t>
  </si>
  <si>
    <t>Inserire prima i Risultati Attesi nella Sezione "Obiettivi"</t>
  </si>
  <si>
    <t>Risultato 11</t>
  </si>
  <si>
    <t>Risultato 12</t>
  </si>
  <si>
    <t>Risultato 13</t>
  </si>
  <si>
    <t>Risultato 14</t>
  </si>
  <si>
    <t>Risultato 15</t>
  </si>
  <si>
    <t>Risultato 16</t>
  </si>
  <si>
    <t>Risultato 17</t>
  </si>
  <si>
    <t>Risultato 18</t>
  </si>
  <si>
    <t>Risultato 19</t>
  </si>
  <si>
    <t>Risultato 20</t>
  </si>
  <si>
    <t>Risultato 21</t>
  </si>
  <si>
    <t>Risultato 22</t>
  </si>
  <si>
    <t>Risultato 23</t>
  </si>
  <si>
    <t>Risultato 24</t>
  </si>
  <si>
    <t>GESTIONE DEL PROGETTO (CAPACITÀ AMMINISTRATIVA E OPZIONI DI RENDICONTAZIONE DEI COSTI)</t>
  </si>
  <si>
    <t>L'Indice delle Pubbliche Amministrazioni (iPA) è l'archivio ufficiale degli Enti pubblici e dei Gestori di pubblici servizi</t>
  </si>
  <si>
    <t>ANAGRAFICA PROPONENTE/I E BENEFICIARIO</t>
  </si>
  <si>
    <t>HELP SPACE - Richiesta di supporto alla compilazione di questa Sezione</t>
  </si>
  <si>
    <t>HELP SPACE - Risposta a cura dell'Autorità di Gestione / Organismo Intermedio del PON Governance</t>
  </si>
  <si>
    <t>Nome dell'Istituzione o Organizzazione Partner</t>
  </si>
  <si>
    <t>Istituzione/organizzazione Partner 1</t>
  </si>
  <si>
    <t>Istituzione/organizzazione Partner 2</t>
  </si>
  <si>
    <t>Istituzione/organizzazione Partner 3</t>
  </si>
  <si>
    <t>Istituzione/organizzazione Partner 4</t>
  </si>
  <si>
    <t>Istituzione/organizzazione Partner 5</t>
  </si>
  <si>
    <t>Istituzione/organizzazione Partner 6</t>
  </si>
  <si>
    <t>Istituzione/organizzazione Partner 7</t>
  </si>
  <si>
    <t>Istituzione/organizzazione Partner 8</t>
  </si>
  <si>
    <t>Istituzione/organizzazione Partner 9</t>
  </si>
  <si>
    <t>Istituzione/organizzazione Partner 10</t>
  </si>
  <si>
    <t>Istituzione/organizzazione Partner 11</t>
  </si>
  <si>
    <t>Istituzione/organizzazione Partner 12</t>
  </si>
  <si>
    <t>Istituzione/organizzazione Partner 13</t>
  </si>
  <si>
    <t>Istituzione/organizzazione Partner 14</t>
  </si>
  <si>
    <t>Istituzione/organizzazione Partner 15</t>
  </si>
  <si>
    <t>Modalità di coinvolgimento del Partner</t>
  </si>
  <si>
    <t>Selezionare la casella in corrispondenza della modalità di coinvolgimento (Accordo, Convenzione, etc.) per ciascuno dei Partner presenti, dopo averli inseriti nella tabella precedente.</t>
  </si>
  <si>
    <t>Attività svolte dal Partner</t>
  </si>
  <si>
    <t>Individuare i principali fattori di rischio legati all’Attuazione e al raggiungimento effettivo dei Risultati e le azioni che si intende mettere in atto per mitigarli</t>
  </si>
  <si>
    <t>Questa Sezione vuole promuovere le capacità diagnostiche e di autocorrezione delle Amministrazioni proponenti. Non di rado il Quadro Logico dei progetti, come in linea teorica anche quello proposto nel presente formulario, tende a ritenere sufficiente la descrizione del concatenamento tra Obiettivi, Attività e Risultati considerandolo, in ogni caso, come "buono in sé", concedendo poco spazio alla autoriflessività sui ritardi possibili, sulle resistenze al cambiamento, sulla assenza di assetti minimi da predisporrre per attivare efficacemente il cambiamento auspicato. Questi fattori di rischio attuativo, al contrario sono molto spesso in grado di determinare il mancato raggiungimento dei risultati attesi se non, addirittura, in alcuni casi, responsabili del completo fallimento del Progetto. Si chiede al Proponente, pertanto, di interrogarsi sui rischi attuativi, cioè su quegli aspetti del Progetto che, in presenza di determinate (possibili) condizioni avverse, possono compromettere il corretto avanzamento dello stesso e, conseguentemente, di offrire soluzioni per la loro opportuna prevenzione e/o rapido superamento.</t>
  </si>
  <si>
    <t>Descrivere i Risultati conseguiti nelle esperienze realizzate e concluse</t>
  </si>
  <si>
    <t>Specificare se e quali dei Partner del Progetto sono coinvolti in questa Linea di Intervento</t>
  </si>
  <si>
    <t>Descrizione dell'Attività e delle modalità di realizzazione</t>
  </si>
  <si>
    <t>In questa Sezione si invita il Proponente, qualora ci siano già stati interventi sullo stesso contesto e/o precedenti edizioni dello stesso Progetto, di estrarre ed evidenziare brevemente gli elementi di successo e/o di criticità della passata esperienza per meglio contestualizzare e orientare più efficacemente le Attività qui proposte</t>
  </si>
  <si>
    <t>Descrivere le modalità di comunicazione pubblica delle Attività progettuali e di disseminazione dei risultati del Progetto che verranno utilizzate. Si fa presente che tali Attività, seppur proprie del Progetto, andranno messe in coerenza con quelle previste dal Piano di Comunicazione del PON</t>
  </si>
  <si>
    <t>In particolare, quali sono le Attività delegate all'ente in house?</t>
  </si>
  <si>
    <t>Per Obiettivi Generali si intendono le finalità più complessive del Progetto che agiscono come fattori guida del cambiamento atteso descritto nella Sezione dell'idea Progetto. Essi sono in stretta relazione con l’Azione del Programma selezionata. La relazione che guida la loro scelta e la loro descrizione è quella che collega questa tipologia di Obiettivi agli Impatti.</t>
  </si>
  <si>
    <t>Personale non dipendente da destinare allo specifico Progetto</t>
  </si>
  <si>
    <t>Personale dipendente da destinare allo specifico Progetto</t>
  </si>
  <si>
    <t>Output di riferimento: viene pre-compilato in base alle selezioni della tabella precedente
Indicatore: inserire il nome dell'indicatore con cui si vuole monitorare il raggiungimento dell'output prefissato, specificando meglio l'output
Unità di misura: selezionare dal menu a tendina l'unità di misura dell'indicatore
Fonte: indicare la fonte dei dati per il calcolo dell'indicatore
Categoria di regione: pre-compilato in base alla scelta effettuata nella Sezione dell'anagrafica del Progetto; se del caso, differenziare l'indicatore per ciascuna categoria di Regione
Baseline: inserire il valore dell'indicatore calcolato all'inizio del Progetto
Target: inserire il valore dell'indicatore che ci si aspetta di raggiungere con la realizzazione del Progetto
Inoltre, per ciascun anno, indicare il valore dell'indicatore che ci si aspetta a quella data</t>
  </si>
  <si>
    <t>Le Linee di Intervento rappresentano insiemi di Attività tra loro coerenti che rispondono ai differenti ambiti attuativi del Progetto.  Esse sono in relazione con il livello superiore, quello degli Obiettivi Operativi; più Linee di Intervento possono fare capo a un solo Obiettivo Operativo (e non viceversa) così come più Obiettivi Operativi possono fare capo ad un solo Obiettivo Generale. Sono previste 3 Linee di Intervento Trasversali a tutto il Progetto e sono precompilate nella lista che segue. Tali Linee di Intervento possono o meno produrre dei costi. Oltre a descriverle, qualora esse generino costi andranno considerate, successivamente alla stregua delle altre Linee di Intervento specifiche del Progetto. I costi eventualmente previsti andranno, come si vedrà in seguito, indicati nella Sezione dedicata alle singole Attività (vedi Sintesi Quadro Logico).</t>
  </si>
  <si>
    <t>Risultato di riferimento</t>
  </si>
  <si>
    <r>
      <rPr>
        <b/>
        <i/>
        <sz val="10"/>
        <color theme="1"/>
        <rFont val="Arial"/>
        <family val="2"/>
      </rPr>
      <t>Output di riferimento:</t>
    </r>
    <r>
      <rPr>
        <i/>
        <sz val="10"/>
        <color theme="1"/>
        <rFont val="Arial"/>
        <family val="2"/>
      </rPr>
      <t xml:space="preserve"> viene pre-compilato in base alle selezioni della tabella precedente
</t>
    </r>
    <r>
      <rPr>
        <b/>
        <i/>
        <sz val="10"/>
        <color theme="1"/>
        <rFont val="Arial"/>
        <family val="2"/>
      </rPr>
      <t>Indicatore:</t>
    </r>
    <r>
      <rPr>
        <i/>
        <sz val="10"/>
        <color theme="1"/>
        <rFont val="Arial"/>
        <family val="2"/>
      </rPr>
      <t xml:space="preserve"> viene pre-compilato il nome dell'indicatore con cui si vuole monitorare il raggiungimento dell'output prefissato, specificando meglio l'output
</t>
    </r>
    <r>
      <rPr>
        <b/>
        <i/>
        <sz val="10"/>
        <color theme="1"/>
        <rFont val="Arial"/>
        <family val="2"/>
      </rPr>
      <t>Unità di misura:</t>
    </r>
    <r>
      <rPr>
        <i/>
        <sz val="10"/>
        <color theme="1"/>
        <rFont val="Arial"/>
        <family val="2"/>
      </rPr>
      <t xml:space="preserve"> viene pre-compilata l'unità di misura dell'indicatore
</t>
    </r>
    <r>
      <rPr>
        <b/>
        <i/>
        <sz val="10"/>
        <color theme="1"/>
        <rFont val="Arial"/>
        <family val="2"/>
      </rPr>
      <t>Fonte:</t>
    </r>
    <r>
      <rPr>
        <i/>
        <sz val="10"/>
        <color theme="1"/>
        <rFont val="Arial"/>
        <family val="2"/>
      </rPr>
      <t xml:space="preserve"> indicare la fonte dei dati per il calcolo dell'indicatore
</t>
    </r>
    <r>
      <rPr>
        <b/>
        <i/>
        <sz val="10"/>
        <color theme="1"/>
        <rFont val="Arial"/>
        <family val="2"/>
      </rPr>
      <t>Categoria di regione:</t>
    </r>
    <r>
      <rPr>
        <i/>
        <sz val="10"/>
        <color theme="1"/>
        <rFont val="Arial"/>
        <family val="2"/>
      </rPr>
      <t xml:space="preserve"> pre-compilato in base alla scelta effettuata nella Sezione dell'anagrafica del progetto; se del caso, differenziare l'indicatore per ciascuna categoria di Regione
</t>
    </r>
    <r>
      <rPr>
        <b/>
        <i/>
        <sz val="10"/>
        <color theme="1"/>
        <rFont val="Arial"/>
        <family val="2"/>
      </rPr>
      <t>Baseline:</t>
    </r>
    <r>
      <rPr>
        <i/>
        <sz val="10"/>
        <color theme="1"/>
        <rFont val="Arial"/>
        <family val="2"/>
      </rPr>
      <t xml:space="preserve"> inserire il valore dell'indicatore calcolato all'inizio del progetto
</t>
    </r>
    <r>
      <rPr>
        <b/>
        <i/>
        <sz val="10"/>
        <color theme="1"/>
        <rFont val="Arial"/>
        <family val="2"/>
      </rPr>
      <t xml:space="preserve">Target: </t>
    </r>
    <r>
      <rPr>
        <i/>
        <sz val="10"/>
        <color theme="1"/>
        <rFont val="Arial"/>
        <family val="2"/>
      </rPr>
      <t>inserire il valore dell'indicatore che ci si aspetta di raggiungere con la realizzazione del progetto
Inoltre, per ciascun anno, indicare il valore dell'indicatore che ci si aspetta a quella data</t>
    </r>
  </si>
  <si>
    <r>
      <rPr>
        <b/>
        <i/>
        <sz val="10"/>
        <color theme="1"/>
        <rFont val="Arial"/>
        <family val="2"/>
      </rPr>
      <t>Risultato di riferimento</t>
    </r>
    <r>
      <rPr>
        <i/>
        <sz val="10"/>
        <color theme="1"/>
        <rFont val="Arial"/>
        <family val="2"/>
      </rPr>
      <t xml:space="preserve">: viene pre-compilato in base alle selezioni della tabella precedente
</t>
    </r>
    <r>
      <rPr>
        <b/>
        <i/>
        <sz val="10"/>
        <color theme="1"/>
        <rFont val="Arial"/>
        <family val="2"/>
      </rPr>
      <t>Indicatore:</t>
    </r>
    <r>
      <rPr>
        <i/>
        <sz val="10"/>
        <color theme="1"/>
        <rFont val="Arial"/>
        <family val="2"/>
      </rPr>
      <t xml:space="preserve"> viene pre-compilato il nome dell'indicatore con cui si vuole monitorare il raggiungimento dell'output prefissato
</t>
    </r>
    <r>
      <rPr>
        <b/>
        <i/>
        <sz val="10"/>
        <color theme="1"/>
        <rFont val="Arial"/>
        <family val="2"/>
      </rPr>
      <t>Unità di misura</t>
    </r>
    <r>
      <rPr>
        <i/>
        <sz val="10"/>
        <color theme="1"/>
        <rFont val="Arial"/>
        <family val="2"/>
      </rPr>
      <t xml:space="preserve">: viene pre-compilata l'unità di misura dell'indicatore
</t>
    </r>
    <r>
      <rPr>
        <b/>
        <i/>
        <sz val="10"/>
        <color theme="1"/>
        <rFont val="Arial"/>
        <family val="2"/>
      </rPr>
      <t>Fonte:</t>
    </r>
    <r>
      <rPr>
        <i/>
        <sz val="10"/>
        <color theme="1"/>
        <rFont val="Arial"/>
        <family val="2"/>
      </rPr>
      <t xml:space="preserve"> indicare la fonte dei dati per il calcolo dell'indicatore
</t>
    </r>
    <r>
      <rPr>
        <b/>
        <i/>
        <sz val="10"/>
        <color theme="1"/>
        <rFont val="Arial"/>
        <family val="2"/>
      </rPr>
      <t>Categoria di regione</t>
    </r>
    <r>
      <rPr>
        <i/>
        <sz val="10"/>
        <color theme="1"/>
        <rFont val="Arial"/>
        <family val="2"/>
      </rPr>
      <t xml:space="preserve">: pre-compilato in base alla scelta effettuata nella Sezione dell'anagrafica del Progetto; se del caso, differenziare l'indicatore per ciascuna categoria di Regione
</t>
    </r>
    <r>
      <rPr>
        <b/>
        <i/>
        <sz val="10"/>
        <color theme="1"/>
        <rFont val="Arial"/>
        <family val="2"/>
      </rPr>
      <t>Baseline:</t>
    </r>
    <r>
      <rPr>
        <i/>
        <sz val="10"/>
        <color theme="1"/>
        <rFont val="Arial"/>
        <family val="2"/>
      </rPr>
      <t xml:space="preserve"> inserire il valore dell'indicatore calcolato all'inizio del Progetto
</t>
    </r>
    <r>
      <rPr>
        <b/>
        <i/>
        <sz val="10"/>
        <color theme="1"/>
        <rFont val="Arial"/>
        <family val="2"/>
      </rPr>
      <t>Target:</t>
    </r>
    <r>
      <rPr>
        <i/>
        <sz val="10"/>
        <color theme="1"/>
        <rFont val="Arial"/>
        <family val="2"/>
      </rPr>
      <t xml:space="preserve"> inserire il valore dell'indicatore che ci si aspetta di raggiungere con la realizzazione del Progetto
Inoltre, per ciascun anno, indicare il valore dell'indicatore che ci si aspetta a quella data</t>
    </r>
  </si>
  <si>
    <r>
      <rPr>
        <b/>
        <i/>
        <sz val="10"/>
        <color theme="1"/>
        <rFont val="Arial"/>
        <family val="2"/>
      </rPr>
      <t>Output di riferimento:</t>
    </r>
    <r>
      <rPr>
        <i/>
        <sz val="10"/>
        <color theme="1"/>
        <rFont val="Arial"/>
        <family val="2"/>
      </rPr>
      <t xml:space="preserve"> viene pre-compilato in base alle selezioni della tabella precedente
</t>
    </r>
    <r>
      <rPr>
        <b/>
        <i/>
        <sz val="10"/>
        <color theme="1"/>
        <rFont val="Arial"/>
        <family val="2"/>
      </rPr>
      <t>Indicatore:</t>
    </r>
    <r>
      <rPr>
        <i/>
        <sz val="10"/>
        <color theme="1"/>
        <rFont val="Arial"/>
        <family val="2"/>
      </rPr>
      <t xml:space="preserve"> inserire il nome dell'indicatore con cui si vuole monitorare il raggiungimento dell'output prefissato, specificando meglio l'output
</t>
    </r>
    <r>
      <rPr>
        <b/>
        <i/>
        <sz val="10"/>
        <color theme="1"/>
        <rFont val="Arial"/>
        <family val="2"/>
      </rPr>
      <t xml:space="preserve">Unità di misura: </t>
    </r>
    <r>
      <rPr>
        <i/>
        <sz val="10"/>
        <color theme="1"/>
        <rFont val="Arial"/>
        <family val="2"/>
      </rPr>
      <t xml:space="preserve">selezionare dal menu a tendina l'unità di misura dell'indicatore
</t>
    </r>
    <r>
      <rPr>
        <b/>
        <i/>
        <sz val="10"/>
        <color theme="1"/>
        <rFont val="Arial"/>
        <family val="2"/>
      </rPr>
      <t>Fonte:</t>
    </r>
    <r>
      <rPr>
        <i/>
        <sz val="10"/>
        <color theme="1"/>
        <rFont val="Arial"/>
        <family val="2"/>
      </rPr>
      <t xml:space="preserve"> indicare la fonte dei dati per il calcolo dell'indicatore
</t>
    </r>
    <r>
      <rPr>
        <b/>
        <i/>
        <sz val="10"/>
        <color theme="1"/>
        <rFont val="Arial"/>
        <family val="2"/>
      </rPr>
      <t>Categoria di regione:</t>
    </r>
    <r>
      <rPr>
        <i/>
        <sz val="10"/>
        <color theme="1"/>
        <rFont val="Arial"/>
        <family val="2"/>
      </rPr>
      <t xml:space="preserve"> pre-compilato in base alla scelta effettuata nella Sezione dell'anagrafica del Progetto; se del caso, differenziare l'indicatore per ciascuna categoria di Regione
</t>
    </r>
    <r>
      <rPr>
        <b/>
        <i/>
        <sz val="10"/>
        <color theme="1"/>
        <rFont val="Arial"/>
        <family val="2"/>
      </rPr>
      <t>Baseline:</t>
    </r>
    <r>
      <rPr>
        <i/>
        <sz val="10"/>
        <color theme="1"/>
        <rFont val="Arial"/>
        <family val="2"/>
      </rPr>
      <t xml:space="preserve"> inserire il valore dell'indicatore calcolato all'inizio del Progetto
</t>
    </r>
    <r>
      <rPr>
        <b/>
        <i/>
        <sz val="10"/>
        <color theme="1"/>
        <rFont val="Arial"/>
        <family val="2"/>
      </rPr>
      <t>Target:</t>
    </r>
    <r>
      <rPr>
        <i/>
        <sz val="10"/>
        <color theme="1"/>
        <rFont val="Arial"/>
        <family val="2"/>
      </rPr>
      <t xml:space="preserve"> inserire il valore dell'indicatore che ci si aspetta di raggiungere con la realizzazione del Progetto
Inoltre, per ciascun anno, indicare il valore dell'indicatore che ci si aspetta a quella data</t>
    </r>
  </si>
  <si>
    <t>Descrizione della Struttura del Beneficiario. Evidenziare la pertinenza, la coerenza e l’utilità della scelta della Struttura in ragione delle competenze organizzative e progettuali in possesso del Proponente e/o maturate nelle precedenti Programmazioni</t>
  </si>
  <si>
    <t>INDICATORI DI RISULTATO DEL PROGETTO</t>
  </si>
  <si>
    <t>Secondo Proponente</t>
  </si>
  <si>
    <t>Terzo Proponente</t>
  </si>
  <si>
    <t xml:space="preserve">Per contesto di riferimento attuativo si intende l’insieme degli elementi che consentono, ad oggi, di collocare il Progetto nel suo alveo naturale. Ci si attende, pertanto, una descrizione piuttosto circoscritta, concreta e fortemente agganciata all’idea progettuale e ai cambiamenti che si intende effettivamente promuovere. Gli elementi di coerenza con l'Azione del Programma che finanzia il Progetto andranno indicati successivamente. </t>
  </si>
  <si>
    <t>RISORSE UMANE</t>
  </si>
  <si>
    <t>In questa Sezione si chiede di riepilogare il numero complessivo delle risorse umane impiegate nell'attuazione del Progetto</t>
  </si>
  <si>
    <t>Linea intervento</t>
  </si>
  <si>
    <t>Risultato</t>
  </si>
  <si>
    <t>Inizio</t>
  </si>
  <si>
    <t>fine</t>
  </si>
  <si>
    <t>RIEPILOGO OUTPUT DI PROGETTO</t>
  </si>
  <si>
    <t>Target</t>
  </si>
  <si>
    <t>Codice</t>
  </si>
  <si>
    <t>Output</t>
  </si>
  <si>
    <t>Regione</t>
  </si>
  <si>
    <t>%</t>
  </si>
  <si>
    <t>gg</t>
  </si>
  <si>
    <t>num</t>
  </si>
  <si>
    <t>si/no</t>
  </si>
  <si>
    <t>AS</t>
  </si>
  <si>
    <t>MS</t>
  </si>
  <si>
    <t>PS</t>
  </si>
  <si>
    <t>T</t>
  </si>
  <si>
    <t>1.AS.1</t>
  </si>
  <si>
    <t>1.AS.2</t>
  </si>
  <si>
    <t>1.AS.3</t>
  </si>
  <si>
    <t>1.PS.1</t>
  </si>
  <si>
    <t>1.PS.2</t>
  </si>
  <si>
    <t>1.PS.3</t>
  </si>
  <si>
    <t>1.T.1</t>
  </si>
  <si>
    <t>1.T.2</t>
  </si>
  <si>
    <t>1.T.3</t>
  </si>
  <si>
    <t>1.MS.1</t>
  </si>
  <si>
    <t>1.MS.2</t>
  </si>
  <si>
    <t>1.MS.3</t>
  </si>
  <si>
    <t>2.AS.1</t>
  </si>
  <si>
    <t>2.AS.2</t>
  </si>
  <si>
    <t>2.AS.3</t>
  </si>
  <si>
    <t>2.PS.1</t>
  </si>
  <si>
    <t>2.PS.2</t>
  </si>
  <si>
    <t>2.PS.3</t>
  </si>
  <si>
    <t>2.T.1</t>
  </si>
  <si>
    <t>2.T.2</t>
  </si>
  <si>
    <t>2.T.3</t>
  </si>
  <si>
    <t>2.MS.1</t>
  </si>
  <si>
    <t>2.MS.2</t>
  </si>
  <si>
    <t>2.MS.3</t>
  </si>
  <si>
    <t>3.AS.1</t>
  </si>
  <si>
    <t>3.AS.2</t>
  </si>
  <si>
    <t>3.AS.3</t>
  </si>
  <si>
    <t>3.PS.1</t>
  </si>
  <si>
    <t>3.PS.2</t>
  </si>
  <si>
    <t>3.PS.3</t>
  </si>
  <si>
    <t>3.T.1</t>
  </si>
  <si>
    <t>3.T.2</t>
  </si>
  <si>
    <t>3.T.3</t>
  </si>
  <si>
    <t>3.MS.1</t>
  </si>
  <si>
    <t>3.MS.2</t>
  </si>
  <si>
    <t>3.MS.3</t>
  </si>
  <si>
    <t>4.AS.1</t>
  </si>
  <si>
    <t>4.AS.2</t>
  </si>
  <si>
    <t>4.AS.3</t>
  </si>
  <si>
    <t>4.PS.1</t>
  </si>
  <si>
    <t>4.PS.2</t>
  </si>
  <si>
    <t>4.PS.3</t>
  </si>
  <si>
    <t>4.T.1</t>
  </si>
  <si>
    <t>4.T.2</t>
  </si>
  <si>
    <t>4.T.3</t>
  </si>
  <si>
    <t>4.MS.1</t>
  </si>
  <si>
    <t>4.MS.2</t>
  </si>
  <si>
    <t>4.MS.3</t>
  </si>
  <si>
    <t>5.AS.1</t>
  </si>
  <si>
    <t>5.AS.2</t>
  </si>
  <si>
    <t>5.AS.3</t>
  </si>
  <si>
    <t>5.PS.1</t>
  </si>
  <si>
    <t>5.PS.2</t>
  </si>
  <si>
    <t>5.PS.3</t>
  </si>
  <si>
    <t>5.T.1</t>
  </si>
  <si>
    <t>5.T.2</t>
  </si>
  <si>
    <t>5.T.3</t>
  </si>
  <si>
    <t>5.MS.1</t>
  </si>
  <si>
    <t>5.MS.2</t>
  </si>
  <si>
    <t>5.MS.3</t>
  </si>
  <si>
    <t>6.AS.1</t>
  </si>
  <si>
    <t>6.AS.2</t>
  </si>
  <si>
    <t>6.AS.3</t>
  </si>
  <si>
    <t>6.PS.1</t>
  </si>
  <si>
    <t>6.PS.2</t>
  </si>
  <si>
    <t>6.PS.3</t>
  </si>
  <si>
    <t>6.T.1</t>
  </si>
  <si>
    <t>6.T.2</t>
  </si>
  <si>
    <t>6.T.3</t>
  </si>
  <si>
    <t>6.MS.1</t>
  </si>
  <si>
    <t>6.MS.2</t>
  </si>
  <si>
    <t>6.MS.3</t>
  </si>
  <si>
    <t>7.AS.1</t>
  </si>
  <si>
    <t>7.AS.2</t>
  </si>
  <si>
    <t>7.AS.3</t>
  </si>
  <si>
    <t>7.PS.1</t>
  </si>
  <si>
    <t>7.PS.2</t>
  </si>
  <si>
    <t>7.PS.3</t>
  </si>
  <si>
    <t>7.T.1</t>
  </si>
  <si>
    <t>7.T.2</t>
  </si>
  <si>
    <t>7.T.3</t>
  </si>
  <si>
    <t>7.MS.1</t>
  </si>
  <si>
    <t>7.MS.2</t>
  </si>
  <si>
    <t>7.MS.3</t>
  </si>
  <si>
    <t>8.AS.1</t>
  </si>
  <si>
    <t>8.AS.2</t>
  </si>
  <si>
    <t>8.AS.3</t>
  </si>
  <si>
    <t>8.PS.1</t>
  </si>
  <si>
    <t>8.PS.2</t>
  </si>
  <si>
    <t>8.PS.3</t>
  </si>
  <si>
    <t>8.T.1</t>
  </si>
  <si>
    <t>8.T.2</t>
  </si>
  <si>
    <t>8.T.3</t>
  </si>
  <si>
    <t>8.MS.1</t>
  </si>
  <si>
    <t>8.MS.2</t>
  </si>
  <si>
    <t>8.MS.3</t>
  </si>
  <si>
    <t>9.AS.1</t>
  </si>
  <si>
    <t>9.AS.2</t>
  </si>
  <si>
    <t>9.AS.3</t>
  </si>
  <si>
    <t>9.PS.1</t>
  </si>
  <si>
    <t>9.PS.2</t>
  </si>
  <si>
    <t>9.PS.3</t>
  </si>
  <si>
    <t>9.T.1</t>
  </si>
  <si>
    <t>9.T.2</t>
  </si>
  <si>
    <t>9.T.3</t>
  </si>
  <si>
    <t>9.MS.1</t>
  </si>
  <si>
    <t>9.MS.2</t>
  </si>
  <si>
    <t>9.MS.3</t>
  </si>
  <si>
    <t>10.AS.1</t>
  </si>
  <si>
    <t>10.AS.2</t>
  </si>
  <si>
    <t>10.AS.3</t>
  </si>
  <si>
    <t>10.PS.1</t>
  </si>
  <si>
    <t>10.PS.2</t>
  </si>
  <si>
    <t>10.PS.3</t>
  </si>
  <si>
    <t>10.T.1</t>
  </si>
  <si>
    <t>10.T.2</t>
  </si>
  <si>
    <t>10.T.3</t>
  </si>
  <si>
    <t>10.MS.1</t>
  </si>
  <si>
    <t>10.MS.2</t>
  </si>
  <si>
    <t>10.MS.3</t>
  </si>
  <si>
    <t>11.AS.1</t>
  </si>
  <si>
    <t>11.AS.2</t>
  </si>
  <si>
    <t>11.AS.3</t>
  </si>
  <si>
    <t>11.PS.1</t>
  </si>
  <si>
    <t>11.PS.2</t>
  </si>
  <si>
    <t>11.PS.3</t>
  </si>
  <si>
    <t>11.T.1</t>
  </si>
  <si>
    <t>11.T.2</t>
  </si>
  <si>
    <t>11.T.3</t>
  </si>
  <si>
    <t>11.MS.1</t>
  </si>
  <si>
    <t>11.MS.2</t>
  </si>
  <si>
    <t>11.MS.3</t>
  </si>
  <si>
    <t>12.AS.1</t>
  </si>
  <si>
    <t>12.AS.2</t>
  </si>
  <si>
    <t>12.AS.3</t>
  </si>
  <si>
    <t>12.PS.1</t>
  </si>
  <si>
    <t>12.PS.2</t>
  </si>
  <si>
    <t>12.PS.3</t>
  </si>
  <si>
    <t>12.T.1</t>
  </si>
  <si>
    <t>12.T.2</t>
  </si>
  <si>
    <t>12.T.3</t>
  </si>
  <si>
    <t>12.MS.1</t>
  </si>
  <si>
    <t>12.MS.2</t>
  </si>
  <si>
    <t>12.MS.3</t>
  </si>
  <si>
    <t>13.AS.1</t>
  </si>
  <si>
    <t>13.AS.2</t>
  </si>
  <si>
    <t>13.AS.3</t>
  </si>
  <si>
    <t>13.PS.1</t>
  </si>
  <si>
    <t>13.PS.2</t>
  </si>
  <si>
    <t>13.PS.3</t>
  </si>
  <si>
    <t>13.T.1</t>
  </si>
  <si>
    <t>13.T.2</t>
  </si>
  <si>
    <t>13.T.3</t>
  </si>
  <si>
    <t>13.MS.1</t>
  </si>
  <si>
    <t>13.MS.2</t>
  </si>
  <si>
    <t>13.MS.3</t>
  </si>
  <si>
    <t>14.AS.1</t>
  </si>
  <si>
    <t>14.AS.2</t>
  </si>
  <si>
    <t>14.AS.3</t>
  </si>
  <si>
    <t>14.PS.1</t>
  </si>
  <si>
    <t>14.PS.2</t>
  </si>
  <si>
    <t>14.PS.3</t>
  </si>
  <si>
    <t>14.T.1</t>
  </si>
  <si>
    <t>14.T.2</t>
  </si>
  <si>
    <t>14.T.3</t>
  </si>
  <si>
    <t>14.MS.1</t>
  </si>
  <si>
    <t>14.MS.2</t>
  </si>
  <si>
    <t>14.MS.3</t>
  </si>
  <si>
    <t>15.AS.1</t>
  </si>
  <si>
    <t>15.AS.2</t>
  </si>
  <si>
    <t>15.AS.3</t>
  </si>
  <si>
    <t>15.PS.1</t>
  </si>
  <si>
    <t>15.PS.2</t>
  </si>
  <si>
    <t>15.PS.3</t>
  </si>
  <si>
    <t>15.T.1</t>
  </si>
  <si>
    <t>15.T.2</t>
  </si>
  <si>
    <t>15.T.3</t>
  </si>
  <si>
    <t>15.MS.1</t>
  </si>
  <si>
    <t>15.MS.2</t>
  </si>
  <si>
    <t>15.MS.3</t>
  </si>
  <si>
    <t>16.AS.1</t>
  </si>
  <si>
    <t>16.AS.2</t>
  </si>
  <si>
    <t>16.AS.3</t>
  </si>
  <si>
    <t>16.PS.1</t>
  </si>
  <si>
    <t>16.PS.2</t>
  </si>
  <si>
    <t>16.PS.3</t>
  </si>
  <si>
    <t>16.T.1</t>
  </si>
  <si>
    <t>16.T.2</t>
  </si>
  <si>
    <t>16.T.3</t>
  </si>
  <si>
    <t>16.MS.1</t>
  </si>
  <si>
    <t>16.MS.2</t>
  </si>
  <si>
    <t>16.MS.3</t>
  </si>
  <si>
    <t>17.AS.1</t>
  </si>
  <si>
    <t>17.AS.2</t>
  </si>
  <si>
    <t>17.AS.3</t>
  </si>
  <si>
    <t>17.PS.1</t>
  </si>
  <si>
    <t>17.PS.2</t>
  </si>
  <si>
    <t>17.PS.3</t>
  </si>
  <si>
    <t>17.T.1</t>
  </si>
  <si>
    <t>17.T.2</t>
  </si>
  <si>
    <t>17.T.3</t>
  </si>
  <si>
    <t>17.MS.1</t>
  </si>
  <si>
    <t>17.MS.2</t>
  </si>
  <si>
    <t>17.MS.3</t>
  </si>
  <si>
    <t>18.AS.1</t>
  </si>
  <si>
    <t>18.AS.2</t>
  </si>
  <si>
    <t>18.AS.3</t>
  </si>
  <si>
    <t>18.PS.1</t>
  </si>
  <si>
    <t>18.PS.2</t>
  </si>
  <si>
    <t>18.PS.3</t>
  </si>
  <si>
    <t>18.T.1</t>
  </si>
  <si>
    <t>18.T.2</t>
  </si>
  <si>
    <t>18.T.3</t>
  </si>
  <si>
    <t>18.MS.1</t>
  </si>
  <si>
    <t>18.MS.2</t>
  </si>
  <si>
    <t>18.MS.3</t>
  </si>
  <si>
    <t>19.AS.1</t>
  </si>
  <si>
    <t>19.AS.2</t>
  </si>
  <si>
    <t>19.AS.3</t>
  </si>
  <si>
    <t>19.PS.1</t>
  </si>
  <si>
    <t>19.PS.2</t>
  </si>
  <si>
    <t>19.PS.3</t>
  </si>
  <si>
    <t>19.T.1</t>
  </si>
  <si>
    <t>19.T.2</t>
  </si>
  <si>
    <t>19.T.3</t>
  </si>
  <si>
    <t>19.MS.1</t>
  </si>
  <si>
    <t>19.MS.2</t>
  </si>
  <si>
    <t>19.MS.3</t>
  </si>
  <si>
    <t>20.AS.1</t>
  </si>
  <si>
    <t>20.AS.2</t>
  </si>
  <si>
    <t>20.AS.3</t>
  </si>
  <si>
    <t>20.PS.1</t>
  </si>
  <si>
    <t>20.PS.2</t>
  </si>
  <si>
    <t>20.PS.3</t>
  </si>
  <si>
    <t>20.T.1</t>
  </si>
  <si>
    <t>20.T.2</t>
  </si>
  <si>
    <t>20.T.3</t>
  </si>
  <si>
    <t>20.MS.1</t>
  </si>
  <si>
    <t>20.MS.2</t>
  </si>
  <si>
    <t>20.MS.3</t>
  </si>
  <si>
    <t>21.AS.1</t>
  </si>
  <si>
    <t>21.AS.2</t>
  </si>
  <si>
    <t>21.AS.3</t>
  </si>
  <si>
    <t>21.PS.1</t>
  </si>
  <si>
    <t>21.PS.2</t>
  </si>
  <si>
    <t>21.PS.3</t>
  </si>
  <si>
    <t>21.T.1</t>
  </si>
  <si>
    <t>21.T.2</t>
  </si>
  <si>
    <t>21.T.3</t>
  </si>
  <si>
    <t>21.MS.1</t>
  </si>
  <si>
    <t>21.MS.2</t>
  </si>
  <si>
    <t>21.MS.3</t>
  </si>
  <si>
    <t>22.AS.1</t>
  </si>
  <si>
    <t>22.AS.2</t>
  </si>
  <si>
    <t>22.AS.3</t>
  </si>
  <si>
    <t>22.PS.1</t>
  </si>
  <si>
    <t>22.PS.2</t>
  </si>
  <si>
    <t>22.PS.3</t>
  </si>
  <si>
    <t>22.T.1</t>
  </si>
  <si>
    <t>22.T.2</t>
  </si>
  <si>
    <t>22.T.3</t>
  </si>
  <si>
    <t>22.MS.1</t>
  </si>
  <si>
    <t>22.MS.2</t>
  </si>
  <si>
    <t>22.MS.3</t>
  </si>
  <si>
    <t>23.AS.1</t>
  </si>
  <si>
    <t>23.AS.2</t>
  </si>
  <si>
    <t>23.AS.3</t>
  </si>
  <si>
    <t>23.PS.1</t>
  </si>
  <si>
    <t>23.PS.2</t>
  </si>
  <si>
    <t>23.PS.3</t>
  </si>
  <si>
    <t>23.T.1</t>
  </si>
  <si>
    <t>23.T.2</t>
  </si>
  <si>
    <t>23.T.3</t>
  </si>
  <si>
    <t>23.MS.1</t>
  </si>
  <si>
    <t>23.MS.2</t>
  </si>
  <si>
    <t>23.MS.3</t>
  </si>
  <si>
    <t>24.AS.1</t>
  </si>
  <si>
    <t>24.AS.2</t>
  </si>
  <si>
    <t>24.AS.3</t>
  </si>
  <si>
    <t>24.PS.1</t>
  </si>
  <si>
    <t>24.PS.2</t>
  </si>
  <si>
    <t>24.PS.3</t>
  </si>
  <si>
    <t>24.T.1</t>
  </si>
  <si>
    <t>24.T.2</t>
  </si>
  <si>
    <t>24.T.3</t>
  </si>
  <si>
    <t>24.MS.1</t>
  </si>
  <si>
    <t>24.MS.2</t>
  </si>
  <si>
    <t>24.MS.3</t>
  </si>
  <si>
    <t>25.AS.1</t>
  </si>
  <si>
    <t>25.AS.2</t>
  </si>
  <si>
    <t>25.AS.3</t>
  </si>
  <si>
    <t>25.PS.1</t>
  </si>
  <si>
    <t>25.PS.2</t>
  </si>
  <si>
    <t>25.PS.3</t>
  </si>
  <si>
    <t>25.T.1</t>
  </si>
  <si>
    <t>25.T.2</t>
  </si>
  <si>
    <t>25.T.3</t>
  </si>
  <si>
    <t>25.MS.1</t>
  </si>
  <si>
    <t>25.MS.2</t>
  </si>
  <si>
    <t>25.MS.3</t>
  </si>
  <si>
    <t>26.AS.1</t>
  </si>
  <si>
    <t>26.AS.2</t>
  </si>
  <si>
    <t>26.AS.3</t>
  </si>
  <si>
    <t>26.PS.1</t>
  </si>
  <si>
    <t>26.PS.2</t>
  </si>
  <si>
    <t>26.PS.3</t>
  </si>
  <si>
    <t>26.T.1</t>
  </si>
  <si>
    <t>26.T.2</t>
  </si>
  <si>
    <t>26.T.3</t>
  </si>
  <si>
    <t>26.MS.1</t>
  </si>
  <si>
    <t>26.MS.2</t>
  </si>
  <si>
    <t>26.MS.3</t>
  </si>
  <si>
    <t>27.AS.1</t>
  </si>
  <si>
    <t>27.AS.2</t>
  </si>
  <si>
    <t>27.AS.3</t>
  </si>
  <si>
    <t>27.PS.1</t>
  </si>
  <si>
    <t>27.PS.2</t>
  </si>
  <si>
    <t>27.PS.3</t>
  </si>
  <si>
    <t>27.T.1</t>
  </si>
  <si>
    <t>27.T.2</t>
  </si>
  <si>
    <t>27.T.3</t>
  </si>
  <si>
    <t>27.MS.1</t>
  </si>
  <si>
    <t>27.MS.2</t>
  </si>
  <si>
    <t>27.MS.3</t>
  </si>
  <si>
    <t>28.AS.1</t>
  </si>
  <si>
    <t>28.AS.2</t>
  </si>
  <si>
    <t>28.AS.3</t>
  </si>
  <si>
    <t>28.PS.1</t>
  </si>
  <si>
    <t>28.PS.2</t>
  </si>
  <si>
    <t>28.PS.3</t>
  </si>
  <si>
    <t>28.T.1</t>
  </si>
  <si>
    <t>28.T.2</t>
  </si>
  <si>
    <t>28.T.3</t>
  </si>
  <si>
    <t>28.MS.1</t>
  </si>
  <si>
    <t>28.MS.2</t>
  </si>
  <si>
    <t>28.MS.3</t>
  </si>
  <si>
    <t>29.AS.1</t>
  </si>
  <si>
    <t>29.AS.2</t>
  </si>
  <si>
    <t>29.AS.3</t>
  </si>
  <si>
    <t>29.PS.1</t>
  </si>
  <si>
    <t>29.PS.2</t>
  </si>
  <si>
    <t>29.PS.3</t>
  </si>
  <si>
    <t>29.T.1</t>
  </si>
  <si>
    <t>29.T.2</t>
  </si>
  <si>
    <t>29.T.3</t>
  </si>
  <si>
    <t>29.MS.1</t>
  </si>
  <si>
    <t>29.MS.2</t>
  </si>
  <si>
    <t>29.MS.3</t>
  </si>
  <si>
    <t>30.AS.1</t>
  </si>
  <si>
    <t>30.AS.2</t>
  </si>
  <si>
    <t>30.AS.3</t>
  </si>
  <si>
    <t>30.PS.1</t>
  </si>
  <si>
    <t>30.PS.2</t>
  </si>
  <si>
    <t>30.PS.3</t>
  </si>
  <si>
    <t>30.T.1</t>
  </si>
  <si>
    <t>30.T.2</t>
  </si>
  <si>
    <t>30.T.3</t>
  </si>
  <si>
    <t>30.MS.1</t>
  </si>
  <si>
    <t>30.MS.2</t>
  </si>
  <si>
    <t>30.MS.3</t>
  </si>
  <si>
    <t>31.AS.1</t>
  </si>
  <si>
    <t>31.AS.2</t>
  </si>
  <si>
    <t>31.AS.3</t>
  </si>
  <si>
    <t>31.PS.1</t>
  </si>
  <si>
    <t>31.PS.2</t>
  </si>
  <si>
    <t>31.PS.3</t>
  </si>
  <si>
    <t>31.T.1</t>
  </si>
  <si>
    <t>31.T.2</t>
  </si>
  <si>
    <t>31.T.3</t>
  </si>
  <si>
    <t>31.MS.1</t>
  </si>
  <si>
    <t>31.MS.2</t>
  </si>
  <si>
    <t>31.MS.3</t>
  </si>
  <si>
    <t>32.AS.1</t>
  </si>
  <si>
    <t>32.AS.2</t>
  </si>
  <si>
    <t>32.AS.3</t>
  </si>
  <si>
    <t>32.PS.1</t>
  </si>
  <si>
    <t>32.PS.2</t>
  </si>
  <si>
    <t>32.PS.3</t>
  </si>
  <si>
    <t>32.T.1</t>
  </si>
  <si>
    <t>32.T.2</t>
  </si>
  <si>
    <t>32.T.3</t>
  </si>
  <si>
    <t>32.MS.1</t>
  </si>
  <si>
    <t>32.MS.2</t>
  </si>
  <si>
    <t>32.MS.3</t>
  </si>
  <si>
    <t>33.AS.1</t>
  </si>
  <si>
    <t>33.AS.2</t>
  </si>
  <si>
    <t>33.AS.3</t>
  </si>
  <si>
    <t>33.PS.1</t>
  </si>
  <si>
    <t>33.PS.2</t>
  </si>
  <si>
    <t>33.PS.3</t>
  </si>
  <si>
    <t>33.T.1</t>
  </si>
  <si>
    <t>33.T.2</t>
  </si>
  <si>
    <t>33.T.3</t>
  </si>
  <si>
    <t>33.MS.1</t>
  </si>
  <si>
    <t>33.MS.2</t>
  </si>
  <si>
    <t>33.MS.3</t>
  </si>
  <si>
    <t>34.AS.1</t>
  </si>
  <si>
    <t>34.AS.2</t>
  </si>
  <si>
    <t>34.AS.3</t>
  </si>
  <si>
    <t>34.PS.1</t>
  </si>
  <si>
    <t>34.PS.2</t>
  </si>
  <si>
    <t>34.PS.3</t>
  </si>
  <si>
    <t>34.T.1</t>
  </si>
  <si>
    <t>34.T.2</t>
  </si>
  <si>
    <t>34.T.3</t>
  </si>
  <si>
    <t>34.MS.1</t>
  </si>
  <si>
    <t>34.MS.2</t>
  </si>
  <si>
    <t>34.MS.3</t>
  </si>
  <si>
    <t>35.AS.1</t>
  </si>
  <si>
    <t>35.AS.2</t>
  </si>
  <si>
    <t>35.AS.3</t>
  </si>
  <si>
    <t>35.PS.1</t>
  </si>
  <si>
    <t>35.PS.2</t>
  </si>
  <si>
    <t>35.PS.3</t>
  </si>
  <si>
    <t>35.T.1</t>
  </si>
  <si>
    <t>35.T.2</t>
  </si>
  <si>
    <t>35.T.3</t>
  </si>
  <si>
    <t>35.MS.1</t>
  </si>
  <si>
    <t>35.MS.2</t>
  </si>
  <si>
    <t>35.MS.3</t>
  </si>
  <si>
    <t>36.AS.1</t>
  </si>
  <si>
    <t>36.AS.2</t>
  </si>
  <si>
    <t>36.AS.3</t>
  </si>
  <si>
    <t>36.PS.1</t>
  </si>
  <si>
    <t>36.PS.2</t>
  </si>
  <si>
    <t>36.PS.3</t>
  </si>
  <si>
    <t>36.T.1</t>
  </si>
  <si>
    <t>36.T.2</t>
  </si>
  <si>
    <t>36.T.3</t>
  </si>
  <si>
    <t>36.MS.1</t>
  </si>
  <si>
    <t>36.MS.2</t>
  </si>
  <si>
    <t>36.MS.3</t>
  </si>
  <si>
    <t>37.AS.1</t>
  </si>
  <si>
    <t>37.AS.2</t>
  </si>
  <si>
    <t>37.AS.3</t>
  </si>
  <si>
    <t>37.PS.1</t>
  </si>
  <si>
    <t>37.PS.2</t>
  </si>
  <si>
    <t>37.PS.3</t>
  </si>
  <si>
    <t>37.T.1</t>
  </si>
  <si>
    <t>37.T.2</t>
  </si>
  <si>
    <t>37.T.3</t>
  </si>
  <si>
    <t>37.MS.1</t>
  </si>
  <si>
    <t>37.MS.2</t>
  </si>
  <si>
    <t>37.MS.3</t>
  </si>
  <si>
    <t>38.AS.1</t>
  </si>
  <si>
    <t>38.AS.2</t>
  </si>
  <si>
    <t>38.AS.3</t>
  </si>
  <si>
    <t>38.PS.1</t>
  </si>
  <si>
    <t>38.PS.2</t>
  </si>
  <si>
    <t>38.PS.3</t>
  </si>
  <si>
    <t>38.T.1</t>
  </si>
  <si>
    <t>38.T.2</t>
  </si>
  <si>
    <t>38.T.3</t>
  </si>
  <si>
    <t>38.MS.1</t>
  </si>
  <si>
    <t>38.MS.2</t>
  </si>
  <si>
    <t>38.MS.3</t>
  </si>
  <si>
    <t>39.AS.1</t>
  </si>
  <si>
    <t>39.AS.2</t>
  </si>
  <si>
    <t>39.AS.3</t>
  </si>
  <si>
    <t>39.PS.1</t>
  </si>
  <si>
    <t>39.PS.2</t>
  </si>
  <si>
    <t>39.PS.3</t>
  </si>
  <si>
    <t>39.T.1</t>
  </si>
  <si>
    <t>39.T.2</t>
  </si>
  <si>
    <t>39.T.3</t>
  </si>
  <si>
    <t>39.MS.1</t>
  </si>
  <si>
    <t>39.MS.2</t>
  </si>
  <si>
    <t>39.MS.3</t>
  </si>
  <si>
    <t>40.AS.1</t>
  </si>
  <si>
    <t>40.AS.2</t>
  </si>
  <si>
    <t>40.AS.3</t>
  </si>
  <si>
    <t>40.PS.1</t>
  </si>
  <si>
    <t>40.PS.2</t>
  </si>
  <si>
    <t>40.PS.3</t>
  </si>
  <si>
    <t>40.T.1</t>
  </si>
  <si>
    <t>40.T.2</t>
  </si>
  <si>
    <t>40.T.3</t>
  </si>
  <si>
    <t>40.MS.1</t>
  </si>
  <si>
    <t>40.MS.2</t>
  </si>
  <si>
    <t>40.MS.3</t>
  </si>
  <si>
    <t>mm</t>
  </si>
  <si>
    <t>Tutte</t>
  </si>
  <si>
    <t>Competenze</t>
  </si>
  <si>
    <t>Funzioni/Ruoli</t>
  </si>
  <si>
    <t>Unità organizzativa</t>
  </si>
  <si>
    <t>Vanno indicate qui le Unità operative e le relative risorse umane dedicate alle attività gestionali del Progetto (attività procedurali, promozione di Avvisi e bandi per l'acquisizione di beni e servizi, rendicontazione della spesa. etc.). Tali risorse umane sono già state indicate, tra le altre, nel totale delle risorse umane interne coinvolte dal Progetto. Si chiede qui di indicare solo quelle direttamente coinvolte nelle attività descritte tra parentesi e riferibili alla capacità amministrativa del Beneficiario.</t>
  </si>
  <si>
    <t>Descrivere il numero di risorse umane interne e le relative funzioni/ruoli ad esse assegnate nelle diverse unità organizzative coinvolte nella gestione del Progetto, specificando anche le competenze possedute</t>
  </si>
  <si>
    <t>Anagrafica soggetti</t>
  </si>
  <si>
    <t>Anagrafica progetto</t>
  </si>
  <si>
    <t>Idea progetto</t>
  </si>
  <si>
    <t>Partenariato</t>
  </si>
  <si>
    <t>Risk assessment</t>
  </si>
  <si>
    <t>Esperienze pregresse</t>
  </si>
  <si>
    <t>Quadro logico</t>
  </si>
  <si>
    <t>Obiettivi</t>
  </si>
  <si>
    <t>Linee Intervento</t>
  </si>
  <si>
    <t>Linee Trasversali</t>
  </si>
  <si>
    <t>L1</t>
  </si>
  <si>
    <t>L2</t>
  </si>
  <si>
    <t>L3</t>
  </si>
  <si>
    <t>L4</t>
  </si>
  <si>
    <t>L5</t>
  </si>
  <si>
    <t>L6</t>
  </si>
  <si>
    <t>L7</t>
  </si>
  <si>
    <t>L8</t>
  </si>
  <si>
    <t>L9</t>
  </si>
  <si>
    <t>L10</t>
  </si>
  <si>
    <t>L11</t>
  </si>
  <si>
    <t>L12</t>
  </si>
  <si>
    <t>L13</t>
  </si>
  <si>
    <t>L14</t>
  </si>
  <si>
    <t>L15</t>
  </si>
  <si>
    <t>L16</t>
  </si>
  <si>
    <t>L17</t>
  </si>
  <si>
    <t>L18</t>
  </si>
  <si>
    <t>L19</t>
  </si>
  <si>
    <t>L20</t>
  </si>
  <si>
    <t>L21</t>
  </si>
  <si>
    <t>L22</t>
  </si>
  <si>
    <t>Output Progetto</t>
  </si>
  <si>
    <t>Risultati Progetto</t>
  </si>
  <si>
    <t>Output PON</t>
  </si>
  <si>
    <t>Risultati PON</t>
  </si>
  <si>
    <t>Risorse umane</t>
  </si>
  <si>
    <t>Cronoprogramma spesa</t>
  </si>
  <si>
    <t>Gestione progetto</t>
  </si>
  <si>
    <t>Attività 1</t>
  </si>
  <si>
    <t>Attività 2</t>
  </si>
  <si>
    <t>Attività 3</t>
  </si>
  <si>
    <t>Attività 4</t>
  </si>
  <si>
    <t>Attività 5</t>
  </si>
  <si>
    <t>Attività 6</t>
  </si>
  <si>
    <t>Attività 7</t>
  </si>
  <si>
    <t>Attività 8</t>
  </si>
  <si>
    <t>Attività 9</t>
  </si>
  <si>
    <t>Attività 10</t>
  </si>
  <si>
    <t>Attività 11</t>
  </si>
  <si>
    <t>Attività 12</t>
  </si>
  <si>
    <t>Attività 13</t>
  </si>
  <si>
    <t>Attività 14</t>
  </si>
  <si>
    <t>Attività 15</t>
  </si>
  <si>
    <t>Attività 16</t>
  </si>
  <si>
    <t>Attività 17</t>
  </si>
  <si>
    <t>Attività 18</t>
  </si>
  <si>
    <t>Attività 19</t>
  </si>
  <si>
    <t>Attività 20</t>
  </si>
  <si>
    <t>Attività 21</t>
  </si>
  <si>
    <t>Attività 22</t>
  </si>
  <si>
    <t>Attività 23</t>
  </si>
  <si>
    <t>Attività 24</t>
  </si>
  <si>
    <t>Attività 25</t>
  </si>
  <si>
    <t>Attività 26</t>
  </si>
  <si>
    <t>Attività 27</t>
  </si>
  <si>
    <t>Attività 28</t>
  </si>
  <si>
    <t>Attività 29</t>
  </si>
  <si>
    <t>Attività 30</t>
  </si>
  <si>
    <t>Attività 31</t>
  </si>
  <si>
    <t>Attività 32</t>
  </si>
  <si>
    <t>Attività 33</t>
  </si>
  <si>
    <t>Attività 34</t>
  </si>
  <si>
    <t>Attività 35</t>
  </si>
  <si>
    <t>Attività 36</t>
  </si>
  <si>
    <t>Attività 37</t>
  </si>
  <si>
    <t>Attività 38</t>
  </si>
  <si>
    <t>Attività 39</t>
  </si>
  <si>
    <t>Attività 40</t>
  </si>
  <si>
    <t>Anagrafica Proponente/i e Beneficiario</t>
  </si>
  <si>
    <t>Anagrafica del Progetto</t>
  </si>
  <si>
    <t>Idea Progetto</t>
  </si>
  <si>
    <t>Output del Progetto</t>
  </si>
  <si>
    <t>Risultati del Progetto</t>
  </si>
  <si>
    <t>Output previsti dal PON</t>
  </si>
  <si>
    <t>Risultati previsti dal PON</t>
  </si>
  <si>
    <t>Cronoprogramma di spesa</t>
  </si>
  <si>
    <t>Gestione del progetto</t>
  </si>
  <si>
    <t>INDICE SEZIONI</t>
  </si>
  <si>
    <t>Attività</t>
  </si>
  <si>
    <t>CRONOPROGRAMMA</t>
  </si>
  <si>
    <t>Titolo</t>
  </si>
  <si>
    <t>Anno inizio</t>
  </si>
  <si>
    <t>Annno fine</t>
  </si>
  <si>
    <t>Budget allocato per tipologia di spesa per l'intero Progetto</t>
  </si>
  <si>
    <t>QUADRO FINANZIARIO</t>
  </si>
  <si>
    <t>In questa Sezione viene riepilogato automaticamente il budget allocato per l'intero Progetto sulla base degli importi inseriti nei singoli fogli delle Attività</t>
  </si>
  <si>
    <t>ISTRUZIONI OPERATIVE</t>
  </si>
  <si>
    <t>LI</t>
  </si>
  <si>
    <t>RIS</t>
  </si>
  <si>
    <t>Programma Operativo Nazionale 
Governance e Capacità Istituzionale 2014-2020</t>
  </si>
  <si>
    <t>TITOLO DEL PROGETTO</t>
  </si>
  <si>
    <t>Cronoprogramma</t>
  </si>
  <si>
    <t>Quadro finanziario</t>
  </si>
  <si>
    <t>LI1</t>
  </si>
  <si>
    <t>LI2</t>
  </si>
  <si>
    <t>LI3</t>
  </si>
  <si>
    <t>LI4</t>
  </si>
  <si>
    <t>LI5</t>
  </si>
  <si>
    <t>LI6</t>
  </si>
  <si>
    <t>LI7</t>
  </si>
  <si>
    <t>LI8</t>
  </si>
  <si>
    <t>LI9</t>
  </si>
  <si>
    <t>LI10</t>
  </si>
  <si>
    <t>LI11</t>
  </si>
  <si>
    <t>LI12</t>
  </si>
  <si>
    <t>LI13</t>
  </si>
  <si>
    <t>LI14</t>
  </si>
  <si>
    <t>LI15</t>
  </si>
  <si>
    <t>LI16</t>
  </si>
  <si>
    <t>LI17</t>
  </si>
  <si>
    <t>LI18</t>
  </si>
  <si>
    <t>LI19</t>
  </si>
  <si>
    <t>LI20</t>
  </si>
  <si>
    <t>LI21</t>
  </si>
  <si>
    <t>LI22</t>
  </si>
  <si>
    <t>OO</t>
  </si>
  <si>
    <t>Ob Operativo</t>
  </si>
  <si>
    <t>Ob generale</t>
  </si>
  <si>
    <t>OG</t>
  </si>
  <si>
    <t>LI corretta</t>
  </si>
  <si>
    <t>ATT</t>
  </si>
  <si>
    <t>OUT</t>
  </si>
  <si>
    <t>Obiettivi generali</t>
  </si>
  <si>
    <t>Obiettivi operativi</t>
  </si>
  <si>
    <t>Risultato Atteso</t>
  </si>
  <si>
    <t>&lt;&lt; SEZIONE PRECEDENTE</t>
  </si>
  <si>
    <t>In generale il Proponente può intervenire su 4 tipologie di campi:</t>
  </si>
  <si>
    <t>- campi testuali con sfondo bianco, in cui è possibile inserire del testo a piacere a meno che non si tratti di date o numeri;</t>
  </si>
  <si>
    <t>- campi testuali con sfondo bianco sotto forma di elenco, in cui l'inserimento di un campo ne fa scaturire uno successivo a disposizione per la compilazione;</t>
  </si>
  <si>
    <t>diventa</t>
  </si>
  <si>
    <t>Descrizione prima criticità …</t>
  </si>
  <si>
    <t>- campi con sfondo verde, in cui al click con il mouse viene inserita o eliminata una "X" che indica la scelta effettuata;</t>
  </si>
  <si>
    <t>- checkbox da selezionare.</t>
  </si>
  <si>
    <t>ANAGRAFICA PROGETTO</t>
  </si>
  <si>
    <t>Tutti i fogli sono protetti, cioè è abilitata la modifica delle sole celle per le quali è richiesta una compilazione da parte del Proponente. La protezione è necessaria per garantire che non ci siano errori di struttura e che ci sia omogeneità per le elaborazioni a cura dell'AdG. Si raccomanda, quindi, di non tentare di modificare la strutturazione proposta e di utilizzare esclusivamente gli spazi messi a disposizione. A causa delle elaborazioni sottostanti il caricamento di fogli come quelli relativi alle Attività (A1, A2, etc.) o quelli di riepilogo (degli Output, dei Risultati Attesi, etc.) potrebbe richiedere alcuni secondi di attesa.</t>
  </si>
  <si>
    <t xml:space="preserve">I riquadri con sfondo rosa, poi, rappresentano le istruzioni a corredo della Sezione e/o delle specifiche Domande. E istruzioni si riferiscono al riquadro immediatamente precedente </t>
  </si>
  <si>
    <t>Al termine di ciascuna Sezione sono presenti due box. Nel primo il Proponente può formulare richieste di supporto alla compilazione, mentre nel secondo sarà cura dell'Autorità di Gestione e/o dell'Organismo Intermedio fornire le spiegazioni necessarie. In questo secondo box l'AdG e/o l'OI può inserire richieste di integrazioni e/o modifiche ai dati inseriti dal Proponente.</t>
  </si>
  <si>
    <t>Per Obiettivi Operativi si intendono gli Obiettivi posti ad un livello di definizione/concretezza maggiore rispetto a quelli generali e che è possibile operazionalizzare, cioè, scomporre in specifiche Linee di Intervento e Attività. La relazione che guida la loro scelta e la loro descrizione è quella che collega questa tipologia di Obiettivi ai Risultati Attesi.</t>
  </si>
  <si>
    <t>Risulta fondamentale procedere con l'inserimento dei dati Sezione per Sezione nell'ordine in cui sono state proposte. Infatti, i dati inseriti in una Sezione sono spesso propedeutici a quelli da inserire nelle Sezioni successive.
In ogni caso si consiglia di compilare preliminarmente campi come:
- data di inizio e di fine Progetto (anche se non si conoscono ancora con esattezza) e l'appartenenza ad una Azione di Sistema o ad una categoria di Regione presenti nella "Anagrafica Progetto" (in questa Sezione molti campi sono pre-compilati e non è necessario operare alcuna modifica);
- i nomi dei Partner di Progetto nella Sezione del "Partenariato";
- gli Obiettivi Generali, quelli Operativi e i Risultati Attesi di Progetto nella Sezione "Obiettivi";
- le Linee di Intervento nella relativa Sezione;
- le date di inizio e di fine Attività (anche se non si conoscono con esattezza) nelle relative Sezioni.</t>
  </si>
  <si>
    <t>Inoltre è possibile sfruttare la funzionalità di Excel che permette, attraverso il click con il tasto destro sulle frecce di navigazione in basso a sinistra, di navigare velocemente le varie Sezioni.</t>
  </si>
  <si>
    <t>Procedere ad una breve descrizione delle esperienze pregresse del Beneficiario in tema di gestione di progetti cofinanziati (descrizione dei ruoli, delle funzioni e delle competenze della struttura interna all’Amministrazione nell’ambito della Programmazione 2014/2020).</t>
  </si>
  <si>
    <t>Riportare una descrizione delle possibili azioni di riorganizzazione che si intende intraprendere per migliorare l'adeguatezza della struttura del Beneficiario in relazione alle Attività previste dal Progetto (interventi sull’organico, secondo i rispettivi regolamenti e norme contrattuali; interventi sul potenziamento delle competenze del personale interno incaricato; potenziamento e/o razionalizzazione delle dotazioni strumentali ed informatiche; organizzazione procedurale e di sistema delle Attività assegnate in qualità di beneficiario, acquisizione di professionalità esterne; acquisizione di supporto tecnico esterno). Si fa presente che nessuna delle azioni descritte è obbligatoria e che la Struttura del Beneficiario potrebbe non necessitare alcun intervento di adeguamento aggiuntivo.</t>
  </si>
  <si>
    <t>La funzione stampa in pdf consentirà, infine, al file di assumere la forma necessaria ad essere firmato digitalmente e spedito alla Autorità di Gestione diventando un allegato alla Convenzione stipulata tra AdG e Beneficiario.</t>
  </si>
  <si>
    <r>
      <t xml:space="preserve">Appare utile, inoltre, specificare quali elementi contraddistinguono la nuova proposta dalla precedente concentrandosi su differenti fattispecie di cambiamento
</t>
    </r>
    <r>
      <rPr>
        <b/>
        <i/>
        <sz val="10"/>
        <color theme="1"/>
        <rFont val="Arial"/>
        <family val="2"/>
      </rPr>
      <t xml:space="preserve">Potenziamento delle Attività </t>
    </r>
    <r>
      <rPr>
        <i/>
        <sz val="10"/>
        <color theme="1"/>
        <rFont val="Arial"/>
        <family val="2"/>
      </rPr>
      <t xml:space="preserve">- Indicare come e in che modo l’insieme delle Attività precedentemente svolto verrà, eventualmente, potenziato
</t>
    </r>
    <r>
      <rPr>
        <b/>
        <i/>
        <sz val="10"/>
        <color theme="1"/>
        <rFont val="Arial"/>
        <family val="2"/>
      </rPr>
      <t>Discontinuità</t>
    </r>
    <r>
      <rPr>
        <i/>
        <sz val="10"/>
        <color theme="1"/>
        <rFont val="Arial"/>
        <family val="2"/>
      </rPr>
      <t xml:space="preserve"> - Descrivere come, eventualmente, il Progetto qui proposto presenti elementi di discontinuità con il Passato (esperienza progettuale precedente)  
</t>
    </r>
    <r>
      <rPr>
        <b/>
        <i/>
        <sz val="10"/>
        <color theme="1"/>
        <rFont val="Arial"/>
        <family val="2"/>
      </rPr>
      <t>Innovazione</t>
    </r>
    <r>
      <rPr>
        <i/>
        <sz val="10"/>
        <color theme="1"/>
        <rFont val="Arial"/>
        <family val="2"/>
      </rPr>
      <t xml:space="preserve"> - Indicare, se esistono, elementi di innovazione presenti nella proposta attuale. 
La considerazione da fare è che non tutti gli elementi di novità che rappresentano una discontinuità con il passato) possano/debbano considerarsi effettivamente innovativi.
</t>
    </r>
    <r>
      <rPr>
        <b/>
        <i/>
        <sz val="10"/>
        <color theme="1"/>
        <rFont val="Arial"/>
        <family val="2"/>
      </rPr>
      <t>Altro</t>
    </r>
    <r>
      <rPr>
        <i/>
        <sz val="10"/>
        <color theme="1"/>
        <rFont val="Arial"/>
        <family val="2"/>
      </rPr>
      <t xml:space="preserve"> - Indicare, eventualmente, elementi e fattori non presi in considerazione nelle precedenti progettualità e ritenuti oggi significativi dal Proponente</t>
    </r>
  </si>
  <si>
    <t>Titolo sintetico del Progetto - max 60 caratteri</t>
  </si>
  <si>
    <t>2 - Sviluppo dell’e-government, dell’interoperabilità e supporto all’attuazione dell’ “Agenda digitale”</t>
  </si>
  <si>
    <t>Istruzioni</t>
  </si>
  <si>
    <t>Indice Sezioni</t>
  </si>
  <si>
    <t>Anagrafica Soggetti</t>
  </si>
  <si>
    <t>Anagrafica Progetto</t>
  </si>
  <si>
    <t>Quadro Logico</t>
  </si>
  <si>
    <t>Copertina</t>
  </si>
  <si>
    <t>-</t>
  </si>
  <si>
    <t>Descrivere le Attività svolte per ciascuno dei Partner individuati</t>
  </si>
  <si>
    <t>Indicare e descrivere le modalità di coinvolgimento di eventuali Partner del Progetto. Si fa presente che i Partner di Progetto sono soggetti che non ricevono alcun tipo di Finanziamento dal Progetto. Non vanno inclusi tra essi  i Proponenti e/o l’Autorità di Gestione, ma organismi, organizzazioni e/o istituzioni che, eventualmente, si aggiungono nella Governance del Progetto. Seppur i Partner del Progetto non sono intestatari di forme di finanziamento essi possono essere, eventualmente, titolari di forme di co-finanziamento. Il co-finanziamento, se esistente, va indicato nell'anagrafica del Progetto.</t>
  </si>
  <si>
    <t>Ciascun Obiettivo Operativo dovrà essere collegato al proprio Risultato Atteso. Potrebbe anche essere possibile che più Obiettivi Operativi convergano verso lo stesso Risultato Atteso. L'associazione tra Obiettivo Operativo e Risultato Atteso sarà comunque effettuata nelle prossime Sezioni.</t>
  </si>
  <si>
    <t>Le Attività sono il terreno concreto su cui il Progetto viene messo all’opera e nel presente formulario rappresentano l’ambito di descrizione di dettaglio fondamentale per la comprensione del tipo di Progetto che si intende realizzare. In questa Sezione viene richiesto di:
- descrivere dettagliatamente quello che si fa in concreto e che produce effettivamente i costi del Progetto;
- individuare le modalità che si intende utilizzare per la realizzazione delle Attività stesse;
- mettere ogni Attività in relazione con le Linee di Intervento individuate (anche esse poste automaticamente in relazione con Obiettivi Generali e Operativi ai fini di una definizione finale del Quadro Logico del Progetto);
- indicare il budget allocato in ogni singola Attività secondo le voci di spesa contenute nel sistema di rendicontazione del Programma e, obbligatoriamente, richieste da IGRUE;
- indicare le risorse umane interne utilizzate e il loro inquadramento contrattuale di massima che ne giustifichino il costo eventuale;
- indicare le risorse umane esterne indicandone tipologia di specializzazione e durata dell’esperienza professionale richiesta che ne giustifichino il costo eventuale;
- indicare le risorse umane dell’Ente in house che eventualmente viene ingaggiato nella realizzazione del Progetto, indicare il loro costo eventuale;
selezionare gli output del Progetto tra quelli esistenti o eventualmente indicarne di nuovi individuando per ognuno di essi i descrittori suggeriti (quantità, baseline, target, etc.);
- individuare i Risultati e i loro descrittori come per gli Output.
Si fa presente che ne caso di progetti territorialmente mirati gli output sono differenziati per categoria di regione. Si fa presente, inoltre, che è fondamentale che ogni Attività produca i suoi output ma che non contribuisce da sola (generalmente) al raggiungimento di un determinato Risultato. Si sottolinea qui la necessità di collegare allo stesso risultato più Attività. Tale risultato va ripetuto per tutte le Attività a cui si riferisce.</t>
  </si>
  <si>
    <t>*Personale di società fornitrici di beni e servizi: inserire al momento quella che potrebbe essere una previsione relativa alle risorse umane e che potrebbe essere confermata o meno nel corso dell'attuazione del Progetto.</t>
  </si>
  <si>
    <t xml:space="preserve">Nella compilazione si tenga in considerazione l'esempio di Quadro Logico qui sotto riportato a mero titolo esemplificativo.
Il Progetto deve prefissarsi degli Obiettivi Generali, da cui scaturiscono gli impatti evidenziati nella Sezione dell'idea Progetto. Ogni Obiettivo Generale può avere uno o più Obiettivi Operativi. A cascata un Obiettivo Operativo consta di una o più Linee di Intervento, le quali sono da considerarsi dei contenitori di una o più Attività coerenti tra di loro.
Ogni Attività produce i suoi Output, ma, in generale, non contribuisce da sola al raggiungimento di un determinato Risultato. Il Risultato, infatti, è collegato all'Obiettivo Operativo prefissato e può essere collegato a più Attività.
In sintesi, lo sforzo suggerito è quello di individuare alcuni Risultati che siano sicuramente misurabili, pertinenti a Linee di Intervento e Attività, riferibili ad Obiettivi Operativi. Le relazioni possibili tra i vari elementi del Quadro Logico sono, quindi, esemplificate nella tabella seguente, che si autoalimenterà, mano a mano che si inseriscono i dati, nella apposita Sezione, producendo, al termine della compilazione, lo specifico Quadro Logico del Progetto presentato. </t>
  </si>
  <si>
    <t>Inserire fino ad un massimo di 10 criticità e di 10 opportunità. Gli slot a disposizione verranno visualizzati dopo ogni inserimento premendo il tasto Invio.</t>
  </si>
  <si>
    <t>In questa Sottosezione va descritto lo scenario futuro atteso attraverso l’individuazione di pochi e rilevanti cambiamenti che si ritiene possano essere registrabili al termine delle Attività. Tali cambiamenti coincidono sostanzialmente con gli impatti attesi direttamente attribuibili al Progetto. Questo esercizio può aiutare a ragionare sugli effetti del Progetto, che andrebbero intesi, appunto, come cambiamenti del contesto, attribuibili con certezza (evidence based) a quanto realizzato attraverso il Progetto. 
In questa luce, pur non essendo un obbligo ai fini della validazione della scheda sarebbe auspicabile che fossero suggeriti alcuni indicatori di impatto misurabili utili alla futura Valutazione indipendente del Programma.</t>
  </si>
  <si>
    <t>Suggerire eventuali indicatori di impatto misurabili utili alla futura Valutazione indipendente del Programma</t>
  </si>
  <si>
    <t>La richiesta di concentrarsi sulla sola Azione selezionata è motivata dalla esistenza di una preliminare verifica di coerenza con l’Asse e l’Obiettivo Specifico di riferimento del PON, anch’essi indicati nella Sezione dell'anagrafica del Progetto, effettuata dalla stessa AdG in sede di istruttoria.</t>
  </si>
  <si>
    <t>LINEE DI INTERVENTO</t>
  </si>
  <si>
    <t>Confermare che il Beneficiario sia in possesso di un sistema di contabilità separata o una codificazione contabile adeguata per tutte le transazioni relative al Progetto, in caso contrario illustrare come intenderà procedere riguardo questo obbligo</t>
  </si>
  <si>
    <t>Confermare l’esistenza di un sistema informatizzato di registrazione dei dati contabili relativi a ciascuna operazione</t>
  </si>
  <si>
    <t>Confermare l’esistenza di un procedimento di riconciliazione contabile periodica per evidenziare l’utilizzo dei Fondi Comunitari</t>
  </si>
  <si>
    <t>Se non esistenti, indicare la previsione di utilizzo futuro del sistema informatico e/o del procedimento di riconciliazione e descrivere come si intende farlo</t>
  </si>
  <si>
    <t>Scheda per la presentazione dei Progetti a valere su:</t>
  </si>
  <si>
    <t>Per potersi fare un'idea di come sono strutturate le varie Sezioni, si può scaricare una scheda di presentazione dei Progetti esemplificativo vuoto dal seguente link:</t>
  </si>
  <si>
    <t>http://www.pongovernance1420.gov.it/wp-content/uploads/2017/11/Scheda-presentazione-Progetti.pdf</t>
  </si>
  <si>
    <t>Al termine della compilazione, e/o in qualsiasi momento della compilazione, se ritenuto necessario, si può procedere alla stampa in formato pdf della presente scheda.</t>
  </si>
  <si>
    <t xml:space="preserve">Si tenga in considerazione che, all'apertura di questa scheda, le Sezioni relative alle singole Linee di Intervento e alle singole Attività non sono visibili. Lo saranno quando: si inserisce un titolo della Linea di Intervento nella Sezione "Linee Intervento" (per ogni titolo si aprirà in automatico un foglio: L1, L2, etc.); si inserisce il titolo di una singola Attività nel relativo foglio (ogni volta che si inserisce un titolo di una Attività, si apre un nuovo foglio: ad esempio inserendo il titolo sintetico dell'Attività A1, si apre il foglio A2, etc.). </t>
  </si>
  <si>
    <t>Questo file Excel è da considerarsi l'interfaccia operativa di quella che sarà la scheda di presentazione dei Progetti a valere sul Programma Operativo Nazionale Governance e Capacità Istituzionale 2014-2020. Il file si compone di più fogli, ciascuno dei quali corrisponde ad una Sezione della scheda. Le Sezioni sono riepilogate nel foglio "Indice Sezioni" ed è possibile navigare al loro interno sia dai link dell'indice che dai link presenti in alto a destra all'interno di ciascun foglio:</t>
  </si>
  <si>
    <t>ATTIVITÀ 1</t>
  </si>
  <si>
    <t>Personale esterno (es.: selezione ex art. 7 del D.Lgs. 165/2001)</t>
  </si>
  <si>
    <t>ATTIVITÀ 2</t>
  </si>
  <si>
    <t>ATTIVITÀ 3</t>
  </si>
  <si>
    <t>ATTIVITÀ 4</t>
  </si>
  <si>
    <t>ATTIVITÀ 5</t>
  </si>
  <si>
    <t>ATTIVITÀ 6</t>
  </si>
  <si>
    <t>ATTIVITÀ 7</t>
  </si>
  <si>
    <t>ATTIVITÀ 8</t>
  </si>
  <si>
    <t>ATTIVITÀ 9</t>
  </si>
  <si>
    <t>ATTIVITÀ 10</t>
  </si>
  <si>
    <t>ATTIVITÀ 11</t>
  </si>
  <si>
    <t>ATTIVITÀ 12</t>
  </si>
  <si>
    <t>ATTIVITÀ 13</t>
  </si>
  <si>
    <t>ATTIVITÀ 14</t>
  </si>
  <si>
    <t>ATTIVITÀ 15</t>
  </si>
  <si>
    <t>ATTIVITÀ 16</t>
  </si>
  <si>
    <t>ATTIVITÀ 17</t>
  </si>
  <si>
    <t>ATTIVITÀ 18</t>
  </si>
  <si>
    <t>ATTIVITÀ 19</t>
  </si>
  <si>
    <t>ATTIVITÀ 20</t>
  </si>
  <si>
    <t>ATTIVITÀ 21</t>
  </si>
  <si>
    <t>ATTIVITÀ 22</t>
  </si>
  <si>
    <t>ATTIVITÀ 23</t>
  </si>
  <si>
    <t>ATTIVITÀ 24</t>
  </si>
  <si>
    <t>ATTIVITÀ 25</t>
  </si>
  <si>
    <t>ATTIVITÀ 26</t>
  </si>
  <si>
    <t>ATTIVITÀ 27</t>
  </si>
  <si>
    <t>ATTIVITÀ 28</t>
  </si>
  <si>
    <t>ATTIVITÀ 29</t>
  </si>
  <si>
    <t>ATTIVITÀ 30</t>
  </si>
  <si>
    <t>ATTIVITÀ 31</t>
  </si>
  <si>
    <t>ATTIVITÀ 32</t>
  </si>
  <si>
    <t>ATTIVITÀ 33</t>
  </si>
  <si>
    <t>ATTIVITÀ 34</t>
  </si>
  <si>
    <t>ATTIVITÀ 35</t>
  </si>
  <si>
    <t>ATTIVITÀ 36</t>
  </si>
  <si>
    <t>ATTIVITÀ 37</t>
  </si>
  <si>
    <t>ATTIVITÀ 38</t>
  </si>
  <si>
    <t>ATTIVITÀ 39</t>
  </si>
  <si>
    <t>ATTIVITÀ 40</t>
  </si>
  <si>
    <t>1.1.1 Sviluppo delle competenze per la qualità e la gestione dei dati pubblici e progetti di Open Government per favorire trasparenza, collaborazione e partecipazione civica</t>
  </si>
  <si>
    <t>1.2.1 Interventi coordinati a livello statale, regionale e locale volti al conseguimento della riduzione dei tempi dei procedimenti e dei costi della regolazione, compresi quelli amministrativi, con particolare riferimento a quelli riconducibili alle iniziative imprenditoriali. In questo quadro sono previste anche azioni di mirate di affiancamento, a livello territoriale, agli sportelli unici per le attività produttive e alle altre amministrazioni coinvolte nella gestione di procedure complesse per le attività di impresa</t>
  </si>
  <si>
    <t>1.3.1 Interventi per lo sviluppo delle competenze digitali (e-skills), di modelli per la gestione associata di servizi avanzati</t>
  </si>
  <si>
    <t>1.3.2 Interventi di innovazione nella gestione dei servizi sanitari che prevedano il supporto allo sviluppo delle competenze funzionali all'implementazione dei processi di innovazione (Patto per la salute)</t>
  </si>
  <si>
    <t>1.3.3 Interventi per il miglioramento della capacità amministrativa, centrale e regionale, per l’integrazione della sostenibilità ambientale</t>
  </si>
  <si>
    <t>1.3.4 Azioni di sistema per l’ottimizzazione degli interventi di rafforzamento della capacità amministrativa realizzati nell’ambito di PON tematici e/o POR.</t>
  </si>
  <si>
    <t>1.3.5 Interventi per la razionalizzazione delle amministrazioni pubbliche, per il miglioramento dell’efficienza organizzativa e della gestione del personale</t>
  </si>
  <si>
    <t>1.4.1 Azioni di miglioramento dell’efficienza e delle prestazioni degli uffici giudiziari attraverso l’innovazione tecnologica (informatizzazione del processo civile), il supporto organizzativo alla informatizzazione e telematizzazione degli uffici giudiziari, disseminazione di specifiche innovazioni e supporto all’attivazione di interventi di change management.</t>
  </si>
  <si>
    <t>1.5.1 Interventi per l’integrazione dei sistemi di risk management con i sistemi di pianificazione, programmazione, valutazione e controllo interno delle amministrazioni, nonché per lo sviluppo di competenze per la gestione degli strumenti di prevenzione e contrasto della corruzione, dei codici di comportamento e delle tecniche di whistleblowing (con particolare riferimento al settore degli appalti pubblici)</t>
  </si>
  <si>
    <t>2.1.1 - Interventi per la definizione di soluzioni tecnologiche per assicurare qualità, accessibilità, fruibilità, rilascio, riutilizzabilità, interoperabilità dei dati pubblici, favorendo la partecipazione civica e il controllo sociale (riferimento all’azione 2.3.1 dell’AP)</t>
  </si>
  <si>
    <t>2.2.1 Interventi per lo sviluppo di modelli per la gestione associata di servizi avanzati e di soluzioni tecnologiche per la realizzazione di servizi di e-Government, anche in forma integrata (joined-up services) e co-progettata (riferimento all’azione 2.2.2 dell’AP)</t>
  </si>
  <si>
    <t>2.2.2 Interventi per la razionalizzazione delle amministrazioni pubbliche, per il miglioramento dell’efficienza organizzativa e della gestione del personale (riferimento all’azione 2.2.1 dell’AP)</t>
  </si>
  <si>
    <t>2.2.3 Azioni di miglioramento dell’efficienza e delle prestazioni degli uffici giudiziari attraverso l’innovazione tecnologica (informatizzazione del processo civile), il supporto organizzativo all’informatizzazione e telematizzazione degli uffici giudiziari, disseminazione di specifiche innovazioni e supporto all’attivazione di interventi di change management (riferimento all’azione 2.2.1 dell’AP)</t>
  </si>
  <si>
    <t>4.1.1 Assistenza tecnica indirizzata alla gestione, sorveglianza, valutazione, informazione e comunicazione, controllo del PON.</t>
  </si>
  <si>
    <t>4.2.1 Supporto all’attuazione dell’Accordo di Partenariato.</t>
  </si>
  <si>
    <t>4.2.2 Misure di informazione e comunicazione sulla programmazione nazionale stabilita dall’Accordo di Partenariato.</t>
  </si>
  <si>
    <t>X</t>
  </si>
  <si>
    <t>1OUT</t>
  </si>
  <si>
    <t>2OUT</t>
  </si>
  <si>
    <t>3OUT</t>
  </si>
  <si>
    <t>4OUT</t>
  </si>
  <si>
    <t>5OUT</t>
  </si>
  <si>
    <t>6OUT</t>
  </si>
  <si>
    <t>7OUT</t>
  </si>
  <si>
    <t>8OUT</t>
  </si>
  <si>
    <t>9OUT</t>
  </si>
  <si>
    <t>10OUT</t>
  </si>
  <si>
    <t>11OUT</t>
  </si>
  <si>
    <t>12OUT</t>
  </si>
  <si>
    <t>13OUT</t>
  </si>
  <si>
    <t>14OUT</t>
  </si>
  <si>
    <t>15OUT</t>
  </si>
  <si>
    <t>1PF</t>
  </si>
  <si>
    <t>Numero di partecipanti coinvolti nei progetti di rafforzamento delle competenze di produzione e gestione dei dati pubblici</t>
  </si>
  <si>
    <t>Numero di amministrazioni/Uffici coinvolti nei progetti di open data</t>
  </si>
  <si>
    <t>Numero di procedure oggetto di misurazione e riduzione degli oneri o dei tempi</t>
  </si>
  <si>
    <t>Numero di operatori coinvolti in percorsi di rafforzamento delle competenze</t>
  </si>
  <si>
    <t>Numero di amministrazioni/Uffici/Strutture coinvolte in nuovi processi di riorganizzazione e di razionalizzazione della propria struttura organizzativa, di ridefinizione delle modalità di erogazione dei servizi, di adozione di sistemi di gestione orienta</t>
  </si>
  <si>
    <t>Numero di Uffici (civile-penale) coinvolti nella diffusione dell'ufficio per il processo</t>
  </si>
  <si>
    <t>Numero di Uffici (civile-penale) di prossimità attivati</t>
  </si>
  <si>
    <t>Numero di Uffici (civili) che sono stati coinvolti nel programma di introduzione del nuovo modello operativo di gestione per la riduzione dell'arretrato</t>
  </si>
  <si>
    <t>Numero di amministrazioni coinvolte nei processi di integrazione dei sistemi di risk management</t>
  </si>
  <si>
    <t>Numero di responsbili della prevenzione della corruzione coinvolti nei percorsi di rafforzamento delle competenze con particolare riferimento agli appalti pubblici</t>
  </si>
  <si>
    <t>Numero di servizi co-progettati e/o erogati in forma associata e interoperabile da diverse amministrazioni e resi disponibili a cittadini ed imprese in una logica di single-sign-on</t>
  </si>
  <si>
    <t>Numero di applicativi e sistemi informativi realizzati negli uffici del giudice di pace</t>
  </si>
  <si>
    <t>Uffici del settore penale interessati dai progetti di integrazione degli applicativi</t>
  </si>
  <si>
    <t>Numero di sale di multivideo-conferenza allestite negli uffici giudiziari di primo grado</t>
  </si>
  <si>
    <t>Spesa certificata su dotazione asse</t>
  </si>
  <si>
    <t>Partecipanti coinvolti nei progetti di rafforzamento delle competenze di produzione e gestione dei dati pubblici</t>
  </si>
  <si>
    <t>Amministrazioni/Uffici coinvolti nei progetti di open data</t>
  </si>
  <si>
    <t>Procedure oggetto di misurazione e riduzione degli oneri o dei tempi</t>
  </si>
  <si>
    <t>Operatori coinvolti in percorsi di rafforzamento delle competenze</t>
  </si>
  <si>
    <t>Uffici (civile-penale) coinvolti nella diffusione dell'ufficio per il processo</t>
  </si>
  <si>
    <t>Uffici (civile-penale) di prossimità attivati</t>
  </si>
  <si>
    <t>Uffici (civili) che sono stati coinvolti nel programma di introduzione del nuovo modello operativo di gestione per la riduzione dell'arretrato</t>
  </si>
  <si>
    <t>Amministrazioni coinvolte nei processi di integrazione dei sistemi di risk management</t>
  </si>
  <si>
    <t>Responsbili della prevenzione della corruzione coinvolti nei percorsi di rafforzamento delle competenze con particolare riferimento agli appalti pubblici</t>
  </si>
  <si>
    <t>Servizi co-progettati e/o erogati in forma associata e interoperabile da diverse amministrazioni e resi disponibili a cittadini ed imprese in una logica di single-sign-on</t>
  </si>
  <si>
    <t>Applicativi e sistemi informativi realizzati negli uffici del giudice di pace</t>
  </si>
  <si>
    <t>Numero di uffici del settore penale interessati dai progetti di integrazione degli applicativi</t>
  </si>
  <si>
    <t>Sale di multivideo-conferenza allestite negli uffici giudiziari di primo grado</t>
  </si>
  <si>
    <t>Incontri di partenariato</t>
  </si>
  <si>
    <t>Servizi di assistenza tecnica</t>
  </si>
  <si>
    <t>Prodotti per l'informazione e la comunicazione</t>
  </si>
  <si>
    <t>Realizzazione di applicativi e sistemi informativi</t>
  </si>
  <si>
    <t>Personale equivalente a tempo pieno contrattualizzato</t>
  </si>
  <si>
    <t>Prodotti della valutazione</t>
  </si>
  <si>
    <t>Numero di prodotti della valutazione</t>
  </si>
  <si>
    <t>Numero di incontri di partenariato</t>
  </si>
  <si>
    <t>Numero di servizi di assistenza tecnica</t>
  </si>
  <si>
    <t>Numero di prodotti per l'informazione e la comunicazione</t>
  </si>
  <si>
    <t>Numero di applicativi e sistemi informativi</t>
  </si>
  <si>
    <t>Numero di personale equivalente a tempo pieno contrattualizzato</t>
  </si>
  <si>
    <t>OUT21</t>
  </si>
  <si>
    <t>OUT22</t>
  </si>
  <si>
    <t>OUT23</t>
  </si>
  <si>
    <t>OUT24</t>
  </si>
  <si>
    <t>OUT25</t>
  </si>
  <si>
    <t>OUT26</t>
  </si>
  <si>
    <t>Amministrazioni/Uffici/Strutture coinvolte in nuovi processi di riorganizzazione e di razionalizzazione della propria struttura organizzativa, di ridefinizione delle modalità di erogazione dei servizi, di adozione di sistemi di gestione orientati alla qualità</t>
  </si>
  <si>
    <t>Quota di partecipanti che hanno completato con successo percorsi di rafforzamento delle competenze di produzione e gestione di dati pubblici</t>
  </si>
  <si>
    <t>Disponibilità di banche dati pubbliche in formato aperto</t>
  </si>
  <si>
    <t>Oneri regolatori relativi alle procedure oggetto di misurazione e riduzione</t>
  </si>
  <si>
    <t>Dipendenti di Amministrazioni locali che hanno seguito corsi di formazione ICT</t>
  </si>
  <si>
    <t xml:space="preserve">Tempi relativi alle procedure oggetto di misurazione  </t>
  </si>
  <si>
    <t>Quota di operatori che hanno completato con successo i percorsi di rafforzamento delle competenze digitali</t>
  </si>
  <si>
    <t xml:space="preserve">Amministrazioni che si sono riorganizzate </t>
  </si>
  <si>
    <t>Gestione degli arretrati degli Uffici giudiziari negli Uffici interessati</t>
  </si>
  <si>
    <t>Utilizzo degli uffici di prossimità creati</t>
  </si>
  <si>
    <t xml:space="preserve">Amministrazioni con sistemi di risk management </t>
  </si>
  <si>
    <t>Personale con competenze migliorate su appalti pubblici</t>
  </si>
  <si>
    <t>Amministrazioni locali con collegamenti e scambi dati con altre pubbliche amministrazioni</t>
  </si>
  <si>
    <t>Notifiche e comunicazioni terasmesse in formato digitale negli uffici del giudice di pace coinvolti</t>
  </si>
  <si>
    <t>Notifiche e comunicazioni terasmesse in formato digitale negli uffici del tribunale penale coinvolti</t>
  </si>
  <si>
    <t>Utilizzo di e-Government nei procedimenti giudiziari negli uffici coinvolti</t>
  </si>
  <si>
    <t>Numero di banche dati pubbliche disponibili in formato aperto in percentuale sulle banche dati pubbliche di un paniere selezionato</t>
  </si>
  <si>
    <t>Numero di procedure semplificate</t>
  </si>
  <si>
    <t>Numero di Amministrazioni/Uffici/Strutture che hanno implementato nuovi processi di riorganizzazione e razionalizzazione della propria struttura</t>
  </si>
  <si>
    <t>Numero di dipendenti di Amministrazioni locali che hanno seguito corsi di formazione ICT in percentuale sul totale dei dipendenti</t>
  </si>
  <si>
    <t>Giacenza media dei procedimenti civili negli Uffici interessati</t>
  </si>
  <si>
    <t>Durata media dei procedimenti civili riferiti alla "cognizione ordinaria", di primo grado misurata in numero di giorni</t>
  </si>
  <si>
    <t>Percentuale di riduzione arretrato rispetto al numero di cause pendenti negli Uffici interessati</t>
  </si>
  <si>
    <t>Numero di utenti giornalieri assistiti presso gli uffici di prossimità creati</t>
  </si>
  <si>
    <t>Numero di amministrazioni che adottano efficacemente sistemi di risk management integrati con i sistemi di pianificazione e controllo</t>
  </si>
  <si>
    <t>Numero di partecipanti ai percorsi di capacity building che hanno migliorato le loro competenze con particolare riferimento agli appalti pubblici</t>
  </si>
  <si>
    <t>Numero di amministrazioni locali che sono collegate/scambiano dati con sistemi informativi delle PA sul totale</t>
  </si>
  <si>
    <t>Numero di notifiche e comunicazioni terasmesse in formato digitale in percentuale sul numero di notifiche totali negli uffici del giudice di pace coinvolti</t>
  </si>
  <si>
    <t>Numero di notifiche e comunicazioni terasmesse in formato digitale in percentuale sul numero di notifiche totali negli uffici del tribunale penale coinvolti</t>
  </si>
  <si>
    <t>Numero di procedimenti che utilizzano il sistema di videoconferenza in percentuale sul totale dei processi trattati negli uffici coinvolti</t>
  </si>
  <si>
    <t>1RIS</t>
  </si>
  <si>
    <t>2RIS</t>
  </si>
  <si>
    <t>3RIS</t>
  </si>
  <si>
    <t>5RIS</t>
  </si>
  <si>
    <t>4RIS</t>
  </si>
  <si>
    <t>6RIS</t>
  </si>
  <si>
    <t>7RIS</t>
  </si>
  <si>
    <t>8RIS</t>
  </si>
  <si>
    <t>9RIS</t>
  </si>
  <si>
    <t>10RIS</t>
  </si>
  <si>
    <t>11RIS</t>
  </si>
  <si>
    <t>12RIS</t>
  </si>
  <si>
    <t>13RIS</t>
  </si>
  <si>
    <t>14RIS</t>
  </si>
  <si>
    <t>15RIS</t>
  </si>
  <si>
    <t>16RIS</t>
  </si>
  <si>
    <t>AT1</t>
  </si>
  <si>
    <t>AT2</t>
  </si>
  <si>
    <t>AT3</t>
  </si>
  <si>
    <t>Tasso di errore atteso</t>
  </si>
  <si>
    <t>Recepimento delle raccomandazioni (linee guida, atti di indirizzo) sul totale delle raccomandazioni prodotte</t>
  </si>
  <si>
    <t>Grado di conoscenza degli interventi e della Politica di Coesione comunitaria da parte dei beneficiari e del grande pubblico</t>
  </si>
  <si>
    <t>Percentuale di errore nell'attuazione del Programma, calcolato a partire dalla misurazione del livello di errore riscontrato dall'Autorità di Audit</t>
  </si>
  <si>
    <t xml:space="preserve">Applicativi e sistemi informativi realizzati </t>
  </si>
  <si>
    <t xml:space="preserve">LINEA DI INTERVENTO 5: </t>
  </si>
  <si>
    <t xml:space="preserve">LINEA DI INTERVENTO 6: </t>
  </si>
  <si>
    <t xml:space="preserve">LINEA DI INTERVENTO 7: </t>
  </si>
  <si>
    <t xml:space="preserve">LINEA DI INTERVENTO 8: </t>
  </si>
  <si>
    <t xml:space="preserve">LINEA DI INTERVENTO 9: </t>
  </si>
  <si>
    <t xml:space="preserve">LINEA DI INTERVENTO 10: </t>
  </si>
  <si>
    <t xml:space="preserve">LINEA DI INTERVENTO 11: </t>
  </si>
  <si>
    <t xml:space="preserve">LINEA DI INTERVENTO 12: </t>
  </si>
  <si>
    <t xml:space="preserve">LINEA DI INTERVENTO 13: </t>
  </si>
  <si>
    <t xml:space="preserve">LINEA DI INTERVENTO 14: </t>
  </si>
  <si>
    <t xml:space="preserve">LINEA DI INTERVENTO 15: </t>
  </si>
  <si>
    <t xml:space="preserve">LINEA DI INTERVENTO 16: </t>
  </si>
  <si>
    <t xml:space="preserve">LINEA DI INTERVENTO 17: </t>
  </si>
  <si>
    <t xml:space="preserve">LINEA DI INTERVENTO 18: </t>
  </si>
  <si>
    <t xml:space="preserve">LINEA DI INTERVENTO 19: </t>
  </si>
  <si>
    <t xml:space="preserve">LINEA DI INTERVENTO 20: </t>
  </si>
  <si>
    <t xml:space="preserve">LINEA DI INTERVENTO 21: </t>
  </si>
  <si>
    <t xml:space="preserve">LINEA DI INTERVENTO 22: </t>
  </si>
  <si>
    <t>Direzione e coordinamento</t>
  </si>
  <si>
    <t>Monitoraggio e valutazione</t>
  </si>
  <si>
    <t>Per le 3 Linee Trasversali, dopo aver descritto le modalità in questo foglio, compilare i 3 fogli successivi nel caso in cui queste Linee producano dei costi. Compilare rispettivamente il foglio A1 per la Direzione e Coordinamente, il foglio A2 per la Comunicazione e il foglio A3 per il Monitoraggio e la Valutazione. Nel caso in cui non ci siano costi è possibile lasciare vuoto il foglio, mentre se sono previste più Attività per la Linea di Intervento Trasversale si inseriscano nuove Attività a partire dal foglio A4.</t>
  </si>
  <si>
    <t>VERSIONE 3.1_SM</t>
  </si>
  <si>
    <t>In questa Sezione vengono riepilogati gli indicatori di Output di Progetto inseriti nei singoli fogli delle Attività. Per visualizzarli, selezionare il filtro presente nella colonna U e selezionare solo le celle che contengono il valore FALSO o sono vuote. Prima della stampa in PDF, nascoondere la colonna U.</t>
  </si>
  <si>
    <t>QUADRO LOGICO - Aggiornare la tabella pivot per visualizzare il contenuto</t>
  </si>
  <si>
    <t>Direzione dei Sistemi Informativi e dell’Innovazione</t>
  </si>
  <si>
    <t>Ministero dell’Economia e delle Finanze – Dipartimento dell’Amministrazione Generale, del Personale e dei Servizi</t>
  </si>
  <si>
    <t>Roma</t>
  </si>
  <si>
    <t>Francesco Paolo Schiavo</t>
  </si>
  <si>
    <t>Piazza Dalmazia n.1, 00198 Roma</t>
  </si>
  <si>
    <t xml:space="preserve">francescopaolo.schiavo@tesoro.it </t>
  </si>
  <si>
    <t xml:space="preserve">dcsii.dag@pec.mef.gov.it </t>
  </si>
  <si>
    <t>Cloudify NoiPA–Il sistema di gestione del personale pubblico</t>
  </si>
  <si>
    <t>Cloudify NoiPA – Il sistema di gestione del personale pubblico</t>
  </si>
  <si>
    <t>I processi caratterizzanti NoiPA sono standard e non differenziabili sulla base delle specifiche esigenze delle diverse Amministrazioni.</t>
  </si>
  <si>
    <t>Il nuovo modello di servizio sarà orientato alle specificità degli enti sia nella modularità di erogazione che nelle modalità di fruizione dello stesso assicurando così una soluzione pienamente aderente alle specifiche esigenze degli Enti. Questo significherà un miglioramento dei meccanismi di governance tra amministrazioni centrali e regionali, per garantire la piena interoperabilità dei sistemi e dei servizi.</t>
  </si>
  <si>
    <t xml:space="preserve">Il progetto Cloudify NoiPA si configura come un’azione di sistema che incide sul territorio nazionale. </t>
  </si>
  <si>
    <t>Soggetti aggregatori regionali per l’acquisto di beni e servizi (Legge 23 giugno 2014, n. 89)</t>
  </si>
  <si>
    <t>AgID</t>
  </si>
  <si>
    <t>Panel di Amministrazioni servite – campione rappresentativo</t>
  </si>
  <si>
    <t xml:space="preserve">Supporto alla definizione delle esigenze degli enti regionali a livello di modello di servizio. 
Supporto alla diffusione dei servizi tra gli Enti locali.
</t>
  </si>
  <si>
    <t xml:space="preserve">Supporto alla definizione delle esigenze degli enti locali a livello di modello di servizio. </t>
  </si>
  <si>
    <t xml:space="preserve">Supporto alla progettazione del modello di servizio. 
Supporto alla diffusione dei servizi tra gli Enti locali.
</t>
  </si>
  <si>
    <t>Indirizzo e coerenza strategica del programma con i piani nazionali in investimenti IT.</t>
  </si>
  <si>
    <t>Definizione esigenze specifiche relativamente alle informazioni gestite.</t>
  </si>
  <si>
    <t xml:space="preserve">Attivazione di azioni formative e azioni di change management per gestire il cambiamento. </t>
  </si>
  <si>
    <t>Il passaggio da un sistema informativo ad un altro può generare nelle PA locali il timore di perdere il controllo dei dati.</t>
  </si>
  <si>
    <t>Attivazione di azioni di change management per la gestione del cambiamento.
Implementazione e messa a disposizione di servizi di accesso ai dati e di self service analysis.</t>
  </si>
  <si>
    <t>Mancata conoscenza del progetto NoiPA da parte di Amministrazioni di piccole dimensioni .</t>
  </si>
  <si>
    <t>Azioni di comunicazione mirata.</t>
  </si>
  <si>
    <t>Nel progetto NoiPA è stato sperimentato un modello di “decentramento” gestionale per avvicinare gli erogatori del servizio ai fruitori.</t>
  </si>
  <si>
    <t>Attraverso il progetto NoiPA è stata sperimentata l’erogazione dei servizi HR (stipendiali, giuridici e rilevazione presenze) oltre che alle Amministrazioni centrali dello Stato anche ad alcuni Enti locali e sanitari. La valutazione di punti di forza e di debolezza derivanti da queste esperienze ha condotto alla definizione delle caratteristiche tecniche e operative che saranno poste alla base di Cloudify NoiPA.</t>
  </si>
  <si>
    <t>Dalla sperimentazione afferente il modello di decentramento gestionale è emersa una asimmetria informativa tra il Centro (MEF-DSII) e gli operatori della PA, primi erogatori dei servizi HR. Con il progetto Cloudify NoiPA tale criticità verrà superata attraverso lo sviluppo sia di sistemi di condivisione delle attività che di condivisione della conoscenza.</t>
  </si>
  <si>
    <t>Da un modello fortemente accentrato (sia in termini di servizio erogato che di componenti software) si prevede di passare ad un modello fortemente decentrato e flessibile supportato però da strumenti di gestione delle richieste e di knowledge management condivisi.</t>
  </si>
  <si>
    <t>Alla base del progetto Cloudify NoiPA c’è un modello organizzativo e tecnologico innovativo che consentirà modalità di erogazione del servizio in grado di assicurare piena flessibilità e modularità alle specifiche componenti consentendo così di adattarsi ai molteplici contesti.</t>
  </si>
  <si>
    <t>Estendere i servizi erogati dal sistema informativo NoiPA</t>
  </si>
  <si>
    <t>Ampliare i servizi erogati alle Amministrazioni servite</t>
  </si>
  <si>
    <t>Estendere il perimetro del sistema NoiPA al comparto Sanità e Enti Locali</t>
  </si>
  <si>
    <t xml:space="preserve">L’implementazione del progetto sarà accompagnata da un Piano di Comunicazione, ovvero lo strumento che consentirà di programmare e gestire le azioni di comunicazione per il raggiungimento di specifici obiettivi strategici e di comunicazione di Cloudify NoiPA. Il piano individuerà per tutte le categorie di soggetti coinvolti (target) specifici strumenti di comunicazione. 
Dal punto di vista strettamente metodologico, la fase di pianificazione e redazione del piano di comunicazione prevedrà le fasi descritte di seguito.
TARGET - Identificare i destinatari dei messaggi: a chi si rivolge?
OBIETTIVI - E' una fase di progettazione strategica, in cui occorre identificare gli obiettivi strategici e operativi di comunicazione. Sono la conseguenza degli obiettivi di "policy" prefissati dall'organizzaizone. 
CONTENUTI INFORMATIVI - E' il momento in cui si traducono gli obiettivi strategici in contenuti da trasmettere, in base al target di riferimento. 
TOOL - Identiifcare le modalità di contatto, ovvero come si vuole raggiungere il target di riferimento. 
KPI VALUTAZIONE - Valutazione e monitoraggio delle attività consentono di comprendere come le attività comunicative si stanno sviluppando e, se necessario, intraprendere eventuali iniziative/correttivi. I risultati della valutazione saranno anche la base per azioni promozionali verso amministrazioni non ancora gestite.  </t>
  </si>
  <si>
    <t xml:space="preserve">Integrazione con altre Banche dati pubbliche </t>
  </si>
  <si>
    <t>Diffusione degli strumenti di intelligenza del dato</t>
  </si>
  <si>
    <t>Amministrazioni servite, da servire, Amministrati.</t>
  </si>
  <si>
    <t>Amministrazioni servite, da servire, Amministrati, cittadini, imprese, altre Istituzioni.</t>
  </si>
  <si>
    <t xml:space="preserve">Definizione e implementazione del nuovo modello di servizio </t>
  </si>
  <si>
    <t>Supporto al cambiamento delle Amministrazioni e degli altri stakeholder al nuovo modello di servizio.</t>
  </si>
  <si>
    <t>Amministrazioni servite, da servire, altri stakeholder.</t>
  </si>
  <si>
    <t>06.4761.5744</t>
  </si>
  <si>
    <t xml:space="preserve">Migrazione Servizi anagrafici </t>
  </si>
  <si>
    <t xml:space="preserve">Migrazione Servizi stipendiali </t>
  </si>
  <si>
    <t xml:space="preserve">Estensione Servizi giuridici </t>
  </si>
  <si>
    <t xml:space="preserve">Estensione Servizi HR evoluti </t>
  </si>
  <si>
    <t>Estensione Servizi rilevazione presenze</t>
  </si>
  <si>
    <t xml:space="preserve">Supporto al cambiamento delle Amministrazioni servite e degli altri stakeholder rispetto alla migrazione e all’estensione dei servizi </t>
  </si>
  <si>
    <t>Amministrazioni servite, Amministrati.</t>
  </si>
  <si>
    <t xml:space="preserve">Gestione del processo acquisitivo di nuovi utenti afferenti al comparto sanità </t>
  </si>
  <si>
    <t xml:space="preserve">Supporto al cambiamento delle nuove Amministrazioni per l'utilizzo dei servizi NoiPA </t>
  </si>
  <si>
    <t>Enti del comparto Sanità.</t>
  </si>
  <si>
    <t>Regioni ed Enti Locali.</t>
  </si>
  <si>
    <t>Gestione del processo acquisitivo di nuovi utenti afferenti al comparto Regioni ed Enti Locali</t>
  </si>
  <si>
    <t>% di soggetti abilitati che entro la fine del progetto ha utilizzato almeno uno degli strumenti evoluti forniti</t>
  </si>
  <si>
    <t>Modello di servizio condiviso e sottoscritto da un panel di stakeholders</t>
  </si>
  <si>
    <t>Convenzione redatta in coerenza con il nuovo modello di servizio, sottoscritta dal 100% delle amministrazioni servite alla data</t>
  </si>
  <si>
    <t>% di dipendenti pubblici serviti</t>
  </si>
  <si>
    <t>% di dipendenti pubblici del comparto sanità e degli Enti Locali serviti</t>
  </si>
  <si>
    <t>n° banche dati integrate</t>
  </si>
  <si>
    <t>Sistema di Monitoraggio PON</t>
  </si>
  <si>
    <t>n° incontri di presentazione strumenti evoluti di intelligenza sul dato</t>
  </si>
  <si>
    <t>Numero di soggetti destinatari delle attività di supporto al cambiamento rispetto alla migrazione e all’estensione dei servizi</t>
  </si>
  <si>
    <t>Numero di soggetti coinvolti nel supporto al cambiamento per l’adozione dei servizi NoiPA</t>
  </si>
  <si>
    <t>Sito istituzionale NoiPA</t>
  </si>
  <si>
    <t>modello di servizio condiviso e sottoscritto da un panel di stakeholders</t>
  </si>
  <si>
    <t>attestazione di piena conformità dello strumento alle aspettative siglato da una commissione composta da una selezione di utenti</t>
  </si>
  <si>
    <t xml:space="preserve">A4 - Integrazione con altre Banche dati pubbliche </t>
  </si>
  <si>
    <t>4.AS.1 - n° banche dati integrate</t>
  </si>
  <si>
    <t>A8 - Diffusione degli strumenti di intelligenza del dato</t>
  </si>
  <si>
    <t>8.AS.1 - n° incontri di presentazione strumenti evoluti di intelligenza sul dato</t>
  </si>
  <si>
    <t>LI2 - Estendere i servizi erogati dal sistema informativo NoiPA</t>
  </si>
  <si>
    <t xml:space="preserve">A9 - Definizione e implementazione del nuovo modello di servizio </t>
  </si>
  <si>
    <t>A10 - Supporto al cambiamento delle Amministrazioni e degli altri stakeholder al nuovo modello di servizio.</t>
  </si>
  <si>
    <t>LI3 - Ampliare i servizi erogati alle Amministrazioni servite</t>
  </si>
  <si>
    <t>LI4 - Estendere il perimetro del sistema NoiPA al comparto Sanità e Enti Locali</t>
  </si>
  <si>
    <t>Beneficiario dell’intervento è la Direzione dei sistemi informativi e dell'innovazione (DSII), del Dipartimento dell’Amministrazione Generale, del Personale e dei Servizi (DAG) del Ministero dell’Economia e delle Finanze (MEF).</t>
  </si>
  <si>
    <t>Tra le funzioni proprie della Direzione dei sistemi informativi e dell'innovazione vi sono: a) l’ideazione, sviluppo ed attuazione di progetti di diffusione delle tecnologie informatiche; b) il pagamento delle retribuzioni per il personale delle amministrazioni dello Stato e la gestione del trattamento economico per le atre Amministrazioni pubbliche e comunicazione al Dipartimento della funzione pubblica della Presidenza del Consiglio dei Ministri dei dati aggregati relativi alla spesa per gli stipendi. 
Negli ultimi anni la Direzione ha gestito l’implementazione del progetto NoiPA e, nell’ambito delle attività di costante presidio della frontiera scientifica del settore ICT, è coordinatore del progetto “SUNFISH - Condivisione sicura dei dati tra cloud privati federati", finanziato a valere sul programma europeo per l'innovazione Horizon 2020. 
SUNFISH si occupa dell'implementazione di servizi e infrastrutture avanzate in ambito di cloud computing. Al progetto partecipano 11 partner di 6 nazionalità tra cui istituzioni pubbliche, università e aziende.
Il progetto mira a ridurre i costi e le procedure legati alla gestione di flussi informativi tra diverse amministrazione pubbliche, a livello nazionale ed europeo. La soluzione proposta prevede lo sviluppo di un servizio di federazione tra cloud eterogenei su una piattaforma comune (SUNFISH Platform). All'interno di questi ambienti federati, definiti "secure by design", gli enti potranno condividere dati e informazioni in linea con le proprie esigenze.
Il ruolo del MEF è quello di Project Leader, in particolare si occupa di:
- Project Management
- Integrazione e Convalida framework
- Requisiti etici.</t>
  </si>
  <si>
    <t>Sistema di
monit. del PON</t>
  </si>
  <si>
    <t>Sistema di monit. del PON</t>
  </si>
  <si>
    <t>m_ef</t>
  </si>
  <si>
    <t>L'ampliamento dei servizi che caratterizzeranno Cloudify NoiPA (anagrafici; stipendiali; giuridici; rilevazione presenze; HR evoluti) consentiranno alle PA già servite di gestire in maniera flessibile e personalizzata i processi di gestione del personale. Inoltre, l’ampliamento dei servizi self service abiliterà soluzioni di operabilità diretta verso i dipendenti enfatizzando l’autonomia all’interno del sistema.</t>
  </si>
  <si>
    <t>L'ampliamento dei servizi che caratterizzeranno Cloudify NoiPA (anagrafici; stipendiali; giuridici; rilevazione presenze; HR evoluti) consentiranno alle nuove PA che adotteranno il sistema NoiPA di gestire in maniera flessibile e personalizzata i processi di gestione del personale. Inoltre, l’ampliamento dei servizi self service abiliterà soluzioni di operabilità diretta verso i dipendenti enfatizzando l’autonomia all’interno del sistema.</t>
  </si>
  <si>
    <t>Ente locale</t>
  </si>
  <si>
    <t>La gestione dei rapporti con gli enti serviti ha fatto emergere alcune criticità connesse ai loro ruoli e responsabilità. Il nuovo modello prevedrà, infatti, un coinvolgimento diretto dei soggetti serviti al fine di garantire il pieno raggiungimento degli obiettivi fissati.</t>
  </si>
  <si>
    <t>Incremento delle Amministrazioni pubbliche servite e abilitate all’utilizzo di strumento evoluti</t>
  </si>
  <si>
    <t>Piena conformità del servizio erogato alle aspettative</t>
  </si>
  <si>
    <t>LINEA DI INTERVENTO 2: Estendere i servizi erogati dal sistema informativo NoiPA</t>
  </si>
  <si>
    <t>LINEA DI INTERVENTO 3: Ampliare i servizi erogati alle Amministrazioni servite</t>
  </si>
  <si>
    <t>LINEA DI INTERVENTO 4: Estendere il perimetro del sistema NoiPA al comparto Sanità e Enti Locali</t>
  </si>
  <si>
    <t>Sistema di monitoraggio PON</t>
  </si>
  <si>
    <t>Reportistica inerente l'attuazione della strategia di comunicazione del progetto realizzata.</t>
  </si>
  <si>
    <t>Reportistica inerente la direzione e coordinamento del progetto disponibile</t>
  </si>
  <si>
    <t>#REF!</t>
  </si>
  <si>
    <t>In una prospettiva di rendere più efficace l'azione amministrativa e assicurare il contenimento della spesa,  il Dipartimento dell'Amministrazione Generale del personale e dei servizi (DAG), del Ministero dell'Economia e delle Finanze (MEF) ha messo a disposizione delle altre Amministrazioni dello Stato, nell’ultimo decennio, il Service Personale Tesoro (SPT), il sistema informativo per la gestione economica del personale e per i connessi adempimenti previdenziali e fiscali, erogati anche con il coinvolgimento della Banca d'Italia, di Enti creditori (Inps/ex Inpdap, Fondi di previdenza), Istituti finanziari, Patronati e di altri Enti. 
Grazie alle tecnologie del sistema SPT, il MEF ha assicurato, negli anni, soluzioni e servizi di eccellenza, riconosciuti anche a livello europeo. 
Per mantenere elevato il livello di qualità raggiunto, ridurre drasticamente la sovrapposizione di adempimenti e servizi e contenere la spesa, il MEF si è posto l'obiettivo di estendere i servizi, fino ad oggi erogati, ampliando l'offerta e le modalità di erogazione, in particolare:
• offrendo soluzioni modulari e scalabili per tutta la Pubblica Amministrazione
• estendendo i servizi offerti in materia stipendiale
• realizzando nuovi servizi sul trattamento delle presenze/assenze
• assicurando la massima integrazione con i sistemi di gestione del personale già in uso presso le Amministrazioni.
Per tale motivo, il Dipartimento dell'amministrazione generale, del personale e dei servizi del MEF ha avviato il progetto NoiPA, naturale evoluzione di SPT, che risponde pienamente alle norme in materia di spending review di recente emanazione (Decreto Legge n. 98/2011, convertito con modificazioni dalla L. n. 111/2011,  Decreto Legge n. 95/2012). 
Nell'ambito del progetto, sono state intraprese varie iniziative allo scopo di migliorare l'offerta e soddisfare le esigenze sopra illustrate, quali la realizzazione di un nuovo Portale, un unico punto di accesso per le amministrazioni e gli amministrati, che permette di fornire nuovi e migliori servizi e ampliare il numero delle Amministrazioni servite, grazie alle tecnologie sempre più avanzate e alla migliore qualità e facilità di accesso ai servizi
Il progetto ha, altresì, permesso l'ottimizzazione dell'offerta resa, nell'ambito della fruizione dei servizi stipendiali già erogati per le Amministrazioni dello Stato, e l'ampliamento della stessa alle Amministrazioni clienti (in linea con il Decreto Legislativo 30 marzo 2001, n.165) oltre che dei servizi erogati, che NoiPA ha esteso anche al trattamento delle presenze/assenze del personale, se richiesti; inoltre nell'ambito dell'attuazione del progetto NoiPA la DSII ha sperimentato l'attivazione di meccanismi di capacity building destinate sia al personale interno, sia al personale delle Amministrazioni servite sugli aspetti e i servizi inerenti la gestione del personale.
NoiPA è il sistema realizzato dal DAG del Ministero dell'Economia e delle Finanze, per gestire il trattamento economico del personale centrale e periferico della Pubblica Amministrazione.
Il sistema eroga, ad oggi, un servizio unificato per la gestione del personale e in particolare:
• assicura l'aggiornamento del sistema in base all'evoluzione normativa per tutti gli aspetti previdenziali, fiscali e contrattuali.
• assicura efficienza di servizio attraverso la gestione centralizzata di processi quali ad esempio, configurazione, elaborazioni, adempimenti e flussi, adempimenti nei confronti finanziarie ed enti previdenziali.
• garantisce la conformità alla normativa nazionale con impatto sul trattamento giuridico ed economico del personale.
 Inoltre, NoiPA collabora con diversi soggetti di cui è Partner "istituzionale" quali le amministrazioni aderenti, nelle attività finalizzate alla gestione del personale e gli "Enti terzi", attraverso e verso i quali assicura la conduzione e il governo di rapporti centralizzati, e in particolare:
• garantisce i massimi livelli di sicurezza, tecnica e informatica, per tutti i servizi offerti da NoiPA, in termini di modalità di accesso e fruizione di dati e servizi, securizzazione cedolino, tutela del dipendente verso finanziarie, tutela delle informazioni.
• eroga un servizio di assistenza, in orari e modalità standard, a tutte le Amministrazioni servite e ai loro Amministrati.
Il sistema provvede alla gestione di tutte quelle attività di gestione delle competenze fisse e continuative, previste dai contratti nazionali di lavoro (ad esempio Aggiornamenti contrattuali, Aggiornamenti e gestione delle voci retributive e indennità fisse, gestione degli automatismi contrattuali di progressione economica, etc.) e agli adempimenti correlati. 
Il sistema mette a disposizione specifiche funzionalità con le quali gli operatori possono modificare direttamente online, per singolo amministrato, i dati variabili individuali necessari al calcolo corretto delle retribuzioni quali ad esempio - assegni a nucleo familiare, ritenute mensili, riduzione stipendio, detrazioni fiscali. 
Il sistema provvede all'elaborazione contabile del cedolino che unifica in un'unica busta paga le competenze fisse e continuative e quelle accessorie, garantendo la puntuale imposizione fiscale mensile al dipendente, la corretta certificazione della posizione contributiva e la predisposizione per il versamento delle ritenute mensili.</t>
  </si>
  <si>
    <t>Attraverso il progetto NoiPA sono stati sperimentati azioni di capacity building destinate sia al personale interno, sia al personale delle Amministrazioni servite sugli aspetti e i servizi inerenti la gestione del personale, nonché azioni di coinvolgimento di altri stakeholder istituzionali che hanno prodotto l'attivazione di reti di partenariato stabili.</t>
  </si>
  <si>
    <t>La gestione del personale diversificata tra le singole Amministrazioni gestite, impone una forte riflessione rispetto alla necessità di attuare azioni migliorative volte al rafforzamento le competenze e le conoscenze esistenti sui temi inerenti la gestione del personale.</t>
  </si>
  <si>
    <t>Modello di servizio pubblicato sul portale</t>
  </si>
  <si>
    <t>Modello di supporto al cambiamento progettato e implementato</t>
  </si>
  <si>
    <t>Numero utenti serviti dai servizi anagrafici</t>
  </si>
  <si>
    <t>Numero utenti serviti dai servizi stipendiali</t>
  </si>
  <si>
    <t>Numero utenti serviti dai servizi i HR evoluti</t>
  </si>
  <si>
    <t>Numero utenti serviti dai servizi dai servizi di rilevazione presenze</t>
  </si>
  <si>
    <t>Numero utenti serviti dai servizi giuridici</t>
  </si>
  <si>
    <t>N° nuovi Enti Locali serviti</t>
  </si>
  <si>
    <t>9.AS.1 - Modello di servizio pubblicato sul portale</t>
  </si>
  <si>
    <t>10.AS.1 - Modello di supporto al cambiamento progettato e implementato</t>
  </si>
  <si>
    <t>RA3 - modello di servizio condiviso e sottoscritto da un panel di stakeholders</t>
  </si>
  <si>
    <t>numero di amministrazioni pubbliche servite e abilitate all’utilizzo dei nuovi strumenti</t>
  </si>
  <si>
    <t>Ufficio I - DSII</t>
  </si>
  <si>
    <t>Dirigente</t>
  </si>
  <si>
    <t>Funzionario</t>
  </si>
  <si>
    <t>Supervisione e coordinamento delle attività e e delle risorse coinvolte nelle attività di Segreteria tecnica di progetto, Rendicontazione, procedure di Acquisto di beni e servizi, ecc,</t>
  </si>
  <si>
    <t>Attvità di definizione e diffuzione delle procedure relative allle attività di segreteria tecnica di progetto, Rendicontazione, Acquisto di beni e servizi, ecc.</t>
  </si>
  <si>
    <t>Impiegati</t>
  </si>
  <si>
    <t>La Direzione dei Sistemi Informativi e dell’Innovazione avrà accesso diretto tramite credenziali al sistema informatico DELFI (Dataset Elettronico Finanziario Integrato) dedicato al monitoraggio del PON Governance e Capacità Istituzionale 2014 – 2020.
Il pieno governo e controllo su ciascuna fase del progetto Cloudify NoiPA è assicurato attraverso processi trasversali di project management (coerenti con standard internazionali di gestione progetti) e di risk management. Per assicurare una costante governance del progetto sono state progettate e implementate le seguenti soluzioni di natura:
Organizzativa: Verrà definito, oltre ad un Program Manager – PM, un ufficio di PMO dedicato responsabile di tutti gli aspetti operativi relativi al progetto Cloudify NoiPA, e del supporto alle attività di pianificazione e di coordinamento a livello complessivo. Il PMO predispone e supervisiona il Master Plan del progetto, ne coordina e verifica l’articolazione in piani di dettaglio per le diverse fasi progettuali. Supporta inoltre il PM che è responsabile della gestione, direttamente o indirettamente, del processo di risk management per rischi relativi al progetto. A supporto delle attività di PM è stata individuato un team dedicato all’archiviazione e gestione della documentazione progettuale elaborata. A sostegno dei processi di PM è stato definito un sistema di deleghe e di gestione delle eccezioni per il pieno presidio gestionale del progetto e la capacità di intervenire in maniera efficace nella soluzione e nel superamento di eventuali criticità.
Un forte elemento di proattività nella prevenzione delle situazioni critiche è garantito dalla sinergia con le funzioni di Audit e Controllo della Qualità.
Per garantire un efficace presidio delle attività di project management ed assicurare la crescita delle skill del personale coinvolto saranno attivati percorsi di specializzazione e certificazione.
Strumentale: La costituzione del documento di “SAL - Stato Avanzamento Lavori” del progetto Cloudify NoiPA permette una verifica dell’andamento dei lavori e riassume le attività consuntivate nel corso del mese, i deliverable completati (studi, analisi tematiche, manuali metodologici, …) e le eventuali variazioni al piano proposte per i mesi successivi in termini di attività, scadenze e risorse. 
Inoltre al fine di gestire le molteplici iniziative legate al progetto Cloudify NoiPA la DSII ha scelto di utilizzare uno strumento di Portfolio&amp;Project Management che consente di migliorare l'allineamento, l'operatività strategica e il controllo finanziaria delle stesse.
In ultimo la DSII ha implementato e aggiornerà in corso di esecuzione progettuale un Piano di mitigazione del rischio che permette di individuare i rischi per i quali si desidera attuare una specifica azione di contenimento e definire una strategia di azione, gestendo ed accettando l’eventuale rischio residuo.
Al fine di verificare il raggiungimento dei risultati del progetto, si prevede la possibilità di attivare una valutazione, effettuata da un soggetto terzo.</t>
  </si>
  <si>
    <t xml:space="preserve">Il percorso evolutivo e di estensione dei servizi NoiPA alle Amministrazioni pubbliche italiane si inquadra nel seguente quadro normativo: 
• Decreto Legislativo 7 marzo 2005, n. 82 e successive modifiche e integrazioni – Codice dell’Amministrazione Digitale (CAD).
• Legge 296/06 – Finanziaria 2007
Allo scopo di razionalizzare, omogeneizzare ed eliminare duplicazioni e sovrapposizioni degli adempimenti e dei servizi della PA per il personale e per favorire il monitoraggio della spesa del personale, tutte le Amministrazioni dello Stato, per il pagamento degli stipendi si avvalgono delle procedure informatiche e dei servizi del DAG.
• DL 98 del 6 luglio 2011 (Art. 11, comma 9)
Convertito con modificazioni dall’art.1, comma 1 della legge 15 luglio 2011, n. 111, così come modificato dalla L. 135 del 7 agosto 2012, prevede che le Amministrazioni, dal 1°ottobre 2012, stipulano convenzioni con il Ministero dell'economia e delle finanze - DAG per la fruizione dei servizi di pagamento delle retribuzioni.
• DL 6 luglio 2012 95/2012 
Decreto Legge sulle «Disposizioni urgenti per la revisione della spesa pubblica con invarianza dei servizi ai cittadini» (Spending Review) con legge di conversione 7 agosto 2012. L'art. 5 Riduzione di spese delle pubbliche amministrazioni comma 10, ribadisce la necessità di stipulare una convenzione con il Ministero Economia e Finanza al fine di razionalizzare i servizi di pagamento delle retribuzioni
• DM del 6 luglio 2012 
Attuazione all’art. 11, comma 9, del Decreto Legge 6 luglio 2011, n. 98, convertito con modificazioni dalla Legge 15 luglio 2011, n. 111. Il decreto definisce le modalità, le regole e gli oneri per l’utilizzo dei servizi per il pagamento delle retribuzioni al personale delle Pubbliche Amministrazioni erogati tramite il Sistema centralizzato del Ministero dell’Economia e delle Finanze.
• Circolare AgID n. 2 del 24 giugno 2016
Modalità di acquisizione di beni e servizi ICT nelle more della definizione del “Piano triennale per l’informatica nella pubblica amministrazione” previsto dalle disposizioni di cui all’art.1, comma 513 e seguenti della legge 28 dicembre 2015, n.208 (Legge di stabilità 2016).
• Circolare AgID n. 61/2013 del 29 marzo 2013 in tema di accessibilità dei siti web e servizi informatici. Obblighi delle pubbliche amministrazioni e successive modifiche e integrazioni.
• Legge n. 124/2015 - cd. Legge Madia
Il provvedimento contiene 14 importanti deleghe legislative relative ai seguenti ambiti: dirigenza pubblica, riorganizzazione dell'amministrazione statale centrale e periferica, digitalizzazione della PA, semplificazione del procedimenti amministrativi, razionalizzazione e controllo delle società partecipate, anticorruzione e trasparenza. 
• Legge 191/2009 – Finanziaria 2010 
Norma che regolamenta l’introduzione del nuovo sistema di pagamento delle competenza fisse e accessorie, denominato Cedolino Unico. 
• Decreto legislativo 30 giugno 2003, n. 196 - cd. Codice in materia di protezione dei dati personali
Norma che razionalizza, semplifica e coordina in un "Testo Unico" tutte le precedenti disposizioni relative alla protezione dei dati personali. 
Sin dal 2007 il legislatore ha individuato in NoiPA un sistema attraverso il quale ottenere efficientamento della “macchina” amministrativa, indirizzando in alcuni casi, ed obbligando in altri (es Regioni in piano di rientro), le Amministrazioni Pubbliche Italiane ad aderire ai servizi erogati dal MEF. </t>
  </si>
  <si>
    <t>Nello specifico, il personale interno sarà coinvolto nell’esecuzione operativa delle attività di supporto al cambiamento delle amministrazioni e degli altri stakeholder al nuovo modello di servizio interagendo con il personale che eroga i servizi professionali a vario titolo coinvolto. In particolare, le attività di supporto al cambiamento delle amministrazioni e degli altri stakeholder al nuovo modello di servizio in cui il personale interno sarà impiegato sono relative alla definizione del modello di supporto al cambiamento e nell’erogazione delle attività di formazione e coaching a supporto del cambiamento.</t>
  </si>
  <si>
    <t>Nello specifico, il personale interno sarà coinvolto nell’esecuzione operativa delle attività di estensione dei Servizi HR evoluti interagendo con il personale che eroga i servizi professionali a vario titolo coinvolto. In particolare, le attività di estensione dei Servizi HR evoluti in cui il personale interno sarà impiegato sono relative alle attività di accompagnamento e di collaborazione per supportare gli utenti nell’attivazione dei servizi HR evoluti.</t>
  </si>
  <si>
    <t>Nello specifico, il personale interno sarà coinvolto nell’esecuzione operativa delle attività di direzione e coordinamento interagendo con il personale che eroga i servizi professionali a vario titolo coinvolto. In particolare, le attività di direzione e coordinamento in cui il personale interno sarà impiegato sono relative alle verifiche di stato avanzamento dei lavori e ai rendiconti, ai piani di progetto e alle relazioni con gli stakeholder e con le altre amministrazioni destinatarie del servizio erogato.</t>
  </si>
  <si>
    <t xml:space="preserve">Nello specifico, il personale interno sarà coinvolto nell’esecuzione operativa delle attività di comunicazione/disseminazione interagendo con il personale che eroga i servizi professionali a vario titolo coinvolto. In particolare, le attività di comunicazione/disseminazione in cui il personale interno sarà impiegato sono relative alle relazioni con utenti del servizio, stakeholder, altre amministrazioni e alla realizzazione di video, interviste e webinar per promuovere e pubblicizzare i servizi erogabili tramite il sistema Cloudify NoiPA. </t>
  </si>
  <si>
    <t>Definizione di checklist di controllo, attività raccolta e verifica dati e documentazione per il sistema di monitoraggio DELFI, attività di redazione delle convenzioni e delle procedure contrattuali per l'approvvigionamento di servizi esterni</t>
  </si>
  <si>
    <t>Nello specifico, il personale interno sarà coinvolto nell’esecuzione operativa delle attività di supporto al cambiamento delle nuove Amministrazioni per l'utilizzo dei servizi NoiPA interagendo con il personale che eroga i servizi professionali a vario titolo coinvolto. In particolare, le attività di supporto al cambiamento delle nuove amministrazioni per l'utilizzo dei servizi NoiPA in cui il personale interno sarà impiegato sono relative alle attività di definizione del modello di supporto al cambiamento e nell’erogazione delle attività di formazione e coaching a supporto del cambiamento.</t>
  </si>
  <si>
    <t xml:space="preserve">Nello specifico, il personale interno sarà coinvolto nell’esecuzione operativa delle attività di gestione del processo acquisitivo di nuovi utenti afferenti al comparto Regioni ed Enti Locali interagendo con il personale che eroga i servizi professionali a vario titolo coinvolto. In particolare, le attività di gestione del processo acquisitivo di nuovi utenti afferenti al comparto Regioni ed Enti Locali in cui il personale interno sarà impiegato sono relative alle attività di accompagnamento e di collaborazione per supportare i nuovi utenti afferenti al comparto Regioni ed Enti Locali.  </t>
  </si>
  <si>
    <t xml:space="preserve">Nello specifico, il personale interno sarà coinvolto nell’esecuzione operativa delle attività di gestione del processo acquisitivo di nuovi utenti afferenti al comparto sanità interagendo con il personale che eroga i servizi professionali a vario titolo coinvolto. In particolare, le attività di gestione del processo acquisitivo di nuovi utenti afferenti al comparto sanità in cui il personale interno sarà impiegato sono relative alle attività di accompagnamento e di collaborazione per supportare i nuovi utenti afferenti al comparto sanità.  </t>
  </si>
  <si>
    <t>Nello specifico, il personale interno sarà coinvolto nell’esecuzione operativa delle attività di supporto al cambiamento delle amministrazioni servite e degli altri stakeholder rispetto alla migrazione e all’estensione dei servizi interagendo con il personale che eroga i servizi professionali a vario titolo coinvolto. In particolare, le attività di supporto al cambiamento delle amministrazioni servite e degli altri stakeholder rispetto alla migrazione e all’estensione dei servizi in cui il personale interno sarà impiegato sono relative alle attività di definizione del modello di supporto al cambiamento e nell’erogazione delle attività di formazione e coaching a supporto del cambiamento.</t>
  </si>
  <si>
    <t xml:space="preserve">Nello specifico, il personale interno sarà coinvolto nell’esecuzione operativa delle attività di estensione dei servizi rilevazione presenze interagendo con il personale che eroga i servizi professionali a vario titolo coinvolto. In particolare, le attività di estensione dei servizi rilevazione presenze in cui il personale interno sarà impiegato sono relative alle attività di accompagnamento e di collaborazione per supportare gli utenti nell’attivazione dei servizi rilevazione presenze. </t>
  </si>
  <si>
    <t>Nello specifico, il personale interno sarà coinvolto nell’esecuzione operativa delle attività di estensione dei servizi giuridici interagendo con il personale che eroga i servizi professionali a vario titolo coinvolto. In particolare, le attività di estensione dei servizi giuridici in cui il personale interno sarà impiegato sono relative alle attività di accompagnamento e di collaborazione per supportare gli utenti nell’attivazione dei servizi giuridici.</t>
  </si>
  <si>
    <t xml:space="preserve">Nello specifico, il personale interno sarà coinvolto nell’esecuzione operativa delle attività di migrazione dei servizi stipendiali interagendo con il personale che eroga i servizi professionali a vario titolo coinvolto. In particolare, le attività di migrazione di servizi stipendiali in cui il personale interno sarà impiegato sono relative alle attività di accompagnamento e di collaborazione per supportare gli utenti nell’attivazione dei servizi stipendiali. </t>
  </si>
  <si>
    <t xml:space="preserve">Nello specifico, il personale interno sarà coinvolto nell’esecuzione operativa delle attività di migrazione dei servizi anagrafici interagendo con il personale che eroga i servizi professionali a vario titolo coinvolto. In particolare, le attività d migrazione di servizi anagrafici in cui il personale interno sarà impiegato sono relative alle attività di accompagnamento e di collaborazione per supportare gli utenti nell’attivazione dei servizi anagrafici. </t>
  </si>
  <si>
    <t>Soluzioni metodologiche e organizzative per l'attuazione di Cloudify NoiPA</t>
  </si>
  <si>
    <t>Fornire strumenti evoluti di intelligenza sulle informazioni del sistema di gestione del personale della PA</t>
  </si>
  <si>
    <t>Sviluppare la capacità amministrativa e istituzionale per la modernizzazione della pubblica amministrazione</t>
  </si>
  <si>
    <t>LINEA DI INTERVENTO 1: Fornire strumenti evoluti di intelligenza sulle informazioni del sistema di gestione del personale della PA</t>
  </si>
  <si>
    <t xml:space="preserve">Obiettivo della linea di intervento è quello di estendere i servizi erogati dall’attuale sistema informativo NoiPA.  
Definire e implementare il nuovo catalogo dei servizi ed il sottostante modello di erogazione e fruizione degli stessi costituisce il riferimento documentale disciplinante i servizi erogati. Per la sua predisposizione saranno coinvolti gli stakeholder in una logica di co-progettazione e collaborazione continuativa.   
Parte integrante della linea di intervento è il supporto alle Amministrazioni servite, a quelle da servire e agli altri stakeholder durante tutte le fasi di cambiamento dovute all’introduzione del nuovo catalogo dei servizi e del sottostante modello di erogazione e fruizione degli stessi. 
</t>
  </si>
  <si>
    <t>Obiettivo della linea di intervento è quello di ampliare i servizi erogati dall’attuale sistema informativo NoiPA.  
Parte integrante della linea di intervento è il sostegno alle PA, tramite l’erogazione di supporto a distanza, nella migrazione ai nuovi servizi NoiPA e nell’attivazione dei servizi aggiuntivi per gli utenti nel sistema. Nello specifico, significativa sarà l’attività di formazione tarata sulle esigenze dei diversi utenti e altrettanto rilevante sarà la collaborazione con utenti, amministrazioni e amministrati per fornire supporto in tempo reale.</t>
  </si>
  <si>
    <t xml:space="preserve">Obiettivo della linea di intervento è quello di estendere il perimetro del sistema NoiPA al comparto Sanità e Enti Locali.   
Parte integrante della linea di intervento è la gestione del processo acquisitivo di nuovi utenti, afferenti al comparto sanità e al comparto enti locali, così come la promozione e la diffusione dei servizi erogabili alle Amministrazioni non servite del comparto Sanità e degli Enti Locali. </t>
  </si>
  <si>
    <t xml:space="preserve">Il progetto Cloudify NoiPA è coordinato dal Direttore della DSII del DAG, con il supporto dell’Ufficio II che svolge le attività di PMO assicurando unitarietà di indirizzo, monitoraggio e allineamento di tutte le specifiche linee di intervento e attività, in coerenza con i principi e le finalità del PON Governance 2014-2020.
Trasversali ad esse e a supporto del Project Management vi sono anche le attività di comunicazione (assegnate all’Ufficio VII), rendicontazione di progetto (assegnate all'Ufficio I). E’ stata prevista una attività di advisory sull’Audit e Controllo Qualità (assegnata all’Ufficio III) al fine di assicurare la gestione della qualità dell’intera macchina progettuale (dagli output di progetto all’esecuzione stessa delle attività). E' stato previsto un Chief Technology Officer (CTO) a garanzia dell'integrità e della coerenza dei modleli e sistemi definiti.   
Di seguito è riportato il macro-organigramma progettuale con indicazione dell’Ufficio responsabile dell’attività.
Ufficio II: PMO;
Ufficio I: Rendicontazione;
Ufficio VII: Comunicazione; Predisposizione KM e Knowledge Base;
Ufficio III: Audit e controllo qualità; 
Ufficio IV: Definizione e implementazione modello di servizio; Estensione servizi e Ampliamento Enti serviti;
Ufficio IX: Data Governance e migrazione dati. 
Nell’esecuzione delle attività però è vista la partecipazione secondo il criterio della competenza di altri uffici dell'amministrazione. </t>
  </si>
  <si>
    <t xml:space="preserve">La DSII punta a realizzare il miglioramento costante della qualità dei dati legati alla gestione del personale della PA attraverso strumenti innovativi dal punto di vista metodologico e organizzativo.
L’attività mira al superamento delle incoerenze presenti nelle banche dati attuali attraverso un lavoro continuo di bonifica dei dati. Parte integrante dell’attività è dunque l’integrazione con informazioni esterne, l’arricchimento e lo scambio con altre banche dati in modo da valorizzare il patrimonio informativo di NoiPA.
L’attività di integrazione con le altre banche dati (output di attività) del patrimonio informativo NoiPA permettono l’efficientamento dei processi amministrativi, riducendo gli errori e la spesa e aumentando di fatto la produttività, a vantaggio di aziende, cittadini e dipendenti della Pubblica Amministrazione.  
</t>
  </si>
  <si>
    <t xml:space="preserve">Nello specifico, il personale interno sarà coinvolto nell’esecuzione operativa delle attività di integrazione con altre banche dati pubbliche con il personale che eroga i servizi professionali a vario titolo coinvolto. In particolare, il personale interno sarà impiegato in attività di bonifica dei dati e di arriccchimento con l'inserimento di informazioni provenienti da amministrazioni esterne. </t>
  </si>
  <si>
    <t>Progettazione e definizione del modello per la gestione e la fruizione del patrimonio informativo</t>
  </si>
  <si>
    <t>Progettazione di modelli e sistemi di HR evoluti</t>
  </si>
  <si>
    <t>Modello di gestione e fruizione del patrimonio informativo adottato</t>
  </si>
  <si>
    <t>Nello specifico, il personale interno sarà coinvolto nell’esecuzione operativa delle attività di progettazione e definizione del modello per la gestione e la fruizione del patrimonio informativo interagendo con il personale che eroga i servizi professionali a vario titolo coinvolto. In particolare, le attività di progettazione e definizione del modello per la gestione e la fruizione del patrimonio informativo in cui il personale interno sarà impiegato sono relative alle attività di definizione delle esigenze di processo e di servizio, di analisi dei dati contenuti nelle base dati e nella definizione delle relazioni tra di essi.</t>
  </si>
  <si>
    <t>Modellazione delle informazioni per la fruizione open dei dati</t>
  </si>
  <si>
    <t xml:space="preserve">Nello specifico, il personale interno sarà coinvolto nell’esecuzione operativa delle attività di modellazione delle informazioni per la fruizione open dei dati interagendo con il personale che eroga i servizi professionali a vario titolo coinvolto. In particolare, le attività di modellazione delle informazioni per la fruizione open dei dati in cui il personale interno sarà impiegato sono relative alle attività di modellazione delle informazioni in funzione del rilascio in modalità open e all’individuazione di data set pubblicabili. </t>
  </si>
  <si>
    <t>N° di dataset identificati per il rilascio in modalità open</t>
  </si>
  <si>
    <t xml:space="preserve">Progettazione e definizione del modello per l'analisi evoluta sui dati - Big Data Analytics </t>
  </si>
  <si>
    <t>Modello per l'analisi evoluta sui dati adottato</t>
  </si>
  <si>
    <t xml:space="preserve">Nello specifico, il personale interno sarà coinvolto nell’esecuzione operativa delle attività di progettazione e definizione del modello per l'analisi evoluta sui dati interagendo con il personale che eroga i servizi professionali a vario titolo coinvolto. In particolare, le attività di progettazione per l'analisi evoluta sui dati in cui il personale interno sarà impiegato sono relative alle attività di definizione delle esigenze di processo e di servizio e di analisi dei dati contenuti nelle base dati secondo una logica predittiva. </t>
  </si>
  <si>
    <t>Nello specifico, il personale interno sarà coinvolto nell’esecuzione operativa delle attività di diffusione degli strumenti di intelligenza del dato interagendo con il personale che eroga i servizi professionali a vario titolo coinvolto. In particolare, le attività di diffusione degli strumenti di intelligenza del dato in cui il personale interno sarà impiegato sono relative alle attività di supporto alla progettazione degli strumenti e all’organizzazione di incontri con le amministrazioni servite per verificare la conformità alle aspettative degli utenti.</t>
  </si>
  <si>
    <t xml:space="preserve">Nello specifico, il personale interno sarà coinvolto nell’esecuzione operativa delle attività di definizione e implementazione del nuovo modello di servizio interagendo con il personale che eroga i servizi professionali a vario titolo coinvolto. In particolare, le attività di definizione e implementazione del nuovo modello di servizio in cui il personale interno sarà impiegato sono relative alla definizione del catalogo dei servizi, del modello di servizio e del modello organizzativo, alle relazioni con soggetti partner intermediari, con gli stakeholder per una co-progettazione del modello di erogazione e fruizione e infine alla stipula con le amministrazioni della convenzione per l’attivazione del servizio. </t>
  </si>
  <si>
    <t>N° nuove Aziende Sanitarie servite</t>
  </si>
  <si>
    <t xml:space="preserve">La metodologia di riferimento è quella adottata e allegata al con decreto N.3 del 15/10/2015 "Metodologia di individuazione dei costi semplificati applicabili al personale del comparto Ministero per le linee di attività progettuali dell'Autorità di Gestione del PON Governance e Capacità Istituzionale 2014-2020".    </t>
  </si>
  <si>
    <t xml:space="preserve">Numero di metodologie e linee guida per l’erogazione dei servizi realizzate </t>
  </si>
  <si>
    <t>Nello specifico, il personale interno sarà coinvolto nell’esecuzione operativa delle attività di progettazione di soluzioni metodologiche e organizzative interagendo con il personale che eroga i servizi professionali a vario titolo coinvolto. In particolare, le attività di progettazione di soluzioni metodologiche e organizzative in cui il personale interno sarà impiegato sono relative alle attività di definizione di metodologie e linee guida per l’erogazione dei servizi.</t>
  </si>
  <si>
    <t xml:space="preserve">Nello specifico, il personale interno sarà coinvolto nell’esecuzione operativa delle attività progettazione di modelli e sistemi evoluti per la gestione delle risorse umane in ambito pubblico interagendo con il personale che eroga i servizi professionali a vario titolo coinvolto. In particolare, le attività progettazione di modelli e sistemi evoluti per la gestione delle risorse umane in ambito pubblico in cui il personale interno sarà impiegato sono relativi ai seguenti ambiti: performance organizzativa e individuale; competenze; piano ferie; pianificazione turni; missioni; accessi alle sedi; wellness per il dipendente.     </t>
  </si>
  <si>
    <t>Numero di modelli e sistemi evoluti per la gestione delle risorse umane realizzati</t>
  </si>
  <si>
    <t xml:space="preserve">Il progetto Cloudify NoiPA rappresenta un progetto complesso costituito da 2 schede progetto, i cui obiettivi sono di seguito brevemente descritti: 
- Scheda progetto "Cloudify NoiPA - Sviluppo del Sistema Informativo" che mira a sfruttare le opportunità di diffusione dell'e-government e digitalizzazione dei processi delle Pubbliche Amministrazioni, attraverso la reingegnerizzazione del sistema NoiPA e dei relativi servizi erogati. 
- Scheda progetto "Cloudify NoiPA - Il sistema di gestione del personale pubblico" che mira ad abilitare e diffondere i servizi realizzati nell'ambito della precedente scheda progetto, attraverso opportune azioni di capacity buiding, di valorizzazione e rafforzamento del network di relazioni tra le Pubbliche Amministrazioni e di miglioramento della gestione del personale della PA.
NoiPA, il sistema di gestione del Personale del Ministero dell’Economia e delle Finanze, eroga servizi stipendiali alle PA Italiane: oltre cento Pubbliche Amministrazioni servite con quasi due milioni di dipendenti pubblici. 
Nell’ottica di rafforzamento della capacità amministrativa della pubblica amministrazione e di efficientamento dell’amministrazione pubblica, quali obiettivi specifici del PON “Governance e Capacità Istituzionale”, il progetto denominato "Cloudify NoiPA - Il sistema di gestione del personale pubblico" intende soddisfare le accresciute necessità delle Pubbliche Amministrazioni identificando metodologie, linee guida, modelli e progettando servizi evoluti ed integrati nell’ambito della gestione del personale pubblico.    
Il progetto Cloudify NoiPA mira a far diventare NoiPA il sistema unico per la gestione del personale della Pubblica Amministrazione allargando la platea di Amministrazioni servite, innovando il modello di erogazione del servizio e favorendo un percorso di trasformazione digitale che utilizzi il nuovo paradigma dei big data. In quest’ottica il nuovo sistema di gestione del personale estenderà, di fatto, i servizi alla totalità dell’Amministrazione Pubblica.  
“Cloudify NoiPA - Il sistema di gestione del personale pubblico” è parte integrante del progetto di trasformazione digitale di NoiPA e mira ad implementare le seguenti direttrici: 
a) estendere la tipologia dei servizi erogati agli enti già serviti e il servizio a nuove classi di utenti;
b) individuare e progettare modalità di analisi evoluta sui dati e modalità di personalizzazione dei servizi;
I risultati attesi al termine delle attività progettuali sono:
- innovare il modello di erogazione del servizio in funzione delle specifiche esigenze dell’utente finale;
- mettere a disposizione dei decisori politici, della governance amministrativa e dei cittadini e delle imprese informazioni affidabili, tempestive e strutturate concernenti i dipendenti pubblici.
Per ottenere questo risultato occorre puntare su due fattori:
- l’investimento nel miglioramento delle competenze digitali dei soggetti che sono coinvolti nell’innovazione dei processi di servizio e nella gestione ed erogazione di servizi di HR evoluti
- l’estensione dei servizi erogati a tutte le Pubbliche Amministrazioni Centrali, alla Sanità nazionale, alle Regioni e agli Enti locali.
In tal senso per raggiungere l’obiettivo prefissato si è ipotizzata una strategia di intervento articolata in quattro linee di azione:
1. realizzare la banca dati della PA: a supporto delle azioni di policy making, rendendo disponibili informazioni di valore per la PA e per i cittadini, aumentando il livello di trasparenza e il tasso di riutilizzo complessivo;
1. realizzare il nuovo modello di servizio supportando il cambiamento delle Amministrazioni e degli altri stakeholder al nuovo modello di servizio attivando meccanismi di capacity building;
3. ampliare i servizi erogati alle Amministrazioni servite supportando al cambiamento le Amministrazioni servite e gli altri stakeholder rispetto alla migrazione e all’estensione dei servizi;
4. estendere il perimetro del sistema NoiPA gestendo il processo acquisitivo di nuovi utenti e supportando al cambiamento le nuove Amministrazioni per l'utilizzo dei servizi NoiPA
Tali linee di intervento, afferenti all’azione 1.3.5 dell’Asse 1 del PON “Governance e Capacità Istituzionale” 2014-2020 risultano, di fatto, propedeutiche e assolutamente complementari alla linea di azione 2.2.2 dell’Asse 2 come fortemente raccomandato nelle linee guida per la redazione di proposte progettuali a valere sul PON GOV. 
</t>
  </si>
  <si>
    <t xml:space="preserve">Il sistema di gestione del personale pubblico è stato sviluppato in modo incrementale negli anni generando nel tempo una continua richiesta di nuove competenze e di significative attività di capacity building.   </t>
  </si>
  <si>
    <t>Cloudify NoiPA sarà strutturato in modo da garantire un servizio maggiormente flessibile sulla base delle esigenze degli utenti, quali ad esempio l’orario di fruizione dei servizi.</t>
  </si>
  <si>
    <t>OG1 - Sviluppare la capacità amministrativa e istituzionale per la modernizzazione della pubblica amministrazione</t>
  </si>
  <si>
    <t>OO1 - Favorire la diffusione di un approccio innovativo e consapevole alla gestione dei dati pubblici, consolidando e strutturando il patrimonio informativo del personale della PA</t>
  </si>
  <si>
    <t>LI1 - Fornire strumenti evoluti di intelligenza sulle informazioni del sistema di gestione del personale della PA</t>
  </si>
  <si>
    <t>A5 - Progettazione e definizione del modello per la gestione e la fruizione del patrimonio informativo</t>
  </si>
  <si>
    <t>5.AS.1 - Modello di gestione e fruizione del patrimonio informativo adottato</t>
  </si>
  <si>
    <t>A6 - Modellazione delle informazioni per la fruizione open dei dati</t>
  </si>
  <si>
    <t>6.AS.1 - N° di dataset identificati per il rilascio in modalità open</t>
  </si>
  <si>
    <t xml:space="preserve">A7 - Progettazione e definizione del modello per l'analisi evoluta sui dati - Big Data Analytics </t>
  </si>
  <si>
    <t>7.AS.1 - Modello per l'analisi evoluta sui dati adottato</t>
  </si>
  <si>
    <t>OO2 - Contribuire al miglioramento delle prestazioni delle amministrazioni pubbliche, potenziando le competenze digitali dei soggetti coinvolti nell’innovazione dei processi di servizio e nella gestione ed erogazione di servizi di HR evoluti</t>
  </si>
  <si>
    <t>RA2 - numero di amministrazioni pubbliche servite e abilitate all’utilizzo dei nuovi strumenti</t>
  </si>
  <si>
    <t>A11 - Soluzioni metodologiche e organizzative per l'attuazione di Cloudify NoiPA</t>
  </si>
  <si>
    <t xml:space="preserve">11.AS.1 - Numero di metodologie e linee guida per l’erogazione dei servizi realizzate </t>
  </si>
  <si>
    <t>A12 - Progettazione di modelli e sistemi di HR evoluti</t>
  </si>
  <si>
    <t>12.AS.1 - Numero di modelli e sistemi evoluti per la gestione delle risorse umane realizzati</t>
  </si>
  <si>
    <t xml:space="preserve">A13 - Migrazione Servizi anagrafici </t>
  </si>
  <si>
    <t>13.AS.1 - Numero utenti serviti dai servizi anagrafici</t>
  </si>
  <si>
    <t xml:space="preserve">A14 - Migrazione Servizi stipendiali </t>
  </si>
  <si>
    <t>14.AS.1 - Numero utenti serviti dai servizi stipendiali</t>
  </si>
  <si>
    <t xml:space="preserve">A15 - Estensione Servizi giuridici </t>
  </si>
  <si>
    <t>15.AS.1 - Numero utenti serviti dai servizi giuridici</t>
  </si>
  <si>
    <t xml:space="preserve">A16 - Estensione Servizi HR evoluti </t>
  </si>
  <si>
    <t>16.AS.1 - Numero utenti serviti dai servizi i HR evoluti</t>
  </si>
  <si>
    <t>A17 - Estensione Servizi rilevazione presenze</t>
  </si>
  <si>
    <t>17.AS.1 - Numero utenti serviti dai servizi dai servizi di rilevazione presenze</t>
  </si>
  <si>
    <t xml:space="preserve">A18 - Supporto al cambiamento delle Amministrazioni servite e degli altri stakeholder rispetto alla migrazione e all’estensione dei servizi </t>
  </si>
  <si>
    <t>18.AS.1 - Numero di soggetti destinatari delle attività di supporto al cambiamento rispetto alla migrazione e all’estensione dei servizi</t>
  </si>
  <si>
    <t xml:space="preserve">A19 - Gestione del processo acquisitivo di nuovi utenti afferenti al comparto sanità </t>
  </si>
  <si>
    <t>19.AS.1 - N° nuove Aziende Sanitarie servite</t>
  </si>
  <si>
    <t>A20 - Gestione del processo acquisitivo di nuovi utenti afferenti al comparto Regioni ed Enti Locali</t>
  </si>
  <si>
    <t>20.AS.1 - N° nuovi Enti Locali serviti</t>
  </si>
  <si>
    <t xml:space="preserve">RA5 - </t>
  </si>
  <si>
    <t xml:space="preserve">A21 - Supporto al cambiamento delle nuove Amministrazioni per l'utilizzo dei servizi NoiPA </t>
  </si>
  <si>
    <t>21.AS.1 - Numero di soggetti coinvolti nel supporto al cambiamento per l’adozione dei servizi NoiPA</t>
  </si>
  <si>
    <t>Coinvolgimento attivo delle Amministrazioni (anche locali) all’interno dei processi di condivisione previsti per il progetto.
Logiche di progettazione applicativa modulare e personalizzabile in grado di semplificarne l’uso.</t>
  </si>
  <si>
    <t xml:space="preserve">Le modifiche nei modelli e sistemi sottesi all'erogazione dei servizi generano cambiamenti sul lavoro quotidiano che necessitano di aggiornamenti </t>
  </si>
  <si>
    <t>Resistenza da parte delle PA a utilizzare nuovi servizi</t>
  </si>
  <si>
    <t>Cloudify NoiPA sarà strutturato in modo da progettare modelli di integrazione tra le banche dati esterne esistenti e gli open data.</t>
  </si>
  <si>
    <t>Attraverso Cloudify NoiPA si garantirà la progettazione di processi strutturati, per la gestione del personale a supporto dell’efficientamento della macchina amministrativa. Questo si tramuterà nello sviluppo di competenze digitali (e-skills) di modelli di riferimento utili all'implementazione e all'erogazione dei servizi evoluti.</t>
  </si>
  <si>
    <t>119. Investimenti nella capacità istituzionale e nell'efficienza delle pubbliche amministrazioni e dei servizi pubblici a livello nazionale, regionale e locale al fine di promuovere le riforme, una migliore regolamentazione e la good governance "capacità istituzionale" del FSE</t>
  </si>
  <si>
    <t>Numero di Amministrazioni/Uffici/Strutture coinvolte in nuovi processi di riorganizzazione, e di razionalizzazione della propria struttura organizzativa, di ridefinizione delle modalità di erogazione dei servizi, di adozione di sistemi di gestione orienta</t>
  </si>
  <si>
    <t xml:space="preserve">Il progetto "Cloudify NoiPA – Il sistema di gestione del personale pubblico" è coerente con la strategia del PON “Governance e Capacità Istituzionale” e si inquadra nel generale processo di cambiamento strutturale a cui sono orientate le politiche del Paese per lo sviluppo e l’occupazione.
In particolare, l’iniziativa rientra appieno in quelli che sono gli obiettivi di Europa 2020 legati alla razionalizzazione delle amministrazioni pubbliche, al miglioramento dell’efficienza organizzativa e alla gestione del personale. Estendere il perimetro d’azione di Cloudify NoiPA a tutta la pubblica amministrazione significherà sviluppare e implementare un sistema strutturato di gestione del personale che tenga conto dei gap organizzativi e che rafforzi i sistemi di management del personale delle amministrazioni pubbliche.
Inoltre, realizzare la banca dati della Pubblica amministrazione sul personale pubblico rendendo disponibili informazioni di valore per la PA e per i cittadini permetterà di promuovere l’utilizzo e il riuso dei dati, favorendo la trasparenza, la partecipazione e la realizzazione di benefici economici e di sviluppo sociale connessi allo sviluppo degli open data sul personale pubblico.
</t>
  </si>
  <si>
    <t>L’attività prevede la direzione e coordinamento del progetto affinchè sia assicurata unitarietà di indirizzo, monitoraggio e allineamento di tutte le specifiche linee di intervento e attività con quanto disposto dal PON Governance Capacità Istituzionale 2014-2020. 
Oltre alle attività di Project Management sono previste attività di advisory sull’Audit e Controllo Qualità al fine di assicurare la gestione della qualità dell’intera macchina progettuale (dagli output di progetto all’esecuzione stessa delle attività). Al fine di completare il quadro, verranno messe in atto tutte quelle attività connesse al governo dei fornitori legati al progetto da convenzioni quadro sottoscritte con altri soggetti a vario titolo coinvolti (Consip, etc..) e all’erogazione di servizi utili al buon funzionamento del progetto. 
Output specifici dell’attività di direzione e coordinamento saranno: 
- Piani e Sal di progetto;
- Stati avanzamenti lavoro e rendiconti; 
- Audit effettuati sulla qualità del progetto.
Per svolgere tali attività ci si avvarrà di personale interno e servizi professionali a corpo approvvigionati tramite procedure aperte, convenzioni e contratti quadro Consip. Nell’ambito dell’attività di direzione e coordinamento si farà ricorso a personale esterno per consulenza tematica su PMO, rendicontazione, audit e controllo qualità. In particolare l’oggetto dei servizi esterni è:
- supporto al program management office (PMO);
- supporto alle attività di rendicontazione e conservazione documentale previste dal PON Governance 2014-2020;
- organizzazione del lavoro e dei processi; 
- analisi dei risultati ottenuti sulla base dei fatti e delle informazioni raccolte; 
- definizione e controllo delle azioni correttive necessarie con rimessa del progetto in assetto con gli obiettivi del PON; 
- assicurazione della qualità, al fine di ridurre al minimo le non conformità.
Per i materiali inventariabili si farà ricorso a convenzioni e contratti quadro Consip così come ad appalti di valore inferiore alla soglia UE.</t>
  </si>
  <si>
    <t xml:space="preserve">Le attività previste relative alla comunicazione/disseminazione verranno realizzate in coerenza con quanto previsto dal Piano di Comunicazione del PON, sia in termini di comunicazione online, diretta o con i media. In particolare, tutte le attività di comunicazione saranno finalizzate a garantire la trasparenza verso cittadini e stakeholder e a promuovere i risultati raggiunti dal progetto in un’ottica di supporto alla strategia nazionale di rafforzamento e di innovazione della Pubblica Amministrazione. 
Output specifici dell’attività di comunicazione e disseminazione saranno: 
- il piano di comunicazione, ovvero lo strumento che consentirà di programmare e gestire le azioni di comunicazione per il raggiungimento di specifici obiettivi strategici e di comunicazione del progetto.
- Campagne di sensibilizzazione e di promozione delle attività progettuali;
- Pubblicazioni di newsletter, annuari, infografiche, articoli, video digitali, interviste online; 
- Brochure e materiale informativo sul progetto;
- Logo del progetto;
- Attivazione di canali social;
- Workshop informativi;
- Webinar interattivi.
Per svolgere tali attività ci si avvarrà di personale interno e servizi professionali a corpo approvvigionati tramite procedure aperte, convenzioni e contratti quadro Consip. In particolare l’oggetto dei servizi esterni è:
- la predisposizione di contenuti informativi per pubblicazioni istituzionali, attraverso i diversi canali disponibili presso l’Amministrazione (siti web, canali social); 
- la creazione e/o aggiornamento di documentazione, principalmente - ma non esclusivamente -collegata a specifici interventi realizzativi;
- il monitoraggio dei servizi offerti in termini di customer satisfaction, fruibilità, utilizzo, coerenza delle informazioni pubblicate; 
- il supporto redazionale e organizzativo alle attività di informazione e comunicazione in modo da garantire un’adeguata visibilità agli interventi finanziati e la trasparenza nell’utilizzo dei fondi.
</t>
  </si>
  <si>
    <t>L’attività prevede la progettazione e definizione del modello per la gestione e la fruizione del patrimonio informativo. Tale attività risulta propedeutica alla realizzazione e all’implementazione di sistemi di datawarehouse - Business Intelligence programmate nell’ambito del progetto. I principali ambiti tematici sui quali sarà incentrata tale attività sono:
- Analisi dei dati contenuti nelle base dati e definizione delle relazioni tra di essi. 
- Produzione, per le diverse tipologie di attori e soggetti decisori (siano essi i vertici della Amministrazioni gestite o i decisori pubblici) di differenti viste aggregative e analisi sui dati gestiti (es. emolumenti per tipologia di personale, emolumenti nel tempo, emolumenti per comparto, …). 
- Studi di fattibilità e analisi delle esigenze di processo e di servizio.
- Realizzazione del modello per la gestione e fruizione dei dati. 
Una commissione composta da una selezione di utenti validerà il modello e le viste prodotte. 
Per svolgere tali attività ci si avvarrà di personale interno e servizi professionali a corpo approvvigionati tramite procedure aperte, convenzioni e contratti quadro Consip.</t>
  </si>
  <si>
    <t>L’attività prevede la modellazione delle informazioni per la fruizione open dei dati e l’individuazione di data set da rilasciare in modalità open. Tale attività risulta propedeutica alla realizzazione e pubblicazione di data set, estratti dal patrimonio informativo di NoiPA, in formato open - linked open data programmate nell’ambito del progetto.
I principali ambiti tematici sui quali sarà incentrata tale attività sono:
- Modellazione delle informazioni in funzione del rilascio in modalità open 
- Analisi dei dati e individuazione di data set pubblicabili
Mettere a disposizione della collettività i dati legati alla gestione del personale della PA in modalità open favorirà la diffusione del patrimonio informativo disponibile presso la PA e il riuso da parte di cittadini ed imprese.  
Per svolgere tali attività ci si avvarrà di personale interno e servizi professionali a corpo approvvigionati tramite procedure aperte, convenzioni e contratti quadro Consip.</t>
  </si>
  <si>
    <t xml:space="preserve">L’attività prevede la progettazione e definizione del modello per l'analisi evoluta sui dati - Big Data Analytics. L’attività prevista risulta propedeutica alla realizzazione e all’implementazione di componenti in grado di elaborare ed analizzare, anche secondo una logica predittiva, la molteplicità di dati gestiti, anche integrati con le altre banche dati pubbliche programmata nell’ambito del progetto. I principali ambiti tematici sui quali sarà incentrata tale attività sono:
- Analisi dei dati contenuti nelle base dati secondo una logica predittiva. 
- Studi di fattibilità e analisi delle esigenze di processo e di servizio.
- Realizzazione del modello per l'analisi evoluta sui dati.
Una commissione composta da una selezione di utenti validerà il modello da adottare. 
Per svolgere tali attività ci si avvarrà di personale interno e servizi professionali a corpo approvvigionati tramite procedure aperte, convenzioni e contratti quadro Consip.
</t>
  </si>
  <si>
    <t xml:space="preserve">L’attività prevede la progettazione di strumenti per l’uso e la personalizzazione delle viste e delle analisi dei dati. L’attività prevista risulta propedeutica alla realizzazione e all’implementazione di strumenti per l’uso e la personalizzazione delle viste e delle analisi dei dati programmata nell’ambito del progetto. I principali ambiti tematici sui quali sarà incentrata tale attività sono:
- progettazione di strumenti per la gestione utenze e viste
- progettazione di strumenti per la personalizzazione servizi
Per lo svolgimento di tali attività verranno effettuati incontri con le Amministrazioni servite prevedendo momenti di verifica della conformità alle aspettative da parte di una selezione di utenti.
Per svolgere tali attività ci si avvarrà di personale interno e servizi professionali a corpo approvvigionati tramite procedure aperte, convenzioni e contratti quadro Consip.
</t>
  </si>
  <si>
    <t>L’attività è destinata alla definizione e implementazione del nuovo catalogo dei servizi e del sottostante modello di erogazione e fruizione degli stessi.
Le fasi che compongono l’attività sono:
- Analisi e benchmark dei modelli di servizio di organizzazioni analoghe in Italia e nel Mondo
- Definizione del catalogo dei servizi
- Definizione del modello di servizio (ciclo di vita del servizio, ruoli e responsabilità, modalità di attivazione, modalità di remunerazione)
- Definizione del modello organizzativo sottostante
- Definizione delle modalità di individuazione dei soggetti partner cui “delegare” parte delle attività del ciclo di vita dei servizi (es. configurazione e inizializzazione)
- Individuazione dei soggetti partner
- Attivazione delle “relazioni” con i soggetti partner intermediari
Output di questa attività è la redazione del modello di servizio che rappresenta il framework che raccoglie tutti gli elementi e caratteristiche costituenti il “nuovo” servizio:
- Oggetto del servizio: catalogo servizi
- Modalità di attivazione: composizione dei servizi
- Modalità di erogazione e fruizione: es. modalità diretta o modalità indiretta (delegando a soggetti terzi parte dell’attività)
- Ruoli e responsabilità del soggetto erogatore e del soggetto fruitore del servizio
- Pricing dei servizi 
Il modello di servizio, composto da differenti documenti (es Catalogo Servizi, Convenzione), costituisce il riferimento documentale disciplinante i servizi erogati. Nella sua predisposizione saranno coinvolti gli stakeholder in una logica di co-progettazione. Una volta predisposto, il catalogo dei servizi sarà pubblicato sul portale, condiviso e sottoscritto con un panel di stakeholders. 
La sottoscrizione della convenzione da parte delle Amministrazioni rappresenta poi l’atto di formale attivazione dei servizi nelle sue componenti (architettura tecnologica, base dati, sistemi software), modalità e caratteristiche definite e realizzate dal progetto. A partire dalla data di sottoscrizione della citata Convenzione i servizi, così come ridisegnati, diventano effettivamente fruibili all’utenza, contribuendo al miglioramento dei processi di governo delle politiche del personale pubblico.
Per svolgere tali attività ci si avvarrà di personale interno e servizi professionali a corpo approvvigionati tramite procedure aperte, convenzioni e contratti quadro Consip.</t>
  </si>
  <si>
    <t xml:space="preserve">L’attività è destinata a supportare le Amministrazioni servite, quelle da servire e gli altri stakeholder nelle fasi di cambiamento dovute all’introduzione del nuovo catalogo dei servizi e del sottostante modello di erogazione e fruizione degli stessi, anche attraverso soluzioni tecnologiche e attività on site.
Le fasi che compongono l’attività sono:
- Progettazione e definizione del modello di supporto al cambiamento (Es. approcci, strumenti e canali)
- Progettazione e erogazione delle attività di assistenza e affiancamento volte al supporto del cambiamento
- Progettazione e erogazione delle attività di formazione e coaching a supporto del cambiamento (es. Training on the job, simulatore e-learning, lezione frontale) 
- Progettazione e erogazione delle attività di comunicazione a supporto del cambiamento (es. roadshow tematici, workshop e altri eventi)
- Progettazione e implementazione delle attività di supporto all’integrazione dei servizi erogati da NoiPA con altri servizi esterni
- Monitoraggio del processo di cambiamento e dei relativi impatti verso Amministrazioni e stakeholder
Output di questa attività è la progettazione e l’implementazione del supporto al cambiamento determinato dal nuovo modello di servizio:
- Piano di erogazione delle attività di supporto al cambiamento
- Contenuti, canali e strumenti di comunicazione e promozione verso l’esterno
- Ruoli e responsabilità, processi e procedure di assistenza
- Percorsi, materiale e strumenti di formazione
- Adeguamenti e interventi migliorativi del modello e del piano di supporto al cambiamento.
Per svolgere tali attività ci si avvarrà di personale interno e servizi professionali a corpo approvvigionati tramite procedure aperte, convenzioni e contratti quadro Consip. </t>
  </si>
  <si>
    <t>L’attività prevede la progettazione di soluzioni metodologiche e organizzative sottese all’attuazione del nuovo sistema Cloudify NoiPA, propedeutiche alla realizzazione e all’implementazione dei servizi realizzativi delle applicazioni software previste nell’ambito del progetto. I principali ambiti tematici sui quali sarà incentrata tale attività sono:
- Modelli di governance dei processi attuativi (relazioni con i fornitori esterni, partner istituzionali, ecc).
- Metodologie e linee guida per l’erogazione dei servizi.
- Studi di fattibilità e analisi delle esigenze di processo e di servizio.
- Metodologie di analisi e verifica del grado di conformità normativa.
- Modelli per la gestione della qualità.
- Valutazioni degli impatti sul cliente finale.
- Modelli di analisi e di gestione dei dati.
Per svolgere tali attività ci si avvarrà di personale interno e servizi professionali a corpo approvvigionati tramite procedure aperte, convenzioni e contratti quadro Consip.</t>
  </si>
  <si>
    <t xml:space="preserve">L’attività prevede la progettazione di modelli e sistemi evoluti per la gestione delle risorse umane in ambito pubblico, i quali costituiranno la base progettuale di riferimento dei servizi realizzativi delle applicazioni software previste nell’ambito del progetto Cloudify NoiPA. I principali ambiti tematici sui quali sarà incentrata tale attività sono:
- Gestione della performance organizzativa e individuale.
- Gestione delle competenze.
- Analisi dei fabbisogni di personale per il dimensionamento e la distribuzione delle risorse.
- Gestione del piano ferie.
- Gestione e pianificazione turni.
- Gestione delle missioni (trasferte, giustificativi di spesa).
- Gestione degli accessi alle sedi.
- Servizi di wellness per il dipendente (es. gestione delle convenzioni, organizzazione di attività e iniziative di benessere per il dipendente).
Per svolgere tali attività ci si avvarrà di personale interno e servizi professionali a corpo approvvigionati tramite procedure aperte, convenzioni e contratti quadro Consip.
</t>
  </si>
  <si>
    <t xml:space="preserve">L’attività mira a promuovere e attivare l’utilizzo nelle Amministrazioni servite dei servizi anagrafici attraverso le fasi di:
- Comunicazione/Promozione
- Selezione del modello di fruizione del servizio (eventuale)
- Abilitazione di soggetti partner (eventuale)
- Stipula della convenzione (eventuale) 
- Configurazione del servizio
- Migrazione e validazione dati
- Inizializzazione del servizio
- Gestione del parallelo
- Attivazione servizio
L’attività di migrazione sarà accompagnata da azioni volte a supportare le PA, tramite l’erogazione di supporto a distanza, nella attivazione dei servizi anagrafici per gli utenti nel sistema (output). Nello specifico saranno attivati interventi formativi tarati sulle esigenze dei diversi utenti e saranno attivate modalità di collaborazione in grado di fornire un supporto in tempo reale.
Un panel di utenti attesterà la conformità dei servizi rilasciati/attivati alle loro aspettative (risultato). Tale processo di “accettazione” delle nuove soluzioni da parte degli utenti garantirà un incremento del livello di soddisfazione degli stessi ed al contempo una maggiore diffusione dei servizi tra i dipendenti pubblici. 
Per svolgere tali attività ci si avvarrà di personale interno e servizi professionali a corpo approvvigionati tramite procedure aperte, convenzioni e contratti quadro Consip. </t>
  </si>
  <si>
    <t xml:space="preserve">L’attività mira a promuovere e attivare l’utilizzo nella Amministrazioni servite dei servizi stipendiali attraverso fasi di:
- Comunicazione/Promozione
- Selezione del modello di fruizione del servizio (eventuale)
- Abilitazione di soggetti partner (eventuale)
- Stipula della convenzione (eventuale) 
- Configurazione del servizio
- Migrazione e validazione dati
- Inizializzazione del servizio
- Gestione del parallelo
- Attivazione servizio
L’attività di migrazione sarà accompagnata da azioni volte a supportare le PA, tramite l’erogazione di supporto a distanza, nella attivazione dei servizi per gli utenti nel sistema (output). Nello specifico saranno attivati interventi formativi tarati sulle esigenze dei diversi utenti e saranno attivate modalità di collaborazione in grado di fornire un supporto in tempo reale.
Tale processo di “accettazione” delle nuove soluzioni da parte degli utenti garantirà un incremento del livello di soddisfazione degli stessi ed al contempo una maggiore diffusione dei servizi tra i dipendenti pubblici.
Per svolgere tali attività ci si avvarrà di personale interno e servizi professionali a corpo approvvigionati tramite procedure aperte, convenzioni e contratti quadro Consip. </t>
  </si>
  <si>
    <t xml:space="preserve">L’attività mira a promuovere e attivare l’utilizzo nella Amministrazioni servite dei servizi giuridici attraverso le fasi di:
- Comunicazione/Promozione
- Selezione del modello di fruizione del servizio (eventuale)
- Abilitazione di soggetti partner (eventuale)
- Stipula della convenzione (eventuale) 
- Configurazione del servizio
- Migrazione e validazione dati
- Inizializzazione del servizio
- Gestione del parallelo
- Attivazione servizio
L’attività di diffusione sarà accompagnata da azioni volte a supportare le PA, tramite l’erogazione di supporto a distanza, nella attivazione dei servizi per gli utenti nel sistema (output). Nello specifico saranno attivati interventi formativi tarati sulle esigenze dei diversi utenti e saranno attivate modalità di collaborazione in grado di fornire un supporto in tempo reale.
Tale processo di “accettazione” delle nuove soluzioni da parte degli utenti garantirà un incremento del livello di soddisfazione degli stessi ed al contempo una maggiore diffusione dei servizi tra i dipendenti pubblici.
Per svolgere tali attività ci si avvarrà di personale interno e servizi professionali a corpo approvvigionati tramite procedure aperte, convenzioni e contratti quadro Consip. </t>
  </si>
  <si>
    <t>L’attività mira a promuovere e attivare l’utilizzo nella Amministrazioni servite dei servizi di HR Evoluti attraverso fasi di:
- Comunicazione/Promozione
- Selezione del modello di fruizione del servizio (eventuale)
- Abilitazione di soggetti partner (eventuale)
- Stipula della convenzione (eventuale) 
- Configurazione del servizio
- Migrazione e validazione dati
- Inizializzazione del servizio
- Gestione del parallelo
- Attivazione servizio
L’attività di diffusione sarà accompagnata da azioni volte a supportare le PA, tramite l’erogazione di supporto a distanza, nella attivazione dei servizi per gli utenti nel sistema (output). Nello specifico saranno attivati interventi formativi tarati sulle esigenze dei diversi utenti e saranno attivate modalità di collaborazione in grado di fornire un supporto in tempo reale.
Tale processo di “accettazione” delle nuove soluzioni da parte degli utenti garantirà un incremento del livello di soddisfazione degli stessi ed al contempo una maggiore diffusione dei servizi tra i dipendenti pubblici.
Per svolgere tali attività ci si avvarrà di personale interno e servizi professionali a corpo approvvigionati tramite procedure aperte, convenzioni e contratti quadro Consip.</t>
  </si>
  <si>
    <t xml:space="preserve">L’attività mira a promuovere e attivare l’utilizzo nella Amministrazioni servite dei servizi di rilevazione presenze attraverso fasi di:
- Comunicazione/Promozione
- Selezione del modello di fruizione del servizio (eventuale)
- Abilitazione di soggetti partner (eventuale)
- Stipula della convenzione (eventuale) 
- Configurazione del servizio
- Migrazione e validazione dati
- Inizializzazione del servizio
- Gestione del parallelo
- Attivazione servizio 
L’attività di diffusione sarà accompagnata da azioni volte a supportare le PA, tramite l’erogazione di supporto a distanza, nella attivazione dei servizi per gli utenti nel sistema (output). Nello specifico saranno attivati interventi formativi tarati sulle esigenze dei diversi utenti e saranno attivate modalità di collaborazione in grado di fornire un supporto in tempo reale.
Tale processo di “accettazione” delle nuove soluzioni da parte degli utenti garantirà un incremento del livello di soddisfazione degli stessi ed al contempo una maggiore diffusione dei servizi tra i dipendenti pubblici.
Per svolgere tali attività ci si avvarrà di personale interno e servizi professionali a corpo approvvigionati tramite procedure aperte, convenzioni e contratti quadro Consip. </t>
  </si>
  <si>
    <t xml:space="preserve">L’attività è destinata a supportare le Amministrazioni servite, quelle da servire e gli altri stakeholder nelle fasi di cambiamento dovute alla migrazione dei servizi anagrafici e stipendiali e all’estensione dei servizi giuridici, HR evoluti e rilevazione presenze, anche attraverso soluzioni tecnologiche e attività on site Le fasi che compongono l’attività sono:
- Progettazione e definizione del modello di supporto al cambiamento (Es. approcci, strumenti e canali)
- Progettazione e erogazione delle attività di assistenza e affiancamento a supporto del cambiamento
- Progettazione e erogazione delle attività di formazione e coaching a supporto del cambiamento (es. Training on the job, simulatore e-learning, lezione frontale) 
- Progettazione e erogazione delle attività di comunicazione a supporto del cambiamento (es. roadshow tematici, workshop e altri eventi)
- Progettazione e implementazione delle attività di supporto alla trasmissione e verifica della correttezza dei dati oggetto di migrazione 
- Progettazione e implementazione delle attività di supporto all’integrazione dei servizi erogati da NoiPA con altri servizi esterni
- Monitoraggio del processo di cambiamento e dei relativi impatti verso Amministrazioni e stakeholder
Output di questa attività è la progettazione e l’implementazione del supporto al cambiamento determinato dalle attività di migrazione ed estensione dei servizi:
- Piano di erogazione delle attività di supporto al cambiamento
- Contenuti, canali e strumenti di comunicazione e promozione verso l’esterno
- Ruoli e responsabilità, processi e procedure di assistenza
- Percorsi, materiale e strumenti di formazione
- Adeguamenti e interventi migliorativi del modello e del piano di supporto al cambiamento.
Per svolgere tali attività ci si avvarrà di personale interno e servizi professionali a corpo approvvigionati tramite procedure aperte, convenzioni e contratti quadro Consip. </t>
  </si>
  <si>
    <t xml:space="preserve">L’attività mira a promuovere e attivare l’utilizzo nelle Amministrazioni non servite del comparto sanitario dei servizi erogati (Stipendiali, giuridici, rilevazione presenze,…) attraverso le fasi di:
- Comunicazione/Promozione
- Definizione del modello di fruizione del servizio
- Identificazione di eventuali soggetti partner
- Stipula della convenzione (eventuale) 
- Configurazione del servizio
- Migrazione e validazione dati
- Inizializzazione del servizio
- Gestione del parallelo 
- Attivazione servizio
L’attività di “acquisizione” sarà accompagnata da azioni volte a supportare le Amministrazioni, tramite l’erogazione di supporto a distanza, nella attivazione dei servizi per gli utenti nel sistema (output). Nello specifico saranno attivati interventi formativi tarati sulle esigenze dei diversi utenti e saranno attivate modalità di collaborazione in grado di fornire un supporto in tempo reale.
Tale processo di “accettazione” delle nuove soluzioni da parte degli utenti garantirà un incremento del livello di soddisfazione degli stessi ed al contempo una maggiore diffusione dei servizi tra i dipendenti pubblici del comparto sanità.
Per svolgere tali attività ci si avvarrà di personale interno e servizi professionali a corpo approvvigionati tramite procedure aperte, convenzioni e contratti quadro Consip. </t>
  </si>
  <si>
    <t xml:space="preserve">L’attività mira a promuovere e attivare l’utilizzo nella Amministrazioni non servite del comparto Enti Locali (Regioni, Comuni, Enti territoriali,…) dei servizi erogati (Stipendiali, giuridici, rilevazione presenze,…) attraverso le fasi di:
- Comunicazione/Promozione
- Definizione del modello di fruizione del servizio
- Identificazione di eventuali soggetti partner
- Stipula della convenzione (eventuale) 
- Configurazione del servizio
- Migrazione e validazione dati
- Inizializzazione del servizio
- Gestione del parallelo 
- Attivazione servizio 
L’attività di acquisizione sarà accompagnata da azioni volte a supportare le Amministrazioni, tramite l’erogazione di supporto a distanza, nella attivazione dei servizi per gli utenti nel sistema (output). Nello specifico saranno attivati interventi formativi tarati sulle esigenze dei diversi utenti e saranno attivate modalità di collaborazione in grado di fornire un supporto in tempo reale.
Tale processo di “accettazione” delle nuove soluzioni da parte degli utenti garantirà un incremento del livello di soddisfazione degli stessi ed al contempo una maggiore diffusione dei servizi tra i dipendenti pubblici degli Enti Locali.  
Per svolgere tali attività ci si avvarrà di personale interno e servizi professionali a corpo approvvigionati tramite procedure aperte, convenzioni e contratti quadro Consip. </t>
  </si>
  <si>
    <t>L’attività è destinata a supportare le Amministrazioni servite, quelle da servire e gli altri stakeholder nel cambiamento determinato dall’adozione dei servizi NoiPA, anche attraverso soluzioni tecnologiche e attività on site
Le fasi che compongono l’attività sono:
- Progettazione e definizione del modello di supporto al cambiamento (Es. approcci, strumenti e canali)
- Progettazione e erogazione delle attività di assistenza e affiancamento a supporto del cambiamento
- Progettazione e erogazione delle attività di formazione e coaching a supporto del cambiamento (es. Training on the job, simulatore e-learning, lezione frontale) 
- Progettazione e erogazione delle attività di comunicazione a supporto del cambiamento (es. roadshow tematici, workshop e altri eventi)
- Progettazione e implementazione delle attività di supporto alla trasmissione e verifica della correttezza dei dati
- Progettazione e implementazione delle attività di supporto all’integrazione dei servizi erogati NoiPA con altri servizi esterni
- Monitoraggio del processo di cambiamento e dei relativi impatti verso Amministrazioni e stakeholder
Output di questa attività è la progettazione e l’implementazione del supporto al cambiamento determinato dall’adozione dei servizi NoiPA:
- Piano di erogazione delle attività di supporto al cambiamento
- Contenuti, canali e strumenti di comunicazione e promozione verso l’esterno
- Ruoli e responsabilità, processi e procedure di assistenza
- Percorsi, materiale e strumenti di formazione
- Adeguamenti e interventi migliorativi del modello e del piano di supporto al cambiamento.
Per svolgere tali attività ci si avvarrà di personale interno e servizi professionali a corpo approvvigionati tramite procedure aperte, convenzioni e contratti quadro Consip.</t>
  </si>
  <si>
    <t>La proposta progettuale concernente Cloudify NoiPA prevede un modello organizzativo di partnership che avvicini direttamente l’erogazione dei servizi al “territorio”. Ciascun partner pertanto (società in house regionali, soggetti pubblici, etc..) avrà specifiche e autonome responsabilità direttamente nell’erogazione dei servizi, i quali saranno coinvolti attraverso le modalità indicate nella presente scheda.</t>
  </si>
  <si>
    <t>Rafforzare i sistemi organizzativi volti alla gestione dei dati pubblici, consolidando e strutturando il patrimonio informativo del personale della PA</t>
  </si>
  <si>
    <t xml:space="preserve">Potenziare i processi di razionalizzazione delle amministrazioni pubbliche attraverso l’efficientamento dei sistemi organizzativi connessi alla gestione del personale pubblico </t>
  </si>
  <si>
    <t xml:space="preserve">Obiettivo della linea di intervento è quello di fornire strumenti evoluti di intelligenza sulle informazioni del sistema di gestione del personale della PA. L’attuale patrimonio informativo NoiPA verrà integrato ad altre banche dati efficientando così i processi amministrativi con le informazioni gestite da altre Amministrazioni. Tali dati e informazioni saranno messi a disposizione delle Amministrazioni e degli utenti abilitati dal sistema, favorendo pertanto la diffusione di un approccio innovativo e consapevole alla realizzazione delle politiche del personale.
In particolare, il sistema conoscitivo di NoiPA costituisce uno dei fattori chiave sul quale investire per sviluppare e potenziare modelli che migliorino la comprensione dei dati disponibili e, in generale, dei fenomeni legati alla gestione giuridico/economica del personale della PA, nonché fornire un migliore servizio ai clienti e accrescere le capacità previsionali e progettuali della DSII.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</si>
</sst>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quot;€&quot;\ #,##0.00"/>
    <numFmt numFmtId="165" formatCode="&quot;€&quot;#,##0"/>
    <numFmt numFmtId="166" formatCode="&quot;€&quot;\ #,##0"/>
  </numFmts>
  <fonts count="28" x14ac:knownFonts="1">
    <font>
      <sz val="10"/>
      <color theme="1"/>
      <name val="Arial"/>
      <family val="2"/>
    </font>
    <font>
      <sz val="10"/>
      <color theme="1"/>
      <name val="Arial"/>
      <family val="2"/>
    </font>
    <font>
      <b/>
      <sz val="10"/>
      <color theme="0"/>
      <name val="Arial"/>
      <family val="2"/>
    </font>
    <font>
      <sz val="10"/>
      <color theme="0"/>
      <name val="Arial"/>
      <family val="2"/>
    </font>
    <font>
      <sz val="11"/>
      <color theme="1"/>
      <name val="Calibri"/>
      <family val="2"/>
      <scheme val="minor"/>
    </font>
    <font>
      <u/>
      <sz val="11"/>
      <color theme="10"/>
      <name val="Calibri"/>
      <family val="2"/>
      <scheme val="minor"/>
    </font>
    <font>
      <u/>
      <sz val="10"/>
      <color theme="0"/>
      <name val="Arial"/>
      <family val="2"/>
    </font>
    <font>
      <i/>
      <sz val="10"/>
      <color theme="1"/>
      <name val="Arial"/>
      <family val="2"/>
    </font>
    <font>
      <b/>
      <sz val="8"/>
      <color theme="3" tint="-0.249977111117893"/>
      <name val="Arial"/>
      <family val="2"/>
    </font>
    <font>
      <b/>
      <i/>
      <sz val="10"/>
      <color theme="1"/>
      <name val="Arial"/>
      <family val="2"/>
    </font>
    <font>
      <sz val="8"/>
      <color rgb="FF000000"/>
      <name val="Tahoma"/>
      <family val="2"/>
    </font>
    <font>
      <sz val="9"/>
      <color theme="0"/>
      <name val="Arial"/>
      <family val="2"/>
    </font>
    <font>
      <b/>
      <sz val="9"/>
      <color theme="0"/>
      <name val="Arial"/>
      <family val="2"/>
    </font>
    <font>
      <sz val="8"/>
      <color theme="0"/>
      <name val="Arial"/>
      <family val="2"/>
    </font>
    <font>
      <sz val="8"/>
      <color theme="1"/>
      <name val="Arial"/>
      <family val="2"/>
    </font>
    <font>
      <b/>
      <sz val="12"/>
      <color theme="0"/>
      <name val="Berlin Sans FB Demi"/>
      <family val="2"/>
    </font>
    <font>
      <i/>
      <sz val="8"/>
      <color theme="1"/>
      <name val="Arial"/>
      <family val="2"/>
    </font>
    <font>
      <b/>
      <sz val="10"/>
      <name val="Arial"/>
      <family val="2"/>
    </font>
    <font>
      <b/>
      <sz val="10"/>
      <color theme="9" tint="-0.249977111117893"/>
      <name val="Arial"/>
      <family val="2"/>
    </font>
    <font>
      <b/>
      <sz val="8"/>
      <color theme="1"/>
      <name val="Arial"/>
      <family val="2"/>
    </font>
    <font>
      <b/>
      <sz val="10"/>
      <color theme="1"/>
      <name val="Arial"/>
      <family val="2"/>
    </font>
    <font>
      <sz val="10"/>
      <name val="Arial"/>
      <family val="2"/>
    </font>
    <font>
      <b/>
      <sz val="11"/>
      <color theme="3" tint="-0.249977111117893"/>
      <name val="Calibri"/>
      <family val="2"/>
      <scheme val="minor"/>
    </font>
    <font>
      <b/>
      <sz val="12"/>
      <color theme="3" tint="-0.249977111117893"/>
      <name val="Arial"/>
      <family val="2"/>
    </font>
    <font>
      <b/>
      <sz val="14"/>
      <color theme="3" tint="-0.249977111117893"/>
      <name val="Arial"/>
      <family val="2"/>
    </font>
    <font>
      <b/>
      <sz val="11"/>
      <color theme="0"/>
      <name val="Arial"/>
      <family val="2"/>
    </font>
    <font>
      <b/>
      <sz val="12"/>
      <color theme="0"/>
      <name val="Arial"/>
      <family val="2"/>
    </font>
    <font>
      <b/>
      <sz val="9"/>
      <color indexed="81"/>
      <name val="Tahoma"/>
      <family val="2"/>
    </font>
  </fonts>
  <fills count="16">
    <fill>
      <patternFill patternType="none"/>
    </fill>
    <fill>
      <patternFill patternType="gray125"/>
    </fill>
    <fill>
      <patternFill patternType="solid">
        <fgColor theme="3" tint="-0.249977111117893"/>
        <bgColor indexed="64"/>
      </patternFill>
    </fill>
    <fill>
      <patternFill patternType="solid">
        <fgColor theme="5" tint="0.59999389629810485"/>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5"/>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theme="3" tint="-0.499984740745262"/>
        <bgColor indexed="64"/>
      </patternFill>
    </fill>
    <fill>
      <patternFill patternType="solid">
        <fgColor theme="3"/>
        <bgColor indexed="64"/>
      </patternFill>
    </fill>
    <fill>
      <patternFill patternType="solid">
        <fgColor theme="6" tint="-0.24994659260841701"/>
        <bgColor indexed="64"/>
      </patternFill>
    </fill>
    <fill>
      <patternFill patternType="solid">
        <fgColor theme="6" tint="-0.249977111117893"/>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3">
    <xf numFmtId="0" fontId="0" fillId="0" borderId="0"/>
    <xf numFmtId="0" fontId="4" fillId="0" borderId="0"/>
    <xf numFmtId="0" fontId="5" fillId="0" borderId="0" applyNumberFormat="0" applyFill="0" applyBorder="0" applyAlignment="0" applyProtection="0"/>
  </cellStyleXfs>
  <cellXfs count="316">
    <xf numFmtId="0" fontId="0" fillId="0" borderId="0" xfId="0"/>
    <xf numFmtId="0" fontId="15" fillId="13" borderId="1" xfId="0" applyFont="1" applyFill="1" applyBorder="1" applyAlignment="1" applyProtection="1">
      <alignment horizontal="center" vertical="center"/>
      <protection locked="0" hidden="1"/>
    </xf>
    <xf numFmtId="0" fontId="0" fillId="0" borderId="0" xfId="0" applyAlignment="1" applyProtection="1">
      <alignment vertical="center"/>
      <protection hidden="1"/>
    </xf>
    <xf numFmtId="0" fontId="8" fillId="0" borderId="0" xfId="2" applyFont="1" applyAlignment="1" applyProtection="1">
      <alignment vertical="center"/>
      <protection hidden="1"/>
    </xf>
    <xf numFmtId="0" fontId="0" fillId="2" borderId="1" xfId="0" applyFill="1" applyBorder="1" applyAlignment="1" applyProtection="1">
      <alignment horizontal="left" vertical="center"/>
      <protection hidden="1"/>
    </xf>
    <xf numFmtId="0" fontId="0" fillId="2" borderId="1" xfId="0" applyFill="1" applyBorder="1" applyAlignment="1" applyProtection="1">
      <alignment vertical="center"/>
      <protection hidden="1"/>
    </xf>
    <xf numFmtId="14" fontId="0" fillId="0" borderId="0" xfId="0" applyNumberFormat="1" applyAlignment="1" applyProtection="1">
      <alignment vertical="center"/>
      <protection hidden="1"/>
    </xf>
    <xf numFmtId="0" fontId="0" fillId="2" borderId="13" xfId="0" applyFill="1" applyBorder="1" applyAlignment="1" applyProtection="1">
      <alignment vertical="center"/>
      <protection hidden="1"/>
    </xf>
    <xf numFmtId="0" fontId="0" fillId="2" borderId="14" xfId="0" applyFill="1" applyBorder="1" applyAlignment="1" applyProtection="1">
      <alignment vertical="center"/>
      <protection hidden="1"/>
    </xf>
    <xf numFmtId="0" fontId="7" fillId="3" borderId="2" xfId="1" applyFont="1" applyFill="1" applyBorder="1" applyAlignment="1" applyProtection="1">
      <alignment vertical="center"/>
      <protection hidden="1"/>
    </xf>
    <xf numFmtId="0" fontId="1" fillId="3" borderId="3" xfId="1" applyFont="1" applyFill="1" applyBorder="1" applyAlignment="1" applyProtection="1">
      <alignment vertical="center"/>
      <protection hidden="1"/>
    </xf>
    <xf numFmtId="0" fontId="1" fillId="3" borderId="4" xfId="1" applyFont="1" applyFill="1" applyBorder="1" applyAlignment="1" applyProtection="1">
      <alignment vertical="center"/>
      <protection hidden="1"/>
    </xf>
    <xf numFmtId="0" fontId="0" fillId="0" borderId="0" xfId="0" applyAlignment="1" applyProtection="1">
      <alignment vertical="center"/>
      <protection locked="0" hidden="1"/>
    </xf>
    <xf numFmtId="0" fontId="22" fillId="0" borderId="0" xfId="2" applyFont="1"/>
    <xf numFmtId="0" fontId="8" fillId="0" borderId="0" xfId="2" applyFont="1" applyFill="1" applyAlignment="1" applyProtection="1">
      <alignment horizontal="left" vertical="center"/>
      <protection hidden="1"/>
    </xf>
    <xf numFmtId="0" fontId="8" fillId="0" borderId="0" xfId="2" applyFont="1" applyAlignment="1" applyProtection="1">
      <alignment horizontal="right" vertical="center"/>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0" xfId="0" applyProtection="1">
      <protection locked="0" hidden="1"/>
    </xf>
    <xf numFmtId="0" fontId="21" fillId="0" borderId="0" xfId="0" applyFont="1" applyAlignment="1" applyProtection="1">
      <alignment vertical="center"/>
      <protection hidden="1"/>
    </xf>
    <xf numFmtId="0" fontId="4" fillId="0" borderId="0" xfId="1" applyAlignment="1" applyProtection="1">
      <alignment vertical="center"/>
      <protection hidden="1"/>
    </xf>
    <xf numFmtId="0" fontId="0" fillId="0" borderId="0" xfId="0" applyAlignment="1" applyProtection="1">
      <alignment horizontal="justify" vertical="center"/>
      <protection hidden="1"/>
    </xf>
    <xf numFmtId="0" fontId="8" fillId="0" borderId="0" xfId="2" applyFont="1" applyAlignment="1" applyProtection="1">
      <alignment horizontal="left" vertical="center"/>
      <protection hidden="1"/>
    </xf>
    <xf numFmtId="0" fontId="0" fillId="0" borderId="0" xfId="0" applyBorder="1" applyAlignment="1" applyProtection="1">
      <alignment horizontal="justify" vertical="center" wrapText="1"/>
      <protection hidden="1"/>
    </xf>
    <xf numFmtId="0" fontId="2" fillId="2" borderId="0" xfId="0" applyFont="1" applyFill="1" applyBorder="1" applyAlignment="1" applyProtection="1">
      <alignment horizontal="center" vertical="center" textRotation="45" wrapText="1"/>
      <protection hidden="1"/>
    </xf>
    <xf numFmtId="0" fontId="2" fillId="0" borderId="3" xfId="1" applyFont="1" applyFill="1" applyBorder="1" applyAlignment="1" applyProtection="1">
      <alignment horizontal="left" vertical="center" wrapText="1"/>
      <protection hidden="1"/>
    </xf>
    <xf numFmtId="0" fontId="2" fillId="0" borderId="0" xfId="0" applyFont="1" applyFill="1" applyBorder="1" applyAlignment="1" applyProtection="1">
      <alignment horizontal="center" vertical="center" textRotation="45" wrapText="1"/>
      <protection hidden="1"/>
    </xf>
    <xf numFmtId="0" fontId="2" fillId="0" borderId="0" xfId="0" applyFont="1" applyFill="1" applyBorder="1" applyAlignment="1" applyProtection="1">
      <alignment horizontal="left" vertical="center" textRotation="45" wrapText="1"/>
      <protection hidden="1"/>
    </xf>
    <xf numFmtId="0" fontId="0" fillId="0" borderId="0" xfId="0" applyFill="1" applyAlignment="1" applyProtection="1">
      <alignment vertical="center"/>
      <protection hidden="1"/>
    </xf>
    <xf numFmtId="0" fontId="3" fillId="2" borderId="1" xfId="0" applyFont="1" applyFill="1" applyBorder="1" applyAlignment="1" applyProtection="1">
      <alignment vertical="center"/>
      <protection hidden="1"/>
    </xf>
    <xf numFmtId="0" fontId="2" fillId="2" borderId="2" xfId="1" applyFont="1" applyFill="1" applyBorder="1" applyAlignment="1" applyProtection="1">
      <alignment horizontal="center" vertical="center" textRotation="90" wrapText="1"/>
      <protection hidden="1"/>
    </xf>
    <xf numFmtId="0" fontId="14" fillId="0" borderId="1" xfId="0" applyFont="1" applyBorder="1" applyAlignment="1" applyProtection="1">
      <alignment horizontal="center" vertical="center"/>
      <protection hidden="1"/>
    </xf>
    <xf numFmtId="0" fontId="14" fillId="0" borderId="1" xfId="0" applyFont="1" applyBorder="1" applyAlignment="1" applyProtection="1">
      <alignment horizontal="left" vertical="center" wrapText="1"/>
      <protection hidden="1"/>
    </xf>
    <xf numFmtId="0" fontId="14" fillId="0" borderId="1" xfId="0" applyFont="1" applyBorder="1" applyAlignment="1" applyProtection="1">
      <alignment horizontal="center" vertical="center" wrapText="1"/>
      <protection hidden="1"/>
    </xf>
    <xf numFmtId="0" fontId="8" fillId="0" borderId="0" xfId="2" applyFont="1" applyAlignment="1" applyProtection="1">
      <alignment horizontal="center" vertical="center"/>
      <protection hidden="1"/>
    </xf>
    <xf numFmtId="0" fontId="14" fillId="0" borderId="0" xfId="0" applyFont="1" applyAlignment="1" applyProtection="1">
      <alignment vertical="center"/>
      <protection hidden="1"/>
    </xf>
    <xf numFmtId="0" fontId="2" fillId="2" borderId="10" xfId="1" applyFont="1" applyFill="1" applyBorder="1" applyAlignment="1" applyProtection="1">
      <alignment horizontal="center" vertical="center" wrapText="1"/>
      <protection hidden="1"/>
    </xf>
    <xf numFmtId="0" fontId="14" fillId="0" borderId="1" xfId="0" applyNumberFormat="1" applyFont="1" applyBorder="1" applyAlignment="1" applyProtection="1">
      <alignment horizontal="center" vertical="center"/>
      <protection hidden="1"/>
    </xf>
    <xf numFmtId="165" fontId="19" fillId="0" borderId="1" xfId="0" applyNumberFormat="1" applyFont="1" applyBorder="1" applyAlignment="1" applyProtection="1">
      <alignment horizontal="center" vertical="center"/>
      <protection hidden="1"/>
    </xf>
    <xf numFmtId="0" fontId="2" fillId="2" borderId="13" xfId="1" applyFont="1" applyFill="1" applyBorder="1" applyAlignment="1" applyProtection="1">
      <alignment vertical="center" wrapText="1"/>
      <protection hidden="1"/>
    </xf>
    <xf numFmtId="0" fontId="0" fillId="0" borderId="0" xfId="0" applyBorder="1" applyAlignment="1" applyProtection="1">
      <alignment horizontal="left" vertical="center"/>
      <protection hidden="1"/>
    </xf>
    <xf numFmtId="0" fontId="0" fillId="0" borderId="0" xfId="0" applyAlignment="1" applyProtection="1">
      <alignment horizontal="left" vertical="center"/>
      <protection hidden="1"/>
    </xf>
    <xf numFmtId="0" fontId="0" fillId="0" borderId="0" xfId="0" applyProtection="1"/>
    <xf numFmtId="0" fontId="20" fillId="0" borderId="0" xfId="0" applyFont="1" applyProtection="1"/>
    <xf numFmtId="14" fontId="20" fillId="0" borderId="0" xfId="0" applyNumberFormat="1" applyFont="1" applyProtection="1"/>
    <xf numFmtId="0" fontId="0" fillId="0" borderId="0" xfId="0" applyNumberFormat="1" applyProtection="1"/>
    <xf numFmtId="14" fontId="0" fillId="0" borderId="0" xfId="0" applyNumberFormat="1" applyProtection="1"/>
    <xf numFmtId="0" fontId="14" fillId="0" borderId="2" xfId="0" applyFont="1" applyBorder="1" applyAlignment="1" applyProtection="1">
      <alignment horizontal="center" vertical="center" wrapText="1"/>
      <protection hidden="1"/>
    </xf>
    <xf numFmtId="0" fontId="15" fillId="13" borderId="1" xfId="0" applyFont="1" applyFill="1" applyBorder="1" applyAlignment="1" applyProtection="1">
      <alignment horizontal="center" vertical="center"/>
      <protection hidden="1"/>
    </xf>
    <xf numFmtId="0" fontId="23" fillId="0" borderId="0" xfId="0" applyFont="1" applyAlignment="1" applyProtection="1">
      <alignment horizontal="center" vertical="center"/>
      <protection hidden="1"/>
    </xf>
    <xf numFmtId="0" fontId="2" fillId="2" borderId="2" xfId="1" applyFont="1" applyFill="1" applyBorder="1" applyAlignment="1" applyProtection="1">
      <alignment horizontal="left" vertical="center"/>
      <protection hidden="1"/>
    </xf>
    <xf numFmtId="0" fontId="2" fillId="2" borderId="3" xfId="1" applyFont="1" applyFill="1" applyBorder="1" applyAlignment="1" applyProtection="1">
      <alignment horizontal="left" vertical="center"/>
      <protection hidden="1"/>
    </xf>
    <xf numFmtId="0" fontId="2" fillId="2" borderId="4" xfId="1" applyFont="1" applyFill="1" applyBorder="1" applyAlignment="1" applyProtection="1">
      <alignment horizontal="left" vertical="center"/>
      <protection hidden="1"/>
    </xf>
    <xf numFmtId="0" fontId="2" fillId="2" borderId="2" xfId="1" applyFont="1" applyFill="1" applyBorder="1" applyAlignment="1" applyProtection="1">
      <alignment horizontal="justify" vertical="center" wrapText="1"/>
      <protection hidden="1"/>
    </xf>
    <xf numFmtId="0" fontId="2" fillId="2" borderId="3" xfId="1" applyFont="1" applyFill="1" applyBorder="1" applyAlignment="1" applyProtection="1">
      <alignment horizontal="justify" vertical="center" wrapText="1"/>
      <protection hidden="1"/>
    </xf>
    <xf numFmtId="0" fontId="2" fillId="2" borderId="2" xfId="1" applyFont="1" applyFill="1" applyBorder="1" applyAlignment="1" applyProtection="1">
      <alignment horizontal="center" vertical="center" wrapText="1"/>
      <protection hidden="1"/>
    </xf>
    <xf numFmtId="0" fontId="2" fillId="2" borderId="1" xfId="1" applyFont="1" applyFill="1" applyBorder="1" applyAlignment="1" applyProtection="1">
      <alignment horizontal="center" vertical="center" wrapText="1"/>
      <protection hidden="1"/>
    </xf>
    <xf numFmtId="0" fontId="21" fillId="0" borderId="1" xfId="0" applyFont="1" applyFill="1" applyBorder="1" applyAlignment="1" applyProtection="1">
      <alignment horizontal="center" vertical="center" wrapText="1"/>
      <protection hidden="1"/>
    </xf>
    <xf numFmtId="0" fontId="0" fillId="0" borderId="0" xfId="0" applyAlignment="1" applyProtection="1">
      <alignment vertical="center"/>
    </xf>
    <xf numFmtId="0" fontId="0" fillId="0" borderId="0" xfId="0" applyAlignment="1" applyProtection="1">
      <alignment horizontal="left" vertical="center"/>
    </xf>
    <xf numFmtId="0" fontId="21" fillId="0" borderId="0" xfId="0" quotePrefix="1" applyFont="1" applyAlignment="1" applyProtection="1">
      <alignment horizontal="justify" vertical="center" wrapText="1"/>
    </xf>
    <xf numFmtId="0" fontId="21" fillId="0" borderId="0" xfId="0" applyFont="1" applyAlignment="1" applyProtection="1">
      <alignment horizontal="justify" vertical="center" wrapText="1"/>
    </xf>
    <xf numFmtId="0" fontId="0" fillId="0" borderId="0" xfId="0" quotePrefix="1" applyAlignment="1" applyProtection="1">
      <alignment vertical="center"/>
    </xf>
    <xf numFmtId="0" fontId="5" fillId="0" borderId="0" xfId="2" applyAlignment="1" applyProtection="1">
      <alignment vertical="center"/>
    </xf>
    <xf numFmtId="0" fontId="8" fillId="0" borderId="0" xfId="2" applyFont="1" applyFill="1" applyAlignment="1" applyProtection="1">
      <alignment horizontal="right" vertical="center"/>
    </xf>
    <xf numFmtId="0" fontId="22" fillId="0" borderId="0" xfId="2" applyFont="1" applyProtection="1">
      <protection hidden="1"/>
    </xf>
    <xf numFmtId="0" fontId="1" fillId="0" borderId="1" xfId="1" applyFont="1" applyBorder="1" applyAlignment="1" applyProtection="1">
      <alignment horizontal="center" vertical="center"/>
    </xf>
    <xf numFmtId="0" fontId="8" fillId="0" borderId="0" xfId="2" applyFont="1" applyFill="1" applyAlignment="1" applyProtection="1">
      <alignment horizontal="left" vertical="center"/>
    </xf>
    <xf numFmtId="0" fontId="8" fillId="0" borderId="0" xfId="2" applyFont="1" applyAlignment="1" applyProtection="1">
      <alignment horizontal="right" vertical="center"/>
    </xf>
    <xf numFmtId="0" fontId="15" fillId="14" borderId="1" xfId="0" applyFont="1" applyFill="1" applyBorder="1" applyAlignment="1" applyProtection="1">
      <alignment horizontal="center" vertical="center"/>
    </xf>
    <xf numFmtId="165" fontId="14" fillId="0" borderId="1" xfId="0" applyNumberFormat="1" applyFont="1" applyBorder="1" applyAlignment="1" applyProtection="1">
      <alignment horizontal="center" vertical="center"/>
    </xf>
    <xf numFmtId="0" fontId="0" fillId="0" borderId="1" xfId="0" applyBorder="1" applyAlignment="1" applyProtection="1">
      <alignment horizontal="center" vertical="center" wrapText="1"/>
    </xf>
    <xf numFmtId="0" fontId="23" fillId="0" borderId="0" xfId="0" applyFont="1" applyAlignment="1" applyProtection="1">
      <alignment horizontal="center" vertical="center"/>
      <protection hidden="1"/>
    </xf>
    <xf numFmtId="0" fontId="24" fillId="0" borderId="0" xfId="0" applyFont="1" applyAlignment="1" applyProtection="1">
      <alignment horizontal="center" vertical="center" wrapText="1"/>
      <protection hidden="1"/>
    </xf>
    <xf numFmtId="0" fontId="26" fillId="4" borderId="2" xfId="0" applyFont="1" applyFill="1" applyBorder="1" applyAlignment="1" applyProtection="1">
      <alignment horizontal="center" vertical="center"/>
      <protection hidden="1"/>
    </xf>
    <xf numFmtId="0" fontId="26" fillId="4" borderId="3" xfId="0" applyFont="1" applyFill="1" applyBorder="1" applyAlignment="1" applyProtection="1">
      <alignment horizontal="center" vertical="center"/>
      <protection hidden="1"/>
    </xf>
    <xf numFmtId="0" fontId="26" fillId="4" borderId="4" xfId="0" applyFont="1" applyFill="1" applyBorder="1" applyAlignment="1" applyProtection="1">
      <alignment horizontal="center" vertical="center"/>
      <protection hidden="1"/>
    </xf>
    <xf numFmtId="0" fontId="25" fillId="2" borderId="2" xfId="0" applyFont="1" applyFill="1" applyBorder="1" applyAlignment="1" applyProtection="1">
      <alignment horizontal="center" vertical="center" wrapText="1"/>
      <protection hidden="1"/>
    </xf>
    <xf numFmtId="0" fontId="25" fillId="2" borderId="3" xfId="0" applyFont="1" applyFill="1" applyBorder="1" applyAlignment="1" applyProtection="1">
      <alignment horizontal="center" vertical="center" wrapText="1"/>
      <protection hidden="1"/>
    </xf>
    <xf numFmtId="0" fontId="25" fillId="2" borderId="4" xfId="0" applyFont="1" applyFill="1" applyBorder="1" applyAlignment="1" applyProtection="1">
      <alignment horizontal="center" vertical="center" wrapText="1"/>
      <protection hidden="1"/>
    </xf>
    <xf numFmtId="0" fontId="21" fillId="0" borderId="0" xfId="0" applyFont="1" applyAlignment="1" applyProtection="1">
      <alignment horizontal="justify" vertical="center" wrapText="1"/>
    </xf>
    <xf numFmtId="0" fontId="14" fillId="6" borderId="1" xfId="0" applyFont="1" applyFill="1" applyBorder="1" applyAlignment="1" applyProtection="1">
      <alignment horizontal="center" vertical="center"/>
    </xf>
    <xf numFmtId="0" fontId="2" fillId="2" borderId="2" xfId="1" applyFont="1" applyFill="1" applyBorder="1" applyAlignment="1" applyProtection="1">
      <alignment horizontal="left" vertical="center"/>
      <protection hidden="1"/>
    </xf>
    <xf numFmtId="0" fontId="2" fillId="2" borderId="3" xfId="1" applyFont="1" applyFill="1" applyBorder="1" applyAlignment="1" applyProtection="1">
      <alignment horizontal="left" vertical="center"/>
      <protection hidden="1"/>
    </xf>
    <xf numFmtId="0" fontId="2" fillId="2" borderId="4" xfId="1" applyFont="1" applyFill="1" applyBorder="1" applyAlignment="1" applyProtection="1">
      <alignment horizontal="left" vertical="center"/>
      <protection hidden="1"/>
    </xf>
    <xf numFmtId="0" fontId="0" fillId="0" borderId="2" xfId="1" applyFont="1" applyBorder="1" applyAlignment="1" applyProtection="1">
      <alignment horizontal="justify" vertical="center" wrapText="1"/>
      <protection hidden="1"/>
    </xf>
    <xf numFmtId="0" fontId="1" fillId="0" borderId="3" xfId="1" applyFont="1" applyBorder="1" applyAlignment="1" applyProtection="1">
      <alignment horizontal="justify" vertical="center" wrapText="1"/>
      <protection hidden="1"/>
    </xf>
    <xf numFmtId="0" fontId="1" fillId="0" borderId="4" xfId="1" applyFont="1" applyBorder="1" applyAlignment="1" applyProtection="1">
      <alignment horizontal="justify" vertical="center" wrapText="1"/>
      <protection hidden="1"/>
    </xf>
    <xf numFmtId="0" fontId="14" fillId="9" borderId="1" xfId="0" applyFont="1" applyFill="1" applyBorder="1" applyAlignment="1" applyProtection="1">
      <alignment horizontal="center" vertical="center"/>
    </xf>
    <xf numFmtId="0" fontId="13" fillId="8" borderId="1" xfId="0" applyFont="1" applyFill="1" applyBorder="1" applyAlignment="1" applyProtection="1">
      <alignment horizontal="center" vertical="center"/>
    </xf>
    <xf numFmtId="0" fontId="13" fillId="10" borderId="1" xfId="0" applyFont="1" applyFill="1" applyBorder="1" applyAlignment="1" applyProtection="1">
      <alignment horizontal="center" vertical="center" wrapText="1"/>
    </xf>
    <xf numFmtId="0" fontId="13" fillId="8" borderId="1"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xf>
    <xf numFmtId="0" fontId="13" fillId="12" borderId="1" xfId="0" applyFont="1" applyFill="1" applyBorder="1" applyAlignment="1" applyProtection="1">
      <alignment horizontal="center" vertical="center" wrapText="1"/>
    </xf>
    <xf numFmtId="0" fontId="7" fillId="3" borderId="2" xfId="0" applyFont="1" applyFill="1" applyBorder="1" applyAlignment="1" applyProtection="1">
      <alignment horizontal="justify" vertical="center" wrapText="1"/>
    </xf>
    <xf numFmtId="0" fontId="7" fillId="3" borderId="3" xfId="0" applyFont="1" applyFill="1" applyBorder="1" applyAlignment="1" applyProtection="1">
      <alignment horizontal="justify" vertical="center" wrapText="1"/>
    </xf>
    <xf numFmtId="0" fontId="7" fillId="3" borderId="4" xfId="0" applyFont="1" applyFill="1" applyBorder="1" applyAlignment="1" applyProtection="1">
      <alignment horizontal="justify" vertical="center" wrapText="1"/>
    </xf>
    <xf numFmtId="0" fontId="14" fillId="7" borderId="1" xfId="0" applyFont="1" applyFill="1" applyBorder="1" applyAlignment="1" applyProtection="1">
      <alignment horizontal="center" vertical="center" wrapText="1"/>
    </xf>
    <xf numFmtId="0" fontId="2" fillId="4" borderId="2"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4" xfId="0" applyFont="1" applyFill="1" applyBorder="1" applyAlignment="1" applyProtection="1">
      <alignment horizontal="left" vertical="center"/>
    </xf>
    <xf numFmtId="0" fontId="13" fillId="11" borderId="1" xfId="0" applyFont="1" applyFill="1" applyBorder="1" applyAlignment="1" applyProtection="1">
      <alignment horizontal="center" vertical="center" wrapText="1"/>
    </xf>
    <xf numFmtId="0" fontId="13" fillId="12" borderId="1" xfId="0" applyFont="1" applyFill="1"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21" fillId="0" borderId="0" xfId="0" quotePrefix="1" applyFont="1" applyAlignment="1" applyProtection="1">
      <alignment horizontal="justify" vertical="center" wrapText="1"/>
    </xf>
    <xf numFmtId="0" fontId="2" fillId="2" borderId="1" xfId="0" applyFont="1" applyFill="1" applyBorder="1" applyAlignment="1" applyProtection="1">
      <alignment horizontal="justify" vertical="center"/>
      <protection hidden="1"/>
    </xf>
    <xf numFmtId="0" fontId="0" fillId="0" borderId="1" xfId="0" applyBorder="1" applyAlignment="1" applyProtection="1">
      <alignment horizontal="justify" vertical="center"/>
      <protection hidden="1"/>
    </xf>
    <xf numFmtId="0" fontId="0" fillId="0" borderId="0" xfId="0" applyAlignment="1" applyProtection="1">
      <alignment horizontal="left" vertical="center" wrapText="1"/>
    </xf>
    <xf numFmtId="0" fontId="2" fillId="4" borderId="2" xfId="0" applyFont="1" applyFill="1" applyBorder="1" applyAlignment="1" applyProtection="1">
      <alignment horizontal="left" vertical="center"/>
      <protection hidden="1"/>
    </xf>
    <xf numFmtId="0" fontId="2" fillId="4" borderId="3" xfId="0" applyFont="1" applyFill="1" applyBorder="1" applyAlignment="1" applyProtection="1">
      <alignment horizontal="left" vertical="center"/>
      <protection hidden="1"/>
    </xf>
    <xf numFmtId="0" fontId="2" fillId="4" borderId="4" xfId="0" applyFont="1" applyFill="1" applyBorder="1" applyAlignment="1" applyProtection="1">
      <alignment horizontal="left" vertical="center"/>
      <protection hidden="1"/>
    </xf>
    <xf numFmtId="0" fontId="1" fillId="0" borderId="2" xfId="1" applyFont="1" applyBorder="1" applyAlignment="1" applyProtection="1">
      <alignment horizontal="left" vertical="center" wrapText="1"/>
      <protection hidden="1"/>
    </xf>
    <xf numFmtId="0" fontId="1" fillId="0" borderId="3" xfId="1" applyFont="1" applyBorder="1" applyAlignment="1" applyProtection="1">
      <alignment horizontal="left" vertical="center" wrapText="1"/>
      <protection hidden="1"/>
    </xf>
    <xf numFmtId="0" fontId="1" fillId="0" borderId="4" xfId="1" applyFont="1" applyBorder="1" applyAlignment="1" applyProtection="1">
      <alignment horizontal="left" vertical="center" wrapText="1"/>
      <protection hidden="1"/>
    </xf>
    <xf numFmtId="49" fontId="0" fillId="0" borderId="2" xfId="1" applyNumberFormat="1" applyFont="1" applyBorder="1" applyAlignment="1" applyProtection="1">
      <alignment horizontal="left" vertical="center" wrapText="1"/>
    </xf>
    <xf numFmtId="49" fontId="1" fillId="0" borderId="3" xfId="1" applyNumberFormat="1" applyFont="1" applyBorder="1" applyAlignment="1" applyProtection="1">
      <alignment horizontal="left" vertical="center" wrapText="1"/>
    </xf>
    <xf numFmtId="49" fontId="1" fillId="0" borderId="4" xfId="1" applyNumberFormat="1" applyFont="1" applyBorder="1" applyAlignment="1" applyProtection="1">
      <alignment horizontal="left" vertical="center" wrapText="1"/>
    </xf>
    <xf numFmtId="0" fontId="5" fillId="0" borderId="2" xfId="2" applyBorder="1" applyAlignment="1" applyProtection="1">
      <alignment horizontal="left" vertical="center" wrapText="1"/>
    </xf>
    <xf numFmtId="0" fontId="1" fillId="0" borderId="3" xfId="1" applyFont="1" applyBorder="1" applyAlignment="1" applyProtection="1">
      <alignment horizontal="left" vertical="center" wrapText="1"/>
    </xf>
    <xf numFmtId="0" fontId="1" fillId="0" borderId="4" xfId="1" applyFont="1" applyBorder="1" applyAlignment="1" applyProtection="1">
      <alignment horizontal="left" vertical="center" wrapText="1"/>
    </xf>
    <xf numFmtId="0" fontId="0" fillId="0" borderId="2" xfId="1" applyFont="1" applyBorder="1" applyAlignment="1" applyProtection="1">
      <alignment horizontal="left" vertical="center" wrapText="1"/>
    </xf>
    <xf numFmtId="0" fontId="6" fillId="2" borderId="2" xfId="2" applyFont="1" applyFill="1" applyBorder="1" applyAlignment="1" applyProtection="1">
      <alignment horizontal="left" vertical="center"/>
      <protection hidden="1"/>
    </xf>
    <xf numFmtId="0" fontId="6" fillId="2" borderId="3" xfId="2" applyFont="1" applyFill="1" applyBorder="1" applyAlignment="1" applyProtection="1">
      <alignment horizontal="left" vertical="center"/>
      <protection hidden="1"/>
    </xf>
    <xf numFmtId="0" fontId="6" fillId="2" borderId="4" xfId="2" applyFont="1" applyFill="1" applyBorder="1" applyAlignment="1" applyProtection="1">
      <alignment horizontal="left" vertical="center"/>
      <protection hidden="1"/>
    </xf>
    <xf numFmtId="0" fontId="3" fillId="2" borderId="2" xfId="1" applyFont="1" applyFill="1" applyBorder="1" applyAlignment="1" applyProtection="1">
      <alignment horizontal="left" vertical="center"/>
      <protection hidden="1"/>
    </xf>
    <xf numFmtId="0" fontId="3" fillId="2" borderId="3" xfId="1" applyFont="1" applyFill="1" applyBorder="1" applyAlignment="1" applyProtection="1">
      <alignment horizontal="left" vertical="center"/>
      <protection hidden="1"/>
    </xf>
    <xf numFmtId="0" fontId="3" fillId="2" borderId="4" xfId="1" applyFont="1" applyFill="1" applyBorder="1" applyAlignment="1" applyProtection="1">
      <alignment horizontal="left" vertical="center"/>
      <protection hidden="1"/>
    </xf>
    <xf numFmtId="0" fontId="7" fillId="3" borderId="2" xfId="1" applyFont="1" applyFill="1" applyBorder="1" applyAlignment="1" applyProtection="1">
      <alignment horizontal="left" vertical="center"/>
      <protection hidden="1"/>
    </xf>
    <xf numFmtId="0" fontId="7" fillId="3" borderId="3" xfId="1" applyFont="1" applyFill="1" applyBorder="1" applyAlignment="1" applyProtection="1">
      <alignment horizontal="left" vertical="center"/>
      <protection hidden="1"/>
    </xf>
    <xf numFmtId="0" fontId="7" fillId="3" borderId="4" xfId="1" applyFont="1" applyFill="1" applyBorder="1" applyAlignment="1" applyProtection="1">
      <alignment horizontal="left" vertical="center"/>
      <protection hidden="1"/>
    </xf>
    <xf numFmtId="0" fontId="0" fillId="0" borderId="2" xfId="1" applyFont="1" applyBorder="1" applyAlignment="1" applyProtection="1">
      <alignment horizontal="justify" vertical="center" wrapText="1"/>
    </xf>
    <xf numFmtId="0" fontId="1" fillId="0" borderId="3" xfId="1" applyFont="1" applyBorder="1" applyAlignment="1" applyProtection="1">
      <alignment horizontal="justify" vertical="center" wrapText="1"/>
    </xf>
    <xf numFmtId="0" fontId="1" fillId="0" borderId="4" xfId="1" applyFont="1" applyBorder="1" applyAlignment="1" applyProtection="1">
      <alignment horizontal="justify" vertical="center" wrapText="1"/>
    </xf>
    <xf numFmtId="49" fontId="1" fillId="0" borderId="2" xfId="1" applyNumberFormat="1" applyFont="1" applyBorder="1" applyAlignment="1" applyProtection="1">
      <alignment horizontal="left" vertical="center" wrapText="1"/>
      <protection hidden="1"/>
    </xf>
    <xf numFmtId="49" fontId="1" fillId="0" borderId="3" xfId="1" applyNumberFormat="1" applyFont="1" applyBorder="1" applyAlignment="1" applyProtection="1">
      <alignment horizontal="left" vertical="center" wrapText="1"/>
      <protection hidden="1"/>
    </xf>
    <xf numFmtId="49" fontId="1" fillId="0" borderId="4" xfId="1" applyNumberFormat="1" applyFont="1" applyBorder="1" applyAlignment="1" applyProtection="1">
      <alignment horizontal="left" vertical="center" wrapText="1"/>
      <protection hidden="1"/>
    </xf>
    <xf numFmtId="0" fontId="1" fillId="0" borderId="10" xfId="1" applyFont="1" applyBorder="1" applyAlignment="1" applyProtection="1">
      <alignment horizontal="left" vertical="center" wrapText="1"/>
      <protection hidden="1"/>
    </xf>
    <xf numFmtId="0" fontId="1" fillId="0" borderId="11" xfId="1" applyFont="1" applyBorder="1" applyAlignment="1" applyProtection="1">
      <alignment horizontal="left" vertical="center" wrapText="1"/>
      <protection hidden="1"/>
    </xf>
    <xf numFmtId="0" fontId="1" fillId="0" borderId="12" xfId="1" applyFont="1" applyBorder="1" applyAlignment="1" applyProtection="1">
      <alignment horizontal="left" vertical="center" wrapText="1"/>
      <protection hidden="1"/>
    </xf>
    <xf numFmtId="0" fontId="0" fillId="0" borderId="10" xfId="1" applyFont="1" applyBorder="1" applyAlignment="1" applyProtection="1">
      <alignment horizontal="left" vertical="center" wrapText="1"/>
    </xf>
    <xf numFmtId="0" fontId="1" fillId="0" borderId="11" xfId="1" applyFont="1" applyBorder="1" applyAlignment="1" applyProtection="1">
      <alignment horizontal="left" vertical="center" wrapText="1"/>
    </xf>
    <xf numFmtId="0" fontId="1" fillId="0" borderId="12" xfId="1" applyFont="1" applyBorder="1" applyAlignment="1" applyProtection="1">
      <alignment horizontal="left" vertical="center" wrapText="1"/>
    </xf>
    <xf numFmtId="0" fontId="0" fillId="0" borderId="2" xfId="1" applyNumberFormat="1" applyFont="1" applyBorder="1" applyAlignment="1" applyProtection="1">
      <alignment horizontal="left" vertical="center" wrapText="1"/>
    </xf>
    <xf numFmtId="0" fontId="0" fillId="0" borderId="2" xfId="0" applyBorder="1" applyAlignment="1" applyProtection="1">
      <alignment horizontal="justify" vertical="center" wrapText="1"/>
      <protection hidden="1"/>
    </xf>
    <xf numFmtId="0" fontId="0" fillId="0" borderId="3" xfId="0"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0" fillId="0" borderId="1" xfId="0" applyBorder="1" applyAlignment="1" applyProtection="1">
      <alignment horizontal="left" vertical="center" wrapText="1"/>
    </xf>
    <xf numFmtId="0" fontId="0" fillId="0" borderId="2" xfId="0" applyBorder="1" applyAlignment="1" applyProtection="1">
      <alignment horizontal="left" vertical="center"/>
      <protection hidden="1"/>
    </xf>
    <xf numFmtId="0" fontId="0" fillId="0" borderId="3" xfId="0" applyBorder="1" applyAlignment="1" applyProtection="1">
      <alignment horizontal="left" vertical="center"/>
      <protection hidden="1"/>
    </xf>
    <xf numFmtId="0" fontId="0" fillId="0" borderId="4" xfId="0" applyBorder="1" applyAlignment="1" applyProtection="1">
      <alignment horizontal="left" vertical="center"/>
      <protection hidden="1"/>
    </xf>
    <xf numFmtId="0" fontId="7" fillId="3" borderId="5" xfId="1" applyFont="1" applyFill="1" applyBorder="1" applyAlignment="1" applyProtection="1">
      <alignment horizontal="left" vertical="center" wrapText="1"/>
      <protection hidden="1"/>
    </xf>
    <xf numFmtId="0" fontId="7" fillId="3" borderId="6" xfId="1" applyFont="1" applyFill="1" applyBorder="1" applyAlignment="1" applyProtection="1">
      <alignment horizontal="left" vertical="center" wrapText="1"/>
      <protection hidden="1"/>
    </xf>
    <xf numFmtId="0" fontId="7" fillId="3" borderId="7" xfId="1" applyFont="1" applyFill="1" applyBorder="1" applyAlignment="1" applyProtection="1">
      <alignment horizontal="left" vertical="center" wrapText="1"/>
      <protection hidden="1"/>
    </xf>
    <xf numFmtId="0" fontId="7" fillId="3" borderId="8" xfId="1" applyFont="1" applyFill="1" applyBorder="1" applyAlignment="1" applyProtection="1">
      <alignment horizontal="left" vertical="center" wrapText="1"/>
      <protection hidden="1"/>
    </xf>
    <xf numFmtId="0" fontId="7" fillId="3" borderId="0" xfId="1" applyFont="1" applyFill="1" applyBorder="1" applyAlignment="1" applyProtection="1">
      <alignment horizontal="left" vertical="center" wrapText="1"/>
      <protection hidden="1"/>
    </xf>
    <xf numFmtId="0" fontId="7" fillId="3" borderId="9" xfId="1" applyFont="1" applyFill="1" applyBorder="1" applyAlignment="1" applyProtection="1">
      <alignment horizontal="left" vertical="center" wrapText="1"/>
      <protection hidden="1"/>
    </xf>
    <xf numFmtId="0" fontId="7" fillId="3" borderId="10" xfId="1" applyFont="1" applyFill="1" applyBorder="1" applyAlignment="1" applyProtection="1">
      <alignment horizontal="left" vertical="center" wrapText="1"/>
      <protection hidden="1"/>
    </xf>
    <xf numFmtId="0" fontId="7" fillId="3" borderId="11" xfId="1" applyFont="1" applyFill="1" applyBorder="1" applyAlignment="1" applyProtection="1">
      <alignment horizontal="left" vertical="center" wrapText="1"/>
      <protection hidden="1"/>
    </xf>
    <xf numFmtId="0" fontId="7" fillId="3" borderId="12" xfId="1" applyFont="1" applyFill="1" applyBorder="1" applyAlignment="1" applyProtection="1">
      <alignment horizontal="left" vertical="center" wrapText="1"/>
      <protection hidden="1"/>
    </xf>
    <xf numFmtId="0" fontId="7" fillId="3" borderId="1" xfId="1" applyFont="1" applyFill="1" applyBorder="1" applyAlignment="1" applyProtection="1">
      <alignment horizontal="left" vertical="center" wrapText="1"/>
      <protection hidden="1"/>
    </xf>
    <xf numFmtId="164" fontId="0" fillId="0" borderId="1" xfId="0" applyNumberFormat="1" applyBorder="1" applyAlignment="1" applyProtection="1">
      <alignment horizontal="center" vertical="center"/>
      <protection hidden="1"/>
    </xf>
    <xf numFmtId="164" fontId="0" fillId="0" borderId="1" xfId="0" applyNumberFormat="1" applyBorder="1" applyAlignment="1" applyProtection="1">
      <alignment horizontal="center" vertical="center"/>
    </xf>
    <xf numFmtId="0" fontId="2" fillId="2" borderId="8" xfId="1" applyFont="1" applyFill="1" applyBorder="1" applyAlignment="1" applyProtection="1">
      <alignment horizontal="left" vertical="center"/>
      <protection hidden="1"/>
    </xf>
    <xf numFmtId="0" fontId="2" fillId="2" borderId="0" xfId="1" applyFont="1" applyFill="1" applyBorder="1" applyAlignment="1" applyProtection="1">
      <alignment horizontal="left" vertical="center"/>
      <protection hidden="1"/>
    </xf>
    <xf numFmtId="0" fontId="0" fillId="0" borderId="1" xfId="0" applyBorder="1" applyAlignment="1" applyProtection="1">
      <alignment horizontal="left" vertical="center"/>
      <protection hidden="1"/>
    </xf>
    <xf numFmtId="0" fontId="0" fillId="0" borderId="2" xfId="0" applyBorder="1" applyAlignment="1" applyProtection="1">
      <alignment horizontal="left" vertical="center" wrapText="1"/>
    </xf>
    <xf numFmtId="0" fontId="0" fillId="0" borderId="3" xfId="0" applyBorder="1" applyAlignment="1" applyProtection="1">
      <alignment horizontal="left" vertical="center" wrapText="1"/>
    </xf>
    <xf numFmtId="0" fontId="0" fillId="0" borderId="4" xfId="0" applyBorder="1" applyAlignment="1" applyProtection="1">
      <alignment horizontal="left" vertical="center" wrapText="1"/>
    </xf>
    <xf numFmtId="0" fontId="2" fillId="2" borderId="1" xfId="1" applyFont="1" applyFill="1" applyBorder="1" applyAlignment="1" applyProtection="1">
      <alignment horizontal="left" vertical="center"/>
      <protection hidden="1"/>
    </xf>
    <xf numFmtId="14" fontId="0" fillId="0" borderId="1" xfId="0" applyNumberFormat="1" applyBorder="1" applyAlignment="1" applyProtection="1">
      <alignment horizontal="center" vertical="center"/>
    </xf>
    <xf numFmtId="0" fontId="0" fillId="15" borderId="5" xfId="0" applyFill="1" applyBorder="1" applyAlignment="1" applyProtection="1">
      <alignment horizontal="left" vertical="center" wrapText="1"/>
      <protection hidden="1"/>
    </xf>
    <xf numFmtId="0" fontId="0" fillId="15" borderId="6" xfId="0" applyFill="1" applyBorder="1" applyAlignment="1" applyProtection="1">
      <alignment horizontal="left" vertical="center" wrapText="1"/>
      <protection hidden="1"/>
    </xf>
    <xf numFmtId="0" fontId="0" fillId="15" borderId="7" xfId="0" applyFill="1" applyBorder="1" applyAlignment="1" applyProtection="1">
      <alignment horizontal="left" vertical="center" wrapText="1"/>
      <protection hidden="1"/>
    </xf>
    <xf numFmtId="0" fontId="0" fillId="15" borderId="10" xfId="0" applyFill="1" applyBorder="1" applyAlignment="1" applyProtection="1">
      <alignment horizontal="left" vertical="center" wrapText="1"/>
      <protection hidden="1"/>
    </xf>
    <xf numFmtId="0" fontId="0" fillId="15" borderId="11" xfId="0" applyFill="1" applyBorder="1" applyAlignment="1" applyProtection="1">
      <alignment horizontal="left" vertical="center" wrapText="1"/>
      <protection hidden="1"/>
    </xf>
    <xf numFmtId="0" fontId="0" fillId="15" borderId="12" xfId="0" applyFill="1" applyBorder="1" applyAlignment="1" applyProtection="1">
      <alignment horizontal="left" vertical="center" wrapText="1"/>
      <protection hidden="1"/>
    </xf>
    <xf numFmtId="0" fontId="2" fillId="4" borderId="2" xfId="0" applyFont="1" applyFill="1" applyBorder="1" applyAlignment="1" applyProtection="1">
      <alignment horizontal="justify" vertical="center"/>
      <protection hidden="1"/>
    </xf>
    <xf numFmtId="0" fontId="2" fillId="4" borderId="3" xfId="0" applyFont="1" applyFill="1" applyBorder="1" applyAlignment="1" applyProtection="1">
      <alignment horizontal="justify" vertical="center"/>
      <protection hidden="1"/>
    </xf>
    <xf numFmtId="0" fontId="2" fillId="4" borderId="4" xfId="0" applyFont="1" applyFill="1" applyBorder="1" applyAlignment="1" applyProtection="1">
      <alignment horizontal="justify" vertical="center"/>
      <protection hidden="1"/>
    </xf>
    <xf numFmtId="0" fontId="7" fillId="3" borderId="1" xfId="0" applyFont="1" applyFill="1" applyBorder="1" applyAlignment="1" applyProtection="1">
      <alignment horizontal="justify" vertical="center" wrapText="1"/>
      <protection hidden="1"/>
    </xf>
    <xf numFmtId="0" fontId="2" fillId="2" borderId="2" xfId="1" applyFont="1" applyFill="1" applyBorder="1" applyAlignment="1" applyProtection="1">
      <alignment horizontal="justify" vertical="center"/>
      <protection hidden="1"/>
    </xf>
    <xf numFmtId="0" fontId="2" fillId="2" borderId="3" xfId="1" applyFont="1" applyFill="1" applyBorder="1" applyAlignment="1" applyProtection="1">
      <alignment horizontal="justify" vertical="center"/>
      <protection hidden="1"/>
    </xf>
    <xf numFmtId="0" fontId="2" fillId="2" borderId="4" xfId="1" applyFont="1" applyFill="1" applyBorder="1" applyAlignment="1" applyProtection="1">
      <alignment horizontal="justify" vertical="center"/>
      <protection hidden="1"/>
    </xf>
    <xf numFmtId="0" fontId="0" fillId="0" borderId="1" xfId="0" applyBorder="1" applyAlignment="1" applyProtection="1">
      <alignment horizontal="justify" vertical="center" wrapText="1"/>
    </xf>
    <xf numFmtId="0" fontId="7" fillId="3" borderId="1" xfId="1" applyFont="1" applyFill="1" applyBorder="1" applyAlignment="1" applyProtection="1">
      <alignment horizontal="justify" vertical="center" wrapText="1"/>
      <protection hidden="1"/>
    </xf>
    <xf numFmtId="0" fontId="0" fillId="0" borderId="1" xfId="0" applyBorder="1" applyAlignment="1" applyProtection="1">
      <alignment horizontal="justify" vertical="center"/>
    </xf>
    <xf numFmtId="0" fontId="2" fillId="2" borderId="6" xfId="1" applyFont="1" applyFill="1" applyBorder="1" applyAlignment="1" applyProtection="1">
      <alignment horizontal="justify" vertical="center" wrapText="1"/>
      <protection hidden="1"/>
    </xf>
    <xf numFmtId="0" fontId="2" fillId="2" borderId="1" xfId="0" applyFont="1" applyFill="1" applyBorder="1" applyAlignment="1" applyProtection="1">
      <alignment horizontal="left" vertical="center"/>
      <protection hidden="1"/>
    </xf>
    <xf numFmtId="0" fontId="0" fillId="0" borderId="3" xfId="0" applyBorder="1" applyAlignment="1" applyProtection="1">
      <alignment horizontal="justify" vertical="center"/>
    </xf>
    <xf numFmtId="0" fontId="0" fillId="0" borderId="4" xfId="0" applyBorder="1" applyAlignment="1" applyProtection="1">
      <alignment horizontal="justify" vertical="center"/>
    </xf>
    <xf numFmtId="0" fontId="0" fillId="0" borderId="0" xfId="0" applyBorder="1" applyAlignment="1" applyProtection="1">
      <alignment horizontal="center" vertical="center"/>
      <protection hidden="1"/>
    </xf>
    <xf numFmtId="0" fontId="0" fillId="15" borderId="1" xfId="0" applyFill="1" applyBorder="1" applyAlignment="1" applyProtection="1">
      <alignment horizontal="justify" vertical="center" wrapText="1"/>
    </xf>
    <xf numFmtId="0" fontId="0" fillId="0" borderId="3" xfId="0" applyBorder="1" applyAlignment="1" applyProtection="1">
      <alignment horizontal="justify" vertical="center" wrapText="1"/>
    </xf>
    <xf numFmtId="0" fontId="3" fillId="2" borderId="2" xfId="0" applyFont="1" applyFill="1" applyBorder="1" applyAlignment="1" applyProtection="1">
      <alignment horizontal="left" vertical="center" wrapText="1"/>
      <protection hidden="1"/>
    </xf>
    <xf numFmtId="0" fontId="3" fillId="2" borderId="3" xfId="0" applyFont="1" applyFill="1" applyBorder="1" applyAlignment="1" applyProtection="1">
      <alignment horizontal="left" vertical="center" wrapText="1"/>
      <protection hidden="1"/>
    </xf>
    <xf numFmtId="0" fontId="3" fillId="2" borderId="4" xfId="0" applyFont="1" applyFill="1" applyBorder="1" applyAlignment="1" applyProtection="1">
      <alignment horizontal="left" vertical="center" wrapText="1"/>
      <protection hidden="1"/>
    </xf>
    <xf numFmtId="0" fontId="3" fillId="2" borderId="1" xfId="0" applyFont="1" applyFill="1" applyBorder="1" applyAlignment="1" applyProtection="1">
      <alignment horizontal="left" vertical="center" wrapText="1"/>
      <protection hidden="1"/>
    </xf>
    <xf numFmtId="0" fontId="12" fillId="2" borderId="1" xfId="0" applyFont="1" applyFill="1" applyBorder="1" applyAlignment="1" applyProtection="1">
      <alignment horizontal="left" vertical="center"/>
      <protection hidden="1"/>
    </xf>
    <xf numFmtId="0" fontId="2" fillId="2" borderId="0" xfId="0" applyFont="1" applyFill="1" applyBorder="1" applyAlignment="1" applyProtection="1">
      <alignment horizontal="left" vertical="center" textRotation="45" wrapText="1"/>
      <protection hidden="1"/>
    </xf>
    <xf numFmtId="0" fontId="2" fillId="2" borderId="2" xfId="1" applyFont="1" applyFill="1" applyBorder="1" applyAlignment="1" applyProtection="1">
      <alignment horizontal="left" vertical="center" wrapText="1"/>
      <protection hidden="1"/>
    </xf>
    <xf numFmtId="0" fontId="2" fillId="2" borderId="3" xfId="1" applyFont="1" applyFill="1" applyBorder="1" applyAlignment="1" applyProtection="1">
      <alignment horizontal="left" vertical="center" wrapText="1"/>
      <protection hidden="1"/>
    </xf>
    <xf numFmtId="0" fontId="7" fillId="3" borderId="2" xfId="0" applyFont="1" applyFill="1" applyBorder="1" applyAlignment="1" applyProtection="1">
      <alignment horizontal="justify" vertical="center" wrapText="1"/>
      <protection hidden="1"/>
    </xf>
    <xf numFmtId="0" fontId="7" fillId="3" borderId="3" xfId="0" applyFont="1" applyFill="1" applyBorder="1" applyAlignment="1" applyProtection="1">
      <alignment horizontal="justify" vertical="center" wrapText="1"/>
      <protection hidden="1"/>
    </xf>
    <xf numFmtId="0" fontId="7" fillId="3" borderId="4" xfId="0" applyFont="1" applyFill="1" applyBorder="1" applyAlignment="1" applyProtection="1">
      <alignment horizontal="justify" vertical="center" wrapText="1"/>
      <protection hidden="1"/>
    </xf>
    <xf numFmtId="0" fontId="2" fillId="2" borderId="2" xfId="1" applyFont="1" applyFill="1" applyBorder="1" applyAlignment="1" applyProtection="1">
      <alignment horizontal="justify" vertical="center" wrapText="1"/>
      <protection hidden="1"/>
    </xf>
    <xf numFmtId="0" fontId="2" fillId="2" borderId="3" xfId="1" applyFont="1" applyFill="1" applyBorder="1" applyAlignment="1" applyProtection="1">
      <alignment horizontal="justify" vertical="center" wrapText="1"/>
      <protection hidden="1"/>
    </xf>
    <xf numFmtId="0" fontId="2" fillId="2" borderId="4" xfId="1" applyFont="1" applyFill="1" applyBorder="1" applyAlignment="1" applyProtection="1">
      <alignment horizontal="justify" vertical="center" wrapText="1"/>
      <protection hidden="1"/>
    </xf>
    <xf numFmtId="0" fontId="3" fillId="2" borderId="1" xfId="0" applyFont="1" applyFill="1" applyBorder="1" applyAlignment="1" applyProtection="1">
      <alignment horizontal="left" vertical="center"/>
      <protection hidden="1"/>
    </xf>
    <xf numFmtId="0" fontId="2" fillId="2" borderId="1" xfId="1" applyFont="1" applyFill="1" applyBorder="1" applyAlignment="1" applyProtection="1">
      <alignment horizontal="left" vertical="center" wrapText="1"/>
      <protection hidden="1"/>
    </xf>
    <xf numFmtId="0" fontId="11" fillId="2" borderId="1" xfId="0" applyFont="1" applyFill="1" applyBorder="1" applyAlignment="1" applyProtection="1">
      <alignment horizontal="left" vertical="center"/>
      <protection hidden="1"/>
    </xf>
    <xf numFmtId="0" fontId="0" fillId="0" borderId="1" xfId="0" applyFill="1" applyBorder="1" applyAlignment="1" applyProtection="1">
      <alignment horizontal="justify" vertical="center" wrapText="1"/>
    </xf>
    <xf numFmtId="0" fontId="0" fillId="0" borderId="1" xfId="0" applyFill="1" applyBorder="1" applyAlignment="1" applyProtection="1">
      <alignment horizontal="justify" vertical="center"/>
    </xf>
    <xf numFmtId="0" fontId="1" fillId="0" borderId="2" xfId="1" applyFont="1" applyBorder="1" applyAlignment="1" applyProtection="1">
      <alignment horizontal="left" vertical="center" wrapText="1"/>
    </xf>
    <xf numFmtId="0" fontId="2" fillId="2" borderId="2" xfId="0" applyFont="1" applyFill="1" applyBorder="1" applyAlignment="1" applyProtection="1">
      <alignment horizontal="left" vertical="center" wrapText="1"/>
      <protection hidden="1"/>
    </xf>
    <xf numFmtId="0" fontId="2" fillId="2" borderId="3" xfId="0" applyFont="1" applyFill="1" applyBorder="1" applyAlignment="1" applyProtection="1">
      <alignment horizontal="left" vertical="center" wrapText="1"/>
      <protection hidden="1"/>
    </xf>
    <xf numFmtId="0" fontId="2" fillId="2" borderId="4" xfId="0" applyFont="1" applyFill="1" applyBorder="1" applyAlignment="1" applyProtection="1">
      <alignment horizontal="left" vertical="center" wrapText="1"/>
      <protection hidden="1"/>
    </xf>
    <xf numFmtId="0" fontId="0" fillId="0" borderId="3" xfId="0" applyBorder="1" applyAlignment="1" applyProtection="1">
      <alignment horizontal="left" vertical="center" wrapText="1"/>
      <protection hidden="1"/>
    </xf>
    <xf numFmtId="0" fontId="0" fillId="0" borderId="4" xfId="0" applyBorder="1" applyAlignment="1" applyProtection="1">
      <alignment horizontal="left" vertical="center" wrapText="1"/>
      <protection hidden="1"/>
    </xf>
    <xf numFmtId="0" fontId="0" fillId="0" borderId="3" xfId="0" applyBorder="1" applyAlignment="1" applyProtection="1">
      <alignment horizontal="left" vertical="center" wrapText="1"/>
      <protection locked="0"/>
    </xf>
    <xf numFmtId="0" fontId="0" fillId="0" borderId="4" xfId="0" applyBorder="1" applyAlignment="1" applyProtection="1">
      <alignment horizontal="left" vertical="center" wrapText="1"/>
      <protection locked="0"/>
    </xf>
    <xf numFmtId="0" fontId="0" fillId="0" borderId="2" xfId="1" applyFont="1" applyBorder="1" applyAlignment="1" applyProtection="1">
      <alignment horizontal="justify" vertical="center" wrapText="1"/>
      <protection locked="0"/>
    </xf>
    <xf numFmtId="0" fontId="1" fillId="0" borderId="3" xfId="1" applyFont="1" applyBorder="1" applyAlignment="1" applyProtection="1">
      <alignment horizontal="justify" vertical="center" wrapText="1"/>
      <protection locked="0"/>
    </xf>
    <xf numFmtId="0" fontId="1" fillId="0" borderId="4" xfId="1" applyFont="1" applyBorder="1" applyAlignment="1" applyProtection="1">
      <alignment horizontal="justify" vertical="center" wrapText="1"/>
      <protection locked="0"/>
    </xf>
    <xf numFmtId="0" fontId="0" fillId="0" borderId="3" xfId="1" applyFont="1" applyBorder="1" applyAlignment="1" applyProtection="1">
      <alignment horizontal="justify" vertical="center" wrapText="1"/>
    </xf>
    <xf numFmtId="0" fontId="0" fillId="0" borderId="4" xfId="1" applyFont="1" applyBorder="1" applyAlignment="1" applyProtection="1">
      <alignment horizontal="justify" vertical="center" wrapText="1"/>
    </xf>
    <xf numFmtId="0" fontId="12" fillId="2" borderId="1" xfId="0" applyFont="1" applyFill="1" applyBorder="1" applyAlignment="1" applyProtection="1">
      <alignment horizontal="left" vertical="center" wrapText="1"/>
      <protection hidden="1"/>
    </xf>
    <xf numFmtId="0" fontId="7" fillId="3" borderId="2" xfId="1" applyFont="1" applyFill="1" applyBorder="1" applyAlignment="1" applyProtection="1">
      <alignment horizontal="left" vertical="center" wrapText="1"/>
      <protection hidden="1"/>
    </xf>
    <xf numFmtId="0" fontId="7" fillId="3" borderId="3" xfId="1" applyFont="1" applyFill="1" applyBorder="1" applyAlignment="1" applyProtection="1">
      <alignment horizontal="left" vertical="center" wrapText="1"/>
      <protection hidden="1"/>
    </xf>
    <xf numFmtId="0" fontId="7" fillId="3" borderId="4" xfId="1" applyFont="1" applyFill="1" applyBorder="1" applyAlignment="1" applyProtection="1">
      <alignment horizontal="left" vertical="center" wrapText="1"/>
      <protection hidden="1"/>
    </xf>
    <xf numFmtId="0" fontId="2" fillId="2" borderId="4" xfId="1" applyFont="1" applyFill="1" applyBorder="1" applyAlignment="1" applyProtection="1">
      <alignment horizontal="left" vertical="center" wrapText="1"/>
      <protection hidden="1"/>
    </xf>
    <xf numFmtId="0" fontId="2" fillId="4" borderId="2" xfId="0" applyFont="1" applyFill="1" applyBorder="1" applyAlignment="1" applyProtection="1">
      <alignment horizontal="left" vertical="center" wrapText="1"/>
      <protection hidden="1"/>
    </xf>
    <xf numFmtId="0" fontId="2" fillId="4" borderId="3" xfId="0" applyFont="1" applyFill="1" applyBorder="1" applyAlignment="1" applyProtection="1">
      <alignment horizontal="left" vertical="center" wrapText="1"/>
      <protection hidden="1"/>
    </xf>
    <xf numFmtId="0" fontId="2" fillId="4" borderId="4" xfId="0" applyFont="1" applyFill="1" applyBorder="1" applyAlignment="1" applyProtection="1">
      <alignment horizontal="left" vertical="center" wrapText="1"/>
      <protection hidden="1"/>
    </xf>
    <xf numFmtId="0" fontId="0" fillId="0" borderId="3" xfId="1" applyFont="1" applyBorder="1" applyAlignment="1" applyProtection="1">
      <alignment horizontal="justify" vertical="center" wrapText="1"/>
      <protection locked="0"/>
    </xf>
    <xf numFmtId="0" fontId="0" fillId="0" borderId="4" xfId="1" applyFont="1" applyBorder="1" applyAlignment="1" applyProtection="1">
      <alignment horizontal="justify" vertical="center" wrapText="1"/>
      <protection locked="0"/>
    </xf>
    <xf numFmtId="0" fontId="16" fillId="3" borderId="2" xfId="0" applyFont="1" applyFill="1" applyBorder="1" applyAlignment="1" applyProtection="1">
      <alignment horizontal="justify" vertical="center" wrapText="1"/>
      <protection hidden="1"/>
    </xf>
    <xf numFmtId="0" fontId="16" fillId="3" borderId="3" xfId="0" applyFont="1" applyFill="1" applyBorder="1" applyAlignment="1" applyProtection="1">
      <alignment horizontal="justify" vertical="center" wrapText="1"/>
      <protection hidden="1"/>
    </xf>
    <xf numFmtId="0" fontId="16" fillId="3" borderId="4" xfId="0" applyFont="1" applyFill="1" applyBorder="1" applyAlignment="1" applyProtection="1">
      <alignment horizontal="justify" vertical="center" wrapText="1"/>
      <protection hidden="1"/>
    </xf>
    <xf numFmtId="0" fontId="12" fillId="2" borderId="2" xfId="0" applyFont="1" applyFill="1" applyBorder="1" applyAlignment="1" applyProtection="1">
      <alignment horizontal="left" vertical="center"/>
      <protection hidden="1"/>
    </xf>
    <xf numFmtId="0" fontId="12" fillId="2" borderId="3" xfId="0" applyFont="1" applyFill="1" applyBorder="1" applyAlignment="1" applyProtection="1">
      <alignment horizontal="left" vertical="center"/>
      <protection hidden="1"/>
    </xf>
    <xf numFmtId="164" fontId="0" fillId="0" borderId="2" xfId="0" applyNumberFormat="1" applyBorder="1" applyAlignment="1" applyProtection="1">
      <alignment horizontal="center" vertical="center"/>
    </xf>
    <xf numFmtId="164" fontId="0" fillId="0" borderId="3" xfId="0" applyNumberFormat="1" applyBorder="1" applyAlignment="1" applyProtection="1">
      <alignment horizontal="center" vertical="center"/>
    </xf>
    <xf numFmtId="164" fontId="0" fillId="0" borderId="4" xfId="0" applyNumberFormat="1" applyBorder="1" applyAlignment="1" applyProtection="1">
      <alignment horizontal="center" vertical="center"/>
    </xf>
    <xf numFmtId="164" fontId="0" fillId="0" borderId="2" xfId="0" applyNumberFormat="1" applyBorder="1" applyAlignment="1" applyProtection="1">
      <alignment horizontal="center" vertical="center"/>
      <protection hidden="1"/>
    </xf>
    <xf numFmtId="164" fontId="0" fillId="0" borderId="3" xfId="0" applyNumberFormat="1" applyBorder="1" applyAlignment="1" applyProtection="1">
      <alignment horizontal="center" vertical="center"/>
      <protection hidden="1"/>
    </xf>
    <xf numFmtId="164" fontId="0" fillId="0" borderId="4" xfId="0" applyNumberFormat="1" applyBorder="1" applyAlignment="1" applyProtection="1">
      <alignment horizontal="center" vertical="center"/>
      <protection hidden="1"/>
    </xf>
    <xf numFmtId="3" fontId="0" fillId="0" borderId="2" xfId="0" applyNumberFormat="1" applyBorder="1" applyAlignment="1" applyProtection="1">
      <alignment horizontal="center" vertical="center"/>
    </xf>
    <xf numFmtId="3" fontId="0" fillId="0" borderId="3" xfId="0" applyNumberFormat="1" applyBorder="1" applyAlignment="1" applyProtection="1">
      <alignment horizontal="center" vertical="center"/>
    </xf>
    <xf numFmtId="3" fontId="0" fillId="0" borderId="4" xfId="0" applyNumberFormat="1" applyBorder="1" applyAlignment="1" applyProtection="1">
      <alignment horizontal="center" vertical="center"/>
    </xf>
    <xf numFmtId="3" fontId="0" fillId="0" borderId="2" xfId="0" applyNumberFormat="1" applyBorder="1" applyAlignment="1" applyProtection="1">
      <alignment horizontal="center" vertical="center"/>
      <protection hidden="1"/>
    </xf>
    <xf numFmtId="3" fontId="0" fillId="0" borderId="4" xfId="0" applyNumberFormat="1" applyBorder="1" applyAlignment="1" applyProtection="1">
      <alignment horizontal="center" vertical="center"/>
      <protection hidden="1"/>
    </xf>
    <xf numFmtId="0" fontId="2" fillId="2" borderId="2" xfId="1" applyFont="1" applyFill="1" applyBorder="1" applyAlignment="1" applyProtection="1">
      <alignment horizontal="center" vertical="center" wrapText="1"/>
      <protection hidden="1"/>
    </xf>
    <xf numFmtId="0" fontId="2" fillId="2" borderId="4" xfId="1" applyFont="1" applyFill="1" applyBorder="1" applyAlignment="1" applyProtection="1">
      <alignment horizontal="center" vertical="center" wrapText="1"/>
      <protection hidden="1"/>
    </xf>
    <xf numFmtId="0" fontId="21" fillId="0" borderId="1" xfId="1" applyFont="1" applyFill="1" applyBorder="1" applyAlignment="1" applyProtection="1">
      <alignment horizontal="center" vertical="center" wrapText="1"/>
      <protection hidden="1"/>
    </xf>
    <xf numFmtId="0" fontId="12" fillId="2" borderId="4" xfId="0" applyFont="1" applyFill="1" applyBorder="1" applyAlignment="1" applyProtection="1">
      <alignment horizontal="left" vertical="center"/>
      <protection hidden="1"/>
    </xf>
    <xf numFmtId="0" fontId="21" fillId="0" borderId="1" xfId="1" applyFont="1" applyFill="1" applyBorder="1" applyAlignment="1" applyProtection="1">
      <alignment horizontal="center" vertical="center" wrapText="1"/>
    </xf>
    <xf numFmtId="0" fontId="2" fillId="2" borderId="1" xfId="1" applyFont="1" applyFill="1" applyBorder="1" applyAlignment="1" applyProtection="1">
      <alignment horizontal="center" vertical="center" wrapText="1"/>
      <protection hidden="1"/>
    </xf>
    <xf numFmtId="0" fontId="21" fillId="0" borderId="1" xfId="1" applyNumberFormat="1" applyFont="1" applyFill="1" applyBorder="1" applyAlignment="1" applyProtection="1">
      <alignment horizontal="center" vertical="center" wrapText="1"/>
    </xf>
    <xf numFmtId="0" fontId="21" fillId="0" borderId="2" xfId="1" applyNumberFormat="1" applyFont="1" applyFill="1" applyBorder="1" applyAlignment="1" applyProtection="1">
      <alignment horizontal="center" vertical="center" wrapText="1"/>
    </xf>
    <xf numFmtId="0" fontId="21" fillId="0" borderId="3" xfId="1" applyNumberFormat="1" applyFont="1" applyFill="1" applyBorder="1" applyAlignment="1" applyProtection="1">
      <alignment horizontal="center" vertical="center" wrapText="1"/>
    </xf>
    <xf numFmtId="0" fontId="21" fillId="0" borderId="4" xfId="1" applyNumberFormat="1" applyFont="1" applyFill="1" applyBorder="1" applyAlignment="1" applyProtection="1">
      <alignment horizontal="center" vertical="center" wrapText="1"/>
    </xf>
    <xf numFmtId="0" fontId="21" fillId="0" borderId="2" xfId="1" applyFont="1" applyFill="1" applyBorder="1" applyAlignment="1" applyProtection="1">
      <alignment horizontal="center" vertical="center" wrapText="1"/>
    </xf>
    <xf numFmtId="0" fontId="21" fillId="0" borderId="3" xfId="1" applyFont="1" applyFill="1" applyBorder="1" applyAlignment="1" applyProtection="1">
      <alignment horizontal="center" vertical="center" wrapText="1"/>
    </xf>
    <xf numFmtId="0" fontId="21" fillId="0" borderId="4" xfId="1" applyFont="1" applyFill="1" applyBorder="1" applyAlignment="1" applyProtection="1">
      <alignment horizontal="center" vertical="center" wrapText="1"/>
    </xf>
    <xf numFmtId="0" fontId="0" fillId="0" borderId="1" xfId="0" applyBorder="1" applyAlignment="1" applyProtection="1">
      <alignment horizontal="left" vertical="center" wrapText="1"/>
      <protection locked="0"/>
    </xf>
    <xf numFmtId="14" fontId="0" fillId="0" borderId="1" xfId="0" applyNumberFormat="1" applyBorder="1" applyAlignment="1" applyProtection="1">
      <alignment horizontal="center" vertical="center"/>
      <protection locked="0"/>
    </xf>
    <xf numFmtId="164" fontId="0" fillId="0" borderId="2" xfId="0" applyNumberFormat="1" applyBorder="1" applyAlignment="1" applyProtection="1">
      <alignment horizontal="center" vertical="center"/>
      <protection locked="0"/>
    </xf>
    <xf numFmtId="164" fontId="0" fillId="0" borderId="3" xfId="0" applyNumberFormat="1" applyBorder="1" applyAlignment="1" applyProtection="1">
      <alignment horizontal="center" vertical="center"/>
      <protection locked="0"/>
    </xf>
    <xf numFmtId="164" fontId="0" fillId="0" borderId="4" xfId="0" applyNumberFormat="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0" fillId="0" borderId="3" xfId="0" applyNumberFormat="1" applyBorder="1" applyAlignment="1" applyProtection="1">
      <alignment horizontal="center" vertical="center"/>
      <protection locked="0"/>
    </xf>
    <xf numFmtId="3" fontId="0" fillId="0" borderId="4" xfId="0" applyNumberFormat="1" applyBorder="1" applyAlignment="1" applyProtection="1">
      <alignment horizontal="center" vertical="center"/>
      <protection locked="0"/>
    </xf>
    <xf numFmtId="0" fontId="12" fillId="2" borderId="1" xfId="0" applyFont="1" applyFill="1" applyBorder="1" applyAlignment="1" applyProtection="1">
      <alignment horizontal="left" vertical="center"/>
      <protection locked="0" hidden="1"/>
    </xf>
    <xf numFmtId="0" fontId="21" fillId="0" borderId="1" xfId="1" applyFont="1" applyFill="1" applyBorder="1" applyAlignment="1" applyProtection="1">
      <alignment horizontal="center" vertical="center" wrapText="1"/>
      <protection locked="0"/>
    </xf>
    <xf numFmtId="0" fontId="21" fillId="0" borderId="1" xfId="1" applyNumberFormat="1" applyFont="1" applyFill="1" applyBorder="1" applyAlignment="1" applyProtection="1">
      <alignment horizontal="center" vertical="center" wrapText="1"/>
      <protection locked="0"/>
    </xf>
    <xf numFmtId="0" fontId="7" fillId="3" borderId="2" xfId="0" applyFont="1" applyFill="1" applyBorder="1" applyAlignment="1" applyProtection="1">
      <alignment horizontal="left" vertical="center" wrapText="1"/>
      <protection hidden="1"/>
    </xf>
    <xf numFmtId="0" fontId="7" fillId="3" borderId="3" xfId="0" applyFont="1" applyFill="1" applyBorder="1" applyAlignment="1" applyProtection="1">
      <alignment horizontal="left" vertical="center" wrapText="1"/>
      <protection hidden="1"/>
    </xf>
    <xf numFmtId="0" fontId="7" fillId="3" borderId="4" xfId="0" applyFont="1" applyFill="1" applyBorder="1" applyAlignment="1" applyProtection="1">
      <alignment horizontal="left" vertical="center" wrapText="1"/>
      <protection hidden="1"/>
    </xf>
    <xf numFmtId="0" fontId="17" fillId="0" borderId="1" xfId="1" applyNumberFormat="1" applyFont="1" applyFill="1" applyBorder="1" applyAlignment="1" applyProtection="1">
      <alignment horizontal="center" vertical="center" wrapText="1"/>
    </xf>
    <xf numFmtId="0" fontId="17" fillId="0" borderId="1" xfId="1" applyFont="1" applyFill="1" applyBorder="1" applyAlignment="1" applyProtection="1">
      <alignment horizontal="center" vertical="center" wrapText="1"/>
      <protection hidden="1"/>
    </xf>
    <xf numFmtId="0" fontId="17" fillId="0" borderId="2" xfId="1" applyFont="1" applyFill="1" applyBorder="1" applyAlignment="1" applyProtection="1">
      <alignment horizontal="center" vertical="center" wrapText="1"/>
      <protection hidden="1"/>
    </xf>
    <xf numFmtId="0" fontId="17" fillId="0" borderId="3" xfId="1" applyFont="1" applyFill="1" applyBorder="1" applyAlignment="1" applyProtection="1">
      <alignment horizontal="center" vertical="center" wrapText="1"/>
      <protection hidden="1"/>
    </xf>
    <xf numFmtId="0" fontId="17" fillId="0" borderId="4" xfId="1" applyFont="1" applyFill="1" applyBorder="1" applyAlignment="1" applyProtection="1">
      <alignment horizontal="center" vertical="center" wrapText="1"/>
      <protection hidden="1"/>
    </xf>
    <xf numFmtId="0" fontId="17" fillId="0" borderId="1" xfId="1" applyFont="1" applyFill="1" applyBorder="1" applyAlignment="1" applyProtection="1">
      <alignment horizontal="center" vertical="center" wrapText="1"/>
    </xf>
    <xf numFmtId="0" fontId="17" fillId="0" borderId="2" xfId="1" applyFont="1" applyFill="1" applyBorder="1" applyAlignment="1" applyProtection="1">
      <alignment horizontal="center" vertical="center" wrapText="1"/>
    </xf>
    <xf numFmtId="0" fontId="17" fillId="0" borderId="3" xfId="1" applyFont="1" applyFill="1" applyBorder="1" applyAlignment="1" applyProtection="1">
      <alignment horizontal="center" vertical="center" wrapText="1"/>
    </xf>
    <xf numFmtId="0" fontId="17" fillId="0" borderId="4" xfId="1"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protection hidden="1"/>
    </xf>
    <xf numFmtId="0" fontId="21" fillId="0" borderId="15" xfId="0" applyFont="1" applyFill="1" applyBorder="1" applyAlignment="1" applyProtection="1">
      <alignment horizontal="center" vertical="center" wrapText="1"/>
      <protection hidden="1"/>
    </xf>
    <xf numFmtId="0" fontId="21" fillId="0" borderId="14" xfId="0" applyFont="1" applyFill="1" applyBorder="1" applyAlignment="1" applyProtection="1">
      <alignment horizontal="center" vertical="center" wrapText="1"/>
      <protection hidden="1"/>
    </xf>
    <xf numFmtId="0" fontId="21" fillId="0" borderId="1" xfId="0" applyFont="1" applyFill="1" applyBorder="1" applyAlignment="1" applyProtection="1">
      <alignment horizontal="center" vertical="center" wrapText="1"/>
      <protection hidden="1"/>
    </xf>
    <xf numFmtId="0" fontId="21" fillId="0" borderId="1" xfId="0" applyFont="1" applyFill="1" applyBorder="1" applyAlignment="1" applyProtection="1">
      <alignment horizontal="center"/>
      <protection hidden="1"/>
    </xf>
    <xf numFmtId="0" fontId="0" fillId="0" borderId="3" xfId="1" applyFont="1" applyBorder="1" applyAlignment="1" applyProtection="1">
      <alignment horizontal="justify" vertical="center" wrapText="1"/>
      <protection hidden="1"/>
    </xf>
    <xf numFmtId="0" fontId="0" fillId="0" borderId="4" xfId="1" applyFont="1" applyBorder="1" applyAlignment="1" applyProtection="1">
      <alignment horizontal="justify" vertical="center" wrapText="1"/>
      <protection hidden="1"/>
    </xf>
    <xf numFmtId="9" fontId="17" fillId="0" borderId="1" xfId="1" applyNumberFormat="1" applyFont="1" applyFill="1" applyBorder="1" applyAlignment="1" applyProtection="1">
      <alignment horizontal="center" vertical="center" wrapText="1"/>
    </xf>
    <xf numFmtId="0" fontId="17" fillId="0" borderId="2" xfId="1" applyNumberFormat="1" applyFont="1" applyFill="1" applyBorder="1" applyAlignment="1" applyProtection="1">
      <alignment horizontal="center" vertical="center" wrapText="1"/>
    </xf>
    <xf numFmtId="0" fontId="17" fillId="0" borderId="3" xfId="1" applyNumberFormat="1" applyFont="1" applyFill="1" applyBorder="1" applyAlignment="1" applyProtection="1">
      <alignment horizontal="center" vertical="center" wrapText="1"/>
    </xf>
    <xf numFmtId="0" fontId="17" fillId="0" borderId="4" xfId="1" applyNumberFormat="1" applyFont="1" applyFill="1" applyBorder="1" applyAlignment="1" applyProtection="1">
      <alignment horizontal="center" vertical="center" wrapText="1"/>
    </xf>
    <xf numFmtId="0" fontId="17" fillId="15" borderId="1" xfId="1" applyFont="1" applyFill="1" applyBorder="1" applyAlignment="1" applyProtection="1">
      <alignment horizontal="center" vertical="center" wrapText="1"/>
      <protection hidden="1"/>
    </xf>
    <xf numFmtId="0" fontId="2" fillId="4" borderId="8" xfId="0" applyFont="1" applyFill="1" applyBorder="1" applyAlignment="1" applyProtection="1">
      <alignment horizontal="left" vertical="center"/>
      <protection hidden="1"/>
    </xf>
    <xf numFmtId="0" fontId="2" fillId="4" borderId="0" xfId="0" applyFont="1" applyFill="1" applyBorder="1" applyAlignment="1" applyProtection="1">
      <alignment horizontal="left" vertical="center"/>
      <protection hidden="1"/>
    </xf>
    <xf numFmtId="0" fontId="0" fillId="0" borderId="3" xfId="1" applyFont="1" applyBorder="1" applyAlignment="1" applyProtection="1">
      <alignment horizontal="left" vertical="center" wrapText="1"/>
    </xf>
    <xf numFmtId="0" fontId="0" fillId="0" borderId="4" xfId="1" applyFont="1" applyBorder="1" applyAlignment="1" applyProtection="1">
      <alignment horizontal="left" vertical="center" wrapText="1"/>
    </xf>
    <xf numFmtId="166" fontId="0" fillId="0" borderId="2" xfId="0" applyNumberFormat="1" applyBorder="1" applyAlignment="1" applyProtection="1">
      <alignment horizontal="center" vertical="center"/>
      <protection hidden="1"/>
    </xf>
    <xf numFmtId="166" fontId="0" fillId="0" borderId="3" xfId="0" applyNumberFormat="1" applyBorder="1" applyAlignment="1" applyProtection="1">
      <alignment horizontal="center" vertical="center"/>
      <protection hidden="1"/>
    </xf>
    <xf numFmtId="166" fontId="0" fillId="0" borderId="4" xfId="0" applyNumberFormat="1" applyBorder="1" applyAlignment="1" applyProtection="1">
      <alignment horizontal="center" vertical="center"/>
      <protection hidden="1"/>
    </xf>
    <xf numFmtId="0" fontId="12" fillId="2" borderId="2" xfId="0" applyFont="1" applyFill="1" applyBorder="1" applyAlignment="1" applyProtection="1">
      <alignment horizontal="left" vertical="center" wrapText="1"/>
      <protection hidden="1"/>
    </xf>
    <xf numFmtId="0" fontId="12" fillId="2" borderId="3" xfId="0" applyFont="1" applyFill="1" applyBorder="1" applyAlignment="1" applyProtection="1">
      <alignment horizontal="left" vertical="center" wrapText="1"/>
      <protection hidden="1"/>
    </xf>
    <xf numFmtId="0" fontId="2" fillId="2" borderId="3" xfId="1" applyFont="1" applyFill="1" applyBorder="1" applyAlignment="1" applyProtection="1">
      <alignment horizontal="center" vertical="center" wrapText="1"/>
      <protection hidden="1"/>
    </xf>
    <xf numFmtId="0" fontId="2" fillId="2" borderId="5" xfId="1" applyFont="1" applyFill="1" applyBorder="1" applyAlignment="1" applyProtection="1">
      <alignment horizontal="left" vertical="center" wrapText="1"/>
      <protection hidden="1"/>
    </xf>
    <xf numFmtId="0" fontId="2" fillId="2" borderId="6" xfId="1" applyFont="1" applyFill="1" applyBorder="1" applyAlignment="1" applyProtection="1">
      <alignment horizontal="left" vertical="center" wrapText="1"/>
      <protection hidden="1"/>
    </xf>
    <xf numFmtId="0" fontId="2" fillId="2" borderId="7" xfId="1" applyFont="1" applyFill="1" applyBorder="1" applyAlignment="1" applyProtection="1">
      <alignment horizontal="left" vertical="center" wrapText="1"/>
      <protection hidden="1"/>
    </xf>
    <xf numFmtId="0" fontId="0" fillId="0" borderId="1" xfId="0" applyBorder="1" applyAlignment="1" applyProtection="1">
      <alignment horizontal="justify" vertical="center" wrapText="1"/>
      <protection hidden="1"/>
    </xf>
    <xf numFmtId="0" fontId="2" fillId="2" borderId="1" xfId="1" applyFont="1" applyFill="1" applyBorder="1" applyAlignment="1" applyProtection="1">
      <alignment horizontal="justify" vertical="center" wrapText="1"/>
      <protection hidden="1"/>
    </xf>
  </cellXfs>
  <cellStyles count="3">
    <cellStyle name="Hyperlink" xfId="2" builtinId="8"/>
    <cellStyle name="Normal" xfId="0" builtinId="0"/>
    <cellStyle name="Normale 2" xfId="1"/>
  </cellStyles>
  <dxfs count="19460">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font>
        <b val="0"/>
      </font>
    </dxf>
    <dxf>
      <font>
        <color auto="1"/>
      </font>
    </dxf>
    <dxf>
      <fill>
        <patternFill patternType="none">
          <bgColor auto="1"/>
        </patternFill>
      </fill>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sz val="8"/>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ont>
        <b/>
        <color theme="0"/>
      </font>
      <fill>
        <patternFill patternType="solid">
          <fgColor indexed="64"/>
          <bgColor theme="3"/>
        </patternFill>
      </fill>
    </dxf>
    <dxf>
      <fill>
        <patternFill patternType="solid">
          <bgColor theme="3" tint="0.79998168889431442"/>
        </patternFill>
      </fill>
    </dxf>
    <dxf>
      <fill>
        <patternFill patternType="solid">
          <bgColor theme="3" tint="0.79998168889431442"/>
        </patternFill>
      </fill>
    </dxf>
    <dxf>
      <fill>
        <patternFill patternType="solid">
          <bgColor theme="3"/>
        </patternFill>
      </fill>
    </dxf>
    <dxf>
      <fill>
        <patternFill patternType="solid">
          <bgColor theme="3" tint="0.39997558519241921"/>
        </patternFill>
      </fill>
    </dxf>
    <dxf>
      <fill>
        <patternFill patternType="solid">
          <bgColor theme="3"/>
        </patternFill>
      </fill>
    </dxf>
    <dxf>
      <font>
        <color auto="1"/>
      </font>
    </dxf>
    <dxf>
      <font>
        <color theme="0"/>
      </font>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tint="0.59999389629810485"/>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patternFill>
      </fill>
    </dxf>
    <dxf>
      <fill>
        <patternFill>
          <bgColor theme="3" tint="-0.499984740745262"/>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ill>
        <patternFill patternType="solid">
          <bgColor theme="4" tint="0.5999938962981048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ill>
        <patternFill patternType="solid">
          <bgColor theme="4"/>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protection hidden="1"/>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b/>
      </font>
    </dxf>
    <dxf>
      <font>
        <color theme="0"/>
      </font>
    </dxf>
    <dxf>
      <font>
        <color theme="0"/>
      </font>
    </dxf>
    <dxf>
      <font>
        <color theme="0"/>
      </font>
    </dxf>
    <dxf>
      <fill>
        <patternFill patternType="solid">
          <bgColor theme="3"/>
        </patternFill>
      </fill>
    </dxf>
    <dxf>
      <fill>
        <patternFill patternType="solid">
          <bgColor theme="3"/>
        </patternFill>
      </fill>
    </dxf>
    <dxf>
      <fill>
        <patternFill patternType="solid">
          <bgColor theme="3"/>
        </patternFill>
      </fill>
    </dxf>
    <dxf>
      <fill>
        <patternFill patternType="solid">
          <bgColor theme="3" tint="0.79998168889431442"/>
        </patternFill>
      </fill>
    </dxf>
    <dxf>
      <fill>
        <patternFill patternType="solid">
          <bgColor theme="3" tint="0.79998168889431442"/>
        </patternFill>
      </fill>
    </dxf>
    <dxf>
      <font>
        <b/>
      </font>
    </dxf>
    <dxf>
      <font>
        <b/>
      </font>
    </dxf>
    <dxf>
      <font>
        <b/>
      </font>
    </dxf>
    <dxf>
      <font>
        <b/>
      </font>
    </dxf>
    <dxf>
      <font>
        <b/>
      </font>
    </dxf>
    <dxf>
      <font>
        <b/>
      </font>
    </dxf>
    <dxf>
      <alignment wrapText="1" readingOrder="0"/>
    </dxf>
    <dxf>
      <alignment wrapText="1" readingOrder="0"/>
    </dxf>
    <dxf>
      <alignment wrapText="1" readingOrder="0"/>
    </dxf>
    <dxf>
      <alignment wrapText="1" readingOrder="0"/>
    </dxf>
    <dxf>
      <alignment wrapText="1" readingOrder="0"/>
    </dxf>
    <dxf>
      <alignment wrapText="1" readingOrder="0"/>
    </dxf>
    <dxf>
      <font>
        <color theme="0"/>
      </font>
    </dxf>
    <dxf>
      <font>
        <color theme="0"/>
      </font>
    </dxf>
    <dxf>
      <font>
        <color theme="0"/>
      </font>
    </dxf>
    <dxf>
      <font>
        <color theme="0"/>
      </font>
    </dxf>
    <dxf>
      <font>
        <color theme="0"/>
      </font>
    </dxf>
    <dxf>
      <font>
        <color theme="0"/>
      </font>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ont>
        <color theme="0"/>
      </font>
    </dxf>
    <dxf>
      <font>
        <color theme="0"/>
      </font>
    </dxf>
    <dxf>
      <font>
        <color theme="0"/>
      </font>
    </dxf>
    <dxf>
      <fill>
        <patternFill patternType="solid">
          <bgColor theme="3"/>
        </patternFill>
      </fill>
    </dxf>
    <dxf>
      <fill>
        <patternFill patternType="solid">
          <bgColor theme="3"/>
        </patternFill>
      </fill>
    </dxf>
    <dxf>
      <fill>
        <patternFill patternType="solid">
          <bgColor theme="3"/>
        </patternFill>
      </fill>
    </dxf>
    <dxf>
      <font>
        <color theme="0"/>
      </font>
    </dxf>
    <dxf>
      <font>
        <color theme="0"/>
      </font>
    </dxf>
    <dxf>
      <font>
        <b/>
      </font>
    </dxf>
    <dxf>
      <font>
        <color auto="1"/>
      </font>
    </dxf>
    <dxf>
      <font>
        <color auto="1"/>
      </font>
    </dxf>
    <dxf>
      <font>
        <color auto="1"/>
      </font>
    </dxf>
    <dxf>
      <font>
        <color auto="1"/>
      </font>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79998168889431442"/>
        </patternFill>
      </fill>
    </dxf>
    <dxf>
      <fill>
        <patternFill patternType="solid">
          <bgColor theme="3" tint="0.39997558519241921"/>
        </patternFill>
      </fill>
    </dxf>
    <dxf>
      <fill>
        <patternFill patternType="solid">
          <bgColor theme="3" tint="0.39997558519241921"/>
        </patternFill>
      </fill>
    </dxf>
    <dxf>
      <fill>
        <patternFill>
          <bgColor theme="3" tint="-0.499984740745262"/>
        </patternFill>
      </fill>
    </dxf>
    <dxf>
      <font>
        <color theme="0"/>
      </font>
    </dxf>
    <dxf>
      <font>
        <color theme="0"/>
      </font>
    </dxf>
    <dxf>
      <fill>
        <patternFill>
          <bgColor theme="3"/>
        </patternFill>
      </fill>
    </dxf>
    <dxf>
      <fill>
        <patternFill>
          <bgColor theme="3"/>
        </patternFill>
      </fill>
    </dxf>
    <dxf>
      <fill>
        <patternFill patternType="solid">
          <bgColor theme="3" tint="0.59999389629810485"/>
        </patternFill>
      </fill>
    </dxf>
    <dxf>
      <fill>
        <patternFill patternType="solid">
          <bgColor theme="3" tint="0.59999389629810485"/>
        </patternFill>
      </fill>
    </dxf>
    <dxf>
      <font>
        <b/>
      </font>
    </dxf>
    <dxf>
      <font>
        <color theme="0"/>
      </font>
    </dxf>
    <dxf>
      <fill>
        <patternFill patternType="solid">
          <bgColor theme="3"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fill>
        <patternFill patternType="solid">
          <bgColor theme="9" tint="-0.249977111117893"/>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mediumGray"/>
      </fill>
    </dxf>
    <dxf>
      <fill>
        <patternFill patternType="mediumGray"/>
      </fill>
    </dxf>
    <dxf>
      <fill>
        <patternFill patternType="mediumGray"/>
      </fill>
    </dxf>
    <dxf>
      <fill>
        <patternFill patternType="mediumGray"/>
      </fill>
    </dxf>
    <dxf>
      <fill>
        <patternFill patternType="mediumGray"/>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pivotCacheDefinition" Target="pivotCache/pivotCacheDefinition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1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1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checked="Checked" firstButton="1" fmlaLink="$Q$55"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fmlaLink="$Q$65"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Radio" checked="Checked" firstButton="1" fmlaLink="$Q$84"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firstButton="1" fmlaLink="$Q$15" lockText="1" noThreeD="1"/>
</file>

<file path=xl/ctrlProps/ctrlProp20.xml><?xml version="1.0" encoding="utf-8"?>
<formControlPr xmlns="http://schemas.microsoft.com/office/spreadsheetml/2009/9/main" objectType="Radio" checked="Checked" firstButton="1" lockText="1" noThreeD="1"/>
</file>

<file path=xl/ctrlProps/ctrlProp21.xml><?xml version="1.0" encoding="utf-8"?>
<formControlPr xmlns="http://schemas.microsoft.com/office/spreadsheetml/2009/9/main" objectType="Radio" checked="Checked" firstButton="1" lockText="1" noThreeD="1"/>
</file>

<file path=xl/ctrlProps/ctrlProp22.xml><?xml version="1.0" encoding="utf-8"?>
<formControlPr xmlns="http://schemas.microsoft.com/office/spreadsheetml/2009/9/main" objectType="GBox" noThreeD="1"/>
</file>

<file path=xl/ctrlProps/ctrlProp23.xml><?xml version="1.0" encoding="utf-8"?>
<formControlPr xmlns="http://schemas.microsoft.com/office/spreadsheetml/2009/9/main" objectType="Radio" checked="Checked" firstButton="1" lockText="1" noThreeD="1"/>
</file>

<file path=xl/ctrlProps/ctrlProp24.xml><?xml version="1.0" encoding="utf-8"?>
<formControlPr xmlns="http://schemas.microsoft.com/office/spreadsheetml/2009/9/main" objectType="Radio" checked="Checked" firstButton="1"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Radio" checked="Checked" firstButton="1" fmlaLink="$Q$9"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GBox"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Q$46"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5.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27.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30.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35.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6.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38.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9.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1.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2.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3.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1</xdr:col>
      <xdr:colOff>600075</xdr:colOff>
      <xdr:row>12</xdr:row>
      <xdr:rowOff>29687</xdr:rowOff>
    </xdr:from>
    <xdr:to>
      <xdr:col>7</xdr:col>
      <xdr:colOff>0</xdr:colOff>
      <xdr:row>16</xdr:row>
      <xdr:rowOff>102593</xdr:rowOff>
    </xdr:to>
    <xdr:pic>
      <xdr:nvPicPr>
        <xdr:cNvPr id="2" name="Immagine 1" descr="http://www.pongovernance1420.gov.it/wp-content/uploads/2017/11/logo-pon-gov.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9675" y="1972787"/>
          <a:ext cx="3057525" cy="720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28576</xdr:colOff>
      <xdr:row>3</xdr:row>
      <xdr:rowOff>19048</xdr:rowOff>
    </xdr:from>
    <xdr:to>
      <xdr:col>3</xdr:col>
      <xdr:colOff>359776</xdr:colOff>
      <xdr:row>6</xdr:row>
      <xdr:rowOff>73273</xdr:rowOff>
    </xdr:to>
    <xdr:pic>
      <xdr:nvPicPr>
        <xdr:cNvPr id="3" name="Immagine 2" descr="http://www.pongovernance1420.gov.it/wp-content/uploads/2017/11/logo-europa-trasparente.pn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6" y="504823"/>
          <a:ext cx="216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561975</xdr:colOff>
      <xdr:row>3</xdr:row>
      <xdr:rowOff>19048</xdr:rowOff>
    </xdr:from>
    <xdr:to>
      <xdr:col>8</xdr:col>
      <xdr:colOff>576375</xdr:colOff>
      <xdr:row>6</xdr:row>
      <xdr:rowOff>73273</xdr:rowOff>
    </xdr:to>
    <xdr:pic>
      <xdr:nvPicPr>
        <xdr:cNvPr id="4" name="Immagine 3" descr="http://www.lexitalia.it/a/wp-content/uploads/agenziacoesine.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09975" y="504823"/>
          <a:ext cx="18432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7681" name="TextBox1" hidden="1">
              <a:extLst>
                <a:ext uri="{63B3BB69-23CF-44E3-9099-C40C66FF867C}">
                  <a14:compatExt spid="_x0000_s327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8705" name="TextBox1" hidden="1">
              <a:extLst>
                <a:ext uri="{63B3BB69-23CF-44E3-9099-C40C66FF867C}">
                  <a14:compatExt spid="_x0000_s328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9729" name="TextBox1" hidden="1">
              <a:extLst>
                <a:ext uri="{63B3BB69-23CF-44E3-9099-C40C66FF867C}">
                  <a14:compatExt spid="_x0000_s329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0753" name="TextBox1" hidden="1">
              <a:extLst>
                <a:ext uri="{63B3BB69-23CF-44E3-9099-C40C66FF867C}">
                  <a14:compatExt spid="_x0000_s330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1777" name="TextBox1" hidden="1">
              <a:extLst>
                <a:ext uri="{63B3BB69-23CF-44E3-9099-C40C66FF867C}">
                  <a14:compatExt spid="_x0000_s331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2801" name="TextBox1" hidden="1">
              <a:extLst>
                <a:ext uri="{63B3BB69-23CF-44E3-9099-C40C66FF867C}">
                  <a14:compatExt spid="_x0000_s33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3825" name="TextBox1" hidden="1">
              <a:extLst>
                <a:ext uri="{63B3BB69-23CF-44E3-9099-C40C66FF867C}">
                  <a14:compatExt spid="_x0000_s333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4849" name="TextBox1" hidden="1">
              <a:extLst>
                <a:ext uri="{63B3BB69-23CF-44E3-9099-C40C66FF867C}">
                  <a14:compatExt spid="_x0000_s334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5873" name="TextBox1" hidden="1">
              <a:extLst>
                <a:ext uri="{63B3BB69-23CF-44E3-9099-C40C66FF867C}">
                  <a14:compatExt spid="_x0000_s335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6897" name="TextBox1" hidden="1">
              <a:extLst>
                <a:ext uri="{63B3BB69-23CF-44E3-9099-C40C66FF867C}">
                  <a14:compatExt spid="_x0000_s336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8</xdr:row>
      <xdr:rowOff>104775</xdr:rowOff>
    </xdr:from>
    <xdr:to>
      <xdr:col>5</xdr:col>
      <xdr:colOff>47625</xdr:colOff>
      <xdr:row>16</xdr:row>
      <xdr:rowOff>76200</xdr:rowOff>
    </xdr:to>
    <xdr:pic>
      <xdr:nvPicPr>
        <xdr:cNvPr id="4" name="Immagin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2105025"/>
          <a:ext cx="216217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28575</xdr:colOff>
          <xdr:row>36</xdr:row>
          <xdr:rowOff>9525</xdr:rowOff>
        </xdr:from>
        <xdr:to>
          <xdr:col>1</xdr:col>
          <xdr:colOff>257175</xdr:colOff>
          <xdr:row>37</xdr:row>
          <xdr:rowOff>28575</xdr:rowOff>
        </xdr:to>
        <xdr:sp macro="" textlink="">
          <xdr:nvSpPr>
            <xdr:cNvPr id="176130" name="Option Button 2" hidden="1">
              <a:extLst>
                <a:ext uri="{63B3BB69-23CF-44E3-9099-C40C66FF867C}">
                  <a14:compatExt spid="_x0000_s176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7921" name="TextBox1" hidden="1">
              <a:extLst>
                <a:ext uri="{63B3BB69-23CF-44E3-9099-C40C66FF867C}">
                  <a14:compatExt spid="_x0000_s337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8945" name="TextBox1" hidden="1">
              <a:extLst>
                <a:ext uri="{63B3BB69-23CF-44E3-9099-C40C66FF867C}">
                  <a14:compatExt spid="_x0000_s338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39969" name="TextBox1" hidden="1">
              <a:extLst>
                <a:ext uri="{63B3BB69-23CF-44E3-9099-C40C66FF867C}">
                  <a14:compatExt spid="_x0000_s339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0993" name="TextBox1" hidden="1">
              <a:extLst>
                <a:ext uri="{63B3BB69-23CF-44E3-9099-C40C66FF867C}">
                  <a14:compatExt spid="_x0000_s340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2017" name="TextBox1" hidden="1">
              <a:extLst>
                <a:ext uri="{63B3BB69-23CF-44E3-9099-C40C66FF867C}">
                  <a14:compatExt spid="_x0000_s342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3041" name="TextBox1" hidden="1">
              <a:extLst>
                <a:ext uri="{63B3BB69-23CF-44E3-9099-C40C66FF867C}">
                  <a14:compatExt spid="_x0000_s34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4065" name="TextBox1" hidden="1">
              <a:extLst>
                <a:ext uri="{63B3BB69-23CF-44E3-9099-C40C66FF867C}">
                  <a14:compatExt spid="_x0000_s344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5089" name="TextBox1" hidden="1">
              <a:extLst>
                <a:ext uri="{63B3BB69-23CF-44E3-9099-C40C66FF867C}">
                  <a14:compatExt spid="_x0000_s345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6113" name="TextBox1" hidden="1">
              <a:extLst>
                <a:ext uri="{63B3BB69-23CF-44E3-9099-C40C66FF867C}">
                  <a14:compatExt spid="_x0000_s346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7137" name="TextBox1" hidden="1">
              <a:extLst>
                <a:ext uri="{63B3BB69-23CF-44E3-9099-C40C66FF867C}">
                  <a14:compatExt spid="_x0000_s347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200025</xdr:colOff>
          <xdr:row>14</xdr:row>
          <xdr:rowOff>28575</xdr:rowOff>
        </xdr:from>
        <xdr:to>
          <xdr:col>1</xdr:col>
          <xdr:colOff>419100</xdr:colOff>
          <xdr:row>14</xdr:row>
          <xdr:rowOff>161925</xdr:rowOff>
        </xdr:to>
        <xdr:sp macro="" textlink="">
          <xdr:nvSpPr>
            <xdr:cNvPr id="3108" name="Option Button 36" hidden="1">
              <a:extLst>
                <a:ext uri="{63B3BB69-23CF-44E3-9099-C40C66FF867C}">
                  <a14:compatExt spid="_x0000_s3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15</xdr:row>
          <xdr:rowOff>28575</xdr:rowOff>
        </xdr:from>
        <xdr:to>
          <xdr:col>1</xdr:col>
          <xdr:colOff>419100</xdr:colOff>
          <xdr:row>15</xdr:row>
          <xdr:rowOff>161925</xdr:rowOff>
        </xdr:to>
        <xdr:sp macro="" textlink="">
          <xdr:nvSpPr>
            <xdr:cNvPr id="3109" name="Option Button 37" hidden="1">
              <a:extLst>
                <a:ext uri="{63B3BB69-23CF-44E3-9099-C40C66FF867C}">
                  <a14:compatExt spid="_x0000_s3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16</xdr:row>
          <xdr:rowOff>28575</xdr:rowOff>
        </xdr:from>
        <xdr:to>
          <xdr:col>1</xdr:col>
          <xdr:colOff>419100</xdr:colOff>
          <xdr:row>16</xdr:row>
          <xdr:rowOff>161925</xdr:rowOff>
        </xdr:to>
        <xdr:sp macro="" textlink="">
          <xdr:nvSpPr>
            <xdr:cNvPr id="3110" name="Option Button 38" hidden="1">
              <a:extLst>
                <a:ext uri="{63B3BB69-23CF-44E3-9099-C40C66FF867C}">
                  <a14:compatExt spid="_x0000_s3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17</xdr:row>
          <xdr:rowOff>28575</xdr:rowOff>
        </xdr:from>
        <xdr:to>
          <xdr:col>1</xdr:col>
          <xdr:colOff>419100</xdr:colOff>
          <xdr:row>17</xdr:row>
          <xdr:rowOff>161925</xdr:rowOff>
        </xdr:to>
        <xdr:sp macro="" textlink="">
          <xdr:nvSpPr>
            <xdr:cNvPr id="3111" name="Option Button 39" hidden="1">
              <a:extLst>
                <a:ext uri="{63B3BB69-23CF-44E3-9099-C40C66FF867C}">
                  <a14:compatExt spid="_x0000_s3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12</xdr:row>
          <xdr:rowOff>142875</xdr:rowOff>
        </xdr:from>
        <xdr:to>
          <xdr:col>2</xdr:col>
          <xdr:colOff>180975</xdr:colOff>
          <xdr:row>18</xdr:row>
          <xdr:rowOff>123825</xdr:rowOff>
        </xdr:to>
        <xdr:sp macro="" textlink="">
          <xdr:nvSpPr>
            <xdr:cNvPr id="3112" name="Group Box 40" hidden="1">
              <a:extLst>
                <a:ext uri="{63B3BB69-23CF-44E3-9099-C40C66FF867C}">
                  <a14:compatExt spid="_x0000_s31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45</xdr:row>
          <xdr:rowOff>28575</xdr:rowOff>
        </xdr:from>
        <xdr:to>
          <xdr:col>1</xdr:col>
          <xdr:colOff>419100</xdr:colOff>
          <xdr:row>45</xdr:row>
          <xdr:rowOff>161925</xdr:rowOff>
        </xdr:to>
        <xdr:sp macro="" textlink="">
          <xdr:nvSpPr>
            <xdr:cNvPr id="3119" name="Option Button 47" hidden="1">
              <a:extLst>
                <a:ext uri="{63B3BB69-23CF-44E3-9099-C40C66FF867C}">
                  <a14:compatExt spid="_x0000_s3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46</xdr:row>
          <xdr:rowOff>28575</xdr:rowOff>
        </xdr:from>
        <xdr:to>
          <xdr:col>1</xdr:col>
          <xdr:colOff>419100</xdr:colOff>
          <xdr:row>46</xdr:row>
          <xdr:rowOff>161925</xdr:rowOff>
        </xdr:to>
        <xdr:sp macro="" textlink="">
          <xdr:nvSpPr>
            <xdr:cNvPr id="3120" name="Option Button 48" hidden="1">
              <a:extLst>
                <a:ext uri="{63B3BB69-23CF-44E3-9099-C40C66FF867C}">
                  <a14:compatExt spid="_x0000_s3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43</xdr:row>
          <xdr:rowOff>0</xdr:rowOff>
        </xdr:from>
        <xdr:to>
          <xdr:col>2</xdr:col>
          <xdr:colOff>85725</xdr:colOff>
          <xdr:row>47</xdr:row>
          <xdr:rowOff>104775</xdr:rowOff>
        </xdr:to>
        <xdr:sp macro="" textlink="">
          <xdr:nvSpPr>
            <xdr:cNvPr id="3121" name="Group Box 49" hidden="1">
              <a:extLst>
                <a:ext uri="{63B3BB69-23CF-44E3-9099-C40C66FF867C}">
                  <a14:compatExt spid="_x0000_s312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49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54</xdr:row>
          <xdr:rowOff>28575</xdr:rowOff>
        </xdr:from>
        <xdr:to>
          <xdr:col>1</xdr:col>
          <xdr:colOff>409575</xdr:colOff>
          <xdr:row>54</xdr:row>
          <xdr:rowOff>180975</xdr:rowOff>
        </xdr:to>
        <xdr:sp macro="" textlink="">
          <xdr:nvSpPr>
            <xdr:cNvPr id="3123" name="Option Button 51" hidden="1">
              <a:extLst>
                <a:ext uri="{63B3BB69-23CF-44E3-9099-C40C66FF867C}">
                  <a14:compatExt spid="_x0000_s3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55</xdr:row>
          <xdr:rowOff>28575</xdr:rowOff>
        </xdr:from>
        <xdr:to>
          <xdr:col>1</xdr:col>
          <xdr:colOff>409575</xdr:colOff>
          <xdr:row>55</xdr:row>
          <xdr:rowOff>180975</xdr:rowOff>
        </xdr:to>
        <xdr:sp macro="" textlink="">
          <xdr:nvSpPr>
            <xdr:cNvPr id="3124" name="Option Button 52" hidden="1">
              <a:extLst>
                <a:ext uri="{63B3BB69-23CF-44E3-9099-C40C66FF867C}">
                  <a14:compatExt spid="_x0000_s3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52</xdr:row>
          <xdr:rowOff>104775</xdr:rowOff>
        </xdr:from>
        <xdr:to>
          <xdr:col>2</xdr:col>
          <xdr:colOff>66675</xdr:colOff>
          <xdr:row>56</xdr:row>
          <xdr:rowOff>114300</xdr:rowOff>
        </xdr:to>
        <xdr:sp macro="" textlink="">
          <xdr:nvSpPr>
            <xdr:cNvPr id="3125" name="Group Box 53" hidden="1">
              <a:extLst>
                <a:ext uri="{63B3BB69-23CF-44E3-9099-C40C66FF867C}">
                  <a14:compatExt spid="_x0000_s31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64</xdr:row>
          <xdr:rowOff>28575</xdr:rowOff>
        </xdr:from>
        <xdr:to>
          <xdr:col>1</xdr:col>
          <xdr:colOff>381000</xdr:colOff>
          <xdr:row>64</xdr:row>
          <xdr:rowOff>180975</xdr:rowOff>
        </xdr:to>
        <xdr:sp macro="" textlink="">
          <xdr:nvSpPr>
            <xdr:cNvPr id="3126" name="Option Button 54" hidden="1">
              <a:extLst>
                <a:ext uri="{63B3BB69-23CF-44E3-9099-C40C66FF867C}">
                  <a14:compatExt spid="_x0000_s3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65</xdr:row>
          <xdr:rowOff>28575</xdr:rowOff>
        </xdr:from>
        <xdr:to>
          <xdr:col>1</xdr:col>
          <xdr:colOff>381000</xdr:colOff>
          <xdr:row>65</xdr:row>
          <xdr:rowOff>180975</xdr:rowOff>
        </xdr:to>
        <xdr:sp macro="" textlink="">
          <xdr:nvSpPr>
            <xdr:cNvPr id="3127" name="Option Button 55" hidden="1">
              <a:extLst>
                <a:ext uri="{63B3BB69-23CF-44E3-9099-C40C66FF867C}">
                  <a14:compatExt spid="_x0000_s3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62</xdr:row>
          <xdr:rowOff>123825</xdr:rowOff>
        </xdr:from>
        <xdr:to>
          <xdr:col>2</xdr:col>
          <xdr:colOff>85725</xdr:colOff>
          <xdr:row>66</xdr:row>
          <xdr:rowOff>142875</xdr:rowOff>
        </xdr:to>
        <xdr:sp macro="" textlink="">
          <xdr:nvSpPr>
            <xdr:cNvPr id="3128" name="Group Box 56" hidden="1">
              <a:extLst>
                <a:ext uri="{63B3BB69-23CF-44E3-9099-C40C66FF867C}">
                  <a14:compatExt spid="_x0000_s312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83</xdr:row>
          <xdr:rowOff>28575</xdr:rowOff>
        </xdr:from>
        <xdr:to>
          <xdr:col>1</xdr:col>
          <xdr:colOff>390525</xdr:colOff>
          <xdr:row>83</xdr:row>
          <xdr:rowOff>161925</xdr:rowOff>
        </xdr:to>
        <xdr:sp macro="" textlink="">
          <xdr:nvSpPr>
            <xdr:cNvPr id="3129" name="Option Button 57" hidden="1">
              <a:extLst>
                <a:ext uri="{63B3BB69-23CF-44E3-9099-C40C66FF867C}">
                  <a14:compatExt spid="_x0000_s3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84</xdr:row>
          <xdr:rowOff>28575</xdr:rowOff>
        </xdr:from>
        <xdr:to>
          <xdr:col>1</xdr:col>
          <xdr:colOff>390525</xdr:colOff>
          <xdr:row>84</xdr:row>
          <xdr:rowOff>161925</xdr:rowOff>
        </xdr:to>
        <xdr:sp macro="" textlink="">
          <xdr:nvSpPr>
            <xdr:cNvPr id="3130" name="Option Button 58" hidden="1">
              <a:extLst>
                <a:ext uri="{63B3BB69-23CF-44E3-9099-C40C66FF867C}">
                  <a14:compatExt spid="_x0000_s3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81</xdr:row>
          <xdr:rowOff>142875</xdr:rowOff>
        </xdr:from>
        <xdr:to>
          <xdr:col>2</xdr:col>
          <xdr:colOff>66675</xdr:colOff>
          <xdr:row>85</xdr:row>
          <xdr:rowOff>104775</xdr:rowOff>
        </xdr:to>
        <xdr:sp macro="" textlink="">
          <xdr:nvSpPr>
            <xdr:cNvPr id="3131" name="Group Box 59" hidden="1">
              <a:extLst>
                <a:ext uri="{63B3BB69-23CF-44E3-9099-C40C66FF867C}">
                  <a14:compatExt spid="_x0000_s31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85</xdr:row>
          <xdr:rowOff>0</xdr:rowOff>
        </xdr:from>
        <xdr:to>
          <xdr:col>2</xdr:col>
          <xdr:colOff>28575</xdr:colOff>
          <xdr:row>89</xdr:row>
          <xdr:rowOff>114300</xdr:rowOff>
        </xdr:to>
        <xdr:sp macro="" textlink="">
          <xdr:nvSpPr>
            <xdr:cNvPr id="3135" name="Group Box 63" hidden="1">
              <a:extLst>
                <a:ext uri="{63B3BB69-23CF-44E3-9099-C40C66FF867C}">
                  <a14:compatExt spid="_x0000_s313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117</xdr:row>
          <xdr:rowOff>114300</xdr:rowOff>
        </xdr:from>
        <xdr:to>
          <xdr:col>1</xdr:col>
          <xdr:colOff>390525</xdr:colOff>
          <xdr:row>117</xdr:row>
          <xdr:rowOff>257175</xdr:rowOff>
        </xdr:to>
        <xdr:sp macro="" textlink="">
          <xdr:nvSpPr>
            <xdr:cNvPr id="3216" name="Option Button 144" hidden="1">
              <a:extLst>
                <a:ext uri="{63B3BB69-23CF-44E3-9099-C40C66FF867C}">
                  <a14:compatExt spid="_x0000_s3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122</xdr:row>
          <xdr:rowOff>28575</xdr:rowOff>
        </xdr:from>
        <xdr:to>
          <xdr:col>1</xdr:col>
          <xdr:colOff>409575</xdr:colOff>
          <xdr:row>122</xdr:row>
          <xdr:rowOff>161925</xdr:rowOff>
        </xdr:to>
        <xdr:sp macro="" textlink="">
          <xdr:nvSpPr>
            <xdr:cNvPr id="3217" name="Option Button 145" hidden="1">
              <a:extLst>
                <a:ext uri="{63B3BB69-23CF-44E3-9099-C40C66FF867C}">
                  <a14:compatExt spid="_x0000_s3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116</xdr:row>
          <xdr:rowOff>47625</xdr:rowOff>
        </xdr:from>
        <xdr:to>
          <xdr:col>2</xdr:col>
          <xdr:colOff>85725</xdr:colOff>
          <xdr:row>118</xdr:row>
          <xdr:rowOff>180975</xdr:rowOff>
        </xdr:to>
        <xdr:sp macro="" textlink="">
          <xdr:nvSpPr>
            <xdr:cNvPr id="3218" name="Group Box 146" hidden="1">
              <a:extLst>
                <a:ext uri="{63B3BB69-23CF-44E3-9099-C40C66FF867C}">
                  <a14:compatExt spid="_x0000_s321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146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126</xdr:row>
          <xdr:rowOff>28575</xdr:rowOff>
        </xdr:from>
        <xdr:to>
          <xdr:col>1</xdr:col>
          <xdr:colOff>409575</xdr:colOff>
          <xdr:row>126</xdr:row>
          <xdr:rowOff>161925</xdr:rowOff>
        </xdr:to>
        <xdr:sp macro="" textlink="">
          <xdr:nvSpPr>
            <xdr:cNvPr id="3219" name="Option Button 147" hidden="1">
              <a:extLst>
                <a:ext uri="{63B3BB69-23CF-44E3-9099-C40C66FF867C}">
                  <a14:compatExt spid="_x0000_s3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130</xdr:row>
          <xdr:rowOff>28575</xdr:rowOff>
        </xdr:from>
        <xdr:to>
          <xdr:col>1</xdr:col>
          <xdr:colOff>409575</xdr:colOff>
          <xdr:row>130</xdr:row>
          <xdr:rowOff>161925</xdr:rowOff>
        </xdr:to>
        <xdr:sp macro="" textlink="">
          <xdr:nvSpPr>
            <xdr:cNvPr id="3220" name="Option Button 148" hidden="1">
              <a:extLst>
                <a:ext uri="{63B3BB69-23CF-44E3-9099-C40C66FF867C}">
                  <a14:compatExt spid="_x0000_s3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120</xdr:row>
          <xdr:rowOff>142875</xdr:rowOff>
        </xdr:from>
        <xdr:to>
          <xdr:col>2</xdr:col>
          <xdr:colOff>66675</xdr:colOff>
          <xdr:row>123</xdr:row>
          <xdr:rowOff>114300</xdr:rowOff>
        </xdr:to>
        <xdr:sp macro="" textlink="">
          <xdr:nvSpPr>
            <xdr:cNvPr id="3222" name="Group Box 150" hidden="1">
              <a:extLst>
                <a:ext uri="{63B3BB69-23CF-44E3-9099-C40C66FF867C}">
                  <a14:compatExt spid="_x0000_s322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124</xdr:row>
          <xdr:rowOff>114300</xdr:rowOff>
        </xdr:from>
        <xdr:to>
          <xdr:col>2</xdr:col>
          <xdr:colOff>85725</xdr:colOff>
          <xdr:row>127</xdr:row>
          <xdr:rowOff>180975</xdr:rowOff>
        </xdr:to>
        <xdr:sp macro="" textlink="">
          <xdr:nvSpPr>
            <xdr:cNvPr id="3223" name="Group Box 151" hidden="1">
              <a:extLst>
                <a:ext uri="{63B3BB69-23CF-44E3-9099-C40C66FF867C}">
                  <a14:compatExt spid="_x0000_s322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151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128</xdr:row>
          <xdr:rowOff>85725</xdr:rowOff>
        </xdr:from>
        <xdr:to>
          <xdr:col>2</xdr:col>
          <xdr:colOff>47625</xdr:colOff>
          <xdr:row>131</xdr:row>
          <xdr:rowOff>142875</xdr:rowOff>
        </xdr:to>
        <xdr:sp macro="" textlink="">
          <xdr:nvSpPr>
            <xdr:cNvPr id="3224" name="Group Box 152" hidden="1">
              <a:extLst>
                <a:ext uri="{63B3BB69-23CF-44E3-9099-C40C66FF867C}">
                  <a14:compatExt spid="_x0000_s32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152</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8161" name="TextBox1" hidden="1">
              <a:extLst>
                <a:ext uri="{63B3BB69-23CF-44E3-9099-C40C66FF867C}">
                  <a14:compatExt spid="_x0000_s348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49185" name="TextBox1" hidden="1">
              <a:extLst>
                <a:ext uri="{63B3BB69-23CF-44E3-9099-C40C66FF867C}">
                  <a14:compatExt spid="_x0000_s349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0209" name="TextBox1" hidden="1">
              <a:extLst>
                <a:ext uri="{63B3BB69-23CF-44E3-9099-C40C66FF867C}">
                  <a14:compatExt spid="_x0000_s350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1233" name="TextBox1" hidden="1">
              <a:extLst>
                <a:ext uri="{63B3BB69-23CF-44E3-9099-C40C66FF867C}">
                  <a14:compatExt spid="_x0000_s35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2257" name="TextBox1" hidden="1">
              <a:extLst>
                <a:ext uri="{63B3BB69-23CF-44E3-9099-C40C66FF867C}">
                  <a14:compatExt spid="_x0000_s352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3281" name="TextBox1" hidden="1">
              <a:extLst>
                <a:ext uri="{63B3BB69-23CF-44E3-9099-C40C66FF867C}">
                  <a14:compatExt spid="_x0000_s35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4305" name="TextBox1" hidden="1">
              <a:extLst>
                <a:ext uri="{63B3BB69-23CF-44E3-9099-C40C66FF867C}">
                  <a14:compatExt spid="_x0000_s354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5329" name="TextBox1" hidden="1">
              <a:extLst>
                <a:ext uri="{63B3BB69-23CF-44E3-9099-C40C66FF867C}">
                  <a14:compatExt spid="_x0000_s355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6353" name="TextBox1" hidden="1">
              <a:extLst>
                <a:ext uri="{63B3BB69-23CF-44E3-9099-C40C66FF867C}">
                  <a14:compatExt spid="_x0000_s356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7377" name="TextBox1" hidden="1">
              <a:extLst>
                <a:ext uri="{63B3BB69-23CF-44E3-9099-C40C66FF867C}">
                  <a14:compatExt spid="_x0000_s357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190500</xdr:colOff>
          <xdr:row>8</xdr:row>
          <xdr:rowOff>9525</xdr:rowOff>
        </xdr:from>
        <xdr:to>
          <xdr:col>1</xdr:col>
          <xdr:colOff>371475</xdr:colOff>
          <xdr:row>8</xdr:row>
          <xdr:rowOff>152400</xdr:rowOff>
        </xdr:to>
        <xdr:sp macro="" textlink="">
          <xdr:nvSpPr>
            <xdr:cNvPr id="10241" name="Option Button 1" hidden="1">
              <a:extLst>
                <a:ext uri="{63B3BB69-23CF-44E3-9099-C40C66FF867C}">
                  <a14:compatExt spid="_x0000_s102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9525</xdr:rowOff>
        </xdr:from>
        <xdr:to>
          <xdr:col>1</xdr:col>
          <xdr:colOff>371475</xdr:colOff>
          <xdr:row>9</xdr:row>
          <xdr:rowOff>152400</xdr:rowOff>
        </xdr:to>
        <xdr:sp macro="" textlink="">
          <xdr:nvSpPr>
            <xdr:cNvPr id="10242" name="Option Button 2" hidden="1">
              <a:extLst>
                <a:ext uri="{63B3BB69-23CF-44E3-9099-C40C66FF867C}">
                  <a14:compatExt spid="_x0000_s102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7</xdr:row>
          <xdr:rowOff>9525</xdr:rowOff>
        </xdr:from>
        <xdr:to>
          <xdr:col>1</xdr:col>
          <xdr:colOff>495300</xdr:colOff>
          <xdr:row>10</xdr:row>
          <xdr:rowOff>104775</xdr:rowOff>
        </xdr:to>
        <xdr:sp macro="" textlink="">
          <xdr:nvSpPr>
            <xdr:cNvPr id="10243" name="Group Box 3" hidden="1">
              <a:extLst>
                <a:ext uri="{63B3BB69-23CF-44E3-9099-C40C66FF867C}">
                  <a14:compatExt spid="_x0000_s1024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Casella di gruppo 3</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8401" name="TextBox1" hidden="1">
              <a:extLst>
                <a:ext uri="{63B3BB69-23CF-44E3-9099-C40C66FF867C}">
                  <a14:compatExt spid="_x0000_s358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59425" name="TextBox1" hidden="1">
              <a:extLst>
                <a:ext uri="{63B3BB69-23CF-44E3-9099-C40C66FF867C}">
                  <a14:compatExt spid="_x0000_s359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60449" name="TextBox1" hidden="1">
              <a:extLst>
                <a:ext uri="{63B3BB69-23CF-44E3-9099-C40C66FF867C}">
                  <a14:compatExt spid="_x0000_s360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61473" name="TextBox1" hidden="1">
              <a:extLst>
                <a:ext uri="{63B3BB69-23CF-44E3-9099-C40C66FF867C}">
                  <a14:compatExt spid="_x0000_s361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62497" name="TextBox1" hidden="1">
              <a:extLst>
                <a:ext uri="{63B3BB69-23CF-44E3-9099-C40C66FF867C}">
                  <a14:compatExt spid="_x0000_s36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43011" name="TextBox1" hidden="1">
              <a:extLst>
                <a:ext uri="{63B3BB69-23CF-44E3-9099-C40C66FF867C}">
                  <a14:compatExt spid="_x0000_s4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3585" name="TextBox1" hidden="1">
              <a:extLst>
                <a:ext uri="{63B3BB69-23CF-44E3-9099-C40C66FF867C}">
                  <a14:compatExt spid="_x0000_s323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4609" name="TextBox1" hidden="1">
              <a:extLst>
                <a:ext uri="{63B3BB69-23CF-44E3-9099-C40C66FF867C}">
                  <a14:compatExt spid="_x0000_s324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5633" name="TextBox1" hidden="1">
              <a:extLst>
                <a:ext uri="{63B3BB69-23CF-44E3-9099-C40C66FF867C}">
                  <a14:compatExt spid="_x0000_s325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102</xdr:row>
          <xdr:rowOff>9525</xdr:rowOff>
        </xdr:from>
        <xdr:to>
          <xdr:col>13</xdr:col>
          <xdr:colOff>47625</xdr:colOff>
          <xdr:row>109</xdr:row>
          <xdr:rowOff>180975</xdr:rowOff>
        </xdr:to>
        <xdr:sp macro="" textlink="">
          <xdr:nvSpPr>
            <xdr:cNvPr id="326657" name="TextBox1" hidden="1">
              <a:extLst>
                <a:ext uri="{63B3BB69-23CF-44E3-9099-C40C66FF867C}">
                  <a14:compatExt spid="_x0000_s326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354.616193634261" createdVersion="4" refreshedVersion="6" minRefreshableVersion="3" recordCount="480">
  <cacheSource type="worksheet">
    <worksheetSource ref="P7:U487" sheet="Quadro Logico"/>
  </cacheSource>
  <cacheFields count="6">
    <cacheField name="OG" numFmtId="0">
      <sharedItems count="491">
        <s v="Obiettivi generali"/>
        <s v="OG1 - Sviluppare la capacità amministrativa e istituzionale per la modernizzazione della pubblica amministrazione"/>
        <s v="" u="1"/>
        <s v="OG8" u="1"/>
        <s v="OG52" u="1"/>
        <s v="OG123" u="1"/>
        <s v="OG195" u="1"/>
        <s v="OG239" u="1"/>
        <s v="OG270" u="1"/>
        <s v="OG314" u="1"/>
        <s v="OG386" u="1"/>
        <s v="OG461" u="1"/>
        <s v="OG21" u="1"/>
        <s v="OG93" u="1"/>
        <s v="OG151" u="1"/>
        <s v="OG267" u="1"/>
        <s v="OG342" u="1"/>
        <s v="OG458" u="1"/>
        <s v="OG9" u="1"/>
        <s v="OG62" u="1"/>
        <s v="OG148" u="1"/>
        <s v="OG223" u="1"/>
        <s v="OG295" u="1"/>
        <s v="OG339" u="1"/>
        <s v="OG370" u="1"/>
        <s v="OG414" u="1"/>
        <s v="OG31" u="1"/>
        <s v="OG104" u="1"/>
        <s v="OG176" u="1"/>
        <s v="OG251" u="1"/>
        <s v="OG367" u="1"/>
        <s v="OG442" u="1"/>
        <s v="OG72" u="1"/>
        <s v="OG132" u="1"/>
        <s v="OG248" u="1"/>
        <s v="OG323" u="1"/>
        <s v="OG395" u="1"/>
        <s v="OG439" u="1"/>
        <s v="OG470" u="1"/>
        <s v="OG41" u="1"/>
        <s v="OG129" u="1"/>
        <s v="OG160" u="1"/>
        <s v="OG204" u="1"/>
        <s v="OG276" u="1"/>
        <s v="OG351" u="1"/>
        <s v="OG467" u="1"/>
        <s v="OG10" u="1"/>
        <s v="OG82" u="1"/>
        <s v="OG157" u="1"/>
        <s v="OG232" u="1"/>
        <s v="OG348" u="1"/>
        <s v="OG423" u="1"/>
        <s v="OG51" u="1"/>
        <s v="OG113" u="1"/>
        <s v="OG185" u="1"/>
        <s v="OG229" u="1"/>
        <s v="OG260" u="1"/>
        <s v="OG304" u="1"/>
        <s v="OG376" u="1"/>
        <s v="OG451" u="1"/>
        <s v="OG20" u="1"/>
        <s v="OG92" u="1"/>
        <s v="OG141" u="1"/>
        <s v="OG257" u="1"/>
        <s v="OG332" u="1"/>
        <s v="OG448" u="1"/>
        <s v="1Obiettivi generali" u="1"/>
        <s v="OG61" u="1"/>
        <s v="OG138" u="1"/>
        <s v="OG213" u="1"/>
        <s v="OG285" u="1"/>
        <s v="OG329" u="1"/>
        <s v="OG360" u="1"/>
        <s v="OG404" u="1"/>
        <s v="OG476" u="1"/>
        <s v="OG30" u="1"/>
        <s v="OG166" u="1"/>
        <s v="OG241" u="1"/>
        <s v="OG357" u="1"/>
        <s v="OG432" u="1"/>
        <s v="OG71" u="1"/>
        <s v="OG122" u="1"/>
        <s v="OG194" u="1"/>
        <s v="OG238" u="1"/>
        <s v="OG313" u="1"/>
        <s v="OG385" u="1"/>
        <s v="OG429" u="1"/>
        <s v="OG460" u="1"/>
        <s v="OG40" u="1"/>
        <s v="OG119" u="1"/>
        <s v="OG150" u="1"/>
        <s v="OG266" u="1"/>
        <s v="OG341" u="1"/>
        <s v="OG457" u="1"/>
        <s v="OG81" u="1"/>
        <s v="OG147" u="1"/>
        <s v="OG222" u="1"/>
        <s v="OG294" u="1"/>
        <s v="OG338" u="1"/>
        <s v="OG413" u="1"/>
        <s v="OG19" u="1"/>
        <s v="OG50" u="1"/>
        <s v="OG103" u="1"/>
        <s v="OG175" u="1"/>
        <s v="OG219" u="1"/>
        <s v="OG250" u="1"/>
        <s v="OG366" u="1"/>
        <s v="OG441" u="1"/>
        <s v="OG91" u="1"/>
        <s v="OG131" u="1"/>
        <s v="OG247" u="1"/>
        <s v="OG322" u="1"/>
        <s v="OG394" u="1"/>
        <s v="OG438" u="1"/>
        <s v="OG29" u="1"/>
        <s v="OG60" u="1"/>
        <s v="OG128" u="1"/>
        <s v="OG203" u="1"/>
        <s v="OG275" u="1"/>
        <s v="OG319" u="1"/>
        <s v="OG350" u="1"/>
        <s v="OG466" u="1"/>
        <s v="OG156" u="1"/>
        <s v="OG231" u="1"/>
        <s v="OG347" u="1"/>
        <s v="OG422" u="1"/>
        <s v="OG39" u="1"/>
        <s v="OG70" u="1"/>
        <s v="OG112" u="1"/>
        <s v="OG184" u="1"/>
        <s v="OG228" u="1"/>
        <s v="OG303" u="1"/>
        <s v="OG375" u="1"/>
        <s v="OG419" u="1"/>
        <s v="OG450" u="1"/>
        <s v="OG109" u="1"/>
        <s v="OG140" u="1"/>
        <s v="OG256" u="1"/>
        <s v="OG331" u="1"/>
        <s v="OG447" u="1"/>
        <s v="OG49" u="1"/>
        <s v="OG80" u="1"/>
        <s v="OG137" u="1"/>
        <s v="OG212" u="1"/>
        <s v="OG284" u="1"/>
        <s v="OG328" u="1"/>
        <s v="OG403" u="1"/>
        <s v="OG475" u="1"/>
        <s v="OG18" u="1"/>
        <s v="OG165" u="1"/>
        <s v="OG209" u="1"/>
        <s v="OG240" u="1"/>
        <s v="OG356" u="1"/>
        <s v="OG431" u="1"/>
        <s v="OG59" u="1"/>
        <s v="OG90" u="1"/>
        <s v="OG121" u="1"/>
        <s v="OG193" u="1"/>
        <s v="OG237" u="1"/>
        <s v="OG312" u="1"/>
        <s v="OG384" u="1"/>
        <s v="OG428" u="1"/>
        <s v="OG28" u="1"/>
        <s v="OG118" u="1"/>
        <s v="OG265" u="1"/>
        <s v="OG309" u="1"/>
        <s v="OG340" u="1"/>
        <s v="OG456" u="1"/>
        <s v="OG69" u="1"/>
        <s v="OG146" u="1"/>
        <s v="OG221" u="1"/>
        <s v="OG293" u="1"/>
        <s v="OG337" u="1"/>
        <s v="OG412" u="1"/>
        <s v="OG38" u="1"/>
        <s v="OG102" u="1"/>
        <s v="OG174" u="1"/>
        <s v="OG218" u="1"/>
        <s v="OG365" u="1"/>
        <s v="OG409" u="1"/>
        <s v="OG440" u="1"/>
        <s v="OG79" u="1"/>
        <s v="OG130" u="1"/>
        <s v="OG246" u="1"/>
        <s v="OG321" u="1"/>
        <s v="OG393" u="1"/>
        <s v="OG437" u="1"/>
        <s v="OG1 - Ob generwas \" u="1"/>
        <s v="OG48" u="1"/>
        <s v="OG127" u="1"/>
        <s v="OG199" u="1"/>
        <s v="OG202" u="1"/>
        <s v="OG274" u="1"/>
        <s v="OG318" u="1"/>
        <s v="OG465" u="1"/>
        <s v="OG1 - og1" u="1"/>
        <s v="OG17" u="1"/>
        <s v="OG89" u="1"/>
        <s v="OG155" u="1"/>
        <s v="OG230" u="1"/>
        <s v="OG346" u="1"/>
        <s v="OG421" u="1"/>
        <s v="OG58" u="1"/>
        <s v="OG111" u="1"/>
        <s v="OG183" u="1"/>
        <s v="OG227" u="1"/>
        <s v="OG299" u="1"/>
        <s v="OG302" u="1"/>
        <s v="OG374" u="1"/>
        <s v="OG418" u="1"/>
        <s v="OG27" u="1"/>
        <s v="OG99" u="1"/>
        <s v="OG108" u="1"/>
        <s v="OG255" u="1"/>
        <s v="OG330" u="1"/>
        <s v="OG446" u="1"/>
        <s v="OG68" u="1"/>
        <s v="OG136" u="1"/>
        <s v="OG211" u="1"/>
        <s v="OG283" u="1"/>
        <s v="OG327" u="1"/>
        <s v="OG399" u="1"/>
        <s v="OG402" u="1"/>
        <s v="OG474" u="1"/>
        <s v="OG1 - Sviluppare la capacità amministrativa e istituzionale per la modernizzazione della pubblica amministrazione." u="1"/>
        <s v="OG37" u="1"/>
        <s v="OG164" u="1"/>
        <s v="OG208" u="1"/>
        <s v="OG355" u="1"/>
        <s v="OG430" u="1"/>
        <s v="OG78" u="1"/>
        <s v="OG120" u="1"/>
        <s v="OG192" u="1"/>
        <s v="OG236" u="1"/>
        <s v="OG311" u="1"/>
        <s v="OG383" u="1"/>
        <s v="OG427" u="1"/>
        <s v="OG47" u="1"/>
        <s v="OG117" u="1"/>
        <s v="OG189" u="1"/>
        <s v="OG264" u="1"/>
        <s v="OG308" u="1"/>
        <s v="OG455" u="1"/>
        <s v="OG16" u="1"/>
        <s v="OG88" u="1"/>
        <s v="OG145" u="1"/>
        <s v="OG220" u="1"/>
        <s v="OG292" u="1"/>
        <s v="OG336" u="1"/>
        <s v="OG411" u="1"/>
        <s v="OG57" u="1"/>
        <s v="OG101" u="1"/>
        <s v="OG173" u="1"/>
        <s v="OG217" u="1"/>
        <s v="OG289" u="1"/>
        <s v="OG364" u="1"/>
        <s v="OG408" u="1"/>
        <s v="OG26" u="1"/>
        <s v="OG98" u="1"/>
        <s v="OG245" u="1"/>
        <s v="OG320" u="1"/>
        <s v="OG392" u="1"/>
        <s v="OG436" u="1"/>
        <s v="OG67" u="1"/>
        <s v="OG126" u="1"/>
        <s v="OG198" u="1"/>
        <s v="OG201" u="1"/>
        <s v="OG273" u="1"/>
        <s v="OG317" u="1"/>
        <s v="OG389" u="1"/>
        <s v="OG464" u="1"/>
        <s v="OG36" u="1"/>
        <s v="OG154" u="1"/>
        <s v="OG345" u="1"/>
        <s v="OG420" u="1"/>
        <s v="OG77" u="1"/>
        <s v="OG110" u="1"/>
        <s v="OG182" u="1"/>
        <s v="OG226" u="1"/>
        <s v="OG298" u="1"/>
        <s v="OG301" u="1"/>
        <s v="OG373" u="1"/>
        <s v="OG417" u="1"/>
        <s v="OG46" u="1"/>
        <s v="OG107" u="1"/>
        <s v="OG179" u="1"/>
        <s v="OG254" u="1"/>
        <s v="OG445" u="1"/>
        <s v="OG15" u="1"/>
        <s v="OG87" u="1"/>
        <s v="OG135" u="1"/>
        <s v="OG210" u="1"/>
        <s v="OG282" u="1"/>
        <s v="OG326" u="1"/>
        <s v="OG398" u="1"/>
        <s v="OG401" u="1"/>
        <s v="OG473" u="1"/>
        <s v="OG56" u="1"/>
        <s v="OG163" u="1"/>
        <s v="OG207" u="1"/>
        <s v="OG279" u="1"/>
        <s v="OG354" u="1"/>
        <s v="OG25" u="1"/>
        <s v="OG97" u="1"/>
        <s v="OG191" u="1"/>
        <s v="OG235" u="1"/>
        <s v="OG310" u="1"/>
        <s v="OG382" u="1"/>
        <s v="OG426" u="1"/>
        <s v="OG66" u="1"/>
        <s v="OG116" u="1"/>
        <s v="OG188" u="1"/>
        <s v="OG263" u="1"/>
        <s v="OG307" u="1"/>
        <s v="OG379" u="1"/>
        <s v="OG454" u="1"/>
        <s v="OG35" u="1"/>
        <s v="OG144" u="1"/>
        <s v="OG291" u="1"/>
        <s v="OG335" u="1"/>
        <s v="OG410" u="1"/>
        <s v="OG76" u="1"/>
        <s v="OG100" u="1"/>
        <s v="OG172" u="1"/>
        <s v="OG216" u="1"/>
        <s v="OG288" u="1"/>
        <s v="OG363" u="1"/>
        <s v="OG407" u="1"/>
        <s v="OG479" u="1"/>
        <s v="OG1 - dvgr fgv frbgdr bdebtr ht bn t nbtrgn btgbn sd vdfsvdsfh dfjkvhj vlsdfjvndflvn dfl bvdfjl bvkldfbvkdfk bdfkbdf" u="1"/>
        <s v="OG45" u="1"/>
        <s v="OG169" u="1"/>
        <s v="OG244" u="1"/>
        <s v="OG391" u="1"/>
        <s v="OG435" u="1"/>
        <s v="OG14" u="1"/>
        <s v="OG86" u="1"/>
        <s v="OG125" u="1"/>
        <s v="OG197" u="1"/>
        <s v="OG200" u="1"/>
        <s v="OG272" u="1"/>
        <s v="OG316" u="1"/>
        <s v="OG388" u="1"/>
        <s v="OG463" u="1"/>
        <s v="OG55" u="1"/>
        <s v="OG153" u="1"/>
        <s v="OG269" u="1"/>
        <s v="OG344" u="1"/>
        <s v="OG24" u="1"/>
        <s v="OG96" u="1"/>
        <s v="OG181" u="1"/>
        <s v="OG225" u="1"/>
        <s v="OG297" u="1"/>
        <s v="OG300" u="1"/>
        <s v="OG372" u="1"/>
        <s v="OG416" u="1"/>
        <s v="OG1 - rg" u="1"/>
        <s v="OG65" u="1"/>
        <s v="OG106" u="1"/>
        <s v="OG178" u="1"/>
        <s v="OG253" u="1"/>
        <s v="OG369" u="1"/>
        <s v="OG444" u="1"/>
        <s v="OG34" u="1"/>
        <s v="OG134" u="1"/>
        <s v="OG281" u="1"/>
        <s v="OG325" u="1"/>
        <s v="OG397" u="1"/>
        <s v="OG400" u="1"/>
        <s v="OG472" u="1"/>
        <s v="OG75" u="1"/>
        <s v="OG162" u="1"/>
        <s v="OG206" u="1"/>
        <s v="OG278" u="1"/>
        <s v="OG353" u="1"/>
        <s v="OG469" u="1"/>
        <s v="OG0" u="1"/>
        <s v="OG44" u="1"/>
        <s v="OG159" u="1"/>
        <s v="OG190" u="1"/>
        <s v="OG234" u="1"/>
        <s v="OG381" u="1"/>
        <s v="OG425" u="1"/>
        <s v="OG13" u="1"/>
        <s v="OG85" u="1"/>
        <s v="OG115" u="1"/>
        <s v="OG187" u="1"/>
        <s v="OG262" u="1"/>
        <s v="OG306" u="1"/>
        <s v="OG378" u="1"/>
        <s v="OG453" u="1"/>
        <s v="OG1" u="1"/>
        <s v="OG54" u="1"/>
        <s v="OG143" u="1"/>
        <s v="OG259" u="1"/>
        <s v="OG290" u="1"/>
        <s v="OG334" u="1"/>
        <s v="OG23" u="1"/>
        <s v="OG95" u="1"/>
        <s v="OG171" u="1"/>
        <s v="OG215" u="1"/>
        <s v="OG287" u="1"/>
        <s v="OG362" u="1"/>
        <s v="OG406" u="1"/>
        <s v="OG478" u="1"/>
        <s v="OG2" u="1"/>
        <s v="OG64" u="1"/>
        <s v="OG168" u="1"/>
        <s v="OG243" u="1"/>
        <s v="OG359" u="1"/>
        <s v="OG390" u="1"/>
        <s v="OG434" u="1"/>
        <s v="OG33" u="1"/>
        <s v="OG124" u="1"/>
        <s v="OG196" u="1"/>
        <s v="OG271" u="1"/>
        <s v="OG315" u="1"/>
        <s v="OG387" u="1"/>
        <s v="OG462" u="1"/>
        <s v="OG3" u="1"/>
        <s v="OG74" u="1"/>
        <s v="OG152" u="1"/>
        <s v="OG268" u="1"/>
        <s v="OG343" u="1"/>
        <s v="OG459" u="1"/>
        <s v="OG43" u="1"/>
        <s v="OG149" u="1"/>
        <s v="OG180" u="1"/>
        <s v="OG224" u="1"/>
        <s v="OG296" u="1"/>
        <s v="OG371" u="1"/>
        <s v="OG415" u="1"/>
        <s v="OG4" u="1"/>
        <s v="OG12" u="1"/>
        <s v="OG84" u="1"/>
        <s v="OG105" u="1"/>
        <s v="OG177" u="1"/>
        <s v="OG252" u="1"/>
        <s v="OG368" u="1"/>
        <s v="OG443" u="1"/>
        <s v="OG53" u="1"/>
        <s v="OG133" u="1"/>
        <s v="OG249" u="1"/>
        <s v="OG280" u="1"/>
        <s v="OG324" u="1"/>
        <s v="OG396" u="1"/>
        <s v="OG471" u="1"/>
        <s v="OG5" u="1"/>
        <s v="OG22" u="1"/>
        <s v="OG94" u="1"/>
        <s v="OG161" u="1"/>
        <s v="OG205" u="1"/>
        <s v="OG277" u="1"/>
        <s v="OG352" u="1"/>
        <s v="OG468" u="1"/>
        <s v="OG63" u="1"/>
        <s v="OG158" u="1"/>
        <s v="OG233" u="1"/>
        <s v="OG349" u="1"/>
        <s v="OG380" u="1"/>
        <s v="OG424" u="1"/>
        <s v=" Obiettivi generali" u="1"/>
        <s v="OG6" u="1"/>
        <s v="OG32" u="1"/>
        <s v="OG114" u="1"/>
        <s v="OG186" u="1"/>
        <s v="OG261" u="1"/>
        <s v="OG305" u="1"/>
        <s v="OG377" u="1"/>
        <s v="OG452" u="1"/>
        <s v="OG73" u="1"/>
        <s v="OG142" u="1"/>
        <s v="OG258" u="1"/>
        <s v="OG333" u="1"/>
        <s v="OG449" u="1"/>
        <s v="OG480" u="1"/>
        <s v="OG7" u="1"/>
        <s v="OG42" u="1"/>
        <s v="OG139" u="1"/>
        <s v="OG170" u="1"/>
        <s v="OG214" u="1"/>
        <s v="OG286" u="1"/>
        <s v="OG361" u="1"/>
        <s v="OG405" u="1"/>
        <s v="OG477" u="1"/>
        <s v="OG11" u="1"/>
        <s v="OG83" u="1"/>
        <s v="OG167" u="1"/>
        <s v="OG242" u="1"/>
        <s v="OG358" u="1"/>
        <s v="OG433" u="1"/>
      </sharedItems>
    </cacheField>
    <cacheField name="OO" numFmtId="0">
      <sharedItems count="967">
        <s v="Obiettivi operativi"/>
        <s v="OO1 - Favorire la diffusione di un approccio innovativo e consapevole alla gestione dei dati pubblici, consolidando e strutturando il patrimonio informativo del personale della PA"/>
        <s v="OO2 - Contribuire al miglioramento delle prestazioni delle amministrazioni pubbliche, potenziando le competenze digitali dei soggetti coinvolti nell’innovazione dei processi di servizio e nella gestione ed erogazione di servizi di HR evoluti"/>
        <s v="" u="1"/>
        <s v="OO118" u="1"/>
        <s v="OG108" u="1"/>
        <s v="OO126" u="1"/>
        <s v="OO218" u="1"/>
        <s v="OG116" u="1"/>
        <s v="OG208" u="1"/>
        <s v="OO134" u="1"/>
        <s v="OO226" u="1"/>
        <s v="OO318" u="1"/>
        <s v="OG124" u="1"/>
        <s v="OG216" u="1"/>
        <s v="OG308" u="1"/>
        <s v="OO142" u="1"/>
        <s v="OO234" u="1"/>
        <s v="OO326" u="1"/>
        <s v="OO418" u="1"/>
        <s v="OG132" u="1"/>
        <s v="OG224" u="1"/>
        <s v="OG316" u="1"/>
        <s v="OG408" u="1"/>
        <s v="OO150" u="1"/>
        <s v="OO242" u="1"/>
        <s v="OO334" u="1"/>
        <s v="OO426" u="1"/>
        <s v="OG140" u="1"/>
        <s v="OG232" u="1"/>
        <s v="OG324" u="1"/>
        <s v="OG416" u="1"/>
        <s v="OO250" u="1"/>
        <s v="OO342" u="1"/>
        <s v="OO434" u="1"/>
        <s v="OG240" u="1"/>
        <s v="OG332" u="1"/>
        <s v="OG424" u="1"/>
        <s v="OO350" u="1"/>
        <s v="OO442" u="1"/>
        <s v="OG340" u="1"/>
        <s v="OG432" u="1"/>
        <s v="OO450" u="1"/>
        <s v="OG440" u="1"/>
        <s v="OO119" u="1"/>
        <s v="OG109" u="1"/>
        <s v="OO127" u="1"/>
        <s v="OO219" u="1"/>
        <s v="OG117" u="1"/>
        <s v="OG209" u="1"/>
        <s v="OO135" u="1"/>
        <s v="OO227" u="1"/>
        <s v="OO319" u="1"/>
        <s v="OG125" u="1"/>
        <s v="OG217" u="1"/>
        <s v="OG309" u="1"/>
        <s v="OO143" u="1"/>
        <s v="OO235" u="1"/>
        <s v="OO327" u="1"/>
        <s v="OO419" u="1"/>
        <s v="OG133" u="1"/>
        <s v="OG225" u="1"/>
        <s v="OG317" u="1"/>
        <s v="OG409" u="1"/>
        <s v="OO151" u="1"/>
        <s v="OO243" u="1"/>
        <s v="OO335" u="1"/>
        <s v="OO427" u="1"/>
        <s v="OG141" u="1"/>
        <s v="OG233" u="1"/>
        <s v="OG325" u="1"/>
        <s v="OG417" u="1"/>
        <s v="OO251" u="1"/>
        <s v="OO343" u="1"/>
        <s v="OO435" u="1"/>
        <s v="OG241" u="1"/>
        <s v="OG333" u="1"/>
        <s v="OG425" u="1"/>
        <s v="OO351" u="1"/>
        <s v="OO443" u="1"/>
        <s v="OG341" u="1"/>
        <s v="OG433" u="1"/>
        <s v="OO451" u="1"/>
        <s v="OG441" u="1"/>
        <s v="OO128" u="1"/>
        <s v="OG118" u="1"/>
        <s v="OO136" u="1"/>
        <s v="OO228" u="1"/>
        <s v="OG126" u="1"/>
        <s v="OG218" u="1"/>
        <s v="OO144" u="1"/>
        <s v="OO236" u="1"/>
        <s v="OO328" u="1"/>
        <s v="OG134" u="1"/>
        <s v="OG226" u="1"/>
        <s v="OG318" u="1"/>
        <s v="OO152" u="1"/>
        <s v="OO244" u="1"/>
        <s v="OO336" u="1"/>
        <s v="OO428" u="1"/>
        <s v="OG142" u="1"/>
        <s v="OG234" u="1"/>
        <s v="OG326" u="1"/>
        <s v="OG418" u="1"/>
        <s v="OO160" u="1"/>
        <s v="OO252" u="1"/>
        <s v="OO344" u="1"/>
        <s v="OO436" u="1"/>
        <s v="OG150" u="1"/>
        <s v="OG242" u="1"/>
        <s v="OG334" u="1"/>
        <s v="OG426" u="1"/>
        <s v="OO260" u="1"/>
        <s v="OO352" u="1"/>
        <s v="OO444" u="1"/>
        <s v="OG250" u="1"/>
        <s v="OG342" u="1"/>
        <s v="OG434" u="1"/>
        <s v="OO360" u="1"/>
        <s v="OO452" u="1"/>
        <s v="OG350" u="1"/>
        <s v="OG442" u="1"/>
        <s v="OO460" u="1"/>
        <s v="OG450" u="1"/>
        <s v="OO129" u="1"/>
        <s v="OG119" u="1"/>
        <s v="OO137" u="1"/>
        <s v="OO229" u="1"/>
        <s v="OG127" u="1"/>
        <s v="OG219" u="1"/>
        <s v="OO145" u="1"/>
        <s v="OO237" u="1"/>
        <s v="OO329" u="1"/>
        <s v="OG135" u="1"/>
        <s v="OG227" u="1"/>
        <s v="OG319" u="1"/>
        <s v="OO153" u="1"/>
        <s v="OO245" u="1"/>
        <s v="OO337" u="1"/>
        <s v="OO429" u="1"/>
        <s v="OG143" u="1"/>
        <s v="OG235" u="1"/>
        <s v="OG327" u="1"/>
        <s v="OG419" u="1"/>
        <s v="OO161" u="1"/>
        <s v="OO253" u="1"/>
        <s v="OO345" u="1"/>
        <s v="OO437" u="1"/>
        <s v="OG151" u="1"/>
        <s v="OG243" u="1"/>
        <s v="OG335" u="1"/>
        <s v="OG427" u="1"/>
        <s v="OO261" u="1"/>
        <s v="OO353" u="1"/>
        <s v="OO445" u="1"/>
        <s v="OG251" u="1"/>
        <s v="OG343" u="1"/>
        <s v="OG435" u="1"/>
        <s v="OO361" u="1"/>
        <s v="OO453" u="1"/>
        <s v="OG351" u="1"/>
        <s v="OG443" u="1"/>
        <s v="OO461" u="1"/>
        <s v="OG451" u="1"/>
        <s v="OO138" u="1"/>
        <s v="OG128" u="1"/>
        <s v="OO146" u="1"/>
        <s v="OO238" u="1"/>
        <s v="OG136" u="1"/>
        <s v="OG228" u="1"/>
        <s v="OO154" u="1"/>
        <s v="OO246" u="1"/>
        <s v="OO338" u="1"/>
        <s v="OG144" u="1"/>
        <s v="OG236" u="1"/>
        <s v="OG328" u="1"/>
        <s v="OO162" u="1"/>
        <s v="OO254" u="1"/>
        <s v="OO346" u="1"/>
        <s v="OO438" u="1"/>
        <s v="OG152" u="1"/>
        <s v="OG244" u="1"/>
        <s v="OG336" u="1"/>
        <s v="OG428" u="1"/>
        <s v="OO170" u="1"/>
        <s v="OO262" u="1"/>
        <s v="OO354" u="1"/>
        <s v="OO446" u="1"/>
        <s v="OG160" u="1"/>
        <s v="OG252" u="1"/>
        <s v="OG344" u="1"/>
        <s v="OG436" u="1"/>
        <s v="OO270" u="1"/>
        <s v="OO362" u="1"/>
        <s v="OO454" u="1"/>
        <s v="OG260" u="1"/>
        <s v="OG352" u="1"/>
        <s v="OG444" u="1"/>
        <s v="OO370" u="1"/>
        <s v="OO462" u="1"/>
        <s v="OG360" u="1"/>
        <s v="OG452" u="1"/>
        <s v="OO470" u="1"/>
        <s v="OG460" u="1"/>
        <s v="OO139" u="1"/>
        <s v="OG129" u="1"/>
        <s v="OO147" u="1"/>
        <s v="OO239" u="1"/>
        <s v="OG137" u="1"/>
        <s v="OG229" u="1"/>
        <s v="OO155" u="1"/>
        <s v="OO247" u="1"/>
        <s v="OO339" u="1"/>
        <s v="OG145" u="1"/>
        <s v="OG237" u="1"/>
        <s v="OG329" u="1"/>
        <s v="OO163" u="1"/>
        <s v="OO255" u="1"/>
        <s v="OO347" u="1"/>
        <s v="OO439" u="1"/>
        <s v="OG153" u="1"/>
        <s v="OG245" u="1"/>
        <s v="OG337" u="1"/>
        <s v="OG429" u="1"/>
        <s v="OO171" u="1"/>
        <s v="OO263" u="1"/>
        <s v="OO355" u="1"/>
        <s v="OO447" u="1"/>
        <s v="OG161" u="1"/>
        <s v="OG253" u="1"/>
        <s v="OG345" u="1"/>
        <s v="OG437" u="1"/>
        <s v="OO271" u="1"/>
        <s v="OO363" u="1"/>
        <s v="OO455" u="1"/>
        <s v="OG261" u="1"/>
        <s v="OG353" u="1"/>
        <s v="OG445" u="1"/>
        <s v="OO371" u="1"/>
        <s v="OO463" u="1"/>
        <s v="OG361" u="1"/>
        <s v="OG453" u="1"/>
        <s v="OO471" u="1"/>
        <s v="OG461" u="1"/>
        <s v="OO148" u="1"/>
        <s v="OG138" u="1"/>
        <s v="OO156" u="1"/>
        <s v="OO248" u="1"/>
        <s v="OG146" u="1"/>
        <s v="OG238" u="1"/>
        <s v="OO164" u="1"/>
        <s v="OO256" u="1"/>
        <s v="OO348" u="1"/>
        <s v="OG154" u="1"/>
        <s v="OG246" u="1"/>
        <s v="OG338" u="1"/>
        <s v="OO172" u="1"/>
        <s v="OO264" u="1"/>
        <s v="OO356" u="1"/>
        <s v="OO448" u="1"/>
        <s v="OG162" u="1"/>
        <s v="OG254" u="1"/>
        <s v="OG346" u="1"/>
        <s v="OG438" u="1"/>
        <s v="OO180" u="1"/>
        <s v="OO272" u="1"/>
        <s v="OO364" u="1"/>
        <s v="OO456" u="1"/>
        <s v="OG170" u="1"/>
        <s v="OG262" u="1"/>
        <s v="OG354" u="1"/>
        <s v="OG446" u="1"/>
        <s v="OO280" u="1"/>
        <s v="OO372" u="1"/>
        <s v="OO464" u="1"/>
        <s v="OG270" u="1"/>
        <s v="OG362" u="1"/>
        <s v="OG454" u="1"/>
        <s v="OO380" u="1"/>
        <s v="OO472" u="1"/>
        <s v="OG370" u="1"/>
        <s v="OG462" u="1"/>
        <s v="OO480" u="1"/>
        <s v="OG470" u="1"/>
        <s v="OO10" u="1"/>
        <s v="OO20" u="1"/>
        <s v="OO30" u="1"/>
        <s v="OO40" u="1"/>
        <s v="OO149" u="1"/>
        <s v="OO50" u="1"/>
        <s v="OG139" u="1"/>
        <s v="OO157" u="1"/>
        <s v="OO249" u="1"/>
        <s v="OO60" u="1"/>
        <s v="OG147" u="1"/>
        <s v="OG239" u="1"/>
        <s v="OO165" u="1"/>
        <s v="OO257" u="1"/>
        <s v="OO349" u="1"/>
        <s v="OO70" u="1"/>
        <s v="OG155" u="1"/>
        <s v="OG247" u="1"/>
        <s v="OG339" u="1"/>
        <s v="OO173" u="1"/>
        <s v="OO265" u="1"/>
        <s v="OO357" u="1"/>
        <s v="OO449" u="1"/>
        <s v="OO80" u="1"/>
        <s v="OG163" u="1"/>
        <s v="OG255" u="1"/>
        <s v="OG347" u="1"/>
        <s v="OG439" u="1"/>
        <s v="OO181" u="1"/>
        <s v="OO273" u="1"/>
        <s v="OO365" u="1"/>
        <s v="OO457" u="1"/>
        <s v="OO90" u="1"/>
        <s v="OG171" u="1"/>
        <s v="OG263" u="1"/>
        <s v="OG355" u="1"/>
        <s v="OG447" u="1"/>
        <s v="OO281" u="1"/>
        <s v="OO373" u="1"/>
        <s v="OO465" u="1"/>
        <s v="OG271" u="1"/>
        <s v="OG363" u="1"/>
        <s v="OG455" u="1"/>
        <s v="OO381" u="1"/>
        <s v="OO473" u="1"/>
        <s v="OG371" u="1"/>
        <s v="OG463" u="1"/>
        <s v="OG471" u="1"/>
        <s v="OO158" u="1"/>
        <s v="OG148" u="1"/>
        <s v="OO166" u="1"/>
        <s v="OO258" u="1"/>
        <s v="OG156" u="1"/>
        <s v="OG248" u="1"/>
        <s v="OO174" u="1"/>
        <s v="OO266" u="1"/>
        <s v="OO358" u="1"/>
        <s v="OG164" u="1"/>
        <s v="OG256" u="1"/>
        <s v="OG348" u="1"/>
        <s v="OO182" u="1"/>
        <s v="OO274" u="1"/>
        <s v="OO366" u="1"/>
        <s v="OO458" u="1"/>
        <s v="OG172" u="1"/>
        <s v="OG264" u="1"/>
        <s v="OG356" u="1"/>
        <s v="OG448" u="1"/>
        <s v="OO190" u="1"/>
        <s v="OO282" u="1"/>
        <s v="OO374" u="1"/>
        <s v="OO466" u="1"/>
        <s v="OG180" u="1"/>
        <s v="OG272" u="1"/>
        <s v="OG364" u="1"/>
        <s v="OG456" u="1"/>
        <s v="OO290" u="1"/>
        <s v="OO382" u="1"/>
        <s v="OO474" u="1"/>
        <s v="OG280" u="1"/>
        <s v="OG372" u="1"/>
        <s v="OG464" u="1"/>
        <s v="OO390" u="1"/>
        <s v="OG380" u="1"/>
        <s v="OG472" u="1"/>
        <s v="OO11" u="1"/>
        <s v="OG10" u="1"/>
        <s v="OO21" u="1"/>
        <s v="OG20" u="1"/>
        <s v="OO31" u="1"/>
        <s v="OG30" u="1"/>
        <s v="OO41" u="1"/>
        <s v="OO159" u="1"/>
        <s v="OG40" u="1"/>
        <s v="OO51" u="1"/>
        <s v="OG149" u="1"/>
        <s v="OO167" u="1"/>
        <s v="OO259" u="1"/>
        <s v="OG50" u="1"/>
        <s v="OO61" u="1"/>
        <s v="OG157" u="1"/>
        <s v="OG249" u="1"/>
        <s v="OO175" u="1"/>
        <s v="OO267" u="1"/>
        <s v="OO359" u="1"/>
        <s v="OG60" u="1"/>
        <s v="OO71" u="1"/>
        <s v="OG165" u="1"/>
        <s v="OG257" u="1"/>
        <s v="OG349" u="1"/>
        <s v="OO183" u="1"/>
        <s v="OO275" u="1"/>
        <s v="OO367" u="1"/>
        <s v="OO459" u="1"/>
        <s v="OG70" u="1"/>
        <s v="OO81" u="1"/>
        <s v="OG173" u="1"/>
        <s v="OG265" u="1"/>
        <s v="OG357" u="1"/>
        <s v="OG449" u="1"/>
        <s v="OO191" u="1"/>
        <s v="OO283" u="1"/>
        <s v="OO375" u="1"/>
        <s v="OO467" u="1"/>
        <s v="OG80" u="1"/>
        <s v="OO91" u="1"/>
        <s v="OG181" u="1"/>
        <s v="OG273" u="1"/>
        <s v="OG365" u="1"/>
        <s v="OG457" u="1"/>
        <s v="OO291" u="1"/>
        <s v="OO383" u="1"/>
        <s v="OO475" u="1"/>
        <s v="OG90" u="1"/>
        <s v="OG281" u="1"/>
        <s v="OG373" u="1"/>
        <s v="OG465" u="1"/>
        <s v="OO391" u="1"/>
        <s v="OG381" u="1"/>
        <s v="OG473" u="1"/>
        <s v="OO168" u="1"/>
        <s v="OG158" u="1"/>
        <s v="OO176" u="1"/>
        <s v="OO268" u="1"/>
        <s v="OG166" u="1"/>
        <s v="OG258" u="1"/>
        <s v="OO184" u="1"/>
        <s v="OO276" u="1"/>
        <s v="OO368" u="1"/>
        <s v="OG174" u="1"/>
        <s v="OG266" u="1"/>
        <s v="OG358" u="1"/>
        <s v="OO192" u="1"/>
        <s v="OO284" u="1"/>
        <s v="OO376" u="1"/>
        <s v="OO468" u="1"/>
        <s v="OG182" u="1"/>
        <s v="OG274" u="1"/>
        <s v="OG366" u="1"/>
        <s v="OG458" u="1"/>
        <s v="OO292" u="1"/>
        <s v="OO384" u="1"/>
        <s v="OO476" u="1"/>
        <s v="OG190" u="1"/>
        <s v="OG282" u="1"/>
        <s v="OG374" u="1"/>
        <s v="OG466" u="1"/>
        <s v="OO392" u="1"/>
        <s v="OG290" u="1"/>
        <s v="OG382" u="1"/>
        <s v="OG474" u="1"/>
        <s v="OG390" u="1"/>
        <s v="OO12" u="1"/>
        <s v="OG11" u="1"/>
        <s v="OO22" u="1"/>
        <s v="OG21" u="1"/>
        <s v="OO32" u="1"/>
        <s v="OG31" u="1"/>
        <s v="OO42" u="1"/>
        <s v="OO169" u="1"/>
        <s v="OG41" u="1"/>
        <s v="OO52" u="1"/>
        <s v="OG159" u="1"/>
        <s v="OO177" u="1"/>
        <s v="OO269" u="1"/>
        <s v="OG51" u="1"/>
        <s v="OO62" u="1"/>
        <s v="OG167" u="1"/>
        <s v="OG259" u="1"/>
        <s v="OO185" u="1"/>
        <s v="OO277" u="1"/>
        <s v="OO369" u="1"/>
        <s v="OG61" u="1"/>
        <s v="OO72" u="1"/>
        <s v="OG175" u="1"/>
        <s v="OG267" u="1"/>
        <s v="OG359" u="1"/>
        <s v="OO193" u="1"/>
        <s v="OO285" u="1"/>
        <s v="OO377" u="1"/>
        <s v="OO469" u="1"/>
        <s v="OG71" u="1"/>
        <s v="OO82" u="1"/>
        <s v="OG183" u="1"/>
        <s v="OG275" u="1"/>
        <s v="OG367" u="1"/>
        <s v="OG459" u="1"/>
        <s v="OO293" u="1"/>
        <s v="OO385" u="1"/>
        <s v="OO477" u="1"/>
        <s v="OG81" u="1"/>
        <s v="OO92" u="1"/>
        <s v="OG191" u="1"/>
        <s v="OG283" u="1"/>
        <s v="OG375" u="1"/>
        <s v="OG467" u="1"/>
        <s v="OO393" u="1"/>
        <s v="OG91" u="1"/>
        <s v="OG291" u="1"/>
        <s v="OG383" u="1"/>
        <s v="OG475" u="1"/>
        <s v="OG391" u="1"/>
        <s v="OO178" u="1"/>
        <s v="OG168" u="1"/>
        <s v="OO186" u="1"/>
        <s v="OO278" u="1"/>
        <s v="OG176" u="1"/>
        <s v="OG268" u="1"/>
        <s v="OO194" u="1"/>
        <s v="OO286" u="1"/>
        <s v="OO378" u="1"/>
        <s v="OG184" u="1"/>
        <s v="OG276" u="1"/>
        <s v="OG368" u="1"/>
        <s v="OO294" u="1"/>
        <s v="OO386" u="1"/>
        <s v="OO478" u="1"/>
        <s v="OG192" u="1"/>
        <s v="OG284" u="1"/>
        <s v="OG376" u="1"/>
        <s v="OG468" u="1"/>
        <s v="OO394" u="1"/>
        <s v="OG292" u="1"/>
        <s v="OG384" u="1"/>
        <s v="OG476" u="1"/>
        <s v="OG392" u="1"/>
        <s v="OO13" u="1"/>
        <s v="OG12" u="1"/>
        <s v="OO23" u="1"/>
        <s v="OG22" u="1"/>
        <s v="OO33" u="1"/>
        <s v="OG32" u="1"/>
        <s v="OO43" u="1"/>
        <s v="OO179" u="1"/>
        <s v="OG42" u="1"/>
        <s v="OO53" u="1"/>
        <s v="OG169" u="1"/>
        <s v="OO187" u="1"/>
        <s v="OO279" u="1"/>
        <s v="OG52" u="1"/>
        <s v="OO63" u="1"/>
        <s v="OG177" u="1"/>
        <s v="OG269" u="1"/>
        <s v="OO195" u="1"/>
        <s v="OO287" u="1"/>
        <s v="OO379" u="1"/>
        <s v="OG62" u="1"/>
        <s v="OO73" u="1"/>
        <s v="OG185" u="1"/>
        <s v="OG277" u="1"/>
        <s v="OG369" u="1"/>
        <s v="OO295" u="1"/>
        <s v="OO387" u="1"/>
        <s v="OO479" u="1"/>
        <s v="OG72" u="1"/>
        <s v="OO83" u="1"/>
        <s v="OG193" u="1"/>
        <s v="OG285" u="1"/>
        <s v="OG377" u="1"/>
        <s v="OG469" u="1"/>
        <s v="OO395" u="1"/>
        <s v="OG82" u="1"/>
        <s v="OO93" u="1"/>
        <s v="OG293" u="1"/>
        <s v="OG385" u="1"/>
        <s v="OG477" u="1"/>
        <s v="OG92" u="1"/>
        <s v="OG393" u="1"/>
        <s v="OO188" u="1"/>
        <s v="OG178" u="1"/>
        <s v="OO196" u="1"/>
        <s v="OO288" u="1"/>
        <s v="OG186" u="1"/>
        <s v="OG278" u="1"/>
        <s v="OO296" u="1"/>
        <s v="OO388" u="1"/>
        <s v="OG194" u="1"/>
        <s v="OG286" u="1"/>
        <s v="OG378" u="1"/>
        <s v="OO396" u="1"/>
        <s v="OG294" u="1"/>
        <s v="OG386" u="1"/>
        <s v="OG478" u="1"/>
        <s v="OG394" u="1"/>
        <s v="OO14" u="1"/>
        <s v="OG13" u="1"/>
        <s v="OO24" u="1"/>
        <s v="OG23" u="1"/>
        <s v="OO34" u="1"/>
        <s v="OG33" u="1"/>
        <s v="OO44" u="1"/>
        <s v="OO189" u="1"/>
        <s v="OG43" u="1"/>
        <s v="OO54" u="1"/>
        <s v="OG179" u="1"/>
        <s v="OO197" u="1"/>
        <s v="OO289" u="1"/>
        <s v="OG53" u="1"/>
        <s v="OO64" u="1"/>
        <s v="OG187" u="1"/>
        <s v="OG279" u="1"/>
        <s v="OO297" u="1"/>
        <s v="OO389" u="1"/>
        <s v="OG63" u="1"/>
        <s v="OO74" u="1"/>
        <s v="OG195" u="1"/>
        <s v="OG287" u="1"/>
        <s v="OG379" u="1"/>
        <s v="OO397" u="1"/>
        <s v="OG73" u="1"/>
        <s v="OO84" u="1"/>
        <s v="OG295" u="1"/>
        <s v="OG387" u="1"/>
        <s v="OG479" u="1"/>
        <s v="OG83" u="1"/>
        <s v="OO94" u="1"/>
        <s v="OG395" u="1"/>
        <s v="OG93" u="1"/>
        <s v="OO198" u="1"/>
        <s v="OG188" u="1"/>
        <s v="OO298" u="1"/>
        <s v="OG196" u="1"/>
        <s v="OG288" u="1"/>
        <s v="OO398" u="1"/>
        <s v="OG296" u="1"/>
        <s v="OG388" u="1"/>
        <s v="OG396" u="1"/>
        <s v="OO15" u="1"/>
        <s v="OG14" u="1"/>
        <s v="OO25" u="1"/>
        <s v="OG24" u="1"/>
        <s v="OO35" u="1"/>
        <s v="OG34" u="1"/>
        <s v="OO45" u="1"/>
        <s v="OO199" u="1"/>
        <s v="OG44" u="1"/>
        <s v="OO55" u="1"/>
        <s v="OG189" u="1"/>
        <s v="OO299" u="1"/>
        <s v="OG54" u="1"/>
        <s v="OO65" u="1"/>
        <s v="OG197" u="1"/>
        <s v="OG289" u="1"/>
        <s v="OO399" u="1"/>
        <s v="OG64" u="1"/>
        <s v="OO75" u="1"/>
        <s v="OG297" u="1"/>
        <s v="OG389" u="1"/>
        <s v="OG74" u="1"/>
        <s v="OO85" u="1"/>
        <s v="OG397" u="1"/>
        <s v="OG84" u="1"/>
        <s v="OO95" u="1"/>
        <s v="OG94" u="1"/>
        <s v="OG198" u="1"/>
        <s v="OG298" u="1"/>
        <s v="OG398" u="1"/>
        <s v="OO16" u="1"/>
        <s v="OG15" u="1"/>
        <s v="OO26" u="1"/>
        <s v="OG25" u="1"/>
        <s v="OO36" u="1"/>
        <s v="OG35" u="1"/>
        <s v="OO46" u="1"/>
        <s v="OG45" u="1"/>
        <s v="OO56" u="1"/>
        <s v="OG199" u="1"/>
        <s v="OG55" u="1"/>
        <s v="OO66" u="1"/>
        <s v="OG299" u="1"/>
        <s v="OG65" u="1"/>
        <s v="OO76" u="1"/>
        <s v="OG399" u="1"/>
        <s v="OG75" u="1"/>
        <s v="OO86" u="1"/>
        <s v="OG85" u="1"/>
        <s v="OO96" u="1"/>
        <s v="OG95" u="1"/>
        <s v="OO17" u="1"/>
        <s v="OG16" u="1"/>
        <s v="OO27" u="1"/>
        <s v="OG26" u="1"/>
        <s v="OO37" u="1"/>
        <s v="OG36" u="1"/>
        <s v="OO47" u="1"/>
        <s v="OG46" u="1"/>
        <s v="OO57" u="1"/>
        <s v="OG56" u="1"/>
        <s v="OO67" u="1"/>
        <s v="OG66" u="1"/>
        <s v="OO77" u="1"/>
        <s v="OG76" u="1"/>
        <s v="OO87" u="1"/>
        <s v="OG86" u="1"/>
        <s v="OO97" u="1"/>
        <s v="OG96" u="1"/>
        <s v="OO18" u="1"/>
        <s v="OG17" u="1"/>
        <s v="OO28" u="1"/>
        <s v="OG27" u="1"/>
        <s v="OO38" u="1"/>
        <s v="OG37" u="1"/>
        <s v="OO48" u="1"/>
        <s v="OG47" u="1"/>
        <s v="OO58" u="1"/>
        <s v="OG57" u="1"/>
        <s v="OO68" u="1"/>
        <s v="OG67" u="1"/>
        <s v="OO78" u="1"/>
        <s v="OG77" u="1"/>
        <s v="OO88" u="1"/>
        <s v="OG87" u="1"/>
        <s v="OO98" u="1"/>
        <s v="OG97" u="1"/>
        <s v="OO19" u="1"/>
        <s v="OG18" u="1"/>
        <s v="OO29" u="1"/>
        <s v="OG28" u="1"/>
        <s v="OO39" u="1"/>
        <s v="OG38" u="1"/>
        <s v="OO49" u="1"/>
        <s v="OG48" u="1"/>
        <s v="OO59" u="1"/>
        <s v="OG58" u="1"/>
        <s v="OO69" u="1"/>
        <s v="OG68" u="1"/>
        <s v="OO79" u="1"/>
        <s v="OG78" u="1"/>
        <s v="OO89" u="1"/>
        <s v="OG88" u="1"/>
        <s v="OO99" u="1"/>
        <s v="OG98" u="1"/>
        <s v="OG19" u="1"/>
        <s v="OG29" u="1"/>
        <s v="OG39" u="1"/>
        <s v="OG49" u="1"/>
        <s v="OG59" u="1"/>
        <s v="OG69" u="1"/>
        <s v="OG79" u="1"/>
        <s v="OG89" u="1"/>
        <s v="OG99" u="1"/>
        <s v="OO1 - frg" u="1"/>
        <s v="OO1" u="1"/>
        <s v="OO2" u="1"/>
        <s v="OO3" u="1"/>
        <s v="OO4" u="1"/>
        <s v="OO5" u="1"/>
        <s v="OO6" u="1"/>
        <s v="OO7" u="1"/>
        <s v="OO8" u="1"/>
        <s v="OO9" u="1"/>
        <s v="OO1 - gf" u="1"/>
        <s v="OG2" u="1"/>
        <s v="OG3" u="1"/>
        <s v="OG4" u="1"/>
        <s v="OG5" u="1"/>
        <s v="OG6" u="1"/>
        <s v="OG7" u="1"/>
        <s v="OG8" u="1"/>
        <s v="OG9" u="1"/>
        <s v="OO1 - Sviluppare competenze per la qualità e la gestione dei dati pubblici, consolidando e strutturando il patrimonio informativo disponibile e la sua fruizione a tutti i livelli decisionali." u="1"/>
        <s v="OO2 - Sviluppare competenze digitali (e-skills), di modelli per la gestione associata di servizi avanzati." u="1"/>
        <s v="OO1 - oo1" u="1"/>
        <s v="OO100" u="1"/>
        <s v="OO200" u="1"/>
        <s v="OO300" u="1"/>
        <s v="OO400" u="1"/>
        <s v="OO101" u="1"/>
        <s v="OO201" u="1"/>
        <s v="OO301" u="1"/>
        <s v="OO401" u="1"/>
        <s v="OO102" u="1"/>
        <s v="OO110" u="1"/>
        <s v="OO202" u="1"/>
        <s v="OG100" u="1"/>
        <s v="OO210" u="1"/>
        <s v="OO302" u="1"/>
        <s v="OG200" u="1"/>
        <s v="OO310" u="1"/>
        <s v="OO402" u="1"/>
        <s v="OG300" u="1"/>
        <s v="OO410" u="1"/>
        <s v="OG400" u="1"/>
        <s v="OO103" u="1"/>
        <s v="OO111" u="1"/>
        <s v="OO203" u="1"/>
        <s v="OG101" u="1"/>
        <s v="OO211" u="1"/>
        <s v="OO303" u="1"/>
        <s v="OG201" u="1"/>
        <s v="OO311" u="1"/>
        <s v="OO403" u="1"/>
        <s v="OG301" u="1"/>
        <s v="OO411" u="1"/>
        <s v="OG401" u="1"/>
        <s v="OO104" u="1"/>
        <s v="OO112" u="1"/>
        <s v="OO204" u="1"/>
        <s v="OG102" u="1"/>
        <s v="OO120" u="1"/>
        <s v="OO212" u="1"/>
        <s v="OO304" u="1"/>
        <s v="OG110" u="1"/>
        <s v="OG202" u="1"/>
        <s v="OO220" u="1"/>
        <s v="OO312" u="1"/>
        <s v="OO404" u="1"/>
        <s v="OG210" u="1"/>
        <s v="OG302" u="1"/>
        <s v="OO320" u="1"/>
        <s v="OO412" u="1"/>
        <s v="OG310" u="1"/>
        <s v="OG402" u="1"/>
        <s v="OO420" u="1"/>
        <s v="OG410" u="1"/>
        <s v="OO105" u="1"/>
        <s v="OO113" u="1"/>
        <s v="OO205" u="1"/>
        <s v="OG103" u="1"/>
        <s v="OO121" u="1"/>
        <s v="OO213" u="1"/>
        <s v="OO305" u="1"/>
        <s v="OG111" u="1"/>
        <s v="OG203" u="1"/>
        <s v="OO221" u="1"/>
        <s v="OO313" u="1"/>
        <s v="OO405" u="1"/>
        <s v="OG211" u="1"/>
        <s v="OG303" u="1"/>
        <s v="OO321" u="1"/>
        <s v="OO413" u="1"/>
        <s v="OG311" u="1"/>
        <s v="OG403" u="1"/>
        <s v="OO421" u="1"/>
        <s v="OG411" u="1"/>
        <s v="OO106" u="1"/>
        <s v="OO114" u="1"/>
        <s v="OO206" u="1"/>
        <s v="OG104" u="1"/>
        <s v="OO122" u="1"/>
        <s v="OO214" u="1"/>
        <s v="OO306" u="1"/>
        <s v="OG112" u="1"/>
        <s v="OG204" u="1"/>
        <s v="OO130" u="1"/>
        <s v="OO222" u="1"/>
        <s v="OO314" u="1"/>
        <s v="OO406" u="1"/>
        <s v="OG120" u="1"/>
        <s v="OG212" u="1"/>
        <s v="OG304" u="1"/>
        <s v="OO230" u="1"/>
        <s v="OO322" u="1"/>
        <s v="OO414" u="1"/>
        <s v="OG220" u="1"/>
        <s v="OG312" u="1"/>
        <s v="OG404" u="1"/>
        <s v="OO330" u="1"/>
        <s v="OO422" u="1"/>
        <s v="OG320" u="1"/>
        <s v="OG412" u="1"/>
        <s v="OO430" u="1"/>
        <s v="OG420" u="1"/>
        <s v="OO107" u="1"/>
        <s v="OO115" u="1"/>
        <s v="OO207" u="1"/>
        <s v="OG105" u="1"/>
        <s v="OO123" u="1"/>
        <s v="OO215" u="1"/>
        <s v="OO307" u="1"/>
        <s v="OG113" u="1"/>
        <s v="OG205" u="1"/>
        <s v="OO131" u="1"/>
        <s v="OO223" u="1"/>
        <s v="OO315" u="1"/>
        <s v="OO407" u="1"/>
        <s v="OG121" u="1"/>
        <s v="OG213" u="1"/>
        <s v="OG305" u="1"/>
        <s v="OO231" u="1"/>
        <s v="OO323" u="1"/>
        <s v="OO415" u="1"/>
        <s v="OG221" u="1"/>
        <s v="OG313" u="1"/>
        <s v="OG405" u="1"/>
        <s v="OO331" u="1"/>
        <s v="OO423" u="1"/>
        <s v="OG321" u="1"/>
        <s v="OG413" u="1"/>
        <s v="OO431" u="1"/>
        <s v="OG421" u="1"/>
        <s v="OO108" u="1"/>
        <s v="OO116" u="1"/>
        <s v="OO208" u="1"/>
        <s v="OG106" u="1"/>
        <s v="OO124" u="1"/>
        <s v="OO216" u="1"/>
        <s v="OO308" u="1"/>
        <s v="OG114" u="1"/>
        <s v="OG206" u="1"/>
        <s v="OO132" u="1"/>
        <s v="OO224" u="1"/>
        <s v="OO316" u="1"/>
        <s v="OO408" u="1"/>
        <s v="OG122" u="1"/>
        <s v="OG214" u="1"/>
        <s v="OG306" u="1"/>
        <s v="OO140" u="1"/>
        <s v="OO232" u="1"/>
        <s v="OO324" u="1"/>
        <s v="OO416" u="1"/>
        <s v="OG130" u="1"/>
        <s v="OG222" u="1"/>
        <s v="OG314" u="1"/>
        <s v="OG406" u="1"/>
        <s v="OO240" u="1"/>
        <s v="OO332" u="1"/>
        <s v="OO424" u="1"/>
        <s v="OG230" u="1"/>
        <s v="OG322" u="1"/>
        <s v="OG414" u="1"/>
        <s v="OO340" u="1"/>
        <s v="OO432" u="1"/>
        <s v="OG330" u="1"/>
        <s v="OG422" u="1"/>
        <s v="OO440" u="1"/>
        <s v="OG430" u="1"/>
        <s v="OO109" u="1"/>
        <s v="OO117" u="1"/>
        <s v="OO209" u="1"/>
        <s v="OG107" u="1"/>
        <s v="OO125" u="1"/>
        <s v="OO217" u="1"/>
        <s v="OO309" u="1"/>
        <s v="OG115" u="1"/>
        <s v="OG207" u="1"/>
        <s v="OO133" u="1"/>
        <s v="OO225" u="1"/>
        <s v="OO317" u="1"/>
        <s v="OO409" u="1"/>
        <s v="OG123" u="1"/>
        <s v="OG215" u="1"/>
        <s v="OG307" u="1"/>
        <s v="OO141" u="1"/>
        <s v="OO233" u="1"/>
        <s v="OO325" u="1"/>
        <s v="OO417" u="1"/>
        <s v="OG131" u="1"/>
        <s v="OG223" u="1"/>
        <s v="OG315" u="1"/>
        <s v="OG407" u="1"/>
        <s v="OO241" u="1"/>
        <s v="OO333" u="1"/>
        <s v="OO425" u="1"/>
        <s v="OG231" u="1"/>
        <s v="OG323" u="1"/>
        <s v="OG415" u="1"/>
        <s v="OO341" u="1"/>
        <s v="OO433" u="1"/>
        <s v="OG331" u="1"/>
        <s v="OG423" u="1"/>
        <s v="OO441" u="1"/>
        <s v="OG431" u="1"/>
      </sharedItems>
    </cacheField>
    <cacheField name="LI" numFmtId="0">
      <sharedItems count="970">
        <s v="Linee Intervento"/>
        <s v="LI1 - Fornire strumenti evoluti di intelligenza sulle informazioni del sistema di gestione del personale della PA"/>
        <s v="LI2 - Estendere i servizi erogati dal sistema informativo NoiPA"/>
        <s v="LI3 - Ampliare i servizi erogati alle Amministrazioni servite"/>
        <s v="LI4 - Estendere il perimetro del sistema NoiPA al comparto Sanità e Enti Locali"/>
        <s v="" u="1"/>
        <s v="OG108" u="1"/>
        <s v="LI118" u="1"/>
        <s v="OG116" u="1"/>
        <s v="OG208" u="1"/>
        <s v="LI126" u="1"/>
        <s v="LI218" u="1"/>
        <s v="OG124" u="1"/>
        <s v="OG216" u="1"/>
        <s v="OG308" u="1"/>
        <s v="LI134" u="1"/>
        <s v="LI226" u="1"/>
        <s v="LI318" u="1"/>
        <s v="OG132" u="1"/>
        <s v="OG224" u="1"/>
        <s v="OG316" u="1"/>
        <s v="OG408" u="1"/>
        <s v="LI142" u="1"/>
        <s v="LI234" u="1"/>
        <s v="LI326" u="1"/>
        <s v="LI418" u="1"/>
        <s v="OG140" u="1"/>
        <s v="OG232" u="1"/>
        <s v="OG324" u="1"/>
        <s v="OG416" u="1"/>
        <s v="LI150" u="1"/>
        <s v="LI242" u="1"/>
        <s v="LI334" u="1"/>
        <s v="LI426" u="1"/>
        <s v="OG240" u="1"/>
        <s v="OG332" u="1"/>
        <s v="OG424" u="1"/>
        <s v="LI250" u="1"/>
        <s v="LI342" u="1"/>
        <s v="LI434" u="1"/>
        <s v="OG340" u="1"/>
        <s v="OG432" u="1"/>
        <s v="LI350" u="1"/>
        <s v="LI442" u="1"/>
        <s v="OG440" u="1"/>
        <s v="LI450" u="1"/>
        <s v="OG109" u="1"/>
        <s v="LI119" u="1"/>
        <s v="OG117" u="1"/>
        <s v="OG209" u="1"/>
        <s v="LI127" u="1"/>
        <s v="LI219" u="1"/>
        <s v="OG125" u="1"/>
        <s v="OG217" u="1"/>
        <s v="OG309" u="1"/>
        <s v="LI135" u="1"/>
        <s v="LI227" u="1"/>
        <s v="LI319" u="1"/>
        <s v="OG133" u="1"/>
        <s v="OG225" u="1"/>
        <s v="OG317" u="1"/>
        <s v="OG409" u="1"/>
        <s v="LI143" u="1"/>
        <s v="LI235" u="1"/>
        <s v="LI327" u="1"/>
        <s v="LI419" u="1"/>
        <s v="OG141" u="1"/>
        <s v="OG233" u="1"/>
        <s v="OG325" u="1"/>
        <s v="OG417" u="1"/>
        <s v="LI151" u="1"/>
        <s v="LI243" u="1"/>
        <s v="LI335" u="1"/>
        <s v="LI427" u="1"/>
        <s v="OG241" u="1"/>
        <s v="OG333" u="1"/>
        <s v="OG425" u="1"/>
        <s v="LI251" u="1"/>
        <s v="LI343" u="1"/>
        <s v="LI435" u="1"/>
        <s v="OG341" u="1"/>
        <s v="OG433" u="1"/>
        <s v="LI351" u="1"/>
        <s v="LI443" u="1"/>
        <s v="OG441" u="1"/>
        <s v="LI451" u="1"/>
        <s v="OG118" u="1"/>
        <s v="LI128" u="1"/>
        <s v="OG126" u="1"/>
        <s v="OG218" u="1"/>
        <s v="LI136" u="1"/>
        <s v="LI228" u="1"/>
        <s v="OG134" u="1"/>
        <s v="OG226" u="1"/>
        <s v="OG318" u="1"/>
        <s v="LI144" u="1"/>
        <s v="LI236" u="1"/>
        <s v="LI328" u="1"/>
        <s v="OG142" u="1"/>
        <s v="OG234" u="1"/>
        <s v="OG326" u="1"/>
        <s v="OG418" u="1"/>
        <s v="LI152" u="1"/>
        <s v="LI244" u="1"/>
        <s v="LI336" u="1"/>
        <s v="LI428" u="1"/>
        <s v="OG150" u="1"/>
        <s v="OG242" u="1"/>
        <s v="OG334" u="1"/>
        <s v="OG426" u="1"/>
        <s v="LI160" u="1"/>
        <s v="LI252" u="1"/>
        <s v="LI344" u="1"/>
        <s v="LI436" u="1"/>
        <s v="OG250" u="1"/>
        <s v="OG342" u="1"/>
        <s v="OG434" u="1"/>
        <s v="LI260" u="1"/>
        <s v="LI352" u="1"/>
        <s v="LI444" u="1"/>
        <s v="OG350" u="1"/>
        <s v="OG442" u="1"/>
        <s v="LI360" u="1"/>
        <s v="LI452" u="1"/>
        <s v="OG450" u="1"/>
        <s v="LI460" u="1"/>
        <s v="OG119" u="1"/>
        <s v="LI129" u="1"/>
        <s v="OG127" u="1"/>
        <s v="OG219" u="1"/>
        <s v="LI137" u="1"/>
        <s v="LI229" u="1"/>
        <s v="OG135" u="1"/>
        <s v="OG227" u="1"/>
        <s v="OG319" u="1"/>
        <s v="LI145" u="1"/>
        <s v="LI237" u="1"/>
        <s v="LI329" u="1"/>
        <s v="OG143" u="1"/>
        <s v="OG235" u="1"/>
        <s v="OG327" u="1"/>
        <s v="OG419" u="1"/>
        <s v="LI153" u="1"/>
        <s v="LI245" u="1"/>
        <s v="LI337" u="1"/>
        <s v="LI429" u="1"/>
        <s v="OG151" u="1"/>
        <s v="OG243" u="1"/>
        <s v="OG335" u="1"/>
        <s v="OG427" u="1"/>
        <s v="LI161" u="1"/>
        <s v="LI253" u="1"/>
        <s v="LI345" u="1"/>
        <s v="LI437" u="1"/>
        <s v="OG251" u="1"/>
        <s v="OG343" u="1"/>
        <s v="OG435" u="1"/>
        <s v="LI261" u="1"/>
        <s v="LI353" u="1"/>
        <s v="LI445" u="1"/>
        <s v="OG351" u="1"/>
        <s v="OG443" u="1"/>
        <s v="LI361" u="1"/>
        <s v="LI453" u="1"/>
        <s v="OG451" u="1"/>
        <s v="LI461" u="1"/>
        <s v="OG128" u="1"/>
        <s v="LI138" u="1"/>
        <s v="OG136" u="1"/>
        <s v="OG228" u="1"/>
        <s v="LI146" u="1"/>
        <s v="LI238" u="1"/>
        <s v="OG144" u="1"/>
        <s v="OG236" u="1"/>
        <s v="OG328" u="1"/>
        <s v="LI154" u="1"/>
        <s v="LI246" u="1"/>
        <s v="LI338" u="1"/>
        <s v="OG152" u="1"/>
        <s v="OG244" u="1"/>
        <s v="OG336" u="1"/>
        <s v="OG428" u="1"/>
        <s v="LI162" u="1"/>
        <s v="LI254" u="1"/>
        <s v="LI346" u="1"/>
        <s v="LI438" u="1"/>
        <s v="OG160" u="1"/>
        <s v="OG252" u="1"/>
        <s v="OG344" u="1"/>
        <s v="OG436" u="1"/>
        <s v="LI170" u="1"/>
        <s v="LI262" u="1"/>
        <s v="LI354" u="1"/>
        <s v="LI446" u="1"/>
        <s v="OG260" u="1"/>
        <s v="OG352" u="1"/>
        <s v="OG444" u="1"/>
        <s v="LI270" u="1"/>
        <s v="LI362" u="1"/>
        <s v="LI454" u="1"/>
        <s v="OG360" u="1"/>
        <s v="OG452" u="1"/>
        <s v="LI370" u="1"/>
        <s v="LI462" u="1"/>
        <s v="OG460" u="1"/>
        <s v="LI470" u="1"/>
        <s v="OG129" u="1"/>
        <s v="LI139" u="1"/>
        <s v="OG137" u="1"/>
        <s v="OG229" u="1"/>
        <s v="LI147" u="1"/>
        <s v="LI239" u="1"/>
        <s v="OG145" u="1"/>
        <s v="OG237" u="1"/>
        <s v="OG329" u="1"/>
        <s v="LI155" u="1"/>
        <s v="LI247" u="1"/>
        <s v="LI339" u="1"/>
        <s v="OG153" u="1"/>
        <s v="OG245" u="1"/>
        <s v="OG337" u="1"/>
        <s v="OG429" u="1"/>
        <s v="LI163" u="1"/>
        <s v="LI255" u="1"/>
        <s v="LI347" u="1"/>
        <s v="LI439" u="1"/>
        <s v="OG161" u="1"/>
        <s v="OG253" u="1"/>
        <s v="OG345" u="1"/>
        <s v="OG437" u="1"/>
        <s v="LI171" u="1"/>
        <s v="LI263" u="1"/>
        <s v="LI355" u="1"/>
        <s v="LI447" u="1"/>
        <s v="OG261" u="1"/>
        <s v="OG353" u="1"/>
        <s v="OG445" u="1"/>
        <s v="LI271" u="1"/>
        <s v="LI363" u="1"/>
        <s v="LI455" u="1"/>
        <s v="OG361" u="1"/>
        <s v="OG453" u="1"/>
        <s v="LI371" u="1"/>
        <s v="LI463" u="1"/>
        <s v="OG461" u="1"/>
        <s v="LI471" u="1"/>
        <s v="OG138" u="1"/>
        <s v="LI148" u="1"/>
        <s v="OG146" u="1"/>
        <s v="OG238" u="1"/>
        <s v="LI156" u="1"/>
        <s v="LI248" u="1"/>
        <s v="OG154" u="1"/>
        <s v="OG246" u="1"/>
        <s v="OG338" u="1"/>
        <s v="LI164" u="1"/>
        <s v="LI256" u="1"/>
        <s v="LI348" u="1"/>
        <s v="OG162" u="1"/>
        <s v="OG254" u="1"/>
        <s v="OG346" u="1"/>
        <s v="OG438" u="1"/>
        <s v="LI172" u="1"/>
        <s v="LI264" u="1"/>
        <s v="LI356" u="1"/>
        <s v="LI448" u="1"/>
        <s v="OG170" u="1"/>
        <s v="OG262" u="1"/>
        <s v="OG354" u="1"/>
        <s v="OG446" u="1"/>
        <s v="LI180" u="1"/>
        <s v="LI272" u="1"/>
        <s v="LI364" u="1"/>
        <s v="LI456" u="1"/>
        <s v="OG270" u="1"/>
        <s v="OG362" u="1"/>
        <s v="OG454" u="1"/>
        <s v="LI280" u="1"/>
        <s v="LI372" u="1"/>
        <s v="LI464" u="1"/>
        <s v="OG370" u="1"/>
        <s v="OG462" u="1"/>
        <s v="LI380" u="1"/>
        <s v="LI472" u="1"/>
        <s v="OG470" u="1"/>
        <s v="LI480" u="1"/>
        <s v="LI10" u="1"/>
        <s v="LI20" u="1"/>
        <s v="LI30" u="1"/>
        <s v="LI40" u="1"/>
        <s v="OG139" u="1"/>
        <s v="LI149" u="1"/>
        <s v="LI50" u="1"/>
        <s v="OG147" u="1"/>
        <s v="OG239" u="1"/>
        <s v="LI157" u="1"/>
        <s v="LI249" u="1"/>
        <s v="LI60" u="1"/>
        <s v="OG155" u="1"/>
        <s v="OG247" u="1"/>
        <s v="OG339" u="1"/>
        <s v="LI165" u="1"/>
        <s v="LI257" u="1"/>
        <s v="LI349" u="1"/>
        <s v="LI70" u="1"/>
        <s v="OG163" u="1"/>
        <s v="OG255" u="1"/>
        <s v="OG347" u="1"/>
        <s v="OG439" u="1"/>
        <s v="LI173" u="1"/>
        <s v="LI265" u="1"/>
        <s v="LI357" u="1"/>
        <s v="LI449" u="1"/>
        <s v="LI80" u="1"/>
        <s v="OG171" u="1"/>
        <s v="OG263" u="1"/>
        <s v="OG355" u="1"/>
        <s v="OG447" u="1"/>
        <s v="LI181" u="1"/>
        <s v="LI273" u="1"/>
        <s v="LI365" u="1"/>
        <s v="LI457" u="1"/>
        <s v="LI90" u="1"/>
        <s v="OG271" u="1"/>
        <s v="OG363" u="1"/>
        <s v="OG455" u="1"/>
        <s v="LI281" u="1"/>
        <s v="LI373" u="1"/>
        <s v="LI465" u="1"/>
        <s v="OG371" u="1"/>
        <s v="OG463" u="1"/>
        <s v="LI381" u="1"/>
        <s v="LI473" u="1"/>
        <s v="OG471" u="1"/>
        <s v="OG148" u="1"/>
        <s v="LI158" u="1"/>
        <s v="OG156" u="1"/>
        <s v="OG248" u="1"/>
        <s v="LI166" u="1"/>
        <s v="LI258" u="1"/>
        <s v="OG164" u="1"/>
        <s v="OG256" u="1"/>
        <s v="OG348" u="1"/>
        <s v="LI174" u="1"/>
        <s v="LI266" u="1"/>
        <s v="LI358" u="1"/>
        <s v="OG172" u="1"/>
        <s v="OG264" u="1"/>
        <s v="OG356" u="1"/>
        <s v="OG448" u="1"/>
        <s v="LI182" u="1"/>
        <s v="LI274" u="1"/>
        <s v="LI366" u="1"/>
        <s v="LI458" u="1"/>
        <s v="OG180" u="1"/>
        <s v="OG272" u="1"/>
        <s v="OG364" u="1"/>
        <s v="OG456" u="1"/>
        <s v="LI190" u="1"/>
        <s v="LI282" u="1"/>
        <s v="LI374" u="1"/>
        <s v="LI466" u="1"/>
        <s v="OG280" u="1"/>
        <s v="OG372" u="1"/>
        <s v="OG464" u="1"/>
        <s v="LI290" u="1"/>
        <s v="LI382" u="1"/>
        <s v="LI474" u="1"/>
        <s v="OG380" u="1"/>
        <s v="OG472" u="1"/>
        <s v="LI390" u="1"/>
        <s v="OG10" u="1"/>
        <s v="LI11" u="1"/>
        <s v="OG20" u="1"/>
        <s v="LI21" u="1"/>
        <s v="OG30" u="1"/>
        <s v="LI31" u="1"/>
        <s v="OG40" u="1"/>
        <s v="LI41" u="1"/>
        <s v="OG149" u="1"/>
        <s v="OG50" u="1"/>
        <s v="LI159" u="1"/>
        <s v="LI51" u="1"/>
        <s v="OG157" u="1"/>
        <s v="OG249" u="1"/>
        <s v="OG60" u="1"/>
        <s v="LI167" u="1"/>
        <s v="LI259" u="1"/>
        <s v="LI61" u="1"/>
        <s v="OG165" u="1"/>
        <s v="OG257" u="1"/>
        <s v="OG349" u="1"/>
        <s v="OG70" u="1"/>
        <s v="LI175" u="1"/>
        <s v="LI267" u="1"/>
        <s v="LI359" u="1"/>
        <s v="LI71" u="1"/>
        <s v="OG173" u="1"/>
        <s v="OG265" u="1"/>
        <s v="OG357" u="1"/>
        <s v="OG449" u="1"/>
        <s v="OG80" u="1"/>
        <s v="LI183" u="1"/>
        <s v="LI275" u="1"/>
        <s v="LI367" u="1"/>
        <s v="LI459" u="1"/>
        <s v="LI81" u="1"/>
        <s v="OG181" u="1"/>
        <s v="OG273" u="1"/>
        <s v="OG365" u="1"/>
        <s v="OG457" u="1"/>
        <s v="OG90" u="1"/>
        <s v="LI191" u="1"/>
        <s v="LI283" u="1"/>
        <s v="LI375" u="1"/>
        <s v="LI467" u="1"/>
        <s v="LI91" u="1"/>
        <s v="OG281" u="1"/>
        <s v="OG373" u="1"/>
        <s v="OG465" u="1"/>
        <s v="LI291" u="1"/>
        <s v="LI383" u="1"/>
        <s v="LI475" u="1"/>
        <s v="OG381" u="1"/>
        <s v="OG473" u="1"/>
        <s v="LI391" u="1"/>
        <s v="OG158" u="1"/>
        <s v="LI168" u="1"/>
        <s v="OG166" u="1"/>
        <s v="OG258" u="1"/>
        <s v="LI176" u="1"/>
        <s v="LI268" u="1"/>
        <s v="OG174" u="1"/>
        <s v="OG266" u="1"/>
        <s v="OG358" u="1"/>
        <s v="LI184" u="1"/>
        <s v="LI276" u="1"/>
        <s v="LI368" u="1"/>
        <s v="OG182" u="1"/>
        <s v="OG274" u="1"/>
        <s v="OG366" u="1"/>
        <s v="OG458" u="1"/>
        <s v="LI192" u="1"/>
        <s v="LI284" u="1"/>
        <s v="LI376" u="1"/>
        <s v="LI468" u="1"/>
        <s v="OG190" u="1"/>
        <s v="OG282" u="1"/>
        <s v="OG374" u="1"/>
        <s v="OG466" u="1"/>
        <s v="LI292" u="1"/>
        <s v="LI384" u="1"/>
        <s v="LI476" u="1"/>
        <s v="OG290" u="1"/>
        <s v="OG382" u="1"/>
        <s v="OG474" u="1"/>
        <s v="LI392" u="1"/>
        <s v="OG390" u="1"/>
        <s v="OG11" u="1"/>
        <s v="LI12" u="1"/>
        <s v="OG21" u="1"/>
        <s v="LI22" u="1"/>
        <s v="OG31" u="1"/>
        <s v="LI32" u="1"/>
        <s v="OG41" u="1"/>
        <s v="LI42" u="1"/>
        <s v="OG159" u="1"/>
        <s v="OG51" u="1"/>
        <s v="LI169" u="1"/>
        <s v="LI52" u="1"/>
        <s v="OG167" u="1"/>
        <s v="OG259" u="1"/>
        <s v="OG61" u="1"/>
        <s v="LI177" u="1"/>
        <s v="LI269" u="1"/>
        <s v="LI62" u="1"/>
        <s v="OG175" u="1"/>
        <s v="OG267" u="1"/>
        <s v="OG359" u="1"/>
        <s v="OG71" u="1"/>
        <s v="LI185" u="1"/>
        <s v="LI277" u="1"/>
        <s v="LI369" u="1"/>
        <s v="LI72" u="1"/>
        <s v="OG183" u="1"/>
        <s v="OG275" u="1"/>
        <s v="OG367" u="1"/>
        <s v="OG459" u="1"/>
        <s v="OG81" u="1"/>
        <s v="LI193" u="1"/>
        <s v="LI285" u="1"/>
        <s v="LI377" u="1"/>
        <s v="LI469" u="1"/>
        <s v="LI82" u="1"/>
        <s v="OG191" u="1"/>
        <s v="OG283" u="1"/>
        <s v="OG375" u="1"/>
        <s v="OG467" u="1"/>
        <s v="OG91" u="1"/>
        <s v="LI293" u="1"/>
        <s v="LI385" u="1"/>
        <s v="LI477" u="1"/>
        <s v="LI92" u="1"/>
        <s v="OG291" u="1"/>
        <s v="OG383" u="1"/>
        <s v="OG475" u="1"/>
        <s v="LI393" u="1"/>
        <s v="OG391" u="1"/>
        <s v="OG168" u="1"/>
        <s v="LI178" u="1"/>
        <s v="OG176" u="1"/>
        <s v="OG268" u="1"/>
        <s v="LI186" u="1"/>
        <s v="LI278" u="1"/>
        <s v="OG184" u="1"/>
        <s v="OG276" u="1"/>
        <s v="OG368" u="1"/>
        <s v="LI194" u="1"/>
        <s v="LI286" u="1"/>
        <s v="LI378" u="1"/>
        <s v="OG192" u="1"/>
        <s v="OG284" u="1"/>
        <s v="OG376" u="1"/>
        <s v="OG468" u="1"/>
        <s v="LI294" u="1"/>
        <s v="LI386" u="1"/>
        <s v="LI478" u="1"/>
        <s v="OG292" u="1"/>
        <s v="OG384" u="1"/>
        <s v="OG476" u="1"/>
        <s v="LI394" u="1"/>
        <s v="OG392" u="1"/>
        <s v="OG12" u="1"/>
        <s v="LI13" u="1"/>
        <s v="OG22" u="1"/>
        <s v="LI23" u="1"/>
        <s v="OG32" u="1"/>
        <s v="LI33" u="1"/>
        <s v="OG42" u="1"/>
        <s v="LI43" u="1"/>
        <s v="OG169" u="1"/>
        <s v="OG52" u="1"/>
        <s v="LI179" u="1"/>
        <s v="LI53" u="1"/>
        <s v="OG177" u="1"/>
        <s v="OG269" u="1"/>
        <s v="OG62" u="1"/>
        <s v="LI187" u="1"/>
        <s v="LI279" u="1"/>
        <s v="LI63" u="1"/>
        <s v="OG185" u="1"/>
        <s v="OG277" u="1"/>
        <s v="OG369" u="1"/>
        <s v="OG72" u="1"/>
        <s v="LI195" u="1"/>
        <s v="LI287" u="1"/>
        <s v="LI379" u="1"/>
        <s v="LI73" u="1"/>
        <s v="OG193" u="1"/>
        <s v="OG285" u="1"/>
        <s v="OG377" u="1"/>
        <s v="OG469" u="1"/>
        <s v="OG82" u="1"/>
        <s v="LI295" u="1"/>
        <s v="LI387" u="1"/>
        <s v="LI479" u="1"/>
        <s v="LI83" u="1"/>
        <s v="OG293" u="1"/>
        <s v="OG385" u="1"/>
        <s v="OG477" u="1"/>
        <s v="OG92" u="1"/>
        <s v="LI395" u="1"/>
        <s v="LI93" u="1"/>
        <s v="OG393" u="1"/>
        <s v="OG178" u="1"/>
        <s v="LI188" u="1"/>
        <s v="OG186" u="1"/>
        <s v="OG278" u="1"/>
        <s v="LI196" u="1"/>
        <s v="LI288" u="1"/>
        <s v="OG194" u="1"/>
        <s v="OG286" u="1"/>
        <s v="OG378" u="1"/>
        <s v="LI296" u="1"/>
        <s v="LI388" u="1"/>
        <s v="OG294" u="1"/>
        <s v="OG386" u="1"/>
        <s v="OG478" u="1"/>
        <s v="LI396" u="1"/>
        <s v="OG394" u="1"/>
        <s v="OG13" u="1"/>
        <s v="LI14" u="1"/>
        <s v="OG23" u="1"/>
        <s v="LI24" u="1"/>
        <s v="OG33" u="1"/>
        <s v="LI34" u="1"/>
        <s v="OG43" u="1"/>
        <s v="LI44" u="1"/>
        <s v="OG179" u="1"/>
        <s v="OG53" u="1"/>
        <s v="LI189" u="1"/>
        <s v="LI54" u="1"/>
        <s v="OG187" u="1"/>
        <s v="OG279" u="1"/>
        <s v="OG63" u="1"/>
        <s v="LI197" u="1"/>
        <s v="LI289" u="1"/>
        <s v="LI64" u="1"/>
        <s v="OG195" u="1"/>
        <s v="OG287" u="1"/>
        <s v="OG379" u="1"/>
        <s v="OG73" u="1"/>
        <s v="LI297" u="1"/>
        <s v="LI389" u="1"/>
        <s v="LI74" u="1"/>
        <s v="OG295" u="1"/>
        <s v="OG387" u="1"/>
        <s v="OG479" u="1"/>
        <s v="OG83" u="1"/>
        <s v="LI397" u="1"/>
        <s v="LI84" u="1"/>
        <s v="OG395" u="1"/>
        <s v="OG93" u="1"/>
        <s v="LI94" u="1"/>
        <s v="OG188" u="1"/>
        <s v="LI198" u="1"/>
        <s v="OG196" u="1"/>
        <s v="OG288" u="1"/>
        <s v="LI298" u="1"/>
        <s v="OG296" u="1"/>
        <s v="OG388" u="1"/>
        <s v="LI398" u="1"/>
        <s v="OG396" u="1"/>
        <s v="OG14" u="1"/>
        <s v="LI15" u="1"/>
        <s v="OG24" u="1"/>
        <s v="LI25" u="1"/>
        <s v="OG34" u="1"/>
        <s v="LI35" u="1"/>
        <s v="OG44" u="1"/>
        <s v="LI45" u="1"/>
        <s v="OG189" u="1"/>
        <s v="OG54" u="1"/>
        <s v="LI199" u="1"/>
        <s v="LI55" u="1"/>
        <s v="OG197" u="1"/>
        <s v="OG289" u="1"/>
        <s v="OG64" u="1"/>
        <s v="LI299" u="1"/>
        <s v="LI65" u="1"/>
        <s v="OG297" u="1"/>
        <s v="OG389" u="1"/>
        <s v="OG74" u="1"/>
        <s v="LI399" u="1"/>
        <s v="LI75" u="1"/>
        <s v="OG397" u="1"/>
        <s v="OG84" u="1"/>
        <s v="LI85" u="1"/>
        <s v="OG94" u="1"/>
        <s v="LI95" u="1"/>
        <s v="OG198" u="1"/>
        <s v="OG298" u="1"/>
        <s v="OG398" u="1"/>
        <s v="OG15" u="1"/>
        <s v="LI16" u="1"/>
        <s v="OG25" u="1"/>
        <s v="LI26" u="1"/>
        <s v="OG35" u="1"/>
        <s v="LI36" u="1"/>
        <s v="OG45" u="1"/>
        <s v="LI46" u="1"/>
        <s v="OG199" u="1"/>
        <s v="OG55" u="1"/>
        <s v="LI56" u="1"/>
        <s v="OG299" u="1"/>
        <s v="OG65" u="1"/>
        <s v="LI66" u="1"/>
        <s v="OG399" u="1"/>
        <s v="OG75" u="1"/>
        <s v="LI76" u="1"/>
        <s v="OG85" u="1"/>
        <s v="LI86" u="1"/>
        <s v="OG95" u="1"/>
        <s v="LI96" u="1"/>
        <s v="LI1 - li1" u="1"/>
        <s v="OG16" u="1"/>
        <s v="LI17" u="1"/>
        <s v="OG26" u="1"/>
        <s v="LI27" u="1"/>
        <s v="OG36" u="1"/>
        <s v="LI37" u="1"/>
        <s v="OG46" u="1"/>
        <s v="LI47" u="1"/>
        <s v="OG56" u="1"/>
        <s v="LI57" u="1"/>
        <s v="OG66" u="1"/>
        <s v="LI67" u="1"/>
        <s v="OG76" u="1"/>
        <s v="LI77" u="1"/>
        <s v="OG86" u="1"/>
        <s v="LI87" u="1"/>
        <s v="OG96" u="1"/>
        <s v="LI97" u="1"/>
        <s v="LI1 - dfvgb" u="1"/>
        <s v="OG17" u="1"/>
        <s v="LI18" u="1"/>
        <s v="OG27" u="1"/>
        <s v="LI28" u="1"/>
        <s v="OG37" u="1"/>
        <s v="LI38" u="1"/>
        <s v="OG47" u="1"/>
        <s v="LI48" u="1"/>
        <s v="OG57" u="1"/>
        <s v="LI58" u="1"/>
        <s v="OG67" u="1"/>
        <s v="LI68" u="1"/>
        <s v="OG77" u="1"/>
        <s v="LI78" u="1"/>
        <s v="OG87" u="1"/>
        <s v="LI88" u="1"/>
        <s v="OG97" u="1"/>
        <s v="LI98" u="1"/>
        <s v="OG18" u="1"/>
        <s v="LI19" u="1"/>
        <s v="OG28" u="1"/>
        <s v="LI29" u="1"/>
        <s v="OG38" u="1"/>
        <s v="LI39" u="1"/>
        <s v="OG48" u="1"/>
        <s v="LI49" u="1"/>
        <s v="OG58" u="1"/>
        <s v="LI59" u="1"/>
        <s v="OG68" u="1"/>
        <s v="LI69" u="1"/>
        <s v="OG78" u="1"/>
        <s v="LI79" u="1"/>
        <s v="OG88" u="1"/>
        <s v="LI89" u="1"/>
        <s v="OG98" u="1"/>
        <s v="LI99" u="1"/>
        <s v="OG19" u="1"/>
        <s v="OG29" u="1"/>
        <s v="OG39" u="1"/>
        <s v="OG49" u="1"/>
        <s v="OG59" u="1"/>
        <s v="OG69" u="1"/>
        <s v="OG79" u="1"/>
        <s v="OG89" u="1"/>
        <s v="OG99" u="1"/>
        <s v="LI1" u="1"/>
        <s v="LI2" u="1"/>
        <s v="LI3" u="1"/>
        <s v="LI1 - dsf" u="1"/>
        <s v="LI4" u="1"/>
        <s v="LI5" u="1"/>
        <s v="LI6" u="1"/>
        <s v="LI7" u="1"/>
        <s v="LI8" u="1"/>
        <s v="LI9" u="1"/>
        <s v="OG2" u="1"/>
        <s v="OG3" u="1"/>
        <s v="OG4" u="1"/>
        <s v="OG5" u="1"/>
        <s v="OG6" u="1"/>
        <s v="OG7" u="1"/>
        <s v="OG8" u="1"/>
        <s v="OG9" u="1"/>
        <s v="LI1 - dg" u="1"/>
        <s v="LI100" u="1"/>
        <s v="LI200" u="1"/>
        <s v="LI300" u="1"/>
        <s v="LI400" u="1"/>
        <s v="LI101" u="1"/>
        <s v="LI201" u="1"/>
        <s v="LI301" u="1"/>
        <s v="LI401" u="1"/>
        <s v="LI1 - Fornire strumenti evoluti di intelligenza sulle informazioni del sistema" u="1"/>
        <s v="LI102" u="1"/>
        <s v="OG100" u="1"/>
        <s v="LI110" u="1"/>
        <s v="LI202" u="1"/>
        <s v="OG200" u="1"/>
        <s v="LI210" u="1"/>
        <s v="LI302" u="1"/>
        <s v="OG300" u="1"/>
        <s v="LI310" u="1"/>
        <s v="LI402" u="1"/>
        <s v="OG400" u="1"/>
        <s v="LI410" u="1"/>
        <s v="LI103" u="1"/>
        <s v="OG101" u="1"/>
        <s v="LI111" u="1"/>
        <s v="LI203" u="1"/>
        <s v="OG201" u="1"/>
        <s v="LI211" u="1"/>
        <s v="LI303" u="1"/>
        <s v="OG301" u="1"/>
        <s v="LI311" u="1"/>
        <s v="LI403" u="1"/>
        <s v="OG401" u="1"/>
        <s v="LI411" u="1"/>
        <s v="LI104" u="1"/>
        <s v="OG102" u="1"/>
        <s v="LI112" u="1"/>
        <s v="LI204" u="1"/>
        <s v="OG110" u="1"/>
        <s v="OG202" u="1"/>
        <s v="LI120" u="1"/>
        <s v="LI212" u="1"/>
        <s v="LI304" u="1"/>
        <s v="OG210" u="1"/>
        <s v="OG302" u="1"/>
        <s v="LI220" u="1"/>
        <s v="LI312" u="1"/>
        <s v="LI404" u="1"/>
        <s v="OG310" u="1"/>
        <s v="OG402" u="1"/>
        <s v="LI320" u="1"/>
        <s v="LI412" u="1"/>
        <s v="OG410" u="1"/>
        <s v="LI420" u="1"/>
        <s v="LI105" u="1"/>
        <s v="OG103" u="1"/>
        <s v="LI113" u="1"/>
        <s v="LI205" u="1"/>
        <s v="OG111" u="1"/>
        <s v="OG203" u="1"/>
        <s v="LI121" u="1"/>
        <s v="LI213" u="1"/>
        <s v="LI305" u="1"/>
        <s v="OG211" u="1"/>
        <s v="OG303" u="1"/>
        <s v="LI221" u="1"/>
        <s v="LI313" u="1"/>
        <s v="LI405" u="1"/>
        <s v="OG311" u="1"/>
        <s v="OG403" u="1"/>
        <s v="LI321" u="1"/>
        <s v="LI413" u="1"/>
        <s v="OG411" u="1"/>
        <s v="LI421" u="1"/>
        <s v="LI106" u="1"/>
        <s v="OG104" u="1"/>
        <s v="LI114" u="1"/>
        <s v="LI206" u="1"/>
        <s v="OG112" u="1"/>
        <s v="OG204" u="1"/>
        <s v="LI122" u="1"/>
        <s v="LI214" u="1"/>
        <s v="LI306" u="1"/>
        <s v="OG120" u="1"/>
        <s v="OG212" u="1"/>
        <s v="OG304" u="1"/>
        <s v="LI130" u="1"/>
        <s v="LI222" u="1"/>
        <s v="LI314" u="1"/>
        <s v="LI406" u="1"/>
        <s v="OG220" u="1"/>
        <s v="OG312" u="1"/>
        <s v="OG404" u="1"/>
        <s v="LI230" u="1"/>
        <s v="LI322" u="1"/>
        <s v="LI414" u="1"/>
        <s v="OG320" u="1"/>
        <s v="OG412" u="1"/>
        <s v="LI330" u="1"/>
        <s v="LI422" u="1"/>
        <s v="OG420" u="1"/>
        <s v="LI430" u="1"/>
        <s v="LI107" u="1"/>
        <s v="OG105" u="1"/>
        <s v="LI115" u="1"/>
        <s v="LI207" u="1"/>
        <s v="OG113" u="1"/>
        <s v="OG205" u="1"/>
        <s v="LI123" u="1"/>
        <s v="LI215" u="1"/>
        <s v="LI307" u="1"/>
        <s v="OG121" u="1"/>
        <s v="OG213" u="1"/>
        <s v="OG305" u="1"/>
        <s v="LI131" u="1"/>
        <s v="LI223" u="1"/>
        <s v="LI315" u="1"/>
        <s v="LI407" u="1"/>
        <s v="OG221" u="1"/>
        <s v="OG313" u="1"/>
        <s v="OG405" u="1"/>
        <s v="LI231" u="1"/>
        <s v="LI323" u="1"/>
        <s v="LI415" u="1"/>
        <s v="OG321" u="1"/>
        <s v="OG413" u="1"/>
        <s v="LI331" u="1"/>
        <s v="LI423" u="1"/>
        <s v="OG421" u="1"/>
        <s v="LI431" u="1"/>
        <s v="LI108" u="1"/>
        <s v="OG106" u="1"/>
        <s v="LI116" u="1"/>
        <s v="LI208" u="1"/>
        <s v="OG114" u="1"/>
        <s v="OG206" u="1"/>
        <s v="LI124" u="1"/>
        <s v="LI216" u="1"/>
        <s v="LI308" u="1"/>
        <s v="OG122" u="1"/>
        <s v="OG214" u="1"/>
        <s v="OG306" u="1"/>
        <s v="LI132" u="1"/>
        <s v="LI224" u="1"/>
        <s v="LI316" u="1"/>
        <s v="LI408" u="1"/>
        <s v="OG130" u="1"/>
        <s v="OG222" u="1"/>
        <s v="OG314" u="1"/>
        <s v="OG406" u="1"/>
        <s v="LI140" u="1"/>
        <s v="LI232" u="1"/>
        <s v="LI324" u="1"/>
        <s v="LI416" u="1"/>
        <s v="OG230" u="1"/>
        <s v="OG322" u="1"/>
        <s v="OG414" u="1"/>
        <s v="LI240" u="1"/>
        <s v="LI332" u="1"/>
        <s v="LI424" u="1"/>
        <s v="OG330" u="1"/>
        <s v="OG422" u="1"/>
        <s v="LI340" u="1"/>
        <s v="LI432" u="1"/>
        <s v="OG430" u="1"/>
        <s v="LI440" u="1"/>
        <s v="LI109" u="1"/>
        <s v="OG107" u="1"/>
        <s v="LI117" u="1"/>
        <s v="LI209" u="1"/>
        <s v="OG115" u="1"/>
        <s v="OG207" u="1"/>
        <s v="LI125" u="1"/>
        <s v="LI217" u="1"/>
        <s v="LI309" u="1"/>
        <s v="OG123" u="1"/>
        <s v="OG215" u="1"/>
        <s v="OG307" u="1"/>
        <s v="LI133" u="1"/>
        <s v="LI225" u="1"/>
        <s v="LI317" u="1"/>
        <s v="LI409" u="1"/>
        <s v="OG131" u="1"/>
        <s v="OG223" u="1"/>
        <s v="OG315" u="1"/>
        <s v="OG407" u="1"/>
        <s v="LI141" u="1"/>
        <s v="LI233" u="1"/>
        <s v="LI325" u="1"/>
        <s v="LI417" u="1"/>
        <s v="OG231" u="1"/>
        <s v="OG323" u="1"/>
        <s v="OG415" u="1"/>
        <s v="LI241" u="1"/>
        <s v="LI333" u="1"/>
        <s v="LI425" u="1"/>
        <s v="OG331" u="1"/>
        <s v="OG423" u="1"/>
        <s v="LI341" u="1"/>
        <s v="LI433" u="1"/>
        <s v="LT1 - Direzione e Coordinamento " u="1"/>
        <s v="OG431" u="1"/>
        <s v="LI441" u="1"/>
      </sharedItems>
    </cacheField>
    <cacheField name="ATT" numFmtId="0">
      <sharedItems count="1470">
        <s v="Attività"/>
        <s v="A4 - Integrazione con altre Banche dati pubbliche "/>
        <s v="A5 - Progettazione e definizione del modello per la gestione e la fruizione del patrimonio informativo"/>
        <s v="A6 - Modellazione delle informazioni per la fruizione open dei dati"/>
        <s v="A7 - Progettazione e definizione del modello per l'analisi evoluta sui dati - Big Data Analytics "/>
        <s v="A8 - Diffusione degli strumenti di intelligenza del dato"/>
        <s v="A9 - Definizione e implementazione del nuovo modello di servizio "/>
        <s v="A10 - Supporto al cambiamento delle Amministrazioni e degli altri stakeholder al nuovo modello di servizio."/>
        <s v="A11 - Soluzioni metodologiche e organizzative per l'attuazione di Cloudify NoiPA"/>
        <s v="A12 - Progettazione di modelli e sistemi di HR evoluti"/>
        <s v="A13 - Migrazione Servizi anagrafici "/>
        <s v="A14 - Migrazione Servizi stipendiali "/>
        <s v="A15 - Estensione Servizi giuridici "/>
        <s v="A16 - Estensione Servizi HR evoluti "/>
        <s v="A17 - Estensione Servizi rilevazione presenze"/>
        <s v="A18 - Supporto al cambiamento delle Amministrazioni servite e degli altri stakeholder rispetto alla migrazione e all’estensione dei servizi "/>
        <s v="A19 - Gestione del processo acquisitivo di nuovi utenti afferenti al comparto sanità "/>
        <s v="A20 - Gestione del processo acquisitivo di nuovi utenti afferenti al comparto Regioni ed Enti Locali"/>
        <s v="A21 - Supporto al cambiamento delle nuove Amministrazioni per l'utilizzo dei servizi NoiPA "/>
        <s v="" u="1"/>
        <s v="A264" u="1"/>
        <s v="A274" u="1"/>
        <s v="OG108" u="1"/>
        <s v="A284" u="1"/>
        <s v="OG116" u="1"/>
        <s v="OG208" u="1"/>
        <s v="A1 - " u="1"/>
        <s v="A294" u="1"/>
        <s v="OG124" u="1"/>
        <s v="OG216" u="1"/>
        <s v="OG308" u="1"/>
        <s v="OG132" u="1"/>
        <s v="OG224" u="1"/>
        <s v="OG316" u="1"/>
        <s v="OG408" u="1"/>
        <s v="OG140" u="1"/>
        <s v="OG232" u="1"/>
        <s v="OG324" u="1"/>
        <s v="OG416" u="1"/>
        <s v="OG240" u="1"/>
        <s v="OG332" u="1"/>
        <s v="OG424" u="1"/>
        <s v="OG340" u="1"/>
        <s v="OG432" u="1"/>
        <s v="OG440" u="1"/>
        <s v="OG109" u="1"/>
        <s v="A9" u="1"/>
        <s v="OG117" u="1"/>
        <s v="OG209" u="1"/>
        <s v="OG125" u="1"/>
        <s v="OG217" u="1"/>
        <s v="OG309" u="1"/>
        <s v="OG133" u="1"/>
        <s v="OG225" u="1"/>
        <s v="OG317" u="1"/>
        <s v="OG409" u="1"/>
        <s v="OG141" u="1"/>
        <s v="OG233" u="1"/>
        <s v="OG325" u="1"/>
        <s v="OG417" u="1"/>
        <s v="OG241" u="1"/>
        <s v="OG333" u="1"/>
        <s v="OG425" u="1"/>
        <s v="OG341" u="1"/>
        <s v="OG433" u="1"/>
        <s v="OG441" u="1"/>
        <s v="A205" u="1"/>
        <s v="A215" u="1"/>
        <s v="A225" u="1"/>
        <s v="A235" u="1"/>
        <s v="A245" u="1"/>
        <s v="A255" u="1"/>
        <s v="A265" u="1"/>
        <s v="A275" u="1"/>
        <s v="OG118" u="1"/>
        <s v="A5" u="1"/>
        <s v="A285" u="1"/>
        <s v="ATT10" u="1"/>
        <s v="OG126" u="1"/>
        <s v="OG218" u="1"/>
        <s v="A295" u="1"/>
        <s v="OG134" u="1"/>
        <s v="OG226" u="1"/>
        <s v="OG318" u="1"/>
        <s v="OG142" u="1"/>
        <s v="OG234" u="1"/>
        <s v="OG326" u="1"/>
        <s v="OG418" u="1"/>
        <s v="OG150" u="1"/>
        <s v="OG242" u="1"/>
        <s v="OG334" u="1"/>
        <s v="OG426" u="1"/>
        <s v="OG250" u="1"/>
        <s v="OG342" u="1"/>
        <s v="OG434" u="1"/>
        <s v="OG350" u="1"/>
        <s v="OG442" u="1"/>
        <s v="OG450" u="1"/>
        <s v="OG119" u="1"/>
        <s v="ATT11" u="1"/>
        <s v="OG127" u="1"/>
        <s v="OG219" u="1"/>
        <s v="A1" u="1"/>
        <s v="OG135" u="1"/>
        <s v="OG227" u="1"/>
        <s v="OG319" u="1"/>
        <s v="OG143" u="1"/>
        <s v="OG235" u="1"/>
        <s v="OG327" u="1"/>
        <s v="OG419" u="1"/>
        <s v="OG151" u="1"/>
        <s v="OG243" u="1"/>
        <s v="OG335" u="1"/>
        <s v="OG427" u="1"/>
        <s v="OG251" u="1"/>
        <s v="OG343" u="1"/>
        <s v="OG435" u="1"/>
        <s v="OG351" u="1"/>
        <s v="OG443" u="1"/>
        <s v="OG451" u="1"/>
        <s v="A206" u="1"/>
        <s v="A216" u="1"/>
        <s v="A226" u="1"/>
        <s v="A236" u="1"/>
        <s v="A246" u="1"/>
        <s v="A256" u="1"/>
        <s v="A266" u="1"/>
        <s v="A276" u="1"/>
        <s v="ATT12" u="1"/>
        <s v="OG128" u="1"/>
        <s v="A90" u="1"/>
        <s v="A286" u="1"/>
        <s v="ATT20" u="1"/>
        <s v="OG136" u="1"/>
        <s v="OG228" u="1"/>
        <s v="A91" u="1"/>
        <s v="A296" u="1"/>
        <s v="OG144" u="1"/>
        <s v="OG236" u="1"/>
        <s v="OG328" u="1"/>
        <s v="A92" u="1"/>
        <s v="OG152" u="1"/>
        <s v="OG244" u="1"/>
        <s v="OG336" u="1"/>
        <s v="OG428" u="1"/>
        <s v="A93" u="1"/>
        <s v="ATT109" u="1"/>
        <s v="OG160" u="1"/>
        <s v="OG252" u="1"/>
        <s v="OG344" u="1"/>
        <s v="OG436" u="1"/>
        <s v="A94" u="1"/>
        <s v="OG260" u="1"/>
        <s v="OG352" u="1"/>
        <s v="OG444" u="1"/>
        <s v="A95" u="1"/>
        <s v="OG360" u="1"/>
        <s v="OG452" u="1"/>
        <s v="A96" u="1"/>
        <s v="OG460" u="1"/>
        <s v="A97" u="1"/>
        <s v="A98" u="1"/>
        <s v="A99" u="1"/>
        <s v="ATT13" u="1"/>
        <s v="OG129" u="1"/>
        <s v="ATT21" u="1"/>
        <s v="OG137" u="1"/>
        <s v="OG229" u="1"/>
        <s v="A50" u="1"/>
        <s v="OG145" u="1"/>
        <s v="OG237" u="1"/>
        <s v="OG329" u="1"/>
        <s v="A51" u="1"/>
        <s v="OG153" u="1"/>
        <s v="OG245" u="1"/>
        <s v="OG337" u="1"/>
        <s v="OG429" u="1"/>
        <s v="A52" u="1"/>
        <s v="ATT119" u="1"/>
        <s v="OG161" u="1"/>
        <s v="OG253" u="1"/>
        <s v="OG345" u="1"/>
        <s v="OG437" u="1"/>
        <s v="A53" u="1"/>
        <s v="ATT107" u="1"/>
        <s v="OG261" u="1"/>
        <s v="OG353" u="1"/>
        <s v="OG445" u="1"/>
        <s v="A54" u="1"/>
        <s v="OG361" u="1"/>
        <s v="OG453" u="1"/>
        <s v="A55" u="1"/>
        <s v="OG461" u="1"/>
        <s v="A56" u="1"/>
        <s v="A57" u="1"/>
        <s v="A58" u="1"/>
        <s v="A207" u="1"/>
        <s v="A59" u="1"/>
        <s v="A217" u="1"/>
        <s v="A227" u="1"/>
        <s v="A237" u="1"/>
        <s v="A247" u="1"/>
        <s v="A257" u="1"/>
        <s v="A267" u="1"/>
        <s v="ATT14" u="1"/>
        <s v="A277" u="1"/>
        <s v="ATT22" u="1"/>
        <s v="OG138" u="1"/>
        <s v="A287" u="1"/>
        <s v="ATT30" u="1"/>
        <s v="OG146" u="1"/>
        <s v="OG238" u="1"/>
        <s v="A10" u="1"/>
        <s v="A297" u="1"/>
        <s v="OG154" u="1"/>
        <s v="OG246" u="1"/>
        <s v="OG338" u="1"/>
        <s v="A11" u="1"/>
        <s v="ATT129" u="1"/>
        <s v="OG162" u="1"/>
        <s v="OG254" u="1"/>
        <s v="OG346" u="1"/>
        <s v="OG438" u="1"/>
        <s v="A12" u="1"/>
        <s v="ATT117" u="1"/>
        <s v="ATT209" u="1"/>
        <s v="OG170" u="1"/>
        <s v="OG262" u="1"/>
        <s v="OG354" u="1"/>
        <s v="OG446" u="1"/>
        <s v="A13" u="1"/>
        <s v="ATT105" u="1"/>
        <s v="OG270" u="1"/>
        <s v="OG362" u="1"/>
        <s v="OG454" u="1"/>
        <s v="A14" u="1"/>
        <s v="OG370" u="1"/>
        <s v="OG462" u="1"/>
        <s v="A15" u="1"/>
        <s v="OG470" u="1"/>
        <s v="A16" u="1"/>
        <s v="A17" u="1"/>
        <s v="A18" u="1"/>
        <s v="A19" u="1"/>
        <s v="ATT15" u="1"/>
        <s v="ATT23" u="1"/>
        <s v="OG139" u="1"/>
        <s v="ATT31" u="1"/>
        <s v="OG147" u="1"/>
        <s v="OG239" u="1"/>
        <s v="A300" u="1"/>
        <s v="OG155" u="1"/>
        <s v="OG247" u="1"/>
        <s v="OG339" u="1"/>
        <s v="A310" u="1"/>
        <s v="ATT139" u="1"/>
        <s v="OG163" u="1"/>
        <s v="OG255" u="1"/>
        <s v="OG347" u="1"/>
        <s v="OG439" u="1"/>
        <s v="A320" u="1"/>
        <s v="ATT127" u="1"/>
        <s v="ATT219" u="1"/>
        <s v="OG171" u="1"/>
        <s v="OG263" u="1"/>
        <s v="OG355" u="1"/>
        <s v="OG447" u="1"/>
        <s v="A330" u="1"/>
        <s v="ATT115" u="1"/>
        <s v="ATT207" u="1"/>
        <s v="OG271" u="1"/>
        <s v="OG363" u="1"/>
        <s v="OG455" u="1"/>
        <s v="A340" u="1"/>
        <s v="ATT103" u="1"/>
        <s v="OG371" u="1"/>
        <s v="OG463" u="1"/>
        <s v="A350" u="1"/>
        <s v="OG471" u="1"/>
        <s v="A360" u="1"/>
        <s v="A370" u="1"/>
        <s v="A208" u="1"/>
        <s v="A380" u="1"/>
        <s v="A218" u="1"/>
        <s v="A390" u="1"/>
        <s v="A228" u="1"/>
        <s v="A238" u="1"/>
        <s v="A248" u="1"/>
        <s v="A258" u="1"/>
        <s v="ATT16" u="1"/>
        <s v="A268" u="1"/>
        <s v="ATT24" u="1"/>
        <s v="A278" u="1"/>
        <s v="ATT32" u="1"/>
        <s v="OG148" u="1"/>
        <s v="A288" u="1"/>
        <s v="ATT40" u="1"/>
        <s v="OG156" u="1"/>
        <s v="OG248" u="1"/>
        <s v="ATT149" u="1"/>
        <s v="A298" u="1"/>
        <s v="OG164" u="1"/>
        <s v="OG256" u="1"/>
        <s v="OG348" u="1"/>
        <s v="ATT137" u="1"/>
        <s v="ATT229" u="1"/>
        <s v="OG172" u="1"/>
        <s v="OG264" u="1"/>
        <s v="OG356" u="1"/>
        <s v="OG448" u="1"/>
        <s v="ATT125" u="1"/>
        <s v="ATT217" u="1"/>
        <s v="ATT309" u="1"/>
        <s v="OG180" u="1"/>
        <s v="OG272" u="1"/>
        <s v="OG364" u="1"/>
        <s v="OG456" u="1"/>
        <s v="ATT113" u="1"/>
        <s v="ATT205" u="1"/>
        <s v="OG280" u="1"/>
        <s v="OG372" u="1"/>
        <s v="OG464" u="1"/>
        <s v="ATT101" u="1"/>
        <s v="OG380" u="1"/>
        <s v="OG472" u="1"/>
        <s v="OG10" u="1"/>
        <s v="OG20" u="1"/>
        <s v="ATT17" u="1"/>
        <s v="OG30" u="1"/>
        <s v="ATT25" u="1"/>
        <s v="OG40" u="1"/>
        <s v="ATT33" u="1"/>
        <s v="OG149" u="1"/>
        <s v="OG50" u="1"/>
        <s v="ATT41" u="1"/>
        <s v="OG157" u="1"/>
        <s v="OG249" u="1"/>
        <s v="A301" u="1"/>
        <s v="OG60" u="1"/>
        <s v="ATT159" u="1"/>
        <s v="OG165" u="1"/>
        <s v="OG257" u="1"/>
        <s v="OG349" u="1"/>
        <s v="A311" u="1"/>
        <s v="OG70" u="1"/>
        <s v="ATT147" u="1"/>
        <s v="ATT239" u="1"/>
        <s v="OG173" u="1"/>
        <s v="OG265" u="1"/>
        <s v="OG357" u="1"/>
        <s v="OG449" u="1"/>
        <s v="A321" u="1"/>
        <s v="OG80" u="1"/>
        <s v="ATT135" u="1"/>
        <s v="ATT227" u="1"/>
        <s v="ATT319" u="1"/>
        <s v="OG181" u="1"/>
        <s v="OG273" u="1"/>
        <s v="OG365" u="1"/>
        <s v="OG457" u="1"/>
        <s v="A331" u="1"/>
        <s v="OG90" u="1"/>
        <s v="ATT123" u="1"/>
        <s v="ATT215" u="1"/>
        <s v="ATT307" u="1"/>
        <s v="OG281" u="1"/>
        <s v="OG373" u="1"/>
        <s v="OG465" u="1"/>
        <s v="A341" u="1"/>
        <s v="ATT111" u="1"/>
        <s v="ATT203" u="1"/>
        <s v="OG381" u="1"/>
        <s v="OG473" u="1"/>
        <s v="A351" u="1"/>
        <s v="A361" u="1"/>
        <s v="A371" u="1"/>
        <s v="A209" u="1"/>
        <s v="A381" u="1"/>
        <s v="A219" u="1"/>
        <s v="A391" u="1"/>
        <s v="A229" u="1"/>
        <s v="A239" u="1"/>
        <s v="A249" u="1"/>
        <s v="ATT18" u="1"/>
        <s v="A259" u="1"/>
        <s v="ATT26" u="1"/>
        <s v="A269" u="1"/>
        <s v="ATT34" u="1"/>
        <s v="A279" u="1"/>
        <s v="ATT42" u="1"/>
        <s v="OG158" u="1"/>
        <s v="ATT169" u="1"/>
        <s v="A289" u="1"/>
        <s v="ATT50" u="1"/>
        <s v="OG166" u="1"/>
        <s v="OG258" u="1"/>
        <s v="ATT157" u="1"/>
        <s v="ATT249" u="1"/>
        <s v="A299" u="1"/>
        <s v="OG174" u="1"/>
        <s v="OG266" u="1"/>
        <s v="OG358" u="1"/>
        <s v="ATT145" u="1"/>
        <s v="ATT237" u="1"/>
        <s v="ATT329" u="1"/>
        <s v="OG182" u="1"/>
        <s v="OG274" u="1"/>
        <s v="OG366" u="1"/>
        <s v="OG458" u="1"/>
        <s v="ATT133" u="1"/>
        <s v="ATT225" u="1"/>
        <s v="ATT317" u="1"/>
        <s v="ATT409" u="1"/>
        <s v="OG190" u="1"/>
        <s v="OG282" u="1"/>
        <s v="OG374" u="1"/>
        <s v="OG466" u="1"/>
        <s v="ATT121" u="1"/>
        <s v="ATT213" u="1"/>
        <s v="ATT305" u="1"/>
        <s v="OG290" u="1"/>
        <s v="OG382" u="1"/>
        <s v="OG474" u="1"/>
        <s v="ATT201" u="1"/>
        <s v="OG390" u="1"/>
        <s v="OG11" u="1"/>
        <s v="ATT19" u="1"/>
        <s v="OG21" u="1"/>
        <s v="ATT27" u="1"/>
        <s v="OG31" u="1"/>
        <s v="ATT35" u="1"/>
        <s v="OG41" u="1"/>
        <s v="ATT43" u="1"/>
        <s v="OG159" u="1"/>
        <s v="OG51" u="1"/>
        <s v="ATT179" u="1"/>
        <s v="ATT51" u="1"/>
        <s v="OG167" u="1"/>
        <s v="OG259" u="1"/>
        <s v="A302" u="1"/>
        <s v="OG61" u="1"/>
        <s v="ATT167" u="1"/>
        <s v="ATT259" u="1"/>
        <s v="OG175" u="1"/>
        <s v="OG267" u="1"/>
        <s v="OG359" u="1"/>
        <s v="A312" u="1"/>
        <s v="OG71" u="1"/>
        <s v="ATT155" u="1"/>
        <s v="ATT247" u="1"/>
        <s v="ATT339" u="1"/>
        <s v="OG183" u="1"/>
        <s v="OG275" u="1"/>
        <s v="OG367" u="1"/>
        <s v="OG459" u="1"/>
        <s v="A322" u="1"/>
        <s v="OG81" u="1"/>
        <s v="ATT143" u="1"/>
        <s v="ATT235" u="1"/>
        <s v="ATT327" u="1"/>
        <s v="ATT419" u="1"/>
        <s v="OG191" u="1"/>
        <s v="OG283" u="1"/>
        <s v="OG375" u="1"/>
        <s v="OG467" u="1"/>
        <s v="A332" u="1"/>
        <s v="OG91" u="1"/>
        <s v="ATT131" u="1"/>
        <s v="ATT223" u="1"/>
        <s v="ATT315" u="1"/>
        <s v="ATT407" u="1"/>
        <s v="OG291" u="1"/>
        <s v="OG383" u="1"/>
        <s v="OG475" u="1"/>
        <s v="A342" u="1"/>
        <s v="ATT211" u="1"/>
        <s v="ATT303" u="1"/>
        <s v="OG391" u="1"/>
        <s v="A352" u="1"/>
        <s v="A362" u="1"/>
        <s v="A372" u="1"/>
        <s v="A382" u="1"/>
        <s v="A392" u="1"/>
        <s v="ATT28" u="1"/>
        <s v="ATT36" u="1"/>
        <s v="ATT44" u="1"/>
        <s v="ATT189" u="1"/>
        <s v="ATT52" u="1"/>
        <s v="OG168" u="1"/>
        <s v="ATT177" u="1"/>
        <s v="ATT269" u="1"/>
        <s v="ATT60" u="1"/>
        <s v="OG176" u="1"/>
        <s v="OG268" u="1"/>
        <s v="ATT165" u="1"/>
        <s v="ATT257" u="1"/>
        <s v="ATT349" u="1"/>
        <s v="OG184" u="1"/>
        <s v="OG276" u="1"/>
        <s v="OG368" u="1"/>
        <s v="ATT153" u="1"/>
        <s v="ATT245" u="1"/>
        <s v="ATT337" u="1"/>
        <s v="ATT429" u="1"/>
        <s v="OG192" u="1"/>
        <s v="OG284" u="1"/>
        <s v="OG376" u="1"/>
        <s v="OG468" u="1"/>
        <s v="ATT141" u="1"/>
        <s v="ATT233" u="1"/>
        <s v="ATT325" u="1"/>
        <s v="ATT417" u="1"/>
        <s v="OG292" u="1"/>
        <s v="OG384" u="1"/>
        <s v="OG476" u="1"/>
        <s v="ATT221" u="1"/>
        <s v="ATT313" u="1"/>
        <s v="ATT405" u="1"/>
        <s v="OG392" u="1"/>
        <s v="ATT301" u="1"/>
        <s v="OG12" u="1"/>
        <s v="ATT29" u="1"/>
        <s v="OG22" u="1"/>
        <s v="ATT37" u="1"/>
        <s v="OG32" u="1"/>
        <s v="ATT45" u="1"/>
        <s v="OG42" u="1"/>
        <s v="ATT199" u="1"/>
        <s v="ATT53" u="1"/>
        <s v="OG169" u="1"/>
        <s v="OG52" u="1"/>
        <s v="ATT187" u="1"/>
        <s v="ATT279" u="1"/>
        <s v="ATT61" u="1"/>
        <s v="OG177" u="1"/>
        <s v="OG269" u="1"/>
        <s v="A303" u="1"/>
        <s v="OG62" u="1"/>
        <s v="ATT175" u="1"/>
        <s v="ATT267" u="1"/>
        <s v="ATT359" u="1"/>
        <s v="OG185" u="1"/>
        <s v="OG277" u="1"/>
        <s v="OG369" u="1"/>
        <s v="A313" u="1"/>
        <s v="OG72" u="1"/>
        <s v="ATT163" u="1"/>
        <s v="ATT255" u="1"/>
        <s v="ATT347" u="1"/>
        <s v="ATT439" u="1"/>
        <s v="OG193" u="1"/>
        <s v="OG285" u="1"/>
        <s v="OG377" u="1"/>
        <s v="OG469" u="1"/>
        <s v="A323" u="1"/>
        <s v="OG82" u="1"/>
        <s v="ATT151" u="1"/>
        <s v="ATT243" u="1"/>
        <s v="ATT335" u="1"/>
        <s v="ATT427" u="1"/>
        <s v="OG293" u="1"/>
        <s v="OG385" u="1"/>
        <s v="OG477" u="1"/>
        <s v="A333" u="1"/>
        <s v="OG92" u="1"/>
        <s v="ATT231" u="1"/>
        <s v="ATT323" u="1"/>
        <s v="ATT415" u="1"/>
        <s v="OG393" u="1"/>
        <s v="A343" u="1"/>
        <s v="ATT311" u="1"/>
        <s v="ATT403" u="1"/>
        <s v="A353" u="1"/>
        <s v="A363" u="1"/>
        <s v="A373" u="1"/>
        <s v="A383" u="1"/>
        <s v="A393" u="1"/>
        <s v="ATT38" u="1"/>
        <s v="ATT46" u="1"/>
        <s v="ATT54" u="1"/>
        <s v="ATT197" u="1"/>
        <s v="ATT289" u="1"/>
        <s v="ATT62" u="1"/>
        <s v="OG178" u="1"/>
        <s v="ATT185" u="1"/>
        <s v="ATT277" u="1"/>
        <s v="ATT369" u="1"/>
        <s v="ATT70" u="1"/>
        <s v="OG186" u="1"/>
        <s v="OG278" u="1"/>
        <s v="ATT173" u="1"/>
        <s v="ATT265" u="1"/>
        <s v="ATT357" u="1"/>
        <s v="ATT449" u="1"/>
        <s v="OG194" u="1"/>
        <s v="OG286" u="1"/>
        <s v="OG378" u="1"/>
        <s v="ATT161" u="1"/>
        <s v="ATT253" u="1"/>
        <s v="ATT345" u="1"/>
        <s v="ATT437" u="1"/>
        <s v="OG294" u="1"/>
        <s v="OG386" u="1"/>
        <s v="OG478" u="1"/>
        <s v="ATT241" u="1"/>
        <s v="ATT333" u="1"/>
        <s v="ATT425" u="1"/>
        <s v="OG394" u="1"/>
        <s v="ATT321" u="1"/>
        <s v="ATT413" u="1"/>
        <s v="ATT401" u="1"/>
        <s v="OG13" u="1"/>
        <s v="ATT39" u="1"/>
        <s v="OG23" u="1"/>
        <s v="ATT47" u="1"/>
        <s v="OG33" u="1"/>
        <s v="ATT55" u="1"/>
        <s v="OG43" u="1"/>
        <s v="ATT299" u="1"/>
        <s v="ATT63" u="1"/>
        <s v="OG179" u="1"/>
        <s v="OG53" u="1"/>
        <s v="ATT195" u="1"/>
        <s v="ATT287" u="1"/>
        <s v="ATT379" u="1"/>
        <s v="ATT71" u="1"/>
        <s v="OG187" u="1"/>
        <s v="OG279" u="1"/>
        <s v="A304" u="1"/>
        <s v="OG63" u="1"/>
        <s v="ATT183" u="1"/>
        <s v="ATT275" u="1"/>
        <s v="ATT367" u="1"/>
        <s v="ATT459" u="1"/>
        <s v="OG195" u="1"/>
        <s v="OG287" u="1"/>
        <s v="OG379" u="1"/>
        <s v="A314" u="1"/>
        <s v="OG73" u="1"/>
        <s v="ATT171" u="1"/>
        <s v="ATT263" u="1"/>
        <s v="ATT355" u="1"/>
        <s v="ATT447" u="1"/>
        <s v="OG295" u="1"/>
        <s v="OG387" u="1"/>
        <s v="OG479" u="1"/>
        <s v="A324" u="1"/>
        <s v="OG83" u="1"/>
        <s v="ATT251" u="1"/>
        <s v="ATT343" u="1"/>
        <s v="ATT435" u="1"/>
        <s v="OG395" u="1"/>
        <s v="A334" u="1"/>
        <s v="OG93" u="1"/>
        <s v="ATT331" u="1"/>
        <s v="ATT423" u="1"/>
        <s v="A344" u="1"/>
        <s v="ATT411" u="1"/>
        <s v="A354" u="1"/>
        <s v="A364" u="1"/>
        <s v="A374" u="1"/>
        <s v="A384" u="1"/>
        <s v="A394" u="1"/>
        <s v="ATT48" u="1"/>
        <s v="ATT56" u="1"/>
        <s v="ATT64" u="1"/>
        <s v="ATT297" u="1"/>
        <s v="ATT389" u="1"/>
        <s v="ATT72" u="1"/>
        <s v="OG188" u="1"/>
        <s v="ATT193" u="1"/>
        <s v="ATT285" u="1"/>
        <s v="ATT377" u="1"/>
        <s v="ATT469" u="1"/>
        <s v="ATT80" u="1"/>
        <s v="OG196" u="1"/>
        <s v="OG288" u="1"/>
        <s v="ATT181" u="1"/>
        <s v="ATT273" u="1"/>
        <s v="ATT365" u="1"/>
        <s v="ATT457" u="1"/>
        <s v="OG296" u="1"/>
        <s v="OG388" u="1"/>
        <s v="ATT261" u="1"/>
        <s v="ATT353" u="1"/>
        <s v="ATT445" u="1"/>
        <s v="OG396" u="1"/>
        <s v="ATT341" u="1"/>
        <s v="ATT433" u="1"/>
        <s v="ATT421" u="1"/>
        <s v="OG14" u="1"/>
        <s v="ATT49" u="1"/>
        <s v="OG24" u="1"/>
        <s v="ATT57" u="1"/>
        <s v="OG34" u="1"/>
        <s v="ATT65" u="1"/>
        <s v="OG44" u="1"/>
        <s v="ATT399" u="1"/>
        <s v="ATT73" u="1"/>
        <s v="OG189" u="1"/>
        <s v="OG54" u="1"/>
        <s v="ATT295" u="1"/>
        <s v="ATT387" u="1"/>
        <s v="ATT479" u="1"/>
        <s v="ATT81" u="1"/>
        <s v="OG197" u="1"/>
        <s v="OG289" u="1"/>
        <s v="A305" u="1"/>
        <s v="OG64" u="1"/>
        <s v="ATT191" u="1"/>
        <s v="ATT283" u="1"/>
        <s v="ATT375" u="1"/>
        <s v="ATT467" u="1"/>
        <s v="OG297" u="1"/>
        <s v="OG389" u="1"/>
        <s v="A315" u="1"/>
        <s v="OG74" u="1"/>
        <s v="ATT271" u="1"/>
        <s v="ATT363" u="1"/>
        <s v="ATT455" u="1"/>
        <s v="OG397" u="1"/>
        <s v="A325" u="1"/>
        <s v="OG84" u="1"/>
        <s v="ATT351" u="1"/>
        <s v="ATT443" u="1"/>
        <s v="A335" u="1"/>
        <s v="OG94" u="1"/>
        <s v="ATT431" u="1"/>
        <s v="A345" u="1"/>
        <s v="A355" u="1"/>
        <s v="A365" u="1"/>
        <s v="A375" u="1"/>
        <s v="A6" u="1"/>
        <s v="A385" u="1"/>
        <s v="A395" u="1"/>
        <s v="ATT58" u="1"/>
        <s v="ATT66" u="1"/>
        <s v="ATT74" u="1"/>
        <s v="ATT397" u="1"/>
        <s v="ATT82" u="1"/>
        <s v="OG198" u="1"/>
        <s v="ATT293" u="1"/>
        <s v="ATT385" u="1"/>
        <s v="ATT477" u="1"/>
        <s v="ATT90" u="1"/>
        <s v="OG298" u="1"/>
        <s v="ATT281" u="1"/>
        <s v="ATT373" u="1"/>
        <s v="ATT465" u="1"/>
        <s v="OG398" u="1"/>
        <s v="ATT361" u="1"/>
        <s v="ATT453" u="1"/>
        <s v="ATT441" u="1"/>
        <s v="A2" u="1"/>
        <s v="ATT1" u="1"/>
        <s v="OG15" u="1"/>
        <s v="ATT59" u="1"/>
        <s v="OG25" u="1"/>
        <s v="ATT67" u="1"/>
        <s v="OG35" u="1"/>
        <s v="ATT75" u="1"/>
        <s v="OG45" u="1"/>
        <s v="ATT83" u="1"/>
        <s v="OG199" u="1"/>
        <s v="OG55" u="1"/>
        <s v="ATT395" u="1"/>
        <s v="ATT91" u="1"/>
        <s v="OG299" u="1"/>
        <s v="A306" u="1"/>
        <s v="OG65" u="1"/>
        <s v="ATT291" u="1"/>
        <s v="ATT383" u="1"/>
        <s v="ATT475" u="1"/>
        <s v="OG399" u="1"/>
        <s v="A316" u="1"/>
        <s v="OG75" u="1"/>
        <s v="ATT371" u="1"/>
        <s v="ATT463" u="1"/>
        <s v="A326" u="1"/>
        <s v="OG85" u="1"/>
        <s v="ATT451" u="1"/>
        <s v="A336" u="1"/>
        <s v="OG95" u="1"/>
        <s v="A346" u="1"/>
        <s v="A19 - Supporto al cambiamento delle nuove Amministrazioni per l'utilizzo dei servizi NoiPA " u="1"/>
        <s v="A356" u="1"/>
        <s v="A366" u="1"/>
        <s v="A376" u="1"/>
        <s v="A386" u="1"/>
        <s v="A396" u="1"/>
        <s v="ATT68" u="1"/>
        <s v="ATT76" u="1"/>
        <s v="ATT84" u="1"/>
        <s v="ATT92" u="1"/>
        <s v="ATT393" u="1"/>
        <s v="ATT381" u="1"/>
        <s v="ATT473" u="1"/>
        <s v="ATT461" u="1"/>
        <s v="A60" u="1"/>
        <s v="ATT2" u="1"/>
        <s v="A61" u="1"/>
        <s v="A62" u="1"/>
        <s v="A63" u="1"/>
        <s v="OG16" u="1"/>
        <s v="ATT69" u="1"/>
        <s v="A64" u="1"/>
        <s v="OG26" u="1"/>
        <s v="ATT77" u="1"/>
        <s v="A65" u="1"/>
        <s v="OG36" u="1"/>
        <s v="ATT85" u="1"/>
        <s v="A66" u="1"/>
        <s v="OG46" u="1"/>
        <s v="ATT93" u="1"/>
        <s v="A67" u="1"/>
        <s v="OG56" u="1"/>
        <s v="A68" u="1"/>
        <s v="A307" u="1"/>
        <s v="OG66" u="1"/>
        <s v="ATT391" u="1"/>
        <s v="A69" u="1"/>
        <s v="A317" u="1"/>
        <s v="OG76" u="1"/>
        <s v="ATT471" u="1"/>
        <s v="A7 - Implementazione Big Data - Analytics" u="1"/>
        <s v="A327" u="1"/>
        <s v="OG86" u="1"/>
        <s v="A337" u="1"/>
        <s v="OG96" u="1"/>
        <s v="A347" u="1"/>
        <s v="A357" u="1"/>
        <s v="A367" u="1"/>
        <s v="A377" u="1"/>
        <s v="A387" u="1"/>
        <s v="A20" u="1"/>
        <s v="A397" u="1"/>
        <s v="A21" u="1"/>
        <s v="A22" u="1"/>
        <s v="A23" u="1"/>
        <s v="ATT78" u="1"/>
        <s v="A24" u="1"/>
        <s v="ATT86" u="1"/>
        <s v="A25" u="1"/>
        <s v="ATT94" u="1"/>
        <s v="A26" u="1"/>
        <s v="A27" u="1"/>
        <s v="A28" u="1"/>
        <s v="A29" u="1"/>
        <s v="A400" u="1"/>
        <s v="ATT3" u="1"/>
        <s v="A410" u="1"/>
        <s v="A420" u="1"/>
        <s v="A430" u="1"/>
        <s v="OG17" u="1"/>
        <s v="ATT79" u="1"/>
        <s v="A440" u="1"/>
        <s v="OG27" u="1"/>
        <s v="ATT87" u="1"/>
        <s v="A450" u="1"/>
        <s v="OG37" u="1"/>
        <s v="ATT95" u="1"/>
        <s v="A460" u="1"/>
        <s v="OG47" u="1"/>
        <s v="A470" u="1"/>
        <s v="OG57" u="1"/>
        <s v="A308" u="1"/>
        <s v="A480" u="1"/>
        <s v="OG67" u="1"/>
        <s v="A318" u="1"/>
        <s v="OG77" u="1"/>
        <s v="A328" u="1"/>
        <s v="OG87" u="1"/>
        <s v="A338" u="1"/>
        <s v="OG97" u="1"/>
        <s v="A348" u="1"/>
        <s v="A358" u="1"/>
        <s v="A368" u="1"/>
        <s v="A378" u="1"/>
        <s v="A388" u="1"/>
        <s v="A398" u="1"/>
        <s v="A14 - Estensione Servizi HR evoluti " u="1"/>
        <s v="ATT88" u="1"/>
        <s v="ATT96" u="1"/>
        <s v="A401" u="1"/>
        <s v="ATT4" u="1"/>
        <s v="A411" u="1"/>
        <s v="A421" u="1"/>
        <s v="A431" u="1"/>
        <s v="OG18" u="1"/>
        <s v="ATT89" u="1"/>
        <s v="A441" u="1"/>
        <s v="OG28" u="1"/>
        <s v="ATT97" u="1"/>
        <s v="A451" u="1"/>
        <s v="OG38" u="1"/>
        <s v="A461" u="1"/>
        <s v="OG48" u="1"/>
        <s v="A471" u="1"/>
        <s v="OG58" u="1"/>
        <s v="A309" u="1"/>
        <s v="OG68" u="1"/>
        <s v="A319" u="1"/>
        <s v="OG78" u="1"/>
        <s v="A329" u="1"/>
        <s v="OG88" u="1"/>
        <s v="A339" u="1"/>
        <s v="OG98" u="1"/>
        <s v="A349" u="1"/>
        <s v="A359" u="1"/>
        <s v="A369" u="1"/>
        <s v="A379" u="1"/>
        <s v="A389" u="1"/>
        <s v="A399" u="1"/>
        <s v="ATT98" u="1"/>
        <s v="A402" u="1"/>
        <s v="ATT5" u="1"/>
        <s v="A412" u="1"/>
        <s v="A422" u="1"/>
        <s v="A432" u="1"/>
        <s v="OG19" u="1"/>
        <s v="ATT99" u="1"/>
        <s v="A442" u="1"/>
        <s v="OG29" u="1"/>
        <s v="A452" u="1"/>
        <s v="OG39" u="1"/>
        <s v="A462" u="1"/>
        <s v="OG49" u="1"/>
        <s v="A472" u="1"/>
        <s v="OG59" u="1"/>
        <s v="OG69" u="1"/>
        <s v="OG79" u="1"/>
        <s v="OG89" u="1"/>
        <s v="OG99" u="1"/>
        <s v="A11 - Migrazione Servizi anagrafici " u="1"/>
        <s v="A403" u="1"/>
        <s v="ATT6" u="1"/>
        <s v="A413" u="1"/>
        <s v="A423" u="1"/>
        <s v="A433" u="1"/>
        <s v="A443" u="1"/>
        <s v="A453" u="1"/>
        <s v="A463" u="1"/>
        <s v="A473" u="1"/>
        <s v="A6 - Progettazione e realizzazione Open Data" u="1"/>
        <s v="A16 - Supporto al cambiamento delle Amministrazioni servite e degli altri stakeholder rispetto alla migrazione e all’estensione dei servizi " u="1"/>
        <s v="A404" u="1"/>
        <s v="ATT7" u="1"/>
        <s v="A414" u="1"/>
        <s v="A424" u="1"/>
        <s v="A434" u="1"/>
        <s v="A444" u="1"/>
        <s v="A454" u="1"/>
        <s v="A464" u="1"/>
        <s v="A474" u="1"/>
        <s v="A405" u="1"/>
        <s v="ATT8" u="1"/>
        <s v="A415" u="1"/>
        <s v="A425" u="1"/>
        <s v="A435" u="1"/>
        <s v="A445" u="1"/>
        <s v="A455" u="1"/>
        <s v="A465" u="1"/>
        <s v="A475" u="1"/>
        <s v="A7" u="1"/>
        <s v="A3" u="1"/>
        <s v="A406" u="1"/>
        <s v="ATT9" u="1"/>
        <s v="A416" u="1"/>
        <s v="A426" u="1"/>
        <s v="A436" u="1"/>
        <s v="A446" u="1"/>
        <s v="A456" u="1"/>
        <s v="A466" u="1"/>
        <s v="A476" u="1"/>
        <s v="A70" u="1"/>
        <s v="A71" u="1"/>
        <s v="A72" u="1"/>
        <s v="A73" u="1"/>
        <s v="ATT108" u="1"/>
        <s v="A74" u="1"/>
        <s v="A75" u="1"/>
        <s v="A76" u="1"/>
        <s v="A77" u="1"/>
        <s v="A78" u="1"/>
        <s v="A407" u="1"/>
        <s v="A79" u="1"/>
        <s v="A417" u="1"/>
        <s v="A427" u="1"/>
        <s v="A437" u="1"/>
        <s v="A447" u="1"/>
        <s v="A457" u="1"/>
        <s v="A467" u="1"/>
        <s v="A12 - Migrazione Servizi stipendiali " u="1"/>
        <s v="A477" u="1"/>
        <s v="A30" u="1"/>
        <s v="A31" u="1"/>
        <s v="A32" u="1"/>
        <s v="ATT118" u="1"/>
        <s v="A33" u="1"/>
        <s v="ATT106" u="1"/>
        <s v="A34" u="1"/>
        <s v="A35" u="1"/>
        <s v="A36" u="1"/>
        <s v="A37" u="1"/>
        <s v="A38" u="1"/>
        <s v="A39" u="1"/>
        <s v="ATT128" u="1"/>
        <s v="ATT116" u="1"/>
        <s v="ATT208" u="1"/>
        <s v="ATT104" u="1"/>
        <s v="A408" u="1"/>
        <s v="A418" u="1"/>
        <s v="A428" u="1"/>
        <s v="A438" u="1"/>
        <s v="A448" u="1"/>
        <s v="OG2" u="1"/>
        <s v="A458" u="1"/>
        <s v="OG3" u="1"/>
        <s v="A468" u="1"/>
        <s v="OG4" u="1"/>
        <s v="A478" u="1"/>
        <s v="OG5" u="1"/>
        <s v="OG6" u="1"/>
        <s v="A100" u="1"/>
        <s v="OG7" u="1"/>
        <s v="A110" u="1"/>
        <s v="ATT138" u="1"/>
        <s v="OG8" u="1"/>
        <s v="A120" u="1"/>
        <s v="ATT126" u="1"/>
        <s v="ATT218" u="1"/>
        <s v="OG9" u="1"/>
        <s v="A130" u="1"/>
        <s v="ATT114" u="1"/>
        <s v="ATT206" u="1"/>
        <s v="A140" u="1"/>
        <s v="ATT102" u="1"/>
        <s v="A150" u="1"/>
        <s v="A160" u="1"/>
        <s v="A170" u="1"/>
        <s v="A180" u="1"/>
        <s v="A190" u="1"/>
        <s v="ATT148" u="1"/>
        <s v="ATT136" u="1"/>
        <s v="ATT228" u="1"/>
        <s v="ATT124" u="1"/>
        <s v="ATT216" u="1"/>
        <s v="ATT308" u="1"/>
        <s v="ATT112" u="1"/>
        <s v="ATT204" u="1"/>
        <s v="ATT100" u="1"/>
        <s v="A409" u="1"/>
        <s v="A419" u="1"/>
        <s v="A429" u="1"/>
        <s v="A439" u="1"/>
        <s v="A449" u="1"/>
        <s v="A459" u="1"/>
        <s v="A469" u="1"/>
        <s v="A479" u="1"/>
        <s v="A101" u="1"/>
        <s v="ATT158" u="1"/>
        <s v="A111" u="1"/>
        <s v="ATT146" u="1"/>
        <s v="ATT238" u="1"/>
        <s v="A121" u="1"/>
        <s v="ATT134" u="1"/>
        <s v="ATT226" u="1"/>
        <s v="ATT318" u="1"/>
        <s v="A131" u="1"/>
        <s v="ATT122" u="1"/>
        <s v="ATT214" u="1"/>
        <s v="ATT306" u="1"/>
        <s v="A141" u="1"/>
        <s v="ATT110" u="1"/>
        <s v="ATT202" u="1"/>
        <s v="A151" u="1"/>
        <s v="A161" u="1"/>
        <s v="A171" u="1"/>
        <s v="A181" u="1"/>
        <s v="A191" u="1"/>
        <s v="ATT168" u="1"/>
        <s v="ATT156" u="1"/>
        <s v="ATT248" u="1"/>
        <s v="ATT144" u="1"/>
        <s v="ATT236" u="1"/>
        <s v="ATT328" u="1"/>
        <s v="ATT132" u="1"/>
        <s v="ATT224" u="1"/>
        <s v="ATT316" u="1"/>
        <s v="ATT408" u="1"/>
        <s v="ATT120" u="1"/>
        <s v="ATT212" u="1"/>
        <s v="ATT304" u="1"/>
        <s v="ATT200" u="1"/>
        <s v="ATT178" u="1"/>
        <s v="A102" u="1"/>
        <s v="ATT166" u="1"/>
        <s v="ATT258" u="1"/>
        <s v="A112" u="1"/>
        <s v="ATT154" u="1"/>
        <s v="ATT246" u="1"/>
        <s v="ATT338" u="1"/>
        <s v="A122" u="1"/>
        <s v="ATT142" u="1"/>
        <s v="ATT234" u="1"/>
        <s v="ATT326" u="1"/>
        <s v="ATT418" u="1"/>
        <s v="A132" u="1"/>
        <s v="ATT130" u="1"/>
        <s v="ATT222" u="1"/>
        <s v="ATT314" u="1"/>
        <s v="ATT406" u="1"/>
        <s v="A142" u="1"/>
        <s v="ATT210" u="1"/>
        <s v="ATT302" u="1"/>
        <s v="A152" u="1"/>
        <s v="A162" u="1"/>
        <s v="A172" u="1"/>
        <s v="A182" u="1"/>
        <s v="A192" u="1"/>
        <s v="ATT188" u="1"/>
        <s v="ATT176" u="1"/>
        <s v="ATT268" u="1"/>
        <s v="ATT164" u="1"/>
        <s v="ATT256" u="1"/>
        <s v="ATT348" u="1"/>
        <s v="ATT152" u="1"/>
        <s v="ATT244" u="1"/>
        <s v="ATT336" u="1"/>
        <s v="ATT428" u="1"/>
        <s v="ATT140" u="1"/>
        <s v="ATT232" u="1"/>
        <s v="ATT324" u="1"/>
        <s v="ATT416" u="1"/>
        <s v="ATT220" u="1"/>
        <s v="ATT312" u="1"/>
        <s v="ATT404" u="1"/>
        <s v="ATT300" u="1"/>
        <s v="ATT198" u="1"/>
        <s v="ATT186" u="1"/>
        <s v="ATT278" u="1"/>
        <s v="A103" u="1"/>
        <s v="ATT174" u="1"/>
        <s v="ATT266" u="1"/>
        <s v="ATT358" u="1"/>
        <s v="A113" u="1"/>
        <s v="ATT162" u="1"/>
        <s v="ATT254" u="1"/>
        <s v="ATT346" u="1"/>
        <s v="ATT438" u="1"/>
        <s v="A17 - Gestione del processo acquisitivo di nuovi utenti afferenti al comparto sanità " u="1"/>
        <s v="A123" u="1"/>
        <s v="ATT150" u="1"/>
        <s v="ATT242" u="1"/>
        <s v="ATT334" u="1"/>
        <s v="ATT426" u="1"/>
        <s v="A133" u="1"/>
        <s v="ATT230" u="1"/>
        <s v="ATT322" u="1"/>
        <s v="ATT414" u="1"/>
        <s v="A143" u="1"/>
        <s v="ATT310" u="1"/>
        <s v="ATT402" u="1"/>
        <s v="A153" u="1"/>
        <s v="A163" u="1"/>
        <s v="A173" u="1"/>
        <s v="A183" u="1"/>
        <s v="A193" u="1"/>
        <s v="ATT196" u="1"/>
        <s v="ATT288" u="1"/>
        <s v="ATT184" u="1"/>
        <s v="ATT276" u="1"/>
        <s v="ATT368" u="1"/>
        <s v="ATT172" u="1"/>
        <s v="ATT264" u="1"/>
        <s v="ATT356" u="1"/>
        <s v="ATT448" u="1"/>
        <s v="ATT160" u="1"/>
        <s v="ATT252" u="1"/>
        <s v="ATT344" u="1"/>
        <s v="ATT436" u="1"/>
        <s v="ATT240" u="1"/>
        <s v="ATT332" u="1"/>
        <s v="ATT424" u="1"/>
        <s v="ATT320" u="1"/>
        <s v="ATT412" u="1"/>
        <s v="ATT400" u="1"/>
        <s v="ATT298" u="1"/>
        <s v="ATT194" u="1"/>
        <s v="ATT286" u="1"/>
        <s v="ATT378" u="1"/>
        <s v="A104" u="1"/>
        <s v="ATT182" u="1"/>
        <s v="ATT274" u="1"/>
        <s v="ATT366" u="1"/>
        <s v="ATT458" u="1"/>
        <s v="A114" u="1"/>
        <s v="ATT170" u="1"/>
        <s v="ATT262" u="1"/>
        <s v="ATT354" u="1"/>
        <s v="ATT446" u="1"/>
        <s v="A124" u="1"/>
        <s v="ATT250" u="1"/>
        <s v="ATT342" u="1"/>
        <s v="ATT434" u="1"/>
        <s v="A134" u="1"/>
        <s v="ATT330" u="1"/>
        <s v="ATT422" u="1"/>
        <s v="A144" u="1"/>
        <s v="ATT410" u="1"/>
        <s v="A154" u="1"/>
        <s v="A164" u="1"/>
        <s v="A174" u="1"/>
        <s v="A184" u="1"/>
        <s v="A194" u="1"/>
        <s v="ATT296" u="1"/>
        <s v="ATT388" u="1"/>
        <s v="ATT192" u="1"/>
        <s v="ATT284" u="1"/>
        <s v="ATT376" u="1"/>
        <s v="ATT468" u="1"/>
        <s v="ATT180" u="1"/>
        <s v="ATT272" u="1"/>
        <s v="ATT364" u="1"/>
        <s v="ATT456" u="1"/>
        <s v="ATT260" u="1"/>
        <s v="ATT352" u="1"/>
        <s v="ATT444" u="1"/>
        <s v="ATT340" u="1"/>
        <s v="ATT432" u="1"/>
        <s v="ATT420" u="1"/>
        <s v="A8" u="1"/>
        <s v="ATT398" u="1"/>
        <s v="ATT294" u="1"/>
        <s v="ATT386" u="1"/>
        <s v="ATT478" u="1"/>
        <s v="A105" u="1"/>
        <s v="ATT190" u="1"/>
        <s v="ATT282" u="1"/>
        <s v="ATT374" u="1"/>
        <s v="ATT466" u="1"/>
        <s v="A115" u="1"/>
        <s v="ATT270" u="1"/>
        <s v="ATT362" u="1"/>
        <s v="ATT454" u="1"/>
        <s v="A125" u="1"/>
        <s v="ATT350" u="1"/>
        <s v="ATT442" u="1"/>
        <s v="A135" u="1"/>
        <s v="ATT430" u="1"/>
        <s v="A145" u="1"/>
        <s v="A155" u="1"/>
        <s v="A165" u="1"/>
        <s v="A175" u="1"/>
        <s v="A4" u="1"/>
        <s v="A185" u="1"/>
        <s v="A195" u="1"/>
        <s v="ATT396" u="1"/>
        <s v="ATT292" u="1"/>
        <s v="ATT384" u="1"/>
        <s v="ATT476" u="1"/>
        <s v="ATT280" u="1"/>
        <s v="ATT372" u="1"/>
        <s v="ATT464" u="1"/>
        <s v="ATT360" u="1"/>
        <s v="ATT452" u="1"/>
        <s v="ATT440" u="1"/>
        <s v="ATT394" u="1"/>
        <s v="A106" u="1"/>
        <s v="ATT290" u="1"/>
        <s v="ATT382" u="1"/>
        <s v="ATT474" u="1"/>
        <s v="A116" u="1"/>
        <s v="ATT370" u="1"/>
        <s v="ATT462" u="1"/>
        <s v="A126" u="1"/>
        <s v="ATT450" u="1"/>
        <s v="A136" u="1"/>
        <s v="A146" u="1"/>
        <s v="A156" u="1"/>
        <s v="A166" u="1"/>
        <s v="A176" u="1"/>
        <s v="A5 - Progettazione e realizzazione datawarehouse - Business Intelligence" u="1"/>
        <s v="A80" u="1"/>
        <s v="A186" u="1"/>
        <s v="A81" u="1"/>
        <s v="A196" u="1"/>
        <s v="A82" u="1"/>
        <s v="A83" u="1"/>
        <s v="A84" u="1"/>
        <s v="A85" u="1"/>
        <s v="A86" u="1"/>
        <s v="A87" u="1"/>
        <s v="A88" u="1"/>
        <s v="ATT392" u="1"/>
        <s v="A89" u="1"/>
        <s v="ATT380" u="1"/>
        <s v="ATT472" u="1"/>
        <s v="ATT460" u="1"/>
        <s v="A40" u="1"/>
        <s v="A41" u="1"/>
        <s v="A42" u="1"/>
        <s v="A43" u="1"/>
        <s v="A44" u="1"/>
        <s v="A45" u="1"/>
        <s v="A46" u="1"/>
        <s v="A47" u="1"/>
        <s v="A48" u="1"/>
        <s v="A107" u="1"/>
        <s v="ATT390" u="1"/>
        <s v="A49" u="1"/>
        <s v="A117" u="1"/>
        <s v="ATT470" u="1"/>
        <s v="A127" u="1"/>
        <s v="A137" u="1"/>
        <s v="A147" u="1"/>
        <s v="A157" u="1"/>
        <s v="A167" u="1"/>
        <s v="A177" u="1"/>
        <s v="A187" u="1"/>
        <s v="A197" u="1"/>
        <s v="A200" u="1"/>
        <s v="A210" u="1"/>
        <s v="A220" u="1"/>
        <s v="A230" u="1"/>
        <s v="A18 - Gestione del processo acquisitivo di nuovi utenti afferenti al comparto Regioni ed Enti Locali" u="1"/>
        <s v="A240" u="1"/>
        <s v="A250" u="1"/>
        <s v="A260" u="1"/>
        <s v="A270" u="1"/>
        <s v="A108" u="1"/>
        <s v="A280" u="1"/>
        <s v="A118" u="1"/>
        <s v="A290" u="1"/>
        <s v="A128" u="1"/>
        <s v="A138" u="1"/>
        <s v="OG100" u="1"/>
        <s v="A148" u="1"/>
        <s v="OG200" u="1"/>
        <s v="A158" u="1"/>
        <s v="OG300" u="1"/>
        <s v="A168" u="1"/>
        <s v="OG400" u="1"/>
        <s v="A178" u="1"/>
        <s v="A188" u="1"/>
        <s v="A198" u="1"/>
        <s v="A15 - Estensione Servizi rilevazione presenze" u="1"/>
        <s v="OG101" u="1"/>
        <s v="OG201" u="1"/>
        <s v="OG301" u="1"/>
        <s v="OG401" u="1"/>
        <s v="A201" u="1"/>
        <s v="A211" u="1"/>
        <s v="A221" u="1"/>
        <s v="A231" u="1"/>
        <s v="A241" u="1"/>
        <s v="A251" u="1"/>
        <s v="A261" u="1"/>
        <s v="A271" u="1"/>
        <s v="A109" u="1"/>
        <s v="A281" u="1"/>
        <s v="A119" u="1"/>
        <s v="A291" u="1"/>
        <s v="A129" u="1"/>
        <s v="OG102" u="1"/>
        <s v="A139" u="1"/>
        <s v="OG110" u="1"/>
        <s v="OG202" u="1"/>
        <s v="A149" u="1"/>
        <s v="OG210" u="1"/>
        <s v="OG302" u="1"/>
        <s v="A159" u="1"/>
        <s v="OG310" u="1"/>
        <s v="OG402" u="1"/>
        <s v="A169" u="1"/>
        <s v="OG410" u="1"/>
        <s v="A179" u="1"/>
        <s v="A189" u="1"/>
        <s v="A199" u="1"/>
        <s v="OG103" u="1"/>
        <s v="OG111" u="1"/>
        <s v="OG203" u="1"/>
        <s v="OG211" u="1"/>
        <s v="OG303" u="1"/>
        <s v="OG311" u="1"/>
        <s v="OG403" u="1"/>
        <s v="OG411" u="1"/>
        <s v="A202" u="1"/>
        <s v="A212" u="1"/>
        <s v="A222" u="1"/>
        <s v="A232" u="1"/>
        <s v="A242" u="1"/>
        <s v="A252" u="1"/>
        <s v="A262" u="1"/>
        <s v="A272" u="1"/>
        <s v="A282" u="1"/>
        <s v="A292" u="1"/>
        <s v="OG104" u="1"/>
        <s v="OG112" u="1"/>
        <s v="OG204" u="1"/>
        <s v="OG120" u="1"/>
        <s v="OG212" u="1"/>
        <s v="OG304" u="1"/>
        <s v="OG220" u="1"/>
        <s v="OG312" u="1"/>
        <s v="OG404" u="1"/>
        <s v="OG320" u="1"/>
        <s v="OG412" u="1"/>
        <s v="OG420" u="1"/>
        <s v="A13 - Estensione Servizi giuridici " u="1"/>
        <s v="OG105" u="1"/>
        <s v="OG113" u="1"/>
        <s v="OG205" u="1"/>
        <s v="OG121" u="1"/>
        <s v="OG213" u="1"/>
        <s v="OG305" u="1"/>
        <s v="OG221" u="1"/>
        <s v="OG313" u="1"/>
        <s v="OG405" u="1"/>
        <s v="OG321" u="1"/>
        <s v="OG413" u="1"/>
        <s v="OG421" u="1"/>
        <s v="A203" u="1"/>
        <s v="A213" u="1"/>
        <s v="A223" u="1"/>
        <s v="A233" u="1"/>
        <s v="A243" u="1"/>
        <s v="A253" u="1"/>
        <s v="A263" u="1"/>
        <s v="A273" u="1"/>
        <s v="A283" u="1"/>
        <s v="OG106" u="1"/>
        <s v="A293" u="1"/>
        <s v="OG114" u="1"/>
        <s v="OG206" u="1"/>
        <s v="OG122" u="1"/>
        <s v="OG214" u="1"/>
        <s v="OG306" u="1"/>
        <s v="OG130" u="1"/>
        <s v="OG222" u="1"/>
        <s v="OG314" u="1"/>
        <s v="OG406" u="1"/>
        <s v="OG230" u="1"/>
        <s v="OG322" u="1"/>
        <s v="OG414" u="1"/>
        <s v="OG330" u="1"/>
        <s v="OG422" u="1"/>
        <s v="OG430" u="1"/>
        <s v="OG107" u="1"/>
        <s v="OG115" u="1"/>
        <s v="OG207" u="1"/>
        <s v="OG123" u="1"/>
        <s v="OG215" u="1"/>
        <s v="OG307" u="1"/>
        <s v="OG131" u="1"/>
        <s v="OG223" u="1"/>
        <s v="OG315" u="1"/>
        <s v="OG407" u="1"/>
        <s v="OG231" u="1"/>
        <s v="OG323" u="1"/>
        <s v="OG415" u="1"/>
        <s v="OG331" u="1"/>
        <s v="OG423" u="1"/>
        <s v="OG431" u="1"/>
        <s v="A204" u="1"/>
        <s v="A214" u="1"/>
        <s v="A224" u="1"/>
        <s v="A234" u="1"/>
        <s v="A244" u="1"/>
        <s v="A254" u="1"/>
      </sharedItems>
    </cacheField>
    <cacheField name="OUT" numFmtId="0">
      <sharedItems count="1493">
        <s v="Output"/>
        <s v="4.AS.1 - n° banche dati integrate"/>
        <s v="5.AS.1 - Modello di gestione e fruizione del patrimonio informativo adottato"/>
        <s v="6.AS.1 - N° di dataset identificati per il rilascio in modalità open"/>
        <s v="7.AS.1 - Modello per l'analisi evoluta sui dati adottato"/>
        <s v="8.AS.1 - n° incontri di presentazione strumenti evoluti di intelligenza sul dato"/>
        <s v="9.AS.1 - Modello di servizio pubblicato sul portale"/>
        <s v="10.AS.1 - Modello di supporto al cambiamento progettato e implementato"/>
        <s v="11.AS.1 - Numero di metodologie e linee guida per l’erogazione dei servizi realizzate "/>
        <s v="12.AS.1 - Numero di modelli e sistemi evoluti per la gestione delle risorse umane realizzati"/>
        <s v="13.AS.1 - Numero utenti serviti dai servizi anagrafici"/>
        <s v="14.AS.1 - Numero utenti serviti dai servizi stipendiali"/>
        <s v="15.AS.1 - Numero utenti serviti dai servizi giuridici"/>
        <s v="16.AS.1 - Numero utenti serviti dai servizi i HR evoluti"/>
        <s v="17.AS.1 - Numero utenti serviti dai servizi dai servizi di rilevazione presenze"/>
        <s v="18.AS.1 - Numero di soggetti destinatari delle attività di supporto al cambiamento rispetto alla migrazione e all’estensione dei servizi"/>
        <s v="19.AS.1 - N° nuove Aziende Sanitarie servite"/>
        <s v="20.AS.1 - N° nuovi Enti Locali serviti"/>
        <s v="21.AS.1 - Numero di soggetti coinvolti nel supporto al cambiamento per l’adozione dei servizi NoiPA"/>
        <s v="" u="1"/>
        <s v="OG108" u="1"/>
        <s v="OG116" u="1"/>
        <s v="OG208" u="1"/>
        <s v="OG124" u="1"/>
        <s v="OG216" u="1"/>
        <s v="OG308" u="1"/>
        <s v="OG132" u="1"/>
        <s v="OG224" u="1"/>
        <s v="OG316" u="1"/>
        <s v="OG408" u="1"/>
        <s v="OG140" u="1"/>
        <s v="OG232" u="1"/>
        <s v="OG324" u="1"/>
        <s v="OG416" u="1"/>
        <s v="OG240" u="1"/>
        <s v="OG332" u="1"/>
        <s v="OG424" u="1"/>
        <s v="O201" u="1"/>
        <s v="OUT158" u="1"/>
        <s v="OG340" u="1"/>
        <s v="OG432" u="1"/>
        <s v="O211" u="1"/>
        <s v="OUT146" u="1"/>
        <s v="OUT238" u="1"/>
        <s v="OG440" u="1"/>
        <s v="O221" u="1"/>
        <s v="OUT134" u="1"/>
        <s v="OUT226" u="1"/>
        <s v="OUT318" u="1"/>
        <s v="O231" u="1"/>
        <s v="OUT122" u="1"/>
        <s v="OUT214" u="1"/>
        <s v="OUT306" u="1"/>
        <s v="O241" u="1"/>
        <s v="OUT110" u="1"/>
        <s v="OUT202" u="1"/>
        <s v="O251" u="1"/>
        <s v="O261" u="1"/>
        <s v="O271" u="1"/>
        <s v="O109" u="1"/>
        <s v="O281" u="1"/>
        <s v="O119" u="1"/>
        <s v="O291" u="1"/>
        <s v="O129" u="1"/>
        <s v="OG109" u="1"/>
        <s v="O139" u="1"/>
        <s v="OG117" u="1"/>
        <s v="OG209" u="1"/>
        <s v="O149" u="1"/>
        <s v="OG125" u="1"/>
        <s v="OG217" u="1"/>
        <s v="OG309" u="1"/>
        <s v="O159" u="1"/>
        <s v="OG133" u="1"/>
        <s v="OG225" u="1"/>
        <s v="OG317" u="1"/>
        <s v="OG409" u="1"/>
        <s v="O169" u="1"/>
        <s v="OG141" u="1"/>
        <s v="OG233" u="1"/>
        <s v="OG325" u="1"/>
        <s v="OG417" u="1"/>
        <s v="O179" u="1"/>
        <s v="OG241" u="1"/>
        <s v="OG333" u="1"/>
        <s v="OG425" u="1"/>
        <s v="OUT168" u="1"/>
        <s v="O189" u="1"/>
        <s v="OG341" u="1"/>
        <s v="OG433" u="1"/>
        <s v="OUT156" u="1"/>
        <s v="OUT248" u="1"/>
        <s v="O199" u="1"/>
        <s v="OG441" u="1"/>
        <s v="OUT144" u="1"/>
        <s v="OUT236" u="1"/>
        <s v="OUT328" u="1"/>
        <s v="OUT132" u="1"/>
        <s v="OUT224" u="1"/>
        <s v="OUT316" u="1"/>
        <s v="OUT408" u="1"/>
        <s v="OUT120" u="1"/>
        <s v="OUT212" u="1"/>
        <s v="OUT304" u="1"/>
        <s v="OUT200" u="1"/>
        <s v="OG118" u="1"/>
        <s v="OG126" u="1"/>
        <s v="OG218" u="1"/>
        <s v="OG134" u="1"/>
        <s v="OG226" u="1"/>
        <s v="OG318" u="1"/>
        <s v="OG142" u="1"/>
        <s v="OG234" u="1"/>
        <s v="OG326" u="1"/>
        <s v="OG418" u="1"/>
        <s v="OG150" u="1"/>
        <s v="OG242" u="1"/>
        <s v="OG334" u="1"/>
        <s v="OG426" u="1"/>
        <s v="OUT178" u="1"/>
        <s v="OG250" u="1"/>
        <s v="OG342" u="1"/>
        <s v="OG434" u="1"/>
        <s v="O202" u="1"/>
        <s v="OUT166" u="1"/>
        <s v="OUT258" u="1"/>
        <s v="OG350" u="1"/>
        <s v="OG442" u="1"/>
        <s v="O212" u="1"/>
        <s v="OUT154" u="1"/>
        <s v="OUT246" u="1"/>
        <s v="OUT338" u="1"/>
        <s v="OG450" u="1"/>
        <s v="O222" u="1"/>
        <s v="OUT142" u="1"/>
        <s v="OUT234" u="1"/>
        <s v="OUT326" u="1"/>
        <s v="OUT418" u="1"/>
        <s v="O232" u="1"/>
        <s v="OUT130" u="1"/>
        <s v="OUT222" u="1"/>
        <s v="OUT314" u="1"/>
        <s v="OUT406" u="1"/>
        <s v="O242" u="1"/>
        <s v="OUT210" u="1"/>
        <s v="OUT302" u="1"/>
        <s v="O252" u="1"/>
        <s v="O262" u="1"/>
        <s v="O272" u="1"/>
        <s v="O282" u="1"/>
        <s v="O292" u="1"/>
        <s v="OG119" u="1"/>
        <s v="OG127" u="1"/>
        <s v="OG219" u="1"/>
        <s v="OG135" u="1"/>
        <s v="OG227" u="1"/>
        <s v="OG319" u="1"/>
        <s v="OG143" u="1"/>
        <s v="OG235" u="1"/>
        <s v="OG327" u="1"/>
        <s v="OG419" u="1"/>
        <s v="OG151" u="1"/>
        <s v="OG243" u="1"/>
        <s v="OG335" u="1"/>
        <s v="OG427" u="1"/>
        <s v="OUT188" u="1"/>
        <s v="OG251" u="1"/>
        <s v="OG343" u="1"/>
        <s v="OG435" u="1"/>
        <s v="OUT176" u="1"/>
        <s v="OUT268" u="1"/>
        <s v="OG351" u="1"/>
        <s v="OG443" u="1"/>
        <s v="OUT164" u="1"/>
        <s v="OUT256" u="1"/>
        <s v="OUT348" u="1"/>
        <s v="OG451" u="1"/>
        <s v="OUT152" u="1"/>
        <s v="OUT244" u="1"/>
        <s v="OUT336" u="1"/>
        <s v="OUT428" u="1"/>
        <s v="OUT140" u="1"/>
        <s v="OUT232" u="1"/>
        <s v="OUT324" u="1"/>
        <s v="OUT416" u="1"/>
        <s v="OUT220" u="1"/>
        <s v="OUT312" u="1"/>
        <s v="OUT404" u="1"/>
        <s v="OUT300" u="1"/>
        <s v="OG128" u="1"/>
        <s v="OG136" u="1"/>
        <s v="OG228" u="1"/>
        <s v="OG144" u="1"/>
        <s v="OG236" u="1"/>
        <s v="OG328" u="1"/>
        <s v="OG152" u="1"/>
        <s v="OG244" u="1"/>
        <s v="OG336" u="1"/>
        <s v="OG428" u="1"/>
        <s v="OUT198" u="1"/>
        <s v="OG160" u="1"/>
        <s v="OG252" u="1"/>
        <s v="OG344" u="1"/>
        <s v="OG436" u="1"/>
        <s v="OUT186" u="1"/>
        <s v="OUT278" u="1"/>
        <s v="OG260" u="1"/>
        <s v="OG352" u="1"/>
        <s v="OG444" u="1"/>
        <s v="O203" u="1"/>
        <s v="OUT174" u="1"/>
        <s v="OUT266" u="1"/>
        <s v="OUT358" u="1"/>
        <s v="OG360" u="1"/>
        <s v="OG452" u="1"/>
        <s v="O213" u="1"/>
        <s v="OUT162" u="1"/>
        <s v="OUT254" u="1"/>
        <s v="OUT346" u="1"/>
        <s v="OUT438" u="1"/>
        <s v="OG460" u="1"/>
        <s v="O223" u="1"/>
        <s v="OUT150" u="1"/>
        <s v="OUT242" u="1"/>
        <s v="OUT334" u="1"/>
        <s v="OUT426" u="1"/>
        <s v="O233" u="1"/>
        <s v="OUT230" u="1"/>
        <s v="OUT322" u="1"/>
        <s v="OUT414" u="1"/>
        <s v="O243" u="1"/>
        <s v="OUT310" u="1"/>
        <s v="OUT402" u="1"/>
        <s v="O253" u="1"/>
        <s v="O263" u="1"/>
        <s v="O273" u="1"/>
        <s v="O283" u="1"/>
        <s v="O293" u="1"/>
        <s v="OG129" u="1"/>
        <s v="OG137" u="1"/>
        <s v="OG229" u="1"/>
        <s v="OG145" u="1"/>
        <s v="OG237" u="1"/>
        <s v="OG329" u="1"/>
        <s v="1.AS.1 - wed" u="1"/>
        <s v="OG153" u="1"/>
        <s v="OG245" u="1"/>
        <s v="OG337" u="1"/>
        <s v="OG429" u="1"/>
        <s v="OG161" u="1"/>
        <s v="OG253" u="1"/>
        <s v="OG345" u="1"/>
        <s v="OG437" u="1"/>
        <s v="OUT196" u="1"/>
        <s v="OUT288" u="1"/>
        <s v="OG261" u="1"/>
        <s v="OG353" u="1"/>
        <s v="OG445" u="1"/>
        <s v="OUT184" u="1"/>
        <s v="OUT276" u="1"/>
        <s v="OUT368" u="1"/>
        <s v="OG361" u="1"/>
        <s v="OG453" u="1"/>
        <s v="OUT172" u="1"/>
        <s v="OUT264" u="1"/>
        <s v="OUT356" u="1"/>
        <s v="OUT448" u="1"/>
        <s v="OG461" u="1"/>
        <s v="OUT160" u="1"/>
        <s v="OUT252" u="1"/>
        <s v="OUT344" u="1"/>
        <s v="OUT436" u="1"/>
        <s v="OUT240" u="1"/>
        <s v="OUT332" u="1"/>
        <s v="OUT424" u="1"/>
        <s v="OUT320" u="1"/>
        <s v="OUT412" u="1"/>
        <s v="OUT400" u="1"/>
        <s v="1.AS.2 - " u="1"/>
        <s v="OG138" u="1"/>
        <s v="OG146" u="1"/>
        <s v="OG238" u="1"/>
        <s v="OG154" u="1"/>
        <s v="OG246" u="1"/>
        <s v="OG338" u="1"/>
        <s v="OG162" u="1"/>
        <s v="OG254" u="1"/>
        <s v="OG346" u="1"/>
        <s v="OG438" u="1"/>
        <s v="OUT298" u="1"/>
        <s v="OG170" u="1"/>
        <s v="OG262" u="1"/>
        <s v="OG354" u="1"/>
        <s v="OG446" u="1"/>
        <s v="OUT194" u="1"/>
        <s v="OUT286" u="1"/>
        <s v="OUT378" u="1"/>
        <s v="OG270" u="1"/>
        <s v="OG362" u="1"/>
        <s v="OG454" u="1"/>
        <s v="O204" u="1"/>
        <s v="OUT182" u="1"/>
        <s v="OUT274" u="1"/>
        <s v="OUT366" u="1"/>
        <s v="OUT458" u="1"/>
        <s v="OG370" u="1"/>
        <s v="OG462" u="1"/>
        <s v="O214" u="1"/>
        <s v="OUT170" u="1"/>
        <s v="OUT262" u="1"/>
        <s v="OUT354" u="1"/>
        <s v="OUT446" u="1"/>
        <s v="OG470" u="1"/>
        <s v="1.MS.2 - " u="1"/>
        <s v="O224" u="1"/>
        <s v="OUT250" u="1"/>
        <s v="OUT342" u="1"/>
        <s v="OUT434" u="1"/>
        <s v="O234" u="1"/>
        <s v="OUT330" u="1"/>
        <s v="OUT422" u="1"/>
        <s v="O244" u="1"/>
        <s v="OUT410" u="1"/>
        <s v="1.PS.2 - " u="1"/>
        <s v="O254" u="1"/>
        <s v="7.AS.1 - Nuovo sistema software per la gestione dei Data Analytics rilasciato in esercizio adottato dalle amministrazioni" u="1"/>
        <s v="O264" u="1"/>
        <s v="O274" u="1"/>
        <s v="O284" u="1"/>
        <s v="O294" u="1"/>
        <s v="OG139" u="1"/>
        <s v="OG147" u="1"/>
        <s v="OG239" u="1"/>
        <s v="OG155" u="1"/>
        <s v="OG247" u="1"/>
        <s v="OG339" u="1"/>
        <s v="OG163" u="1"/>
        <s v="OG255" u="1"/>
        <s v="OG347" u="1"/>
        <s v="OG439" u="1"/>
        <s v="OG171" u="1"/>
        <s v="OG263" u="1"/>
        <s v="OG355" u="1"/>
        <s v="OG447" u="1"/>
        <s v="OUT296" u="1"/>
        <s v="OUT388" u="1"/>
        <s v="OG271" u="1"/>
        <s v="OG363" u="1"/>
        <s v="OG455" u="1"/>
        <s v="OUT192" u="1"/>
        <s v="OUT284" u="1"/>
        <s v="OUT376" u="1"/>
        <s v="OUT468" u="1"/>
        <s v="OG371" u="1"/>
        <s v="OG463" u="1"/>
        <s v="OUT180" u="1"/>
        <s v="OUT272" u="1"/>
        <s v="OUT364" u="1"/>
        <s v="OUT456" u="1"/>
        <s v="OG471" u="1"/>
        <s v="OUT260" u="1"/>
        <s v="OUT352" u="1"/>
        <s v="OUT444" u="1"/>
        <s v="OUT340" u="1"/>
        <s v="OUT432" u="1"/>
        <s v="OUT420" u="1"/>
        <s v="O9" u="1"/>
        <s v="OG148" u="1"/>
        <s v="OG156" u="1"/>
        <s v="OG248" u="1"/>
        <s v="OG164" u="1"/>
        <s v="OG256" u="1"/>
        <s v="OG348" u="1"/>
        <s v="OG172" u="1"/>
        <s v="OG264" u="1"/>
        <s v="OG356" u="1"/>
        <s v="OG448" u="1"/>
        <s v="OUT398" u="1"/>
        <s v="OG180" u="1"/>
        <s v="OG272" u="1"/>
        <s v="OG364" u="1"/>
        <s v="OG456" u="1"/>
        <s v="OUT294" u="1"/>
        <s v="OUT386" u="1"/>
        <s v="OUT478" u="1"/>
        <s v="OG280" u="1"/>
        <s v="OG372" u="1"/>
        <s v="OG464" u="1"/>
        <s v="O205" u="1"/>
        <s v="OUT190" u="1"/>
        <s v="OUT282" u="1"/>
        <s v="OUT374" u="1"/>
        <s v="OUT466" u="1"/>
        <s v="OG380" u="1"/>
        <s v="OG472" u="1"/>
        <s v="O215" u="1"/>
        <s v="OUT270" u="1"/>
        <s v="OUT362" u="1"/>
        <s v="OUT454" u="1"/>
        <s v="O225" u="1"/>
        <s v="OUT350" u="1"/>
        <s v="OUT442" u="1"/>
        <s v="O235" u="1"/>
        <s v="OUT430" u="1"/>
        <s v="O245" u="1"/>
        <s v="O255" u="1"/>
        <s v="O265" u="1"/>
        <s v="OG10" u="1"/>
        <s v="O275" u="1"/>
        <s v="O5" u="1"/>
        <s v="OG20" u="1"/>
        <s v="O285" u="1"/>
        <s v="OG30" u="1"/>
        <s v="O295" u="1"/>
        <s v="OG40" u="1"/>
        <s v="OG149" u="1"/>
        <s v="OG50" u="1"/>
        <s v="OG157" u="1"/>
        <s v="OG249" u="1"/>
        <s v="OG60" u="1"/>
        <s v="OG165" u="1"/>
        <s v="OG257" u="1"/>
        <s v="OG349" u="1"/>
        <s v="OG70" u="1"/>
        <s v="OG173" u="1"/>
        <s v="OG265" u="1"/>
        <s v="OG357" u="1"/>
        <s v="OG449" u="1"/>
        <s v="OG80" u="1"/>
        <s v="OG181" u="1"/>
        <s v="OG273" u="1"/>
        <s v="OG365" u="1"/>
        <s v="OG457" u="1"/>
        <s v="OG90" u="1"/>
        <s v="OUT396" u="1"/>
        <s v="OG281" u="1"/>
        <s v="OG373" u="1"/>
        <s v="OG465" u="1"/>
        <s v="OUT292" u="1"/>
        <s v="OUT384" u="1"/>
        <s v="OUT476" u="1"/>
        <s v="OG381" u="1"/>
        <s v="OG473" u="1"/>
        <s v="OUT280" u="1"/>
        <s v="OUT372" u="1"/>
        <s v="OUT464" u="1"/>
        <s v="OUT360" u="1"/>
        <s v="OUT452" u="1"/>
        <s v="OUT440" u="1"/>
        <s v="O1" u="1"/>
        <s v="OG158" u="1"/>
        <s v="OG166" u="1"/>
        <s v="OG258" u="1"/>
        <s v="OG174" u="1"/>
        <s v="OG266" u="1"/>
        <s v="OG358" u="1"/>
        <s v="OG182" u="1"/>
        <s v="OG274" u="1"/>
        <s v="OG366" u="1"/>
        <s v="OG458" u="1"/>
        <s v="OG190" u="1"/>
        <s v="OG282" u="1"/>
        <s v="OG374" u="1"/>
        <s v="OG466" u="1"/>
        <s v="OUT394" u="1"/>
        <s v="OG290" u="1"/>
        <s v="OG382" u="1"/>
        <s v="OG474" u="1"/>
        <s v="O206" u="1"/>
        <s v="OUT290" u="1"/>
        <s v="OUT382" u="1"/>
        <s v="OUT474" u="1"/>
        <s v="OG390" u="1"/>
        <s v="O216" u="1"/>
        <s v="OUT370" u="1"/>
        <s v="OUT462" u="1"/>
        <s v="O226" u="1"/>
        <s v="OUT450" u="1"/>
        <s v="O236" u="1"/>
        <s v="O246" u="1"/>
        <s v="O256" u="1"/>
        <s v="O266" u="1"/>
        <s v="OG11" u="1"/>
        <s v="O276" u="1"/>
        <s v="O90" u="1"/>
        <s v="OG21" u="1"/>
        <s v="O286" u="1"/>
        <s v="O91" u="1"/>
        <s v="OG31" u="1"/>
        <s v="O296" u="1"/>
        <s v="O92" u="1"/>
        <s v="OG41" u="1"/>
        <s v="OG159" u="1"/>
        <s v="O93" u="1"/>
        <s v="OG51" u="1"/>
        <s v="OG167" u="1"/>
        <s v="OG259" u="1"/>
        <s v="O94" u="1"/>
        <s v="OG61" u="1"/>
        <s v="OG175" u="1"/>
        <s v="OG267" u="1"/>
        <s v="OG359" u="1"/>
        <s v="O95" u="1"/>
        <s v="OG71" u="1"/>
        <s v="OG183" u="1"/>
        <s v="OG275" u="1"/>
        <s v="OG367" u="1"/>
        <s v="OG459" u="1"/>
        <s v="O96" u="1"/>
        <s v="OG81" u="1"/>
        <s v="OG191" u="1"/>
        <s v="OG283" u="1"/>
        <s v="OG375" u="1"/>
        <s v="OG467" u="1"/>
        <s v="O97" u="1"/>
        <s v="OG91" u="1"/>
        <s v="OG291" u="1"/>
        <s v="OG383" u="1"/>
        <s v="OG475" u="1"/>
        <s v="O98" u="1"/>
        <s v="OUT392" u="1"/>
        <s v="OG391" u="1"/>
        <s v="O99" u="1"/>
        <s v="OUT380" u="1"/>
        <s v="OUT472" u="1"/>
        <s v="OUT460" u="1"/>
        <s v="17.AS.1 - N° nuove Aziende Locali Sanitarie servite" u="1"/>
        <s v="O50" u="1"/>
        <s v="O51" u="1"/>
        <s v="O52" u="1"/>
        <s v="OG168" u="1"/>
        <s v="O53" u="1"/>
        <s v="OG176" u="1"/>
        <s v="OG268" u="1"/>
        <s v="O54" u="1"/>
        <s v="OG184" u="1"/>
        <s v="OG276" u="1"/>
        <s v="OG368" u="1"/>
        <s v="O55" u="1"/>
        <s v="OG192" u="1"/>
        <s v="OG284" u="1"/>
        <s v="OG376" u="1"/>
        <s v="OG468" u="1"/>
        <s v="O56" u="1"/>
        <s v="OG292" u="1"/>
        <s v="OG384" u="1"/>
        <s v="OG476" u="1"/>
        <s v="O57" u="1"/>
        <s v="OG392" u="1"/>
        <s v="O58" u="1"/>
        <s v="O207" u="1"/>
        <s v="OUT390" u="1"/>
        <s v="O59" u="1"/>
        <s v="O217" u="1"/>
        <s v="OUT470" u="1"/>
        <s v="O227" u="1"/>
        <s v="O237" u="1"/>
        <s v="O247" u="1"/>
        <s v="O257" u="1"/>
        <s v="3.AS.2" u="1"/>
        <s v="O267" u="1"/>
        <s v="2.AS.1" u="1"/>
        <s v="OG12" u="1"/>
        <s v="O277" u="1"/>
        <s v="OG22" u="1"/>
        <s v="O287" u="1"/>
        <s v="O10" u="1"/>
        <s v="OG32" u="1"/>
        <s v="O297" u="1"/>
        <s v="O11" u="1"/>
        <s v="OG42" u="1"/>
        <s v="OG169" u="1"/>
        <s v="O12" u="1"/>
        <s v="OG52" u="1"/>
        <s v="OG177" u="1"/>
        <s v="OG269" u="1"/>
        <s v="O13" u="1"/>
        <s v="OG62" u="1"/>
        <s v="OG185" u="1"/>
        <s v="OG277" u="1"/>
        <s v="OG369" u="1"/>
        <s v="O14" u="1"/>
        <s v="OG72" u="1"/>
        <s v="OG193" u="1"/>
        <s v="OG285" u="1"/>
        <s v="OG377" u="1"/>
        <s v="OG469" u="1"/>
        <s v="O15" u="1"/>
        <s v="OG82" u="1"/>
        <s v="OG293" u="1"/>
        <s v="OG385" u="1"/>
        <s v="OG477" u="1"/>
        <s v="O16" u="1"/>
        <s v="OG92" u="1"/>
        <s v="OG393" u="1"/>
        <s v="O17" u="1"/>
        <s v="O18" u="1"/>
        <s v="O19" u="1"/>
        <s v="O300" u="1"/>
        <s v="O310" u="1"/>
        <s v="O320" u="1"/>
        <s v="OG178" u="1"/>
        <s v="O330" u="1"/>
        <s v="OG186" u="1"/>
        <s v="OG278" u="1"/>
        <s v="O340" u="1"/>
        <s v="OG194" u="1"/>
        <s v="OG286" u="1"/>
        <s v="OG378" u="1"/>
        <s v="O350" u="1"/>
        <s v="OG294" u="1"/>
        <s v="OG386" u="1"/>
        <s v="OG478" u="1"/>
        <s v="O360" u="1"/>
        <s v="OG394" u="1"/>
        <s v="O370" u="1"/>
        <s v="O208" u="1"/>
        <s v="O380" u="1"/>
        <s v="O218" u="1"/>
        <s v="O390" u="1"/>
        <s v="O228" u="1"/>
        <s v="O238" u="1"/>
        <s v="O248" u="1"/>
        <s v="O258" u="1"/>
        <s v="O268" u="1"/>
        <s v="OG13" u="1"/>
        <s v="O278" u="1"/>
        <s v="OG23" u="1"/>
        <s v="O288" u="1"/>
        <s v="OG33" u="1"/>
        <s v="O298" u="1"/>
        <s v="OG43" u="1"/>
        <s v="OG179" u="1"/>
        <s v="OG53" u="1"/>
        <s v="OG187" u="1"/>
        <s v="OG279" u="1"/>
        <s v="OG63" u="1"/>
        <s v="OG195" u="1"/>
        <s v="OG287" u="1"/>
        <s v="OG379" u="1"/>
        <s v="OG73" u="1"/>
        <s v="OG295" u="1"/>
        <s v="OG387" u="1"/>
        <s v="OG479" u="1"/>
        <s v="OG83" u="1"/>
        <s v="OG395" u="1"/>
        <s v="OG93" u="1"/>
        <s v="O301" u="1"/>
        <s v="O311" u="1"/>
        <s v="O321" u="1"/>
        <s v="OG188" u="1"/>
        <s v="O331" u="1"/>
        <s v="OG196" u="1"/>
        <s v="OG288" u="1"/>
        <s v="O341" u="1"/>
        <s v="OG296" u="1"/>
        <s v="OG388" u="1"/>
        <s v="O351" u="1"/>
        <s v="OG396" u="1"/>
        <s v="O361" u="1"/>
        <s v="O371" u="1"/>
        <s v="O209" u="1"/>
        <s v="O381" u="1"/>
        <s v="O219" u="1"/>
        <s v="O391" u="1"/>
        <s v="O229" u="1"/>
        <s v="O239" u="1"/>
        <s v="O249" u="1"/>
        <s v="O259" u="1"/>
        <s v="O269" u="1"/>
        <s v="OG14" u="1"/>
        <s v="O279" u="1"/>
        <s v="OG24" u="1"/>
        <s v="O289" u="1"/>
        <s v="OG34" u="1"/>
        <s v="O299" u="1"/>
        <s v="OG44" u="1"/>
        <s v="OG189" u="1"/>
        <s v="OG54" u="1"/>
        <s v="OG197" u="1"/>
        <s v="OG289" u="1"/>
        <s v="OG64" u="1"/>
        <s v="OG297" u="1"/>
        <s v="OG389" u="1"/>
        <s v="OG74" u="1"/>
        <s v="OG397" u="1"/>
        <s v="OG84" u="1"/>
        <s v="OG94" u="1"/>
        <s v="O302" u="1"/>
        <s v="O312" u="1"/>
        <s v="O322" u="1"/>
        <s v="OG198" u="1"/>
        <s v="O332" u="1"/>
        <s v="OG298" u="1"/>
        <s v="O342" u="1"/>
        <s v="OG398" u="1"/>
        <s v="O352" u="1"/>
        <s v="O362" u="1"/>
        <s v="O372" u="1"/>
        <s v="O382" u="1"/>
        <s v="O392" u="1"/>
        <s v="OG15" u="1"/>
        <s v="OG25" u="1"/>
        <s v="OG35" u="1"/>
        <s v="OG45" u="1"/>
        <s v="OG199" u="1"/>
        <s v="OG55" u="1"/>
        <s v="OG299" u="1"/>
        <s v="OG65" u="1"/>
        <s v="OG399" u="1"/>
        <s v="OG75" u="1"/>
        <s v="OG85" u="1"/>
        <s v="OG95" u="1"/>
        <s v="O303" u="1"/>
        <s v="O313" u="1"/>
        <s v="O323" u="1"/>
        <s v="O333" u="1"/>
        <s v="O343" u="1"/>
        <s v="O353" u="1"/>
        <s v="O363" u="1"/>
        <s v="O373" u="1"/>
        <s v="O383" u="1"/>
        <s v="O393" u="1"/>
        <s v="OG16" u="1"/>
        <s v="OG26" u="1"/>
        <s v="OG36" u="1"/>
        <s v="OG46" u="1"/>
        <s v="OG56" u="1"/>
        <s v="OG66" u="1"/>
        <s v="OG76" u="1"/>
        <s v="OG86" u="1"/>
        <s v="OG96" u="1"/>
        <s v="1.T.1 - " u="1"/>
        <s v="O304" u="1"/>
        <s v="O314" u="1"/>
        <s v="O324" u="1"/>
        <s v="O334" u="1"/>
        <s v="O344" u="1"/>
        <s v="O354" u="1"/>
        <s v="O364" u="1"/>
        <s v="O374" u="1"/>
        <s v="O384" u="1"/>
        <s v="O394" u="1"/>
        <s v="1.T.2 - " u="1"/>
        <s v="OG17" u="1"/>
        <s v="OG27" u="1"/>
        <s v="OG37" u="1"/>
        <s v="OG47" u="1"/>
        <s v="OG57" u="1"/>
        <s v="OG67" u="1"/>
        <s v="OG77" u="1"/>
        <s v="OG87" u="1"/>
        <s v="OG97" u="1"/>
        <s v="1.T.3 - " u="1"/>
        <s v="O305" u="1"/>
        <s v="O315" u="1"/>
        <s v="O325" u="1"/>
        <s v="O335" u="1"/>
        <s v="O345" u="1"/>
        <s v="O355" u="1"/>
        <s v="O365" u="1"/>
        <s v="O375" u="1"/>
        <s v="O6" u="1"/>
        <s v="O385" u="1"/>
        <s v="OUT10" u="1"/>
        <s v="O395" u="1"/>
        <s v="13.AS.1 - Numero utenti serviti dai servizi giuridici" u="1"/>
        <s v="OG18" u="1"/>
        <s v="OG28" u="1"/>
        <s v="OG38" u="1"/>
        <s v="OG48" u="1"/>
        <s v="OG58" u="1"/>
        <s v="OG68" u="1"/>
        <s v="11.AS.1 - Numero utenti serviti dai servizi anagrafici" u="1"/>
        <s v="OG78" u="1"/>
        <s v="OG88" u="1"/>
        <s v="OG98" u="1"/>
        <s v="OUT11" u="1"/>
        <s v="O2" u="1"/>
        <s v="O306" u="1"/>
        <s v="O316" u="1"/>
        <s v="O326" u="1"/>
        <s v="1.AS.1 - fgdtrg" u="1"/>
        <s v="O336" u="1"/>
        <s v="O346" u="1"/>
        <s v="O356" u="1"/>
        <s v="O366" u="1"/>
        <s v="O376" u="1"/>
        <s v="OUT12" u="1"/>
        <s v="O386" u="1"/>
        <s v="OUT20" u="1"/>
        <s v="16.AS.1 - Numero di soggetti destinatari delle attività di supporto al cambiamento rispetto alla migrazione e all’estensione dei servizi" u="1"/>
        <s v="O396" u="1"/>
        <s v="OUT109" u="1"/>
        <s v="OG19" u="1"/>
        <s v="OG29" u="1"/>
        <s v="OG39" u="1"/>
        <s v="OG49" u="1"/>
        <s v="OG59" u="1"/>
        <s v="OG69" u="1"/>
        <s v="OG79" u="1"/>
        <s v="OG89" u="1"/>
        <s v="OG99" u="1"/>
        <s v="OUT13" u="1"/>
        <s v="OUT21" u="1"/>
        <s v="O60" u="1"/>
        <s v="O61" u="1"/>
        <s v="O62" u="1"/>
        <s v="OUT119" u="1"/>
        <s v="O63" u="1"/>
        <s v="OUT107" u="1"/>
        <s v="O64" u="1"/>
        <s v="O65" u="1"/>
        <s v="O66" u="1"/>
        <s v="O67" u="1"/>
        <s v="O68" u="1"/>
        <s v="O307" u="1"/>
        <s v="O69" u="1"/>
        <s v="O317" u="1"/>
        <s v="O327" u="1"/>
        <s v="O337" u="1"/>
        <s v="O347" u="1"/>
        <s v="O357" u="1"/>
        <s v="O367" u="1"/>
        <s v="OUT14" u="1"/>
        <s v="O377" u="1"/>
        <s v="OUT22" u="1"/>
        <s v="O387" u="1"/>
        <s v="OUT30" u="1"/>
        <s v="O20" u="1"/>
        <s v="O397" u="1"/>
        <s v="O21" u="1"/>
        <s v="OUT129" u="1"/>
        <s v="O22" u="1"/>
        <s v="OUT117" u="1"/>
        <s v="OUT209" u="1"/>
        <s v="O23" u="1"/>
        <s v="OUT105" u="1"/>
        <s v="O24" u="1"/>
        <s v="O25" u="1"/>
        <s v="O26" u="1"/>
        <s v="O27" u="1"/>
        <s v="O28" u="1"/>
        <s v="O29" u="1"/>
        <s v="OUT15" u="1"/>
        <s v="OUT23" u="1"/>
        <s v="OUT31" u="1"/>
        <s v="O400" u="1"/>
        <s v="O410" u="1"/>
        <s v="OUT139" u="1"/>
        <s v="O420" u="1"/>
        <s v="OUT127" u="1"/>
        <s v="OUT219" u="1"/>
        <s v="O430" u="1"/>
        <s v="OUT115" u="1"/>
        <s v="OUT207" u="1"/>
        <s v="O440" u="1"/>
        <s v="OUT103" u="1"/>
        <s v="O450" u="1"/>
        <s v="O460" u="1"/>
        <s v="O470" u="1"/>
        <s v="O308" u="1"/>
        <s v="O480" u="1"/>
        <s v="O318" u="1"/>
        <s v="O328" u="1"/>
        <s v="O338" u="1"/>
        <s v="O348" u="1"/>
        <s v="O358" u="1"/>
        <s v="OUT16" u="1"/>
        <s v="O368" u="1"/>
        <s v="OUT24" u="1"/>
        <s v="O378" u="1"/>
        <s v="OUT32" u="1"/>
        <s v="O388" u="1"/>
        <s v="OUT40" u="1"/>
        <s v="OUT149" u="1"/>
        <s v="O398" u="1"/>
        <s v="OUT137" u="1"/>
        <s v="OUT229" u="1"/>
        <s v="OUT125" u="1"/>
        <s v="OUT217" u="1"/>
        <s v="OUT309" u="1"/>
        <s v="OUT113" u="1"/>
        <s v="OUT205" u="1"/>
        <s v="OUT101" u="1"/>
        <s v="OUT17" u="1"/>
        <s v="7.AS.1 - nuovo sistema software per la gestione dei Data Analytics rilasciato in esercizio" u="1"/>
        <s v="OUT25" u="1"/>
        <s v="OUT33" u="1"/>
        <s v="OUT41" u="1"/>
        <s v="O401" u="1"/>
        <s v="OUT159" u="1"/>
        <s v="O411" u="1"/>
        <s v="OUT147" u="1"/>
        <s v="OUT239" u="1"/>
        <s v="O421" u="1"/>
        <s v="OUT135" u="1"/>
        <s v="OUT227" u="1"/>
        <s v="OUT319" u="1"/>
        <s v="O431" u="1"/>
        <s v="OUT123" u="1"/>
        <s v="OUT215" u="1"/>
        <s v="OUT307" u="1"/>
        <s v="O441" u="1"/>
        <s v="OUT111" u="1"/>
        <s v="OUT203" u="1"/>
        <s v="O451" u="1"/>
        <s v="O461" u="1"/>
        <s v="O471" u="1"/>
        <s v="O309" u="1"/>
        <s v="O319" u="1"/>
        <s v="O329" u="1"/>
        <s v="O339" u="1"/>
        <s v="O349" u="1"/>
        <s v="OUT18" u="1"/>
        <s v="O359" u="1"/>
        <s v="OUT26" u="1"/>
        <s v="O369" u="1"/>
        <s v="OUT34" u="1"/>
        <s v="O379" u="1"/>
        <s v="OUT42" u="1"/>
        <s v="OUT169" u="1"/>
        <s v="O389" u="1"/>
        <s v="OUT50" u="1"/>
        <s v="OUT157" u="1"/>
        <s v="OUT249" u="1"/>
        <s v="O399" u="1"/>
        <s v="OUT145" u="1"/>
        <s v="OUT237" u="1"/>
        <s v="OUT329" u="1"/>
        <s v="OUT133" u="1"/>
        <s v="OUT225" u="1"/>
        <s v="OUT317" u="1"/>
        <s v="OUT409" u="1"/>
        <s v="OUT121" u="1"/>
        <s v="OUT213" u="1"/>
        <s v="OUT305" u="1"/>
        <s v="OUT201" u="1"/>
        <s v="OUT19" u="1"/>
        <s v="OUT27" u="1"/>
        <s v="OUT35" u="1"/>
        <s v="OUT43" u="1"/>
        <s v="OUT179" u="1"/>
        <s v="OUT51" u="1"/>
        <s v="O402" u="1"/>
        <s v="OUT167" u="1"/>
        <s v="OUT259" u="1"/>
        <s v="O412" u="1"/>
        <s v="OUT155" u="1"/>
        <s v="OUT247" u="1"/>
        <s v="OUT339" u="1"/>
        <s v="O422" u="1"/>
        <s v="OUT143" u="1"/>
        <s v="OUT235" u="1"/>
        <s v="OUT327" u="1"/>
        <s v="OUT419" u="1"/>
        <s v="O432" u="1"/>
        <s v="OUT131" u="1"/>
        <s v="OUT223" u="1"/>
        <s v="OUT315" u="1"/>
        <s v="OUT407" u="1"/>
        <s v="O442" u="1"/>
        <s v="OUT211" u="1"/>
        <s v="OUT303" u="1"/>
        <s v="O452" u="1"/>
        <s v="O462" u="1"/>
        <s v="O472" u="1"/>
        <s v="OUT28" u="1"/>
        <s v="OUT36" u="1"/>
        <s v="OUT44" u="1"/>
        <s v="OUT189" u="1"/>
        <s v="OUT52" u="1"/>
        <s v="OUT177" u="1"/>
        <s v="OUT269" u="1"/>
        <s v="OUT60" u="1"/>
        <s v="OUT165" u="1"/>
        <s v="OUT257" u="1"/>
        <s v="OUT349" u="1"/>
        <s v="OUT153" u="1"/>
        <s v="OUT245" u="1"/>
        <s v="OUT337" u="1"/>
        <s v="OUT429" u="1"/>
        <s v="OUT141" u="1"/>
        <s v="OUT233" u="1"/>
        <s v="OUT325" u="1"/>
        <s v="OUT417" u="1"/>
        <s v="OUT221" u="1"/>
        <s v="OUT313" u="1"/>
        <s v="OUT405" u="1"/>
        <s v="OUT301" u="1"/>
        <s v="OUT29" u="1"/>
        <s v="OUT37" u="1"/>
        <s v="OUT45" u="1"/>
        <s v="OUT199" u="1"/>
        <s v="OUT53" u="1"/>
        <s v="OUT187" u="1"/>
        <s v="OUT279" u="1"/>
        <s v="OUT61" u="1"/>
        <s v="O403" u="1"/>
        <s v="OUT175" u="1"/>
        <s v="OUT267" u="1"/>
        <s v="OUT359" u="1"/>
        <s v="O413" u="1"/>
        <s v="OUT163" u="1"/>
        <s v="OUT255" u="1"/>
        <s v="OUT347" u="1"/>
        <s v="OUT439" u="1"/>
        <s v="O423" u="1"/>
        <s v="OUT151" u="1"/>
        <s v="OUT243" u="1"/>
        <s v="OUT335" u="1"/>
        <s v="OUT427" u="1"/>
        <s v="O433" u="1"/>
        <s v="OUT231" u="1"/>
        <s v="OUT323" u="1"/>
        <s v="OUT415" u="1"/>
        <s v="O443" u="1"/>
        <s v="OUT311" u="1"/>
        <s v="OUT403" u="1"/>
        <s v="O453" u="1"/>
        <s v="O463" u="1"/>
        <s v="O473" u="1"/>
        <s v="OUT38" u="1"/>
        <s v="OUT46" u="1"/>
        <s v="OUT54" u="1"/>
        <s v="OUT197" u="1"/>
        <s v="OUT289" u="1"/>
        <s v="OUT62" u="1"/>
        <s v="OUT185" u="1"/>
        <s v="OUT277" u="1"/>
        <s v="OUT369" u="1"/>
        <s v="OUT70" u="1"/>
        <s v="OUT173" u="1"/>
        <s v="OUT265" u="1"/>
        <s v="OUT357" u="1"/>
        <s v="OUT449" u="1"/>
        <s v="OUT161" u="1"/>
        <s v="OUT253" u="1"/>
        <s v="OUT345" u="1"/>
        <s v="OUT437" u="1"/>
        <s v="OUT241" u="1"/>
        <s v="OUT333" u="1"/>
        <s v="OUT425" u="1"/>
        <s v="OUT321" u="1"/>
        <s v="OUT413" u="1"/>
        <s v="OUT401" u="1"/>
        <s v="1.AS.3 - " u="1"/>
        <s v="14.AS.1 - Numero utenti serviti dai servizi i HR evoluti" u="1"/>
        <s v="OUT39" u="1"/>
        <s v="OUT47" u="1"/>
        <s v="OUT55" u="1"/>
        <s v="OUT299" u="1"/>
        <s v="OUT63" u="1"/>
        <s v="OUT195" u="1"/>
        <s v="OUT287" u="1"/>
        <s v="OUT379" u="1"/>
        <s v="OUT71" u="1"/>
        <s v="O404" u="1"/>
        <s v="OUT183" u="1"/>
        <s v="OUT275" u="1"/>
        <s v="OUT367" u="1"/>
        <s v="OUT459" u="1"/>
        <s v="O414" u="1"/>
        <s v="OUT171" u="1"/>
        <s v="OUT263" u="1"/>
        <s v="OUT355" u="1"/>
        <s v="OUT447" u="1"/>
        <s v="1.MS.3 - " u="1"/>
        <s v="O424" u="1"/>
        <s v="OUT251" u="1"/>
        <s v="OUT343" u="1"/>
        <s v="OUT435" u="1"/>
        <s v="O434" u="1"/>
        <s v="OUT331" u="1"/>
        <s v="OUT423" u="1"/>
        <s v="O444" u="1"/>
        <s v="OUT411" u="1"/>
        <s v="1.PS.3 - " u="1"/>
        <s v="O454" u="1"/>
        <s v="O464" u="1"/>
        <s v="1.AS.1 - " u="1"/>
        <s v="O474" u="1"/>
        <s v="1.AS.1 - i1" u="1"/>
        <s v="OUT48" u="1"/>
        <s v="OUT56" u="1"/>
        <s v="OUT64" u="1"/>
        <s v="OUT297" u="1"/>
        <s v="OUT389" u="1"/>
        <s v="OUT72" u="1"/>
        <s v="OUT193" u="1"/>
        <s v="OUT285" u="1"/>
        <s v="OUT377" u="1"/>
        <s v="OUT469" u="1"/>
        <s v="OUT80" u="1"/>
        <s v="OUT181" u="1"/>
        <s v="OUT273" u="1"/>
        <s v="OUT365" u="1"/>
        <s v="OUT457" u="1"/>
        <s v="OUT261" u="1"/>
        <s v="OUT353" u="1"/>
        <s v="OUT445" u="1"/>
        <s v="1.MS.1 - " u="1"/>
        <s v="OUT341" u="1"/>
        <s v="OUT433" u="1"/>
        <s v="OUT421" u="1"/>
        <s v="1.PS.1 - " u="1"/>
        <s v="OG2" u="1"/>
        <s v="OG3" u="1"/>
        <s v="OG4" u="1"/>
        <s v="OG5" u="1"/>
        <s v="OUT49" u="1"/>
        <s v="OG6" u="1"/>
        <s v="OUT57" u="1"/>
        <s v="OG7" u="1"/>
        <s v="OUT65" u="1"/>
        <s v="OG8" u="1"/>
        <s v="OUT399" u="1"/>
        <s v="OUT73" u="1"/>
        <s v="OG9" u="1"/>
        <s v="OUT295" u="1"/>
        <s v="OUT387" u="1"/>
        <s v="OUT479" u="1"/>
        <s v="OUT81" u="1"/>
        <s v="O405" u="1"/>
        <s v="OUT191" u="1"/>
        <s v="OUT283" u="1"/>
        <s v="OUT375" u="1"/>
        <s v="OUT467" u="1"/>
        <s v="O415" u="1"/>
        <s v="OUT271" u="1"/>
        <s v="OUT363" u="1"/>
        <s v="OUT455" u="1"/>
        <s v="18.AS.1 - N° nuovi Enti Locali serviti" u="1"/>
        <s v="O425" u="1"/>
        <s v="OUT351" u="1"/>
        <s v="OUT443" u="1"/>
        <s v="O435" u="1"/>
        <s v="OUT431" u="1"/>
        <s v="O445" u="1"/>
        <s v="O455" u="1"/>
        <s v="O465" u="1"/>
        <s v="O475" u="1"/>
        <s v="O7" u="1"/>
        <s v="OUT58" u="1"/>
        <s v="OUT66" u="1"/>
        <s v="OUT74" u="1"/>
        <s v="OUT397" u="1"/>
        <s v="OUT82" u="1"/>
        <s v="OUT293" u="1"/>
        <s v="OUT385" u="1"/>
        <s v="OUT477" u="1"/>
        <s v="OUT90" u="1"/>
        <s v="OUT281" u="1"/>
        <s v="OUT373" u="1"/>
        <s v="OUT465" u="1"/>
        <s v="OUT361" u="1"/>
        <s v="OUT453" u="1"/>
        <s v="OUT441" u="1"/>
        <s v="O3" u="1"/>
        <s v="OUT1" u="1"/>
        <s v="OUT59" u="1"/>
        <s v="OUT67" u="1"/>
        <s v="OUT75" u="1"/>
        <s v="OUT83" u="1"/>
        <s v="OUT395" u="1"/>
        <s v="OUT91" u="1"/>
        <s v="O406" u="1"/>
        <s v="OUT291" u="1"/>
        <s v="OUT383" u="1"/>
        <s v="OUT475" u="1"/>
        <s v="O416" u="1"/>
        <s v="OUT371" u="1"/>
        <s v="OUT463" u="1"/>
        <s v="O426" u="1"/>
        <s v="OUT451" u="1"/>
        <s v="O436" u="1"/>
        <s v="O446" u="1"/>
        <s v="O456" u="1"/>
        <s v="O466" u="1"/>
        <s v="O476" u="1"/>
        <s v="OUT68" u="1"/>
        <s v="OUT76" u="1"/>
        <s v="OUT84" u="1"/>
        <s v="OUT92" u="1"/>
        <s v="OUT393" u="1"/>
        <s v="OUT381" u="1"/>
        <s v="OUT473" u="1"/>
        <s v="OUT461" u="1"/>
        <s v="O70" u="1"/>
        <s v="OUT2" u="1"/>
        <s v="O71" u="1"/>
        <s v="O72" u="1"/>
        <s v="O73" u="1"/>
        <s v="OUT69" u="1"/>
        <s v="O74" u="1"/>
        <s v="OUT77" u="1"/>
        <s v="O75" u="1"/>
        <s v="OUT85" u="1"/>
        <s v="O76" u="1"/>
        <s v="5.AS.1 - Data Warehouse adottato dalle Amministrazioni coinvolte" u="1"/>
        <s v="OUT93" u="1"/>
        <s v="O77" u="1"/>
        <s v="O78" u="1"/>
        <s v="O407" u="1"/>
        <s v="OUT391" u="1"/>
        <s v="O79" u="1"/>
        <s v="O417" u="1"/>
        <s v="OUT471" u="1"/>
        <s v="O427" u="1"/>
        <s v="O437" u="1"/>
        <s v="O447" u="1"/>
        <s v="O457" u="1"/>
        <s v="3.AS.3" u="1"/>
        <s v="O467" u="1"/>
        <s v="2.AS.2" u="1"/>
        <s v="1.AS.1" u="1"/>
        <s v="O477" u="1"/>
        <s v="O30" u="1"/>
        <s v="O31" u="1"/>
        <s v="O32" u="1"/>
        <s v="O33" u="1"/>
        <s v="OUT78" u="1"/>
        <s v="O34" u="1"/>
        <s v="OUT86" u="1"/>
        <s v="O35" u="1"/>
        <s v="OUT94" u="1"/>
        <s v="O36" u="1"/>
        <s v="O37" u="1"/>
        <s v="O38" u="1"/>
        <s v="O39" u="1"/>
        <s v="3.AS.1" u="1"/>
        <s v="OUT3" u="1"/>
        <s v="OUT79" u="1"/>
        <s v="OUT87" u="1"/>
        <s v="OUT95" u="1"/>
        <s v="O408" u="1"/>
        <s v="O418" u="1"/>
        <s v="O428" u="1"/>
        <s v="O438" u="1"/>
        <s v="O448" u="1"/>
        <s v="O458" u="1"/>
        <s v="O468" u="1"/>
        <s v="O478" u="1"/>
        <s v="O100" u="1"/>
        <s v="O110" u="1"/>
        <s v="O120" u="1"/>
        <s v="O130" u="1"/>
        <s v="OUT88" u="1"/>
        <s v="O140" u="1"/>
        <s v="OUT96" u="1"/>
        <s v="O150" u="1"/>
        <s v="O160" u="1"/>
        <s v="O170" u="1"/>
        <s v="O180" u="1"/>
        <s v="O190" u="1"/>
        <s v="OUT4" u="1"/>
        <s v="OUT89" u="1"/>
        <s v="OUT97" u="1"/>
        <s v="1.AS.1 - ef" u="1"/>
        <s v="O409" u="1"/>
        <s v="O419" u="1"/>
        <s v="O429" u="1"/>
        <s v="O439" u="1"/>
        <s v="O449" u="1"/>
        <s v="O459" u="1"/>
        <s v="O469" u="1"/>
        <s v="O479" u="1"/>
        <s v="O101" u="1"/>
        <s v="O111" u="1"/>
        <s v="O121" u="1"/>
        <s v="O131" u="1"/>
        <s v="OUT98" u="1"/>
        <s v="O141" u="1"/>
        <s v="O151" u="1"/>
        <s v="O161" u="1"/>
        <s v="O171" u="1"/>
        <s v="O181" u="1"/>
        <s v="O191" u="1"/>
        <s v="OUT5" u="1"/>
        <s v="OUT99" u="1"/>
        <s v="O102" u="1"/>
        <s v="O112" u="1"/>
        <s v="O122" u="1"/>
        <s v="O132" u="1"/>
        <s v="O142" u="1"/>
        <s v="O152" u="1"/>
        <s v="O162" u="1"/>
        <s v="O172" u="1"/>
        <s v="O182" u="1"/>
        <s v="O192" u="1"/>
        <s v="OUT6" u="1"/>
        <s v="O103" u="1"/>
        <s v="O113" u="1"/>
        <s v="O123" u="1"/>
        <s v="O133" u="1"/>
        <s v="O143" u="1"/>
        <s v="O153" u="1"/>
        <s v="O163" u="1"/>
        <s v="O173" u="1"/>
        <s v="O183" u="1"/>
        <s v="O193" u="1"/>
        <s v="OUT7" u="1"/>
        <s v="O104" u="1"/>
        <s v="O114" u="1"/>
        <s v="O124" u="1"/>
        <s v="O134" u="1"/>
        <s v="O144" u="1"/>
        <s v="O154" u="1"/>
        <s v="O164" u="1"/>
        <s v="O174" u="1"/>
        <s v="O184" u="1"/>
        <s v="O194" u="1"/>
        <s v="OUT8" u="1"/>
        <s v="OG100" u="1"/>
        <s v="O8" u="1"/>
        <s v="6.AS.1 - N° di dataset resi disponibili" u="1"/>
        <s v="15.AS.1 - Numero utenti serviti dai servizi dai servizi di rilevazione presenze" u="1"/>
        <s v="OG200" u="1"/>
        <s v="OG300" u="1"/>
        <s v="OG400" u="1"/>
        <s v="O105" u="1"/>
        <s v="O115" u="1"/>
        <s v="O125" u="1"/>
        <s v="O135" u="1"/>
        <s v="O145" u="1"/>
        <s v="O155" u="1"/>
        <s v="O165" u="1"/>
        <s v="OG101" u="1"/>
        <s v="O175" u="1"/>
        <s v="OG201" u="1"/>
        <s v="O4" u="1"/>
        <s v="O185" u="1"/>
        <s v="OG301" u="1"/>
        <s v="O195" u="1"/>
        <s v="OG401" u="1"/>
        <s v="OUT9" u="1"/>
        <s v="19.AS.1 - Numero di soggetti coinvolti nel supporto al cambiamento per l’adozione dei servizi NoiPA" u="1"/>
        <s v="OG102" u="1"/>
        <s v="OG110" u="1"/>
        <s v="OG202" u="1"/>
        <s v="OG210" u="1"/>
        <s v="OG302" u="1"/>
        <s v="OG310" u="1"/>
        <s v="OG402" u="1"/>
        <s v="OG410" u="1"/>
        <s v="O106" u="1"/>
        <s v="O116" u="1"/>
        <s v="O126" u="1"/>
        <s v="O136" u="1"/>
        <s v="O146" u="1"/>
        <s v="O156" u="1"/>
        <s v="OG103" u="1"/>
        <s v="O166" u="1"/>
        <s v="OG111" u="1"/>
        <s v="OG203" u="1"/>
        <s v="O176" u="1"/>
        <s v="OG211" u="1"/>
        <s v="OG303" u="1"/>
        <s v="O80" u="1"/>
        <s v="O186" u="1"/>
        <s v="OG311" u="1"/>
        <s v="OG403" u="1"/>
        <s v="O81" u="1"/>
        <s v="O196" u="1"/>
        <s v="OG411" u="1"/>
        <s v="O82" u="1"/>
        <s v="O83" u="1"/>
        <s v="OUT108" u="1"/>
        <s v="O84" u="1"/>
        <s v="O85" u="1"/>
        <s v="O86" u="1"/>
        <s v="O87" u="1"/>
        <s v="O88" u="1"/>
        <s v="O89" u="1"/>
        <s v="OG104" u="1"/>
        <s v="OG112" u="1"/>
        <s v="OG204" u="1"/>
        <s v="OG120" u="1"/>
        <s v="OG212" u="1"/>
        <s v="OG304" u="1"/>
        <s v="OG220" u="1"/>
        <s v="OG312" u="1"/>
        <s v="OG404" u="1"/>
        <s v="O40" u="1"/>
        <s v="OG320" u="1"/>
        <s v="OG412" u="1"/>
        <s v="O41" u="1"/>
        <s v="OG420" u="1"/>
        <s v="O42" u="1"/>
        <s v="OUT118" u="1"/>
        <s v="O43" u="1"/>
        <s v="OUT106" u="1"/>
        <s v="O44" u="1"/>
        <s v="O45" u="1"/>
        <s v="O46" u="1"/>
        <s v="O47" u="1"/>
        <s v="O48" u="1"/>
        <s v="O107" u="1"/>
        <s v="O49" u="1"/>
        <s v="O117" u="1"/>
        <s v="O127" u="1"/>
        <s v="O137" u="1"/>
        <s v="O147" u="1"/>
        <s v="OG105" u="1"/>
        <s v="O157" u="1"/>
        <s v="OG113" u="1"/>
        <s v="OG205" u="1"/>
        <s v="5.AS.1 - Collaudo con esito positivo siglato da una commissione composta da una selezione di utenti" u="1"/>
        <s v="O167" u="1"/>
        <s v="OG121" u="1"/>
        <s v="OG213" u="1"/>
        <s v="OG305" u="1"/>
        <s v="O177" u="1"/>
        <s v="OG221" u="1"/>
        <s v="OG313" u="1"/>
        <s v="OG405" u="1"/>
        <s v="O187" u="1"/>
        <s v="OG321" u="1"/>
        <s v="OG413" u="1"/>
        <s v="O197" u="1"/>
        <s v="OG421" u="1"/>
        <s v="OUT128" u="1"/>
        <s v="OUT116" u="1"/>
        <s v="OUT208" u="1"/>
        <s v="OUT104" u="1"/>
        <s v="OG106" u="1"/>
        <s v="OG114" u="1"/>
        <s v="OG206" u="1"/>
        <s v="OG122" u="1"/>
        <s v="OG214" u="1"/>
        <s v="OG306" u="1"/>
        <s v="OG130" u="1"/>
        <s v="OG222" u="1"/>
        <s v="OG314" u="1"/>
        <s v="OG406" u="1"/>
        <s v="OG230" u="1"/>
        <s v="OG322" u="1"/>
        <s v="OG414" u="1"/>
        <s v="O200" u="1"/>
        <s v="OG330" u="1"/>
        <s v="OG422" u="1"/>
        <s v="O210" u="1"/>
        <s v="OUT138" u="1"/>
        <s v="OG430" u="1"/>
        <s v="O220" u="1"/>
        <s v="OUT126" u="1"/>
        <s v="OUT218" u="1"/>
        <s v="O230" u="1"/>
        <s v="OUT114" u="1"/>
        <s v="OUT206" u="1"/>
        <s v="O240" u="1"/>
        <s v="OUT102" u="1"/>
        <s v="O250" u="1"/>
        <s v="O260" u="1"/>
        <s v="O270" u="1"/>
        <s v="O108" u="1"/>
        <s v="O280" u="1"/>
        <s v="O118" u="1"/>
        <s v="O290" u="1"/>
        <s v="O128" u="1"/>
        <s v="O138" u="1"/>
        <s v="OG107" u="1"/>
        <s v="O148" u="1"/>
        <s v="OG115" u="1"/>
        <s v="OG207" u="1"/>
        <s v="O158" u="1"/>
        <s v="OG123" u="1"/>
        <s v="OG215" u="1"/>
        <s v="OG307" u="1"/>
        <s v="O168" u="1"/>
        <s v="OG131" u="1"/>
        <s v="OG223" u="1"/>
        <s v="OG315" u="1"/>
        <s v="OG407" u="1"/>
        <s v="O178" u="1"/>
        <s v="OG231" u="1"/>
        <s v="OG323" u="1"/>
        <s v="OG415" u="1"/>
        <s v="O188" u="1"/>
        <s v="OG331" u="1"/>
        <s v="OG423" u="1"/>
        <s v="12.AS.1 - Numero utenti serviti dai servizi stipendiali" u="1"/>
        <s v="OUT148" u="1"/>
        <s v="O198" u="1"/>
        <s v="OG431" u="1"/>
        <s v="OUT136" u="1"/>
        <s v="OUT228" u="1"/>
        <s v="OUT124" u="1"/>
        <s v="OUT216" u="1"/>
        <s v="OUT308" u="1"/>
        <s v="OUT112" u="1"/>
        <s v="OUT204" u="1"/>
        <s v="OUT100" u="1"/>
      </sharedItems>
    </cacheField>
    <cacheField name="RIS" numFmtId="0">
      <sharedItems count="1448">
        <s v="Risultato Atteso"/>
        <e v="#REF!"/>
        <s v="RA2 - numero di amministrazioni pubbliche servite e abilitate all’utilizzo dei nuovi strumenti"/>
        <s v="RA3 - modello di servizio condiviso e sottoscritto da un panel di stakeholders"/>
        <s v="RA5 - "/>
        <s v="" u="1"/>
        <s v="OG108" u="1"/>
        <s v="OG116" u="1"/>
        <s v="OG208" u="1"/>
        <s v="RA105" u="1"/>
        <s v="OG124" u="1"/>
        <s v="OG216" u="1"/>
        <s v="OG308" u="1"/>
        <s v="RA113" u="1"/>
        <s v="RA205" u="1"/>
        <s v="OG132" u="1"/>
        <s v="OG224" u="1"/>
        <s v="OG316" u="1"/>
        <s v="OG408" u="1"/>
        <s v="RA121" u="1"/>
        <s v="RA213" u="1"/>
        <s v="RA305" u="1"/>
        <s v="RIS13" u="1"/>
        <s v="OG140" u="1"/>
        <s v="OG232" u="1"/>
        <s v="OG324" u="1"/>
        <s v="OG416" u="1"/>
        <s v="RA221" u="1"/>
        <s v="RA313" u="1"/>
        <s v="RA405" u="1"/>
        <s v="RIS21" u="1"/>
        <s v="OG240" u="1"/>
        <s v="OG332" u="1"/>
        <s v="OG424" u="1"/>
        <s v="RA321" u="1"/>
        <s v="RA413" u="1"/>
        <s v="OG340" u="1"/>
        <s v="OG432" u="1"/>
        <s v="RA421" u="1"/>
        <s v="OG440" u="1"/>
        <s v="RIS119" u="1"/>
        <s v="RIS107" u="1"/>
        <s v="OG109" u="1"/>
        <s v="OG117" u="1"/>
        <s v="OG209" u="1"/>
        <s v="RA106" u="1"/>
        <s v="OG125" u="1"/>
        <s v="OG217" u="1"/>
        <s v="OG309" u="1"/>
        <s v="RA114" u="1"/>
        <s v="RA206" u="1"/>
        <s v="OG133" u="1"/>
        <s v="OG225" u="1"/>
        <s v="OG317" u="1"/>
        <s v="OG409" u="1"/>
        <s v="RA122" u="1"/>
        <s v="RA214" u="1"/>
        <s v="RA306" u="1"/>
        <s v="RIS14" u="1"/>
        <s v="OG141" u="1"/>
        <s v="OG233" u="1"/>
        <s v="OG325" u="1"/>
        <s v="OG417" u="1"/>
        <s v="RA130" u="1"/>
        <s v="RA222" u="1"/>
        <s v="RA314" u="1"/>
        <s v="RA406" u="1"/>
        <s v="RIS22" u="1"/>
        <s v="OG241" u="1"/>
        <s v="OG333" u="1"/>
        <s v="OG425" u="1"/>
        <s v="RA230" u="1"/>
        <s v="RA322" u="1"/>
        <s v="RA414" u="1"/>
        <s v="RIS30" u="1"/>
        <s v="OG341" u="1"/>
        <s v="OG433" u="1"/>
        <s v="RA330" u="1"/>
        <s v="RA422" u="1"/>
        <s v="OG441" u="1"/>
        <s v="RIS129" u="1"/>
        <s v="RA430" u="1"/>
        <s v="RIS117" u="1"/>
        <s v="RIS209" u="1"/>
        <s v="RIS105" u="1"/>
        <s v="OG118" u="1"/>
        <s v="RA107" u="1"/>
        <s v="OG126" u="1"/>
        <s v="OG218" u="1"/>
        <s v="RA115" u="1"/>
        <s v="RA207" u="1"/>
        <s v="OG134" u="1"/>
        <s v="OG226" u="1"/>
        <s v="OG318" u="1"/>
        <s v="RA123" u="1"/>
        <s v="RA215" u="1"/>
        <s v="RA307" u="1"/>
        <s v="RIS15" u="1"/>
        <s v="OG142" u="1"/>
        <s v="OG234" u="1"/>
        <s v="OG326" u="1"/>
        <s v="OG418" u="1"/>
        <s v="RA131" u="1"/>
        <s v="RA223" u="1"/>
        <s v="RA315" u="1"/>
        <s v="RA407" u="1"/>
        <s v="RIS23" u="1"/>
        <s v="OG150" u="1"/>
        <s v="OG242" u="1"/>
        <s v="OG334" u="1"/>
        <s v="OG426" u="1"/>
        <s v="RA231" u="1"/>
        <s v="RA323" u="1"/>
        <s v="RA415" u="1"/>
        <s v="RIS31" u="1"/>
        <s v="OG250" u="1"/>
        <s v="OG342" u="1"/>
        <s v="OG434" u="1"/>
        <s v="RA331" u="1"/>
        <s v="RA423" u="1"/>
        <s v="OG350" u="1"/>
        <s v="OG442" u="1"/>
        <s v="RIS139" u="1"/>
        <s v="RA431" u="1"/>
        <s v="OG450" u="1"/>
        <s v="RIS127" u="1"/>
        <s v="RIS219" u="1"/>
        <s v="RIS115" u="1"/>
        <s v="RIS207" u="1"/>
        <s v="RIS103" u="1"/>
        <s v="OG119" u="1"/>
        <s v="RA108" u="1"/>
        <s v="OG127" u="1"/>
        <s v="OG219" u="1"/>
        <s v="RA116" u="1"/>
        <s v="RA208" u="1"/>
        <s v="OG135" u="1"/>
        <s v="OG227" u="1"/>
        <s v="OG319" u="1"/>
        <s v="RA124" u="1"/>
        <s v="RA216" u="1"/>
        <s v="RA308" u="1"/>
        <s v="RIS16" u="1"/>
        <s v="OG143" u="1"/>
        <s v="OG235" u="1"/>
        <s v="OG327" u="1"/>
        <s v="OG419" u="1"/>
        <s v="RA132" u="1"/>
        <s v="RA224" u="1"/>
        <s v="RA316" u="1"/>
        <s v="RA408" u="1"/>
        <s v="RIS24" u="1"/>
        <s v="OG151" u="1"/>
        <s v="OG243" u="1"/>
        <s v="OG335" u="1"/>
        <s v="OG427" u="1"/>
        <s v="RA140" u="1"/>
        <s v="RA232" u="1"/>
        <s v="RA324" u="1"/>
        <s v="RA416" u="1"/>
        <s v="RIS32" u="1"/>
        <s v="OG251" u="1"/>
        <s v="OG343" u="1"/>
        <s v="OG435" u="1"/>
        <s v="RA240" u="1"/>
        <s v="RA332" u="1"/>
        <s v="RA424" u="1"/>
        <s v="RIS40" u="1"/>
        <s v="OG351" u="1"/>
        <s v="OG443" u="1"/>
        <s v="RIS149" u="1"/>
        <s v="RA340" u="1"/>
        <s v="RA432" u="1"/>
        <s v="OG451" u="1"/>
        <s v="RIS137" u="1"/>
        <s v="RIS229" u="1"/>
        <s v="RA440" u="1"/>
        <s v="RIS125" u="1"/>
        <s v="RIS217" u="1"/>
        <s v="RIS309" u="1"/>
        <s v="RIS113" u="1"/>
        <s v="RIS205" u="1"/>
        <s v="RIS101" u="1"/>
        <s v="RA109" u="1"/>
        <s v="OG128" u="1"/>
        <s v="RA117" u="1"/>
        <s v="RA209" u="1"/>
        <s v="OG136" u="1"/>
        <s v="OG228" u="1"/>
        <s v="RA125" u="1"/>
        <s v="RA217" u="1"/>
        <s v="RA309" u="1"/>
        <s v="RIS17" u="1"/>
        <s v="OG144" u="1"/>
        <s v="OG236" u="1"/>
        <s v="OG328" u="1"/>
        <s v="RA133" u="1"/>
        <s v="RA225" u="1"/>
        <s v="RA317" u="1"/>
        <s v="RA409" u="1"/>
        <s v="RIS25" u="1"/>
        <s v="OG152" u="1"/>
        <s v="OG244" u="1"/>
        <s v="OG336" u="1"/>
        <s v="OG428" u="1"/>
        <s v="RA141" u="1"/>
        <s v="RA233" u="1"/>
        <s v="RA325" u="1"/>
        <s v="RA417" u="1"/>
        <s v="RIS33" u="1"/>
        <s v="OG160" u="1"/>
        <s v="OG252" u="1"/>
        <s v="OG344" u="1"/>
        <s v="OG436" u="1"/>
        <s v="RA241" u="1"/>
        <s v="RA333" u="1"/>
        <s v="RA425" u="1"/>
        <s v="RIS41" u="1"/>
        <s v="OG260" u="1"/>
        <s v="OG352" u="1"/>
        <s v="OG444" u="1"/>
        <s v="RIS159" u="1"/>
        <s v="RA341" u="1"/>
        <s v="RA433" u="1"/>
        <s v="OG360" u="1"/>
        <s v="OG452" u="1"/>
        <s v="RIS147" u="1"/>
        <s v="RIS239" u="1"/>
        <s v="RA441" u="1"/>
        <s v="OG460" u="1"/>
        <s v="RIS135" u="1"/>
        <s v="RIS227" u="1"/>
        <s v="RIS319" u="1"/>
        <s v="RIS123" u="1"/>
        <s v="RIS215" u="1"/>
        <s v="RIS307" u="1"/>
        <s v="RIS111" u="1"/>
        <s v="RIS203" u="1"/>
        <s v="OG129" u="1"/>
        <s v="RA118" u="1"/>
        <s v="OG137" u="1"/>
        <s v="OG229" u="1"/>
        <s v="RA126" u="1"/>
        <s v="RA218" u="1"/>
        <s v="RIS18" u="1"/>
        <s v="OG145" u="1"/>
        <s v="OG237" u="1"/>
        <s v="OG329" u="1"/>
        <s v="RA134" u="1"/>
        <s v="RA226" u="1"/>
        <s v="RA318" u="1"/>
        <s v="RIS26" u="1"/>
        <s v="OG153" u="1"/>
        <s v="OG245" u="1"/>
        <s v="OG337" u="1"/>
        <s v="OG429" u="1"/>
        <s v="RA142" u="1"/>
        <s v="RA234" u="1"/>
        <s v="RA326" u="1"/>
        <s v="RA418" u="1"/>
        <s v="RIS34" u="1"/>
        <s v="OG161" u="1"/>
        <s v="OG253" u="1"/>
        <s v="OG345" u="1"/>
        <s v="OG437" u="1"/>
        <s v="RA150" u="1"/>
        <s v="RA242" u="1"/>
        <s v="RA334" u="1"/>
        <s v="RA426" u="1"/>
        <s v="RIS42" u="1"/>
        <s v="OG261" u="1"/>
        <s v="OG353" u="1"/>
        <s v="OG445" u="1"/>
        <s v="RIS169" u="1"/>
        <s v="RA250" u="1"/>
        <s v="RA342" u="1"/>
        <s v="RA434" u="1"/>
        <s v="RIS50" u="1"/>
        <s v="OG361" u="1"/>
        <s v="OG453" u="1"/>
        <s v="RIS157" u="1"/>
        <s v="RIS249" u="1"/>
        <s v="RA350" u="1"/>
        <s v="RA442" u="1"/>
        <s v="OG461" u="1"/>
        <s v="RIS145" u="1"/>
        <s v="RIS237" u="1"/>
        <s v="RIS329" u="1"/>
        <s v="RA450" u="1"/>
        <s v="RIS133" u="1"/>
        <s v="RIS225" u="1"/>
        <s v="RIS317" u="1"/>
        <s v="RIS409" u="1"/>
        <s v="RIS121" u="1"/>
        <s v="RIS213" u="1"/>
        <s v="RIS305" u="1"/>
        <s v="RIS201" u="1"/>
        <s v="RA119" u="1"/>
        <s v="OG138" u="1"/>
        <s v="RA127" u="1"/>
        <s v="RA219" u="1"/>
        <s v="RIS19" u="1"/>
        <s v="OG146" u="1"/>
        <s v="OG238" u="1"/>
        <s v="RA135" u="1"/>
        <s v="RA227" u="1"/>
        <s v="RA319" u="1"/>
        <s v="RIS27" u="1"/>
        <s v="OG154" u="1"/>
        <s v="OG246" u="1"/>
        <s v="OG338" u="1"/>
        <s v="RA2 - numero di amministrazioni pubbliche servite e abilitate all’utilizzo di strumento evoluti" u="1"/>
        <s v="RA143" u="1"/>
        <s v="RA235" u="1"/>
        <s v="RA327" u="1"/>
        <s v="RA419" u="1"/>
        <s v="RIS35" u="1"/>
        <s v="OG162" u="1"/>
        <s v="OG254" u="1"/>
        <s v="OG346" u="1"/>
        <s v="OG438" u="1"/>
        <s v="RA151" u="1"/>
        <s v="RA243" u="1"/>
        <s v="RA335" u="1"/>
        <s v="RA427" u="1"/>
        <s v="RIS43" u="1"/>
        <s v="OG170" u="1"/>
        <s v="OG262" u="1"/>
        <s v="OG354" u="1"/>
        <s v="OG446" u="1"/>
        <s v="RIS179" u="1"/>
        <s v="RA251" u="1"/>
        <s v="RA343" u="1"/>
        <s v="RA435" u="1"/>
        <s v="RIS51" u="1"/>
        <s v="OG270" u="1"/>
        <s v="OG362" u="1"/>
        <s v="OG454" u="1"/>
        <s v="RIS167" u="1"/>
        <s v="RIS259" u="1"/>
        <s v="RA351" u="1"/>
        <s v="RA443" u="1"/>
        <s v="OG370" u="1"/>
        <s v="OG462" u="1"/>
        <s v="RIS155" u="1"/>
        <s v="RIS247" u="1"/>
        <s v="RIS339" u="1"/>
        <s v="RA451" u="1"/>
        <s v="OG470" u="1"/>
        <s v="RIS143" u="1"/>
        <s v="RIS235" u="1"/>
        <s v="RIS327" u="1"/>
        <s v="RIS419" u="1"/>
        <s v="RIS131" u="1"/>
        <s v="RIS223" u="1"/>
        <s v="RIS315" u="1"/>
        <s v="RIS407" u="1"/>
        <s v="RIS211" u="1"/>
        <s v="RIS303" u="1"/>
        <s v="OG139" u="1"/>
        <s v="RA128" u="1"/>
        <s v="OG147" u="1"/>
        <s v="OG239" u="1"/>
        <s v="RA136" u="1"/>
        <s v="RA228" u="1"/>
        <s v="RIS28" u="1"/>
        <s v="OG155" u="1"/>
        <s v="OG247" u="1"/>
        <s v="OG339" u="1"/>
        <s v="RA144" u="1"/>
        <s v="RA236" u="1"/>
        <s v="RA328" u="1"/>
        <s v="RIS36" u="1"/>
        <s v="OG163" u="1"/>
        <s v="OG255" u="1"/>
        <s v="OG347" u="1"/>
        <s v="OG439" u="1"/>
        <s v="RA152" u="1"/>
        <s v="RA244" u="1"/>
        <s v="RA336" u="1"/>
        <s v="RA428" u="1"/>
        <s v="RIS44" u="1"/>
        <s v="OG171" u="1"/>
        <s v="OG263" u="1"/>
        <s v="OG355" u="1"/>
        <s v="OG447" u="1"/>
        <s v="RIS189" u="1"/>
        <s v="RA160" u="1"/>
        <s v="RA252" u="1"/>
        <s v="RA344" u="1"/>
        <s v="RA436" u="1"/>
        <s v="RIS52" u="1"/>
        <s v="OG271" u="1"/>
        <s v="OG363" u="1"/>
        <s v="OG455" u="1"/>
        <s v="RIS177" u="1"/>
        <s v="RIS269" u="1"/>
        <s v="RA260" u="1"/>
        <s v="RA352" u="1"/>
        <s v="RA444" u="1"/>
        <s v="RIS60" u="1"/>
        <s v="OG371" u="1"/>
        <s v="OG463" u="1"/>
        <s v="RIS165" u="1"/>
        <s v="RIS257" u="1"/>
        <s v="RIS349" u="1"/>
        <s v="RA360" u="1"/>
        <s v="RA452" u="1"/>
        <s v="OG471" u="1"/>
        <s v="RIS153" u="1"/>
        <s v="RIS245" u="1"/>
        <s v="RIS337" u="1"/>
        <s v="RIS429" u="1"/>
        <s v="RA460" u="1"/>
        <s v="RIS141" u="1"/>
        <s v="RIS233" u="1"/>
        <s v="RIS325" u="1"/>
        <s v="RIS417" u="1"/>
        <s v="RIS221" u="1"/>
        <s v="RIS313" u="1"/>
        <s v="RIS405" u="1"/>
        <s v="RIS301" u="1"/>
        <s v="RA3 - n° di dataset resi disponibili al livello di linked open data" u="1"/>
        <s v="RA129" u="1"/>
        <s v="OG148" u="1"/>
        <s v="RA137" u="1"/>
        <s v="RA229" u="1"/>
        <s v="RIS29" u="1"/>
        <s v="OG156" u="1"/>
        <s v="OG248" u="1"/>
        <s v="RA145" u="1"/>
        <s v="RA237" u="1"/>
        <s v="RA329" u="1"/>
        <s v="RIS37" u="1"/>
        <s v="OG164" u="1"/>
        <s v="OG256" u="1"/>
        <s v="OG348" u="1"/>
        <s v="RA153" u="1"/>
        <s v="RA245" u="1"/>
        <s v="RA337" u="1"/>
        <s v="RA429" u="1"/>
        <s v="RIS45" u="1"/>
        <s v="OG172" u="1"/>
        <s v="OG264" u="1"/>
        <s v="OG356" u="1"/>
        <s v="OG448" u="1"/>
        <s v="RIS199" u="1"/>
        <s v="RA161" u="1"/>
        <s v="RA253" u="1"/>
        <s v="RA345" u="1"/>
        <s v="RA437" u="1"/>
        <s v="RIS53" u="1"/>
        <s v="OG180" u="1"/>
        <s v="OG272" u="1"/>
        <s v="OG364" u="1"/>
        <s v="OG456" u="1"/>
        <s v="RIS187" u="1"/>
        <s v="RIS279" u="1"/>
        <s v="RA261" u="1"/>
        <s v="RA353" u="1"/>
        <s v="RA445" u="1"/>
        <s v="RIS61" u="1"/>
        <s v="OG280" u="1"/>
        <s v="OG372" u="1"/>
        <s v="OG464" u="1"/>
        <s v="RIS175" u="1"/>
        <s v="RIS267" u="1"/>
        <s v="RIS359" u="1"/>
        <s v="RA361" u="1"/>
        <s v="RA453" u="1"/>
        <s v="OG380" u="1"/>
        <s v="OG472" u="1"/>
        <s v="RIS163" u="1"/>
        <s v="RIS255" u="1"/>
        <s v="RIS347" u="1"/>
        <s v="RIS439" u="1"/>
        <s v="RA461" u="1"/>
        <s v="RIS151" u="1"/>
        <s v="RIS243" u="1"/>
        <s v="RIS335" u="1"/>
        <s v="RIS427" u="1"/>
        <s v="RIS231" u="1"/>
        <s v="RIS323" u="1"/>
        <s v="RIS415" u="1"/>
        <s v="RIS311" u="1"/>
        <s v="RIS403" u="1"/>
        <s v="OG10" u="1"/>
        <s v="OG20" u="1"/>
        <s v="OG30" u="1"/>
        <s v="OG40" u="1"/>
        <s v="OG149" u="1"/>
        <s v="OG50" u="1"/>
        <s v="RA138" u="1"/>
        <s v="OG157" u="1"/>
        <s v="OG249" u="1"/>
        <s v="OG60" u="1"/>
        <s v="RA146" u="1"/>
        <s v="RA238" u="1"/>
        <s v="RIS38" u="1"/>
        <s v="OG165" u="1"/>
        <s v="OG257" u="1"/>
        <s v="OG349" u="1"/>
        <s v="OG70" u="1"/>
        <s v="RA154" u="1"/>
        <s v="RA246" u="1"/>
        <s v="RA338" u="1"/>
        <s v="RIS46" u="1"/>
        <s v="OG173" u="1"/>
        <s v="OG265" u="1"/>
        <s v="OG357" u="1"/>
        <s v="OG449" u="1"/>
        <s v="OG80" u="1"/>
        <s v="RA162" u="1"/>
        <s v="RA254" u="1"/>
        <s v="RA346" u="1"/>
        <s v="RA438" u="1"/>
        <s v="RIS54" u="1"/>
        <s v="OG181" u="1"/>
        <s v="OG273" u="1"/>
        <s v="OG365" u="1"/>
        <s v="OG457" u="1"/>
        <s v="RIS197" u="1"/>
        <s v="RIS289" u="1"/>
        <s v="OG90" u="1"/>
        <s v="RA170" u="1"/>
        <s v="RA262" u="1"/>
        <s v="RA354" u="1"/>
        <s v="RA446" u="1"/>
        <s v="RIS62" u="1"/>
        <s v="OG281" u="1"/>
        <s v="OG373" u="1"/>
        <s v="OG465" u="1"/>
        <s v="RIS185" u="1"/>
        <s v="RIS277" u="1"/>
        <s v="RIS369" u="1"/>
        <s v="RA270" u="1"/>
        <s v="RA362" u="1"/>
        <s v="RA454" u="1"/>
        <s v="RIS70" u="1"/>
        <s v="OG381" u="1"/>
        <s v="OG473" u="1"/>
        <s v="RIS173" u="1"/>
        <s v="RIS265" u="1"/>
        <s v="RIS357" u="1"/>
        <s v="RIS449" u="1"/>
        <s v="RA370" u="1"/>
        <s v="RA462" u="1"/>
        <s v="RIS161" u="1"/>
        <s v="RIS253" u="1"/>
        <s v="RIS345" u="1"/>
        <s v="RIS437" u="1"/>
        <s v="RA470" u="1"/>
        <s v="RIS241" u="1"/>
        <s v="RIS333" u="1"/>
        <s v="RIS425" u="1"/>
        <s v="RIS321" u="1"/>
        <s v="RIS413" u="1"/>
        <s v="RIS401" u="1"/>
        <s v="RA139" u="1"/>
        <s v="OG158" u="1"/>
        <s v="RA147" u="1"/>
        <s v="RA239" u="1"/>
        <s v="RIS39" u="1"/>
        <s v="OG166" u="1"/>
        <s v="OG258" u="1"/>
        <s v="RA155" u="1"/>
        <s v="RA247" u="1"/>
        <s v="RA339" u="1"/>
        <s v="RIS47" u="1"/>
        <s v="OG174" u="1"/>
        <s v="OG266" u="1"/>
        <s v="OG358" u="1"/>
        <s v="RA163" u="1"/>
        <s v="RA255" u="1"/>
        <s v="RA347" u="1"/>
        <s v="RA439" u="1"/>
        <s v="RIS55" u="1"/>
        <s v="OG182" u="1"/>
        <s v="OG274" u="1"/>
        <s v="OG366" u="1"/>
        <s v="OG458" u="1"/>
        <s v="RIS299" u="1"/>
        <s v="RA171" u="1"/>
        <s v="RA263" u="1"/>
        <s v="RA355" u="1"/>
        <s v="RA447" u="1"/>
        <s v="RIS63" u="1"/>
        <s v="OG190" u="1"/>
        <s v="OG282" u="1"/>
        <s v="OG374" u="1"/>
        <s v="OG466" u="1"/>
        <s v="RIS195" u="1"/>
        <s v="RIS287" u="1"/>
        <s v="RIS379" u="1"/>
        <s v="RA271" u="1"/>
        <s v="RA363" u="1"/>
        <s v="RA455" u="1"/>
        <s v="RIS71" u="1"/>
        <s v="OG290" u="1"/>
        <s v="OG382" u="1"/>
        <s v="OG474" u="1"/>
        <s v="RIS183" u="1"/>
        <s v="RIS275" u="1"/>
        <s v="RIS367" u="1"/>
        <s v="RIS459" u="1"/>
        <s v="RA371" u="1"/>
        <s v="RA463" u="1"/>
        <s v="OG390" u="1"/>
        <s v="RIS171" u="1"/>
        <s v="RIS263" u="1"/>
        <s v="RIS355" u="1"/>
        <s v="RIS447" u="1"/>
        <s v="RA471" u="1"/>
        <s v="RIS251" u="1"/>
        <s v="RIS343" u="1"/>
        <s v="RIS435" u="1"/>
        <s v="RIS331" u="1"/>
        <s v="RIS423" u="1"/>
        <s v="RIS411" u="1"/>
        <s v="OG11" u="1"/>
        <s v="OG21" u="1"/>
        <s v="OG31" u="1"/>
        <s v="OG41" u="1"/>
        <s v="OG159" u="1"/>
        <s v="OG51" u="1"/>
        <s v="RA148" u="1"/>
        <s v="OG167" u="1"/>
        <s v="OG259" u="1"/>
        <s v="OG61" u="1"/>
        <s v="RA156" u="1"/>
        <s v="RA248" u="1"/>
        <s v="RIS48" u="1"/>
        <s v="OG175" u="1"/>
        <s v="OG267" u="1"/>
        <s v="OG359" u="1"/>
        <s v="OG71" u="1"/>
        <s v="RA164" u="1"/>
        <s v="RA256" u="1"/>
        <s v="RA348" u="1"/>
        <s v="RIS56" u="1"/>
        <s v="OG183" u="1"/>
        <s v="OG275" u="1"/>
        <s v="OG367" u="1"/>
        <s v="OG459" u="1"/>
        <s v="OG81" u="1"/>
        <s v="RA172" u="1"/>
        <s v="RA264" u="1"/>
        <s v="RA356" u="1"/>
        <s v="RA448" u="1"/>
        <s v="RIS64" u="1"/>
        <s v="OG191" u="1"/>
        <s v="OG283" u="1"/>
        <s v="OG375" u="1"/>
        <s v="OG467" u="1"/>
        <s v="RIS297" u="1"/>
        <s v="RIS389" u="1"/>
        <s v="OG91" u="1"/>
        <s v="RA180" u="1"/>
        <s v="RA272" u="1"/>
        <s v="RA364" u="1"/>
        <s v="RA456" u="1"/>
        <s v="RIS72" u="1"/>
        <s v="OG291" u="1"/>
        <s v="OG383" u="1"/>
        <s v="OG475" u="1"/>
        <s v="RIS193" u="1"/>
        <s v="RIS285" u="1"/>
        <s v="RIS377" u="1"/>
        <s v="RIS469" u="1"/>
        <s v="RA280" u="1"/>
        <s v="RA372" u="1"/>
        <s v="RA464" u="1"/>
        <s v="RIS80" u="1"/>
        <s v="OG391" u="1"/>
        <s v="RIS181" u="1"/>
        <s v="RIS273" u="1"/>
        <s v="RIS365" u="1"/>
        <s v="RIS457" u="1"/>
        <s v="RA380" u="1"/>
        <s v="RA472" u="1"/>
        <s v="RIS261" u="1"/>
        <s v="RIS353" u="1"/>
        <s v="RIS445" u="1"/>
        <s v="RIS341" u="1"/>
        <s v="RIS433" u="1"/>
        <s v="RIS421" u="1"/>
        <s v="RA10" u="1"/>
        <s v="RA20" u="1"/>
        <s v="RA30" u="1"/>
        <s v="RA40" u="1"/>
        <s v="RA149" u="1"/>
        <s v="RA50" u="1"/>
        <s v="OG168" u="1"/>
        <s v="RA157" u="1"/>
        <s v="RA249" u="1"/>
        <s v="RIS49" u="1"/>
        <s v="RA60" u="1"/>
        <s v="OG176" u="1"/>
        <s v="OG268" u="1"/>
        <s v="RA165" u="1"/>
        <s v="RA257" u="1"/>
        <s v="RA349" u="1"/>
        <s v="RIS57" u="1"/>
        <s v="RA70" u="1"/>
        <s v="OG184" u="1"/>
        <s v="OG276" u="1"/>
        <s v="OG368" u="1"/>
        <s v="RA173" u="1"/>
        <s v="RA265" u="1"/>
        <s v="RA357" u="1"/>
        <s v="RA449" u="1"/>
        <s v="RIS65" u="1"/>
        <s v="RA80" u="1"/>
        <s v="OG192" u="1"/>
        <s v="OG284" u="1"/>
        <s v="OG376" u="1"/>
        <s v="OG468" u="1"/>
        <s v="RIS399" u="1"/>
        <s v="RA181" u="1"/>
        <s v="RA273" u="1"/>
        <s v="RA365" u="1"/>
        <s v="RA457" u="1"/>
        <s v="RIS73" u="1"/>
        <s v="RA90" u="1"/>
        <s v="OG292" u="1"/>
        <s v="OG384" u="1"/>
        <s v="OG476" u="1"/>
        <s v="RIS295" u="1"/>
        <s v="RIS387" u="1"/>
        <s v="RIS479" u="1"/>
        <s v="RA281" u="1"/>
        <s v="RA373" u="1"/>
        <s v="RA465" u="1"/>
        <s v="RIS81" u="1"/>
        <s v="OG392" u="1"/>
        <s v="RIS191" u="1"/>
        <s v="RIS283" u="1"/>
        <s v="RIS375" u="1"/>
        <s v="RIS467" u="1"/>
        <s v="RA381" u="1"/>
        <s v="RA473" u="1"/>
        <s v="RIS271" u="1"/>
        <s v="RIS363" u="1"/>
        <s v="RIS455" u="1"/>
        <s v="RIS351" u="1"/>
        <s v="RIS443" u="1"/>
        <s v="RIS431" u="1"/>
        <s v="OG12" u="1"/>
        <s v="OG22" u="1"/>
        <s v="OG32" u="1"/>
        <s v="OG42" u="1"/>
        <s v="OG169" u="1"/>
        <s v="OG52" u="1"/>
        <s v="RA158" u="1"/>
        <s v="OG177" u="1"/>
        <s v="OG269" u="1"/>
        <s v="OG62" u="1"/>
        <s v="RA166" u="1"/>
        <s v="RA258" u="1"/>
        <s v="RIS58" u="1"/>
        <s v="OG185" u="1"/>
        <s v="OG277" u="1"/>
        <s v="OG369" u="1"/>
        <s v="OG72" u="1"/>
        <s v="RA174" u="1"/>
        <s v="RA266" u="1"/>
        <s v="RA358" u="1"/>
        <s v="RIS66" u="1"/>
        <s v="OG193" u="1"/>
        <s v="OG285" u="1"/>
        <s v="OG377" u="1"/>
        <s v="OG469" u="1"/>
        <s v="OG82" u="1"/>
        <s v="RA182" u="1"/>
        <s v="RA274" u="1"/>
        <s v="RA366" u="1"/>
        <s v="RA458" u="1"/>
        <s v="RIS74" u="1"/>
        <s v="OG293" u="1"/>
        <s v="OG385" u="1"/>
        <s v="OG477" u="1"/>
        <s v="RIS397" u="1"/>
        <s v="OG92" u="1"/>
        <s v="RA190" u="1"/>
        <s v="RA282" u="1"/>
        <s v="RA374" u="1"/>
        <s v="RA466" u="1"/>
        <s v="RIS82" u="1"/>
        <s v="OG393" u="1"/>
        <s v="RIS293" u="1"/>
        <s v="RIS385" u="1"/>
        <s v="RIS477" u="1"/>
        <s v="RA290" u="1"/>
        <s v="RA382" u="1"/>
        <s v="RA474" u="1"/>
        <s v="RIS90" u="1"/>
        <s v="RIS281" u="1"/>
        <s v="RIS373" u="1"/>
        <s v="RIS465" u="1"/>
        <s v="RA390" u="1"/>
        <s v="RIS361" u="1"/>
        <s v="RIS453" u="1"/>
        <s v="RIS441" u="1"/>
        <s v="RA11" u="1"/>
        <s v="RA21" u="1"/>
        <s v="RIS1" u="1"/>
        <s v="RA31" u="1"/>
        <s v="RA41" u="1"/>
        <s v="RA159" u="1"/>
        <s v="RA51" u="1"/>
        <s v="OG178" u="1"/>
        <s v="RA167" u="1"/>
        <s v="RA259" u="1"/>
        <s v="RIS59" u="1"/>
        <s v="RA61" u="1"/>
        <s v="OG186" u="1"/>
        <s v="OG278" u="1"/>
        <s v="RA175" u="1"/>
        <s v="RA267" u="1"/>
        <s v="RA359" u="1"/>
        <s v="RIS67" u="1"/>
        <s v="RA71" u="1"/>
        <s v="OG194" u="1"/>
        <s v="OG286" u="1"/>
        <s v="OG378" u="1"/>
        <s v="RA183" u="1"/>
        <s v="RA275" u="1"/>
        <s v="RA367" u="1"/>
        <s v="RA459" u="1"/>
        <s v="RIS75" u="1"/>
        <s v="RA81" u="1"/>
        <s v="OG294" u="1"/>
        <s v="OG386" u="1"/>
        <s v="OG478" u="1"/>
        <s v="RA191" u="1"/>
        <s v="RA283" u="1"/>
        <s v="RA375" u="1"/>
        <s v="RA467" u="1"/>
        <s v="RIS83" u="1"/>
        <s v="RA91" u="1"/>
        <s v="OG394" u="1"/>
        <s v="RIS395" u="1"/>
        <s v="RA291" u="1"/>
        <s v="RA383" u="1"/>
        <s v="RA475" u="1"/>
        <s v="RIS91" u="1"/>
        <s v="RIS291" u="1"/>
        <s v="RIS383" u="1"/>
        <s v="RIS475" u="1"/>
        <s v="RA391" u="1"/>
        <s v="RIS371" u="1"/>
        <s v="RIS463" u="1"/>
        <s v="RIS451" u="1"/>
        <s v="OG13" u="1"/>
        <s v="OG23" u="1"/>
        <s v="OG33" u="1"/>
        <s v="OG43" u="1"/>
        <s v="OG179" u="1"/>
        <s v="OG53" u="1"/>
        <s v="RA168" u="1"/>
        <s v="OG187" u="1"/>
        <s v="OG279" u="1"/>
        <s v="OG63" u="1"/>
        <s v="RA176" u="1"/>
        <s v="RA268" u="1"/>
        <s v="RIS68" u="1"/>
        <s v="OG195" u="1"/>
        <s v="OG287" u="1"/>
        <s v="OG379" u="1"/>
        <s v="OG73" u="1"/>
        <s v="RA184" u="1"/>
        <s v="RA276" u="1"/>
        <s v="RA368" u="1"/>
        <s v="RIS76" u="1"/>
        <s v="OG295" u="1"/>
        <s v="OG387" u="1"/>
        <s v="OG479" u="1"/>
        <s v="OG83" u="1"/>
        <s v="RA192" u="1"/>
        <s v="RA284" u="1"/>
        <s v="RA376" u="1"/>
        <s v="RA468" u="1"/>
        <s v="RIS84" u="1"/>
        <s v="OG395" u="1"/>
        <s v="OG93" u="1"/>
        <s v="RA292" u="1"/>
        <s v="RA384" u="1"/>
        <s v="RA476" u="1"/>
        <s v="RIS92" u="1"/>
        <s v="RIS393" u="1"/>
        <s v="RA392" u="1"/>
        <s v="RIS381" u="1"/>
        <s v="RIS473" u="1"/>
        <s v="RIS461" u="1"/>
        <s v="RA12" u="1"/>
        <s v="RA22" u="1"/>
        <s v="RIS2" u="1"/>
        <s v="RA32" u="1"/>
        <s v="RA42" u="1"/>
        <s v="RA169" u="1"/>
        <s v="RA52" u="1"/>
        <s v="OG188" u="1"/>
        <s v="RA177" u="1"/>
        <s v="RA269" u="1"/>
        <s v="RIS69" u="1"/>
        <s v="RA62" u="1"/>
        <s v="OG196" u="1"/>
        <s v="OG288" u="1"/>
        <s v="RA185" u="1"/>
        <s v="RA277" u="1"/>
        <s v="RA369" u="1"/>
        <s v="RIS77" u="1"/>
        <s v="RA72" u="1"/>
        <s v="OG296" u="1"/>
        <s v="OG388" u="1"/>
        <s v="RA193" u="1"/>
        <s v="RA285" u="1"/>
        <s v="RA377" u="1"/>
        <s v="RA469" u="1"/>
        <s v="RIS85" u="1"/>
        <s v="RA82" u="1"/>
        <s v="OG396" u="1"/>
        <s v="RA293" u="1"/>
        <s v="RA385" u="1"/>
        <s v="RA477" u="1"/>
        <s v="RIS93" u="1"/>
        <s v="RA92" u="1"/>
        <s v="RA393" u="1"/>
        <s v="RIS391" u="1"/>
        <s v="RIS471" u="1"/>
        <s v="OG14" u="1"/>
        <s v="OG24" u="1"/>
        <s v="OG34" u="1"/>
        <s v="OG44" u="1"/>
        <s v="OG189" u="1"/>
        <s v="OG54" u="1"/>
        <s v="RA178" u="1"/>
        <s v="OG197" u="1"/>
        <s v="OG289" u="1"/>
        <s v="OG64" u="1"/>
        <s v="RA186" u="1"/>
        <s v="RA278" u="1"/>
        <s v="RIS78" u="1"/>
        <s v="OG297" u="1"/>
        <s v="OG389" u="1"/>
        <s v="OG74" u="1"/>
        <s v="RA194" u="1"/>
        <s v="RA286" u="1"/>
        <s v="RA378" u="1"/>
        <s v="RIS86" u="1"/>
        <s v="OG397" u="1"/>
        <s v="OG84" u="1"/>
        <s v="RA294" u="1"/>
        <s v="RA386" u="1"/>
        <s v="RA478" u="1"/>
        <s v="RIS94" u="1"/>
        <s v="OG94" u="1"/>
        <s v="RA394" u="1"/>
        <s v="RA13" u="1"/>
        <s v="RA23" u="1"/>
        <s v="RIS3" u="1"/>
        <s v="RA33" u="1"/>
        <s v="RA43" u="1"/>
        <s v="RA179" u="1"/>
        <s v="RA53" u="1"/>
        <s v="OG198" u="1"/>
        <s v="RA187" u="1"/>
        <s v="RA279" u="1"/>
        <s v="RIS79" u="1"/>
        <s v="RA63" u="1"/>
        <s v="OG298" u="1"/>
        <s v="RA195" u="1"/>
        <s v="RA287" u="1"/>
        <s v="RA379" u="1"/>
        <s v="RIS87" u="1"/>
        <s v="RA73" u="1"/>
        <s v="OG398" u="1"/>
        <s v="RA295" u="1"/>
        <s v="RA387" u="1"/>
        <s v="RA479" u="1"/>
        <s v="RIS95" u="1"/>
        <s v="RA83" u="1"/>
        <s v="RA395" u="1"/>
        <s v="RA93" u="1"/>
        <s v="OG15" u="1"/>
        <s v="OG25" u="1"/>
        <s v="OG35" u="1"/>
        <s v="OG45" u="1"/>
        <s v="OG199" u="1"/>
        <s v="OG55" u="1"/>
        <s v="RA188" u="1"/>
        <s v="OG299" u="1"/>
        <s v="OG65" u="1"/>
        <s v="RA196" u="1"/>
        <s v="RA288" u="1"/>
        <s v="RIS88" u="1"/>
        <s v="OG399" u="1"/>
        <s v="OG75" u="1"/>
        <s v="RA296" u="1"/>
        <s v="RA388" u="1"/>
        <s v="RIS96" u="1"/>
        <s v="OG85" u="1"/>
        <s v="RA396" u="1"/>
        <s v="OG95" u="1"/>
        <s v="RA14" u="1"/>
        <s v="RA24" u="1"/>
        <s v="RIS4" u="1"/>
        <s v="RA34" u="1"/>
        <s v="RA44" u="1"/>
        <s v="RA189" u="1"/>
        <s v="RA54" u="1"/>
        <s v="RA197" u="1"/>
        <s v="RA289" u="1"/>
        <s v="RIS89" u="1"/>
        <s v="RA64" u="1"/>
        <s v="RA297" u="1"/>
        <s v="RA389" u="1"/>
        <s v="RIS97" u="1"/>
        <s v="RA74" u="1"/>
        <s v="RA397" u="1"/>
        <s v="RA84" u="1"/>
        <s v="RA94" u="1"/>
        <s v="OG16" u="1"/>
        <s v="OG26" u="1"/>
        <s v="OG36" u="1"/>
        <s v="OG46" u="1"/>
        <s v="OG56" u="1"/>
        <s v="RA198" u="1"/>
        <s v="OG66" u="1"/>
        <s v="RA298" u="1"/>
        <s v="RIS98" u="1"/>
        <s v="OG76" u="1"/>
        <s v="RA398" u="1"/>
        <s v="OG86" u="1"/>
        <s v="OG96" u="1"/>
        <s v="RA15" u="1"/>
        <s v="RA25" u="1"/>
        <s v="RIS5" u="1"/>
        <s v="RA35" u="1"/>
        <s v="RA45" u="1"/>
        <s v="RA199" u="1"/>
        <s v="RA55" u="1"/>
        <s v="RA299" u="1"/>
        <s v="RIS99" u="1"/>
        <s v="RA65" u="1"/>
        <s v="RA399" u="1"/>
        <s v="RA75" u="1"/>
        <s v="RA85" u="1"/>
        <s v="RA95" u="1"/>
        <s v="OG17" u="1"/>
        <s v="OG27" u="1"/>
        <s v="OG37" u="1"/>
        <s v="OG47" u="1"/>
        <s v="OG57" u="1"/>
        <s v="OG67" u="1"/>
        <s v="OG77" u="1"/>
        <s v="OG87" u="1"/>
        <s v="OG97" u="1"/>
        <s v="RA16" u="1"/>
        <s v="RA26" u="1"/>
        <s v="RIS6" u="1"/>
        <s v="RA36" u="1"/>
        <s v="RA46" u="1"/>
        <s v="RA56" u="1"/>
        <s v="RA66" u="1"/>
        <s v="RA76" u="1"/>
        <s v="RA86" u="1"/>
        <s v="RA96" u="1"/>
        <s v="OG18" u="1"/>
        <s v="OG28" u="1"/>
        <s v="OG38" u="1"/>
        <s v="OG48" u="1"/>
        <s v="OG58" u="1"/>
        <s v="OG68" u="1"/>
        <s v="OG78" u="1"/>
        <s v="OG88" u="1"/>
        <s v="OG98" u="1"/>
        <s v="RA17" u="1"/>
        <s v="RA27" u="1"/>
        <s v="RIS7" u="1"/>
        <s v="RA37" u="1"/>
        <s v="RA47" u="1"/>
        <s v="RA57" u="1"/>
        <s v="RA67" u="1"/>
        <s v="RA77" u="1"/>
        <s v="RA87" u="1"/>
        <s v="RA97" u="1"/>
        <s v="OG19" u="1"/>
        <s v="OG29" u="1"/>
        <s v="OG39" u="1"/>
        <s v="OG49" u="1"/>
        <s v="OG59" u="1"/>
        <s v="OG69" u="1"/>
        <s v="OG79" u="1"/>
        <s v="OG89" u="1"/>
        <s v="OG99" u="1"/>
        <s v="RA18" u="1"/>
        <s v="RA28" u="1"/>
        <s v="RIS8" u="1"/>
        <s v="RA38" u="1"/>
        <s v="RA48" u="1"/>
        <s v="RA58" u="1"/>
        <s v="RA68" u="1"/>
        <s v="RA78" u="1"/>
        <s v="RA88" u="1"/>
        <s v="RA98" u="1"/>
        <s v="RA19" u="1"/>
        <s v="RA29" u="1"/>
        <s v="RIS9" u="1"/>
        <s v="RA39" u="1"/>
        <s v="RA49" u="1"/>
        <s v="RA59" u="1"/>
        <s v="RA69" u="1"/>
        <s v="RA79" u="1"/>
        <s v="RA89" u="1"/>
        <s v="RA99" u="1"/>
        <s v="RIS108" u="1"/>
        <s v="RIS118" u="1"/>
        <s v="RIS106" u="1"/>
        <s v="RA1 - rget" u="1"/>
        <s v="RIS128" u="1"/>
        <s v="RIS116" u="1"/>
        <s v="RIS208" u="1"/>
        <s v="RIS104" u="1"/>
        <s v="RIS138" u="1"/>
        <s v="RIS126" u="1"/>
        <s v="RIS218" u="1"/>
        <s v="RIS114" u="1"/>
        <s v="RIS206" u="1"/>
        <s v="RIS102" u="1"/>
        <s v="RIS148" u="1"/>
        <s v="RIS136" u="1"/>
        <s v="RIS228" u="1"/>
        <s v="RIS124" u="1"/>
        <s v="RIS216" u="1"/>
        <s v="RIS308" u="1"/>
        <s v="RIS112" u="1"/>
        <s v="RIS204" u="1"/>
        <s v="RIS100" u="1"/>
        <s v="RIS158" u="1"/>
        <s v="RIS146" u="1"/>
        <s v="RIS238" u="1"/>
        <s v="RIS134" u="1"/>
        <s v="RIS226" u="1"/>
        <s v="RIS318" u="1"/>
        <s v="RIS122" u="1"/>
        <s v="RIS214" u="1"/>
        <s v="RIS306" u="1"/>
        <s v="RIS110" u="1"/>
        <s v="RIS202" u="1"/>
        <s v="RIS168" u="1"/>
        <s v="RIS156" u="1"/>
        <s v="RIS248" u="1"/>
        <s v="RIS144" u="1"/>
        <s v="RIS236" u="1"/>
        <s v="RIS328" u="1"/>
        <s v="RIS132" u="1"/>
        <s v="RIS224" u="1"/>
        <s v="RIS316" u="1"/>
        <s v="RIS408" u="1"/>
        <s v="RIS120" u="1"/>
        <s v="RIS212" u="1"/>
        <s v="RIS304" u="1"/>
        <s v="RIS200" u="1"/>
        <s v="RIS178" u="1"/>
        <s v="RIS166" u="1"/>
        <s v="RIS258" u="1"/>
        <s v="RIS154" u="1"/>
        <s v="RIS246" u="1"/>
        <s v="RIS338" u="1"/>
        <s v="RIS142" u="1"/>
        <s v="RIS234" u="1"/>
        <s v="RIS326" u="1"/>
        <s v="RIS418" u="1"/>
        <s v="RIS130" u="1"/>
        <s v="RIS222" u="1"/>
        <s v="RIS314" u="1"/>
        <s v="RIS406" u="1"/>
        <s v="RIS210" u="1"/>
        <s v="RIS302" u="1"/>
        <s v="OG2" u="1"/>
        <s v="OG3" u="1"/>
        <s v="OG4" u="1"/>
        <s v="OG5" u="1"/>
        <s v="OG6" u="1"/>
        <s v="OG7" u="1"/>
        <s v="OG8" u="1"/>
        <s v="RIS188" u="1"/>
        <s v="OG9" u="1"/>
        <s v="RIS176" u="1"/>
        <s v="RIS268" u="1"/>
        <s v="RIS164" u="1"/>
        <s v="RIS256" u="1"/>
        <s v="RIS348" u="1"/>
        <s v="RIS152" u="1"/>
        <s v="RIS244" u="1"/>
        <s v="RIS336" u="1"/>
        <s v="RIS428" u="1"/>
        <s v="RIS140" u="1"/>
        <s v="RIS232" u="1"/>
        <s v="RIS324" u="1"/>
        <s v="RIS416" u="1"/>
        <s v="RIS220" u="1"/>
        <s v="RIS312" u="1"/>
        <s v="RIS404" u="1"/>
        <s v="RIS300" u="1"/>
        <s v="RIS198" u="1"/>
        <s v="RIS186" u="1"/>
        <s v="RIS278" u="1"/>
        <s v="RIS174" u="1"/>
        <s v="RIS266" u="1"/>
        <s v="RIS358" u="1"/>
        <s v="RIS162" u="1"/>
        <s v="RIS254" u="1"/>
        <s v="RIS346" u="1"/>
        <s v="RIS438" u="1"/>
        <s v="RIS150" u="1"/>
        <s v="RIS242" u="1"/>
        <s v="RIS334" u="1"/>
        <s v="RIS426" u="1"/>
        <s v="RIS230" u="1"/>
        <s v="RIS322" u="1"/>
        <s v="RIS414" u="1"/>
        <s v="RIS310" u="1"/>
        <s v="RIS402" u="1"/>
        <s v="RIS196" u="1"/>
        <s v="RIS288" u="1"/>
        <s v="RIS184" u="1"/>
        <s v="RIS276" u="1"/>
        <s v="RIS368" u="1"/>
        <s v="RIS172" u="1"/>
        <s v="RIS264" u="1"/>
        <s v="RIS356" u="1"/>
        <s v="RIS448" u="1"/>
        <s v="RIS160" u="1"/>
        <s v="RIS252" u="1"/>
        <s v="RIS344" u="1"/>
        <s v="RIS436" u="1"/>
        <s v="RIS240" u="1"/>
        <s v="RIS332" u="1"/>
        <s v="RIS424" u="1"/>
        <s v="RIS320" u="1"/>
        <s v="RIS412" u="1"/>
        <s v="RIS400" u="1"/>
        <s v="RA1" u="1"/>
        <s v="RA2" u="1"/>
        <s v="RA3" u="1"/>
        <s v="RA4" u="1"/>
        <s v="RA5" u="1"/>
        <s v="RA6" u="1"/>
        <s v="RA7" u="1"/>
        <s v="RA8" u="1"/>
        <s v="RIS298" u="1"/>
        <s v="RA9" u="1"/>
        <s v="RIS194" u="1"/>
        <s v="RIS286" u="1"/>
        <s v="RIS378" u="1"/>
        <s v="RIS182" u="1"/>
        <s v="RIS274" u="1"/>
        <s v="RIS366" u="1"/>
        <s v="RIS458" u="1"/>
        <s v="RIS170" u="1"/>
        <s v="RIS262" u="1"/>
        <s v="RIS354" u="1"/>
        <s v="RIS446" u="1"/>
        <s v="RIS250" u="1"/>
        <s v="RIS342" u="1"/>
        <s v="RIS434" u="1"/>
        <s v="RIS330" u="1"/>
        <s v="RIS422" u="1"/>
        <s v="RIS410" u="1"/>
        <s v="RIS296" u="1"/>
        <s v="RIS388" u="1"/>
        <s v="RIS192" u="1"/>
        <s v="RIS284" u="1"/>
        <s v="RIS376" u="1"/>
        <s v="RIS468" u="1"/>
        <s v="RIS180" u="1"/>
        <s v="RIS272" u="1"/>
        <s v="RIS364" u="1"/>
        <s v="RIS456" u="1"/>
        <s v="RIS260" u="1"/>
        <s v="RIS352" u="1"/>
        <s v="RIS444" u="1"/>
        <s v="RA1 - ef" u="1"/>
        <s v="RIS340" u="1"/>
        <s v="RIS432" u="1"/>
        <s v="RIS420" u="1"/>
        <s v="RIS398" u="1"/>
        <s v="RIS294" u="1"/>
        <s v="RIS386" u="1"/>
        <s v="RIS478" u="1"/>
        <s v="RIS190" u="1"/>
        <s v="RIS282" u="1"/>
        <s v="RIS374" u="1"/>
        <s v="RIS466" u="1"/>
        <s v="RIS270" u="1"/>
        <s v="RIS362" u="1"/>
        <s v="RIS454" u="1"/>
        <s v="RIS350" u="1"/>
        <s v="RIS442" u="1"/>
        <s v="RIS430" u="1"/>
        <s v="RIS396" u="1"/>
        <s v="RIS292" u="1"/>
        <s v="RIS384" u="1"/>
        <s v="RIS476" u="1"/>
        <s v="RIS280" u="1"/>
        <s v="RIS372" u="1"/>
        <s v="RIS464" u="1"/>
        <s v="RIS360" u="1"/>
        <s v="RIS452" u="1"/>
        <s v="RIS440" u="1"/>
        <s v="RIS394" u="1"/>
        <s v="RIS290" u="1"/>
        <s v="RIS382" u="1"/>
        <s v="RIS474" u="1"/>
        <s v="RIS370" u="1"/>
        <s v="RIS462" u="1"/>
        <s v="RIS450" u="1"/>
        <s v="RIS392" u="1"/>
        <s v="RIS380" u="1"/>
        <s v="RIS472" u="1"/>
        <s v="RIS460" u="1"/>
        <s v="RIS390" u="1"/>
        <s v="RIS470" u="1"/>
        <s v="RIS480" u="1"/>
        <s v="OG100" u="1"/>
        <s v="OG200" u="1"/>
        <s v="OG300" u="1"/>
        <s v="OG400" u="1"/>
        <s v="OG101" u="1"/>
        <s v="OG201" u="1"/>
        <s v="OG301" u="1"/>
        <s v="OG401" u="1"/>
        <s v="RA1 - ra1" u="1"/>
        <s v="OG102" u="1"/>
        <s v="OG110" u="1"/>
        <s v="OG202" u="1"/>
        <s v="OG210" u="1"/>
        <s v="OG302" u="1"/>
        <s v="OG310" u="1"/>
        <s v="OG402" u="1"/>
        <s v="OG410" u="1"/>
        <s v="OG103" u="1"/>
        <s v="OG111" u="1"/>
        <s v="OG203" u="1"/>
        <s v="RA100" u="1"/>
        <s v="OG211" u="1"/>
        <s v="OG303" u="1"/>
        <s v="RA200" u="1"/>
        <s v="OG311" u="1"/>
        <s v="OG403" u="1"/>
        <s v="RA300" u="1"/>
        <s v="OG411" u="1"/>
        <s v="RA400" u="1"/>
        <s v="OG104" u="1"/>
        <s v="OG112" u="1"/>
        <s v="OG204" u="1"/>
        <s v="RA101" u="1"/>
        <s v="OG120" u="1"/>
        <s v="OG212" u="1"/>
        <s v="OG304" u="1"/>
        <s v="RA201" u="1"/>
        <s v="OG220" u="1"/>
        <s v="OG312" u="1"/>
        <s v="OG404" u="1"/>
        <s v="RA301" u="1"/>
        <s v="OG320" u="1"/>
        <s v="OG412" u="1"/>
        <s v="RA401" u="1"/>
        <s v="OG420" u="1"/>
        <s v="OG105" u="1"/>
        <s v="OG113" u="1"/>
        <s v="OG205" u="1"/>
        <s v="RA102" u="1"/>
        <s v="OG121" u="1"/>
        <s v="OG213" u="1"/>
        <s v="OG305" u="1"/>
        <s v="RA110" u="1"/>
        <s v="RA202" u="1"/>
        <s v="OG221" u="1"/>
        <s v="OG313" u="1"/>
        <s v="OG405" u="1"/>
        <s v="RA210" u="1"/>
        <s v="RA302" u="1"/>
        <s v="RIS10" u="1"/>
        <s v="OG321" u="1"/>
        <s v="OG413" u="1"/>
        <s v="RA310" u="1"/>
        <s v="RA402" u="1"/>
        <s v="OG421" u="1"/>
        <s v="RA410" u="1"/>
        <s v="OG106" u="1"/>
        <s v="OG114" u="1"/>
        <s v="OG206" u="1"/>
        <s v="RA103" u="1"/>
        <s v="OG122" u="1"/>
        <s v="OG214" u="1"/>
        <s v="OG306" u="1"/>
        <s v="RA111" u="1"/>
        <s v="RA203" u="1"/>
        <s v="OG130" u="1"/>
        <s v="OG222" u="1"/>
        <s v="OG314" u="1"/>
        <s v="OG406" u="1"/>
        <s v="RA211" u="1"/>
        <s v="RA303" u="1"/>
        <s v="RIS11" u="1"/>
        <s v="OG230" u="1"/>
        <s v="OG322" u="1"/>
        <s v="OG414" u="1"/>
        <s v="RA311" u="1"/>
        <s v="RA403" u="1"/>
        <s v="OG330" u="1"/>
        <s v="OG422" u="1"/>
        <s v="RA411" u="1"/>
        <s v="OG430" u="1"/>
        <s v="OG107" u="1"/>
        <s v="OG115" u="1"/>
        <s v="OG207" u="1"/>
        <s v="RA104" u="1"/>
        <s v="OG123" u="1"/>
        <s v="OG215" u="1"/>
        <s v="OG307" u="1"/>
        <s v="RA112" u="1"/>
        <s v="RA204" u="1"/>
        <s v="OG131" u="1"/>
        <s v="OG223" u="1"/>
        <s v="OG315" u="1"/>
        <s v="OG407" u="1"/>
        <s v="RA120" u="1"/>
        <s v="RA212" u="1"/>
        <s v="RA304" u="1"/>
        <s v="RIS12" u="1"/>
        <s v="OG231" u="1"/>
        <s v="OG323" u="1"/>
        <s v="OG415" u="1"/>
        <s v="RA220" u="1"/>
        <s v="RA312" u="1"/>
        <s v="RA404" u="1"/>
        <s v="RIS20" u="1"/>
        <s v="OG331" u="1"/>
        <s v="OG423" u="1"/>
        <s v="RA320" u="1"/>
        <s v="RA412" u="1"/>
        <s v="OG431" u="1"/>
        <s v="RA420" u="1"/>
        <s v="RIS109"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80">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1"/>
    <x v="1"/>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2"/>
    <x v="2"/>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3"/>
    <x v="3"/>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4"/>
    <x v="4"/>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1"/>
    <x v="1"/>
    <x v="5"/>
    <x v="5"/>
    <x v="1"/>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2"/>
    <x v="6"/>
    <x v="6"/>
    <x v="2"/>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2"/>
    <x v="7"/>
    <x v="7"/>
    <x v="2"/>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2"/>
    <x v="8"/>
    <x v="8"/>
    <x v="3"/>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2"/>
    <x v="9"/>
    <x v="9"/>
    <x v="3"/>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3"/>
    <x v="10"/>
    <x v="10"/>
    <x v="3"/>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3"/>
    <x v="11"/>
    <x v="11"/>
    <x v="3"/>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3"/>
    <x v="12"/>
    <x v="12"/>
    <x v="3"/>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3"/>
    <x v="13"/>
    <x v="13"/>
    <x v="3"/>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3"/>
    <x v="14"/>
    <x v="14"/>
    <x v="3"/>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3"/>
    <x v="15"/>
    <x v="15"/>
    <x v="3"/>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4"/>
    <x v="16"/>
    <x v="16"/>
    <x v="3"/>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4"/>
    <x v="17"/>
    <x v="17"/>
    <x v="4"/>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1"/>
    <x v="2"/>
    <x v="4"/>
    <x v="18"/>
    <x v="18"/>
    <x v="4"/>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r>
    <x v="0"/>
    <x v="0"/>
    <x v="0"/>
    <x v="0"/>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Quadro logico" cacheId="0" applyNumberFormats="0" applyBorderFormats="0" applyFontFormats="0" applyPatternFormats="0" applyAlignmentFormats="0" applyWidthHeightFormats="1" dataCaption="Valori" updatedVersion="6" minRefreshableVersion="3" showDrill="0" showDataTips="0" rowGrandTotals="0" colGrandTotals="0" itemPrintTitles="1" mergeItem="1" createdVersion="4" indent="0" showHeaders="0" outline="1" outlineData="1" multipleFieldFilters="0">
  <location ref="B7:G25" firstHeaderRow="0" firstDataRow="0" firstDataCol="6"/>
  <pivotFields count="6">
    <pivotField name="Obiettivi Generali" axis="axisRow" outline="0" showAll="0" defaultSubtotal="0">
      <items count="491">
        <item m="1" x="2"/>
        <item x="0"/>
        <item m="1" x="391"/>
        <item m="1" x="405"/>
        <item m="1" x="461"/>
        <item m="1" x="66"/>
        <item m="1" x="376"/>
        <item m="1" x="187"/>
        <item m="1" x="419"/>
        <item m="1" x="432"/>
        <item m="1" x="447"/>
        <item m="1" x="462"/>
        <item m="1" x="476"/>
        <item m="1" x="3"/>
        <item m="1" x="18"/>
        <item m="1" x="46"/>
        <item m="1" x="485"/>
        <item m="1" x="433"/>
        <item m="1" x="383"/>
        <item m="1" x="335"/>
        <item m="1" x="288"/>
        <item m="1" x="243"/>
        <item m="1" x="196"/>
        <item m="1" x="148"/>
        <item m="1" x="100"/>
        <item m="1" x="60"/>
        <item m="1" x="12"/>
        <item m="1" x="448"/>
        <item m="1" x="397"/>
        <item m="1" x="348"/>
        <item m="1" x="302"/>
        <item m="1" x="257"/>
        <item m="1" x="210"/>
        <item m="1" x="162"/>
        <item m="1" x="114"/>
        <item m="1" x="75"/>
        <item m="1" x="26"/>
        <item m="1" x="463"/>
        <item m="1" x="412"/>
        <item m="1" x="363"/>
        <item m="1" x="316"/>
        <item m="1" x="271"/>
        <item m="1" x="225"/>
        <item m="1" x="174"/>
        <item m="1" x="126"/>
        <item m="1" x="88"/>
        <item m="1" x="39"/>
        <item m="1" x="477"/>
        <item m="1" x="425"/>
        <item m="1" x="377"/>
        <item m="1" x="330"/>
        <item m="1" x="283"/>
        <item m="1" x="237"/>
        <item m="1" x="188"/>
        <item m="1" x="140"/>
        <item m="1" x="101"/>
        <item m="1" x="52"/>
        <item m="1" x="4"/>
        <item m="1" x="440"/>
        <item m="1" x="392"/>
        <item m="1" x="344"/>
        <item m="1" x="297"/>
        <item m="1" x="250"/>
        <item m="1" x="202"/>
        <item m="1" x="154"/>
        <item m="1" x="115"/>
        <item m="1" x="67"/>
        <item m="1" x="19"/>
        <item m="1" x="455"/>
        <item m="1" x="406"/>
        <item m="1" x="357"/>
        <item m="1" x="309"/>
        <item m="1" x="263"/>
        <item m="1" x="216"/>
        <item m="1" x="168"/>
        <item m="1" x="127"/>
        <item m="1" x="80"/>
        <item m="1" x="32"/>
        <item m="1" x="470"/>
        <item m="1" x="420"/>
        <item m="1" x="370"/>
        <item m="1" x="321"/>
        <item m="1" x="275"/>
        <item m="1" x="230"/>
        <item m="1" x="181"/>
        <item m="1" x="141"/>
        <item m="1" x="94"/>
        <item m="1" x="47"/>
        <item m="1" x="486"/>
        <item m="1" x="434"/>
        <item m="1" x="384"/>
        <item m="1" x="336"/>
        <item m="1" x="289"/>
        <item m="1" x="244"/>
        <item m="1" x="197"/>
        <item m="1" x="155"/>
        <item m="1" x="108"/>
        <item m="1" x="61"/>
        <item m="1" x="13"/>
        <item m="1" x="449"/>
        <item m="1" x="398"/>
        <item m="1" x="349"/>
        <item m="1" x="303"/>
        <item m="1" x="258"/>
        <item m="1" x="211"/>
        <item m="1" x="322"/>
        <item m="1" x="251"/>
        <item m="1" x="175"/>
        <item m="1" x="102"/>
        <item m="1" x="27"/>
        <item m="1" x="435"/>
        <item m="1" x="358"/>
        <item m="1" x="284"/>
        <item m="1" x="212"/>
        <item m="1" x="135"/>
        <item m="1" x="276"/>
        <item m="1" x="203"/>
        <item m="1" x="128"/>
        <item m="1" x="53"/>
        <item m="1" x="464"/>
        <item m="1" x="385"/>
        <item m="1" x="310"/>
        <item m="1" x="238"/>
        <item m="1" x="163"/>
        <item m="1" x="89"/>
        <item m="1" x="231"/>
        <item m="1" x="156"/>
        <item m="1" x="81"/>
        <item m="1" x="5"/>
        <item m="1" x="413"/>
        <item m="1" x="337"/>
        <item m="1" x="264"/>
        <item m="1" x="189"/>
        <item m="1" x="116"/>
        <item m="1" x="40"/>
        <item m="1" x="182"/>
        <item m="1" x="109"/>
        <item m="1" x="33"/>
        <item m="1" x="441"/>
        <item m="1" x="364"/>
        <item m="1" x="290"/>
        <item m="1" x="217"/>
        <item m="1" x="142"/>
        <item m="1" x="68"/>
        <item m="1" x="478"/>
        <item m="1" x="136"/>
        <item m="1" x="62"/>
        <item m="1" x="471"/>
        <item m="1" x="393"/>
        <item m="1" x="317"/>
        <item m="1" x="245"/>
        <item m="1" x="169"/>
        <item m="1" x="95"/>
        <item m="1" x="20"/>
        <item m="1" x="426"/>
        <item m="1" x="90"/>
        <item m="1" x="14"/>
        <item m="1" x="421"/>
        <item m="1" x="345"/>
        <item m="1" x="272"/>
        <item m="1" x="198"/>
        <item m="1" x="122"/>
        <item m="1" x="48"/>
        <item m="1" x="456"/>
        <item m="1" x="378"/>
        <item m="1" x="41"/>
        <item m="1" x="450"/>
        <item m="1" x="371"/>
        <item m="1" x="298"/>
        <item m="1" x="226"/>
        <item m="1" x="149"/>
        <item m="1" x="76"/>
        <item m="1" x="487"/>
        <item m="1" x="407"/>
        <item m="1" x="331"/>
        <item m="1" x="479"/>
        <item m="1" x="399"/>
        <item m="1" x="323"/>
        <item m="1" x="252"/>
        <item m="1" x="176"/>
        <item m="1" x="103"/>
        <item m="1" x="28"/>
        <item m="1" x="436"/>
        <item m="1" x="359"/>
        <item m="1" x="285"/>
        <item m="1" x="427"/>
        <item m="1" x="350"/>
        <item m="1" x="277"/>
        <item m="1" x="204"/>
        <item m="1" x="129"/>
        <item m="1" x="54"/>
        <item m="1" x="465"/>
        <item m="1" x="386"/>
        <item m="1" x="311"/>
        <item m="1" x="239"/>
        <item m="1" x="379"/>
        <item m="1" x="304"/>
        <item m="1" x="232"/>
        <item m="1" x="157"/>
        <item m="1" x="82"/>
        <item m="1" x="6"/>
        <item m="1" x="414"/>
        <item m="1" x="338"/>
        <item m="1" x="265"/>
        <item m="1" x="190"/>
        <item m="1" x="339"/>
        <item m="1" x="266"/>
        <item m="1" x="191"/>
        <item m="1" x="117"/>
        <item m="1" x="42"/>
        <item m="1" x="451"/>
        <item m="1" x="372"/>
        <item m="1" x="299"/>
        <item m="1" x="227"/>
        <item m="1" x="150"/>
        <item m="1" x="291"/>
        <item m="1" x="218"/>
        <item m="1" x="143"/>
        <item m="1" x="69"/>
        <item m="1" x="480"/>
        <item m="1" x="400"/>
        <item m="1" x="324"/>
        <item m="1" x="253"/>
        <item m="1" x="177"/>
        <item m="1" x="104"/>
        <item m="1" x="246"/>
        <item m="1" x="170"/>
        <item m="1" x="96"/>
        <item m="1" x="21"/>
        <item m="1" x="428"/>
        <item m="1" x="351"/>
        <item m="1" x="278"/>
        <item m="1" x="205"/>
        <item m="1" x="130"/>
        <item m="1" x="55"/>
        <item m="1" x="199"/>
        <item m="1" x="123"/>
        <item m="1" x="49"/>
        <item m="1" x="457"/>
        <item m="1" x="380"/>
        <item m="1" x="305"/>
        <item m="1" x="233"/>
        <item m="1" x="158"/>
        <item m="1" x="83"/>
        <item m="1" x="7"/>
        <item m="1" x="151"/>
        <item m="1" x="77"/>
        <item m="1" x="488"/>
        <item m="1" x="408"/>
        <item m="1" x="332"/>
        <item m="1" x="259"/>
        <item m="1" x="183"/>
        <item m="1" x="110"/>
        <item m="1" x="34"/>
        <item m="1" x="442"/>
        <item m="1" x="105"/>
        <item m="1" x="29"/>
        <item m="1" x="437"/>
        <item m="1" x="360"/>
        <item m="1" x="286"/>
        <item m="1" x="213"/>
        <item m="1" x="137"/>
        <item m="1" x="63"/>
        <item m="1" x="472"/>
        <item m="1" x="394"/>
        <item m="1" x="56"/>
        <item m="1" x="466"/>
        <item m="1" x="387"/>
        <item m="1" x="312"/>
        <item m="1" x="240"/>
        <item m="1" x="164"/>
        <item m="1" x="91"/>
        <item m="1" x="15"/>
        <item m="1" x="422"/>
        <item m="1" x="346"/>
        <item m="1" x="8"/>
        <item m="1" x="415"/>
        <item m="1" x="340"/>
        <item m="1" x="267"/>
        <item m="1" x="192"/>
        <item m="1" x="118"/>
        <item m="1" x="43"/>
        <item m="1" x="452"/>
        <item m="1" x="373"/>
        <item m="1" x="300"/>
        <item m="1" x="443"/>
        <item m="1" x="365"/>
        <item m="1" x="292"/>
        <item m="1" x="219"/>
        <item m="1" x="144"/>
        <item m="1" x="70"/>
        <item m="1" x="481"/>
        <item m="1" x="401"/>
        <item m="1" x="325"/>
        <item m="1" x="254"/>
        <item m="1" x="395"/>
        <item m="1" x="318"/>
        <item m="1" x="247"/>
        <item m="1" x="171"/>
        <item m="1" x="97"/>
        <item m="1" x="22"/>
        <item m="1" x="429"/>
        <item m="1" x="352"/>
        <item m="1" x="279"/>
        <item m="1" x="206"/>
        <item m="1" x="353"/>
        <item m="1" x="280"/>
        <item m="1" x="207"/>
        <item m="1" x="131"/>
        <item m="1" x="57"/>
        <item m="1" x="467"/>
        <item m="1" x="388"/>
        <item m="1" x="313"/>
        <item m="1" x="241"/>
        <item m="1" x="165"/>
        <item m="1" x="306"/>
        <item m="1" x="234"/>
        <item m="1" x="159"/>
        <item m="1" x="84"/>
        <item m="1" x="9"/>
        <item m="1" x="416"/>
        <item m="1" x="341"/>
        <item m="1" x="268"/>
        <item m="1" x="193"/>
        <item m="1" x="119"/>
        <item m="1" x="260"/>
        <item m="1" x="184"/>
        <item m="1" x="111"/>
        <item m="1" x="35"/>
        <item m="1" x="444"/>
        <item m="1" x="366"/>
        <item m="1" x="293"/>
        <item m="1" x="220"/>
        <item m="1" x="145"/>
        <item m="1" x="71"/>
        <item m="1" x="214"/>
        <item m="1" x="138"/>
        <item m="1" x="64"/>
        <item m="1" x="473"/>
        <item m="1" x="396"/>
        <item m="1" x="319"/>
        <item m="1" x="248"/>
        <item m="1" x="172"/>
        <item m="1" x="98"/>
        <item m="1" x="23"/>
        <item m="1" x="166"/>
        <item m="1" x="92"/>
        <item m="1" x="16"/>
        <item m="1" x="423"/>
        <item m="1" x="347"/>
        <item m="1" x="273"/>
        <item m="1" x="200"/>
        <item m="1" x="124"/>
        <item m="1" x="50"/>
        <item m="1" x="458"/>
        <item m="1" x="120"/>
        <item m="1" x="44"/>
        <item m="1" x="453"/>
        <item m="1" x="374"/>
        <item m="1" x="301"/>
        <item m="1" x="228"/>
        <item m="1" x="152"/>
        <item m="1" x="78"/>
        <item m="1" x="489"/>
        <item m="1" x="409"/>
        <item m="1" x="72"/>
        <item m="1" x="482"/>
        <item m="1" x="402"/>
        <item m="1" x="326"/>
        <item m="1" x="255"/>
        <item m="1" x="178"/>
        <item m="1" x="106"/>
        <item m="1" x="30"/>
        <item m="1" x="438"/>
        <item m="1" x="361"/>
        <item m="1" x="24"/>
        <item m="1" x="430"/>
        <item m="1" x="354"/>
        <item m="1" x="281"/>
        <item m="1" x="208"/>
        <item m="1" x="132"/>
        <item m="1" x="58"/>
        <item m="1" x="468"/>
        <item m="1" x="389"/>
        <item m="1" x="314"/>
        <item m="1" x="459"/>
        <item m="1" x="381"/>
        <item m="1" x="307"/>
        <item m="1" x="235"/>
        <item m="1" x="160"/>
        <item m="1" x="85"/>
        <item m="1" x="10"/>
        <item m="1" x="417"/>
        <item m="1" x="342"/>
        <item m="1" x="269"/>
        <item m="1" x="410"/>
        <item m="1" x="333"/>
        <item m="1" x="261"/>
        <item m="1" x="185"/>
        <item m="1" x="112"/>
        <item m="1" x="36"/>
        <item m="1" x="445"/>
        <item m="1" x="367"/>
        <item m="1" x="294"/>
        <item m="1" x="221"/>
        <item m="1" x="368"/>
        <item m="1" x="295"/>
        <item m="1" x="222"/>
        <item m="1" x="146"/>
        <item m="1" x="73"/>
        <item m="1" x="483"/>
        <item m="1" x="403"/>
        <item m="1" x="327"/>
        <item m="1" x="256"/>
        <item m="1" x="179"/>
        <item m="1" x="320"/>
        <item m="1" x="249"/>
        <item m="1" x="173"/>
        <item m="1" x="99"/>
        <item m="1" x="25"/>
        <item m="1" x="431"/>
        <item m="1" x="355"/>
        <item m="1" x="282"/>
        <item m="1" x="209"/>
        <item m="1" x="133"/>
        <item m="1" x="274"/>
        <item m="1" x="201"/>
        <item m="1" x="125"/>
        <item m="1" x="51"/>
        <item m="1" x="460"/>
        <item m="1" x="382"/>
        <item m="1" x="308"/>
        <item m="1" x="236"/>
        <item m="1" x="161"/>
        <item m="1" x="86"/>
        <item m="1" x="229"/>
        <item m="1" x="153"/>
        <item m="1" x="79"/>
        <item m="1" x="490"/>
        <item m="1" x="411"/>
        <item m="1" x="334"/>
        <item m="1" x="262"/>
        <item m="1" x="186"/>
        <item m="1" x="113"/>
        <item m="1" x="37"/>
        <item m="1" x="180"/>
        <item m="1" x="107"/>
        <item m="1" x="31"/>
        <item m="1" x="439"/>
        <item m="1" x="362"/>
        <item m="1" x="287"/>
        <item m="1" x="215"/>
        <item m="1" x="139"/>
        <item m="1" x="65"/>
        <item m="1" x="474"/>
        <item m="1" x="134"/>
        <item m="1" x="59"/>
        <item m="1" x="469"/>
        <item m="1" x="390"/>
        <item m="1" x="315"/>
        <item m="1" x="242"/>
        <item m="1" x="167"/>
        <item m="1" x="93"/>
        <item m="1" x="17"/>
        <item m="1" x="424"/>
        <item m="1" x="87"/>
        <item m="1" x="11"/>
        <item m="1" x="418"/>
        <item m="1" x="343"/>
        <item m="1" x="270"/>
        <item m="1" x="194"/>
        <item m="1" x="121"/>
        <item m="1" x="45"/>
        <item m="1" x="454"/>
        <item m="1" x="375"/>
        <item m="1" x="38"/>
        <item m="1" x="446"/>
        <item m="1" x="369"/>
        <item m="1" x="296"/>
        <item m="1" x="223"/>
        <item m="1" x="147"/>
        <item m="1" x="74"/>
        <item m="1" x="484"/>
        <item m="1" x="404"/>
        <item m="1" x="328"/>
        <item m="1" x="475"/>
        <item m="1" x="195"/>
        <item m="1" x="356"/>
        <item m="1" x="329"/>
        <item m="1" x="224"/>
        <item x="1"/>
      </items>
    </pivotField>
    <pivotField name="Obiettivi Operativi" axis="axisRow" outline="0" showAll="0" defaultSubtotal="0">
      <items count="967">
        <item m="1" x="3"/>
        <item m="1" x="746"/>
        <item m="1" x="747"/>
        <item x="0"/>
        <item m="1" x="745"/>
        <item m="1" x="756"/>
        <item m="1" x="757"/>
        <item m="1" x="758"/>
        <item m="1" x="759"/>
        <item m="1" x="760"/>
        <item m="1" x="761"/>
        <item m="1" x="762"/>
        <item m="1" x="763"/>
        <item m="1" x="370"/>
        <item m="1" x="457"/>
        <item m="1" x="531"/>
        <item m="1" x="589"/>
        <item m="1" x="632"/>
        <item m="1" x="662"/>
        <item m="1" x="683"/>
        <item m="1" x="701"/>
        <item m="1" x="719"/>
        <item m="1" x="736"/>
        <item m="1" x="372"/>
        <item m="1" x="459"/>
        <item m="1" x="533"/>
        <item m="1" x="591"/>
        <item m="1" x="634"/>
        <item m="1" x="664"/>
        <item m="1" x="685"/>
        <item m="1" x="703"/>
        <item m="1" x="721"/>
        <item m="1" x="737"/>
        <item m="1" x="374"/>
        <item m="1" x="461"/>
        <item m="1" x="535"/>
        <item m="1" x="593"/>
        <item m="1" x="636"/>
        <item m="1" x="666"/>
        <item m="1" x="687"/>
        <item m="1" x="705"/>
        <item m="1" x="723"/>
        <item m="1" x="738"/>
        <item m="1" x="377"/>
        <item m="1" x="464"/>
        <item m="1" x="538"/>
        <item m="1" x="596"/>
        <item m="1" x="639"/>
        <item m="1" x="668"/>
        <item m="1" x="689"/>
        <item m="1" x="707"/>
        <item m="1" x="725"/>
        <item m="1" x="739"/>
        <item m="1" x="382"/>
        <item m="1" x="469"/>
        <item m="1" x="543"/>
        <item m="1" x="601"/>
        <item m="1" x="643"/>
        <item m="1" x="671"/>
        <item m="1" x="691"/>
        <item m="1" x="709"/>
        <item m="1" x="727"/>
        <item m="1" x="740"/>
        <item m="1" x="389"/>
        <item m="1" x="476"/>
        <item m="1" x="550"/>
        <item m="1" x="607"/>
        <item m="1" x="648"/>
        <item m="1" x="674"/>
        <item m="1" x="693"/>
        <item m="1" x="711"/>
        <item m="1" x="729"/>
        <item m="1" x="741"/>
        <item m="1" x="398"/>
        <item m="1" x="485"/>
        <item m="1" x="558"/>
        <item m="1" x="613"/>
        <item m="1" x="652"/>
        <item m="1" x="677"/>
        <item m="1" x="695"/>
        <item m="1" x="713"/>
        <item m="1" x="731"/>
        <item m="1" x="742"/>
        <item m="1" x="408"/>
        <item m="1" x="494"/>
        <item m="1" x="565"/>
        <item m="1" x="618"/>
        <item m="1" x="655"/>
        <item m="1" x="679"/>
        <item m="1" x="697"/>
        <item m="1" x="715"/>
        <item m="1" x="733"/>
        <item m="1" x="743"/>
        <item m="1" x="417"/>
        <item m="1" x="501"/>
        <item m="1" x="570"/>
        <item m="1" x="621"/>
        <item m="1" x="657"/>
        <item m="1" x="681"/>
        <item m="1" x="699"/>
        <item m="1" x="717"/>
        <item m="1" x="735"/>
        <item m="1" x="744"/>
        <item m="1" x="778"/>
        <item m="1" x="790"/>
        <item m="1" x="802"/>
        <item m="1" x="822"/>
        <item m="1" x="842"/>
        <item m="1" x="870"/>
        <item m="1" x="898"/>
        <item m="1" x="934"/>
        <item m="1" x="5"/>
        <item m="1" x="45"/>
        <item m="1" x="806"/>
        <item m="1" x="826"/>
        <item m="1" x="846"/>
        <item m="1" x="874"/>
        <item m="1" x="902"/>
        <item m="1" x="938"/>
        <item m="1" x="8"/>
        <item m="1" x="48"/>
        <item m="1" x="85"/>
        <item m="1" x="125"/>
        <item m="1" x="852"/>
        <item m="1" x="880"/>
        <item m="1" x="908"/>
        <item m="1" x="944"/>
        <item m="1" x="13"/>
        <item m="1" x="53"/>
        <item m="1" x="88"/>
        <item m="1" x="128"/>
        <item m="1" x="165"/>
        <item m="1" x="205"/>
        <item m="1" x="915"/>
        <item m="1" x="951"/>
        <item m="1" x="20"/>
        <item m="1" x="60"/>
        <item m="1" x="93"/>
        <item m="1" x="133"/>
        <item m="1" x="168"/>
        <item m="1" x="208"/>
        <item m="1" x="245"/>
        <item m="1" x="290"/>
        <item m="1" x="28"/>
        <item m="1" x="68"/>
        <item m="1" x="100"/>
        <item m="1" x="140"/>
        <item m="1" x="173"/>
        <item m="1" x="213"/>
        <item m="1" x="248"/>
        <item m="1" x="294"/>
        <item m="1" x="333"/>
        <item m="1" x="379"/>
        <item m="1" x="108"/>
        <item m="1" x="148"/>
        <item m="1" x="180"/>
        <item m="1" x="220"/>
        <item m="1" x="253"/>
        <item m="1" x="300"/>
        <item m="1" x="336"/>
        <item m="1" x="384"/>
        <item m="1" x="425"/>
        <item m="1" x="466"/>
        <item m="1" x="188"/>
        <item m="1" x="228"/>
        <item m="1" x="260"/>
        <item m="1" x="308"/>
        <item m="1" x="341"/>
        <item m="1" x="391"/>
        <item m="1" x="428"/>
        <item m="1" x="471"/>
        <item m="1" x="507"/>
        <item m="1" x="540"/>
        <item m="1" x="268"/>
        <item m="1" x="317"/>
        <item m="1" x="348"/>
        <item m="1" x="400"/>
        <item m="1" x="433"/>
        <item m="1" x="478"/>
        <item m="1" x="510"/>
        <item m="1" x="545"/>
        <item m="1" x="573"/>
        <item m="1" x="598"/>
        <item m="1" x="356"/>
        <item m="1" x="410"/>
        <item m="1" x="440"/>
        <item m="1" x="487"/>
        <item m="1" x="515"/>
        <item m="1" x="552"/>
        <item m="1" x="576"/>
        <item m="1" x="603"/>
        <item m="1" x="623"/>
        <item m="1" x="641"/>
        <item m="1" x="447"/>
        <item m="1" x="496"/>
        <item m="1" x="521"/>
        <item m="1" x="560"/>
        <item m="1" x="580"/>
        <item m="1" x="609"/>
        <item m="1" x="625"/>
        <item m="1" x="645"/>
        <item m="1" x="658"/>
        <item m="1" x="670"/>
        <item m="1" x="781"/>
        <item m="1" x="793"/>
        <item m="1" x="807"/>
        <item m="1" x="827"/>
        <item m="1" x="847"/>
        <item m="1" x="875"/>
        <item m="1" x="903"/>
        <item m="1" x="939"/>
        <item m="1" x="9"/>
        <item m="1" x="49"/>
        <item m="1" x="811"/>
        <item m="1" x="831"/>
        <item m="1" x="853"/>
        <item m="1" x="881"/>
        <item m="1" x="909"/>
        <item m="1" x="945"/>
        <item m="1" x="14"/>
        <item m="1" x="54"/>
        <item m="1" x="89"/>
        <item m="1" x="129"/>
        <item m="1" x="858"/>
        <item m="1" x="886"/>
        <item m="1" x="916"/>
        <item m="1" x="952"/>
        <item m="1" x="21"/>
        <item m="1" x="61"/>
        <item m="1" x="94"/>
        <item m="1" x="134"/>
        <item m="1" x="169"/>
        <item m="1" x="209"/>
        <item m="1" x="922"/>
        <item m="1" x="958"/>
        <item m="1" x="29"/>
        <item m="1" x="69"/>
        <item m="1" x="101"/>
        <item m="1" x="141"/>
        <item m="1" x="174"/>
        <item m="1" x="214"/>
        <item m="1" x="249"/>
        <item m="1" x="295"/>
        <item m="1" x="35"/>
        <item m="1" x="75"/>
        <item m="1" x="109"/>
        <item m="1" x="149"/>
        <item m="1" x="181"/>
        <item m="1" x="221"/>
        <item m="1" x="254"/>
        <item m="1" x="301"/>
        <item m="1" x="337"/>
        <item m="1" x="385"/>
        <item m="1" x="115"/>
        <item m="1" x="155"/>
        <item m="1" x="189"/>
        <item m="1" x="229"/>
        <item m="1" x="261"/>
        <item m="1" x="309"/>
        <item m="1" x="342"/>
        <item m="1" x="392"/>
        <item m="1" x="429"/>
        <item m="1" x="472"/>
        <item m="1" x="195"/>
        <item m="1" x="235"/>
        <item m="1" x="269"/>
        <item m="1" x="318"/>
        <item m="1" x="349"/>
        <item m="1" x="401"/>
        <item m="1" x="434"/>
        <item m="1" x="479"/>
        <item m="1" x="511"/>
        <item m="1" x="546"/>
        <item m="1" x="275"/>
        <item m="1" x="324"/>
        <item m="1" x="357"/>
        <item m="1" x="411"/>
        <item m="1" x="441"/>
        <item m="1" x="488"/>
        <item m="1" x="516"/>
        <item m="1" x="553"/>
        <item m="1" x="577"/>
        <item m="1" x="604"/>
        <item m="1" x="363"/>
        <item m="1" x="418"/>
        <item m="1" x="448"/>
        <item m="1" x="497"/>
        <item m="1" x="522"/>
        <item m="1" x="561"/>
        <item m="1" x="581"/>
        <item m="1" x="610"/>
        <item m="1" x="626"/>
        <item m="1" x="646"/>
        <item m="1" x="452"/>
        <item m="1" x="502"/>
        <item m="1" x="526"/>
        <item m="1" x="567"/>
        <item m="1" x="584"/>
        <item m="1" x="615"/>
        <item m="1" x="628"/>
        <item m="1" x="650"/>
        <item m="1" x="659"/>
        <item m="1" x="673"/>
        <item m="1" x="784"/>
        <item m="1" x="796"/>
        <item m="1" x="812"/>
        <item m="1" x="832"/>
        <item m="1" x="854"/>
        <item m="1" x="882"/>
        <item m="1" x="910"/>
        <item m="1" x="946"/>
        <item m="1" x="15"/>
        <item m="1" x="55"/>
        <item m="1" x="815"/>
        <item m="1" x="835"/>
        <item m="1" x="859"/>
        <item m="1" x="887"/>
        <item m="1" x="917"/>
        <item m="1" x="953"/>
        <item m="1" x="22"/>
        <item m="1" x="62"/>
        <item m="1" x="95"/>
        <item m="1" x="135"/>
        <item m="1" x="863"/>
        <item m="1" x="891"/>
        <item m="1" x="923"/>
        <item m="1" x="959"/>
        <item m="1" x="30"/>
        <item m="1" x="70"/>
        <item m="1" x="102"/>
        <item m="1" x="142"/>
        <item m="1" x="175"/>
        <item m="1" x="215"/>
        <item m="1" x="927"/>
        <item m="1" x="963"/>
        <item m="1" x="36"/>
        <item m="1" x="76"/>
        <item m="1" x="110"/>
        <item m="1" x="150"/>
        <item m="1" x="182"/>
        <item m="1" x="222"/>
        <item m="1" x="255"/>
        <item m="1" x="302"/>
        <item m="1" x="40"/>
        <item m="1" x="80"/>
        <item m="1" x="116"/>
        <item m="1" x="156"/>
        <item m="1" x="190"/>
        <item m="1" x="230"/>
        <item m="1" x="262"/>
        <item m="1" x="310"/>
        <item m="1" x="343"/>
        <item m="1" x="393"/>
        <item m="1" x="120"/>
        <item m="1" x="160"/>
        <item m="1" x="196"/>
        <item m="1" x="236"/>
        <item m="1" x="270"/>
        <item m="1" x="319"/>
        <item m="1" x="350"/>
        <item m="1" x="402"/>
        <item m="1" x="435"/>
        <item m="1" x="480"/>
        <item m="1" x="200"/>
        <item m="1" x="240"/>
        <item m="1" x="276"/>
        <item m="1" x="325"/>
        <item m="1" x="358"/>
        <item m="1" x="412"/>
        <item m="1" x="442"/>
        <item m="1" x="489"/>
        <item m="1" x="517"/>
        <item m="1" x="554"/>
        <item m="1" x="280"/>
        <item m="1" x="329"/>
        <item m="1" x="364"/>
        <item m="1" x="419"/>
        <item m="1" x="449"/>
        <item m="1" x="498"/>
        <item m="1" x="523"/>
        <item m="1" x="562"/>
        <item m="1" x="582"/>
        <item m="1" x="611"/>
        <item m="1" x="367"/>
        <item m="1" x="422"/>
        <item m="1" x="453"/>
        <item m="1" x="503"/>
        <item m="1" x="527"/>
        <item m="1" x="568"/>
        <item m="1" x="585"/>
        <item m="1" x="616"/>
        <item m="1" x="629"/>
        <item m="1" x="651"/>
        <item m="1" x="455"/>
        <item m="1" x="505"/>
        <item m="1" x="529"/>
        <item m="1" x="571"/>
        <item m="1" x="587"/>
        <item m="1" x="620"/>
        <item m="1" x="630"/>
        <item m="1" x="654"/>
        <item m="1" x="660"/>
        <item m="1" x="676"/>
        <item m="1" x="786"/>
        <item m="1" x="798"/>
        <item m="1" x="816"/>
        <item m="1" x="836"/>
        <item m="1" x="860"/>
        <item m="1" x="888"/>
        <item m="1" x="918"/>
        <item m="1" x="954"/>
        <item m="1" x="23"/>
        <item m="1" x="63"/>
        <item m="1" x="818"/>
        <item m="1" x="838"/>
        <item m="1" x="864"/>
        <item m="1" x="892"/>
        <item m="1" x="924"/>
        <item m="1" x="960"/>
        <item m="1" x="31"/>
        <item m="1" x="71"/>
        <item m="1" x="103"/>
        <item m="1" x="143"/>
        <item m="1" x="866"/>
        <item m="1" x="894"/>
        <item m="1" x="928"/>
        <item m="1" x="964"/>
        <item m="1" x="37"/>
        <item m="1" x="77"/>
        <item m="1" x="111"/>
        <item m="1" x="151"/>
        <item m="1" x="183"/>
        <item m="1" x="223"/>
        <item m="1" x="930"/>
        <item m="1" x="966"/>
        <item m="1" x="41"/>
        <item m="1" x="81"/>
        <item m="1" x="117"/>
        <item m="1" x="157"/>
        <item m="1" x="191"/>
        <item m="1" x="231"/>
        <item m="1" x="263"/>
        <item m="1" x="311"/>
        <item m="1" x="43"/>
        <item m="1" x="83"/>
        <item m="1" x="121"/>
        <item m="1" x="161"/>
        <item m="1" x="197"/>
        <item m="1" x="237"/>
        <item m="1" x="271"/>
        <item m="1" x="320"/>
        <item m="1" x="351"/>
        <item m="1" x="403"/>
        <item m="1" x="123"/>
        <item m="1" x="163"/>
        <item m="1" x="201"/>
        <item m="1" x="241"/>
        <item m="1" x="277"/>
        <item m="1" x="326"/>
        <item m="1" x="359"/>
        <item m="1" x="413"/>
        <item m="1" x="443"/>
        <item m="1" x="490"/>
        <item m="1" x="203"/>
        <item m="1" x="243"/>
        <item m="1" x="281"/>
        <item m="1" x="330"/>
        <item m="1" x="365"/>
        <item m="1" x="420"/>
        <item m="1" x="450"/>
        <item m="1" x="499"/>
        <item m="1" x="524"/>
        <item m="1" x="563"/>
        <item m="1" x="283"/>
        <item m="1" x="331"/>
        <item m="1" x="368"/>
        <item m="1" x="423"/>
        <item m="1" x="454"/>
        <item m="1" x="504"/>
        <item m="1" x="528"/>
        <item m="1" x="569"/>
        <item m="1" x="586"/>
        <item m="1" x="617"/>
        <item m="1" x="748"/>
        <item m="1" x="749"/>
        <item m="1" x="750"/>
        <item m="1" x="751"/>
        <item m="1" x="752"/>
        <item m="1" x="753"/>
        <item m="1" x="754"/>
        <item m="1" x="284"/>
        <item m="1" x="369"/>
        <item m="1" x="456"/>
        <item m="1" x="530"/>
        <item m="1" x="588"/>
        <item m="1" x="631"/>
        <item m="1" x="661"/>
        <item m="1" x="682"/>
        <item m="1" x="700"/>
        <item m="1" x="718"/>
        <item m="1" x="285"/>
        <item m="1" x="371"/>
        <item m="1" x="458"/>
        <item m="1" x="532"/>
        <item m="1" x="590"/>
        <item m="1" x="633"/>
        <item m="1" x="663"/>
        <item m="1" x="684"/>
        <item m="1" x="702"/>
        <item m="1" x="720"/>
        <item m="1" x="286"/>
        <item m="1" x="373"/>
        <item m="1" x="460"/>
        <item m="1" x="534"/>
        <item m="1" x="592"/>
        <item m="1" x="635"/>
        <item m="1" x="665"/>
        <item m="1" x="686"/>
        <item m="1" x="704"/>
        <item m="1" x="722"/>
        <item m="1" x="287"/>
        <item m="1" x="375"/>
        <item m="1" x="462"/>
        <item m="1" x="536"/>
        <item m="1" x="594"/>
        <item m="1" x="637"/>
        <item m="1" x="667"/>
        <item m="1" x="688"/>
        <item m="1" x="706"/>
        <item m="1" x="724"/>
        <item m="1" x="289"/>
        <item m="1" x="378"/>
        <item m="1" x="465"/>
        <item m="1" x="539"/>
        <item m="1" x="597"/>
        <item m="1" x="640"/>
        <item m="1" x="669"/>
        <item m="1" x="690"/>
        <item m="1" x="708"/>
        <item m="1" x="726"/>
        <item m="1" x="293"/>
        <item m="1" x="383"/>
        <item m="1" x="470"/>
        <item m="1" x="544"/>
        <item m="1" x="602"/>
        <item m="1" x="644"/>
        <item m="1" x="672"/>
        <item m="1" x="692"/>
        <item m="1" x="710"/>
        <item m="1" x="728"/>
        <item m="1" x="299"/>
        <item m="1" x="390"/>
        <item m="1" x="477"/>
        <item m="1" x="551"/>
        <item m="1" x="608"/>
        <item m="1" x="649"/>
        <item m="1" x="675"/>
        <item m="1" x="694"/>
        <item m="1" x="712"/>
        <item m="1" x="730"/>
        <item m="1" x="307"/>
        <item m="1" x="399"/>
        <item m="1" x="486"/>
        <item m="1" x="559"/>
        <item m="1" x="614"/>
        <item m="1" x="653"/>
        <item m="1" x="678"/>
        <item m="1" x="696"/>
        <item m="1" x="714"/>
        <item m="1" x="732"/>
        <item m="1" x="316"/>
        <item m="1" x="409"/>
        <item m="1" x="495"/>
        <item m="1" x="566"/>
        <item m="1" x="619"/>
        <item m="1" x="656"/>
        <item m="1" x="680"/>
        <item m="1" x="698"/>
        <item m="1" x="716"/>
        <item m="1" x="734"/>
        <item m="1" x="767"/>
        <item m="1" x="771"/>
        <item m="1" x="775"/>
        <item m="1" x="787"/>
        <item m="1" x="799"/>
        <item m="1" x="819"/>
        <item m="1" x="839"/>
        <item m="1" x="867"/>
        <item m="1" x="895"/>
        <item m="1" x="931"/>
        <item m="1" x="776"/>
        <item m="1" x="788"/>
        <item m="1" x="800"/>
        <item m="1" x="820"/>
        <item m="1" x="840"/>
        <item m="1" x="868"/>
        <item m="1" x="896"/>
        <item m="1" x="932"/>
        <item m="1" x="4"/>
        <item m="1" x="44"/>
        <item m="1" x="803"/>
        <item m="1" x="823"/>
        <item m="1" x="843"/>
        <item m="1" x="871"/>
        <item m="1" x="899"/>
        <item m="1" x="935"/>
        <item m="1" x="6"/>
        <item m="1" x="46"/>
        <item m="1" x="84"/>
        <item m="1" x="124"/>
        <item m="1" x="848"/>
        <item m="1" x="876"/>
        <item m="1" x="904"/>
        <item m="1" x="940"/>
        <item m="1" x="10"/>
        <item m="1" x="50"/>
        <item m="1" x="86"/>
        <item m="1" x="126"/>
        <item m="1" x="164"/>
        <item m="1" x="204"/>
        <item m="1" x="911"/>
        <item m="1" x="947"/>
        <item m="1" x="16"/>
        <item m="1" x="56"/>
        <item m="1" x="90"/>
        <item m="1" x="130"/>
        <item m="1" x="166"/>
        <item m="1" x="206"/>
        <item m="1" x="244"/>
        <item m="1" x="288"/>
        <item m="1" x="24"/>
        <item m="1" x="64"/>
        <item m="1" x="96"/>
        <item m="1" x="136"/>
        <item m="1" x="170"/>
        <item m="1" x="210"/>
        <item m="1" x="246"/>
        <item m="1" x="291"/>
        <item m="1" x="332"/>
        <item m="1" x="376"/>
        <item m="1" x="104"/>
        <item m="1" x="144"/>
        <item m="1" x="176"/>
        <item m="1" x="216"/>
        <item m="1" x="250"/>
        <item m="1" x="296"/>
        <item m="1" x="334"/>
        <item m="1" x="380"/>
        <item m="1" x="424"/>
        <item m="1" x="463"/>
        <item m="1" x="184"/>
        <item m="1" x="224"/>
        <item m="1" x="256"/>
        <item m="1" x="303"/>
        <item m="1" x="338"/>
        <item m="1" x="386"/>
        <item m="1" x="426"/>
        <item m="1" x="467"/>
        <item m="1" x="506"/>
        <item m="1" x="537"/>
        <item m="1" x="264"/>
        <item m="1" x="312"/>
        <item m="1" x="344"/>
        <item m="1" x="394"/>
        <item m="1" x="430"/>
        <item m="1" x="473"/>
        <item m="1" x="508"/>
        <item m="1" x="541"/>
        <item m="1" x="572"/>
        <item m="1" x="595"/>
        <item m="1" x="352"/>
        <item m="1" x="404"/>
        <item m="1" x="436"/>
        <item m="1" x="481"/>
        <item m="1" x="512"/>
        <item m="1" x="547"/>
        <item m="1" x="574"/>
        <item m="1" x="599"/>
        <item m="1" x="622"/>
        <item m="1" x="638"/>
        <item m="1" x="768"/>
        <item m="1" x="772"/>
        <item m="1" x="777"/>
        <item m="1" x="789"/>
        <item m="1" x="801"/>
        <item m="1" x="821"/>
        <item m="1" x="841"/>
        <item m="1" x="869"/>
        <item m="1" x="897"/>
        <item m="1" x="933"/>
        <item m="1" x="779"/>
        <item m="1" x="791"/>
        <item m="1" x="804"/>
        <item m="1" x="824"/>
        <item m="1" x="844"/>
        <item m="1" x="872"/>
        <item m="1" x="900"/>
        <item m="1" x="936"/>
        <item m="1" x="7"/>
        <item m="1" x="47"/>
        <item m="1" x="808"/>
        <item m="1" x="828"/>
        <item m="1" x="849"/>
        <item m="1" x="877"/>
        <item m="1" x="905"/>
        <item m="1" x="941"/>
        <item m="1" x="11"/>
        <item m="1" x="51"/>
        <item m="1" x="87"/>
        <item m="1" x="127"/>
        <item m="1" x="855"/>
        <item m="1" x="883"/>
        <item m="1" x="912"/>
        <item m="1" x="948"/>
        <item m="1" x="17"/>
        <item m="1" x="57"/>
        <item m="1" x="91"/>
        <item m="1" x="131"/>
        <item m="1" x="167"/>
        <item m="1" x="207"/>
        <item m="1" x="919"/>
        <item m="1" x="955"/>
        <item m="1" x="25"/>
        <item m="1" x="65"/>
        <item m="1" x="97"/>
        <item m="1" x="137"/>
        <item m="1" x="171"/>
        <item m="1" x="211"/>
        <item m="1" x="247"/>
        <item m="1" x="292"/>
        <item m="1" x="32"/>
        <item m="1" x="72"/>
        <item m="1" x="105"/>
        <item m="1" x="145"/>
        <item m="1" x="177"/>
        <item m="1" x="217"/>
        <item m="1" x="251"/>
        <item m="1" x="297"/>
        <item m="1" x="335"/>
        <item m="1" x="381"/>
        <item m="1" x="112"/>
        <item m="1" x="152"/>
        <item m="1" x="185"/>
        <item m="1" x="225"/>
        <item m="1" x="257"/>
        <item m="1" x="304"/>
        <item m="1" x="339"/>
        <item m="1" x="387"/>
        <item m="1" x="427"/>
        <item m="1" x="468"/>
        <item m="1" x="192"/>
        <item m="1" x="232"/>
        <item m="1" x="265"/>
        <item m="1" x="313"/>
        <item m="1" x="345"/>
        <item m="1" x="395"/>
        <item m="1" x="431"/>
        <item m="1" x="474"/>
        <item m="1" x="509"/>
        <item m="1" x="542"/>
        <item m="1" x="272"/>
        <item m="1" x="321"/>
        <item m="1" x="353"/>
        <item m="1" x="405"/>
        <item m="1" x="437"/>
        <item m="1" x="482"/>
        <item m="1" x="513"/>
        <item m="1" x="548"/>
        <item m="1" x="575"/>
        <item m="1" x="600"/>
        <item m="1" x="360"/>
        <item m="1" x="414"/>
        <item m="1" x="444"/>
        <item m="1" x="491"/>
        <item m="1" x="518"/>
        <item m="1" x="555"/>
        <item m="1" x="578"/>
        <item m="1" x="605"/>
        <item m="1" x="624"/>
        <item m="1" x="642"/>
        <item m="1" x="769"/>
        <item m="1" x="773"/>
        <item m="1" x="780"/>
        <item m="1" x="792"/>
        <item m="1" x="805"/>
        <item m="1" x="825"/>
        <item m="1" x="845"/>
        <item m="1" x="873"/>
        <item m="1" x="901"/>
        <item m="1" x="937"/>
        <item m="1" x="782"/>
        <item m="1" x="794"/>
        <item m="1" x="809"/>
        <item m="1" x="829"/>
        <item m="1" x="850"/>
        <item m="1" x="878"/>
        <item m="1" x="906"/>
        <item m="1" x="942"/>
        <item m="1" x="12"/>
        <item m="1" x="52"/>
        <item m="1" x="813"/>
        <item m="1" x="833"/>
        <item m="1" x="856"/>
        <item m="1" x="884"/>
        <item m="1" x="913"/>
        <item m="1" x="949"/>
        <item m="1" x="18"/>
        <item m="1" x="58"/>
        <item m="1" x="92"/>
        <item m="1" x="132"/>
        <item m="1" x="861"/>
        <item m="1" x="889"/>
        <item m="1" x="920"/>
        <item m="1" x="956"/>
        <item m="1" x="26"/>
        <item m="1" x="66"/>
        <item m="1" x="98"/>
        <item m="1" x="138"/>
        <item m="1" x="172"/>
        <item m="1" x="212"/>
        <item m="1" x="925"/>
        <item m="1" x="961"/>
        <item m="1" x="33"/>
        <item m="1" x="73"/>
        <item m="1" x="106"/>
        <item m="1" x="146"/>
        <item m="1" x="178"/>
        <item m="1" x="218"/>
        <item m="1" x="252"/>
        <item m="1" x="298"/>
        <item m="1" x="38"/>
        <item m="1" x="78"/>
        <item m="1" x="113"/>
        <item m="1" x="153"/>
        <item m="1" x="186"/>
        <item m="1" x="226"/>
        <item m="1" x="258"/>
        <item m="1" x="305"/>
        <item m="1" x="340"/>
        <item m="1" x="388"/>
        <item m="1" x="118"/>
        <item m="1" x="158"/>
        <item m="1" x="193"/>
        <item m="1" x="233"/>
        <item m="1" x="266"/>
        <item m="1" x="314"/>
        <item m="1" x="346"/>
        <item m="1" x="396"/>
        <item m="1" x="432"/>
        <item m="1" x="475"/>
        <item m="1" x="198"/>
        <item m="1" x="238"/>
        <item m="1" x="273"/>
        <item m="1" x="322"/>
        <item m="1" x="354"/>
        <item m="1" x="406"/>
        <item m="1" x="438"/>
        <item m="1" x="483"/>
        <item m="1" x="514"/>
        <item m="1" x="549"/>
        <item m="1" x="278"/>
        <item m="1" x="327"/>
        <item m="1" x="361"/>
        <item m="1" x="415"/>
        <item m="1" x="445"/>
        <item m="1" x="492"/>
        <item m="1" x="519"/>
        <item m="1" x="556"/>
        <item m="1" x="579"/>
        <item m="1" x="606"/>
        <item m="1" x="366"/>
        <item m="1" x="421"/>
        <item m="1" x="451"/>
        <item m="1" x="500"/>
        <item m="1" x="525"/>
        <item m="1" x="564"/>
        <item m="1" x="583"/>
        <item m="1" x="612"/>
        <item m="1" x="627"/>
        <item m="1" x="647"/>
        <item m="1" x="770"/>
        <item m="1" x="774"/>
        <item m="1" x="783"/>
        <item m="1" x="795"/>
        <item m="1" x="810"/>
        <item m="1" x="830"/>
        <item m="1" x="851"/>
        <item m="1" x="879"/>
        <item m="1" x="907"/>
        <item m="1" x="943"/>
        <item m="1" x="785"/>
        <item m="1" x="797"/>
        <item m="1" x="814"/>
        <item m="1" x="834"/>
        <item m="1" x="857"/>
        <item m="1" x="885"/>
        <item m="1" x="914"/>
        <item m="1" x="950"/>
        <item m="1" x="19"/>
        <item m="1" x="59"/>
        <item m="1" x="817"/>
        <item m="1" x="837"/>
        <item m="1" x="862"/>
        <item m="1" x="890"/>
        <item m="1" x="921"/>
        <item m="1" x="957"/>
        <item m="1" x="27"/>
        <item m="1" x="67"/>
        <item m="1" x="99"/>
        <item m="1" x="139"/>
        <item m="1" x="865"/>
        <item m="1" x="893"/>
        <item m="1" x="926"/>
        <item m="1" x="962"/>
        <item m="1" x="34"/>
        <item m="1" x="74"/>
        <item m="1" x="107"/>
        <item m="1" x="147"/>
        <item m="1" x="179"/>
        <item m="1" x="219"/>
        <item m="1" x="929"/>
        <item m="1" x="965"/>
        <item m="1" x="39"/>
        <item m="1" x="79"/>
        <item m="1" x="114"/>
        <item m="1" x="154"/>
        <item m="1" x="187"/>
        <item m="1" x="227"/>
        <item m="1" x="259"/>
        <item m="1" x="306"/>
        <item m="1" x="42"/>
        <item m="1" x="82"/>
        <item m="1" x="119"/>
        <item m="1" x="159"/>
        <item m="1" x="194"/>
        <item m="1" x="234"/>
        <item m="1" x="267"/>
        <item m="1" x="315"/>
        <item m="1" x="347"/>
        <item m="1" x="397"/>
        <item m="1" x="122"/>
        <item m="1" x="162"/>
        <item m="1" x="199"/>
        <item m="1" x="239"/>
        <item m="1" x="274"/>
        <item m="1" x="323"/>
        <item m="1" x="355"/>
        <item m="1" x="407"/>
        <item m="1" x="439"/>
        <item m="1" x="484"/>
        <item m="1" x="202"/>
        <item m="1" x="242"/>
        <item m="1" x="279"/>
        <item m="1" x="328"/>
        <item m="1" x="362"/>
        <item m="1" x="416"/>
        <item m="1" x="446"/>
        <item m="1" x="493"/>
        <item m="1" x="520"/>
        <item m="1" x="557"/>
        <item m="1" x="282"/>
        <item m="1" x="766"/>
        <item m="1" x="755"/>
        <item m="1" x="764"/>
        <item m="1" x="765"/>
        <item x="1"/>
        <item x="2"/>
      </items>
    </pivotField>
    <pivotField name="Linee Intervento" axis="axisRow" outline="0" showAll="0" defaultSubtotal="0">
      <items count="970">
        <item m="1" x="5"/>
        <item m="1" x="749"/>
        <item m="1" x="750"/>
        <item x="0"/>
        <item m="1" x="967"/>
        <item m="1" x="767"/>
        <item m="1" x="759"/>
        <item m="1" x="760"/>
        <item m="1" x="761"/>
        <item m="1" x="762"/>
        <item m="1" x="763"/>
        <item m="1" x="764"/>
        <item m="1" x="765"/>
        <item m="1" x="766"/>
        <item m="1" x="371"/>
        <item m="1" x="458"/>
        <item m="1" x="532"/>
        <item m="1" x="590"/>
        <item m="1" x="633"/>
        <item m="1" x="663"/>
        <item m="1" x="685"/>
        <item m="1" x="704"/>
        <item m="1" x="722"/>
        <item m="1" x="740"/>
        <item m="1" x="373"/>
        <item m="1" x="460"/>
        <item m="1" x="534"/>
        <item m="1" x="592"/>
        <item m="1" x="635"/>
        <item m="1" x="665"/>
        <item m="1" x="687"/>
        <item m="1" x="706"/>
        <item m="1" x="724"/>
        <item m="1" x="741"/>
        <item m="1" x="375"/>
        <item m="1" x="462"/>
        <item m="1" x="536"/>
        <item m="1" x="594"/>
        <item m="1" x="637"/>
        <item m="1" x="667"/>
        <item m="1" x="689"/>
        <item m="1" x="708"/>
        <item m="1" x="726"/>
        <item m="1" x="742"/>
        <item m="1" x="377"/>
        <item m="1" x="464"/>
        <item m="1" x="538"/>
        <item m="1" x="596"/>
        <item m="1" x="639"/>
        <item m="1" x="669"/>
        <item m="1" x="691"/>
        <item m="1" x="710"/>
        <item m="1" x="728"/>
        <item m="1" x="743"/>
        <item m="1" x="380"/>
        <item m="1" x="467"/>
        <item m="1" x="541"/>
        <item m="1" x="599"/>
        <item m="1" x="642"/>
        <item m="1" x="672"/>
        <item m="1" x="693"/>
        <item m="1" x="712"/>
        <item m="1" x="730"/>
        <item m="1" x="744"/>
        <item m="1" x="385"/>
        <item m="1" x="472"/>
        <item m="1" x="546"/>
        <item m="1" x="604"/>
        <item m="1" x="647"/>
        <item m="1" x="675"/>
        <item m="1" x="695"/>
        <item m="1" x="714"/>
        <item m="1" x="732"/>
        <item m="1" x="745"/>
        <item m="1" x="392"/>
        <item m="1" x="479"/>
        <item m="1" x="553"/>
        <item m="1" x="611"/>
        <item m="1" x="652"/>
        <item m="1" x="678"/>
        <item m="1" x="697"/>
        <item m="1" x="716"/>
        <item m="1" x="734"/>
        <item m="1" x="746"/>
        <item m="1" x="401"/>
        <item m="1" x="488"/>
        <item m="1" x="562"/>
        <item m="1" x="618"/>
        <item m="1" x="656"/>
        <item m="1" x="680"/>
        <item m="1" x="699"/>
        <item m="1" x="718"/>
        <item m="1" x="736"/>
        <item m="1" x="747"/>
        <item m="1" x="411"/>
        <item m="1" x="498"/>
        <item m="1" x="570"/>
        <item m="1" x="622"/>
        <item m="1" x="658"/>
        <item m="1" x="682"/>
        <item m="1" x="701"/>
        <item m="1" x="720"/>
        <item m="1" x="738"/>
        <item m="1" x="748"/>
        <item m="1" x="778"/>
        <item m="1" x="790"/>
        <item m="1" x="802"/>
        <item m="1" x="822"/>
        <item m="1" x="842"/>
        <item m="1" x="870"/>
        <item m="1" x="898"/>
        <item m="1" x="934"/>
        <item m="1" x="6"/>
        <item m="1" x="46"/>
        <item m="1" x="805"/>
        <item m="1" x="825"/>
        <item m="1" x="845"/>
        <item m="1" x="873"/>
        <item m="1" x="901"/>
        <item m="1" x="937"/>
        <item m="1" x="8"/>
        <item m="1" x="48"/>
        <item m="1" x="86"/>
        <item m="1" x="126"/>
        <item m="1" x="850"/>
        <item m="1" x="878"/>
        <item m="1" x="906"/>
        <item m="1" x="942"/>
        <item m="1" x="12"/>
        <item m="1" x="52"/>
        <item m="1" x="88"/>
        <item m="1" x="128"/>
        <item m="1" x="166"/>
        <item m="1" x="206"/>
        <item m="1" x="913"/>
        <item m="1" x="949"/>
        <item m="1" x="18"/>
        <item m="1" x="58"/>
        <item m="1" x="92"/>
        <item m="1" x="132"/>
        <item m="1" x="168"/>
        <item m="1" x="208"/>
        <item m="1" x="246"/>
        <item m="1" x="290"/>
        <item m="1" x="26"/>
        <item m="1" x="66"/>
        <item m="1" x="98"/>
        <item m="1" x="138"/>
        <item m="1" x="172"/>
        <item m="1" x="212"/>
        <item m="1" x="248"/>
        <item m="1" x="293"/>
        <item m="1" x="334"/>
        <item m="1" x="379"/>
        <item m="1" x="106"/>
        <item m="1" x="146"/>
        <item m="1" x="178"/>
        <item m="1" x="218"/>
        <item m="1" x="252"/>
        <item m="1" x="298"/>
        <item m="1" x="336"/>
        <item m="1" x="383"/>
        <item m="1" x="426"/>
        <item m="1" x="466"/>
        <item m="1" x="186"/>
        <item m="1" x="226"/>
        <item m="1" x="258"/>
        <item m="1" x="305"/>
        <item m="1" x="340"/>
        <item m="1" x="389"/>
        <item m="1" x="428"/>
        <item m="1" x="470"/>
        <item m="1" x="508"/>
        <item m="1" x="540"/>
        <item m="1" x="266"/>
        <item m="1" x="314"/>
        <item m="1" x="346"/>
        <item m="1" x="397"/>
        <item m="1" x="432"/>
        <item m="1" x="476"/>
        <item m="1" x="510"/>
        <item m="1" x="544"/>
        <item m="1" x="574"/>
        <item m="1" x="598"/>
        <item m="1" x="354"/>
        <item m="1" x="407"/>
        <item m="1" x="438"/>
        <item m="1" x="484"/>
        <item m="1" x="514"/>
        <item m="1" x="550"/>
        <item m="1" x="576"/>
        <item m="1" x="602"/>
        <item m="1" x="624"/>
        <item m="1" x="641"/>
        <item m="1" x="446"/>
        <item m="1" x="494"/>
        <item m="1" x="520"/>
        <item m="1" x="558"/>
        <item m="1" x="580"/>
        <item m="1" x="608"/>
        <item m="1" x="626"/>
        <item m="1" x="645"/>
        <item m="1" x="660"/>
        <item m="1" x="671"/>
        <item m="1" x="781"/>
        <item m="1" x="793"/>
        <item m="1" x="806"/>
        <item m="1" x="826"/>
        <item m="1" x="846"/>
        <item m="1" x="874"/>
        <item m="1" x="902"/>
        <item m="1" x="938"/>
        <item m="1" x="9"/>
        <item m="1" x="49"/>
        <item m="1" x="810"/>
        <item m="1" x="830"/>
        <item m="1" x="851"/>
        <item m="1" x="879"/>
        <item m="1" x="907"/>
        <item m="1" x="943"/>
        <item m="1" x="13"/>
        <item m="1" x="53"/>
        <item m="1" x="89"/>
        <item m="1" x="129"/>
        <item m="1" x="857"/>
        <item m="1" x="885"/>
        <item m="1" x="914"/>
        <item m="1" x="950"/>
        <item m="1" x="19"/>
        <item m="1" x="59"/>
        <item m="1" x="93"/>
        <item m="1" x="133"/>
        <item m="1" x="169"/>
        <item m="1" x="209"/>
        <item m="1" x="921"/>
        <item m="1" x="957"/>
        <item m="1" x="27"/>
        <item m="1" x="67"/>
        <item m="1" x="99"/>
        <item m="1" x="139"/>
        <item m="1" x="173"/>
        <item m="1" x="213"/>
        <item m="1" x="249"/>
        <item m="1" x="294"/>
        <item m="1" x="34"/>
        <item m="1" x="74"/>
        <item m="1" x="107"/>
        <item m="1" x="147"/>
        <item m="1" x="179"/>
        <item m="1" x="219"/>
        <item m="1" x="253"/>
        <item m="1" x="299"/>
        <item m="1" x="337"/>
        <item m="1" x="384"/>
        <item m="1" x="114"/>
        <item m="1" x="154"/>
        <item m="1" x="187"/>
        <item m="1" x="227"/>
        <item m="1" x="259"/>
        <item m="1" x="306"/>
        <item m="1" x="341"/>
        <item m="1" x="390"/>
        <item m="1" x="429"/>
        <item m="1" x="471"/>
        <item m="1" x="194"/>
        <item m="1" x="234"/>
        <item m="1" x="267"/>
        <item m="1" x="315"/>
        <item m="1" x="347"/>
        <item m="1" x="398"/>
        <item m="1" x="433"/>
        <item m="1" x="477"/>
        <item m="1" x="511"/>
        <item m="1" x="545"/>
        <item m="1" x="274"/>
        <item m="1" x="323"/>
        <item m="1" x="355"/>
        <item m="1" x="408"/>
        <item m="1" x="439"/>
        <item m="1" x="485"/>
        <item m="1" x="515"/>
        <item m="1" x="551"/>
        <item m="1" x="577"/>
        <item m="1" x="603"/>
        <item m="1" x="362"/>
        <item m="1" x="417"/>
        <item m="1" x="447"/>
        <item m="1" x="495"/>
        <item m="1" x="521"/>
        <item m="1" x="559"/>
        <item m="1" x="581"/>
        <item m="1" x="609"/>
        <item m="1" x="627"/>
        <item m="1" x="646"/>
        <item m="1" x="453"/>
        <item m="1" x="503"/>
        <item m="1" x="527"/>
        <item m="1" x="567"/>
        <item m="1" x="585"/>
        <item m="1" x="615"/>
        <item m="1" x="629"/>
        <item m="1" x="650"/>
        <item m="1" x="661"/>
        <item m="1" x="674"/>
        <item m="1" x="784"/>
        <item m="1" x="796"/>
        <item m="1" x="811"/>
        <item m="1" x="831"/>
        <item m="1" x="852"/>
        <item m="1" x="880"/>
        <item m="1" x="908"/>
        <item m="1" x="944"/>
        <item m="1" x="14"/>
        <item m="1" x="54"/>
        <item m="1" x="815"/>
        <item m="1" x="835"/>
        <item m="1" x="858"/>
        <item m="1" x="886"/>
        <item m="1" x="915"/>
        <item m="1" x="951"/>
        <item m="1" x="20"/>
        <item m="1" x="60"/>
        <item m="1" x="94"/>
        <item m="1" x="134"/>
        <item m="1" x="863"/>
        <item m="1" x="891"/>
        <item m="1" x="922"/>
        <item m="1" x="958"/>
        <item m="1" x="28"/>
        <item m="1" x="68"/>
        <item m="1" x="100"/>
        <item m="1" x="140"/>
        <item m="1" x="174"/>
        <item m="1" x="214"/>
        <item m="1" x="927"/>
        <item m="1" x="963"/>
        <item m="1" x="35"/>
        <item m="1" x="75"/>
        <item m="1" x="108"/>
        <item m="1" x="148"/>
        <item m="1" x="180"/>
        <item m="1" x="220"/>
        <item m="1" x="254"/>
        <item m="1" x="300"/>
        <item m="1" x="40"/>
        <item m="1" x="80"/>
        <item m="1" x="115"/>
        <item m="1" x="155"/>
        <item m="1" x="188"/>
        <item m="1" x="228"/>
        <item m="1" x="260"/>
        <item m="1" x="307"/>
        <item m="1" x="342"/>
        <item m="1" x="391"/>
        <item m="1" x="120"/>
        <item m="1" x="160"/>
        <item m="1" x="195"/>
        <item m="1" x="235"/>
        <item m="1" x="268"/>
        <item m="1" x="316"/>
        <item m="1" x="348"/>
        <item m="1" x="399"/>
        <item m="1" x="434"/>
        <item m="1" x="478"/>
        <item m="1" x="200"/>
        <item m="1" x="240"/>
        <item m="1" x="275"/>
        <item m="1" x="324"/>
        <item m="1" x="356"/>
        <item m="1" x="409"/>
        <item m="1" x="440"/>
        <item m="1" x="486"/>
        <item m="1" x="516"/>
        <item m="1" x="552"/>
        <item m="1" x="280"/>
        <item m="1" x="329"/>
        <item m="1" x="363"/>
        <item m="1" x="418"/>
        <item m="1" x="448"/>
        <item m="1" x="496"/>
        <item m="1" x="522"/>
        <item m="1" x="560"/>
        <item m="1" x="582"/>
        <item m="1" x="610"/>
        <item m="1" x="368"/>
        <item m="1" x="423"/>
        <item m="1" x="454"/>
        <item m="1" x="504"/>
        <item m="1" x="528"/>
        <item m="1" x="568"/>
        <item m="1" x="586"/>
        <item m="1" x="616"/>
        <item m="1" x="630"/>
        <item m="1" x="651"/>
        <item m="1" x="457"/>
        <item m="1" x="507"/>
        <item m="1" x="531"/>
        <item m="1" x="573"/>
        <item m="1" x="589"/>
        <item m="1" x="621"/>
        <item m="1" x="632"/>
        <item m="1" x="655"/>
        <item m="1" x="662"/>
        <item m="1" x="677"/>
        <item m="1" x="787"/>
        <item m="1" x="799"/>
        <item m="1" x="816"/>
        <item m="1" x="836"/>
        <item m="1" x="859"/>
        <item m="1" x="887"/>
        <item m="1" x="916"/>
        <item m="1" x="952"/>
        <item m="1" x="21"/>
        <item m="1" x="61"/>
        <item m="1" x="819"/>
        <item m="1" x="839"/>
        <item m="1" x="864"/>
        <item m="1" x="892"/>
        <item m="1" x="923"/>
        <item m="1" x="959"/>
        <item m="1" x="29"/>
        <item m="1" x="69"/>
        <item m="1" x="101"/>
        <item m="1" x="141"/>
        <item m="1" x="867"/>
        <item m="1" x="895"/>
        <item m="1" x="928"/>
        <item m="1" x="964"/>
        <item m="1" x="36"/>
        <item m="1" x="76"/>
        <item m="1" x="109"/>
        <item m="1" x="149"/>
        <item m="1" x="181"/>
        <item m="1" x="221"/>
        <item m="1" x="931"/>
        <item m="1" x="968"/>
        <item m="1" x="41"/>
        <item m="1" x="81"/>
        <item m="1" x="116"/>
        <item m="1" x="156"/>
        <item m="1" x="189"/>
        <item m="1" x="229"/>
        <item m="1" x="261"/>
        <item m="1" x="308"/>
        <item m="1" x="44"/>
        <item m="1" x="84"/>
        <item m="1" x="121"/>
        <item m="1" x="161"/>
        <item m="1" x="196"/>
        <item m="1" x="236"/>
        <item m="1" x="269"/>
        <item m="1" x="317"/>
        <item m="1" x="349"/>
        <item m="1" x="400"/>
        <item m="1" x="124"/>
        <item m="1" x="164"/>
        <item m="1" x="201"/>
        <item m="1" x="241"/>
        <item m="1" x="276"/>
        <item m="1" x="325"/>
        <item m="1" x="357"/>
        <item m="1" x="410"/>
        <item m="1" x="441"/>
        <item m="1" x="487"/>
        <item m="1" x="204"/>
        <item m="1" x="244"/>
        <item m="1" x="281"/>
        <item m="1" x="330"/>
        <item m="1" x="364"/>
        <item m="1" x="419"/>
        <item m="1" x="449"/>
        <item m="1" x="497"/>
        <item m="1" x="523"/>
        <item m="1" x="561"/>
        <item m="1" x="284"/>
        <item m="1" x="333"/>
        <item m="1" x="369"/>
        <item m="1" x="424"/>
        <item m="1" x="455"/>
        <item m="1" x="505"/>
        <item m="1" x="529"/>
        <item m="1" x="569"/>
        <item m="1" x="587"/>
        <item m="1" x="617"/>
        <item m="1" x="751"/>
        <item m="1" x="753"/>
        <item m="1" x="754"/>
        <item m="1" x="755"/>
        <item m="1" x="756"/>
        <item m="1" x="757"/>
        <item m="1" x="758"/>
        <item m="1" x="286"/>
        <item m="1" x="372"/>
        <item m="1" x="459"/>
        <item m="1" x="533"/>
        <item m="1" x="591"/>
        <item m="1" x="634"/>
        <item m="1" x="664"/>
        <item m="1" x="686"/>
        <item m="1" x="705"/>
        <item m="1" x="723"/>
        <item m="1" x="287"/>
        <item m="1" x="374"/>
        <item m="1" x="461"/>
        <item m="1" x="535"/>
        <item m="1" x="593"/>
        <item m="1" x="636"/>
        <item m="1" x="666"/>
        <item m="1" x="688"/>
        <item m="1" x="707"/>
        <item m="1" x="725"/>
        <item m="1" x="288"/>
        <item m="1" x="376"/>
        <item m="1" x="463"/>
        <item m="1" x="537"/>
        <item m="1" x="595"/>
        <item m="1" x="638"/>
        <item m="1" x="668"/>
        <item m="1" x="690"/>
        <item m="1" x="709"/>
        <item m="1" x="727"/>
        <item m="1" x="289"/>
        <item m="1" x="378"/>
        <item m="1" x="465"/>
        <item m="1" x="539"/>
        <item m="1" x="597"/>
        <item m="1" x="640"/>
        <item m="1" x="670"/>
        <item m="1" x="692"/>
        <item m="1" x="711"/>
        <item m="1" x="729"/>
        <item m="1" x="292"/>
        <item m="1" x="382"/>
        <item m="1" x="469"/>
        <item m="1" x="543"/>
        <item m="1" x="601"/>
        <item m="1" x="644"/>
        <item m="1" x="673"/>
        <item m="1" x="694"/>
        <item m="1" x="713"/>
        <item m="1" x="731"/>
        <item m="1" x="297"/>
        <item m="1" x="388"/>
        <item m="1" x="475"/>
        <item m="1" x="549"/>
        <item m="1" x="607"/>
        <item m="1" x="649"/>
        <item m="1" x="676"/>
        <item m="1" x="696"/>
        <item m="1" x="715"/>
        <item m="1" x="733"/>
        <item m="1" x="304"/>
        <item m="1" x="396"/>
        <item m="1" x="483"/>
        <item m="1" x="557"/>
        <item m="1" x="614"/>
        <item m="1" x="654"/>
        <item m="1" x="679"/>
        <item m="1" x="698"/>
        <item m="1" x="717"/>
        <item m="1" x="735"/>
        <item m="1" x="313"/>
        <item m="1" x="406"/>
        <item m="1" x="493"/>
        <item m="1" x="566"/>
        <item m="1" x="620"/>
        <item m="1" x="657"/>
        <item m="1" x="681"/>
        <item m="1" x="700"/>
        <item m="1" x="719"/>
        <item m="1" x="737"/>
        <item m="1" x="322"/>
        <item m="1" x="416"/>
        <item m="1" x="502"/>
        <item m="1" x="572"/>
        <item m="1" x="623"/>
        <item m="1" x="659"/>
        <item m="1" x="683"/>
        <item m="1" x="702"/>
        <item m="1" x="721"/>
        <item m="1" x="739"/>
        <item m="1" x="768"/>
        <item m="1" x="772"/>
        <item m="1" x="777"/>
        <item m="1" x="789"/>
        <item m="1" x="801"/>
        <item m="1" x="821"/>
        <item m="1" x="841"/>
        <item m="1" x="869"/>
        <item m="1" x="897"/>
        <item m="1" x="933"/>
        <item m="1" x="779"/>
        <item m="1" x="791"/>
        <item m="1" x="803"/>
        <item m="1" x="823"/>
        <item m="1" x="843"/>
        <item m="1" x="871"/>
        <item m="1" x="899"/>
        <item m="1" x="935"/>
        <item m="1" x="7"/>
        <item m="1" x="47"/>
        <item m="1" x="807"/>
        <item m="1" x="827"/>
        <item m="1" x="847"/>
        <item m="1" x="875"/>
        <item m="1" x="903"/>
        <item m="1" x="939"/>
        <item m="1" x="10"/>
        <item m="1" x="50"/>
        <item m="1" x="87"/>
        <item m="1" x="127"/>
        <item m="1" x="853"/>
        <item m="1" x="881"/>
        <item m="1" x="909"/>
        <item m="1" x="945"/>
        <item m="1" x="15"/>
        <item m="1" x="55"/>
        <item m="1" x="90"/>
        <item m="1" x="130"/>
        <item m="1" x="167"/>
        <item m="1" x="207"/>
        <item m="1" x="917"/>
        <item m="1" x="953"/>
        <item m="1" x="22"/>
        <item m="1" x="62"/>
        <item m="1" x="95"/>
        <item m="1" x="135"/>
        <item m="1" x="170"/>
        <item m="1" x="210"/>
        <item m="1" x="247"/>
        <item m="1" x="291"/>
        <item m="1" x="30"/>
        <item m="1" x="70"/>
        <item m="1" x="102"/>
        <item m="1" x="142"/>
        <item m="1" x="175"/>
        <item m="1" x="215"/>
        <item m="1" x="250"/>
        <item m="1" x="295"/>
        <item m="1" x="335"/>
        <item m="1" x="381"/>
        <item m="1" x="110"/>
        <item m="1" x="150"/>
        <item m="1" x="182"/>
        <item m="1" x="222"/>
        <item m="1" x="255"/>
        <item m="1" x="301"/>
        <item m="1" x="338"/>
        <item m="1" x="386"/>
        <item m="1" x="427"/>
        <item m="1" x="468"/>
        <item m="1" x="190"/>
        <item m="1" x="230"/>
        <item m="1" x="262"/>
        <item m="1" x="309"/>
        <item m="1" x="343"/>
        <item m="1" x="393"/>
        <item m="1" x="430"/>
        <item m="1" x="473"/>
        <item m="1" x="509"/>
        <item m="1" x="542"/>
        <item m="1" x="270"/>
        <item m="1" x="318"/>
        <item m="1" x="350"/>
        <item m="1" x="402"/>
        <item m="1" x="435"/>
        <item m="1" x="480"/>
        <item m="1" x="512"/>
        <item m="1" x="547"/>
        <item m="1" x="575"/>
        <item m="1" x="600"/>
        <item m="1" x="358"/>
        <item m="1" x="412"/>
        <item m="1" x="442"/>
        <item m="1" x="489"/>
        <item m="1" x="517"/>
        <item m="1" x="554"/>
        <item m="1" x="578"/>
        <item m="1" x="605"/>
        <item m="1" x="625"/>
        <item m="1" x="643"/>
        <item m="1" x="769"/>
        <item m="1" x="773"/>
        <item m="1" x="780"/>
        <item m="1" x="792"/>
        <item m="1" x="804"/>
        <item m="1" x="824"/>
        <item m="1" x="844"/>
        <item m="1" x="872"/>
        <item m="1" x="900"/>
        <item m="1" x="936"/>
        <item m="1" x="782"/>
        <item m="1" x="794"/>
        <item m="1" x="808"/>
        <item m="1" x="828"/>
        <item m="1" x="848"/>
        <item m="1" x="876"/>
        <item m="1" x="904"/>
        <item m="1" x="940"/>
        <item m="1" x="11"/>
        <item m="1" x="51"/>
        <item m="1" x="812"/>
        <item m="1" x="832"/>
        <item m="1" x="854"/>
        <item m="1" x="882"/>
        <item m="1" x="910"/>
        <item m="1" x="946"/>
        <item m="1" x="16"/>
        <item m="1" x="56"/>
        <item m="1" x="91"/>
        <item m="1" x="131"/>
        <item m="1" x="860"/>
        <item m="1" x="888"/>
        <item m="1" x="918"/>
        <item m="1" x="954"/>
        <item m="1" x="23"/>
        <item m="1" x="63"/>
        <item m="1" x="96"/>
        <item m="1" x="136"/>
        <item m="1" x="171"/>
        <item m="1" x="211"/>
        <item m="1" x="924"/>
        <item m="1" x="960"/>
        <item m="1" x="31"/>
        <item m="1" x="71"/>
        <item m="1" x="103"/>
        <item m="1" x="143"/>
        <item m="1" x="176"/>
        <item m="1" x="216"/>
        <item m="1" x="251"/>
        <item m="1" x="296"/>
        <item m="1" x="37"/>
        <item m="1" x="77"/>
        <item m="1" x="111"/>
        <item m="1" x="151"/>
        <item m="1" x="183"/>
        <item m="1" x="223"/>
        <item m="1" x="256"/>
        <item m="1" x="302"/>
        <item m="1" x="339"/>
        <item m="1" x="387"/>
        <item m="1" x="117"/>
        <item m="1" x="157"/>
        <item m="1" x="191"/>
        <item m="1" x="231"/>
        <item m="1" x="263"/>
        <item m="1" x="310"/>
        <item m="1" x="344"/>
        <item m="1" x="394"/>
        <item m="1" x="431"/>
        <item m="1" x="474"/>
        <item m="1" x="197"/>
        <item m="1" x="237"/>
        <item m="1" x="271"/>
        <item m="1" x="319"/>
        <item m="1" x="351"/>
        <item m="1" x="403"/>
        <item m="1" x="436"/>
        <item m="1" x="481"/>
        <item m="1" x="513"/>
        <item m="1" x="548"/>
        <item m="1" x="277"/>
        <item m="1" x="326"/>
        <item m="1" x="359"/>
        <item m="1" x="413"/>
        <item m="1" x="443"/>
        <item m="1" x="490"/>
        <item m="1" x="518"/>
        <item m="1" x="555"/>
        <item m="1" x="579"/>
        <item m="1" x="606"/>
        <item m="1" x="365"/>
        <item m="1" x="420"/>
        <item m="1" x="450"/>
        <item m="1" x="499"/>
        <item m="1" x="524"/>
        <item m="1" x="563"/>
        <item m="1" x="583"/>
        <item m="1" x="612"/>
        <item m="1" x="628"/>
        <item m="1" x="648"/>
        <item m="1" x="770"/>
        <item m="1" x="774"/>
        <item m="1" x="783"/>
        <item m="1" x="795"/>
        <item m="1" x="809"/>
        <item m="1" x="829"/>
        <item m="1" x="849"/>
        <item m="1" x="877"/>
        <item m="1" x="905"/>
        <item m="1" x="941"/>
        <item m="1" x="785"/>
        <item m="1" x="797"/>
        <item m="1" x="813"/>
        <item m="1" x="833"/>
        <item m="1" x="855"/>
        <item m="1" x="883"/>
        <item m="1" x="911"/>
        <item m="1" x="947"/>
        <item m="1" x="17"/>
        <item m="1" x="57"/>
        <item m="1" x="817"/>
        <item m="1" x="837"/>
        <item m="1" x="861"/>
        <item m="1" x="889"/>
        <item m="1" x="919"/>
        <item m="1" x="955"/>
        <item m="1" x="24"/>
        <item m="1" x="64"/>
        <item m="1" x="97"/>
        <item m="1" x="137"/>
        <item m="1" x="865"/>
        <item m="1" x="893"/>
        <item m="1" x="925"/>
        <item m="1" x="961"/>
        <item m="1" x="32"/>
        <item m="1" x="72"/>
        <item m="1" x="104"/>
        <item m="1" x="144"/>
        <item m="1" x="177"/>
        <item m="1" x="217"/>
        <item m="1" x="929"/>
        <item m="1" x="965"/>
        <item m="1" x="38"/>
        <item m="1" x="78"/>
        <item m="1" x="112"/>
        <item m="1" x="152"/>
        <item m="1" x="184"/>
        <item m="1" x="224"/>
        <item m="1" x="257"/>
        <item m="1" x="303"/>
        <item m="1" x="42"/>
        <item m="1" x="82"/>
        <item m="1" x="118"/>
        <item m="1" x="158"/>
        <item m="1" x="192"/>
        <item m="1" x="232"/>
        <item m="1" x="264"/>
        <item m="1" x="311"/>
        <item m="1" x="345"/>
        <item m="1" x="395"/>
        <item m="1" x="122"/>
        <item m="1" x="162"/>
        <item m="1" x="198"/>
        <item m="1" x="238"/>
        <item m="1" x="272"/>
        <item m="1" x="320"/>
        <item m="1" x="352"/>
        <item m="1" x="404"/>
        <item m="1" x="437"/>
        <item m="1" x="482"/>
        <item m="1" x="202"/>
        <item m="1" x="242"/>
        <item m="1" x="278"/>
        <item m="1" x="327"/>
        <item m="1" x="360"/>
        <item m="1" x="414"/>
        <item m="1" x="444"/>
        <item m="1" x="491"/>
        <item m="1" x="519"/>
        <item m="1" x="556"/>
        <item m="1" x="282"/>
        <item m="1" x="331"/>
        <item m="1" x="366"/>
        <item m="1" x="421"/>
        <item m="1" x="451"/>
        <item m="1" x="500"/>
        <item m="1" x="525"/>
        <item m="1" x="564"/>
        <item m="1" x="584"/>
        <item m="1" x="613"/>
        <item m="1" x="370"/>
        <item m="1" x="425"/>
        <item m="1" x="456"/>
        <item m="1" x="506"/>
        <item m="1" x="530"/>
        <item m="1" x="571"/>
        <item m="1" x="588"/>
        <item m="1" x="619"/>
        <item m="1" x="631"/>
        <item m="1" x="653"/>
        <item m="1" x="771"/>
        <item m="1" x="775"/>
        <item m="1" x="786"/>
        <item m="1" x="798"/>
        <item m="1" x="814"/>
        <item m="1" x="834"/>
        <item m="1" x="856"/>
        <item m="1" x="884"/>
        <item m="1" x="912"/>
        <item m="1" x="948"/>
        <item m="1" x="788"/>
        <item m="1" x="800"/>
        <item m="1" x="818"/>
        <item m="1" x="838"/>
        <item m="1" x="862"/>
        <item m="1" x="890"/>
        <item m="1" x="920"/>
        <item m="1" x="956"/>
        <item m="1" x="25"/>
        <item m="1" x="65"/>
        <item m="1" x="820"/>
        <item m="1" x="840"/>
        <item m="1" x="866"/>
        <item m="1" x="894"/>
        <item m="1" x="926"/>
        <item m="1" x="962"/>
        <item m="1" x="33"/>
        <item m="1" x="73"/>
        <item m="1" x="105"/>
        <item m="1" x="145"/>
        <item m="1" x="868"/>
        <item m="1" x="896"/>
        <item m="1" x="930"/>
        <item m="1" x="966"/>
        <item m="1" x="39"/>
        <item m="1" x="79"/>
        <item m="1" x="113"/>
        <item m="1" x="153"/>
        <item m="1" x="185"/>
        <item m="1" x="225"/>
        <item m="1" x="932"/>
        <item m="1" x="969"/>
        <item m="1" x="43"/>
        <item m="1" x="83"/>
        <item m="1" x="119"/>
        <item m="1" x="159"/>
        <item m="1" x="193"/>
        <item m="1" x="233"/>
        <item m="1" x="265"/>
        <item m="1" x="312"/>
        <item m="1" x="45"/>
        <item m="1" x="85"/>
        <item m="1" x="123"/>
        <item m="1" x="163"/>
        <item m="1" x="199"/>
        <item m="1" x="239"/>
        <item m="1" x="273"/>
        <item m="1" x="321"/>
        <item m="1" x="353"/>
        <item m="1" x="405"/>
        <item m="1" x="125"/>
        <item m="1" x="165"/>
        <item m="1" x="203"/>
        <item m="1" x="243"/>
        <item m="1" x="279"/>
        <item m="1" x="328"/>
        <item m="1" x="361"/>
        <item m="1" x="415"/>
        <item m="1" x="445"/>
        <item m="1" x="492"/>
        <item m="1" x="205"/>
        <item m="1" x="245"/>
        <item m="1" x="283"/>
        <item m="1" x="332"/>
        <item m="1" x="367"/>
        <item m="1" x="422"/>
        <item m="1" x="452"/>
        <item m="1" x="501"/>
        <item m="1" x="526"/>
        <item m="1" x="565"/>
        <item m="1" x="703"/>
        <item m="1" x="285"/>
        <item m="1" x="684"/>
        <item m="1" x="752"/>
        <item m="1" x="776"/>
        <item x="2"/>
        <item x="3"/>
        <item x="4"/>
        <item x="1"/>
      </items>
    </pivotField>
    <pivotField axis="axisRow" outline="0" showAll="0" defaultSubtotal="0">
      <items count="1470">
        <item m="1" x="19"/>
        <item m="1" x="102"/>
        <item m="1" x="753"/>
        <item m="1" x="964"/>
        <item x="0"/>
        <item m="1" x="26"/>
        <item m="1" x="1015"/>
        <item m="1" x="1017"/>
        <item m="1" x="1019"/>
        <item m="1" x="1021"/>
        <item m="1" x="1022"/>
        <item m="1" x="1024"/>
        <item m="1" x="1027"/>
        <item m="1" x="1031"/>
        <item m="1" x="325"/>
        <item m="1" x="425"/>
        <item m="1" x="520"/>
        <item m="1" x="611"/>
        <item m="1" x="690"/>
        <item m="1" x="755"/>
        <item m="1" x="803"/>
        <item m="1" x="853"/>
        <item m="1" x="888"/>
        <item m="1" x="919"/>
        <item m="1" x="326"/>
        <item m="1" x="427"/>
        <item m="1" x="522"/>
        <item m="1" x="613"/>
        <item m="1" x="692"/>
        <item m="1" x="757"/>
        <item m="1" x="806"/>
        <item m="1" x="856"/>
        <item m="1" x="891"/>
        <item m="1" x="922"/>
        <item m="1" x="328"/>
        <item m="1" x="429"/>
        <item m="1" x="524"/>
        <item m="1" x="615"/>
        <item m="1" x="694"/>
        <item m="1" x="759"/>
        <item m="1" x="809"/>
        <item m="1" x="859"/>
        <item m="1" x="894"/>
        <item m="1" x="924"/>
        <item m="1" x="330"/>
        <item m="1" x="431"/>
        <item m="1" x="526"/>
        <item m="1" x="617"/>
        <item m="1" x="696"/>
        <item m="1" x="761"/>
        <item m="1" x="812"/>
        <item m="1" x="862"/>
        <item m="1" x="896"/>
        <item m="1" x="926"/>
        <item m="1" x="333"/>
        <item m="1" x="434"/>
        <item m="1" x="530"/>
        <item m="1" x="621"/>
        <item m="1" x="700"/>
        <item m="1" x="764"/>
        <item m="1" x="815"/>
        <item m="1" x="864"/>
        <item m="1" x="898"/>
        <item m="1" x="928"/>
        <item m="1" x="338"/>
        <item m="1" x="440"/>
        <item m="1" x="537"/>
        <item m="1" x="629"/>
        <item m="1" x="708"/>
        <item m="1" x="769"/>
        <item m="1" x="818"/>
        <item m="1" x="867"/>
        <item m="1" x="900"/>
        <item m="1" x="929"/>
        <item m="1" x="344"/>
        <item m="1" x="447"/>
        <item m="1" x="545"/>
        <item m="1" x="638"/>
        <item m="1" x="716"/>
        <item m="1" x="775"/>
        <item m="1" x="822"/>
        <item m="1" x="869"/>
        <item m="1" x="902"/>
        <item m="1" x="930"/>
        <item m="1" x="352"/>
        <item m="1" x="456"/>
        <item m="1" x="555"/>
        <item m="1" x="647"/>
        <item m="1" x="722"/>
        <item m="1" x="779"/>
        <item m="1" x="826"/>
        <item m="1" x="871"/>
        <item m="1" x="904"/>
        <item m="1" x="931"/>
        <item m="1" x="361"/>
        <item m="1" x="466"/>
        <item m="1" x="564"/>
        <item m="1" x="653"/>
        <item m="1" x="726"/>
        <item m="1" x="782"/>
        <item m="1" x="828"/>
        <item m="1" x="873"/>
        <item m="1" x="906"/>
        <item m="1" x="932"/>
        <item m="1" x="1336"/>
        <item m="1" x="1347"/>
        <item m="1" x="1364"/>
        <item m="1" x="1379"/>
        <item m="1" x="1397"/>
        <item m="1" x="1410"/>
        <item m="1" x="1431"/>
        <item m="1" x="1448"/>
        <item m="1" x="22"/>
        <item m="1" x="45"/>
        <item m="1" x="1366"/>
        <item m="1" x="1380"/>
        <item m="1" x="1398"/>
        <item m="1" x="1411"/>
        <item m="1" x="1433"/>
        <item m="1" x="1449"/>
        <item m="1" x="24"/>
        <item m="1" x="47"/>
        <item m="1" x="74"/>
        <item m="1" x="98"/>
        <item m="1" x="1400"/>
        <item m="1" x="1413"/>
        <item m="1" x="1435"/>
        <item m="1" x="1451"/>
        <item m="1" x="28"/>
        <item m="1" x="49"/>
        <item m="1" x="78"/>
        <item m="1" x="100"/>
        <item m="1" x="129"/>
        <item m="1" x="164"/>
        <item m="1" x="1438"/>
        <item m="1" x="1454"/>
        <item m="1" x="31"/>
        <item m="1" x="52"/>
        <item m="1" x="81"/>
        <item m="1" x="103"/>
        <item m="1" x="133"/>
        <item m="1" x="166"/>
        <item m="1" x="207"/>
        <item m="1" x="246"/>
        <item m="1" x="35"/>
        <item m="1" x="56"/>
        <item m="1" x="84"/>
        <item m="1" x="106"/>
        <item m="1" x="137"/>
        <item m="1" x="169"/>
        <item m="1" x="210"/>
        <item m="1" x="248"/>
        <item m="1" x="294"/>
        <item m="1" x="332"/>
        <item m="1" x="88"/>
        <item m="1" x="110"/>
        <item m="1" x="141"/>
        <item m="1" x="173"/>
        <item m="1" x="214"/>
        <item m="1" x="251"/>
        <item m="1" x="297"/>
        <item m="1" x="335"/>
        <item m="1" x="390"/>
        <item m="1" x="433"/>
        <item m="1" x="147"/>
        <item m="1" x="179"/>
        <item m="1" x="219"/>
        <item m="1" x="256"/>
        <item m="1" x="301"/>
        <item m="1" x="340"/>
        <item m="1" x="394"/>
        <item m="1" x="437"/>
        <item m="1" x="488"/>
        <item m="1" x="529"/>
        <item m="1" x="226"/>
        <item m="1" x="263"/>
        <item m="1" x="306"/>
        <item m="1" x="347"/>
        <item m="1" x="399"/>
        <item m="1" x="443"/>
        <item m="1" x="492"/>
        <item m="1" x="534"/>
        <item m="1" x="583"/>
        <item m="1" x="620"/>
        <item m="1" x="313"/>
        <item m="1" x="356"/>
        <item m="1" x="405"/>
        <item m="1" x="451"/>
        <item m="1" x="497"/>
        <item m="1" x="541"/>
        <item m="1" x="588"/>
        <item m="1" x="626"/>
        <item m="1" x="669"/>
        <item m="1" x="699"/>
        <item m="1" x="413"/>
        <item m="1" x="461"/>
        <item m="1" x="504"/>
        <item m="1" x="550"/>
        <item m="1" x="594"/>
        <item m="1" x="634"/>
        <item m="1" x="675"/>
        <item m="1" x="705"/>
        <item m="1" x="740"/>
        <item m="1" x="763"/>
        <item m="1" x="1338"/>
        <item m="1" x="1348"/>
        <item m="1" x="1367"/>
        <item m="1" x="1381"/>
        <item m="1" x="1399"/>
        <item m="1" x="1412"/>
        <item m="1" x="1434"/>
        <item m="1" x="1450"/>
        <item m="1" x="25"/>
        <item m="1" x="48"/>
        <item m="1" x="1369"/>
        <item m="1" x="1382"/>
        <item m="1" x="1401"/>
        <item m="1" x="1414"/>
        <item m="1" x="1436"/>
        <item m="1" x="1452"/>
        <item m="1" x="29"/>
        <item m="1" x="50"/>
        <item m="1" x="79"/>
        <item m="1" x="101"/>
        <item m="1" x="1403"/>
        <item m="1" x="1416"/>
        <item m="1" x="1439"/>
        <item m="1" x="1455"/>
        <item m="1" x="32"/>
        <item m="1" x="53"/>
        <item m="1" x="82"/>
        <item m="1" x="104"/>
        <item m="1" x="134"/>
        <item m="1" x="167"/>
        <item m="1" x="1442"/>
        <item m="1" x="1458"/>
        <item m="1" x="36"/>
        <item m="1" x="57"/>
        <item m="1" x="85"/>
        <item m="1" x="107"/>
        <item m="1" x="138"/>
        <item m="1" x="170"/>
        <item m="1" x="211"/>
        <item m="1" x="249"/>
        <item m="1" x="39"/>
        <item m="1" x="60"/>
        <item m="1" x="89"/>
        <item m="1" x="111"/>
        <item m="1" x="142"/>
        <item m="1" x="174"/>
        <item m="1" x="215"/>
        <item m="1" x="252"/>
        <item m="1" x="298"/>
        <item m="1" x="336"/>
        <item m="1" x="92"/>
        <item m="1" x="114"/>
        <item m="1" x="148"/>
        <item m="1" x="180"/>
        <item m="1" x="220"/>
        <item m="1" x="257"/>
        <item m="1" x="302"/>
        <item m="1" x="341"/>
        <item m="1" x="395"/>
        <item m="1" x="438"/>
        <item m="1" x="152"/>
        <item m="1" x="185"/>
        <item m="1" x="227"/>
        <item m="1" x="264"/>
        <item m="1" x="307"/>
        <item m="1" x="348"/>
        <item m="1" x="400"/>
        <item m="1" x="444"/>
        <item m="1" x="493"/>
        <item m="1" x="535"/>
        <item m="1" x="232"/>
        <item m="1" x="270"/>
        <item m="1" x="314"/>
        <item m="1" x="357"/>
        <item m="1" x="406"/>
        <item m="1" x="452"/>
        <item m="1" x="498"/>
        <item m="1" x="542"/>
        <item m="1" x="589"/>
        <item m="1" x="627"/>
        <item m="1" x="319"/>
        <item m="1" x="365"/>
        <item m="1" x="414"/>
        <item m="1" x="462"/>
        <item m="1" x="505"/>
        <item m="1" x="551"/>
        <item m="1" x="595"/>
        <item m="1" x="635"/>
        <item m="1" x="676"/>
        <item m="1" x="706"/>
        <item m="1" x="420"/>
        <item m="1" x="471"/>
        <item m="1" x="512"/>
        <item m="1" x="560"/>
        <item m="1" x="601"/>
        <item m="1" x="643"/>
        <item m="1" x="681"/>
        <item m="1" x="713"/>
        <item m="1" x="745"/>
        <item m="1" x="767"/>
        <item m="1" x="1340"/>
        <item m="1" x="1349"/>
        <item m="1" x="1370"/>
        <item m="1" x="1383"/>
        <item m="1" x="1402"/>
        <item m="1" x="1415"/>
        <item m="1" x="1437"/>
        <item m="1" x="1453"/>
        <item m="1" x="30"/>
        <item m="1" x="51"/>
        <item m="1" x="1372"/>
        <item m="1" x="1384"/>
        <item m="1" x="1404"/>
        <item m="1" x="1417"/>
        <item m="1" x="1440"/>
        <item m="1" x="1456"/>
        <item m="1" x="33"/>
        <item m="1" x="54"/>
        <item m="1" x="83"/>
        <item m="1" x="105"/>
        <item m="1" x="1406"/>
        <item m="1" x="1419"/>
        <item m="1" x="1443"/>
        <item m="1" x="1459"/>
        <item m="1" x="37"/>
        <item m="1" x="58"/>
        <item m="1" x="86"/>
        <item m="1" x="108"/>
        <item m="1" x="139"/>
        <item m="1" x="171"/>
        <item m="1" x="1445"/>
        <item m="1" x="1461"/>
        <item m="1" x="40"/>
        <item m="1" x="61"/>
        <item m="1" x="90"/>
        <item m="1" x="112"/>
        <item m="1" x="143"/>
        <item m="1" x="175"/>
        <item m="1" x="216"/>
        <item m="1" x="253"/>
        <item m="1" x="42"/>
        <item m="1" x="63"/>
        <item m="1" x="93"/>
        <item m="1" x="115"/>
        <item m="1" x="149"/>
        <item m="1" x="181"/>
        <item m="1" x="221"/>
        <item m="1" x="258"/>
        <item m="1" x="303"/>
        <item m="1" x="342"/>
        <item m="1" x="95"/>
        <item m="1" x="117"/>
        <item m="1" x="153"/>
        <item m="1" x="186"/>
        <item m="1" x="228"/>
        <item m="1" x="265"/>
        <item m="1" x="308"/>
        <item m="1" x="349"/>
        <item m="1" x="401"/>
        <item m="1" x="445"/>
        <item m="1" x="156"/>
        <item m="1" x="189"/>
        <item m="1" x="233"/>
        <item m="1" x="271"/>
        <item m="1" x="315"/>
        <item m="1" x="358"/>
        <item m="1" x="407"/>
        <item m="1" x="453"/>
        <item m="1" x="499"/>
        <item m="1" x="543"/>
        <item m="1" x="236"/>
        <item m="1" x="275"/>
        <item m="1" x="320"/>
        <item m="1" x="366"/>
        <item m="1" x="415"/>
        <item m="1" x="463"/>
        <item m="1" x="506"/>
        <item m="1" x="552"/>
        <item m="1" x="596"/>
        <item m="1" x="636"/>
        <item m="1" x="323"/>
        <item m="1" x="371"/>
        <item m="1" x="421"/>
        <item m="1" x="472"/>
        <item m="1" x="513"/>
        <item m="1" x="561"/>
        <item m="1" x="602"/>
        <item m="1" x="644"/>
        <item m="1" x="682"/>
        <item m="1" x="714"/>
        <item m="1" x="424"/>
        <item m="1" x="477"/>
        <item m="1" x="518"/>
        <item m="1" x="568"/>
        <item m="1" x="607"/>
        <item m="1" x="651"/>
        <item m="1" x="686"/>
        <item m="1" x="720"/>
        <item m="1" x="749"/>
        <item m="1" x="773"/>
        <item m="1" x="1342"/>
        <item m="1" x="1350"/>
        <item m="1" x="1373"/>
        <item m="1" x="1385"/>
        <item m="1" x="1405"/>
        <item m="1" x="1418"/>
        <item m="1" x="1441"/>
        <item m="1" x="1457"/>
        <item m="1" x="34"/>
        <item m="1" x="55"/>
        <item m="1" x="1375"/>
        <item m="1" x="1386"/>
        <item m="1" x="1407"/>
        <item m="1" x="1420"/>
        <item m="1" x="1444"/>
        <item m="1" x="1460"/>
        <item m="1" x="38"/>
        <item m="1" x="59"/>
        <item m="1" x="87"/>
        <item m="1" x="109"/>
        <item m="1" x="1408"/>
        <item m="1" x="1421"/>
        <item m="1" x="1446"/>
        <item m="1" x="1462"/>
        <item m="1" x="41"/>
        <item m="1" x="62"/>
        <item m="1" x="91"/>
        <item m="1" x="113"/>
        <item m="1" x="144"/>
        <item m="1" x="176"/>
        <item m="1" x="1447"/>
        <item m="1" x="1463"/>
        <item m="1" x="43"/>
        <item m="1" x="64"/>
        <item m="1" x="94"/>
        <item m="1" x="116"/>
        <item m="1" x="150"/>
        <item m="1" x="182"/>
        <item m="1" x="222"/>
        <item m="1" x="259"/>
        <item m="1" x="44"/>
        <item m="1" x="65"/>
        <item m="1" x="96"/>
        <item m="1" x="118"/>
        <item m="1" x="154"/>
        <item m="1" x="187"/>
        <item m="1" x="229"/>
        <item m="1" x="266"/>
        <item m="1" x="309"/>
        <item m="1" x="350"/>
        <item m="1" x="97"/>
        <item m="1" x="119"/>
        <item m="1" x="157"/>
        <item m="1" x="190"/>
        <item m="1" x="234"/>
        <item m="1" x="272"/>
        <item m="1" x="316"/>
        <item m="1" x="359"/>
        <item m="1" x="408"/>
        <item m="1" x="454"/>
        <item m="1" x="159"/>
        <item m="1" x="192"/>
        <item m="1" x="237"/>
        <item m="1" x="276"/>
        <item m="1" x="321"/>
        <item m="1" x="367"/>
        <item m="1" x="416"/>
        <item m="1" x="464"/>
        <item m="1" x="507"/>
        <item m="1" x="553"/>
        <item m="1" x="239"/>
        <item m="1" x="278"/>
        <item m="1" x="324"/>
        <item m="1" x="372"/>
        <item m="1" x="422"/>
        <item m="1" x="473"/>
        <item m="1" x="514"/>
        <item m="1" x="562"/>
        <item m="1" x="603"/>
        <item m="1" x="645"/>
        <item m="1" x="754"/>
        <item m="1" x="799"/>
        <item m="1" x="849"/>
        <item m="1" x="884"/>
        <item m="1" x="915"/>
        <item m="1" x="935"/>
        <item m="1" x="946"/>
        <item m="1" x="955"/>
        <item m="1" x="966"/>
        <item m="1" x="77"/>
        <item m="1" x="99"/>
        <item m="1" x="128"/>
        <item m="1" x="163"/>
        <item m="1" x="204"/>
        <item m="1" x="244"/>
        <item m="1" x="289"/>
        <item m="1" x="327"/>
        <item m="1" x="383"/>
        <item m="1" x="426"/>
        <item m="1" x="132"/>
        <item m="1" x="165"/>
        <item m="1" x="206"/>
        <item m="1" x="245"/>
        <item m="1" x="291"/>
        <item m="1" x="329"/>
        <item m="1" x="385"/>
        <item m="1" x="428"/>
        <item m="1" x="483"/>
        <item m="1" x="521"/>
        <item m="1" x="209"/>
        <item m="1" x="247"/>
        <item m="1" x="293"/>
        <item m="1" x="331"/>
        <item m="1" x="387"/>
        <item m="1" x="430"/>
        <item m="1" x="484"/>
        <item m="1" x="523"/>
        <item m="1" x="577"/>
        <item m="1" x="612"/>
        <item m="1" x="296"/>
        <item m="1" x="334"/>
        <item m="1" x="389"/>
        <item m="1" x="432"/>
        <item m="1" x="485"/>
        <item m="1" x="525"/>
        <item m="1" x="578"/>
        <item m="1" x="614"/>
        <item m="1" x="663"/>
        <item m="1" x="691"/>
        <item m="1" x="393"/>
        <item m="1" x="436"/>
        <item m="1" x="487"/>
        <item m="1" x="528"/>
        <item m="1" x="579"/>
        <item m="1" x="616"/>
        <item m="1" x="664"/>
        <item m="1" x="693"/>
        <item m="1" x="735"/>
        <item m="1" x="756"/>
        <item m="1" x="491"/>
        <item m="1" x="533"/>
        <item m="1" x="582"/>
        <item m="1" x="619"/>
        <item m="1" x="665"/>
        <item m="1" x="695"/>
        <item m="1" x="736"/>
        <item m="1" x="758"/>
        <item m="1" x="790"/>
        <item m="1" x="804"/>
        <item m="1" x="587"/>
        <item m="1" x="625"/>
        <item m="1" x="668"/>
        <item m="1" x="698"/>
        <item m="1" x="737"/>
        <item m="1" x="760"/>
        <item m="1" x="791"/>
        <item m="1" x="807"/>
        <item m="1" x="839"/>
        <item m="1" x="854"/>
        <item m="1" x="674"/>
        <item m="1" x="704"/>
        <item m="1" x="739"/>
        <item m="1" x="762"/>
        <item m="1" x="792"/>
        <item m="1" x="810"/>
        <item m="1" x="841"/>
        <item m="1" x="857"/>
        <item m="1" x="881"/>
        <item m="1" x="889"/>
        <item m="1" x="744"/>
        <item m="1" x="766"/>
        <item m="1" x="793"/>
        <item m="1" x="813"/>
        <item m="1" x="843"/>
        <item m="1" x="860"/>
        <item m="1" x="882"/>
        <item m="1" x="892"/>
        <item m="1" x="913"/>
        <item m="1" x="920"/>
        <item m="1" x="1050"/>
        <item m="1" x="322"/>
        <item m="1" x="1036"/>
        <item m="1" x="274"/>
        <item m="1" x="1009"/>
        <item m="1" x="231"/>
        <item m="1" x="999"/>
        <item m="1" x="184"/>
        <item m="1" x="978"/>
        <item m="1" x="146"/>
        <item m="1" x="1073"/>
        <item m="1" x="369"/>
        <item m="1" x="1048"/>
        <item m="1" x="317"/>
        <item m="1" x="1033"/>
        <item m="1" x="268"/>
        <item m="1" x="1007"/>
        <item m="1" x="224"/>
        <item m="1" x="997"/>
        <item m="1" x="178"/>
        <item m="1" x="1090"/>
        <item m="1" x="417"/>
        <item m="1" x="1069"/>
        <item m="1" x="362"/>
        <item m="1" x="1045"/>
        <item m="1" x="310"/>
        <item m="1" x="1029"/>
        <item m="1" x="261"/>
        <item m="1" x="1006"/>
        <item m="1" x="218"/>
        <item m="1" x="1108"/>
        <item m="1" x="467"/>
        <item m="1" x="1086"/>
        <item m="1" x="409"/>
        <item m="1" x="1065"/>
        <item m="1" x="353"/>
        <item m="1" x="1043"/>
        <item m="1" x="304"/>
        <item m="1" x="1026"/>
        <item m="1" x="255"/>
        <item m="1" x="1130"/>
        <item m="1" x="508"/>
        <item m="1" x="1103"/>
        <item m="1" x="457"/>
        <item m="1" x="1083"/>
        <item m="1" x="402"/>
        <item m="1" x="1062"/>
        <item m="1" x="345"/>
        <item m="1" x="1042"/>
        <item m="1" x="299"/>
        <item m="1" x="1152"/>
        <item m="1" x="556"/>
        <item m="1" x="1126"/>
        <item m="1" x="500"/>
        <item m="1" x="1099"/>
        <item m="1" x="448"/>
        <item m="1" x="1081"/>
        <item m="1" x="396"/>
        <item m="1" x="1060"/>
        <item m="1" x="339"/>
        <item m="1" x="1177"/>
        <item m="1" x="597"/>
        <item m="1" x="1146"/>
        <item m="1" x="546"/>
        <item m="1" x="1123"/>
        <item m="1" x="494"/>
        <item m="1" x="1096"/>
        <item m="1" x="441"/>
        <item m="1" x="1080"/>
        <item m="1" x="391"/>
        <item m="1" x="1197"/>
        <item m="1" x="639"/>
        <item m="1" x="1173"/>
        <item m="1" x="590"/>
        <item m="1" x="1142"/>
        <item m="1" x="538"/>
        <item m="1" x="1121"/>
        <item m="1" x="489"/>
        <item m="1" x="1094"/>
        <item m="1" x="435"/>
        <item m="1" x="1221"/>
        <item m="1" x="677"/>
        <item m="1" x="1192"/>
        <item m="1" x="630"/>
        <item m="1" x="1170"/>
        <item m="1" x="584"/>
        <item m="1" x="1139"/>
        <item m="1" x="531"/>
        <item m="1" x="1120"/>
        <item m="1" x="486"/>
        <item m="1" x="1237"/>
        <item m="1" x="709"/>
        <item m="1" x="1217"/>
        <item m="1" x="670"/>
        <item m="1" x="1188"/>
        <item m="1" x="622"/>
        <item m="1" x="1168"/>
        <item m="1" x="580"/>
        <item m="1" x="1138"/>
        <item m="1" x="527"/>
        <item m="1" x="1093"/>
        <item m="1" x="423"/>
        <item m="1" x="1074"/>
        <item m="1" x="370"/>
        <item m="1" x="1049"/>
        <item m="1" x="318"/>
        <item m="1" x="1034"/>
        <item m="1" x="269"/>
        <item m="1" x="1008"/>
        <item m="1" x="225"/>
        <item m="1" x="1113"/>
        <item m="1" x="475"/>
        <item m="1" x="1091"/>
        <item m="1" x="418"/>
        <item m="1" x="1070"/>
        <item m="1" x="363"/>
        <item m="1" x="1046"/>
        <item m="1" x="311"/>
        <item m="1" x="1030"/>
        <item m="1" x="262"/>
        <item m="1" x="1134"/>
        <item m="1" x="515"/>
        <item m="1" x="1109"/>
        <item m="1" x="468"/>
        <item m="1" x="1087"/>
        <item m="1" x="410"/>
        <item m="1" x="1066"/>
        <item m="1" x="354"/>
        <item m="1" x="1044"/>
        <item m="1" x="305"/>
        <item m="1" x="1157"/>
        <item m="1" x="565"/>
        <item m="1" x="1131"/>
        <item m="1" x="509"/>
        <item m="1" x="1104"/>
        <item m="1" x="458"/>
        <item m="1" x="1084"/>
        <item m="1" x="403"/>
        <item m="1" x="1063"/>
        <item m="1" x="346"/>
        <item m="1" x="1181"/>
        <item m="1" x="604"/>
        <item m="1" x="1153"/>
        <item m="1" x="557"/>
        <item m="1" x="1127"/>
        <item m="1" x="501"/>
        <item m="1" x="1100"/>
        <item m="1" x="449"/>
        <item m="1" x="1082"/>
        <item m="1" x="397"/>
        <item m="1" x="1202"/>
        <item m="1" x="648"/>
        <item m="1" x="1178"/>
        <item m="1" x="598"/>
        <item m="1" x="1147"/>
        <item m="1" x="547"/>
        <item m="1" x="1124"/>
        <item m="1" x="495"/>
        <item m="1" x="1097"/>
        <item m="1" x="442"/>
        <item m="1" x="1225"/>
        <item m="1" x="683"/>
        <item m="1" x="1198"/>
        <item m="1" x="640"/>
        <item m="1" x="1174"/>
        <item m="1" x="591"/>
        <item m="1" x="1143"/>
        <item m="1" x="539"/>
        <item m="1" x="1122"/>
        <item m="1" x="490"/>
        <item m="1" x="1242"/>
        <item m="1" x="717"/>
        <item m="1" x="1222"/>
        <item m="1" x="678"/>
        <item m="1" x="1193"/>
        <item m="1" x="631"/>
        <item m="1" x="1171"/>
        <item m="1" x="585"/>
        <item m="1" x="1140"/>
        <item m="1" x="532"/>
        <item m="1" x="1261"/>
        <item m="1" x="746"/>
        <item m="1" x="1238"/>
        <item m="1" x="710"/>
        <item m="1" x="1218"/>
        <item m="1" x="671"/>
        <item m="1" x="1189"/>
        <item m="1" x="623"/>
        <item m="1" x="1169"/>
        <item m="1" x="581"/>
        <item m="1" x="1269"/>
        <item m="1" x="770"/>
        <item m="1" x="1258"/>
        <item m="1" x="741"/>
        <item m="1" x="1233"/>
        <item m="1" x="701"/>
        <item m="1" x="1215"/>
        <item m="1" x="666"/>
        <item m="1" x="1187"/>
        <item m="1" x="618"/>
        <item m="1" x="1137"/>
        <item m="1" x="519"/>
        <item m="1" x="1114"/>
        <item m="1" x="476"/>
        <item m="1" x="1092"/>
        <item m="1" x="419"/>
        <item m="1" x="1071"/>
        <item m="1" x="364"/>
        <item m="1" x="1047"/>
        <item m="1" x="312"/>
        <item m="1" x="1161"/>
        <item m="1" x="570"/>
        <item m="1" x="1135"/>
        <item m="1" x="516"/>
        <item m="1" x="1110"/>
        <item m="1" x="469"/>
        <item m="1" x="1088"/>
        <item m="1" x="411"/>
        <item m="1" x="1067"/>
        <item m="1" x="355"/>
        <item m="1" x="1184"/>
        <item m="1" x="608"/>
        <item m="1" x="1158"/>
        <item m="1" x="566"/>
        <item m="1" x="1132"/>
        <item m="1" x="510"/>
        <item m="1" x="1105"/>
        <item m="1" x="459"/>
        <item m="1" x="1085"/>
        <item m="1" x="404"/>
        <item m="1" x="1206"/>
        <item m="1" x="654"/>
        <item m="1" x="1182"/>
        <item m="1" x="605"/>
        <item m="1" x="1154"/>
        <item m="1" x="558"/>
        <item m="1" x="1128"/>
        <item m="1" x="502"/>
        <item m="1" x="1101"/>
        <item m="1" x="450"/>
        <item m="1" x="1228"/>
        <item m="1" x="687"/>
        <item m="1" x="1203"/>
        <item m="1" x="649"/>
        <item m="1" x="1179"/>
        <item m="1" x="599"/>
        <item m="1" x="1148"/>
        <item m="1" x="548"/>
        <item m="1" x="1125"/>
        <item m="1" x="496"/>
        <item m="1" x="1246"/>
        <item m="1" x="723"/>
        <item m="1" x="1226"/>
        <item m="1" x="684"/>
        <item m="1" x="1199"/>
        <item m="1" x="641"/>
        <item m="1" x="1175"/>
        <item m="1" x="592"/>
        <item m="1" x="1144"/>
        <item m="1" x="540"/>
        <item m="1" x="1264"/>
        <item m="1" x="750"/>
        <item m="1" x="1243"/>
        <item m="1" x="718"/>
        <item m="1" x="1223"/>
        <item m="1" x="679"/>
        <item m="1" x="1194"/>
        <item m="1" x="632"/>
        <item m="1" x="1172"/>
        <item m="1" x="586"/>
        <item m="1" x="1273"/>
        <item m="1" x="776"/>
        <item m="1" x="1262"/>
        <item m="1" x="747"/>
        <item m="1" x="1239"/>
        <item m="1" x="711"/>
        <item m="1" x="1219"/>
        <item m="1" x="672"/>
        <item m="1" x="1190"/>
        <item m="1" x="624"/>
        <item m="1" x="1296"/>
        <item m="1" x="795"/>
        <item m="1" x="1270"/>
        <item m="1" x="771"/>
        <item m="1" x="1259"/>
        <item m="1" x="742"/>
        <item m="1" x="1234"/>
        <item m="1" x="702"/>
        <item m="1" x="1216"/>
        <item m="1" x="667"/>
        <item m="1" x="1309"/>
        <item m="1" x="819"/>
        <item m="1" x="1294"/>
        <item m="1" x="794"/>
        <item m="1" x="1267"/>
        <item m="1" x="765"/>
        <item m="1" x="1257"/>
        <item m="1" x="738"/>
        <item m="1" x="1232"/>
        <item m="1" x="697"/>
        <item m="1" x="1186"/>
        <item m="1" x="610"/>
        <item m="1" x="1162"/>
        <item m="1" x="571"/>
        <item m="1" x="1136"/>
        <item m="1" x="517"/>
        <item m="1" x="1111"/>
        <item m="1" x="470"/>
        <item m="1" x="1089"/>
        <item m="1" x="412"/>
        <item m="1" x="1209"/>
        <item m="1" x="657"/>
        <item m="1" x="1185"/>
        <item m="1" x="609"/>
        <item m="1" x="1159"/>
        <item m="1" x="567"/>
        <item m="1" x="1133"/>
        <item m="1" x="511"/>
        <item m="1" x="1106"/>
        <item m="1" x="460"/>
        <item m="1" x="1230"/>
        <item m="1" x="689"/>
        <item m="1" x="1207"/>
        <item m="1" x="655"/>
        <item m="1" x="1183"/>
        <item m="1" x="606"/>
        <item m="1" x="1155"/>
        <item m="1" x="559"/>
        <item m="1" x="1129"/>
        <item m="1" x="503"/>
        <item m="1" x="1249"/>
        <item m="1" x="727"/>
        <item m="1" x="1229"/>
        <item m="1" x="688"/>
        <item m="1" x="1204"/>
        <item m="1" x="650"/>
        <item m="1" x="1180"/>
        <item m="1" x="600"/>
        <item m="1" x="1149"/>
        <item m="1" x="549"/>
        <item m="1" x="1266"/>
        <item m="1" x="752"/>
        <item m="1" x="1247"/>
        <item m="1" x="724"/>
        <item m="1" x="1227"/>
        <item m="1" x="685"/>
        <item m="1" x="1200"/>
        <item m="1" x="642"/>
        <item m="1" x="1176"/>
        <item m="1" x="593"/>
        <item m="1" x="1276"/>
        <item m="1" x="780"/>
        <item m="1" x="1265"/>
        <item m="1" x="751"/>
        <item m="1" x="1244"/>
        <item m="1" x="719"/>
        <item m="1" x="1224"/>
        <item m="1" x="680"/>
        <item m="1" x="1195"/>
        <item m="1" x="633"/>
        <item m="1" x="1298"/>
        <item m="1" x="797"/>
        <item m="1" x="1274"/>
        <item m="1" x="777"/>
        <item m="1" x="1263"/>
        <item m="1" x="748"/>
        <item m="1" x="1240"/>
        <item m="1" x="712"/>
        <item m="1" x="1220"/>
        <item m="1" x="673"/>
        <item m="1" x="1312"/>
        <item m="1" x="823"/>
        <item m="1" x="1297"/>
        <item m="1" x="796"/>
        <item m="1" x="1271"/>
        <item m="1" x="772"/>
        <item m="1" x="1260"/>
        <item m="1" x="743"/>
        <item m="1" x="1235"/>
        <item m="1" x="703"/>
        <item m="1" x="1254"/>
        <item m="1" x="75"/>
        <item m="1" x="732"/>
        <item m="1" x="963"/>
        <item m="1" x="1231"/>
        <item m="1" x="46"/>
        <item m="1" x="212"/>
        <item m="1" x="217"/>
        <item m="1" x="223"/>
        <item m="1" x="230"/>
        <item m="1" x="235"/>
        <item m="1" x="238"/>
        <item m="1" x="240"/>
        <item m="1" x="241"/>
        <item m="1" x="242"/>
        <item m="1" x="243"/>
        <item m="1" x="834"/>
        <item m="1" x="836"/>
        <item m="1" x="837"/>
        <item m="1" x="838"/>
        <item m="1" x="840"/>
        <item m="1" x="842"/>
        <item m="1" x="844"/>
        <item m="1" x="845"/>
        <item m="1" x="846"/>
        <item m="1" x="847"/>
        <item m="1" x="994"/>
        <item m="1" x="995"/>
        <item m="1" x="996"/>
        <item m="1" x="998"/>
        <item m="1" x="1000"/>
        <item m="1" x="1001"/>
        <item m="1" x="1002"/>
        <item m="1" x="1003"/>
        <item m="1" x="1004"/>
        <item m="1" x="1005"/>
        <item m="1" x="1299"/>
        <item m="1" x="1300"/>
        <item m="1" x="1301"/>
        <item m="1" x="1302"/>
        <item m="1" x="1303"/>
        <item m="1" x="1304"/>
        <item m="1" x="1305"/>
        <item m="1" x="1306"/>
        <item m="1" x="1307"/>
        <item m="1" x="1310"/>
        <item m="1" x="168"/>
        <item m="1" x="172"/>
        <item m="1" x="177"/>
        <item m="1" x="183"/>
        <item m="1" x="188"/>
        <item m="1" x="191"/>
        <item m="1" x="193"/>
        <item m="1" x="194"/>
        <item m="1" x="195"/>
        <item m="1" x="197"/>
        <item m="1" x="798"/>
        <item m="1" x="800"/>
        <item m="1" x="801"/>
        <item m="1" x="802"/>
        <item m="1" x="805"/>
        <item m="1" x="808"/>
        <item m="1" x="811"/>
        <item m="1" x="814"/>
        <item m="1" x="816"/>
        <item m="1" x="820"/>
        <item m="1" x="974"/>
        <item m="1" x="975"/>
        <item m="1" x="976"/>
        <item m="1" x="977"/>
        <item m="1" x="979"/>
        <item m="1" x="980"/>
        <item m="1" x="981"/>
        <item m="1" x="982"/>
        <item m="1" x="983"/>
        <item m="1" x="985"/>
        <item m="1" x="1283"/>
        <item m="1" x="1285"/>
        <item m="1" x="1287"/>
        <item m="1" x="1288"/>
        <item m="1" x="1289"/>
        <item m="1" x="1290"/>
        <item m="1" x="1291"/>
        <item m="1" x="1292"/>
        <item m="1" x="1293"/>
        <item m="1" x="1295"/>
        <item m="1" x="130"/>
        <item m="1" x="135"/>
        <item m="1" x="140"/>
        <item m="1" x="145"/>
        <item m="1" x="151"/>
        <item m="1" x="155"/>
        <item m="1" x="158"/>
        <item m="1" x="160"/>
        <item m="1" x="161"/>
        <item m="1" x="162"/>
        <item m="1" x="1023"/>
        <item m="1" x="1059"/>
        <item m="1" x="1095"/>
        <item m="1" x="1141"/>
        <item m="1" x="1191"/>
        <item m="1" x="1236"/>
        <item m="1" x="1268"/>
        <item m="1" x="1308"/>
        <item m="1" x="1330"/>
        <item m="1" x="1359"/>
        <item m="1" x="1025"/>
        <item m="1" x="1061"/>
        <item m="1" x="1098"/>
        <item m="1" x="1145"/>
        <item m="1" x="1196"/>
        <item m="1" x="1241"/>
        <item m="1" x="1272"/>
        <item m="1" x="1311"/>
        <item m="1" x="1332"/>
        <item m="1" x="1361"/>
        <item m="1" x="1028"/>
        <item m="1" x="1064"/>
        <item m="1" x="1102"/>
        <item m="1" x="1151"/>
        <item m="1" x="1201"/>
        <item m="1" x="1245"/>
        <item m="1" x="1275"/>
        <item m="1" x="1313"/>
        <item m="1" x="1334"/>
        <item m="1" x="1363"/>
        <item m="1" x="1032"/>
        <item m="1" x="1068"/>
        <item m="1" x="1107"/>
        <item m="1" x="1156"/>
        <item m="1" x="1205"/>
        <item m="1" x="1248"/>
        <item m="1" x="1277"/>
        <item m="1" x="1314"/>
        <item m="1" x="1335"/>
        <item m="1" x="1365"/>
        <item m="1" x="1035"/>
        <item m="1" x="1072"/>
        <item m="1" x="1112"/>
        <item m="1" x="1160"/>
        <item m="1" x="1208"/>
        <item m="1" x="1250"/>
        <item m="1" x="1278"/>
        <item m="1" x="1315"/>
        <item m="1" x="1337"/>
        <item m="1" x="1368"/>
        <item m="1" x="1037"/>
        <item m="1" x="1075"/>
        <item m="1" x="1115"/>
        <item m="1" x="1163"/>
        <item m="1" x="1210"/>
        <item m="1" x="1251"/>
        <item m="1" x="1279"/>
        <item m="1" x="1316"/>
        <item m="1" x="1339"/>
        <item m="1" x="1371"/>
        <item m="1" x="1038"/>
        <item m="1" x="1076"/>
        <item m="1" x="1116"/>
        <item m="1" x="1164"/>
        <item m="1" x="1211"/>
        <item m="1" x="1252"/>
        <item m="1" x="1280"/>
        <item m="1" x="1317"/>
        <item m="1" x="1341"/>
        <item m="1" x="1374"/>
        <item m="1" x="1039"/>
        <item m="1" x="1077"/>
        <item m="1" x="1117"/>
        <item m="1" x="1165"/>
        <item m="1" x="1212"/>
        <item m="1" x="1253"/>
        <item m="1" x="1281"/>
        <item m="1" x="1318"/>
        <item m="1" x="1343"/>
        <item m="1" x="1376"/>
        <item m="1" x="1040"/>
        <item m="1" x="1078"/>
        <item m="1" x="1118"/>
        <item m="1" x="1166"/>
        <item m="1" x="1213"/>
        <item m="1" x="1255"/>
        <item m="1" x="1284"/>
        <item m="1" x="1319"/>
        <item m="1" x="1344"/>
        <item m="1" x="1377"/>
        <item m="1" x="1041"/>
        <item m="1" x="1079"/>
        <item m="1" x="1119"/>
        <item m="1" x="1167"/>
        <item m="1" x="1214"/>
        <item m="1" x="1256"/>
        <item m="1" x="1286"/>
        <item m="1" x="1320"/>
        <item m="1" x="1345"/>
        <item m="1" x="1378"/>
        <item m="1" x="1321"/>
        <item m="1" x="1351"/>
        <item m="1" x="1387"/>
        <item m="1" x="1422"/>
        <item m="1" x="1464"/>
        <item m="1" x="66"/>
        <item m="1" x="120"/>
        <item m="1" x="196"/>
        <item m="1" x="281"/>
        <item m="1" x="376"/>
        <item m="1" x="1322"/>
        <item m="1" x="1352"/>
        <item m="1" x="1388"/>
        <item m="1" x="1423"/>
        <item m="1" x="1465"/>
        <item m="1" x="67"/>
        <item m="1" x="121"/>
        <item m="1" x="198"/>
        <item m="1" x="283"/>
        <item m="1" x="378"/>
        <item m="1" x="1323"/>
        <item m="1" x="1353"/>
        <item m="1" x="1389"/>
        <item m="1" x="1424"/>
        <item m="1" x="1466"/>
        <item m="1" x="68"/>
        <item m="1" x="122"/>
        <item m="1" x="199"/>
        <item m="1" x="285"/>
        <item m="1" x="380"/>
        <item m="1" x="1324"/>
        <item m="1" x="1354"/>
        <item m="1" x="1390"/>
        <item m="1" x="1425"/>
        <item m="1" x="1467"/>
        <item m="1" x="69"/>
        <item m="1" x="123"/>
        <item m="1" x="200"/>
        <item m="1" x="286"/>
        <item m="1" x="381"/>
        <item m="1" x="1326"/>
        <item m="1" x="1355"/>
        <item m="1" x="1391"/>
        <item m="1" x="1426"/>
        <item m="1" x="1468"/>
        <item m="1" x="70"/>
        <item m="1" x="124"/>
        <item m="1" x="201"/>
        <item m="1" x="287"/>
        <item m="1" x="382"/>
        <item m="1" x="1327"/>
        <item m="1" x="1356"/>
        <item m="1" x="1392"/>
        <item m="1" x="1427"/>
        <item m="1" x="1469"/>
        <item m="1" x="71"/>
        <item m="1" x="125"/>
        <item m="1" x="202"/>
        <item m="1" x="288"/>
        <item m="1" x="384"/>
        <item m="1" x="1328"/>
        <item m="1" x="1357"/>
        <item m="1" x="1393"/>
        <item m="1" x="1428"/>
        <item m="1" x="20"/>
        <item m="1" x="72"/>
        <item m="1" x="126"/>
        <item m="1" x="203"/>
        <item m="1" x="290"/>
        <item m="1" x="386"/>
        <item m="1" x="1329"/>
        <item m="1" x="1358"/>
        <item m="1" x="1394"/>
        <item m="1" x="1429"/>
        <item m="1" x="21"/>
        <item m="1" x="73"/>
        <item m="1" x="127"/>
        <item m="1" x="205"/>
        <item m="1" x="292"/>
        <item m="1" x="388"/>
        <item m="1" x="1331"/>
        <item m="1" x="1360"/>
        <item m="1" x="1395"/>
        <item m="1" x="1430"/>
        <item m="1" x="23"/>
        <item m="1" x="76"/>
        <item m="1" x="131"/>
        <item m="1" x="208"/>
        <item m="1" x="295"/>
        <item m="1" x="392"/>
        <item m="1" x="1333"/>
        <item m="1" x="1362"/>
        <item m="1" x="1396"/>
        <item m="1" x="1432"/>
        <item m="1" x="27"/>
        <item m="1" x="80"/>
        <item m="1" x="136"/>
        <item m="1" x="213"/>
        <item m="1" x="300"/>
        <item m="1" x="398"/>
        <item m="1" x="250"/>
        <item m="1" x="337"/>
        <item m="1" x="439"/>
        <item m="1" x="536"/>
        <item m="1" x="628"/>
        <item m="1" x="707"/>
        <item m="1" x="768"/>
        <item m="1" x="817"/>
        <item m="1" x="865"/>
        <item m="1" x="899"/>
        <item m="1" x="254"/>
        <item m="1" x="343"/>
        <item m="1" x="446"/>
        <item m="1" x="544"/>
        <item m="1" x="637"/>
        <item m="1" x="715"/>
        <item m="1" x="774"/>
        <item m="1" x="821"/>
        <item m="1" x="868"/>
        <item m="1" x="901"/>
        <item m="1" x="260"/>
        <item m="1" x="351"/>
        <item m="1" x="455"/>
        <item m="1" x="554"/>
        <item m="1" x="646"/>
        <item m="1" x="721"/>
        <item m="1" x="778"/>
        <item m="1" x="825"/>
        <item m="1" x="870"/>
        <item m="1" x="903"/>
        <item m="1" x="267"/>
        <item m="1" x="360"/>
        <item m="1" x="465"/>
        <item m="1" x="563"/>
        <item m="1" x="652"/>
        <item m="1" x="725"/>
        <item m="1" x="781"/>
        <item m="1" x="827"/>
        <item m="1" x="872"/>
        <item m="1" x="905"/>
        <item m="1" x="273"/>
        <item m="1" x="368"/>
        <item m="1" x="474"/>
        <item m="1" x="569"/>
        <item m="1" x="656"/>
        <item m="1" x="728"/>
        <item m="1" x="783"/>
        <item m="1" x="829"/>
        <item m="1" x="874"/>
        <item m="1" x="907"/>
        <item m="1" x="277"/>
        <item m="1" x="373"/>
        <item m="1" x="478"/>
        <item m="1" x="572"/>
        <item m="1" x="658"/>
        <item m="1" x="729"/>
        <item m="1" x="785"/>
        <item m="1" x="830"/>
        <item m="1" x="875"/>
        <item m="1" x="908"/>
        <item m="1" x="279"/>
        <item m="1" x="374"/>
        <item m="1" x="479"/>
        <item m="1" x="573"/>
        <item m="1" x="659"/>
        <item m="1" x="730"/>
        <item m="1" x="786"/>
        <item m="1" x="831"/>
        <item m="1" x="876"/>
        <item m="1" x="909"/>
        <item m="1" x="280"/>
        <item m="1" x="375"/>
        <item m="1" x="480"/>
        <item m="1" x="574"/>
        <item m="1" x="660"/>
        <item m="1" x="731"/>
        <item m="1" x="787"/>
        <item m="1" x="832"/>
        <item m="1" x="877"/>
        <item m="1" x="910"/>
        <item m="1" x="282"/>
        <item m="1" x="377"/>
        <item m="1" x="481"/>
        <item m="1" x="575"/>
        <item m="1" x="661"/>
        <item m="1" x="733"/>
        <item m="1" x="788"/>
        <item m="1" x="833"/>
        <item m="1" x="878"/>
        <item m="1" x="911"/>
        <item m="1" x="284"/>
        <item m="1" x="379"/>
        <item m="1" x="482"/>
        <item m="1" x="576"/>
        <item m="1" x="662"/>
        <item m="1" x="734"/>
        <item m="1" x="789"/>
        <item m="1" x="835"/>
        <item m="1" x="879"/>
        <item m="1" x="912"/>
        <item m="1" x="848"/>
        <item m="1" x="883"/>
        <item m="1" x="914"/>
        <item m="1" x="934"/>
        <item m="1" x="945"/>
        <item m="1" x="954"/>
        <item m="1" x="965"/>
        <item m="1" x="984"/>
        <item m="1" x="1010"/>
        <item m="1" x="1051"/>
        <item m="1" x="850"/>
        <item m="1" x="885"/>
        <item m="1" x="916"/>
        <item m="1" x="936"/>
        <item m="1" x="947"/>
        <item m="1" x="956"/>
        <item m="1" x="967"/>
        <item m="1" x="986"/>
        <item m="1" x="1011"/>
        <item m="1" x="1052"/>
        <item m="1" x="851"/>
        <item m="1" x="886"/>
        <item m="1" x="917"/>
        <item m="1" x="937"/>
        <item m="1" x="948"/>
        <item m="1" x="957"/>
        <item m="1" x="968"/>
        <item m="1" x="987"/>
        <item m="1" x="1012"/>
        <item m="1" x="1053"/>
        <item m="1" x="852"/>
        <item m="1" x="887"/>
        <item m="1" x="918"/>
        <item m="1" x="938"/>
        <item m="1" x="949"/>
        <item m="1" x="958"/>
        <item m="1" x="969"/>
        <item m="1" x="988"/>
        <item m="1" x="1013"/>
        <item m="1" x="1054"/>
        <item m="1" x="855"/>
        <item m="1" x="890"/>
        <item m="1" x="921"/>
        <item m="1" x="939"/>
        <item m="1" x="950"/>
        <item m="1" x="959"/>
        <item m="1" x="970"/>
        <item m="1" x="989"/>
        <item m="1" x="1014"/>
        <item m="1" x="1055"/>
        <item m="1" x="858"/>
        <item m="1" x="893"/>
        <item m="1" x="923"/>
        <item m="1" x="940"/>
        <item m="1" x="951"/>
        <item m="1" x="960"/>
        <item m="1" x="971"/>
        <item m="1" x="990"/>
        <item m="1" x="1016"/>
        <item m="1" x="1056"/>
        <item m="1" x="861"/>
        <item m="1" x="895"/>
        <item m="1" x="925"/>
        <item m="1" x="941"/>
        <item m="1" x="952"/>
        <item m="1" x="961"/>
        <item m="1" x="972"/>
        <item m="1" x="991"/>
        <item m="1" x="1018"/>
        <item m="1" x="1057"/>
        <item m="1" x="863"/>
        <item m="1" x="897"/>
        <item m="1" x="927"/>
        <item m="1" x="942"/>
        <item m="1" x="953"/>
        <item m="1" x="962"/>
        <item m="1" x="973"/>
        <item m="1" x="993"/>
        <item m="1" x="1020"/>
        <item m="1" x="1058"/>
        <item m="1" x="866"/>
        <item x="1"/>
        <item m="1" x="1282"/>
        <item m="1" x="943"/>
        <item m="1" x="824"/>
        <item x="5"/>
        <item x="6"/>
        <item x="7"/>
        <item m="1" x="933"/>
        <item m="1" x="992"/>
        <item m="1" x="1409"/>
        <item m="1" x="880"/>
        <item m="1" x="1346"/>
        <item m="1" x="944"/>
        <item m="1" x="1150"/>
        <item m="1" x="1325"/>
        <item m="1" x="784"/>
        <item x="2"/>
        <item x="3"/>
        <item x="4"/>
        <item x="8"/>
        <item x="9"/>
        <item x="10"/>
        <item x="11"/>
        <item x="12"/>
        <item x="13"/>
        <item x="14"/>
        <item x="15"/>
        <item x="16"/>
        <item x="17"/>
        <item x="18"/>
      </items>
    </pivotField>
    <pivotField axis="axisRow" outline="0" showAll="0" defaultSubtotal="0">
      <items count="1493">
        <item m="1" x="19"/>
        <item m="1" x="1215"/>
        <item m="1" x="561"/>
        <item m="1" x="1214"/>
        <item m="1" x="1230"/>
        <item m="1" x="559"/>
        <item m="1" x="1212"/>
        <item x="0"/>
        <item m="1" x="782"/>
        <item m="1" x="1106"/>
        <item m="1" x="1107"/>
        <item m="1" x="1108"/>
        <item m="1" x="1109"/>
        <item m="1" x="1111"/>
        <item m="1" x="1113"/>
        <item m="1" x="1115"/>
        <item m="1" x="1118"/>
        <item m="1" x="407"/>
        <item m="1" x="482"/>
        <item m="1" x="562"/>
        <item m="1" x="625"/>
        <item m="1" x="670"/>
        <item m="1" x="701"/>
        <item m="1" x="723"/>
        <item m="1" x="744"/>
        <item m="1" x="767"/>
        <item m="1" x="794"/>
        <item m="1" x="410"/>
        <item m="1" x="485"/>
        <item m="1" x="564"/>
        <item m="1" x="627"/>
        <item m="1" x="672"/>
        <item m="1" x="702"/>
        <item m="1" x="724"/>
        <item m="1" x="745"/>
        <item m="1" x="768"/>
        <item m="1" x="795"/>
        <item m="1" x="412"/>
        <item m="1" x="488"/>
        <item m="1" x="567"/>
        <item m="1" x="629"/>
        <item m="1" x="674"/>
        <item m="1" x="703"/>
        <item m="1" x="725"/>
        <item m="1" x="746"/>
        <item m="1" x="769"/>
        <item m="1" x="796"/>
        <item m="1" x="414"/>
        <item m="1" x="491"/>
        <item m="1" x="570"/>
        <item m="1" x="631"/>
        <item m="1" x="676"/>
        <item m="1" x="704"/>
        <item m="1" x="726"/>
        <item m="1" x="747"/>
        <item m="1" x="770"/>
        <item m="1" x="797"/>
        <item m="1" x="416"/>
        <item m="1" x="494"/>
        <item m="1" x="573"/>
        <item m="1" x="633"/>
        <item m="1" x="678"/>
        <item m="1" x="706"/>
        <item m="1" x="727"/>
        <item m="1" x="748"/>
        <item m="1" x="771"/>
        <item m="1" x="798"/>
        <item m="1" x="419"/>
        <item m="1" x="498"/>
        <item m="1" x="577"/>
        <item m="1" x="636"/>
        <item m="1" x="681"/>
        <item m="1" x="708"/>
        <item m="1" x="728"/>
        <item m="1" x="749"/>
        <item m="1" x="772"/>
        <item m="1" x="799"/>
        <item m="1" x="423"/>
        <item m="1" x="503"/>
        <item m="1" x="582"/>
        <item m="1" x="640"/>
        <item m="1" x="684"/>
        <item m="1" x="710"/>
        <item m="1" x="729"/>
        <item m="1" x="750"/>
        <item m="1" x="774"/>
        <item m="1" x="800"/>
        <item m="1" x="428"/>
        <item m="1" x="509"/>
        <item m="1" x="588"/>
        <item m="1" x="644"/>
        <item m="1" x="686"/>
        <item m="1" x="711"/>
        <item m="1" x="730"/>
        <item m="1" x="751"/>
        <item m="1" x="775"/>
        <item m="1" x="801"/>
        <item m="1" x="433"/>
        <item m="1" x="515"/>
        <item m="1" x="593"/>
        <item m="1" x="646"/>
        <item m="1" x="687"/>
        <item m="1" x="712"/>
        <item m="1" x="731"/>
        <item m="1" x="752"/>
        <item m="1" x="776"/>
        <item m="1" x="802"/>
        <item m="1" x="1313"/>
        <item m="1" x="1327"/>
        <item m="1" x="1337"/>
        <item m="1" x="1351"/>
        <item m="1" x="1374"/>
        <item m="1" x="1403"/>
        <item m="1" x="1425"/>
        <item m="1" x="1461"/>
        <item m="1" x="20"/>
        <item m="1" x="64"/>
        <item m="1" x="1338"/>
        <item m="1" x="1353"/>
        <item m="1" x="1375"/>
        <item m="1" x="1405"/>
        <item m="1" x="1426"/>
        <item m="1" x="1463"/>
        <item m="1" x="21"/>
        <item m="1" x="66"/>
        <item m="1" x="105"/>
        <item m="1" x="151"/>
        <item m="1" x="1377"/>
        <item m="1" x="1409"/>
        <item m="1" x="1428"/>
        <item m="1" x="1466"/>
        <item m="1" x="23"/>
        <item m="1" x="69"/>
        <item m="1" x="106"/>
        <item m="1" x="152"/>
        <item m="1" x="189"/>
        <item m="1" x="238"/>
        <item m="1" x="1431"/>
        <item m="1" x="1470"/>
        <item m="1" x="26"/>
        <item m="1" x="73"/>
        <item m="1" x="108"/>
        <item m="1" x="154"/>
        <item m="1" x="190"/>
        <item m="1" x="239"/>
        <item m="1" x="279"/>
        <item m="1" x="330"/>
        <item m="1" x="30"/>
        <item m="1" x="78"/>
        <item m="1" x="111"/>
        <item m="1" x="157"/>
        <item m="1" x="192"/>
        <item m="1" x="241"/>
        <item m="1" x="280"/>
        <item m="1" x="331"/>
        <item m="1" x="367"/>
        <item m="1" x="415"/>
        <item m="1" x="115"/>
        <item m="1" x="161"/>
        <item m="1" x="195"/>
        <item m="1" x="245"/>
        <item m="1" x="282"/>
        <item m="1" x="333"/>
        <item m="1" x="368"/>
        <item m="1" x="417"/>
        <item m="1" x="450"/>
        <item m="1" x="492"/>
        <item m="1" x="200"/>
        <item m="1" x="249"/>
        <item m="1" x="285"/>
        <item m="1" x="336"/>
        <item m="1" x="370"/>
        <item m="1" x="420"/>
        <item m="1" x="451"/>
        <item m="1" x="495"/>
        <item m="1" x="530"/>
        <item m="1" x="571"/>
        <item m="1" x="290"/>
        <item m="1" x="340"/>
        <item m="1" x="373"/>
        <item m="1" x="424"/>
        <item m="1" x="453"/>
        <item m="1" x="499"/>
        <item m="1" x="532"/>
        <item m="1" x="574"/>
        <item m="1" x="601"/>
        <item m="1" x="632"/>
        <item m="1" x="378"/>
        <item m="1" x="429"/>
        <item m="1" x="456"/>
        <item m="1" x="504"/>
        <item m="1" x="535"/>
        <item m="1" x="578"/>
        <item m="1" x="603"/>
        <item m="1" x="634"/>
        <item m="1" x="650"/>
        <item m="1" x="677"/>
        <item m="1" x="460"/>
        <item m="1" x="510"/>
        <item m="1" x="539"/>
        <item m="1" x="583"/>
        <item m="1" x="606"/>
        <item m="1" x="637"/>
        <item m="1" x="652"/>
        <item m="1" x="679"/>
        <item m="1" x="691"/>
        <item m="1" x="705"/>
        <item m="1" x="1317"/>
        <item m="1" x="1329"/>
        <item m="1" x="1339"/>
        <item m="1" x="1354"/>
        <item m="1" x="1376"/>
        <item m="1" x="1406"/>
        <item m="1" x="1427"/>
        <item m="1" x="1464"/>
        <item m="1" x="22"/>
        <item m="1" x="67"/>
        <item m="1" x="1340"/>
        <item m="1" x="1356"/>
        <item m="1" x="1378"/>
        <item m="1" x="1410"/>
        <item m="1" x="1429"/>
        <item m="1" x="1467"/>
        <item m="1" x="24"/>
        <item m="1" x="70"/>
        <item m="1" x="107"/>
        <item m="1" x="153"/>
        <item m="1" x="1380"/>
        <item m="1" x="1413"/>
        <item m="1" x="1432"/>
        <item m="1" x="1471"/>
        <item m="1" x="27"/>
        <item m="1" x="74"/>
        <item m="1" x="109"/>
        <item m="1" x="155"/>
        <item m="1" x="191"/>
        <item m="1" x="240"/>
        <item m="1" x="1435"/>
        <item m="1" x="1475"/>
        <item m="1" x="31"/>
        <item m="1" x="79"/>
        <item m="1" x="112"/>
        <item m="1" x="158"/>
        <item m="1" x="193"/>
        <item m="1" x="242"/>
        <item m="1" x="281"/>
        <item m="1" x="332"/>
        <item m="1" x="34"/>
        <item m="1" x="83"/>
        <item m="1" x="116"/>
        <item m="1" x="162"/>
        <item m="1" x="196"/>
        <item m="1" x="246"/>
        <item m="1" x="283"/>
        <item m="1" x="334"/>
        <item m="1" x="369"/>
        <item m="1" x="418"/>
        <item m="1" x="120"/>
        <item m="1" x="166"/>
        <item m="1" x="201"/>
        <item m="1" x="250"/>
        <item m="1" x="286"/>
        <item m="1" x="337"/>
        <item m="1" x="371"/>
        <item m="1" x="421"/>
        <item m="1" x="452"/>
        <item m="1" x="496"/>
        <item m="1" x="206"/>
        <item m="1" x="255"/>
        <item m="1" x="291"/>
        <item m="1" x="341"/>
        <item m="1" x="374"/>
        <item m="1" x="425"/>
        <item m="1" x="454"/>
        <item m="1" x="500"/>
        <item m="1" x="533"/>
        <item m="1" x="575"/>
        <item m="1" x="297"/>
        <item m="1" x="346"/>
        <item m="1" x="379"/>
        <item m="1" x="430"/>
        <item m="1" x="457"/>
        <item m="1" x="505"/>
        <item m="1" x="536"/>
        <item m="1" x="579"/>
        <item m="1" x="604"/>
        <item m="1" x="635"/>
        <item m="1" x="385"/>
        <item m="1" x="435"/>
        <item m="1" x="461"/>
        <item m="1" x="511"/>
        <item m="1" x="540"/>
        <item m="1" x="584"/>
        <item m="1" x="607"/>
        <item m="1" x="638"/>
        <item m="1" x="653"/>
        <item m="1" x="680"/>
        <item m="1" x="465"/>
        <item m="1" x="516"/>
        <item m="1" x="544"/>
        <item m="1" x="589"/>
        <item m="1" x="610"/>
        <item m="1" x="641"/>
        <item m="1" x="655"/>
        <item m="1" x="682"/>
        <item m="1" x="693"/>
        <item m="1" x="707"/>
        <item m="1" x="1318"/>
        <item m="1" x="1332"/>
        <item m="1" x="1341"/>
        <item m="1" x="1357"/>
        <item m="1" x="1379"/>
        <item m="1" x="1411"/>
        <item m="1" x="1430"/>
        <item m="1" x="1468"/>
        <item m="1" x="25"/>
        <item m="1" x="71"/>
        <item m="1" x="1342"/>
        <item m="1" x="1360"/>
        <item m="1" x="1381"/>
        <item m="1" x="1414"/>
        <item m="1" x="1433"/>
        <item m="1" x="1472"/>
        <item m="1" x="28"/>
        <item m="1" x="75"/>
        <item m="1" x="110"/>
        <item m="1" x="156"/>
        <item m="1" x="1384"/>
        <item m="1" x="1417"/>
        <item m="1" x="1436"/>
        <item m="1" x="1476"/>
        <item m="1" x="32"/>
        <item m="1" x="80"/>
        <item m="1" x="113"/>
        <item m="1" x="159"/>
        <item m="1" x="194"/>
        <item m="1" x="243"/>
        <item m="1" x="1439"/>
        <item m="1" x="1479"/>
        <item m="1" x="35"/>
        <item m="1" x="84"/>
        <item m="1" x="117"/>
        <item m="1" x="163"/>
        <item m="1" x="197"/>
        <item m="1" x="247"/>
        <item m="1" x="284"/>
        <item m="1" x="335"/>
        <item m="1" x="39"/>
        <item m="1" x="88"/>
        <item m="1" x="121"/>
        <item m="1" x="167"/>
        <item m="1" x="202"/>
        <item m="1" x="251"/>
        <item m="1" x="287"/>
        <item m="1" x="338"/>
        <item m="1" x="372"/>
        <item m="1" x="422"/>
        <item m="1" x="126"/>
        <item m="1" x="171"/>
        <item m="1" x="207"/>
        <item m="1" x="256"/>
        <item m="1" x="292"/>
        <item m="1" x="342"/>
        <item m="1" x="375"/>
        <item m="1" x="426"/>
        <item m="1" x="455"/>
        <item m="1" x="501"/>
        <item m="1" x="213"/>
        <item m="1" x="261"/>
        <item m="1" x="298"/>
        <item m="1" x="347"/>
        <item m="1" x="380"/>
        <item m="1" x="431"/>
        <item m="1" x="458"/>
        <item m="1" x="506"/>
        <item m="1" x="537"/>
        <item m="1" x="580"/>
        <item m="1" x="305"/>
        <item m="1" x="353"/>
        <item m="1" x="386"/>
        <item m="1" x="436"/>
        <item m="1" x="462"/>
        <item m="1" x="512"/>
        <item m="1" x="541"/>
        <item m="1" x="585"/>
        <item m="1" x="608"/>
        <item m="1" x="639"/>
        <item m="1" x="393"/>
        <item m="1" x="441"/>
        <item m="1" x="466"/>
        <item m="1" x="517"/>
        <item m="1" x="545"/>
        <item m="1" x="590"/>
        <item m="1" x="611"/>
        <item m="1" x="642"/>
        <item m="1" x="656"/>
        <item m="1" x="683"/>
        <item m="1" x="472"/>
        <item m="1" x="521"/>
        <item m="1" x="548"/>
        <item m="1" x="594"/>
        <item m="1" x="614"/>
        <item m="1" x="645"/>
        <item m="1" x="658"/>
        <item m="1" x="685"/>
        <item m="1" x="695"/>
        <item m="1" x="709"/>
        <item m="1" x="1319"/>
        <item m="1" x="1334"/>
        <item m="1" x="1343"/>
        <item m="1" x="1361"/>
        <item m="1" x="1382"/>
        <item m="1" x="1415"/>
        <item m="1" x="1434"/>
        <item m="1" x="1473"/>
        <item m="1" x="29"/>
        <item m="1" x="76"/>
        <item m="1" x="1344"/>
        <item m="1" x="1364"/>
        <item m="1" x="1385"/>
        <item m="1" x="1418"/>
        <item m="1" x="1437"/>
        <item m="1" x="1477"/>
        <item m="1" x="33"/>
        <item m="1" x="81"/>
        <item m="1" x="114"/>
        <item m="1" x="160"/>
        <item m="1" x="1387"/>
        <item m="1" x="1420"/>
        <item m="1" x="1440"/>
        <item m="1" x="1480"/>
        <item m="1" x="36"/>
        <item m="1" x="85"/>
        <item m="1" x="118"/>
        <item m="1" x="164"/>
        <item m="1" x="198"/>
        <item m="1" x="248"/>
        <item m="1" x="1443"/>
        <item m="1" x="1484"/>
        <item m="1" x="40"/>
        <item m="1" x="89"/>
        <item m="1" x="122"/>
        <item m="1" x="168"/>
        <item m="1" x="203"/>
        <item m="1" x="252"/>
        <item m="1" x="288"/>
        <item m="1" x="339"/>
        <item m="1" x="44"/>
        <item m="1" x="93"/>
        <item m="1" x="127"/>
        <item m="1" x="172"/>
        <item m="1" x="208"/>
        <item m="1" x="257"/>
        <item m="1" x="293"/>
        <item m="1" x="343"/>
        <item m="1" x="376"/>
        <item m="1" x="427"/>
        <item m="1" x="132"/>
        <item m="1" x="176"/>
        <item m="1" x="214"/>
        <item m="1" x="262"/>
        <item m="1" x="299"/>
        <item m="1" x="348"/>
        <item m="1" x="381"/>
        <item m="1" x="432"/>
        <item m="1" x="459"/>
        <item m="1" x="507"/>
        <item m="1" x="220"/>
        <item m="1" x="267"/>
        <item m="1" x="306"/>
        <item m="1" x="354"/>
        <item m="1" x="387"/>
        <item m="1" x="437"/>
        <item m="1" x="463"/>
        <item m="1" x="513"/>
        <item m="1" x="542"/>
        <item m="1" x="586"/>
        <item m="1" x="312"/>
        <item m="1" x="359"/>
        <item m="1" x="394"/>
        <item m="1" x="442"/>
        <item m="1" x="467"/>
        <item m="1" x="518"/>
        <item m="1" x="546"/>
        <item m="1" x="591"/>
        <item m="1" x="612"/>
        <item m="1" x="643"/>
        <item m="1" x="1159"/>
        <item m="1" x="1189"/>
        <item m="1" x="1231"/>
        <item m="1" x="1255"/>
        <item m="1" x="1278"/>
        <item m="1" x="1290"/>
        <item m="1" x="1301"/>
        <item m="1" x="1312"/>
        <item m="1" x="1335"/>
        <item m="1" x="764"/>
        <item m="1" x="777"/>
        <item m="1" x="788"/>
        <item m="1" x="803"/>
        <item m="1" x="824"/>
        <item m="1" x="844"/>
        <item m="1" x="868"/>
        <item m="1" x="885"/>
        <item m="1" x="914"/>
        <item m="1" x="938"/>
        <item m="1" x="790"/>
        <item m="1" x="804"/>
        <item m="1" x="826"/>
        <item m="1" x="845"/>
        <item m="1" x="870"/>
        <item m="1" x="887"/>
        <item m="1" x="916"/>
        <item m="1" x="939"/>
        <item m="1" x="967"/>
        <item m="1" x="990"/>
        <item m="1" x="828"/>
        <item m="1" x="846"/>
        <item m="1" x="872"/>
        <item m="1" x="888"/>
        <item m="1" x="918"/>
        <item m="1" x="940"/>
        <item m="1" x="968"/>
        <item m="1" x="991"/>
        <item m="1" x="1022"/>
        <item m="1" x="1048"/>
        <item m="1" x="874"/>
        <item m="1" x="889"/>
        <item m="1" x="920"/>
        <item m="1" x="941"/>
        <item m="1" x="969"/>
        <item m="1" x="992"/>
        <item m="1" x="1023"/>
        <item m="1" x="1049"/>
        <item m="1" x="1083"/>
        <item m="1" x="1110"/>
        <item m="1" x="923"/>
        <item m="1" x="943"/>
        <item m="1" x="971"/>
        <item m="1" x="994"/>
        <item m="1" x="1024"/>
        <item m="1" x="1050"/>
        <item m="1" x="1084"/>
        <item m="1" x="1112"/>
        <item m="1" x="1143"/>
        <item m="1" x="1160"/>
        <item m="1" x="974"/>
        <item m="1" x="997"/>
        <item m="1" x="1027"/>
        <item m="1" x="1052"/>
        <item m="1" x="1085"/>
        <item m="1" x="1114"/>
        <item m="1" x="1144"/>
        <item m="1" x="1161"/>
        <item m="1" x="1180"/>
        <item m="1" x="1193"/>
        <item m="1" x="1031"/>
        <item m="1" x="1056"/>
        <item m="1" x="1088"/>
        <item m="1" x="1117"/>
        <item m="1" x="1145"/>
        <item m="1" x="1162"/>
        <item m="1" x="1181"/>
        <item m="1" x="1195"/>
        <item m="1" x="1221"/>
        <item m="1" x="1232"/>
        <item m="1" x="1093"/>
        <item m="1" x="1122"/>
        <item m="1" x="1147"/>
        <item m="1" x="1163"/>
        <item m="1" x="1182"/>
        <item m="1" x="1197"/>
        <item m="1" x="1223"/>
        <item m="1" x="1233"/>
        <item m="1" x="1247"/>
        <item m="1" x="1256"/>
        <item m="1" x="1151"/>
        <item m="1" x="1165"/>
        <item m="1" x="1183"/>
        <item m="1" x="1200"/>
        <item m="1" x="1225"/>
        <item m="1" x="1234"/>
        <item m="1" x="1249"/>
        <item m="1" x="1257"/>
        <item m="1" x="1271"/>
        <item m="1" x="1279"/>
        <item m="1" x="1492"/>
        <item m="1" x="884"/>
        <item m="1" x="1451"/>
        <item m="1" x="857"/>
        <item m="1" x="1424"/>
        <item m="1" x="837"/>
        <item m="1" x="1391"/>
        <item m="1" x="810"/>
        <item m="1" x="1367"/>
        <item m="1" x="793"/>
        <item m="1" x="54"/>
        <item m="1" x="904"/>
        <item m="1" x="1490"/>
        <item m="1" x="882"/>
        <item m="1" x="1448"/>
        <item m="1" x="854"/>
        <item m="1" x="1422"/>
        <item m="1" x="834"/>
        <item m="1" x="1389"/>
        <item m="1" x="808"/>
        <item m="1" x="101"/>
        <item m="1" x="934"/>
        <item m="1" x="50"/>
        <item m="1" x="900"/>
        <item m="1" x="1487"/>
        <item m="1" x="879"/>
        <item m="1" x="1445"/>
        <item m="1" x="851"/>
        <item m="1" x="1421"/>
        <item m="1" x="832"/>
        <item m="1" x="139"/>
        <item m="1" x="957"/>
        <item m="1" x="97"/>
        <item m="1" x="930"/>
        <item m="1" x="46"/>
        <item m="1" x="896"/>
        <item m="1" x="1485"/>
        <item m="1" x="877"/>
        <item m="1" x="1442"/>
        <item m="1" x="849"/>
        <item m="1" x="181"/>
        <item m="1" x="982"/>
        <item m="1" x="134"/>
        <item m="1" x="952"/>
        <item m="1" x="94"/>
        <item m="1" x="927"/>
        <item m="1" x="42"/>
        <item m="1" x="893"/>
        <item m="1" x="1482"/>
        <item m="1" x="875"/>
        <item m="1" x="222"/>
        <item m="1" x="1008"/>
        <item m="1" x="177"/>
        <item m="1" x="978"/>
        <item m="1" x="129"/>
        <item m="1" x="948"/>
        <item m="1" x="90"/>
        <item m="1" x="924"/>
        <item m="1" x="38"/>
        <item m="1" x="891"/>
        <item m="1" x="268"/>
        <item m="1" x="1036"/>
        <item m="1" x="216"/>
        <item m="1" x="1003"/>
        <item m="1" x="173"/>
        <item m="1" x="975"/>
        <item m="1" x="124"/>
        <item m="1" x="945"/>
        <item m="1" x="86"/>
        <item m="1" x="921"/>
        <item m="1" x="308"/>
        <item m="1" x="1063"/>
        <item m="1" x="263"/>
        <item m="1" x="1032"/>
        <item m="1" x="210"/>
        <item m="1" x="999"/>
        <item m="1" x="169"/>
        <item m="1" x="972"/>
        <item m="1" x="119"/>
        <item m="1" x="942"/>
        <item m="1" x="355"/>
        <item m="1" x="1094"/>
        <item m="1" x="301"/>
        <item m="1" x="1058"/>
        <item m="1" x="258"/>
        <item m="1" x="1028"/>
        <item m="1" x="204"/>
        <item m="1" x="995"/>
        <item m="1" x="165"/>
        <item m="1" x="970"/>
        <item m="1" x="389"/>
        <item m="1" x="1124"/>
        <item m="1" x="349"/>
        <item m="1" x="1089"/>
        <item m="1" x="294"/>
        <item m="1" x="1053"/>
        <item m="1" x="253"/>
        <item m="1" x="1025"/>
        <item m="1" x="199"/>
        <item m="1" x="993"/>
        <item m="1" x="104"/>
        <item m="1" x="937"/>
        <item m="1" x="55"/>
        <item m="1" x="905"/>
        <item m="1" x="1491"/>
        <item m="1" x="883"/>
        <item m="1" x="1449"/>
        <item m="1" x="855"/>
        <item m="1" x="1423"/>
        <item m="1" x="835"/>
        <item m="1" x="144"/>
        <item m="1" x="962"/>
        <item m="1" x="102"/>
        <item m="1" x="935"/>
        <item m="1" x="51"/>
        <item m="1" x="901"/>
        <item m="1" x="1488"/>
        <item m="1" x="880"/>
        <item m="1" x="1446"/>
        <item m="1" x="852"/>
        <item m="1" x="185"/>
        <item m="1" x="986"/>
        <item m="1" x="140"/>
        <item m="1" x="958"/>
        <item m="1" x="98"/>
        <item m="1" x="931"/>
        <item m="1" x="47"/>
        <item m="1" x="897"/>
        <item m="1" x="1486"/>
        <item m="1" x="878"/>
        <item m="1" x="227"/>
        <item m="1" x="1013"/>
        <item m="1" x="182"/>
        <item m="1" x="983"/>
        <item m="1" x="135"/>
        <item m="1" x="953"/>
        <item m="1" x="95"/>
        <item m="1" x="928"/>
        <item m="1" x="43"/>
        <item m="1" x="894"/>
        <item m="1" x="272"/>
        <item m="1" x="1040"/>
        <item m="1" x="223"/>
        <item m="1" x="1009"/>
        <item m="1" x="178"/>
        <item m="1" x="979"/>
        <item m="1" x="130"/>
        <item m="1" x="949"/>
        <item m="1" x="91"/>
        <item m="1" x="925"/>
        <item m="1" x="315"/>
        <item m="1" x="1069"/>
        <item m="1" x="269"/>
        <item m="1" x="1037"/>
        <item m="1" x="217"/>
        <item m="1" x="1004"/>
        <item m="1" x="174"/>
        <item m="1" x="976"/>
        <item m="1" x="125"/>
        <item m="1" x="946"/>
        <item m="1" x="360"/>
        <item m="1" x="1098"/>
        <item m="1" x="309"/>
        <item m="1" x="1064"/>
        <item m="1" x="264"/>
        <item m="1" x="1033"/>
        <item m="1" x="211"/>
        <item m="1" x="1000"/>
        <item m="1" x="170"/>
        <item m="1" x="973"/>
        <item m="1" x="396"/>
        <item m="1" x="1129"/>
        <item m="1" x="356"/>
        <item m="1" x="1095"/>
        <item m="1" x="302"/>
        <item m="1" x="1059"/>
        <item m="1" x="259"/>
        <item m="1" x="1029"/>
        <item m="1" x="205"/>
        <item m="1" x="996"/>
        <item m="1" x="443"/>
        <item m="1" x="1152"/>
        <item m="1" x="390"/>
        <item m="1" x="1125"/>
        <item m="1" x="350"/>
        <item m="1" x="1090"/>
        <item m="1" x="295"/>
        <item m="1" x="1054"/>
        <item m="1" x="254"/>
        <item m="1" x="1026"/>
        <item m="1" x="469"/>
        <item m="1" x="1167"/>
        <item m="1" x="438"/>
        <item m="1" x="1148"/>
        <item m="1" x="382"/>
        <item m="1" x="1119"/>
        <item m="1" x="344"/>
        <item m="1" x="1086"/>
        <item m="1" x="289"/>
        <item m="1" x="1051"/>
        <item m="1" x="188"/>
        <item m="1" x="989"/>
        <item m="1" x="145"/>
        <item m="1" x="963"/>
        <item m="1" x="103"/>
        <item m="1" x="936"/>
        <item m="1" x="52"/>
        <item m="1" x="902"/>
        <item m="1" x="1489"/>
        <item m="1" x="881"/>
        <item m="1" x="231"/>
        <item m="1" x="1017"/>
        <item m="1" x="186"/>
        <item m="1" x="987"/>
        <item m="1" x="141"/>
        <item m="1" x="959"/>
        <item m="1" x="99"/>
        <item m="1" x="932"/>
        <item m="1" x="48"/>
        <item m="1" x="898"/>
        <item m="1" x="275"/>
        <item m="1" x="1043"/>
        <item m="1" x="228"/>
        <item m="1" x="1014"/>
        <item m="1" x="183"/>
        <item m="1" x="984"/>
        <item m="1" x="136"/>
        <item m="1" x="954"/>
        <item m="1" x="96"/>
        <item m="1" x="929"/>
        <item m="1" x="319"/>
        <item m="1" x="1073"/>
        <item m="1" x="273"/>
        <item m="1" x="1041"/>
        <item m="1" x="224"/>
        <item m="1" x="1010"/>
        <item m="1" x="179"/>
        <item m="1" x="980"/>
        <item m="1" x="131"/>
        <item m="1" x="950"/>
        <item m="1" x="363"/>
        <item m="1" x="1102"/>
        <item m="1" x="316"/>
        <item m="1" x="1070"/>
        <item m="1" x="270"/>
        <item m="1" x="1038"/>
        <item m="1" x="218"/>
        <item m="1" x="1005"/>
        <item m="1" x="175"/>
        <item m="1" x="977"/>
        <item m="1" x="400"/>
        <item m="1" x="1134"/>
        <item m="1" x="361"/>
        <item m="1" x="1099"/>
        <item m="1" x="310"/>
        <item m="1" x="1065"/>
        <item m="1" x="265"/>
        <item m="1" x="1034"/>
        <item m="1" x="212"/>
        <item m="1" x="1001"/>
        <item m="1" x="446"/>
        <item m="1" x="1155"/>
        <item m="1" x="397"/>
        <item m="1" x="1130"/>
        <item m="1" x="357"/>
        <item m="1" x="1096"/>
        <item m="1" x="303"/>
        <item m="1" x="1060"/>
        <item m="1" x="260"/>
        <item m="1" x="1030"/>
        <item m="1" x="474"/>
        <item m="1" x="1171"/>
        <item m="1" x="444"/>
        <item m="1" x="1153"/>
        <item m="1" x="391"/>
        <item m="1" x="1126"/>
        <item m="1" x="351"/>
        <item m="1" x="1091"/>
        <item m="1" x="296"/>
        <item m="1" x="1055"/>
        <item m="1" x="523"/>
        <item m="1" x="1185"/>
        <item m="1" x="470"/>
        <item m="1" x="1168"/>
        <item m="1" x="439"/>
        <item m="1" x="1149"/>
        <item m="1" x="383"/>
        <item m="1" x="1120"/>
        <item m="1" x="345"/>
        <item m="1" x="1087"/>
        <item m="1" x="551"/>
        <item m="1" x="1204"/>
        <item m="1" x="520"/>
        <item m="1" x="1184"/>
        <item m="1" x="464"/>
        <item m="1" x="1164"/>
        <item m="1" x="434"/>
        <item m="1" x="1146"/>
        <item m="1" x="377"/>
        <item m="1" x="1116"/>
        <item m="1" x="277"/>
        <item m="1" x="1045"/>
        <item m="1" x="232"/>
        <item m="1" x="1018"/>
        <item m="1" x="187"/>
        <item m="1" x="988"/>
        <item m="1" x="142"/>
        <item m="1" x="960"/>
        <item m="1" x="100"/>
        <item m="1" x="933"/>
        <item m="1" x="322"/>
        <item m="1" x="1076"/>
        <item m="1" x="276"/>
        <item m="1" x="1044"/>
        <item m="1" x="229"/>
        <item m="1" x="1015"/>
        <item m="1" x="184"/>
        <item m="1" x="985"/>
        <item m="1" x="137"/>
        <item m="1" x="955"/>
        <item m="1" x="365"/>
        <item m="1" x="1104"/>
        <item m="1" x="320"/>
        <item m="1" x="1074"/>
        <item m="1" x="274"/>
        <item m="1" x="1042"/>
        <item m="1" x="225"/>
        <item m="1" x="1011"/>
        <item m="1" x="180"/>
        <item m="1" x="981"/>
        <item m="1" x="403"/>
        <item m="1" x="1137"/>
        <item m="1" x="364"/>
        <item m="1" x="1103"/>
        <item m="1" x="317"/>
        <item m="1" x="1071"/>
        <item m="1" x="271"/>
        <item m="1" x="1039"/>
        <item m="1" x="219"/>
        <item m="1" x="1006"/>
        <item m="1" x="448"/>
        <item m="1" x="1157"/>
        <item m="1" x="401"/>
        <item m="1" x="1135"/>
        <item m="1" x="362"/>
        <item m="1" x="1100"/>
        <item m="1" x="311"/>
        <item m="1" x="1066"/>
        <item m="1" x="266"/>
        <item m="1" x="1035"/>
        <item m="1" x="477"/>
        <item m="1" x="1174"/>
        <item m="1" x="447"/>
        <item m="1" x="1156"/>
        <item m="1" x="398"/>
        <item m="1" x="1131"/>
        <item m="1" x="358"/>
        <item m="1" x="1097"/>
        <item m="1" x="304"/>
        <item m="1" x="1061"/>
        <item m="1" x="525"/>
        <item m="1" x="1187"/>
        <item m="1" x="475"/>
        <item m="1" x="1172"/>
        <item m="1" x="445"/>
        <item m="1" x="1154"/>
        <item m="1" x="392"/>
        <item m="1" x="1127"/>
        <item m="1" x="352"/>
        <item m="1" x="1092"/>
        <item m="1" x="554"/>
        <item m="1" x="1207"/>
        <item m="1" x="524"/>
        <item m="1" x="1186"/>
        <item m="1" x="471"/>
        <item m="1" x="1169"/>
        <item m="1" x="440"/>
        <item m="1" x="1150"/>
        <item m="1" x="384"/>
        <item m="1" x="1121"/>
        <item m="1" x="1080"/>
        <item m="1" x="278"/>
        <item m="1" x="1046"/>
        <item m="1" x="1105"/>
        <item m="1" x="323"/>
        <item m="1" x="1077"/>
        <item m="1" x="732"/>
        <item m="1" x="743"/>
        <item m="1" x="753"/>
        <item m="1" x="1101"/>
        <item m="1" x="313"/>
        <item m="1" x="1067"/>
        <item m="1" x="244"/>
        <item m="1" x="449"/>
        <item m="1" x="778"/>
        <item m="1" x="1158"/>
        <item m="1" x="1330"/>
        <item m="1" x="409"/>
        <item m="1" x="762"/>
        <item m="1" x="1142"/>
        <item m="1" x="1314"/>
        <item m="1" x="366"/>
        <item m="1" x="566"/>
        <item m="1" x="569"/>
        <item m="1" x="572"/>
        <item m="1" x="576"/>
        <item m="1" x="581"/>
        <item m="1" x="587"/>
        <item m="1" x="592"/>
        <item m="1" x="595"/>
        <item m="1" x="596"/>
        <item m="1" x="597"/>
        <item m="1" x="829"/>
        <item m="1" x="831"/>
        <item m="1" x="833"/>
        <item m="1" x="836"/>
        <item m="1" x="838"/>
        <item m="1" x="839"/>
        <item m="1" x="840"/>
        <item m="1" x="841"/>
        <item m="1" x="842"/>
        <item m="1" x="843"/>
        <item m="1" x="1217"/>
        <item m="1" x="1218"/>
        <item m="1" x="1219"/>
        <item m="1" x="1220"/>
        <item m="1" x="1222"/>
        <item m="1" x="1224"/>
        <item m="1" x="1226"/>
        <item m="1" x="1227"/>
        <item m="1" x="1228"/>
        <item m="1" x="1229"/>
        <item m="1" x="1383"/>
        <item m="1" x="1386"/>
        <item m="1" x="1388"/>
        <item m="1" x="1390"/>
        <item m="1" x="1392"/>
        <item m="1" x="1393"/>
        <item m="1" x="1394"/>
        <item m="1" x="1395"/>
        <item m="1" x="1396"/>
        <item m="1" x="1398"/>
        <item m="1" x="527"/>
        <item m="1" x="528"/>
        <item m="1" x="529"/>
        <item m="1" x="531"/>
        <item m="1" x="534"/>
        <item m="1" x="538"/>
        <item m="1" x="543"/>
        <item m="1" x="547"/>
        <item m="1" x="549"/>
        <item m="1" x="552"/>
        <item m="1" x="805"/>
        <item m="1" x="806"/>
        <item m="1" x="807"/>
        <item m="1" x="809"/>
        <item m="1" x="811"/>
        <item m="1" x="812"/>
        <item m="1" x="813"/>
        <item m="1" x="814"/>
        <item m="1" x="815"/>
        <item m="1" x="817"/>
        <item m="1" x="1188"/>
        <item m="1" x="1190"/>
        <item m="1" x="1191"/>
        <item m="1" x="1192"/>
        <item m="1" x="1194"/>
        <item m="1" x="1196"/>
        <item m="1" x="1198"/>
        <item m="1" x="1201"/>
        <item m="1" x="1202"/>
        <item m="1" x="1205"/>
        <item m="1" x="1358"/>
        <item m="1" x="1362"/>
        <item m="1" x="1365"/>
        <item m="1" x="1366"/>
        <item m="1" x="1368"/>
        <item m="1" x="1369"/>
        <item m="1" x="1370"/>
        <item m="1" x="1371"/>
        <item m="1" x="1372"/>
        <item m="1" x="1373"/>
        <item m="1" x="484"/>
        <item m="1" x="487"/>
        <item m="1" x="490"/>
        <item m="1" x="493"/>
        <item m="1" x="497"/>
        <item m="1" x="502"/>
        <item m="1" x="508"/>
        <item m="1" x="514"/>
        <item m="1" x="519"/>
        <item m="1" x="522"/>
        <item m="1" x="1243"/>
        <item m="1" x="1267"/>
        <item m="1" x="1280"/>
        <item m="1" x="1291"/>
        <item m="1" x="1302"/>
        <item m="1" x="1320"/>
        <item m="1" x="1345"/>
        <item m="1" x="1397"/>
        <item m="1" x="1455"/>
        <item m="1" x="59"/>
        <item m="1" x="1244"/>
        <item m="1" x="1268"/>
        <item m="1" x="1281"/>
        <item m="1" x="1292"/>
        <item m="1" x="1303"/>
        <item m="1" x="1321"/>
        <item m="1" x="1346"/>
        <item m="1" x="1399"/>
        <item m="1" x="1457"/>
        <item m="1" x="61"/>
        <item m="1" x="1245"/>
        <item m="1" x="1269"/>
        <item m="1" x="1282"/>
        <item m="1" x="1293"/>
        <item m="1" x="1304"/>
        <item m="1" x="1322"/>
        <item m="1" x="1347"/>
        <item m="1" x="1400"/>
        <item m="1" x="1459"/>
        <item m="1" x="63"/>
        <item m="1" x="1246"/>
        <item m="1" x="1270"/>
        <item m="1" x="1283"/>
        <item m="1" x="1294"/>
        <item m="1" x="1305"/>
        <item m="1" x="1323"/>
        <item m="1" x="1348"/>
        <item m="1" x="1401"/>
        <item m="1" x="1460"/>
        <item m="1" x="65"/>
        <item m="1" x="1248"/>
        <item m="1" x="1272"/>
        <item m="1" x="1284"/>
        <item m="1" x="1295"/>
        <item m="1" x="1306"/>
        <item m="1" x="1324"/>
        <item m="1" x="1349"/>
        <item m="1" x="1402"/>
        <item m="1" x="1462"/>
        <item m="1" x="68"/>
        <item m="1" x="1250"/>
        <item m="1" x="1273"/>
        <item m="1" x="1285"/>
        <item m="1" x="1296"/>
        <item m="1" x="1307"/>
        <item m="1" x="1325"/>
        <item m="1" x="1350"/>
        <item m="1" x="1404"/>
        <item m="1" x="1465"/>
        <item m="1" x="72"/>
        <item m="1" x="1251"/>
        <item m="1" x="1274"/>
        <item m="1" x="1286"/>
        <item m="1" x="1297"/>
        <item m="1" x="1308"/>
        <item m="1" x="1326"/>
        <item m="1" x="1352"/>
        <item m="1" x="1408"/>
        <item m="1" x="1469"/>
        <item m="1" x="77"/>
        <item m="1" x="1252"/>
        <item m="1" x="1275"/>
        <item m="1" x="1287"/>
        <item m="1" x="1298"/>
        <item m="1" x="1309"/>
        <item m="1" x="1328"/>
        <item m="1" x="1355"/>
        <item m="1" x="1412"/>
        <item m="1" x="1474"/>
        <item m="1" x="82"/>
        <item m="1" x="1253"/>
        <item m="1" x="1276"/>
        <item m="1" x="1288"/>
        <item m="1" x="1299"/>
        <item m="1" x="1310"/>
        <item m="1" x="1331"/>
        <item m="1" x="1359"/>
        <item m="1" x="1416"/>
        <item m="1" x="1478"/>
        <item m="1" x="87"/>
        <item m="1" x="1254"/>
        <item m="1" x="1277"/>
        <item m="1" x="1289"/>
        <item m="1" x="1300"/>
        <item m="1" x="1311"/>
        <item m="1" x="1333"/>
        <item m="1" x="1363"/>
        <item m="1" x="1419"/>
        <item m="1" x="1483"/>
        <item m="1" x="92"/>
        <item m="1" x="1438"/>
        <item m="1" x="37"/>
        <item m="1" x="123"/>
        <item m="1" x="209"/>
        <item m="1" x="300"/>
        <item m="1" x="388"/>
        <item m="1" x="468"/>
        <item m="1" x="550"/>
        <item m="1" x="616"/>
        <item m="1" x="661"/>
        <item m="1" x="1441"/>
        <item m="1" x="41"/>
        <item m="1" x="128"/>
        <item m="1" x="215"/>
        <item m="1" x="307"/>
        <item m="1" x="395"/>
        <item m="1" x="473"/>
        <item m="1" x="553"/>
        <item m="1" x="618"/>
        <item m="1" x="663"/>
        <item m="1" x="1444"/>
        <item m="1" x="45"/>
        <item m="1" x="133"/>
        <item m="1" x="221"/>
        <item m="1" x="314"/>
        <item m="1" x="399"/>
        <item m="1" x="476"/>
        <item m="1" x="555"/>
        <item m="1" x="620"/>
        <item m="1" x="665"/>
        <item m="1" x="1447"/>
        <item m="1" x="49"/>
        <item m="1" x="138"/>
        <item m="1" x="226"/>
        <item m="1" x="318"/>
        <item m="1" x="402"/>
        <item m="1" x="478"/>
        <item m="1" x="556"/>
        <item m="1" x="621"/>
        <item m="1" x="666"/>
        <item m="1" x="1450"/>
        <item m="1" x="53"/>
        <item m="1" x="143"/>
        <item m="1" x="230"/>
        <item m="1" x="321"/>
        <item m="1" x="404"/>
        <item m="1" x="479"/>
        <item m="1" x="557"/>
        <item m="1" x="622"/>
        <item m="1" x="667"/>
        <item m="1" x="1452"/>
        <item m="1" x="56"/>
        <item m="1" x="146"/>
        <item m="1" x="233"/>
        <item m="1" x="324"/>
        <item m="1" x="405"/>
        <item m="1" x="480"/>
        <item m="1" x="558"/>
        <item m="1" x="623"/>
        <item m="1" x="668"/>
        <item m="1" x="1453"/>
        <item m="1" x="57"/>
        <item m="1" x="147"/>
        <item m="1" x="234"/>
        <item m="1" x="326"/>
        <item m="1" x="406"/>
        <item m="1" x="481"/>
        <item m="1" x="560"/>
        <item m="1" x="624"/>
        <item m="1" x="669"/>
        <item m="1" x="1454"/>
        <item m="1" x="58"/>
        <item m="1" x="148"/>
        <item m="1" x="235"/>
        <item m="1" x="327"/>
        <item m="1" x="408"/>
        <item m="1" x="483"/>
        <item m="1" x="563"/>
        <item m="1" x="626"/>
        <item m="1" x="671"/>
        <item m="1" x="1456"/>
        <item m="1" x="60"/>
        <item m="1" x="149"/>
        <item m="1" x="236"/>
        <item m="1" x="328"/>
        <item m="1" x="411"/>
        <item m="1" x="486"/>
        <item m="1" x="565"/>
        <item m="1" x="628"/>
        <item m="1" x="673"/>
        <item m="1" x="1458"/>
        <item m="1" x="62"/>
        <item m="1" x="150"/>
        <item m="1" x="237"/>
        <item m="1" x="329"/>
        <item m="1" x="413"/>
        <item m="1" x="489"/>
        <item m="1" x="568"/>
        <item m="1" x="630"/>
        <item m="1" x="675"/>
        <item m="1" x="598"/>
        <item m="1" x="647"/>
        <item m="1" x="688"/>
        <item m="1" x="713"/>
        <item m="1" x="733"/>
        <item m="1" x="754"/>
        <item m="1" x="779"/>
        <item m="1" x="816"/>
        <item m="1" x="861"/>
        <item m="1" x="909"/>
        <item m="1" x="599"/>
        <item m="1" x="648"/>
        <item m="1" x="689"/>
        <item m="1" x="714"/>
        <item m="1" x="734"/>
        <item m="1" x="755"/>
        <item m="1" x="780"/>
        <item m="1" x="818"/>
        <item m="1" x="863"/>
        <item m="1" x="910"/>
        <item m="1" x="600"/>
        <item m="1" x="649"/>
        <item m="1" x="690"/>
        <item m="1" x="715"/>
        <item m="1" x="735"/>
        <item m="1" x="756"/>
        <item m="1" x="781"/>
        <item m="1" x="819"/>
        <item m="1" x="864"/>
        <item m="1" x="911"/>
        <item m="1" x="602"/>
        <item m="1" x="651"/>
        <item m="1" x="692"/>
        <item m="1" x="716"/>
        <item m="1" x="736"/>
        <item m="1" x="757"/>
        <item m="1" x="783"/>
        <item m="1" x="820"/>
        <item m="1" x="865"/>
        <item m="1" x="912"/>
        <item m="1" x="605"/>
        <item m="1" x="654"/>
        <item m="1" x="694"/>
        <item m="1" x="717"/>
        <item m="1" x="737"/>
        <item m="1" x="758"/>
        <item m="1" x="784"/>
        <item m="1" x="821"/>
        <item m="1" x="866"/>
        <item m="1" x="913"/>
        <item m="1" x="609"/>
        <item m="1" x="657"/>
        <item m="1" x="696"/>
        <item m="1" x="718"/>
        <item m="1" x="738"/>
        <item m="1" x="759"/>
        <item m="1" x="785"/>
        <item m="1" x="822"/>
        <item m="1" x="867"/>
        <item m="1" x="915"/>
        <item m="1" x="613"/>
        <item m="1" x="659"/>
        <item m="1" x="697"/>
        <item m="1" x="719"/>
        <item m="1" x="739"/>
        <item m="1" x="760"/>
        <item m="1" x="786"/>
        <item m="1" x="823"/>
        <item m="1" x="869"/>
        <item m="1" x="917"/>
        <item m="1" x="615"/>
        <item m="1" x="660"/>
        <item m="1" x="698"/>
        <item m="1" x="720"/>
        <item m="1" x="740"/>
        <item m="1" x="761"/>
        <item m="1" x="787"/>
        <item m="1" x="825"/>
        <item m="1" x="871"/>
        <item m="1" x="919"/>
        <item m="1" x="617"/>
        <item m="1" x="662"/>
        <item m="1" x="699"/>
        <item m="1" x="721"/>
        <item m="1" x="741"/>
        <item m="1" x="763"/>
        <item m="1" x="789"/>
        <item m="1" x="827"/>
        <item m="1" x="873"/>
        <item m="1" x="922"/>
        <item m="1" x="619"/>
        <item m="1" x="664"/>
        <item m="1" x="700"/>
        <item m="1" x="722"/>
        <item m="1" x="742"/>
        <item m="1" x="765"/>
        <item m="1" x="792"/>
        <item m="1" x="830"/>
        <item m="1" x="876"/>
        <item m="1" x="926"/>
        <item m="1" x="847"/>
        <item m="1" x="890"/>
        <item m="1" x="944"/>
        <item m="1" x="998"/>
        <item m="1" x="1057"/>
        <item m="1" x="1123"/>
        <item m="1" x="1166"/>
        <item m="1" x="1203"/>
        <item m="1" x="1235"/>
        <item m="1" x="1259"/>
        <item m="1" x="848"/>
        <item m="1" x="892"/>
        <item m="1" x="947"/>
        <item m="1" x="1002"/>
        <item m="1" x="1062"/>
        <item m="1" x="1128"/>
        <item m="1" x="1170"/>
        <item m="1" x="1206"/>
        <item m="1" x="1236"/>
        <item m="1" x="1260"/>
        <item m="1" x="850"/>
        <item m="1" x="895"/>
        <item m="1" x="951"/>
        <item m="1" x="1007"/>
        <item m="1" x="1068"/>
        <item m="1" x="1133"/>
        <item m="1" x="1173"/>
        <item m="1" x="1208"/>
        <item m="1" x="1237"/>
        <item m="1" x="1261"/>
        <item m="1" x="853"/>
        <item m="1" x="899"/>
        <item m="1" x="956"/>
        <item m="1" x="1012"/>
        <item m="1" x="1072"/>
        <item m="1" x="1136"/>
        <item m="1" x="1175"/>
        <item m="1" x="1209"/>
        <item m="1" x="1238"/>
        <item m="1" x="1262"/>
        <item m="1" x="856"/>
        <item m="1" x="903"/>
        <item m="1" x="961"/>
        <item m="1" x="1016"/>
        <item m="1" x="1075"/>
        <item m="1" x="1138"/>
        <item m="1" x="1176"/>
        <item m="1" x="1210"/>
        <item m="1" x="1239"/>
        <item m="1" x="1263"/>
        <item m="1" x="858"/>
        <item m="1" x="906"/>
        <item m="1" x="964"/>
        <item m="1" x="1019"/>
        <item m="1" x="1078"/>
        <item m="1" x="1139"/>
        <item m="1" x="1177"/>
        <item m="1" x="1211"/>
        <item m="1" x="1240"/>
        <item m="1" x="1264"/>
        <item m="1" x="859"/>
        <item m="1" x="907"/>
        <item m="1" x="965"/>
        <item m="1" x="1020"/>
        <item m="1" x="1079"/>
        <item m="1" x="1140"/>
        <item m="1" x="1178"/>
        <item m="1" x="1213"/>
        <item m="1" x="1241"/>
        <item m="1" x="1265"/>
        <item m="1" x="860"/>
        <item m="1" x="908"/>
        <item m="1" x="966"/>
        <item m="1" x="1021"/>
        <item m="1" x="1081"/>
        <item m="1" x="1141"/>
        <item m="1" x="1179"/>
        <item m="1" x="1216"/>
        <item m="1" x="1242"/>
        <item m="1" x="1266"/>
        <item m="1" x="862"/>
        <item m="1" x="1082"/>
        <item m="1" x="1258"/>
        <item x="1"/>
        <item m="1" x="1407"/>
        <item m="1" x="1315"/>
        <item m="1" x="886"/>
        <item x="5"/>
        <item x="6"/>
        <item x="7"/>
        <item m="1" x="773"/>
        <item m="1" x="1481"/>
        <item m="1" x="766"/>
        <item m="1" x="1047"/>
        <item m="1" x="1316"/>
        <item m="1" x="791"/>
        <item m="1" x="526"/>
        <item m="1" x="1132"/>
        <item m="1" x="1336"/>
        <item m="1" x="325"/>
        <item m="1" x="1199"/>
        <item x="2"/>
        <item x="3"/>
        <item x="4"/>
        <item x="8"/>
        <item x="9"/>
        <item x="10"/>
        <item x="11"/>
        <item x="12"/>
        <item x="13"/>
        <item x="14"/>
        <item x="15"/>
        <item x="16"/>
        <item x="17"/>
        <item x="18"/>
      </items>
    </pivotField>
    <pivotField axis="axisRow" outline="0" showAll="0" defaultSubtotal="0">
      <items count="1448">
        <item m="1" x="5"/>
        <item m="1" x="1244"/>
        <item m="1" x="1245"/>
        <item m="1" x="1246"/>
        <item x="0"/>
        <item m="1" x="1119"/>
        <item m="1" x="1180"/>
        <item m="1" x="1181"/>
        <item m="1" x="1182"/>
        <item m="1" x="1183"/>
        <item m="1" x="1184"/>
        <item m="1" x="1185"/>
        <item m="1" x="1186"/>
        <item m="1" x="1188"/>
        <item m="1" x="486"/>
        <item m="1" x="619"/>
        <item m="1" x="747"/>
        <item m="1" x="853"/>
        <item m="1" x="930"/>
        <item m="1" x="984"/>
        <item m="1" x="1022"/>
        <item m="1" x="1049"/>
        <item m="1" x="1068"/>
        <item m="1" x="1087"/>
        <item m="1" x="487"/>
        <item m="1" x="620"/>
        <item m="1" x="748"/>
        <item m="1" x="854"/>
        <item m="1" x="931"/>
        <item m="1" x="985"/>
        <item m="1" x="1023"/>
        <item m="1" x="1050"/>
        <item m="1" x="1069"/>
        <item m="1" x="1088"/>
        <item m="1" x="488"/>
        <item m="1" x="621"/>
        <item m="1" x="749"/>
        <item m="1" x="855"/>
        <item m="1" x="932"/>
        <item m="1" x="986"/>
        <item m="1" x="1024"/>
        <item m="1" x="1051"/>
        <item m="1" x="1070"/>
        <item m="1" x="1089"/>
        <item m="1" x="489"/>
        <item m="1" x="622"/>
        <item m="1" x="750"/>
        <item m="1" x="856"/>
        <item m="1" x="933"/>
        <item m="1" x="987"/>
        <item m="1" x="1025"/>
        <item m="1" x="1052"/>
        <item m="1" x="1071"/>
        <item m="1" x="1090"/>
        <item m="1" x="491"/>
        <item m="1" x="624"/>
        <item m="1" x="752"/>
        <item m="1" x="858"/>
        <item m="1" x="935"/>
        <item m="1" x="989"/>
        <item m="1" x="1026"/>
        <item m="1" x="1053"/>
        <item m="1" x="1072"/>
        <item m="1" x="1091"/>
        <item m="1" x="495"/>
        <item m="1" x="628"/>
        <item m="1" x="756"/>
        <item m="1" x="862"/>
        <item m="1" x="939"/>
        <item m="1" x="992"/>
        <item m="1" x="1028"/>
        <item m="1" x="1054"/>
        <item m="1" x="1073"/>
        <item m="1" x="1092"/>
        <item m="1" x="502"/>
        <item m="1" x="635"/>
        <item m="1" x="763"/>
        <item m="1" x="869"/>
        <item m="1" x="945"/>
        <item m="1" x="997"/>
        <item m="1" x="1031"/>
        <item m="1" x="1055"/>
        <item m="1" x="1074"/>
        <item m="1" x="1093"/>
        <item m="1" x="511"/>
        <item m="1" x="644"/>
        <item m="1" x="772"/>
        <item m="1" x="877"/>
        <item m="1" x="951"/>
        <item m="1" x="1001"/>
        <item m="1" x="1033"/>
        <item m="1" x="1056"/>
        <item m="1" x="1075"/>
        <item m="1" x="1094"/>
        <item m="1" x="523"/>
        <item m="1" x="656"/>
        <item m="1" x="782"/>
        <item m="1" x="884"/>
        <item m="1" x="956"/>
        <item m="1" x="1003"/>
        <item m="1" x="1034"/>
        <item m="1" x="1057"/>
        <item m="1" x="1076"/>
        <item m="1" x="1095"/>
        <item m="1" x="1326"/>
        <item m="1" x="1330"/>
        <item m="1" x="1335"/>
        <item m="1" x="1343"/>
        <item m="1" x="1355"/>
        <item m="1" x="1371"/>
        <item m="1" x="1392"/>
        <item m="1" x="1417"/>
        <item m="1" x="6"/>
        <item m="1" x="42"/>
        <item m="1" x="1336"/>
        <item m="1" x="1344"/>
        <item m="1" x="1356"/>
        <item m="1" x="1372"/>
        <item m="1" x="1393"/>
        <item m="1" x="1418"/>
        <item m="1" x="7"/>
        <item m="1" x="43"/>
        <item m="1" x="85"/>
        <item m="1" x="130"/>
        <item m="1" x="1359"/>
        <item m="1" x="1375"/>
        <item m="1" x="1396"/>
        <item m="1" x="1421"/>
        <item m="1" x="10"/>
        <item m="1" x="46"/>
        <item m="1" x="87"/>
        <item m="1" x="132"/>
        <item m="1" x="184"/>
        <item m="1" x="238"/>
        <item m="1" x="1401"/>
        <item m="1" x="1426"/>
        <item m="1" x="15"/>
        <item m="1" x="51"/>
        <item m="1" x="91"/>
        <item m="1" x="136"/>
        <item m="1" x="187"/>
        <item m="1" x="240"/>
        <item m="1" x="298"/>
        <item m="1" x="359"/>
        <item m="1" x="23"/>
        <item m="1" x="59"/>
        <item m="1" x="98"/>
        <item m="1" x="143"/>
        <item m="1" x="193"/>
        <item m="1" x="245"/>
        <item m="1" x="302"/>
        <item m="1" x="361"/>
        <item m="1" x="424"/>
        <item m="1" x="490"/>
        <item m="1" x="107"/>
        <item m="1" x="152"/>
        <item m="1" x="201"/>
        <item m="1" x="252"/>
        <item m="1" x="308"/>
        <item m="1" x="366"/>
        <item m="1" x="428"/>
        <item m="1" x="493"/>
        <item m="1" x="559"/>
        <item m="1" x="623"/>
        <item m="1" x="210"/>
        <item m="1" x="261"/>
        <item m="1" x="317"/>
        <item m="1" x="373"/>
        <item m="1" x="434"/>
        <item m="1" x="499"/>
        <item m="1" x="563"/>
        <item m="1" x="626"/>
        <item m="1" x="692"/>
        <item m="1" x="751"/>
        <item m="1" x="326"/>
        <item m="1" x="382"/>
        <item m="1" x="442"/>
        <item m="1" x="507"/>
        <item m="1" x="569"/>
        <item m="1" x="632"/>
        <item m="1" x="697"/>
        <item m="1" x="754"/>
        <item m="1" x="810"/>
        <item m="1" x="857"/>
        <item m="1" x="452"/>
        <item m="1" x="517"/>
        <item m="1" x="577"/>
        <item m="1" x="640"/>
        <item m="1" x="704"/>
        <item m="1" x="760"/>
        <item m="1" x="815"/>
        <item m="1" x="860"/>
        <item m="1" x="901"/>
        <item m="1" x="934"/>
        <item m="1" x="587"/>
        <item m="1" x="650"/>
        <item m="1" x="713"/>
        <item m="1" x="768"/>
        <item m="1" x="822"/>
        <item m="1" x="866"/>
        <item m="1" x="906"/>
        <item m="1" x="937"/>
        <item m="1" x="965"/>
        <item m="1" x="988"/>
        <item m="1" x="1327"/>
        <item m="1" x="1331"/>
        <item m="1" x="1337"/>
        <item m="1" x="1345"/>
        <item m="1" x="1357"/>
        <item m="1" x="1373"/>
        <item m="1" x="1394"/>
        <item m="1" x="1419"/>
        <item m="1" x="8"/>
        <item m="1" x="44"/>
        <item m="1" x="1338"/>
        <item m="1" x="1347"/>
        <item m="1" x="1360"/>
        <item m="1" x="1376"/>
        <item m="1" x="1397"/>
        <item m="1" x="1422"/>
        <item m="1" x="11"/>
        <item m="1" x="47"/>
        <item m="1" x="88"/>
        <item m="1" x="133"/>
        <item m="1" x="1363"/>
        <item m="1" x="1380"/>
        <item m="1" x="1402"/>
        <item m="1" x="1427"/>
        <item m="1" x="16"/>
        <item m="1" x="52"/>
        <item m="1" x="92"/>
        <item m="1" x="137"/>
        <item m="1" x="188"/>
        <item m="1" x="241"/>
        <item m="1" x="1408"/>
        <item m="1" x="1434"/>
        <item m="1" x="24"/>
        <item m="1" x="60"/>
        <item m="1" x="99"/>
        <item m="1" x="144"/>
        <item m="1" x="194"/>
        <item m="1" x="246"/>
        <item m="1" x="303"/>
        <item m="1" x="362"/>
        <item m="1" x="31"/>
        <item m="1" x="68"/>
        <item m="1" x="108"/>
        <item m="1" x="153"/>
        <item m="1" x="202"/>
        <item m="1" x="253"/>
        <item m="1" x="309"/>
        <item m="1" x="367"/>
        <item m="1" x="429"/>
        <item m="1" x="494"/>
        <item m="1" x="115"/>
        <item m="1" x="161"/>
        <item m="1" x="211"/>
        <item m="1" x="262"/>
        <item m="1" x="318"/>
        <item m="1" x="374"/>
        <item m="1" x="435"/>
        <item m="1" x="500"/>
        <item m="1" x="564"/>
        <item m="1" x="627"/>
        <item m="1" x="218"/>
        <item m="1" x="270"/>
        <item m="1" x="327"/>
        <item m="1" x="383"/>
        <item m="1" x="443"/>
        <item m="1" x="508"/>
        <item m="1" x="570"/>
        <item m="1" x="633"/>
        <item m="1" x="698"/>
        <item m="1" x="755"/>
        <item m="1" x="335"/>
        <item m="1" x="392"/>
        <item m="1" x="453"/>
        <item m="1" x="518"/>
        <item m="1" x="578"/>
        <item m="1" x="641"/>
        <item m="1" x="705"/>
        <item m="1" x="761"/>
        <item m="1" x="816"/>
        <item m="1" x="861"/>
        <item m="1" x="462"/>
        <item m="1" x="529"/>
        <item m="1" x="588"/>
        <item m="1" x="651"/>
        <item m="1" x="714"/>
        <item m="1" x="769"/>
        <item m="1" x="823"/>
        <item m="1" x="867"/>
        <item m="1" x="907"/>
        <item m="1" x="938"/>
        <item m="1" x="598"/>
        <item m="1" x="662"/>
        <item m="1" x="724"/>
        <item m="1" x="778"/>
        <item m="1" x="831"/>
        <item m="1" x="874"/>
        <item m="1" x="913"/>
        <item m="1" x="943"/>
        <item m="1" x="970"/>
        <item m="1" x="991"/>
        <item m="1" x="1328"/>
        <item m="1" x="1332"/>
        <item m="1" x="1339"/>
        <item m="1" x="1348"/>
        <item m="1" x="1361"/>
        <item m="1" x="1377"/>
        <item m="1" x="1398"/>
        <item m="1" x="1423"/>
        <item m="1" x="12"/>
        <item m="1" x="48"/>
        <item m="1" x="1340"/>
        <item m="1" x="1350"/>
        <item m="1" x="1364"/>
        <item m="1" x="1381"/>
        <item m="1" x="1403"/>
        <item m="1" x="1428"/>
        <item m="1" x="17"/>
        <item m="1" x="53"/>
        <item m="1" x="93"/>
        <item m="1" x="138"/>
        <item m="1" x="1367"/>
        <item m="1" x="1386"/>
        <item m="1" x="1409"/>
        <item m="1" x="1435"/>
        <item m="1" x="25"/>
        <item m="1" x="61"/>
        <item m="1" x="100"/>
        <item m="1" x="145"/>
        <item m="1" x="195"/>
        <item m="1" x="247"/>
        <item m="1" x="1413"/>
        <item m="1" x="1441"/>
        <item m="1" x="32"/>
        <item m="1" x="69"/>
        <item m="1" x="109"/>
        <item m="1" x="154"/>
        <item m="1" x="203"/>
        <item m="1" x="254"/>
        <item m="1" x="310"/>
        <item m="1" x="368"/>
        <item m="1" x="36"/>
        <item m="1" x="75"/>
        <item m="1" x="116"/>
        <item m="1" x="162"/>
        <item m="1" x="212"/>
        <item m="1" x="263"/>
        <item m="1" x="319"/>
        <item m="1" x="375"/>
        <item m="1" x="436"/>
        <item m="1" x="501"/>
        <item m="1" x="120"/>
        <item m="1" x="168"/>
        <item m="1" x="219"/>
        <item m="1" x="271"/>
        <item m="1" x="328"/>
        <item m="1" x="384"/>
        <item m="1" x="444"/>
        <item m="1" x="509"/>
        <item m="1" x="571"/>
        <item m="1" x="634"/>
        <item m="1" x="224"/>
        <item m="1" x="278"/>
        <item m="1" x="336"/>
        <item m="1" x="393"/>
        <item m="1" x="454"/>
        <item m="1" x="519"/>
        <item m="1" x="579"/>
        <item m="1" x="642"/>
        <item m="1" x="706"/>
        <item m="1" x="762"/>
        <item m="1" x="342"/>
        <item m="1" x="401"/>
        <item m="1" x="463"/>
        <item m="1" x="530"/>
        <item m="1" x="589"/>
        <item m="1" x="652"/>
        <item m="1" x="715"/>
        <item m="1" x="770"/>
        <item m="1" x="824"/>
        <item m="1" x="868"/>
        <item m="1" x="470"/>
        <item m="1" x="539"/>
        <item m="1" x="599"/>
        <item m="1" x="663"/>
        <item m="1" x="725"/>
        <item m="1" x="779"/>
        <item m="1" x="832"/>
        <item m="1" x="875"/>
        <item m="1" x="914"/>
        <item m="1" x="944"/>
        <item m="1" x="607"/>
        <item m="1" x="673"/>
        <item m="1" x="734"/>
        <item m="1" x="788"/>
        <item m="1" x="840"/>
        <item m="1" x="883"/>
        <item m="1" x="921"/>
        <item m="1" x="950"/>
        <item m="1" x="976"/>
        <item m="1" x="996"/>
        <item m="1" x="1329"/>
        <item m="1" x="1333"/>
        <item m="1" x="1341"/>
        <item m="1" x="1351"/>
        <item m="1" x="1365"/>
        <item m="1" x="1382"/>
        <item m="1" x="1404"/>
        <item m="1" x="1429"/>
        <item m="1" x="18"/>
        <item m="1" x="54"/>
        <item m="1" x="1342"/>
        <item m="1" x="1353"/>
        <item m="1" x="1368"/>
        <item m="1" x="1387"/>
        <item m="1" x="1410"/>
        <item m="1" x="1436"/>
        <item m="1" x="26"/>
        <item m="1" x="62"/>
        <item m="1" x="101"/>
        <item m="1" x="146"/>
        <item m="1" x="1370"/>
        <item m="1" x="1390"/>
        <item m="1" x="1414"/>
        <item m="1" x="1442"/>
        <item m="1" x="33"/>
        <item m="1" x="70"/>
        <item m="1" x="110"/>
        <item m="1" x="155"/>
        <item m="1" x="204"/>
        <item m="1" x="255"/>
        <item m="1" x="1416"/>
        <item m="1" x="1445"/>
        <item m="1" x="37"/>
        <item m="1" x="76"/>
        <item m="1" x="117"/>
        <item m="1" x="163"/>
        <item m="1" x="213"/>
        <item m="1" x="264"/>
        <item m="1" x="320"/>
        <item m="1" x="376"/>
        <item m="1" x="39"/>
        <item m="1" x="79"/>
        <item m="1" x="121"/>
        <item m="1" x="169"/>
        <item m="1" x="220"/>
        <item m="1" x="272"/>
        <item m="1" x="329"/>
        <item m="1" x="385"/>
        <item m="1" x="445"/>
        <item m="1" x="510"/>
        <item m="1" x="124"/>
        <item m="1" x="173"/>
        <item m="1" x="225"/>
        <item m="1" x="279"/>
        <item m="1" x="337"/>
        <item m="1" x="394"/>
        <item m="1" x="455"/>
        <item m="1" x="520"/>
        <item m="1" x="580"/>
        <item m="1" x="643"/>
        <item m="1" x="229"/>
        <item m="1" x="284"/>
        <item m="1" x="343"/>
        <item m="1" x="402"/>
        <item m="1" x="464"/>
        <item m="1" x="531"/>
        <item m="1" x="590"/>
        <item m="1" x="653"/>
        <item m="1" x="716"/>
        <item m="1" x="771"/>
        <item m="1" x="348"/>
        <item m="1" x="408"/>
        <item m="1" x="471"/>
        <item m="1" x="540"/>
        <item m="1" x="600"/>
        <item m="1" x="664"/>
        <item m="1" x="726"/>
        <item m="1" x="780"/>
        <item m="1" x="833"/>
        <item m="1" x="876"/>
        <item m="1" x="1247"/>
        <item m="1" x="1248"/>
        <item m="1" x="1249"/>
        <item m="1" x="1250"/>
        <item m="1" x="1251"/>
        <item m="1" x="1253"/>
        <item m="1" x="686"/>
        <item m="1" x="803"/>
        <item m="1" x="894"/>
        <item m="1" x="958"/>
        <item m="1" x="1004"/>
        <item m="1" x="1035"/>
        <item m="1" x="1058"/>
        <item m="1" x="1077"/>
        <item m="1" x="1096"/>
        <item m="1" x="1106"/>
        <item m="1" x="687"/>
        <item m="1" x="804"/>
        <item m="1" x="895"/>
        <item m="1" x="959"/>
        <item m="1" x="1005"/>
        <item m="1" x="1036"/>
        <item m="1" x="1059"/>
        <item m="1" x="1078"/>
        <item m="1" x="1097"/>
        <item m="1" x="1107"/>
        <item m="1" x="688"/>
        <item m="1" x="806"/>
        <item m="1" x="897"/>
        <item m="1" x="961"/>
        <item m="1" x="1007"/>
        <item m="1" x="1038"/>
        <item m="1" x="1061"/>
        <item m="1" x="1080"/>
        <item m="1" x="1099"/>
        <item m="1" x="1109"/>
        <item m="1" x="689"/>
        <item m="1" x="807"/>
        <item m="1" x="898"/>
        <item m="1" x="962"/>
        <item m="1" x="1008"/>
        <item m="1" x="1039"/>
        <item m="1" x="1062"/>
        <item m="1" x="1081"/>
        <item m="1" x="1100"/>
        <item m="1" x="1110"/>
        <item m="1" x="691"/>
        <item m="1" x="809"/>
        <item m="1" x="900"/>
        <item m="1" x="964"/>
        <item m="1" x="1010"/>
        <item m="1" x="1041"/>
        <item m="1" x="1063"/>
        <item m="1" x="1082"/>
        <item m="1" x="1101"/>
        <item m="1" x="1111"/>
        <item m="1" x="696"/>
        <item m="1" x="814"/>
        <item m="1" x="905"/>
        <item m="1" x="969"/>
        <item m="1" x="1014"/>
        <item m="1" x="1044"/>
        <item m="1" x="1064"/>
        <item m="1" x="1083"/>
        <item m="1" x="1102"/>
        <item m="1" x="1112"/>
        <item m="1" x="703"/>
        <item m="1" x="821"/>
        <item m="1" x="912"/>
        <item m="1" x="975"/>
        <item m="1" x="1018"/>
        <item m="1" x="1046"/>
        <item m="1" x="1065"/>
        <item m="1" x="1084"/>
        <item m="1" x="1103"/>
        <item m="1" x="1113"/>
        <item m="1" x="712"/>
        <item m="1" x="830"/>
        <item m="1" x="920"/>
        <item m="1" x="981"/>
        <item m="1" x="1020"/>
        <item m="1" x="1047"/>
        <item m="1" x="1066"/>
        <item m="1" x="1085"/>
        <item m="1" x="1104"/>
        <item m="1" x="1114"/>
        <item m="1" x="723"/>
        <item m="1" x="839"/>
        <item m="1" x="926"/>
        <item m="1" x="983"/>
        <item m="1" x="1021"/>
        <item m="1" x="1048"/>
        <item m="1" x="1067"/>
        <item m="1" x="1086"/>
        <item m="1" x="1105"/>
        <item m="1" x="1115"/>
        <item m="1" x="1346"/>
        <item m="1" x="1358"/>
        <item m="1" x="1374"/>
        <item m="1" x="1395"/>
        <item m="1" x="1420"/>
        <item m="1" x="9"/>
        <item m="1" x="45"/>
        <item m="1" x="86"/>
        <item m="1" x="131"/>
        <item m="1" x="183"/>
        <item m="1" x="1378"/>
        <item m="1" x="1399"/>
        <item m="1" x="1424"/>
        <item m="1" x="13"/>
        <item m="1" x="49"/>
        <item m="1" x="89"/>
        <item m="1" x="134"/>
        <item m="1" x="185"/>
        <item m="1" x="239"/>
        <item m="1" x="297"/>
        <item m="1" x="1430"/>
        <item m="1" x="19"/>
        <item m="1" x="55"/>
        <item m="1" x="94"/>
        <item m="1" x="139"/>
        <item m="1" x="189"/>
        <item m="1" x="242"/>
        <item m="1" x="299"/>
        <item m="1" x="360"/>
        <item m="1" x="423"/>
        <item m="1" x="63"/>
        <item m="1" x="102"/>
        <item m="1" x="147"/>
        <item m="1" x="196"/>
        <item m="1" x="248"/>
        <item m="1" x="304"/>
        <item m="1" x="363"/>
        <item m="1" x="425"/>
        <item m="1" x="492"/>
        <item m="1" x="558"/>
        <item m="1" x="156"/>
        <item m="1" x="205"/>
        <item m="1" x="256"/>
        <item m="1" x="312"/>
        <item m="1" x="369"/>
        <item m="1" x="430"/>
        <item m="1" x="496"/>
        <item m="1" x="560"/>
        <item m="1" x="625"/>
        <item m="1" x="690"/>
        <item m="1" x="265"/>
        <item m="1" x="321"/>
        <item m="1" x="377"/>
        <item m="1" x="437"/>
        <item m="1" x="503"/>
        <item m="1" x="565"/>
        <item m="1" x="629"/>
        <item m="1" x="693"/>
        <item m="1" x="753"/>
        <item m="1" x="808"/>
        <item m="1" x="387"/>
        <item m="1" x="447"/>
        <item m="1" x="512"/>
        <item m="1" x="572"/>
        <item m="1" x="636"/>
        <item m="1" x="699"/>
        <item m="1" x="757"/>
        <item m="1" x="811"/>
        <item m="1" x="859"/>
        <item m="1" x="899"/>
        <item m="1" x="524"/>
        <item m="1" x="582"/>
        <item m="1" x="645"/>
        <item m="1" x="707"/>
        <item m="1" x="764"/>
        <item m="1" x="817"/>
        <item m="1" x="863"/>
        <item m="1" x="902"/>
        <item m="1" x="936"/>
        <item m="1" x="963"/>
        <item m="1" x="657"/>
        <item m="1" x="718"/>
        <item m="1" x="773"/>
        <item m="1" x="825"/>
        <item m="1" x="870"/>
        <item m="1" x="908"/>
        <item m="1" x="940"/>
        <item m="1" x="966"/>
        <item m="1" x="990"/>
        <item m="1" x="1009"/>
        <item m="1" x="783"/>
        <item m="1" x="834"/>
        <item m="1" x="878"/>
        <item m="1" x="915"/>
        <item m="1" x="946"/>
        <item m="1" x="971"/>
        <item m="1" x="993"/>
        <item m="1" x="1011"/>
        <item m="1" x="1027"/>
        <item m="1" x="1040"/>
        <item m="1" x="1349"/>
        <item m="1" x="1362"/>
        <item m="1" x="1379"/>
        <item m="1" x="1400"/>
        <item m="1" x="1425"/>
        <item m="1" x="14"/>
        <item m="1" x="50"/>
        <item m="1" x="90"/>
        <item m="1" x="135"/>
        <item m="1" x="186"/>
        <item m="1" x="1383"/>
        <item m="1" x="1405"/>
        <item m="1" x="1431"/>
        <item m="1" x="20"/>
        <item m="1" x="56"/>
        <item m="1" x="95"/>
        <item m="1" x="140"/>
        <item m="1" x="190"/>
        <item m="1" x="243"/>
        <item m="1" x="300"/>
        <item m="1" x="1437"/>
        <item m="1" x="27"/>
        <item m="1" x="64"/>
        <item m="1" x="103"/>
        <item m="1" x="148"/>
        <item m="1" x="197"/>
        <item m="1" x="249"/>
        <item m="1" x="305"/>
        <item m="1" x="364"/>
        <item m="1" x="426"/>
        <item m="1" x="71"/>
        <item m="1" x="111"/>
        <item m="1" x="157"/>
        <item m="1" x="206"/>
        <item m="1" x="257"/>
        <item m="1" x="313"/>
        <item m="1" x="370"/>
        <item m="1" x="431"/>
        <item m="1" x="497"/>
        <item m="1" x="561"/>
        <item m="1" x="164"/>
        <item m="1" x="214"/>
        <item m="1" x="266"/>
        <item m="1" x="322"/>
        <item m="1" x="378"/>
        <item m="1" x="438"/>
        <item m="1" x="504"/>
        <item m="1" x="566"/>
        <item m="1" x="630"/>
        <item m="1" x="694"/>
        <item m="1" x="274"/>
        <item m="1" x="331"/>
        <item m="1" x="388"/>
        <item m="1" x="448"/>
        <item m="1" x="513"/>
        <item m="1" x="573"/>
        <item m="1" x="637"/>
        <item m="1" x="700"/>
        <item m="1" x="758"/>
        <item m="1" x="812"/>
        <item m="1" x="397"/>
        <item m="1" x="458"/>
        <item m="1" x="525"/>
        <item m="1" x="583"/>
        <item m="1" x="646"/>
        <item m="1" x="708"/>
        <item m="1" x="765"/>
        <item m="1" x="818"/>
        <item m="1" x="864"/>
        <item m="1" x="903"/>
        <item m="1" x="535"/>
        <item m="1" x="594"/>
        <item m="1" x="658"/>
        <item m="1" x="719"/>
        <item m="1" x="774"/>
        <item m="1" x="826"/>
        <item m="1" x="871"/>
        <item m="1" x="909"/>
        <item m="1" x="941"/>
        <item m="1" x="967"/>
        <item m="1" x="669"/>
        <item m="1" x="730"/>
        <item m="1" x="784"/>
        <item m="1" x="835"/>
        <item m="1" x="879"/>
        <item m="1" x="916"/>
        <item m="1" x="947"/>
        <item m="1" x="972"/>
        <item m="1" x="994"/>
        <item m="1" x="1012"/>
        <item m="1" x="792"/>
        <item m="1" x="842"/>
        <item m="1" x="885"/>
        <item m="1" x="922"/>
        <item m="1" x="952"/>
        <item m="1" x="977"/>
        <item m="1" x="998"/>
        <item m="1" x="1015"/>
        <item m="1" x="1029"/>
        <item m="1" x="1042"/>
        <item m="1" x="1352"/>
        <item m="1" x="1366"/>
        <item m="1" x="1384"/>
        <item m="1" x="1406"/>
        <item m="1" x="1432"/>
        <item m="1" x="21"/>
        <item m="1" x="57"/>
        <item m="1" x="96"/>
        <item m="1" x="141"/>
        <item m="1" x="191"/>
        <item m="1" x="1388"/>
        <item m="1" x="1411"/>
        <item m="1" x="1438"/>
        <item m="1" x="28"/>
        <item m="1" x="65"/>
        <item m="1" x="104"/>
        <item m="1" x="149"/>
        <item m="1" x="198"/>
        <item m="1" x="250"/>
        <item m="1" x="306"/>
        <item m="1" x="1443"/>
        <item m="1" x="34"/>
        <item m="1" x="72"/>
        <item m="1" x="112"/>
        <item m="1" x="158"/>
        <item m="1" x="207"/>
        <item m="1" x="258"/>
        <item m="1" x="314"/>
        <item m="1" x="371"/>
        <item m="1" x="432"/>
        <item m="1" x="77"/>
        <item m="1" x="118"/>
        <item m="1" x="165"/>
        <item m="1" x="215"/>
        <item m="1" x="267"/>
        <item m="1" x="323"/>
        <item m="1" x="379"/>
        <item m="1" x="439"/>
        <item m="1" x="505"/>
        <item m="1" x="567"/>
        <item m="1" x="171"/>
        <item m="1" x="222"/>
        <item m="1" x="275"/>
        <item m="1" x="332"/>
        <item m="1" x="389"/>
        <item m="1" x="449"/>
        <item m="1" x="514"/>
        <item m="1" x="574"/>
        <item m="1" x="638"/>
        <item m="1" x="701"/>
        <item m="1" x="282"/>
        <item m="1" x="340"/>
        <item m="1" x="398"/>
        <item m="1" x="459"/>
        <item m="1" x="526"/>
        <item m="1" x="584"/>
        <item m="1" x="647"/>
        <item m="1" x="709"/>
        <item m="1" x="766"/>
        <item m="1" x="819"/>
        <item m="1" x="406"/>
        <item m="1" x="468"/>
        <item m="1" x="536"/>
        <item m="1" x="595"/>
        <item m="1" x="659"/>
        <item m="1" x="720"/>
        <item m="1" x="775"/>
        <item m="1" x="827"/>
        <item m="1" x="872"/>
        <item m="1" x="910"/>
        <item m="1" x="545"/>
        <item m="1" x="605"/>
        <item m="1" x="670"/>
        <item m="1" x="731"/>
        <item m="1" x="785"/>
        <item m="1" x="836"/>
        <item m="1" x="880"/>
        <item m="1" x="917"/>
        <item m="1" x="948"/>
        <item m="1" x="973"/>
        <item m="1" x="678"/>
        <item m="1" x="739"/>
        <item m="1" x="793"/>
        <item m="1" x="843"/>
        <item m="1" x="886"/>
        <item m="1" x="923"/>
        <item m="1" x="953"/>
        <item m="1" x="978"/>
        <item m="1" x="999"/>
        <item m="1" x="1016"/>
        <item m="1" x="799"/>
        <item m="1" x="849"/>
        <item m="1" x="890"/>
        <item m="1" x="927"/>
        <item m="1" x="957"/>
        <item m="1" x="982"/>
        <item m="1" x="1002"/>
        <item m="1" x="1019"/>
        <item m="1" x="1032"/>
        <item m="1" x="1045"/>
        <item m="1" x="1354"/>
        <item m="1" x="1369"/>
        <item m="1" x="1389"/>
        <item m="1" x="1412"/>
        <item m="1" x="1439"/>
        <item m="1" x="29"/>
        <item m="1" x="66"/>
        <item m="1" x="105"/>
        <item m="1" x="150"/>
        <item m="1" x="199"/>
        <item m="1" x="1391"/>
        <item m="1" x="1415"/>
        <item m="1" x="1444"/>
        <item m="1" x="35"/>
        <item m="1" x="73"/>
        <item m="1" x="113"/>
        <item m="1" x="159"/>
        <item m="1" x="208"/>
        <item m="1" x="259"/>
        <item m="1" x="315"/>
        <item m="1" x="1446"/>
        <item m="1" x="38"/>
        <item m="1" x="78"/>
        <item m="1" x="119"/>
        <item m="1" x="166"/>
        <item m="1" x="216"/>
        <item m="1" x="268"/>
        <item m="1" x="324"/>
        <item m="1" x="380"/>
        <item m="1" x="440"/>
        <item m="1" x="81"/>
        <item m="1" x="123"/>
        <item m="1" x="172"/>
        <item m="1" x="223"/>
        <item m="1" x="276"/>
        <item m="1" x="333"/>
        <item m="1" x="390"/>
        <item m="1" x="450"/>
        <item m="1" x="515"/>
        <item m="1" x="575"/>
        <item m="1" x="176"/>
        <item m="1" x="228"/>
        <item m="1" x="283"/>
        <item m="1" x="341"/>
        <item m="1" x="399"/>
        <item m="1" x="460"/>
        <item m="1" x="527"/>
        <item m="1" x="585"/>
        <item m="1" x="648"/>
        <item m="1" x="710"/>
        <item m="1" x="288"/>
        <item m="1" x="347"/>
        <item m="1" x="407"/>
        <item m="1" x="469"/>
        <item m="1" x="537"/>
        <item m="1" x="596"/>
        <item m="1" x="660"/>
        <item m="1" x="721"/>
        <item m="1" x="776"/>
        <item m="1" x="828"/>
        <item m="1" x="413"/>
        <item m="1" x="476"/>
        <item m="1" x="546"/>
        <item m="1" x="606"/>
        <item m="1" x="671"/>
        <item m="1" x="732"/>
        <item m="1" x="786"/>
        <item m="1" x="837"/>
        <item m="1" x="881"/>
        <item m="1" x="918"/>
        <item m="1" x="551"/>
        <item m="1" x="612"/>
        <item m="1" x="679"/>
        <item m="1" x="740"/>
        <item m="1" x="794"/>
        <item m="1" x="844"/>
        <item m="1" x="887"/>
        <item m="1" x="924"/>
        <item m="1" x="954"/>
        <item m="1" x="979"/>
        <item m="1" x="805"/>
        <item m="1" x="896"/>
        <item m="1" x="960"/>
        <item m="1" x="1006"/>
        <item m="1" x="1037"/>
        <item m="1" x="1060"/>
        <item m="1" x="1079"/>
        <item m="1" x="1098"/>
        <item m="1" x="1108"/>
        <item m="1" x="1385"/>
        <item m="1" x="1407"/>
        <item m="1" x="1433"/>
        <item m="1" x="22"/>
        <item m="1" x="58"/>
        <item m="1" x="97"/>
        <item m="1" x="142"/>
        <item m="1" x="192"/>
        <item m="1" x="244"/>
        <item m="1" x="301"/>
        <item m="1" x="1440"/>
        <item m="1" x="30"/>
        <item m="1" x="67"/>
        <item m="1" x="106"/>
        <item m="1" x="151"/>
        <item m="1" x="200"/>
        <item m="1" x="251"/>
        <item m="1" x="307"/>
        <item m="1" x="365"/>
        <item m="1" x="427"/>
        <item m="1" x="74"/>
        <item m="1" x="114"/>
        <item m="1" x="160"/>
        <item m="1" x="209"/>
        <item m="1" x="260"/>
        <item m="1" x="316"/>
        <item m="1" x="372"/>
        <item m="1" x="433"/>
        <item m="1" x="498"/>
        <item m="1" x="562"/>
        <item m="1" x="167"/>
        <item m="1" x="217"/>
        <item m="1" x="269"/>
        <item m="1" x="325"/>
        <item m="1" x="381"/>
        <item m="1" x="441"/>
        <item m="1" x="506"/>
        <item m="1" x="568"/>
        <item m="1" x="631"/>
        <item m="1" x="695"/>
        <item m="1" x="277"/>
        <item m="1" x="334"/>
        <item m="1" x="391"/>
        <item m="1" x="451"/>
        <item m="1" x="516"/>
        <item m="1" x="576"/>
        <item m="1" x="639"/>
        <item m="1" x="702"/>
        <item m="1" x="759"/>
        <item m="1" x="813"/>
        <item m="1" x="400"/>
        <item m="1" x="461"/>
        <item m="1" x="528"/>
        <item m="1" x="586"/>
        <item m="1" x="649"/>
        <item m="1" x="711"/>
        <item m="1" x="767"/>
        <item m="1" x="820"/>
        <item m="1" x="865"/>
        <item m="1" x="904"/>
        <item m="1" x="538"/>
        <item m="1" x="597"/>
        <item m="1" x="661"/>
        <item m="1" x="722"/>
        <item m="1" x="777"/>
        <item m="1" x="829"/>
        <item m="1" x="873"/>
        <item m="1" x="911"/>
        <item m="1" x="942"/>
        <item m="1" x="968"/>
        <item m="1" x="672"/>
        <item m="1" x="733"/>
        <item m="1" x="787"/>
        <item m="1" x="838"/>
        <item m="1" x="882"/>
        <item m="1" x="919"/>
        <item m="1" x="949"/>
        <item m="1" x="974"/>
        <item m="1" x="995"/>
        <item m="1" x="1013"/>
        <item m="1" x="795"/>
        <item m="1" x="845"/>
        <item m="1" x="888"/>
        <item m="1" x="925"/>
        <item m="1" x="955"/>
        <item m="1" x="980"/>
        <item m="1" x="1000"/>
        <item m="1" x="1017"/>
        <item m="1" x="1030"/>
        <item m="1" x="1043"/>
        <item m="1" x="1138"/>
        <item m="1" x="182"/>
        <item m="1" x="1129"/>
        <item m="1" x="129"/>
        <item m="1" x="1123"/>
        <item m="1" x="84"/>
        <item m="1" x="1118"/>
        <item m="1" x="41"/>
        <item m="1" x="1116"/>
        <item m="1" x="1447"/>
        <item m="1" x="1148"/>
        <item m="1" x="236"/>
        <item m="1" x="1136"/>
        <item m="1" x="180"/>
        <item m="1" x="1127"/>
        <item m="1" x="127"/>
        <item m="1" x="1121"/>
        <item m="1" x="82"/>
        <item m="1" x="1117"/>
        <item m="1" x="40"/>
        <item m="1" x="1160"/>
        <item m="1" x="293"/>
        <item m="1" x="1145"/>
        <item m="1" x="233"/>
        <item m="1" x="1133"/>
        <item m="1" x="177"/>
        <item m="1" x="1125"/>
        <item m="1" x="125"/>
        <item m="1" x="1120"/>
        <item m="1" x="80"/>
        <item m="1" x="1174"/>
        <item m="1" x="353"/>
        <item m="1" x="1156"/>
        <item m="1" x="289"/>
        <item m="1" x="1142"/>
        <item m="1" x="230"/>
        <item m="1" x="1131"/>
        <item m="1" x="174"/>
        <item m="1" x="1124"/>
        <item m="1" x="122"/>
        <item m="1" x="1198"/>
        <item m="1" x="414"/>
        <item m="1" x="1170"/>
        <item m="1" x="349"/>
        <item m="1" x="1153"/>
        <item m="1" x="285"/>
        <item m="1" x="1140"/>
        <item m="1" x="226"/>
        <item m="1" x="1130"/>
        <item m="1" x="170"/>
        <item m="1" x="1216"/>
        <item m="1" x="477"/>
        <item m="1" x="1194"/>
        <item m="1" x="409"/>
        <item m="1" x="1167"/>
        <item m="1" x="344"/>
        <item m="1" x="1151"/>
        <item m="1" x="280"/>
        <item m="1" x="1139"/>
        <item m="1" x="221"/>
        <item m="1" x="1234"/>
        <item m="1" x="547"/>
        <item m="1" x="1212"/>
        <item m="1" x="472"/>
        <item m="1" x="1191"/>
        <item m="1" x="403"/>
        <item m="1" x="1165"/>
        <item m="1" x="338"/>
        <item m="1" x="1150"/>
        <item m="1" x="273"/>
        <item m="1" x="1261"/>
        <item m="1" x="608"/>
        <item m="1" x="1230"/>
        <item m="1" x="541"/>
        <item m="1" x="1209"/>
        <item m="1" x="465"/>
        <item m="1" x="1189"/>
        <item m="1" x="395"/>
        <item m="1" x="1164"/>
        <item m="1" x="330"/>
        <item m="1" x="1277"/>
        <item m="1" x="674"/>
        <item m="1" x="1257"/>
        <item m="1" x="601"/>
        <item m="1" x="1227"/>
        <item m="1" x="532"/>
        <item m="1" x="1207"/>
        <item m="1" x="456"/>
        <item m="1" x="1187"/>
        <item m="1" x="386"/>
        <item m="1" x="1292"/>
        <item m="1" x="735"/>
        <item m="1" x="1273"/>
        <item m="1" x="665"/>
        <item m="1" x="1254"/>
        <item m="1" x="591"/>
        <item m="1" x="1225"/>
        <item m="1" x="521"/>
        <item m="1" x="1206"/>
        <item m="1" x="446"/>
        <item m="1" x="1163"/>
        <item m="1" x="296"/>
        <item m="1" x="1149"/>
        <item m="1" x="237"/>
        <item m="1" x="1137"/>
        <item m="1" x="181"/>
        <item m="1" x="1128"/>
        <item m="1" x="128"/>
        <item m="1" x="1122"/>
        <item m="1" x="83"/>
        <item m="1" x="1178"/>
        <item m="1" x="357"/>
        <item m="1" x="1161"/>
        <item m="1" x="294"/>
        <item m="1" x="1146"/>
        <item m="1" x="234"/>
        <item m="1" x="1134"/>
        <item m="1" x="178"/>
        <item m="1" x="1126"/>
        <item m="1" x="126"/>
        <item m="1" x="1202"/>
        <item m="1" x="418"/>
        <item m="1" x="1175"/>
        <item m="1" x="354"/>
        <item m="1" x="1157"/>
        <item m="1" x="290"/>
        <item m="1" x="1143"/>
        <item m="1" x="231"/>
        <item m="1" x="1132"/>
        <item m="1" x="175"/>
        <item m="1" x="1220"/>
        <item m="1" x="481"/>
        <item m="1" x="1199"/>
        <item m="1" x="415"/>
        <item m="1" x="1171"/>
        <item m="1" x="350"/>
        <item m="1" x="1154"/>
        <item m="1" x="286"/>
        <item m="1" x="1141"/>
        <item m="1" x="227"/>
        <item m="1" x="1238"/>
        <item m="1" x="552"/>
        <item m="1" x="1217"/>
        <item m="1" x="478"/>
        <item m="1" x="1195"/>
        <item m="1" x="410"/>
        <item m="1" x="1168"/>
        <item m="1" x="345"/>
        <item m="1" x="1152"/>
        <item m="1" x="281"/>
        <item m="1" x="1265"/>
        <item m="1" x="613"/>
        <item m="1" x="1235"/>
        <item m="1" x="548"/>
        <item m="1" x="1213"/>
        <item m="1" x="473"/>
        <item m="1" x="1192"/>
        <item m="1" x="404"/>
        <item m="1" x="1166"/>
        <item m="1" x="339"/>
        <item m="1" x="1281"/>
        <item m="1" x="680"/>
        <item m="1" x="1262"/>
        <item m="1" x="609"/>
        <item m="1" x="1231"/>
        <item m="1" x="542"/>
        <item m="1" x="1210"/>
        <item m="1" x="466"/>
        <item m="1" x="1190"/>
        <item m="1" x="396"/>
        <item m="1" x="1296"/>
        <item m="1" x="741"/>
        <item m="1" x="1278"/>
        <item m="1" x="675"/>
        <item m="1" x="1258"/>
        <item m="1" x="602"/>
        <item m="1" x="1228"/>
        <item m="1" x="533"/>
        <item m="1" x="1208"/>
        <item m="1" x="457"/>
        <item m="1" x="1306"/>
        <item m="1" x="796"/>
        <item m="1" x="1293"/>
        <item m="1" x="736"/>
        <item m="1" x="1274"/>
        <item m="1" x="666"/>
        <item m="1" x="1255"/>
        <item m="1" x="592"/>
        <item m="1" x="1226"/>
        <item m="1" x="522"/>
        <item m="1" x="1313"/>
        <item m="1" x="846"/>
        <item m="1" x="1303"/>
        <item m="1" x="789"/>
        <item m="1" x="1289"/>
        <item m="1" x="727"/>
        <item m="1" x="1271"/>
        <item m="1" x="654"/>
        <item m="1" x="1252"/>
        <item m="1" x="581"/>
        <item m="1" x="1205"/>
        <item m="1" x="421"/>
        <item m="1" x="1179"/>
        <item m="1" x="358"/>
        <item m="1" x="1162"/>
        <item m="1" x="295"/>
        <item m="1" x="1147"/>
        <item m="1" x="235"/>
        <item m="1" x="1135"/>
        <item m="1" x="179"/>
        <item m="1" x="1223"/>
        <item m="1" x="484"/>
        <item m="1" x="1203"/>
        <item m="1" x="419"/>
        <item m="1" x="1176"/>
        <item m="1" x="355"/>
        <item m="1" x="1158"/>
        <item m="1" x="291"/>
        <item m="1" x="1144"/>
        <item m="1" x="232"/>
        <item m="1" x="1241"/>
        <item m="1" x="555"/>
        <item m="1" x="1221"/>
        <item m="1" x="482"/>
        <item m="1" x="1200"/>
        <item m="1" x="416"/>
        <item m="1" x="1172"/>
        <item m="1" x="351"/>
        <item m="1" x="1155"/>
        <item m="1" x="287"/>
        <item m="1" x="1268"/>
        <item m="1" x="616"/>
        <item m="1" x="1239"/>
        <item m="1" x="553"/>
        <item m="1" x="1218"/>
        <item m="1" x="479"/>
        <item m="1" x="1196"/>
        <item m="1" x="411"/>
        <item m="1" x="1169"/>
        <item m="1" x="346"/>
        <item m="1" x="1285"/>
        <item m="1" x="683"/>
        <item m="1" x="1266"/>
        <item m="1" x="614"/>
        <item m="1" x="1236"/>
        <item m="1" x="549"/>
        <item m="1" x="1214"/>
        <item m="1" x="474"/>
        <item m="1" x="1193"/>
        <item m="1" x="405"/>
        <item m="1" x="1299"/>
        <item m="1" x="744"/>
        <item m="1" x="1282"/>
        <item m="1" x="681"/>
        <item m="1" x="1263"/>
        <item m="1" x="610"/>
        <item m="1" x="1232"/>
        <item m="1" x="543"/>
        <item m="1" x="1211"/>
        <item m="1" x="467"/>
        <item m="1" x="1309"/>
        <item m="1" x="800"/>
        <item m="1" x="1297"/>
        <item m="1" x="742"/>
        <item m="1" x="1279"/>
        <item m="1" x="676"/>
        <item m="1" x="1259"/>
        <item m="1" x="603"/>
        <item m="1" x="1229"/>
        <item m="1" x="534"/>
        <item m="1" x="1316"/>
        <item m="1" x="850"/>
        <item m="1" x="1307"/>
        <item m="1" x="797"/>
        <item m="1" x="1294"/>
        <item m="1" x="737"/>
        <item m="1" x="1275"/>
        <item m="1" x="667"/>
        <item m="1" x="1256"/>
        <item m="1" x="593"/>
        <item m="1" x="1320"/>
        <item m="1" x="891"/>
        <item m="1" x="1314"/>
        <item m="1" x="847"/>
        <item m="1" x="1304"/>
        <item m="1" x="790"/>
        <item m="1" x="1290"/>
        <item m="1" x="728"/>
        <item m="1" x="1272"/>
        <item m="1" x="655"/>
        <item m="1" x="1323"/>
        <item m="1" x="928"/>
        <item m="1" x="1319"/>
        <item m="1" x="889"/>
        <item m="1" x="1312"/>
        <item m="1" x="841"/>
        <item m="1" x="1302"/>
        <item m="1" x="781"/>
        <item m="1" x="1288"/>
        <item m="1" x="717"/>
        <item m="1" x="1243"/>
        <item m="1" x="557"/>
        <item m="1" x="1224"/>
        <item m="1" x="485"/>
        <item m="1" x="1204"/>
        <item m="1" x="420"/>
        <item m="1" x="1177"/>
        <item m="1" x="356"/>
        <item m="1" x="1159"/>
        <item m="1" x="292"/>
        <item m="1" x="1270"/>
        <item m="1" x="618"/>
        <item m="1" x="1242"/>
        <item m="1" x="556"/>
        <item m="1" x="1222"/>
        <item m="1" x="483"/>
        <item m="1" x="1201"/>
        <item m="1" x="417"/>
        <item m="1" x="1173"/>
        <item m="1" x="352"/>
        <item m="1" x="1287"/>
        <item m="1" x="685"/>
        <item m="1" x="1269"/>
        <item m="1" x="617"/>
        <item m="1" x="1240"/>
        <item m="1" x="554"/>
        <item m="1" x="1219"/>
        <item m="1" x="480"/>
        <item m="1" x="1197"/>
        <item m="1" x="412"/>
        <item m="1" x="1301"/>
        <item m="1" x="746"/>
        <item m="1" x="1286"/>
        <item m="1" x="684"/>
        <item m="1" x="1267"/>
        <item m="1" x="615"/>
        <item m="1" x="1237"/>
        <item m="1" x="550"/>
        <item m="1" x="1215"/>
        <item m="1" x="475"/>
        <item m="1" x="1311"/>
        <item m="1" x="802"/>
        <item m="1" x="1300"/>
        <item m="1" x="745"/>
        <item m="1" x="1283"/>
        <item m="1" x="682"/>
        <item m="1" x="1264"/>
        <item m="1" x="611"/>
        <item m="1" x="1233"/>
        <item m="1" x="544"/>
        <item m="1" x="1318"/>
        <item m="1" x="852"/>
        <item m="1" x="1310"/>
        <item m="1" x="801"/>
        <item m="1" x="1298"/>
        <item m="1" x="743"/>
        <item m="1" x="1280"/>
        <item m="1" x="677"/>
        <item m="1" x="1260"/>
        <item m="1" x="604"/>
        <item m="1" x="1322"/>
        <item m="1" x="893"/>
        <item m="1" x="1317"/>
        <item m="1" x="851"/>
        <item m="1" x="1308"/>
        <item m="1" x="798"/>
        <item m="1" x="1295"/>
        <item m="1" x="738"/>
        <item m="1" x="1276"/>
        <item m="1" x="668"/>
        <item m="1" x="1324"/>
        <item m="1" x="929"/>
        <item m="1" x="1321"/>
        <item m="1" x="892"/>
        <item m="1" x="1315"/>
        <item m="1" x="848"/>
        <item m="1" x="1305"/>
        <item m="1" x="791"/>
        <item m="1" x="1291"/>
        <item m="1" x="729"/>
        <item m="1" x="1325"/>
        <item m="1" x="1334"/>
        <item m="1" x="1284"/>
        <item x="1"/>
        <item m="1" x="311"/>
        <item m="1" x="422"/>
        <item x="3"/>
        <item x="2"/>
        <item x="4"/>
      </items>
    </pivotField>
  </pivotFields>
  <rowFields count="6">
    <field x="0"/>
    <field x="1"/>
    <field x="2"/>
    <field x="3"/>
    <field x="4"/>
    <field x="5"/>
  </rowFields>
  <rowItems count="19">
    <i>
      <x v="1"/>
      <x v="3"/>
      <x v="3"/>
      <x v="4"/>
      <x v="7"/>
      <x v="4"/>
    </i>
    <i>
      <x v="490"/>
      <x v="965"/>
      <x v="969"/>
      <x v="1440"/>
      <x v="1461"/>
      <x v="1442"/>
    </i>
    <i r="3">
      <x v="1444"/>
      <x v="1465"/>
      <x v="1442"/>
    </i>
    <i r="3">
      <x v="1456"/>
      <x v="1479"/>
      <x v="1442"/>
    </i>
    <i r="3">
      <x v="1457"/>
      <x v="1480"/>
      <x v="1442"/>
    </i>
    <i r="3">
      <x v="1458"/>
      <x v="1481"/>
      <x v="1442"/>
    </i>
    <i r="1">
      <x v="966"/>
      <x v="966"/>
      <x v="1445"/>
      <x v="1466"/>
      <x v="1446"/>
    </i>
    <i r="3">
      <x v="1446"/>
      <x v="1467"/>
      <x v="1446"/>
    </i>
    <i r="3">
      <x v="1459"/>
      <x v="1482"/>
      <x v="1445"/>
    </i>
    <i r="3">
      <x v="1460"/>
      <x v="1483"/>
      <x v="1445"/>
    </i>
    <i r="2">
      <x v="967"/>
      <x v="1461"/>
      <x v="1484"/>
      <x v="1445"/>
    </i>
    <i r="3">
      <x v="1462"/>
      <x v="1485"/>
      <x v="1445"/>
    </i>
    <i r="3">
      <x v="1463"/>
      <x v="1486"/>
      <x v="1445"/>
    </i>
    <i r="3">
      <x v="1464"/>
      <x v="1487"/>
      <x v="1445"/>
    </i>
    <i r="3">
      <x v="1465"/>
      <x v="1488"/>
      <x v="1445"/>
    </i>
    <i r="3">
      <x v="1466"/>
      <x v="1489"/>
      <x v="1445"/>
    </i>
    <i r="2">
      <x v="968"/>
      <x v="1467"/>
      <x v="1490"/>
      <x v="1445"/>
    </i>
    <i r="3">
      <x v="1468"/>
      <x v="1491"/>
      <x v="1447"/>
    </i>
    <i r="3">
      <x v="1469"/>
      <x v="1492"/>
      <x v="1447"/>
    </i>
  </rowItems>
  <colItems count="1">
    <i/>
  </colItems>
  <formats count="19364">
    <format dxfId="19372">
      <pivotArea type="all" dataOnly="0" outline="0" fieldPosition="0"/>
    </format>
    <format dxfId="19371">
      <pivotArea dataOnly="0" labelOnly="1" fieldPosition="0">
        <references count="1">
          <reference field="0" count="1">
            <x v="0"/>
          </reference>
        </references>
      </pivotArea>
    </format>
    <format dxfId="19370">
      <pivotArea dataOnly="0" labelOnly="1" fieldPosition="0">
        <references count="2">
          <reference field="0" count="1" selected="0">
            <x v="0"/>
          </reference>
          <reference field="1" count="1">
            <x v="0"/>
          </reference>
        </references>
      </pivotArea>
    </format>
    <format dxfId="19369">
      <pivotArea dataOnly="0" labelOnly="1" fieldPosition="0">
        <references count="3">
          <reference field="0" count="1" selected="0">
            <x v="0"/>
          </reference>
          <reference field="1" count="1" selected="0">
            <x v="0"/>
          </reference>
          <reference field="2" count="1">
            <x v="0"/>
          </reference>
        </references>
      </pivotArea>
    </format>
    <format dxfId="19368">
      <pivotArea dataOnly="0" labelOnly="1" fieldPosition="0">
        <references count="4">
          <reference field="0" count="1" selected="0">
            <x v="0"/>
          </reference>
          <reference field="1" count="1" selected="0">
            <x v="0"/>
          </reference>
          <reference field="2" count="1" selected="0">
            <x v="0"/>
          </reference>
          <reference field="3" count="1">
            <x v="0"/>
          </reference>
        </references>
      </pivotArea>
    </format>
    <format dxfId="19367">
      <pivotArea dataOnly="0" labelOnly="1" fieldPosition="0">
        <references count="5">
          <reference field="0" count="1" selected="0">
            <x v="0"/>
          </reference>
          <reference field="1" count="1" selected="0">
            <x v="0"/>
          </reference>
          <reference field="2" count="1" selected="0">
            <x v="0"/>
          </reference>
          <reference field="3" count="1" selected="0">
            <x v="0"/>
          </reference>
          <reference field="4" count="1">
            <x v="0"/>
          </reference>
        </references>
      </pivotArea>
    </format>
    <format dxfId="19366">
      <pivotArea dataOnly="0" labelOnly="1" fieldPosition="0">
        <references count="6">
          <reference field="0" count="1" selected="0">
            <x v="0"/>
          </reference>
          <reference field="1" count="1" selected="0">
            <x v="0"/>
          </reference>
          <reference field="2" count="1" selected="0">
            <x v="0"/>
          </reference>
          <reference field="3" count="1" selected="0">
            <x v="0"/>
          </reference>
          <reference field="4" count="1" selected="0">
            <x v="0"/>
          </reference>
          <reference field="5" count="1">
            <x v="0"/>
          </reference>
        </references>
      </pivotArea>
    </format>
    <format dxfId="19365">
      <pivotArea dataOnly="0" labelOnly="1" fieldPosition="0">
        <references count="1">
          <reference field="0" count="2">
            <x v="2"/>
            <x v="3"/>
          </reference>
        </references>
      </pivotArea>
    </format>
    <format dxfId="19364">
      <pivotArea dataOnly="0" labelOnly="1" fieldPosition="0">
        <references count="1">
          <reference field="0" count="2">
            <x v="2"/>
            <x v="3"/>
          </reference>
        </references>
      </pivotArea>
    </format>
    <format dxfId="19363">
      <pivotArea dataOnly="0" labelOnly="1" fieldPosition="0">
        <references count="1">
          <reference field="0" count="2">
            <x v="2"/>
            <x v="3"/>
          </reference>
        </references>
      </pivotArea>
    </format>
    <format dxfId="19362">
      <pivotArea dataOnly="0" labelOnly="1" fieldPosition="0">
        <references count="2">
          <reference field="0" count="1" selected="0">
            <x v="2"/>
          </reference>
          <reference field="1" count="1">
            <x v="1"/>
          </reference>
        </references>
      </pivotArea>
    </format>
    <format dxfId="19361">
      <pivotArea dataOnly="0" labelOnly="1" fieldPosition="0">
        <references count="2">
          <reference field="0" count="1" selected="0">
            <x v="3"/>
          </reference>
          <reference field="1" count="1">
            <x v="2"/>
          </reference>
        </references>
      </pivotArea>
    </format>
    <format dxfId="19360">
      <pivotArea dataOnly="0" labelOnly="1" fieldPosition="0">
        <references count="2">
          <reference field="0" count="1" selected="0">
            <x v="2"/>
          </reference>
          <reference field="1" count="1">
            <x v="1"/>
          </reference>
        </references>
      </pivotArea>
    </format>
    <format dxfId="19359">
      <pivotArea dataOnly="0" labelOnly="1" fieldPosition="0">
        <references count="2">
          <reference field="0" count="1" selected="0">
            <x v="3"/>
          </reference>
          <reference field="1" count="1">
            <x v="2"/>
          </reference>
        </references>
      </pivotArea>
    </format>
    <format dxfId="19358">
      <pivotArea dataOnly="0" labelOnly="1" fieldPosition="0">
        <references count="2">
          <reference field="0" count="1" selected="0">
            <x v="2"/>
          </reference>
          <reference field="1" count="1">
            <x v="1"/>
          </reference>
        </references>
      </pivotArea>
    </format>
    <format dxfId="19357">
      <pivotArea dataOnly="0" labelOnly="1" fieldPosition="0">
        <references count="2">
          <reference field="0" count="1" selected="0">
            <x v="3"/>
          </reference>
          <reference field="1" count="1">
            <x v="2"/>
          </reference>
        </references>
      </pivotArea>
    </format>
    <format dxfId="19356">
      <pivotArea dataOnly="0" labelOnly="1" fieldPosition="0">
        <references count="1">
          <reference field="0" count="2">
            <x v="2"/>
            <x v="3"/>
          </reference>
        </references>
      </pivotArea>
    </format>
    <format dxfId="19355">
      <pivotArea dataOnly="0" labelOnly="1" fieldPosition="0">
        <references count="3">
          <reference field="0" count="1" selected="0">
            <x v="2"/>
          </reference>
          <reference field="1" count="1" selected="0">
            <x v="1"/>
          </reference>
          <reference field="2" count="1">
            <x v="1"/>
          </reference>
        </references>
      </pivotArea>
    </format>
    <format dxfId="19354">
      <pivotArea dataOnly="0" labelOnly="1" fieldPosition="0">
        <references count="3">
          <reference field="0" count="1" selected="0">
            <x v="3"/>
          </reference>
          <reference field="1" count="1" selected="0">
            <x v="2"/>
          </reference>
          <reference field="2" count="1">
            <x v="2"/>
          </reference>
        </references>
      </pivotArea>
    </format>
    <format dxfId="19353">
      <pivotArea dataOnly="0" labelOnly="1" fieldPosition="0">
        <references count="4">
          <reference field="0" count="1" selected="0">
            <x v="2"/>
          </reference>
          <reference field="1" count="1" selected="0">
            <x v="1"/>
          </reference>
          <reference field="2" count="1" selected="0">
            <x v="1"/>
          </reference>
          <reference field="3" count="1">
            <x v="1"/>
          </reference>
        </references>
      </pivotArea>
    </format>
    <format dxfId="19352">
      <pivotArea dataOnly="0" labelOnly="1" fieldPosition="0">
        <references count="4">
          <reference field="0" count="1" selected="0">
            <x v="3"/>
          </reference>
          <reference field="1" count="1" selected="0">
            <x v="2"/>
          </reference>
          <reference field="2" count="1" selected="0">
            <x v="2"/>
          </reference>
          <reference field="3" count="1">
            <x v="2"/>
          </reference>
        </references>
      </pivotArea>
    </format>
    <format dxfId="19351">
      <pivotArea dataOnly="0" labelOnly="1" fieldPosition="0">
        <references count="5">
          <reference field="0" count="1" selected="0">
            <x v="2"/>
          </reference>
          <reference field="1" count="1" selected="0">
            <x v="1"/>
          </reference>
          <reference field="2" count="1" selected="0">
            <x v="1"/>
          </reference>
          <reference field="3" count="1" selected="0">
            <x v="1"/>
          </reference>
          <reference field="4" count="1">
            <x v="1"/>
          </reference>
        </references>
      </pivotArea>
    </format>
    <format dxfId="19350">
      <pivotArea dataOnly="0" labelOnly="1" fieldPosition="0">
        <references count="5">
          <reference field="0" count="1" selected="0">
            <x v="3"/>
          </reference>
          <reference field="1" count="1" selected="0">
            <x v="2"/>
          </reference>
          <reference field="2" count="1" selected="0">
            <x v="2"/>
          </reference>
          <reference field="3" count="1" selected="0">
            <x v="2"/>
          </reference>
          <reference field="4" count="2">
            <x v="2"/>
            <x v="3"/>
          </reference>
        </references>
      </pivotArea>
    </format>
    <format dxfId="19349">
      <pivotArea dataOnly="0" labelOnly="1" fieldPosition="0">
        <references count="4">
          <reference field="0" count="1" selected="0">
            <x v="2"/>
          </reference>
          <reference field="1" count="1" selected="0">
            <x v="1"/>
          </reference>
          <reference field="2" count="1" selected="0">
            <x v="1"/>
          </reference>
          <reference field="3" count="1">
            <x v="1"/>
          </reference>
        </references>
      </pivotArea>
    </format>
    <format dxfId="19348">
      <pivotArea dataOnly="0" labelOnly="1" fieldPosition="0">
        <references count="4">
          <reference field="0" count="1" selected="0">
            <x v="3"/>
          </reference>
          <reference field="1" count="1" selected="0">
            <x v="2"/>
          </reference>
          <reference field="2" count="1" selected="0">
            <x v="2"/>
          </reference>
          <reference field="3" count="1">
            <x v="2"/>
          </reference>
        </references>
      </pivotArea>
    </format>
    <format dxfId="19347">
      <pivotArea dataOnly="0" labelOnly="1" fieldPosition="0">
        <references count="5">
          <reference field="0" count="1" selected="0">
            <x v="2"/>
          </reference>
          <reference field="1" count="1" selected="0">
            <x v="1"/>
          </reference>
          <reference field="2" count="1" selected="0">
            <x v="1"/>
          </reference>
          <reference field="3" count="1" selected="0">
            <x v="1"/>
          </reference>
          <reference field="4" count="1">
            <x v="1"/>
          </reference>
        </references>
      </pivotArea>
    </format>
    <format dxfId="19346">
      <pivotArea dataOnly="0" labelOnly="1" fieldPosition="0">
        <references count="5">
          <reference field="0" count="1" selected="0">
            <x v="3"/>
          </reference>
          <reference field="1" count="1" selected="0">
            <x v="2"/>
          </reference>
          <reference field="2" count="1" selected="0">
            <x v="2"/>
          </reference>
          <reference field="3" count="1" selected="0">
            <x v="2"/>
          </reference>
          <reference field="4" count="2">
            <x v="2"/>
            <x v="3"/>
          </reference>
        </references>
      </pivotArea>
    </format>
    <format dxfId="19345">
      <pivotArea dataOnly="0" labelOnly="1" fieldPosition="0">
        <references count="4">
          <reference field="0" count="1" selected="0">
            <x v="2"/>
          </reference>
          <reference field="1" count="1" selected="0">
            <x v="1"/>
          </reference>
          <reference field="2" count="1" selected="0">
            <x v="1"/>
          </reference>
          <reference field="3" count="1">
            <x v="1"/>
          </reference>
        </references>
      </pivotArea>
    </format>
    <format dxfId="19344">
      <pivotArea dataOnly="0" labelOnly="1" fieldPosition="0">
        <references count="3">
          <reference field="0" count="1" selected="0">
            <x v="2"/>
          </reference>
          <reference field="1" count="1" selected="0">
            <x v="1"/>
          </reference>
          <reference field="2" count="1">
            <x v="1"/>
          </reference>
        </references>
      </pivotArea>
    </format>
    <format dxfId="19343">
      <pivotArea dataOnly="0" labelOnly="1" fieldPosition="0">
        <references count="3">
          <reference field="0" count="1" selected="0">
            <x v="3"/>
          </reference>
          <reference field="1" count="1" selected="0">
            <x v="2"/>
          </reference>
          <reference field="2" count="1">
            <x v="2"/>
          </reference>
        </references>
      </pivotArea>
    </format>
    <format dxfId="19342">
      <pivotArea dataOnly="0" labelOnly="1" fieldPosition="0">
        <references count="6">
          <reference field="0" count="1" selected="0">
            <x v="2"/>
          </reference>
          <reference field="1" count="1" selected="0">
            <x v="1"/>
          </reference>
          <reference field="2" count="1" selected="0">
            <x v="1"/>
          </reference>
          <reference field="3" count="1" selected="0">
            <x v="1"/>
          </reference>
          <reference field="4" count="1" selected="0">
            <x v="1"/>
          </reference>
          <reference field="5" count="1">
            <x v="1"/>
          </reference>
        </references>
      </pivotArea>
    </format>
    <format dxfId="19341">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2"/>
          </reference>
          <reference field="5" count="1">
            <x v="2"/>
          </reference>
        </references>
      </pivotArea>
    </format>
    <format dxfId="19340">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3"/>
          </reference>
          <reference field="5" count="1">
            <x v="2"/>
          </reference>
        </references>
      </pivotArea>
    </format>
    <format dxfId="19339">
      <pivotArea dataOnly="0" labelOnly="1" fieldPosition="0">
        <references count="6">
          <reference field="0" count="1" selected="0">
            <x v="2"/>
          </reference>
          <reference field="1" count="1" selected="0">
            <x v="1"/>
          </reference>
          <reference field="2" count="1" selected="0">
            <x v="1"/>
          </reference>
          <reference field="3" count="1" selected="0">
            <x v="1"/>
          </reference>
          <reference field="4" count="1" selected="0">
            <x v="1"/>
          </reference>
          <reference field="5" count="1">
            <x v="1"/>
          </reference>
        </references>
      </pivotArea>
    </format>
    <format dxfId="19338">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2"/>
          </reference>
          <reference field="5" count="1">
            <x v="2"/>
          </reference>
        </references>
      </pivotArea>
    </format>
    <format dxfId="19337">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3"/>
          </reference>
          <reference field="5" count="1">
            <x v="2"/>
          </reference>
        </references>
      </pivotArea>
    </format>
    <format dxfId="19336">
      <pivotArea dataOnly="0" labelOnly="1" fieldPosition="0">
        <references count="1">
          <reference field="0" count="1">
            <x v="1"/>
          </reference>
        </references>
      </pivotArea>
    </format>
    <format dxfId="19335">
      <pivotArea dataOnly="0" labelOnly="1" fieldPosition="0">
        <references count="2">
          <reference field="0" count="1" selected="0">
            <x v="1"/>
          </reference>
          <reference field="1" count="1">
            <x v="3"/>
          </reference>
        </references>
      </pivotArea>
    </format>
    <format dxfId="19334">
      <pivotArea dataOnly="0" labelOnly="1" fieldPosition="0">
        <references count="3">
          <reference field="0" count="1" selected="0">
            <x v="1"/>
          </reference>
          <reference field="1" count="1" selected="0">
            <x v="3"/>
          </reference>
          <reference field="2" count="1">
            <x v="3"/>
          </reference>
        </references>
      </pivotArea>
    </format>
    <format dxfId="19333">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19332">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19331">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19330">
      <pivotArea dataOnly="0" labelOnly="1" fieldPosition="0">
        <references count="1">
          <reference field="0" count="1">
            <x v="1"/>
          </reference>
        </references>
      </pivotArea>
    </format>
    <format dxfId="19329">
      <pivotArea dataOnly="0" labelOnly="1" fieldPosition="0">
        <references count="2">
          <reference field="0" count="1" selected="0">
            <x v="1"/>
          </reference>
          <reference field="1" count="1">
            <x v="3"/>
          </reference>
        </references>
      </pivotArea>
    </format>
    <format dxfId="19328">
      <pivotArea dataOnly="0" labelOnly="1" fieldPosition="0">
        <references count="3">
          <reference field="0" count="1" selected="0">
            <x v="1"/>
          </reference>
          <reference field="1" count="1" selected="0">
            <x v="3"/>
          </reference>
          <reference field="2" count="1">
            <x v="3"/>
          </reference>
        </references>
      </pivotArea>
    </format>
    <format dxfId="19327">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19326">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19325">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19324">
      <pivotArea dataOnly="0" labelOnly="1" fieldPosition="0">
        <references count="1">
          <reference field="0" count="1">
            <x v="1"/>
          </reference>
        </references>
      </pivotArea>
    </format>
    <format dxfId="19323">
      <pivotArea dataOnly="0" labelOnly="1" fieldPosition="0">
        <references count="2">
          <reference field="0" count="1" selected="0">
            <x v="1"/>
          </reference>
          <reference field="1" count="1">
            <x v="3"/>
          </reference>
        </references>
      </pivotArea>
    </format>
    <format dxfId="19322">
      <pivotArea dataOnly="0" labelOnly="1" fieldPosition="0">
        <references count="3">
          <reference field="0" count="1" selected="0">
            <x v="1"/>
          </reference>
          <reference field="1" count="1" selected="0">
            <x v="3"/>
          </reference>
          <reference field="2" count="1">
            <x v="3"/>
          </reference>
        </references>
      </pivotArea>
    </format>
    <format dxfId="19321">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19320">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19319">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19318">
      <pivotArea dataOnly="0" labelOnly="1" fieldPosition="0">
        <references count="1">
          <reference field="0" count="1">
            <x v="1"/>
          </reference>
        </references>
      </pivotArea>
    </format>
    <format dxfId="19317">
      <pivotArea dataOnly="0" labelOnly="1" fieldPosition="0">
        <references count="2">
          <reference field="0" count="1" selected="0">
            <x v="1"/>
          </reference>
          <reference field="1" count="1">
            <x v="3"/>
          </reference>
        </references>
      </pivotArea>
    </format>
    <format dxfId="19316">
      <pivotArea dataOnly="0" labelOnly="1" fieldPosition="0">
        <references count="3">
          <reference field="0" count="1" selected="0">
            <x v="1"/>
          </reference>
          <reference field="1" count="1" selected="0">
            <x v="3"/>
          </reference>
          <reference field="2" count="1">
            <x v="3"/>
          </reference>
        </references>
      </pivotArea>
    </format>
    <format dxfId="19315">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19314">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19313">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19312">
      <pivotArea dataOnly="0" labelOnly="1" fieldPosition="0">
        <references count="4">
          <reference field="0" count="1" selected="0">
            <x v="2"/>
          </reference>
          <reference field="1" count="1" selected="0">
            <x v="1"/>
          </reference>
          <reference field="2" count="1" selected="0">
            <x v="1"/>
          </reference>
          <reference field="3" count="1">
            <x v="3"/>
          </reference>
        </references>
      </pivotArea>
    </format>
    <format dxfId="19311">
      <pivotArea dataOnly="0" labelOnly="1" fieldPosition="0">
        <references count="5">
          <reference field="0" count="1" selected="0">
            <x v="2"/>
          </reference>
          <reference field="1" count="1" selected="0">
            <x v="1"/>
          </reference>
          <reference field="2" count="1" selected="0">
            <x v="1"/>
          </reference>
          <reference field="3" count="1" selected="0">
            <x v="3"/>
          </reference>
          <reference field="4" count="3">
            <x v="4"/>
            <x v="5"/>
            <x v="6"/>
          </reference>
        </references>
      </pivotArea>
    </format>
    <format dxfId="19310">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4"/>
          </reference>
          <reference field="5" count="1">
            <x v="3"/>
          </reference>
        </references>
      </pivotArea>
    </format>
    <format dxfId="19309">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5"/>
          </reference>
          <reference field="5" count="1">
            <x v="3"/>
          </reference>
        </references>
      </pivotArea>
    </format>
    <format dxfId="19308">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6"/>
          </reference>
          <reference field="5" count="1">
            <x v="3"/>
          </reference>
        </references>
      </pivotArea>
    </format>
    <format dxfId="19307">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4"/>
          </reference>
          <reference field="5" count="1">
            <x v="3"/>
          </reference>
        </references>
      </pivotArea>
    </format>
    <format dxfId="19306">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5"/>
          </reference>
          <reference field="5" count="1">
            <x v="3"/>
          </reference>
        </references>
      </pivotArea>
    </format>
    <format dxfId="19305">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6"/>
          </reference>
          <reference field="5" count="1">
            <x v="3"/>
          </reference>
        </references>
      </pivotArea>
    </format>
    <format dxfId="19304">
      <pivotArea dataOnly="0" labelOnly="1" fieldPosition="0">
        <references count="1">
          <reference field="0" count="2">
            <x v="2"/>
            <x v="3"/>
          </reference>
        </references>
      </pivotArea>
    </format>
    <format dxfId="19303">
      <pivotArea dataOnly="0" labelOnly="1" fieldPosition="0">
        <references count="2">
          <reference field="0" count="1" selected="0">
            <x v="2"/>
          </reference>
          <reference field="1" count="1">
            <x v="1"/>
          </reference>
        </references>
      </pivotArea>
    </format>
    <format dxfId="19302">
      <pivotArea dataOnly="0" labelOnly="1" fieldPosition="0">
        <references count="2">
          <reference field="0" count="1" selected="0">
            <x v="3"/>
          </reference>
          <reference field="1" count="1">
            <x v="2"/>
          </reference>
        </references>
      </pivotArea>
    </format>
    <format dxfId="19301">
      <pivotArea dataOnly="0" labelOnly="1" fieldPosition="0">
        <references count="3">
          <reference field="0" count="1" selected="0">
            <x v="2"/>
          </reference>
          <reference field="1" count="1" selected="0">
            <x v="1"/>
          </reference>
          <reference field="2" count="1">
            <x v="1"/>
          </reference>
        </references>
      </pivotArea>
    </format>
    <format dxfId="19300">
      <pivotArea dataOnly="0" labelOnly="1" fieldPosition="0">
        <references count="3">
          <reference field="0" count="1" selected="0">
            <x v="3"/>
          </reference>
          <reference field="1" count="1" selected="0">
            <x v="2"/>
          </reference>
          <reference field="2" count="1">
            <x v="2"/>
          </reference>
        </references>
      </pivotArea>
    </format>
    <format dxfId="19299">
      <pivotArea dataOnly="0" labelOnly="1" fieldPosition="0">
        <references count="4">
          <reference field="0" count="1" selected="0">
            <x v="2"/>
          </reference>
          <reference field="1" count="1" selected="0">
            <x v="1"/>
          </reference>
          <reference field="2" count="1" selected="0">
            <x v="1"/>
          </reference>
          <reference field="3" count="2">
            <x v="1"/>
            <x v="3"/>
          </reference>
        </references>
      </pivotArea>
    </format>
    <format dxfId="19298">
      <pivotArea dataOnly="0" labelOnly="1" fieldPosition="0">
        <references count="4">
          <reference field="0" count="1" selected="0">
            <x v="3"/>
          </reference>
          <reference field="1" count="1" selected="0">
            <x v="2"/>
          </reference>
          <reference field="2" count="1" selected="0">
            <x v="2"/>
          </reference>
          <reference field="3" count="1">
            <x v="2"/>
          </reference>
        </references>
      </pivotArea>
    </format>
    <format dxfId="19297">
      <pivotArea dataOnly="0" labelOnly="1" fieldPosition="0">
        <references count="5">
          <reference field="0" count="1" selected="0">
            <x v="2"/>
          </reference>
          <reference field="1" count="1" selected="0">
            <x v="1"/>
          </reference>
          <reference field="2" count="1" selected="0">
            <x v="1"/>
          </reference>
          <reference field="3" count="1" selected="0">
            <x v="1"/>
          </reference>
          <reference field="4" count="1">
            <x v="1"/>
          </reference>
        </references>
      </pivotArea>
    </format>
    <format dxfId="19296">
      <pivotArea dataOnly="0" labelOnly="1" fieldPosition="0">
        <references count="5">
          <reference field="0" count="1" selected="0">
            <x v="2"/>
          </reference>
          <reference field="1" count="1" selected="0">
            <x v="1"/>
          </reference>
          <reference field="2" count="1" selected="0">
            <x v="1"/>
          </reference>
          <reference field="3" count="1" selected="0">
            <x v="3"/>
          </reference>
          <reference field="4" count="3">
            <x v="4"/>
            <x v="5"/>
            <x v="6"/>
          </reference>
        </references>
      </pivotArea>
    </format>
    <format dxfId="19295">
      <pivotArea dataOnly="0" labelOnly="1" fieldPosition="0">
        <references count="5">
          <reference field="0" count="1" selected="0">
            <x v="3"/>
          </reference>
          <reference field="1" count="1" selected="0">
            <x v="2"/>
          </reference>
          <reference field="2" count="1" selected="0">
            <x v="2"/>
          </reference>
          <reference field="3" count="1" selected="0">
            <x v="2"/>
          </reference>
          <reference field="4" count="2">
            <x v="2"/>
            <x v="3"/>
          </reference>
        </references>
      </pivotArea>
    </format>
    <format dxfId="19294">
      <pivotArea dataOnly="0" labelOnly="1" fieldPosition="0">
        <references count="6">
          <reference field="0" count="1" selected="0">
            <x v="2"/>
          </reference>
          <reference field="1" count="1" selected="0">
            <x v="1"/>
          </reference>
          <reference field="2" count="1" selected="0">
            <x v="1"/>
          </reference>
          <reference field="3" count="1" selected="0">
            <x v="1"/>
          </reference>
          <reference field="4" count="1" selected="0">
            <x v="1"/>
          </reference>
          <reference field="5" count="1">
            <x v="1"/>
          </reference>
        </references>
      </pivotArea>
    </format>
    <format dxfId="19293">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4"/>
          </reference>
          <reference field="5" count="1">
            <x v="3"/>
          </reference>
        </references>
      </pivotArea>
    </format>
    <format dxfId="19292">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5"/>
          </reference>
          <reference field="5" count="1">
            <x v="3"/>
          </reference>
        </references>
      </pivotArea>
    </format>
    <format dxfId="19291">
      <pivotArea dataOnly="0" labelOnly="1" fieldPosition="0">
        <references count="6">
          <reference field="0" count="1" selected="0">
            <x v="2"/>
          </reference>
          <reference field="1" count="1" selected="0">
            <x v="1"/>
          </reference>
          <reference field="2" count="1" selected="0">
            <x v="1"/>
          </reference>
          <reference field="3" count="1" selected="0">
            <x v="3"/>
          </reference>
          <reference field="4" count="1" selected="0">
            <x v="6"/>
          </reference>
          <reference field="5" count="1">
            <x v="3"/>
          </reference>
        </references>
      </pivotArea>
    </format>
    <format dxfId="19290">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2"/>
          </reference>
          <reference field="5" count="1">
            <x v="2"/>
          </reference>
        </references>
      </pivotArea>
    </format>
    <format dxfId="19289">
      <pivotArea dataOnly="0" labelOnly="1" fieldPosition="0">
        <references count="6">
          <reference field="0" count="1" selected="0">
            <x v="3"/>
          </reference>
          <reference field="1" count="1" selected="0">
            <x v="2"/>
          </reference>
          <reference field="2" count="1" selected="0">
            <x v="2"/>
          </reference>
          <reference field="3" count="1" selected="0">
            <x v="2"/>
          </reference>
          <reference field="4" count="1" selected="0">
            <x v="3"/>
          </reference>
          <reference field="5" count="1">
            <x v="2"/>
          </reference>
        </references>
      </pivotArea>
    </format>
    <format dxfId="19288">
      <pivotArea type="all" dataOnly="0" outline="0" fieldPosition="0"/>
    </format>
    <format dxfId="19287">
      <pivotArea dataOnly="0" labelOnly="1" fieldPosition="0">
        <references count="1">
          <reference field="0" count="50">
            <x v="3"/>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19286">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19285">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19284">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19283">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19282">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19281">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19280">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19279">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19278">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19277">
      <pivotArea dataOnly="0" labelOnly="1" fieldPosition="0">
        <references count="2">
          <reference field="0" count="1" selected="0">
            <x v="3"/>
          </reference>
          <reference field="1" count="1">
            <x v="5"/>
          </reference>
        </references>
      </pivotArea>
    </format>
    <format dxfId="19276">
      <pivotArea dataOnly="0" labelOnly="1" fieldPosition="0">
        <references count="2">
          <reference field="0" count="1" selected="0">
            <x v="7"/>
          </reference>
          <reference field="1" count="1">
            <x v="4"/>
          </reference>
        </references>
      </pivotArea>
    </format>
    <format dxfId="19275">
      <pivotArea dataOnly="0" labelOnly="1" fieldPosition="0">
        <references count="2">
          <reference field="0" count="1" selected="0">
            <x v="8"/>
          </reference>
          <reference field="1" count="1">
            <x v="6"/>
          </reference>
        </references>
      </pivotArea>
    </format>
    <format dxfId="19274">
      <pivotArea dataOnly="0" labelOnly="1" fieldPosition="0">
        <references count="2">
          <reference field="0" count="1" selected="0">
            <x v="9"/>
          </reference>
          <reference field="1" count="1">
            <x v="7"/>
          </reference>
        </references>
      </pivotArea>
    </format>
    <format dxfId="19273">
      <pivotArea dataOnly="0" labelOnly="1" fieldPosition="0">
        <references count="2">
          <reference field="0" count="1" selected="0">
            <x v="10"/>
          </reference>
          <reference field="1" count="1">
            <x v="8"/>
          </reference>
        </references>
      </pivotArea>
    </format>
    <format dxfId="19272">
      <pivotArea dataOnly="0" labelOnly="1" fieldPosition="0">
        <references count="2">
          <reference field="0" count="1" selected="0">
            <x v="11"/>
          </reference>
          <reference field="1" count="1">
            <x v="9"/>
          </reference>
        </references>
      </pivotArea>
    </format>
    <format dxfId="19271">
      <pivotArea dataOnly="0" labelOnly="1" fieldPosition="0">
        <references count="2">
          <reference field="0" count="1" selected="0">
            <x v="12"/>
          </reference>
          <reference field="1" count="1">
            <x v="10"/>
          </reference>
        </references>
      </pivotArea>
    </format>
    <format dxfId="19270">
      <pivotArea dataOnly="0" labelOnly="1" fieldPosition="0">
        <references count="2">
          <reference field="0" count="1" selected="0">
            <x v="13"/>
          </reference>
          <reference field="1" count="1">
            <x v="11"/>
          </reference>
        </references>
      </pivotArea>
    </format>
    <format dxfId="19269">
      <pivotArea dataOnly="0" labelOnly="1" fieldPosition="0">
        <references count="2">
          <reference field="0" count="1" selected="0">
            <x v="14"/>
          </reference>
          <reference field="1" count="1">
            <x v="12"/>
          </reference>
        </references>
      </pivotArea>
    </format>
    <format dxfId="19268">
      <pivotArea dataOnly="0" labelOnly="1" fieldPosition="0">
        <references count="2">
          <reference field="0" count="1" selected="0">
            <x v="15"/>
          </reference>
          <reference field="1" count="1">
            <x v="13"/>
          </reference>
        </references>
      </pivotArea>
    </format>
    <format dxfId="19267">
      <pivotArea dataOnly="0" labelOnly="1" fieldPosition="0">
        <references count="2">
          <reference field="0" count="1" selected="0">
            <x v="16"/>
          </reference>
          <reference field="1" count="1">
            <x v="14"/>
          </reference>
        </references>
      </pivotArea>
    </format>
    <format dxfId="19266">
      <pivotArea dataOnly="0" labelOnly="1" fieldPosition="0">
        <references count="2">
          <reference field="0" count="1" selected="0">
            <x v="17"/>
          </reference>
          <reference field="1" count="1">
            <x v="15"/>
          </reference>
        </references>
      </pivotArea>
    </format>
    <format dxfId="19265">
      <pivotArea dataOnly="0" labelOnly="1" fieldPosition="0">
        <references count="2">
          <reference field="0" count="1" selected="0">
            <x v="18"/>
          </reference>
          <reference field="1" count="1">
            <x v="16"/>
          </reference>
        </references>
      </pivotArea>
    </format>
    <format dxfId="19264">
      <pivotArea dataOnly="0" labelOnly="1" fieldPosition="0">
        <references count="2">
          <reference field="0" count="1" selected="0">
            <x v="19"/>
          </reference>
          <reference field="1" count="1">
            <x v="17"/>
          </reference>
        </references>
      </pivotArea>
    </format>
    <format dxfId="19263">
      <pivotArea dataOnly="0" labelOnly="1" fieldPosition="0">
        <references count="2">
          <reference field="0" count="1" selected="0">
            <x v="20"/>
          </reference>
          <reference field="1" count="1">
            <x v="18"/>
          </reference>
        </references>
      </pivotArea>
    </format>
    <format dxfId="19262">
      <pivotArea dataOnly="0" labelOnly="1" fieldPosition="0">
        <references count="2">
          <reference field="0" count="1" selected="0">
            <x v="21"/>
          </reference>
          <reference field="1" count="1">
            <x v="19"/>
          </reference>
        </references>
      </pivotArea>
    </format>
    <format dxfId="19261">
      <pivotArea dataOnly="0" labelOnly="1" fieldPosition="0">
        <references count="2">
          <reference field="0" count="1" selected="0">
            <x v="22"/>
          </reference>
          <reference field="1" count="1">
            <x v="20"/>
          </reference>
        </references>
      </pivotArea>
    </format>
    <format dxfId="19260">
      <pivotArea dataOnly="0" labelOnly="1" fieldPosition="0">
        <references count="2">
          <reference field="0" count="1" selected="0">
            <x v="23"/>
          </reference>
          <reference field="1" count="1">
            <x v="21"/>
          </reference>
        </references>
      </pivotArea>
    </format>
    <format dxfId="19259">
      <pivotArea dataOnly="0" labelOnly="1" fieldPosition="0">
        <references count="2">
          <reference field="0" count="1" selected="0">
            <x v="24"/>
          </reference>
          <reference field="1" count="1">
            <x v="22"/>
          </reference>
        </references>
      </pivotArea>
    </format>
    <format dxfId="19258">
      <pivotArea dataOnly="0" labelOnly="1" fieldPosition="0">
        <references count="2">
          <reference field="0" count="1" selected="0">
            <x v="25"/>
          </reference>
          <reference field="1" count="1">
            <x v="23"/>
          </reference>
        </references>
      </pivotArea>
    </format>
    <format dxfId="19257">
      <pivotArea dataOnly="0" labelOnly="1" fieldPosition="0">
        <references count="2">
          <reference field="0" count="1" selected="0">
            <x v="26"/>
          </reference>
          <reference field="1" count="1">
            <x v="24"/>
          </reference>
        </references>
      </pivotArea>
    </format>
    <format dxfId="19256">
      <pivotArea dataOnly="0" labelOnly="1" fieldPosition="0">
        <references count="2">
          <reference field="0" count="1" selected="0">
            <x v="27"/>
          </reference>
          <reference field="1" count="1">
            <x v="25"/>
          </reference>
        </references>
      </pivotArea>
    </format>
    <format dxfId="19255">
      <pivotArea dataOnly="0" labelOnly="1" fieldPosition="0">
        <references count="2">
          <reference field="0" count="1" selected="0">
            <x v="28"/>
          </reference>
          <reference field="1" count="1">
            <x v="26"/>
          </reference>
        </references>
      </pivotArea>
    </format>
    <format dxfId="19254">
      <pivotArea dataOnly="0" labelOnly="1" fieldPosition="0">
        <references count="2">
          <reference field="0" count="1" selected="0">
            <x v="29"/>
          </reference>
          <reference field="1" count="1">
            <x v="27"/>
          </reference>
        </references>
      </pivotArea>
    </format>
    <format dxfId="19253">
      <pivotArea dataOnly="0" labelOnly="1" fieldPosition="0">
        <references count="2">
          <reference field="0" count="1" selected="0">
            <x v="30"/>
          </reference>
          <reference field="1" count="1">
            <x v="28"/>
          </reference>
        </references>
      </pivotArea>
    </format>
    <format dxfId="19252">
      <pivotArea dataOnly="0" labelOnly="1" fieldPosition="0">
        <references count="2">
          <reference field="0" count="1" selected="0">
            <x v="31"/>
          </reference>
          <reference field="1" count="1">
            <x v="29"/>
          </reference>
        </references>
      </pivotArea>
    </format>
    <format dxfId="19251">
      <pivotArea dataOnly="0" labelOnly="1" fieldPosition="0">
        <references count="2">
          <reference field="0" count="1" selected="0">
            <x v="32"/>
          </reference>
          <reference field="1" count="1">
            <x v="30"/>
          </reference>
        </references>
      </pivotArea>
    </format>
    <format dxfId="19250">
      <pivotArea dataOnly="0" labelOnly="1" fieldPosition="0">
        <references count="2">
          <reference field="0" count="1" selected="0">
            <x v="33"/>
          </reference>
          <reference field="1" count="1">
            <x v="31"/>
          </reference>
        </references>
      </pivotArea>
    </format>
    <format dxfId="19249">
      <pivotArea dataOnly="0" labelOnly="1" fieldPosition="0">
        <references count="2">
          <reference field="0" count="1" selected="0">
            <x v="34"/>
          </reference>
          <reference field="1" count="1">
            <x v="32"/>
          </reference>
        </references>
      </pivotArea>
    </format>
    <format dxfId="19248">
      <pivotArea dataOnly="0" labelOnly="1" fieldPosition="0">
        <references count="2">
          <reference field="0" count="1" selected="0">
            <x v="35"/>
          </reference>
          <reference field="1" count="1">
            <x v="33"/>
          </reference>
        </references>
      </pivotArea>
    </format>
    <format dxfId="19247">
      <pivotArea dataOnly="0" labelOnly="1" fieldPosition="0">
        <references count="2">
          <reference field="0" count="1" selected="0">
            <x v="36"/>
          </reference>
          <reference field="1" count="1">
            <x v="34"/>
          </reference>
        </references>
      </pivotArea>
    </format>
    <format dxfId="19246">
      <pivotArea dataOnly="0" labelOnly="1" fieldPosition="0">
        <references count="2">
          <reference field="0" count="1" selected="0">
            <x v="37"/>
          </reference>
          <reference field="1" count="1">
            <x v="35"/>
          </reference>
        </references>
      </pivotArea>
    </format>
    <format dxfId="19245">
      <pivotArea dataOnly="0" labelOnly="1" fieldPosition="0">
        <references count="2">
          <reference field="0" count="1" selected="0">
            <x v="38"/>
          </reference>
          <reference field="1" count="1">
            <x v="36"/>
          </reference>
        </references>
      </pivotArea>
    </format>
    <format dxfId="19244">
      <pivotArea dataOnly="0" labelOnly="1" fieldPosition="0">
        <references count="2">
          <reference field="0" count="1" selected="0">
            <x v="39"/>
          </reference>
          <reference field="1" count="1">
            <x v="37"/>
          </reference>
        </references>
      </pivotArea>
    </format>
    <format dxfId="19243">
      <pivotArea dataOnly="0" labelOnly="1" fieldPosition="0">
        <references count="2">
          <reference field="0" count="1" selected="0">
            <x v="40"/>
          </reference>
          <reference field="1" count="1">
            <x v="38"/>
          </reference>
        </references>
      </pivotArea>
    </format>
    <format dxfId="19242">
      <pivotArea dataOnly="0" labelOnly="1" fieldPosition="0">
        <references count="2">
          <reference field="0" count="1" selected="0">
            <x v="41"/>
          </reference>
          <reference field="1" count="1">
            <x v="39"/>
          </reference>
        </references>
      </pivotArea>
    </format>
    <format dxfId="19241">
      <pivotArea dataOnly="0" labelOnly="1" fieldPosition="0">
        <references count="2">
          <reference field="0" count="1" selected="0">
            <x v="42"/>
          </reference>
          <reference field="1" count="1">
            <x v="40"/>
          </reference>
        </references>
      </pivotArea>
    </format>
    <format dxfId="19240">
      <pivotArea dataOnly="0" labelOnly="1" fieldPosition="0">
        <references count="2">
          <reference field="0" count="1" selected="0">
            <x v="43"/>
          </reference>
          <reference field="1" count="1">
            <x v="41"/>
          </reference>
        </references>
      </pivotArea>
    </format>
    <format dxfId="19239">
      <pivotArea dataOnly="0" labelOnly="1" fieldPosition="0">
        <references count="2">
          <reference field="0" count="1" selected="0">
            <x v="44"/>
          </reference>
          <reference field="1" count="1">
            <x v="42"/>
          </reference>
        </references>
      </pivotArea>
    </format>
    <format dxfId="19238">
      <pivotArea dataOnly="0" labelOnly="1" fieldPosition="0">
        <references count="2">
          <reference field="0" count="1" selected="0">
            <x v="45"/>
          </reference>
          <reference field="1" count="1">
            <x v="43"/>
          </reference>
        </references>
      </pivotArea>
    </format>
    <format dxfId="19237">
      <pivotArea dataOnly="0" labelOnly="1" fieldPosition="0">
        <references count="2">
          <reference field="0" count="1" selected="0">
            <x v="46"/>
          </reference>
          <reference field="1" count="1">
            <x v="44"/>
          </reference>
        </references>
      </pivotArea>
    </format>
    <format dxfId="19236">
      <pivotArea dataOnly="0" labelOnly="1" fieldPosition="0">
        <references count="2">
          <reference field="0" count="1" selected="0">
            <x v="47"/>
          </reference>
          <reference field="1" count="1">
            <x v="45"/>
          </reference>
        </references>
      </pivotArea>
    </format>
    <format dxfId="19235">
      <pivotArea dataOnly="0" labelOnly="1" fieldPosition="0">
        <references count="2">
          <reference field="0" count="1" selected="0">
            <x v="48"/>
          </reference>
          <reference field="1" count="1">
            <x v="46"/>
          </reference>
        </references>
      </pivotArea>
    </format>
    <format dxfId="19234">
      <pivotArea dataOnly="0" labelOnly="1" fieldPosition="0">
        <references count="2">
          <reference field="0" count="1" selected="0">
            <x v="49"/>
          </reference>
          <reference field="1" count="1">
            <x v="47"/>
          </reference>
        </references>
      </pivotArea>
    </format>
    <format dxfId="19233">
      <pivotArea dataOnly="0" labelOnly="1" fieldPosition="0">
        <references count="2">
          <reference field="0" count="1" selected="0">
            <x v="50"/>
          </reference>
          <reference field="1" count="1">
            <x v="48"/>
          </reference>
        </references>
      </pivotArea>
    </format>
    <format dxfId="19232">
      <pivotArea dataOnly="0" labelOnly="1" fieldPosition="0">
        <references count="2">
          <reference field="0" count="1" selected="0">
            <x v="51"/>
          </reference>
          <reference field="1" count="1">
            <x v="49"/>
          </reference>
        </references>
      </pivotArea>
    </format>
    <format dxfId="19231">
      <pivotArea dataOnly="0" labelOnly="1" fieldPosition="0">
        <references count="2">
          <reference field="0" count="1" selected="0">
            <x v="52"/>
          </reference>
          <reference field="1" count="1">
            <x v="50"/>
          </reference>
        </references>
      </pivotArea>
    </format>
    <format dxfId="19230">
      <pivotArea dataOnly="0" labelOnly="1" fieldPosition="0">
        <references count="2">
          <reference field="0" count="1" selected="0">
            <x v="53"/>
          </reference>
          <reference field="1" count="1">
            <x v="51"/>
          </reference>
        </references>
      </pivotArea>
    </format>
    <format dxfId="19229">
      <pivotArea dataOnly="0" labelOnly="1" fieldPosition="0">
        <references count="2">
          <reference field="0" count="1" selected="0">
            <x v="54"/>
          </reference>
          <reference field="1" count="1">
            <x v="52"/>
          </reference>
        </references>
      </pivotArea>
    </format>
    <format dxfId="19228">
      <pivotArea dataOnly="0" labelOnly="1" fieldPosition="0">
        <references count="2">
          <reference field="0" count="1" selected="0">
            <x v="55"/>
          </reference>
          <reference field="1" count="1">
            <x v="53"/>
          </reference>
        </references>
      </pivotArea>
    </format>
    <format dxfId="19227">
      <pivotArea dataOnly="0" labelOnly="1" fieldPosition="0">
        <references count="2">
          <reference field="0" count="1" selected="0">
            <x v="56"/>
          </reference>
          <reference field="1" count="1">
            <x v="54"/>
          </reference>
        </references>
      </pivotArea>
    </format>
    <format dxfId="19226">
      <pivotArea dataOnly="0" labelOnly="1" fieldPosition="0">
        <references count="2">
          <reference field="0" count="1" selected="0">
            <x v="57"/>
          </reference>
          <reference field="1" count="1">
            <x v="55"/>
          </reference>
        </references>
      </pivotArea>
    </format>
    <format dxfId="19225">
      <pivotArea dataOnly="0" labelOnly="1" fieldPosition="0">
        <references count="2">
          <reference field="0" count="1" selected="0">
            <x v="58"/>
          </reference>
          <reference field="1" count="1">
            <x v="56"/>
          </reference>
        </references>
      </pivotArea>
    </format>
    <format dxfId="19224">
      <pivotArea dataOnly="0" labelOnly="1" fieldPosition="0">
        <references count="2">
          <reference field="0" count="1" selected="0">
            <x v="59"/>
          </reference>
          <reference field="1" count="1">
            <x v="57"/>
          </reference>
        </references>
      </pivotArea>
    </format>
    <format dxfId="19223">
      <pivotArea dataOnly="0" labelOnly="1" fieldPosition="0">
        <references count="2">
          <reference field="0" count="1" selected="0">
            <x v="60"/>
          </reference>
          <reference field="1" count="1">
            <x v="58"/>
          </reference>
        </references>
      </pivotArea>
    </format>
    <format dxfId="19222">
      <pivotArea dataOnly="0" labelOnly="1" fieldPosition="0">
        <references count="2">
          <reference field="0" count="1" selected="0">
            <x v="61"/>
          </reference>
          <reference field="1" count="1">
            <x v="59"/>
          </reference>
        </references>
      </pivotArea>
    </format>
    <format dxfId="19221">
      <pivotArea dataOnly="0" labelOnly="1" fieldPosition="0">
        <references count="2">
          <reference field="0" count="1" selected="0">
            <x v="62"/>
          </reference>
          <reference field="1" count="1">
            <x v="60"/>
          </reference>
        </references>
      </pivotArea>
    </format>
    <format dxfId="19220">
      <pivotArea dataOnly="0" labelOnly="1" fieldPosition="0">
        <references count="2">
          <reference field="0" count="1" selected="0">
            <x v="63"/>
          </reference>
          <reference field="1" count="1">
            <x v="61"/>
          </reference>
        </references>
      </pivotArea>
    </format>
    <format dxfId="19219">
      <pivotArea dataOnly="0" labelOnly="1" fieldPosition="0">
        <references count="2">
          <reference field="0" count="1" selected="0">
            <x v="64"/>
          </reference>
          <reference field="1" count="1">
            <x v="62"/>
          </reference>
        </references>
      </pivotArea>
    </format>
    <format dxfId="19218">
      <pivotArea dataOnly="0" labelOnly="1" fieldPosition="0">
        <references count="2">
          <reference field="0" count="1" selected="0">
            <x v="65"/>
          </reference>
          <reference field="1" count="1">
            <x v="63"/>
          </reference>
        </references>
      </pivotArea>
    </format>
    <format dxfId="19217">
      <pivotArea dataOnly="0" labelOnly="1" fieldPosition="0">
        <references count="2">
          <reference field="0" count="1" selected="0">
            <x v="66"/>
          </reference>
          <reference field="1" count="1">
            <x v="64"/>
          </reference>
        </references>
      </pivotArea>
    </format>
    <format dxfId="19216">
      <pivotArea dataOnly="0" labelOnly="1" fieldPosition="0">
        <references count="2">
          <reference field="0" count="1" selected="0">
            <x v="67"/>
          </reference>
          <reference field="1" count="1">
            <x v="65"/>
          </reference>
        </references>
      </pivotArea>
    </format>
    <format dxfId="19215">
      <pivotArea dataOnly="0" labelOnly="1" fieldPosition="0">
        <references count="2">
          <reference field="0" count="1" selected="0">
            <x v="68"/>
          </reference>
          <reference field="1" count="1">
            <x v="66"/>
          </reference>
        </references>
      </pivotArea>
    </format>
    <format dxfId="19214">
      <pivotArea dataOnly="0" labelOnly="1" fieldPosition="0">
        <references count="2">
          <reference field="0" count="1" selected="0">
            <x v="69"/>
          </reference>
          <reference field="1" count="1">
            <x v="67"/>
          </reference>
        </references>
      </pivotArea>
    </format>
    <format dxfId="19213">
      <pivotArea dataOnly="0" labelOnly="1" fieldPosition="0">
        <references count="2">
          <reference field="0" count="1" selected="0">
            <x v="70"/>
          </reference>
          <reference field="1" count="1">
            <x v="68"/>
          </reference>
        </references>
      </pivotArea>
    </format>
    <format dxfId="19212">
      <pivotArea dataOnly="0" labelOnly="1" fieldPosition="0">
        <references count="2">
          <reference field="0" count="1" selected="0">
            <x v="71"/>
          </reference>
          <reference field="1" count="1">
            <x v="69"/>
          </reference>
        </references>
      </pivotArea>
    </format>
    <format dxfId="19211">
      <pivotArea dataOnly="0" labelOnly="1" fieldPosition="0">
        <references count="2">
          <reference field="0" count="1" selected="0">
            <x v="72"/>
          </reference>
          <reference field="1" count="1">
            <x v="70"/>
          </reference>
        </references>
      </pivotArea>
    </format>
    <format dxfId="19210">
      <pivotArea dataOnly="0" labelOnly="1" fieldPosition="0">
        <references count="2">
          <reference field="0" count="1" selected="0">
            <x v="73"/>
          </reference>
          <reference field="1" count="1">
            <x v="71"/>
          </reference>
        </references>
      </pivotArea>
    </format>
    <format dxfId="19209">
      <pivotArea dataOnly="0" labelOnly="1" fieldPosition="0">
        <references count="2">
          <reference field="0" count="1" selected="0">
            <x v="74"/>
          </reference>
          <reference field="1" count="1">
            <x v="72"/>
          </reference>
        </references>
      </pivotArea>
    </format>
    <format dxfId="19208">
      <pivotArea dataOnly="0" labelOnly="1" fieldPosition="0">
        <references count="2">
          <reference field="0" count="1" selected="0">
            <x v="75"/>
          </reference>
          <reference field="1" count="1">
            <x v="73"/>
          </reference>
        </references>
      </pivotArea>
    </format>
    <format dxfId="19207">
      <pivotArea dataOnly="0" labelOnly="1" fieldPosition="0">
        <references count="2">
          <reference field="0" count="1" selected="0">
            <x v="76"/>
          </reference>
          <reference field="1" count="1">
            <x v="74"/>
          </reference>
        </references>
      </pivotArea>
    </format>
    <format dxfId="19206">
      <pivotArea dataOnly="0" labelOnly="1" fieldPosition="0">
        <references count="2">
          <reference field="0" count="1" selected="0">
            <x v="77"/>
          </reference>
          <reference field="1" count="1">
            <x v="75"/>
          </reference>
        </references>
      </pivotArea>
    </format>
    <format dxfId="19205">
      <pivotArea dataOnly="0" labelOnly="1" fieldPosition="0">
        <references count="2">
          <reference field="0" count="1" selected="0">
            <x v="78"/>
          </reference>
          <reference field="1" count="1">
            <x v="76"/>
          </reference>
        </references>
      </pivotArea>
    </format>
    <format dxfId="19204">
      <pivotArea dataOnly="0" labelOnly="1" fieldPosition="0">
        <references count="2">
          <reference field="0" count="1" selected="0">
            <x v="79"/>
          </reference>
          <reference field="1" count="1">
            <x v="77"/>
          </reference>
        </references>
      </pivotArea>
    </format>
    <format dxfId="19203">
      <pivotArea dataOnly="0" labelOnly="1" fieldPosition="0">
        <references count="2">
          <reference field="0" count="1" selected="0">
            <x v="80"/>
          </reference>
          <reference field="1" count="1">
            <x v="78"/>
          </reference>
        </references>
      </pivotArea>
    </format>
    <format dxfId="19202">
      <pivotArea dataOnly="0" labelOnly="1" fieldPosition="0">
        <references count="2">
          <reference field="0" count="1" selected="0">
            <x v="81"/>
          </reference>
          <reference field="1" count="1">
            <x v="79"/>
          </reference>
        </references>
      </pivotArea>
    </format>
    <format dxfId="19201">
      <pivotArea dataOnly="0" labelOnly="1" fieldPosition="0">
        <references count="2">
          <reference field="0" count="1" selected="0">
            <x v="82"/>
          </reference>
          <reference field="1" count="1">
            <x v="80"/>
          </reference>
        </references>
      </pivotArea>
    </format>
    <format dxfId="19200">
      <pivotArea dataOnly="0" labelOnly="1" fieldPosition="0">
        <references count="2">
          <reference field="0" count="1" selected="0">
            <x v="83"/>
          </reference>
          <reference field="1" count="1">
            <x v="81"/>
          </reference>
        </references>
      </pivotArea>
    </format>
    <format dxfId="19199">
      <pivotArea dataOnly="0" labelOnly="1" fieldPosition="0">
        <references count="2">
          <reference field="0" count="1" selected="0">
            <x v="84"/>
          </reference>
          <reference field="1" count="1">
            <x v="82"/>
          </reference>
        </references>
      </pivotArea>
    </format>
    <format dxfId="19198">
      <pivotArea dataOnly="0" labelOnly="1" fieldPosition="0">
        <references count="2">
          <reference field="0" count="1" selected="0">
            <x v="85"/>
          </reference>
          <reference field="1" count="1">
            <x v="83"/>
          </reference>
        </references>
      </pivotArea>
    </format>
    <format dxfId="19197">
      <pivotArea dataOnly="0" labelOnly="1" fieldPosition="0">
        <references count="2">
          <reference field="0" count="1" selected="0">
            <x v="86"/>
          </reference>
          <reference field="1" count="1">
            <x v="84"/>
          </reference>
        </references>
      </pivotArea>
    </format>
    <format dxfId="19196">
      <pivotArea dataOnly="0" labelOnly="1" fieldPosition="0">
        <references count="2">
          <reference field="0" count="1" selected="0">
            <x v="87"/>
          </reference>
          <reference field="1" count="1">
            <x v="85"/>
          </reference>
        </references>
      </pivotArea>
    </format>
    <format dxfId="19195">
      <pivotArea dataOnly="0" labelOnly="1" fieldPosition="0">
        <references count="2">
          <reference field="0" count="1" selected="0">
            <x v="88"/>
          </reference>
          <reference field="1" count="1">
            <x v="86"/>
          </reference>
        </references>
      </pivotArea>
    </format>
    <format dxfId="19194">
      <pivotArea dataOnly="0" labelOnly="1" fieldPosition="0">
        <references count="2">
          <reference field="0" count="1" selected="0">
            <x v="89"/>
          </reference>
          <reference field="1" count="1">
            <x v="87"/>
          </reference>
        </references>
      </pivotArea>
    </format>
    <format dxfId="19193">
      <pivotArea dataOnly="0" labelOnly="1" fieldPosition="0">
        <references count="2">
          <reference field="0" count="1" selected="0">
            <x v="90"/>
          </reference>
          <reference field="1" count="1">
            <x v="88"/>
          </reference>
        </references>
      </pivotArea>
    </format>
    <format dxfId="19192">
      <pivotArea dataOnly="0" labelOnly="1" fieldPosition="0">
        <references count="2">
          <reference field="0" count="1" selected="0">
            <x v="91"/>
          </reference>
          <reference field="1" count="1">
            <x v="89"/>
          </reference>
        </references>
      </pivotArea>
    </format>
    <format dxfId="19191">
      <pivotArea dataOnly="0" labelOnly="1" fieldPosition="0">
        <references count="2">
          <reference field="0" count="1" selected="0">
            <x v="92"/>
          </reference>
          <reference field="1" count="1">
            <x v="90"/>
          </reference>
        </references>
      </pivotArea>
    </format>
    <format dxfId="19190">
      <pivotArea dataOnly="0" labelOnly="1" fieldPosition="0">
        <references count="2">
          <reference field="0" count="1" selected="0">
            <x v="93"/>
          </reference>
          <reference field="1" count="1">
            <x v="91"/>
          </reference>
        </references>
      </pivotArea>
    </format>
    <format dxfId="19189">
      <pivotArea dataOnly="0" labelOnly="1" fieldPosition="0">
        <references count="2">
          <reference field="0" count="1" selected="0">
            <x v="94"/>
          </reference>
          <reference field="1" count="1">
            <x v="92"/>
          </reference>
        </references>
      </pivotArea>
    </format>
    <format dxfId="19188">
      <pivotArea dataOnly="0" labelOnly="1" fieldPosition="0">
        <references count="2">
          <reference field="0" count="1" selected="0">
            <x v="95"/>
          </reference>
          <reference field="1" count="1">
            <x v="93"/>
          </reference>
        </references>
      </pivotArea>
    </format>
    <format dxfId="19187">
      <pivotArea dataOnly="0" labelOnly="1" fieldPosition="0">
        <references count="2">
          <reference field="0" count="1" selected="0">
            <x v="96"/>
          </reference>
          <reference field="1" count="1">
            <x v="94"/>
          </reference>
        </references>
      </pivotArea>
    </format>
    <format dxfId="19186">
      <pivotArea dataOnly="0" labelOnly="1" fieldPosition="0">
        <references count="2">
          <reference field="0" count="1" selected="0">
            <x v="97"/>
          </reference>
          <reference field="1" count="1">
            <x v="95"/>
          </reference>
        </references>
      </pivotArea>
    </format>
    <format dxfId="19185">
      <pivotArea dataOnly="0" labelOnly="1" fieldPosition="0">
        <references count="2">
          <reference field="0" count="1" selected="0">
            <x v="98"/>
          </reference>
          <reference field="1" count="1">
            <x v="96"/>
          </reference>
        </references>
      </pivotArea>
    </format>
    <format dxfId="19184">
      <pivotArea dataOnly="0" labelOnly="1" fieldPosition="0">
        <references count="2">
          <reference field="0" count="1" selected="0">
            <x v="99"/>
          </reference>
          <reference field="1" count="1">
            <x v="97"/>
          </reference>
        </references>
      </pivotArea>
    </format>
    <format dxfId="19183">
      <pivotArea dataOnly="0" labelOnly="1" fieldPosition="0">
        <references count="2">
          <reference field="0" count="1" selected="0">
            <x v="100"/>
          </reference>
          <reference field="1" count="1">
            <x v="98"/>
          </reference>
        </references>
      </pivotArea>
    </format>
    <format dxfId="19182">
      <pivotArea dataOnly="0" labelOnly="1" fieldPosition="0">
        <references count="2">
          <reference field="0" count="1" selected="0">
            <x v="101"/>
          </reference>
          <reference field="1" count="1">
            <x v="99"/>
          </reference>
        </references>
      </pivotArea>
    </format>
    <format dxfId="19181">
      <pivotArea dataOnly="0" labelOnly="1" fieldPosition="0">
        <references count="2">
          <reference field="0" count="1" selected="0">
            <x v="102"/>
          </reference>
          <reference field="1" count="1">
            <x v="100"/>
          </reference>
        </references>
      </pivotArea>
    </format>
    <format dxfId="19180">
      <pivotArea dataOnly="0" labelOnly="1" fieldPosition="0">
        <references count="2">
          <reference field="0" count="1" selected="0">
            <x v="103"/>
          </reference>
          <reference field="1" count="1">
            <x v="101"/>
          </reference>
        </references>
      </pivotArea>
    </format>
    <format dxfId="19179">
      <pivotArea dataOnly="0" labelOnly="1" fieldPosition="0">
        <references count="2">
          <reference field="0" count="1" selected="0">
            <x v="104"/>
          </reference>
          <reference field="1" count="1">
            <x v="102"/>
          </reference>
        </references>
      </pivotArea>
    </format>
    <format dxfId="19178">
      <pivotArea dataOnly="0" labelOnly="1" fieldPosition="0">
        <references count="2">
          <reference field="0" count="1" selected="0">
            <x v="105"/>
          </reference>
          <reference field="1" count="1">
            <x v="103"/>
          </reference>
        </references>
      </pivotArea>
    </format>
    <format dxfId="19177">
      <pivotArea dataOnly="0" labelOnly="1" fieldPosition="0">
        <references count="2">
          <reference field="0" count="1" selected="0">
            <x v="106"/>
          </reference>
          <reference field="1" count="1">
            <x v="104"/>
          </reference>
        </references>
      </pivotArea>
    </format>
    <format dxfId="19176">
      <pivotArea dataOnly="0" labelOnly="1" fieldPosition="0">
        <references count="2">
          <reference field="0" count="1" selected="0">
            <x v="107"/>
          </reference>
          <reference field="1" count="1">
            <x v="105"/>
          </reference>
        </references>
      </pivotArea>
    </format>
    <format dxfId="19175">
      <pivotArea dataOnly="0" labelOnly="1" fieldPosition="0">
        <references count="2">
          <reference field="0" count="1" selected="0">
            <x v="108"/>
          </reference>
          <reference field="1" count="1">
            <x v="106"/>
          </reference>
        </references>
      </pivotArea>
    </format>
    <format dxfId="19174">
      <pivotArea dataOnly="0" labelOnly="1" fieldPosition="0">
        <references count="2">
          <reference field="0" count="1" selected="0">
            <x v="109"/>
          </reference>
          <reference field="1" count="1">
            <x v="107"/>
          </reference>
        </references>
      </pivotArea>
    </format>
    <format dxfId="19173">
      <pivotArea dataOnly="0" labelOnly="1" fieldPosition="0">
        <references count="2">
          <reference field="0" count="1" selected="0">
            <x v="110"/>
          </reference>
          <reference field="1" count="1">
            <x v="108"/>
          </reference>
        </references>
      </pivotArea>
    </format>
    <format dxfId="19172">
      <pivotArea dataOnly="0" labelOnly="1" fieldPosition="0">
        <references count="2">
          <reference field="0" count="1" selected="0">
            <x v="111"/>
          </reference>
          <reference field="1" count="1">
            <x v="109"/>
          </reference>
        </references>
      </pivotArea>
    </format>
    <format dxfId="19171">
      <pivotArea dataOnly="0" labelOnly="1" fieldPosition="0">
        <references count="2">
          <reference field="0" count="1" selected="0">
            <x v="112"/>
          </reference>
          <reference field="1" count="1">
            <x v="110"/>
          </reference>
        </references>
      </pivotArea>
    </format>
    <format dxfId="19170">
      <pivotArea dataOnly="0" labelOnly="1" fieldPosition="0">
        <references count="2">
          <reference field="0" count="1" selected="0">
            <x v="113"/>
          </reference>
          <reference field="1" count="1">
            <x v="111"/>
          </reference>
        </references>
      </pivotArea>
    </format>
    <format dxfId="19169">
      <pivotArea dataOnly="0" labelOnly="1" fieldPosition="0">
        <references count="2">
          <reference field="0" count="1" selected="0">
            <x v="114"/>
          </reference>
          <reference field="1" count="1">
            <x v="112"/>
          </reference>
        </references>
      </pivotArea>
    </format>
    <format dxfId="19168">
      <pivotArea dataOnly="0" labelOnly="1" fieldPosition="0">
        <references count="2">
          <reference field="0" count="1" selected="0">
            <x v="115"/>
          </reference>
          <reference field="1" count="1">
            <x v="113"/>
          </reference>
        </references>
      </pivotArea>
    </format>
    <format dxfId="19167">
      <pivotArea dataOnly="0" labelOnly="1" fieldPosition="0">
        <references count="2">
          <reference field="0" count="1" selected="0">
            <x v="116"/>
          </reference>
          <reference field="1" count="1">
            <x v="114"/>
          </reference>
        </references>
      </pivotArea>
    </format>
    <format dxfId="19166">
      <pivotArea dataOnly="0" labelOnly="1" fieldPosition="0">
        <references count="2">
          <reference field="0" count="1" selected="0">
            <x v="117"/>
          </reference>
          <reference field="1" count="1">
            <x v="115"/>
          </reference>
        </references>
      </pivotArea>
    </format>
    <format dxfId="19165">
      <pivotArea dataOnly="0" labelOnly="1" fieldPosition="0">
        <references count="2">
          <reference field="0" count="1" selected="0">
            <x v="118"/>
          </reference>
          <reference field="1" count="1">
            <x v="116"/>
          </reference>
        </references>
      </pivotArea>
    </format>
    <format dxfId="19164">
      <pivotArea dataOnly="0" labelOnly="1" fieldPosition="0">
        <references count="2">
          <reference field="0" count="1" selected="0">
            <x v="119"/>
          </reference>
          <reference field="1" count="1">
            <x v="117"/>
          </reference>
        </references>
      </pivotArea>
    </format>
    <format dxfId="19163">
      <pivotArea dataOnly="0" labelOnly="1" fieldPosition="0">
        <references count="2">
          <reference field="0" count="1" selected="0">
            <x v="120"/>
          </reference>
          <reference field="1" count="1">
            <x v="118"/>
          </reference>
        </references>
      </pivotArea>
    </format>
    <format dxfId="19162">
      <pivotArea dataOnly="0" labelOnly="1" fieldPosition="0">
        <references count="2">
          <reference field="0" count="1" selected="0">
            <x v="121"/>
          </reference>
          <reference field="1" count="1">
            <x v="119"/>
          </reference>
        </references>
      </pivotArea>
    </format>
    <format dxfId="19161">
      <pivotArea dataOnly="0" labelOnly="1" fieldPosition="0">
        <references count="2">
          <reference field="0" count="1" selected="0">
            <x v="122"/>
          </reference>
          <reference field="1" count="1">
            <x v="120"/>
          </reference>
        </references>
      </pivotArea>
    </format>
    <format dxfId="19160">
      <pivotArea dataOnly="0" labelOnly="1" fieldPosition="0">
        <references count="2">
          <reference field="0" count="1" selected="0">
            <x v="123"/>
          </reference>
          <reference field="1" count="1">
            <x v="121"/>
          </reference>
        </references>
      </pivotArea>
    </format>
    <format dxfId="19159">
      <pivotArea dataOnly="0" labelOnly="1" fieldPosition="0">
        <references count="2">
          <reference field="0" count="1" selected="0">
            <x v="124"/>
          </reference>
          <reference field="1" count="1">
            <x v="122"/>
          </reference>
        </references>
      </pivotArea>
    </format>
    <format dxfId="19158">
      <pivotArea dataOnly="0" labelOnly="1" fieldPosition="0">
        <references count="2">
          <reference field="0" count="1" selected="0">
            <x v="125"/>
          </reference>
          <reference field="1" count="1">
            <x v="123"/>
          </reference>
        </references>
      </pivotArea>
    </format>
    <format dxfId="19157">
      <pivotArea dataOnly="0" labelOnly="1" fieldPosition="0">
        <references count="2">
          <reference field="0" count="1" selected="0">
            <x v="126"/>
          </reference>
          <reference field="1" count="1">
            <x v="124"/>
          </reference>
        </references>
      </pivotArea>
    </format>
    <format dxfId="19156">
      <pivotArea dataOnly="0" labelOnly="1" fieldPosition="0">
        <references count="2">
          <reference field="0" count="1" selected="0">
            <x v="127"/>
          </reference>
          <reference field="1" count="1">
            <x v="125"/>
          </reference>
        </references>
      </pivotArea>
    </format>
    <format dxfId="19155">
      <pivotArea dataOnly="0" labelOnly="1" fieldPosition="0">
        <references count="2">
          <reference field="0" count="1" selected="0">
            <x v="128"/>
          </reference>
          <reference field="1" count="1">
            <x v="126"/>
          </reference>
        </references>
      </pivotArea>
    </format>
    <format dxfId="19154">
      <pivotArea dataOnly="0" labelOnly="1" fieldPosition="0">
        <references count="2">
          <reference field="0" count="1" selected="0">
            <x v="129"/>
          </reference>
          <reference field="1" count="1">
            <x v="127"/>
          </reference>
        </references>
      </pivotArea>
    </format>
    <format dxfId="19153">
      <pivotArea dataOnly="0" labelOnly="1" fieldPosition="0">
        <references count="2">
          <reference field="0" count="1" selected="0">
            <x v="130"/>
          </reference>
          <reference field="1" count="1">
            <x v="128"/>
          </reference>
        </references>
      </pivotArea>
    </format>
    <format dxfId="19152">
      <pivotArea dataOnly="0" labelOnly="1" fieldPosition="0">
        <references count="2">
          <reference field="0" count="1" selected="0">
            <x v="131"/>
          </reference>
          <reference field="1" count="1">
            <x v="129"/>
          </reference>
        </references>
      </pivotArea>
    </format>
    <format dxfId="19151">
      <pivotArea dataOnly="0" labelOnly="1" fieldPosition="0">
        <references count="2">
          <reference field="0" count="1" selected="0">
            <x v="132"/>
          </reference>
          <reference field="1" count="1">
            <x v="130"/>
          </reference>
        </references>
      </pivotArea>
    </format>
    <format dxfId="19150">
      <pivotArea dataOnly="0" labelOnly="1" fieldPosition="0">
        <references count="2">
          <reference field="0" count="1" selected="0">
            <x v="133"/>
          </reference>
          <reference field="1" count="1">
            <x v="131"/>
          </reference>
        </references>
      </pivotArea>
    </format>
    <format dxfId="19149">
      <pivotArea dataOnly="0" labelOnly="1" fieldPosition="0">
        <references count="2">
          <reference field="0" count="1" selected="0">
            <x v="134"/>
          </reference>
          <reference field="1" count="1">
            <x v="132"/>
          </reference>
        </references>
      </pivotArea>
    </format>
    <format dxfId="19148">
      <pivotArea dataOnly="0" labelOnly="1" fieldPosition="0">
        <references count="2">
          <reference field="0" count="1" selected="0">
            <x v="135"/>
          </reference>
          <reference field="1" count="1">
            <x v="133"/>
          </reference>
        </references>
      </pivotArea>
    </format>
    <format dxfId="19147">
      <pivotArea dataOnly="0" labelOnly="1" fieldPosition="0">
        <references count="2">
          <reference field="0" count="1" selected="0">
            <x v="136"/>
          </reference>
          <reference field="1" count="1">
            <x v="134"/>
          </reference>
        </references>
      </pivotArea>
    </format>
    <format dxfId="19146">
      <pivotArea dataOnly="0" labelOnly="1" fieldPosition="0">
        <references count="2">
          <reference field="0" count="1" selected="0">
            <x v="137"/>
          </reference>
          <reference field="1" count="1">
            <x v="135"/>
          </reference>
        </references>
      </pivotArea>
    </format>
    <format dxfId="19145">
      <pivotArea dataOnly="0" labelOnly="1" fieldPosition="0">
        <references count="2">
          <reference field="0" count="1" selected="0">
            <x v="138"/>
          </reference>
          <reference field="1" count="1">
            <x v="136"/>
          </reference>
        </references>
      </pivotArea>
    </format>
    <format dxfId="19144">
      <pivotArea dataOnly="0" labelOnly="1" fieldPosition="0">
        <references count="2">
          <reference field="0" count="1" selected="0">
            <x v="139"/>
          </reference>
          <reference field="1" count="1">
            <x v="137"/>
          </reference>
        </references>
      </pivotArea>
    </format>
    <format dxfId="19143">
      <pivotArea dataOnly="0" labelOnly="1" fieldPosition="0">
        <references count="2">
          <reference field="0" count="1" selected="0">
            <x v="140"/>
          </reference>
          <reference field="1" count="1">
            <x v="138"/>
          </reference>
        </references>
      </pivotArea>
    </format>
    <format dxfId="19142">
      <pivotArea dataOnly="0" labelOnly="1" fieldPosition="0">
        <references count="2">
          <reference field="0" count="1" selected="0">
            <x v="141"/>
          </reference>
          <reference field="1" count="1">
            <x v="139"/>
          </reference>
        </references>
      </pivotArea>
    </format>
    <format dxfId="19141">
      <pivotArea dataOnly="0" labelOnly="1" fieldPosition="0">
        <references count="2">
          <reference field="0" count="1" selected="0">
            <x v="142"/>
          </reference>
          <reference field="1" count="1">
            <x v="140"/>
          </reference>
        </references>
      </pivotArea>
    </format>
    <format dxfId="19140">
      <pivotArea dataOnly="0" labelOnly="1" fieldPosition="0">
        <references count="2">
          <reference field="0" count="1" selected="0">
            <x v="143"/>
          </reference>
          <reference field="1" count="1">
            <x v="141"/>
          </reference>
        </references>
      </pivotArea>
    </format>
    <format dxfId="19139">
      <pivotArea dataOnly="0" labelOnly="1" fieldPosition="0">
        <references count="2">
          <reference field="0" count="1" selected="0">
            <x v="144"/>
          </reference>
          <reference field="1" count="1">
            <x v="142"/>
          </reference>
        </references>
      </pivotArea>
    </format>
    <format dxfId="19138">
      <pivotArea dataOnly="0" labelOnly="1" fieldPosition="0">
        <references count="2">
          <reference field="0" count="1" selected="0">
            <x v="145"/>
          </reference>
          <reference field="1" count="1">
            <x v="143"/>
          </reference>
        </references>
      </pivotArea>
    </format>
    <format dxfId="19137">
      <pivotArea dataOnly="0" labelOnly="1" fieldPosition="0">
        <references count="2">
          <reference field="0" count="1" selected="0">
            <x v="146"/>
          </reference>
          <reference field="1" count="1">
            <x v="144"/>
          </reference>
        </references>
      </pivotArea>
    </format>
    <format dxfId="19136">
      <pivotArea dataOnly="0" labelOnly="1" fieldPosition="0">
        <references count="2">
          <reference field="0" count="1" selected="0">
            <x v="147"/>
          </reference>
          <reference field="1" count="1">
            <x v="145"/>
          </reference>
        </references>
      </pivotArea>
    </format>
    <format dxfId="19135">
      <pivotArea dataOnly="0" labelOnly="1" fieldPosition="0">
        <references count="2">
          <reference field="0" count="1" selected="0">
            <x v="148"/>
          </reference>
          <reference field="1" count="1">
            <x v="146"/>
          </reference>
        </references>
      </pivotArea>
    </format>
    <format dxfId="19134">
      <pivotArea dataOnly="0" labelOnly="1" fieldPosition="0">
        <references count="2">
          <reference field="0" count="1" selected="0">
            <x v="149"/>
          </reference>
          <reference field="1" count="1">
            <x v="147"/>
          </reference>
        </references>
      </pivotArea>
    </format>
    <format dxfId="19133">
      <pivotArea dataOnly="0" labelOnly="1" fieldPosition="0">
        <references count="2">
          <reference field="0" count="1" selected="0">
            <x v="150"/>
          </reference>
          <reference field="1" count="1">
            <x v="148"/>
          </reference>
        </references>
      </pivotArea>
    </format>
    <format dxfId="19132">
      <pivotArea dataOnly="0" labelOnly="1" fieldPosition="0">
        <references count="2">
          <reference field="0" count="1" selected="0">
            <x v="151"/>
          </reference>
          <reference field="1" count="1">
            <x v="149"/>
          </reference>
        </references>
      </pivotArea>
    </format>
    <format dxfId="19131">
      <pivotArea dataOnly="0" labelOnly="1" fieldPosition="0">
        <references count="2">
          <reference field="0" count="1" selected="0">
            <x v="152"/>
          </reference>
          <reference field="1" count="1">
            <x v="150"/>
          </reference>
        </references>
      </pivotArea>
    </format>
    <format dxfId="19130">
      <pivotArea dataOnly="0" labelOnly="1" fieldPosition="0">
        <references count="2">
          <reference field="0" count="1" selected="0">
            <x v="153"/>
          </reference>
          <reference field="1" count="1">
            <x v="151"/>
          </reference>
        </references>
      </pivotArea>
    </format>
    <format dxfId="19129">
      <pivotArea dataOnly="0" labelOnly="1" fieldPosition="0">
        <references count="2">
          <reference field="0" count="1" selected="0">
            <x v="154"/>
          </reference>
          <reference field="1" count="1">
            <x v="152"/>
          </reference>
        </references>
      </pivotArea>
    </format>
    <format dxfId="19128">
      <pivotArea dataOnly="0" labelOnly="1" fieldPosition="0">
        <references count="2">
          <reference field="0" count="1" selected="0">
            <x v="155"/>
          </reference>
          <reference field="1" count="1">
            <x v="153"/>
          </reference>
        </references>
      </pivotArea>
    </format>
    <format dxfId="19127">
      <pivotArea dataOnly="0" labelOnly="1" fieldPosition="0">
        <references count="2">
          <reference field="0" count="1" selected="0">
            <x v="156"/>
          </reference>
          <reference field="1" count="1">
            <x v="154"/>
          </reference>
        </references>
      </pivotArea>
    </format>
    <format dxfId="19126">
      <pivotArea dataOnly="0" labelOnly="1" fieldPosition="0">
        <references count="2">
          <reference field="0" count="1" selected="0">
            <x v="157"/>
          </reference>
          <reference field="1" count="1">
            <x v="155"/>
          </reference>
        </references>
      </pivotArea>
    </format>
    <format dxfId="19125">
      <pivotArea dataOnly="0" labelOnly="1" fieldPosition="0">
        <references count="2">
          <reference field="0" count="1" selected="0">
            <x v="158"/>
          </reference>
          <reference field="1" count="1">
            <x v="156"/>
          </reference>
        </references>
      </pivotArea>
    </format>
    <format dxfId="19124">
      <pivotArea dataOnly="0" labelOnly="1" fieldPosition="0">
        <references count="2">
          <reference field="0" count="1" selected="0">
            <x v="159"/>
          </reference>
          <reference field="1" count="1">
            <x v="157"/>
          </reference>
        </references>
      </pivotArea>
    </format>
    <format dxfId="19123">
      <pivotArea dataOnly="0" labelOnly="1" fieldPosition="0">
        <references count="2">
          <reference field="0" count="1" selected="0">
            <x v="160"/>
          </reference>
          <reference field="1" count="1">
            <x v="158"/>
          </reference>
        </references>
      </pivotArea>
    </format>
    <format dxfId="19122">
      <pivotArea dataOnly="0" labelOnly="1" fieldPosition="0">
        <references count="2">
          <reference field="0" count="1" selected="0">
            <x v="161"/>
          </reference>
          <reference field="1" count="1">
            <x v="159"/>
          </reference>
        </references>
      </pivotArea>
    </format>
    <format dxfId="19121">
      <pivotArea dataOnly="0" labelOnly="1" fieldPosition="0">
        <references count="2">
          <reference field="0" count="1" selected="0">
            <x v="162"/>
          </reference>
          <reference field="1" count="1">
            <x v="160"/>
          </reference>
        </references>
      </pivotArea>
    </format>
    <format dxfId="19120">
      <pivotArea dataOnly="0" labelOnly="1" fieldPosition="0">
        <references count="2">
          <reference field="0" count="1" selected="0">
            <x v="163"/>
          </reference>
          <reference field="1" count="1">
            <x v="161"/>
          </reference>
        </references>
      </pivotArea>
    </format>
    <format dxfId="19119">
      <pivotArea dataOnly="0" labelOnly="1" fieldPosition="0">
        <references count="2">
          <reference field="0" count="1" selected="0">
            <x v="164"/>
          </reference>
          <reference field="1" count="1">
            <x v="162"/>
          </reference>
        </references>
      </pivotArea>
    </format>
    <format dxfId="19118">
      <pivotArea dataOnly="0" labelOnly="1" fieldPosition="0">
        <references count="2">
          <reference field="0" count="1" selected="0">
            <x v="165"/>
          </reference>
          <reference field="1" count="1">
            <x v="163"/>
          </reference>
        </references>
      </pivotArea>
    </format>
    <format dxfId="19117">
      <pivotArea dataOnly="0" labelOnly="1" fieldPosition="0">
        <references count="2">
          <reference field="0" count="1" selected="0">
            <x v="166"/>
          </reference>
          <reference field="1" count="1">
            <x v="164"/>
          </reference>
        </references>
      </pivotArea>
    </format>
    <format dxfId="19116">
      <pivotArea dataOnly="0" labelOnly="1" fieldPosition="0">
        <references count="2">
          <reference field="0" count="1" selected="0">
            <x v="167"/>
          </reference>
          <reference field="1" count="1">
            <x v="165"/>
          </reference>
        </references>
      </pivotArea>
    </format>
    <format dxfId="19115">
      <pivotArea dataOnly="0" labelOnly="1" fieldPosition="0">
        <references count="2">
          <reference field="0" count="1" selected="0">
            <x v="168"/>
          </reference>
          <reference field="1" count="1">
            <x v="166"/>
          </reference>
        </references>
      </pivotArea>
    </format>
    <format dxfId="19114">
      <pivotArea dataOnly="0" labelOnly="1" fieldPosition="0">
        <references count="2">
          <reference field="0" count="1" selected="0">
            <x v="169"/>
          </reference>
          <reference field="1" count="1">
            <x v="167"/>
          </reference>
        </references>
      </pivotArea>
    </format>
    <format dxfId="19113">
      <pivotArea dataOnly="0" labelOnly="1" fieldPosition="0">
        <references count="2">
          <reference field="0" count="1" selected="0">
            <x v="170"/>
          </reference>
          <reference field="1" count="1">
            <x v="168"/>
          </reference>
        </references>
      </pivotArea>
    </format>
    <format dxfId="19112">
      <pivotArea dataOnly="0" labelOnly="1" fieldPosition="0">
        <references count="2">
          <reference field="0" count="1" selected="0">
            <x v="171"/>
          </reference>
          <reference field="1" count="1">
            <x v="169"/>
          </reference>
        </references>
      </pivotArea>
    </format>
    <format dxfId="19111">
      <pivotArea dataOnly="0" labelOnly="1" fieldPosition="0">
        <references count="2">
          <reference field="0" count="1" selected="0">
            <x v="172"/>
          </reference>
          <reference field="1" count="1">
            <x v="170"/>
          </reference>
        </references>
      </pivotArea>
    </format>
    <format dxfId="19110">
      <pivotArea dataOnly="0" labelOnly="1" fieldPosition="0">
        <references count="2">
          <reference field="0" count="1" selected="0">
            <x v="173"/>
          </reference>
          <reference field="1" count="1">
            <x v="171"/>
          </reference>
        </references>
      </pivotArea>
    </format>
    <format dxfId="19109">
      <pivotArea dataOnly="0" labelOnly="1" fieldPosition="0">
        <references count="2">
          <reference field="0" count="1" selected="0">
            <x v="174"/>
          </reference>
          <reference field="1" count="1">
            <x v="172"/>
          </reference>
        </references>
      </pivotArea>
    </format>
    <format dxfId="19108">
      <pivotArea dataOnly="0" labelOnly="1" fieldPosition="0">
        <references count="2">
          <reference field="0" count="1" selected="0">
            <x v="175"/>
          </reference>
          <reference field="1" count="1">
            <x v="173"/>
          </reference>
        </references>
      </pivotArea>
    </format>
    <format dxfId="19107">
      <pivotArea dataOnly="0" labelOnly="1" fieldPosition="0">
        <references count="2">
          <reference field="0" count="1" selected="0">
            <x v="176"/>
          </reference>
          <reference field="1" count="1">
            <x v="174"/>
          </reference>
        </references>
      </pivotArea>
    </format>
    <format dxfId="19106">
      <pivotArea dataOnly="0" labelOnly="1" fieldPosition="0">
        <references count="2">
          <reference field="0" count="1" selected="0">
            <x v="177"/>
          </reference>
          <reference field="1" count="1">
            <x v="175"/>
          </reference>
        </references>
      </pivotArea>
    </format>
    <format dxfId="19105">
      <pivotArea dataOnly="0" labelOnly="1" fieldPosition="0">
        <references count="2">
          <reference field="0" count="1" selected="0">
            <x v="178"/>
          </reference>
          <reference field="1" count="1">
            <x v="176"/>
          </reference>
        </references>
      </pivotArea>
    </format>
    <format dxfId="19104">
      <pivotArea dataOnly="0" labelOnly="1" fieldPosition="0">
        <references count="2">
          <reference field="0" count="1" selected="0">
            <x v="179"/>
          </reference>
          <reference field="1" count="1">
            <x v="177"/>
          </reference>
        </references>
      </pivotArea>
    </format>
    <format dxfId="19103">
      <pivotArea dataOnly="0" labelOnly="1" fieldPosition="0">
        <references count="2">
          <reference field="0" count="1" selected="0">
            <x v="180"/>
          </reference>
          <reference field="1" count="1">
            <x v="178"/>
          </reference>
        </references>
      </pivotArea>
    </format>
    <format dxfId="19102">
      <pivotArea dataOnly="0" labelOnly="1" fieldPosition="0">
        <references count="2">
          <reference field="0" count="1" selected="0">
            <x v="181"/>
          </reference>
          <reference field="1" count="1">
            <x v="179"/>
          </reference>
        </references>
      </pivotArea>
    </format>
    <format dxfId="19101">
      <pivotArea dataOnly="0" labelOnly="1" fieldPosition="0">
        <references count="2">
          <reference field="0" count="1" selected="0">
            <x v="182"/>
          </reference>
          <reference field="1" count="1">
            <x v="180"/>
          </reference>
        </references>
      </pivotArea>
    </format>
    <format dxfId="19100">
      <pivotArea dataOnly="0" labelOnly="1" fieldPosition="0">
        <references count="2">
          <reference field="0" count="1" selected="0">
            <x v="183"/>
          </reference>
          <reference field="1" count="1">
            <x v="181"/>
          </reference>
        </references>
      </pivotArea>
    </format>
    <format dxfId="19099">
      <pivotArea dataOnly="0" labelOnly="1" fieldPosition="0">
        <references count="2">
          <reference field="0" count="1" selected="0">
            <x v="184"/>
          </reference>
          <reference field="1" count="1">
            <x v="182"/>
          </reference>
        </references>
      </pivotArea>
    </format>
    <format dxfId="19098">
      <pivotArea dataOnly="0" labelOnly="1" fieldPosition="0">
        <references count="2">
          <reference field="0" count="1" selected="0">
            <x v="185"/>
          </reference>
          <reference field="1" count="1">
            <x v="183"/>
          </reference>
        </references>
      </pivotArea>
    </format>
    <format dxfId="19097">
      <pivotArea dataOnly="0" labelOnly="1" fieldPosition="0">
        <references count="2">
          <reference field="0" count="1" selected="0">
            <x v="186"/>
          </reference>
          <reference field="1" count="1">
            <x v="184"/>
          </reference>
        </references>
      </pivotArea>
    </format>
    <format dxfId="19096">
      <pivotArea dataOnly="0" labelOnly="1" fieldPosition="0">
        <references count="2">
          <reference field="0" count="1" selected="0">
            <x v="187"/>
          </reference>
          <reference field="1" count="1">
            <x v="185"/>
          </reference>
        </references>
      </pivotArea>
    </format>
    <format dxfId="19095">
      <pivotArea dataOnly="0" labelOnly="1" fieldPosition="0">
        <references count="2">
          <reference field="0" count="1" selected="0">
            <x v="188"/>
          </reference>
          <reference field="1" count="1">
            <x v="186"/>
          </reference>
        </references>
      </pivotArea>
    </format>
    <format dxfId="19094">
      <pivotArea dataOnly="0" labelOnly="1" fieldPosition="0">
        <references count="2">
          <reference field="0" count="1" selected="0">
            <x v="189"/>
          </reference>
          <reference field="1" count="1">
            <x v="187"/>
          </reference>
        </references>
      </pivotArea>
    </format>
    <format dxfId="19093">
      <pivotArea dataOnly="0" labelOnly="1" fieldPosition="0">
        <references count="2">
          <reference field="0" count="1" selected="0">
            <x v="190"/>
          </reference>
          <reference field="1" count="1">
            <x v="188"/>
          </reference>
        </references>
      </pivotArea>
    </format>
    <format dxfId="19092">
      <pivotArea dataOnly="0" labelOnly="1" fieldPosition="0">
        <references count="2">
          <reference field="0" count="1" selected="0">
            <x v="191"/>
          </reference>
          <reference field="1" count="1">
            <x v="189"/>
          </reference>
        </references>
      </pivotArea>
    </format>
    <format dxfId="19091">
      <pivotArea dataOnly="0" labelOnly="1" fieldPosition="0">
        <references count="2">
          <reference field="0" count="1" selected="0">
            <x v="192"/>
          </reference>
          <reference field="1" count="1">
            <x v="190"/>
          </reference>
        </references>
      </pivotArea>
    </format>
    <format dxfId="19090">
      <pivotArea dataOnly="0" labelOnly="1" fieldPosition="0">
        <references count="2">
          <reference field="0" count="1" selected="0">
            <x v="193"/>
          </reference>
          <reference field="1" count="1">
            <x v="191"/>
          </reference>
        </references>
      </pivotArea>
    </format>
    <format dxfId="19089">
      <pivotArea dataOnly="0" labelOnly="1" fieldPosition="0">
        <references count="2">
          <reference field="0" count="1" selected="0">
            <x v="194"/>
          </reference>
          <reference field="1" count="1">
            <x v="192"/>
          </reference>
        </references>
      </pivotArea>
    </format>
    <format dxfId="19088">
      <pivotArea dataOnly="0" labelOnly="1" fieldPosition="0">
        <references count="2">
          <reference field="0" count="1" selected="0">
            <x v="195"/>
          </reference>
          <reference field="1" count="1">
            <x v="193"/>
          </reference>
        </references>
      </pivotArea>
    </format>
    <format dxfId="19087">
      <pivotArea dataOnly="0" labelOnly="1" fieldPosition="0">
        <references count="2">
          <reference field="0" count="1" selected="0">
            <x v="196"/>
          </reference>
          <reference field="1" count="1">
            <x v="194"/>
          </reference>
        </references>
      </pivotArea>
    </format>
    <format dxfId="19086">
      <pivotArea dataOnly="0" labelOnly="1" fieldPosition="0">
        <references count="2">
          <reference field="0" count="1" selected="0">
            <x v="197"/>
          </reference>
          <reference field="1" count="1">
            <x v="195"/>
          </reference>
        </references>
      </pivotArea>
    </format>
    <format dxfId="19085">
      <pivotArea dataOnly="0" labelOnly="1" fieldPosition="0">
        <references count="2">
          <reference field="0" count="1" selected="0">
            <x v="198"/>
          </reference>
          <reference field="1" count="1">
            <x v="196"/>
          </reference>
        </references>
      </pivotArea>
    </format>
    <format dxfId="19084">
      <pivotArea dataOnly="0" labelOnly="1" fieldPosition="0">
        <references count="2">
          <reference field="0" count="1" selected="0">
            <x v="199"/>
          </reference>
          <reference field="1" count="1">
            <x v="197"/>
          </reference>
        </references>
      </pivotArea>
    </format>
    <format dxfId="19083">
      <pivotArea dataOnly="0" labelOnly="1" fieldPosition="0">
        <references count="2">
          <reference field="0" count="1" selected="0">
            <x v="200"/>
          </reference>
          <reference field="1" count="1">
            <x v="198"/>
          </reference>
        </references>
      </pivotArea>
    </format>
    <format dxfId="19082">
      <pivotArea dataOnly="0" labelOnly="1" fieldPosition="0">
        <references count="2">
          <reference field="0" count="1" selected="0">
            <x v="201"/>
          </reference>
          <reference field="1" count="1">
            <x v="199"/>
          </reference>
        </references>
      </pivotArea>
    </format>
    <format dxfId="19081">
      <pivotArea dataOnly="0" labelOnly="1" fieldPosition="0">
        <references count="2">
          <reference field="0" count="1" selected="0">
            <x v="202"/>
          </reference>
          <reference field="1" count="1">
            <x v="200"/>
          </reference>
        </references>
      </pivotArea>
    </format>
    <format dxfId="19080">
      <pivotArea dataOnly="0" labelOnly="1" fieldPosition="0">
        <references count="2">
          <reference field="0" count="1" selected="0">
            <x v="203"/>
          </reference>
          <reference field="1" count="1">
            <x v="201"/>
          </reference>
        </references>
      </pivotArea>
    </format>
    <format dxfId="19079">
      <pivotArea dataOnly="0" labelOnly="1" fieldPosition="0">
        <references count="2">
          <reference field="0" count="1" selected="0">
            <x v="204"/>
          </reference>
          <reference field="1" count="1">
            <x v="202"/>
          </reference>
        </references>
      </pivotArea>
    </format>
    <format dxfId="19078">
      <pivotArea dataOnly="0" labelOnly="1" fieldPosition="0">
        <references count="2">
          <reference field="0" count="1" selected="0">
            <x v="205"/>
          </reference>
          <reference field="1" count="1">
            <x v="203"/>
          </reference>
        </references>
      </pivotArea>
    </format>
    <format dxfId="19077">
      <pivotArea dataOnly="0" labelOnly="1" fieldPosition="0">
        <references count="2">
          <reference field="0" count="1" selected="0">
            <x v="206"/>
          </reference>
          <reference field="1" count="1">
            <x v="204"/>
          </reference>
        </references>
      </pivotArea>
    </format>
    <format dxfId="19076">
      <pivotArea dataOnly="0" labelOnly="1" fieldPosition="0">
        <references count="2">
          <reference field="0" count="1" selected="0">
            <x v="207"/>
          </reference>
          <reference field="1" count="1">
            <x v="205"/>
          </reference>
        </references>
      </pivotArea>
    </format>
    <format dxfId="19075">
      <pivotArea dataOnly="0" labelOnly="1" fieldPosition="0">
        <references count="2">
          <reference field="0" count="1" selected="0">
            <x v="208"/>
          </reference>
          <reference field="1" count="1">
            <x v="206"/>
          </reference>
        </references>
      </pivotArea>
    </format>
    <format dxfId="19074">
      <pivotArea dataOnly="0" labelOnly="1" fieldPosition="0">
        <references count="2">
          <reference field="0" count="1" selected="0">
            <x v="209"/>
          </reference>
          <reference field="1" count="1">
            <x v="207"/>
          </reference>
        </references>
      </pivotArea>
    </format>
    <format dxfId="19073">
      <pivotArea dataOnly="0" labelOnly="1" fieldPosition="0">
        <references count="2">
          <reference field="0" count="1" selected="0">
            <x v="210"/>
          </reference>
          <reference field="1" count="1">
            <x v="208"/>
          </reference>
        </references>
      </pivotArea>
    </format>
    <format dxfId="19072">
      <pivotArea dataOnly="0" labelOnly="1" fieldPosition="0">
        <references count="2">
          <reference field="0" count="1" selected="0">
            <x v="211"/>
          </reference>
          <reference field="1" count="1">
            <x v="209"/>
          </reference>
        </references>
      </pivotArea>
    </format>
    <format dxfId="19071">
      <pivotArea dataOnly="0" labelOnly="1" fieldPosition="0">
        <references count="2">
          <reference field="0" count="1" selected="0">
            <x v="212"/>
          </reference>
          <reference field="1" count="1">
            <x v="210"/>
          </reference>
        </references>
      </pivotArea>
    </format>
    <format dxfId="19070">
      <pivotArea dataOnly="0" labelOnly="1" fieldPosition="0">
        <references count="2">
          <reference field="0" count="1" selected="0">
            <x v="213"/>
          </reference>
          <reference field="1" count="1">
            <x v="211"/>
          </reference>
        </references>
      </pivotArea>
    </format>
    <format dxfId="19069">
      <pivotArea dataOnly="0" labelOnly="1" fieldPosition="0">
        <references count="2">
          <reference field="0" count="1" selected="0">
            <x v="214"/>
          </reference>
          <reference field="1" count="1">
            <x v="212"/>
          </reference>
        </references>
      </pivotArea>
    </format>
    <format dxfId="19068">
      <pivotArea dataOnly="0" labelOnly="1" fieldPosition="0">
        <references count="2">
          <reference field="0" count="1" selected="0">
            <x v="215"/>
          </reference>
          <reference field="1" count="1">
            <x v="213"/>
          </reference>
        </references>
      </pivotArea>
    </format>
    <format dxfId="19067">
      <pivotArea dataOnly="0" labelOnly="1" fieldPosition="0">
        <references count="2">
          <reference field="0" count="1" selected="0">
            <x v="216"/>
          </reference>
          <reference field="1" count="1">
            <x v="214"/>
          </reference>
        </references>
      </pivotArea>
    </format>
    <format dxfId="19066">
      <pivotArea dataOnly="0" labelOnly="1" fieldPosition="0">
        <references count="2">
          <reference field="0" count="1" selected="0">
            <x v="217"/>
          </reference>
          <reference field="1" count="1">
            <x v="215"/>
          </reference>
        </references>
      </pivotArea>
    </format>
    <format dxfId="19065">
      <pivotArea dataOnly="0" labelOnly="1" fieldPosition="0">
        <references count="2">
          <reference field="0" count="1" selected="0">
            <x v="218"/>
          </reference>
          <reference field="1" count="1">
            <x v="216"/>
          </reference>
        </references>
      </pivotArea>
    </format>
    <format dxfId="19064">
      <pivotArea dataOnly="0" labelOnly="1" fieldPosition="0">
        <references count="2">
          <reference field="0" count="1" selected="0">
            <x v="219"/>
          </reference>
          <reference field="1" count="1">
            <x v="217"/>
          </reference>
        </references>
      </pivotArea>
    </format>
    <format dxfId="19063">
      <pivotArea dataOnly="0" labelOnly="1" fieldPosition="0">
        <references count="2">
          <reference field="0" count="1" selected="0">
            <x v="220"/>
          </reference>
          <reference field="1" count="1">
            <x v="218"/>
          </reference>
        </references>
      </pivotArea>
    </format>
    <format dxfId="19062">
      <pivotArea dataOnly="0" labelOnly="1" fieldPosition="0">
        <references count="2">
          <reference field="0" count="1" selected="0">
            <x v="221"/>
          </reference>
          <reference field="1" count="1">
            <x v="219"/>
          </reference>
        </references>
      </pivotArea>
    </format>
    <format dxfId="19061">
      <pivotArea dataOnly="0" labelOnly="1" fieldPosition="0">
        <references count="2">
          <reference field="0" count="1" selected="0">
            <x v="222"/>
          </reference>
          <reference field="1" count="1">
            <x v="220"/>
          </reference>
        </references>
      </pivotArea>
    </format>
    <format dxfId="19060">
      <pivotArea dataOnly="0" labelOnly="1" fieldPosition="0">
        <references count="2">
          <reference field="0" count="1" selected="0">
            <x v="223"/>
          </reference>
          <reference field="1" count="1">
            <x v="221"/>
          </reference>
        </references>
      </pivotArea>
    </format>
    <format dxfId="19059">
      <pivotArea dataOnly="0" labelOnly="1" fieldPosition="0">
        <references count="2">
          <reference field="0" count="1" selected="0">
            <x v="224"/>
          </reference>
          <reference field="1" count="1">
            <x v="222"/>
          </reference>
        </references>
      </pivotArea>
    </format>
    <format dxfId="19058">
      <pivotArea dataOnly="0" labelOnly="1" fieldPosition="0">
        <references count="2">
          <reference field="0" count="1" selected="0">
            <x v="225"/>
          </reference>
          <reference field="1" count="1">
            <x v="223"/>
          </reference>
        </references>
      </pivotArea>
    </format>
    <format dxfId="19057">
      <pivotArea dataOnly="0" labelOnly="1" fieldPosition="0">
        <references count="2">
          <reference field="0" count="1" selected="0">
            <x v="226"/>
          </reference>
          <reference field="1" count="1">
            <x v="224"/>
          </reference>
        </references>
      </pivotArea>
    </format>
    <format dxfId="19056">
      <pivotArea dataOnly="0" labelOnly="1" fieldPosition="0">
        <references count="2">
          <reference field="0" count="1" selected="0">
            <x v="227"/>
          </reference>
          <reference field="1" count="1">
            <x v="225"/>
          </reference>
        </references>
      </pivotArea>
    </format>
    <format dxfId="19055">
      <pivotArea dataOnly="0" labelOnly="1" fieldPosition="0">
        <references count="2">
          <reference field="0" count="1" selected="0">
            <x v="228"/>
          </reference>
          <reference field="1" count="1">
            <x v="226"/>
          </reference>
        </references>
      </pivotArea>
    </format>
    <format dxfId="19054">
      <pivotArea dataOnly="0" labelOnly="1" fieldPosition="0">
        <references count="2">
          <reference field="0" count="1" selected="0">
            <x v="229"/>
          </reference>
          <reference field="1" count="1">
            <x v="227"/>
          </reference>
        </references>
      </pivotArea>
    </format>
    <format dxfId="19053">
      <pivotArea dataOnly="0" labelOnly="1" fieldPosition="0">
        <references count="2">
          <reference field="0" count="1" selected="0">
            <x v="230"/>
          </reference>
          <reference field="1" count="1">
            <x v="228"/>
          </reference>
        </references>
      </pivotArea>
    </format>
    <format dxfId="19052">
      <pivotArea dataOnly="0" labelOnly="1" fieldPosition="0">
        <references count="2">
          <reference field="0" count="1" selected="0">
            <x v="231"/>
          </reference>
          <reference field="1" count="1">
            <x v="229"/>
          </reference>
        </references>
      </pivotArea>
    </format>
    <format dxfId="19051">
      <pivotArea dataOnly="0" labelOnly="1" fieldPosition="0">
        <references count="2">
          <reference field="0" count="1" selected="0">
            <x v="232"/>
          </reference>
          <reference field="1" count="1">
            <x v="230"/>
          </reference>
        </references>
      </pivotArea>
    </format>
    <format dxfId="19050">
      <pivotArea dataOnly="0" labelOnly="1" fieldPosition="0">
        <references count="2">
          <reference field="0" count="1" selected="0">
            <x v="233"/>
          </reference>
          <reference field="1" count="1">
            <x v="231"/>
          </reference>
        </references>
      </pivotArea>
    </format>
    <format dxfId="19049">
      <pivotArea dataOnly="0" labelOnly="1" fieldPosition="0">
        <references count="2">
          <reference field="0" count="1" selected="0">
            <x v="234"/>
          </reference>
          <reference field="1" count="1">
            <x v="232"/>
          </reference>
        </references>
      </pivotArea>
    </format>
    <format dxfId="19048">
      <pivotArea dataOnly="0" labelOnly="1" fieldPosition="0">
        <references count="2">
          <reference field="0" count="1" selected="0">
            <x v="235"/>
          </reference>
          <reference field="1" count="1">
            <x v="233"/>
          </reference>
        </references>
      </pivotArea>
    </format>
    <format dxfId="19047">
      <pivotArea dataOnly="0" labelOnly="1" fieldPosition="0">
        <references count="2">
          <reference field="0" count="1" selected="0">
            <x v="236"/>
          </reference>
          <reference field="1" count="1">
            <x v="234"/>
          </reference>
        </references>
      </pivotArea>
    </format>
    <format dxfId="19046">
      <pivotArea dataOnly="0" labelOnly="1" fieldPosition="0">
        <references count="2">
          <reference field="0" count="1" selected="0">
            <x v="237"/>
          </reference>
          <reference field="1" count="1">
            <x v="235"/>
          </reference>
        </references>
      </pivotArea>
    </format>
    <format dxfId="19045">
      <pivotArea dataOnly="0" labelOnly="1" fieldPosition="0">
        <references count="2">
          <reference field="0" count="1" selected="0">
            <x v="238"/>
          </reference>
          <reference field="1" count="1">
            <x v="236"/>
          </reference>
        </references>
      </pivotArea>
    </format>
    <format dxfId="19044">
      <pivotArea dataOnly="0" labelOnly="1" fieldPosition="0">
        <references count="2">
          <reference field="0" count="1" selected="0">
            <x v="239"/>
          </reference>
          <reference field="1" count="1">
            <x v="237"/>
          </reference>
        </references>
      </pivotArea>
    </format>
    <format dxfId="19043">
      <pivotArea dataOnly="0" labelOnly="1" fieldPosition="0">
        <references count="2">
          <reference field="0" count="1" selected="0">
            <x v="240"/>
          </reference>
          <reference field="1" count="1">
            <x v="238"/>
          </reference>
        </references>
      </pivotArea>
    </format>
    <format dxfId="19042">
      <pivotArea dataOnly="0" labelOnly="1" fieldPosition="0">
        <references count="2">
          <reference field="0" count="1" selected="0">
            <x v="241"/>
          </reference>
          <reference field="1" count="1">
            <x v="239"/>
          </reference>
        </references>
      </pivotArea>
    </format>
    <format dxfId="19041">
      <pivotArea dataOnly="0" labelOnly="1" fieldPosition="0">
        <references count="2">
          <reference field="0" count="1" selected="0">
            <x v="242"/>
          </reference>
          <reference field="1" count="1">
            <x v="240"/>
          </reference>
        </references>
      </pivotArea>
    </format>
    <format dxfId="19040">
      <pivotArea dataOnly="0" labelOnly="1" fieldPosition="0">
        <references count="2">
          <reference field="0" count="1" selected="0">
            <x v="243"/>
          </reference>
          <reference field="1" count="1">
            <x v="241"/>
          </reference>
        </references>
      </pivotArea>
    </format>
    <format dxfId="19039">
      <pivotArea dataOnly="0" labelOnly="1" fieldPosition="0">
        <references count="2">
          <reference field="0" count="1" selected="0">
            <x v="244"/>
          </reference>
          <reference field="1" count="1">
            <x v="242"/>
          </reference>
        </references>
      </pivotArea>
    </format>
    <format dxfId="19038">
      <pivotArea dataOnly="0" labelOnly="1" fieldPosition="0">
        <references count="2">
          <reference field="0" count="1" selected="0">
            <x v="245"/>
          </reference>
          <reference field="1" count="1">
            <x v="243"/>
          </reference>
        </references>
      </pivotArea>
    </format>
    <format dxfId="19037">
      <pivotArea dataOnly="0" labelOnly="1" fieldPosition="0">
        <references count="2">
          <reference field="0" count="1" selected="0">
            <x v="246"/>
          </reference>
          <reference field="1" count="1">
            <x v="244"/>
          </reference>
        </references>
      </pivotArea>
    </format>
    <format dxfId="19036">
      <pivotArea dataOnly="0" labelOnly="1" fieldPosition="0">
        <references count="2">
          <reference field="0" count="1" selected="0">
            <x v="247"/>
          </reference>
          <reference field="1" count="1">
            <x v="245"/>
          </reference>
        </references>
      </pivotArea>
    </format>
    <format dxfId="19035">
      <pivotArea dataOnly="0" labelOnly="1" fieldPosition="0">
        <references count="2">
          <reference field="0" count="1" selected="0">
            <x v="248"/>
          </reference>
          <reference field="1" count="1">
            <x v="246"/>
          </reference>
        </references>
      </pivotArea>
    </format>
    <format dxfId="19034">
      <pivotArea dataOnly="0" labelOnly="1" fieldPosition="0">
        <references count="2">
          <reference field="0" count="1" selected="0">
            <x v="249"/>
          </reference>
          <reference field="1" count="1">
            <x v="247"/>
          </reference>
        </references>
      </pivotArea>
    </format>
    <format dxfId="19033">
      <pivotArea dataOnly="0" labelOnly="1" fieldPosition="0">
        <references count="2">
          <reference field="0" count="1" selected="0">
            <x v="250"/>
          </reference>
          <reference field="1" count="1">
            <x v="248"/>
          </reference>
        </references>
      </pivotArea>
    </format>
    <format dxfId="19032">
      <pivotArea dataOnly="0" labelOnly="1" fieldPosition="0">
        <references count="2">
          <reference field="0" count="1" selected="0">
            <x v="251"/>
          </reference>
          <reference field="1" count="1">
            <x v="249"/>
          </reference>
        </references>
      </pivotArea>
    </format>
    <format dxfId="19031">
      <pivotArea dataOnly="0" labelOnly="1" fieldPosition="0">
        <references count="2">
          <reference field="0" count="1" selected="0">
            <x v="252"/>
          </reference>
          <reference field="1" count="1">
            <x v="250"/>
          </reference>
        </references>
      </pivotArea>
    </format>
    <format dxfId="19030">
      <pivotArea dataOnly="0" labelOnly="1" fieldPosition="0">
        <references count="2">
          <reference field="0" count="1" selected="0">
            <x v="253"/>
          </reference>
          <reference field="1" count="1">
            <x v="251"/>
          </reference>
        </references>
      </pivotArea>
    </format>
    <format dxfId="19029">
      <pivotArea dataOnly="0" labelOnly="1" fieldPosition="0">
        <references count="2">
          <reference field="0" count="1" selected="0">
            <x v="254"/>
          </reference>
          <reference field="1" count="1">
            <x v="252"/>
          </reference>
        </references>
      </pivotArea>
    </format>
    <format dxfId="19028">
      <pivotArea dataOnly="0" labelOnly="1" fieldPosition="0">
        <references count="2">
          <reference field="0" count="1" selected="0">
            <x v="255"/>
          </reference>
          <reference field="1" count="1">
            <x v="253"/>
          </reference>
        </references>
      </pivotArea>
    </format>
    <format dxfId="19027">
      <pivotArea dataOnly="0" labelOnly="1" fieldPosition="0">
        <references count="2">
          <reference field="0" count="1" selected="0">
            <x v="256"/>
          </reference>
          <reference field="1" count="1">
            <x v="254"/>
          </reference>
        </references>
      </pivotArea>
    </format>
    <format dxfId="19026">
      <pivotArea dataOnly="0" labelOnly="1" fieldPosition="0">
        <references count="2">
          <reference field="0" count="1" selected="0">
            <x v="257"/>
          </reference>
          <reference field="1" count="1">
            <x v="255"/>
          </reference>
        </references>
      </pivotArea>
    </format>
    <format dxfId="19025">
      <pivotArea dataOnly="0" labelOnly="1" fieldPosition="0">
        <references count="2">
          <reference field="0" count="1" selected="0">
            <x v="258"/>
          </reference>
          <reference field="1" count="1">
            <x v="256"/>
          </reference>
        </references>
      </pivotArea>
    </format>
    <format dxfId="19024">
      <pivotArea dataOnly="0" labelOnly="1" fieldPosition="0">
        <references count="2">
          <reference field="0" count="1" selected="0">
            <x v="259"/>
          </reference>
          <reference field="1" count="1">
            <x v="257"/>
          </reference>
        </references>
      </pivotArea>
    </format>
    <format dxfId="19023">
      <pivotArea dataOnly="0" labelOnly="1" fieldPosition="0">
        <references count="2">
          <reference field="0" count="1" selected="0">
            <x v="260"/>
          </reference>
          <reference field="1" count="1">
            <x v="258"/>
          </reference>
        </references>
      </pivotArea>
    </format>
    <format dxfId="19022">
      <pivotArea dataOnly="0" labelOnly="1" fieldPosition="0">
        <references count="2">
          <reference field="0" count="1" selected="0">
            <x v="261"/>
          </reference>
          <reference field="1" count="1">
            <x v="259"/>
          </reference>
        </references>
      </pivotArea>
    </format>
    <format dxfId="19021">
      <pivotArea dataOnly="0" labelOnly="1" fieldPosition="0">
        <references count="2">
          <reference field="0" count="1" selected="0">
            <x v="262"/>
          </reference>
          <reference field="1" count="1">
            <x v="260"/>
          </reference>
        </references>
      </pivotArea>
    </format>
    <format dxfId="19020">
      <pivotArea dataOnly="0" labelOnly="1" fieldPosition="0">
        <references count="2">
          <reference field="0" count="1" selected="0">
            <x v="263"/>
          </reference>
          <reference field="1" count="1">
            <x v="261"/>
          </reference>
        </references>
      </pivotArea>
    </format>
    <format dxfId="19019">
      <pivotArea dataOnly="0" labelOnly="1" fieldPosition="0">
        <references count="2">
          <reference field="0" count="1" selected="0">
            <x v="264"/>
          </reference>
          <reference field="1" count="1">
            <x v="262"/>
          </reference>
        </references>
      </pivotArea>
    </format>
    <format dxfId="19018">
      <pivotArea dataOnly="0" labelOnly="1" fieldPosition="0">
        <references count="2">
          <reference field="0" count="1" selected="0">
            <x v="265"/>
          </reference>
          <reference field="1" count="1">
            <x v="263"/>
          </reference>
        </references>
      </pivotArea>
    </format>
    <format dxfId="19017">
      <pivotArea dataOnly="0" labelOnly="1" fieldPosition="0">
        <references count="2">
          <reference field="0" count="1" selected="0">
            <x v="266"/>
          </reference>
          <reference field="1" count="1">
            <x v="264"/>
          </reference>
        </references>
      </pivotArea>
    </format>
    <format dxfId="19016">
      <pivotArea dataOnly="0" labelOnly="1" fieldPosition="0">
        <references count="2">
          <reference field="0" count="1" selected="0">
            <x v="267"/>
          </reference>
          <reference field="1" count="1">
            <x v="265"/>
          </reference>
        </references>
      </pivotArea>
    </format>
    <format dxfId="19015">
      <pivotArea dataOnly="0" labelOnly="1" fieldPosition="0">
        <references count="2">
          <reference field="0" count="1" selected="0">
            <x v="268"/>
          </reference>
          <reference field="1" count="1">
            <x v="266"/>
          </reference>
        </references>
      </pivotArea>
    </format>
    <format dxfId="19014">
      <pivotArea dataOnly="0" labelOnly="1" fieldPosition="0">
        <references count="2">
          <reference field="0" count="1" selected="0">
            <x v="269"/>
          </reference>
          <reference field="1" count="1">
            <x v="267"/>
          </reference>
        </references>
      </pivotArea>
    </format>
    <format dxfId="19013">
      <pivotArea dataOnly="0" labelOnly="1" fieldPosition="0">
        <references count="2">
          <reference field="0" count="1" selected="0">
            <x v="270"/>
          </reference>
          <reference field="1" count="1">
            <x v="268"/>
          </reference>
        </references>
      </pivotArea>
    </format>
    <format dxfId="19012">
      <pivotArea dataOnly="0" labelOnly="1" fieldPosition="0">
        <references count="2">
          <reference field="0" count="1" selected="0">
            <x v="271"/>
          </reference>
          <reference field="1" count="1">
            <x v="269"/>
          </reference>
        </references>
      </pivotArea>
    </format>
    <format dxfId="19011">
      <pivotArea dataOnly="0" labelOnly="1" fieldPosition="0">
        <references count="2">
          <reference field="0" count="1" selected="0">
            <x v="272"/>
          </reference>
          <reference field="1" count="1">
            <x v="270"/>
          </reference>
        </references>
      </pivotArea>
    </format>
    <format dxfId="19010">
      <pivotArea dataOnly="0" labelOnly="1" fieldPosition="0">
        <references count="2">
          <reference field="0" count="1" selected="0">
            <x v="273"/>
          </reference>
          <reference field="1" count="1">
            <x v="271"/>
          </reference>
        </references>
      </pivotArea>
    </format>
    <format dxfId="19009">
      <pivotArea dataOnly="0" labelOnly="1" fieldPosition="0">
        <references count="2">
          <reference field="0" count="1" selected="0">
            <x v="274"/>
          </reference>
          <reference field="1" count="1">
            <x v="272"/>
          </reference>
        </references>
      </pivotArea>
    </format>
    <format dxfId="19008">
      <pivotArea dataOnly="0" labelOnly="1" fieldPosition="0">
        <references count="2">
          <reference field="0" count="1" selected="0">
            <x v="275"/>
          </reference>
          <reference field="1" count="1">
            <x v="273"/>
          </reference>
        </references>
      </pivotArea>
    </format>
    <format dxfId="19007">
      <pivotArea dataOnly="0" labelOnly="1" fieldPosition="0">
        <references count="2">
          <reference field="0" count="1" selected="0">
            <x v="276"/>
          </reference>
          <reference field="1" count="1">
            <x v="274"/>
          </reference>
        </references>
      </pivotArea>
    </format>
    <format dxfId="19006">
      <pivotArea dataOnly="0" labelOnly="1" fieldPosition="0">
        <references count="2">
          <reference field="0" count="1" selected="0">
            <x v="277"/>
          </reference>
          <reference field="1" count="1">
            <x v="275"/>
          </reference>
        </references>
      </pivotArea>
    </format>
    <format dxfId="19005">
      <pivotArea dataOnly="0" labelOnly="1" fieldPosition="0">
        <references count="2">
          <reference field="0" count="1" selected="0">
            <x v="278"/>
          </reference>
          <reference field="1" count="1">
            <x v="276"/>
          </reference>
        </references>
      </pivotArea>
    </format>
    <format dxfId="19004">
      <pivotArea dataOnly="0" labelOnly="1" fieldPosition="0">
        <references count="2">
          <reference field="0" count="1" selected="0">
            <x v="279"/>
          </reference>
          <reference field="1" count="1">
            <x v="277"/>
          </reference>
        </references>
      </pivotArea>
    </format>
    <format dxfId="19003">
      <pivotArea dataOnly="0" labelOnly="1" fieldPosition="0">
        <references count="2">
          <reference field="0" count="1" selected="0">
            <x v="280"/>
          </reference>
          <reference field="1" count="1">
            <x v="278"/>
          </reference>
        </references>
      </pivotArea>
    </format>
    <format dxfId="19002">
      <pivotArea dataOnly="0" labelOnly="1" fieldPosition="0">
        <references count="2">
          <reference field="0" count="1" selected="0">
            <x v="281"/>
          </reference>
          <reference field="1" count="1">
            <x v="279"/>
          </reference>
        </references>
      </pivotArea>
    </format>
    <format dxfId="19001">
      <pivotArea dataOnly="0" labelOnly="1" fieldPosition="0">
        <references count="2">
          <reference field="0" count="1" selected="0">
            <x v="282"/>
          </reference>
          <reference field="1" count="1">
            <x v="280"/>
          </reference>
        </references>
      </pivotArea>
    </format>
    <format dxfId="19000">
      <pivotArea dataOnly="0" labelOnly="1" fieldPosition="0">
        <references count="2">
          <reference field="0" count="1" selected="0">
            <x v="283"/>
          </reference>
          <reference field="1" count="1">
            <x v="281"/>
          </reference>
        </references>
      </pivotArea>
    </format>
    <format dxfId="18999">
      <pivotArea dataOnly="0" labelOnly="1" fieldPosition="0">
        <references count="2">
          <reference field="0" count="1" selected="0">
            <x v="284"/>
          </reference>
          <reference field="1" count="1">
            <x v="282"/>
          </reference>
        </references>
      </pivotArea>
    </format>
    <format dxfId="18998">
      <pivotArea dataOnly="0" labelOnly="1" fieldPosition="0">
        <references count="2">
          <reference field="0" count="1" selected="0">
            <x v="285"/>
          </reference>
          <reference field="1" count="1">
            <x v="283"/>
          </reference>
        </references>
      </pivotArea>
    </format>
    <format dxfId="18997">
      <pivotArea dataOnly="0" labelOnly="1" fieldPosition="0">
        <references count="2">
          <reference field="0" count="1" selected="0">
            <x v="286"/>
          </reference>
          <reference field="1" count="1">
            <x v="284"/>
          </reference>
        </references>
      </pivotArea>
    </format>
    <format dxfId="18996">
      <pivotArea dataOnly="0" labelOnly="1" fieldPosition="0">
        <references count="2">
          <reference field="0" count="1" selected="0">
            <x v="287"/>
          </reference>
          <reference field="1" count="1">
            <x v="285"/>
          </reference>
        </references>
      </pivotArea>
    </format>
    <format dxfId="18995">
      <pivotArea dataOnly="0" labelOnly="1" fieldPosition="0">
        <references count="2">
          <reference field="0" count="1" selected="0">
            <x v="288"/>
          </reference>
          <reference field="1" count="1">
            <x v="286"/>
          </reference>
        </references>
      </pivotArea>
    </format>
    <format dxfId="18994">
      <pivotArea dataOnly="0" labelOnly="1" fieldPosition="0">
        <references count="2">
          <reference field="0" count="1" selected="0">
            <x v="289"/>
          </reference>
          <reference field="1" count="1">
            <x v="287"/>
          </reference>
        </references>
      </pivotArea>
    </format>
    <format dxfId="18993">
      <pivotArea dataOnly="0" labelOnly="1" fieldPosition="0">
        <references count="2">
          <reference field="0" count="1" selected="0">
            <x v="290"/>
          </reference>
          <reference field="1" count="1">
            <x v="288"/>
          </reference>
        </references>
      </pivotArea>
    </format>
    <format dxfId="18992">
      <pivotArea dataOnly="0" labelOnly="1" fieldPosition="0">
        <references count="2">
          <reference field="0" count="1" selected="0">
            <x v="291"/>
          </reference>
          <reference field="1" count="1">
            <x v="289"/>
          </reference>
        </references>
      </pivotArea>
    </format>
    <format dxfId="18991">
      <pivotArea dataOnly="0" labelOnly="1" fieldPosition="0">
        <references count="2">
          <reference field="0" count="1" selected="0">
            <x v="292"/>
          </reference>
          <reference field="1" count="1">
            <x v="290"/>
          </reference>
        </references>
      </pivotArea>
    </format>
    <format dxfId="18990">
      <pivotArea dataOnly="0" labelOnly="1" fieldPosition="0">
        <references count="2">
          <reference field="0" count="1" selected="0">
            <x v="293"/>
          </reference>
          <reference field="1" count="1">
            <x v="291"/>
          </reference>
        </references>
      </pivotArea>
    </format>
    <format dxfId="18989">
      <pivotArea dataOnly="0" labelOnly="1" fieldPosition="0">
        <references count="2">
          <reference field="0" count="1" selected="0">
            <x v="294"/>
          </reference>
          <reference field="1" count="1">
            <x v="292"/>
          </reference>
        </references>
      </pivotArea>
    </format>
    <format dxfId="18988">
      <pivotArea dataOnly="0" labelOnly="1" fieldPosition="0">
        <references count="2">
          <reference field="0" count="1" selected="0">
            <x v="295"/>
          </reference>
          <reference field="1" count="1">
            <x v="293"/>
          </reference>
        </references>
      </pivotArea>
    </format>
    <format dxfId="18987">
      <pivotArea dataOnly="0" labelOnly="1" fieldPosition="0">
        <references count="2">
          <reference field="0" count="1" selected="0">
            <x v="296"/>
          </reference>
          <reference field="1" count="1">
            <x v="294"/>
          </reference>
        </references>
      </pivotArea>
    </format>
    <format dxfId="18986">
      <pivotArea dataOnly="0" labelOnly="1" fieldPosition="0">
        <references count="2">
          <reference field="0" count="1" selected="0">
            <x v="297"/>
          </reference>
          <reference field="1" count="1">
            <x v="295"/>
          </reference>
        </references>
      </pivotArea>
    </format>
    <format dxfId="18985">
      <pivotArea dataOnly="0" labelOnly="1" fieldPosition="0">
        <references count="2">
          <reference field="0" count="1" selected="0">
            <x v="298"/>
          </reference>
          <reference field="1" count="1">
            <x v="296"/>
          </reference>
        </references>
      </pivotArea>
    </format>
    <format dxfId="18984">
      <pivotArea dataOnly="0" labelOnly="1" fieldPosition="0">
        <references count="2">
          <reference field="0" count="1" selected="0">
            <x v="299"/>
          </reference>
          <reference field="1" count="1">
            <x v="297"/>
          </reference>
        </references>
      </pivotArea>
    </format>
    <format dxfId="18983">
      <pivotArea dataOnly="0" labelOnly="1" fieldPosition="0">
        <references count="2">
          <reference field="0" count="1" selected="0">
            <x v="300"/>
          </reference>
          <reference field="1" count="1">
            <x v="298"/>
          </reference>
        </references>
      </pivotArea>
    </format>
    <format dxfId="18982">
      <pivotArea dataOnly="0" labelOnly="1" fieldPosition="0">
        <references count="2">
          <reference field="0" count="1" selected="0">
            <x v="301"/>
          </reference>
          <reference field="1" count="1">
            <x v="299"/>
          </reference>
        </references>
      </pivotArea>
    </format>
    <format dxfId="18981">
      <pivotArea dataOnly="0" labelOnly="1" fieldPosition="0">
        <references count="2">
          <reference field="0" count="1" selected="0">
            <x v="302"/>
          </reference>
          <reference field="1" count="1">
            <x v="300"/>
          </reference>
        </references>
      </pivotArea>
    </format>
    <format dxfId="18980">
      <pivotArea dataOnly="0" labelOnly="1" fieldPosition="0">
        <references count="2">
          <reference field="0" count="1" selected="0">
            <x v="303"/>
          </reference>
          <reference field="1" count="1">
            <x v="301"/>
          </reference>
        </references>
      </pivotArea>
    </format>
    <format dxfId="18979">
      <pivotArea dataOnly="0" labelOnly="1" fieldPosition="0">
        <references count="2">
          <reference field="0" count="1" selected="0">
            <x v="304"/>
          </reference>
          <reference field="1" count="1">
            <x v="302"/>
          </reference>
        </references>
      </pivotArea>
    </format>
    <format dxfId="18978">
      <pivotArea dataOnly="0" labelOnly="1" fieldPosition="0">
        <references count="2">
          <reference field="0" count="1" selected="0">
            <x v="305"/>
          </reference>
          <reference field="1" count="1">
            <x v="303"/>
          </reference>
        </references>
      </pivotArea>
    </format>
    <format dxfId="18977">
      <pivotArea dataOnly="0" labelOnly="1" fieldPosition="0">
        <references count="2">
          <reference field="0" count="1" selected="0">
            <x v="306"/>
          </reference>
          <reference field="1" count="1">
            <x v="304"/>
          </reference>
        </references>
      </pivotArea>
    </format>
    <format dxfId="18976">
      <pivotArea dataOnly="0" labelOnly="1" fieldPosition="0">
        <references count="2">
          <reference field="0" count="1" selected="0">
            <x v="307"/>
          </reference>
          <reference field="1" count="1">
            <x v="305"/>
          </reference>
        </references>
      </pivotArea>
    </format>
    <format dxfId="18975">
      <pivotArea dataOnly="0" labelOnly="1" fieldPosition="0">
        <references count="2">
          <reference field="0" count="1" selected="0">
            <x v="308"/>
          </reference>
          <reference field="1" count="1">
            <x v="306"/>
          </reference>
        </references>
      </pivotArea>
    </format>
    <format dxfId="18974">
      <pivotArea dataOnly="0" labelOnly="1" fieldPosition="0">
        <references count="2">
          <reference field="0" count="1" selected="0">
            <x v="309"/>
          </reference>
          <reference field="1" count="1">
            <x v="307"/>
          </reference>
        </references>
      </pivotArea>
    </format>
    <format dxfId="18973">
      <pivotArea dataOnly="0" labelOnly="1" fieldPosition="0">
        <references count="2">
          <reference field="0" count="1" selected="0">
            <x v="310"/>
          </reference>
          <reference field="1" count="1">
            <x v="308"/>
          </reference>
        </references>
      </pivotArea>
    </format>
    <format dxfId="18972">
      <pivotArea dataOnly="0" labelOnly="1" fieldPosition="0">
        <references count="2">
          <reference field="0" count="1" selected="0">
            <x v="311"/>
          </reference>
          <reference field="1" count="1">
            <x v="309"/>
          </reference>
        </references>
      </pivotArea>
    </format>
    <format dxfId="18971">
      <pivotArea dataOnly="0" labelOnly="1" fieldPosition="0">
        <references count="2">
          <reference field="0" count="1" selected="0">
            <x v="312"/>
          </reference>
          <reference field="1" count="1">
            <x v="310"/>
          </reference>
        </references>
      </pivotArea>
    </format>
    <format dxfId="18970">
      <pivotArea dataOnly="0" labelOnly="1" fieldPosition="0">
        <references count="2">
          <reference field="0" count="1" selected="0">
            <x v="313"/>
          </reference>
          <reference field="1" count="1">
            <x v="311"/>
          </reference>
        </references>
      </pivotArea>
    </format>
    <format dxfId="18969">
      <pivotArea dataOnly="0" labelOnly="1" fieldPosition="0">
        <references count="2">
          <reference field="0" count="1" selected="0">
            <x v="314"/>
          </reference>
          <reference field="1" count="1">
            <x v="312"/>
          </reference>
        </references>
      </pivotArea>
    </format>
    <format dxfId="18968">
      <pivotArea dataOnly="0" labelOnly="1" fieldPosition="0">
        <references count="2">
          <reference field="0" count="1" selected="0">
            <x v="315"/>
          </reference>
          <reference field="1" count="1">
            <x v="313"/>
          </reference>
        </references>
      </pivotArea>
    </format>
    <format dxfId="18967">
      <pivotArea dataOnly="0" labelOnly="1" fieldPosition="0">
        <references count="2">
          <reference field="0" count="1" selected="0">
            <x v="316"/>
          </reference>
          <reference field="1" count="1">
            <x v="314"/>
          </reference>
        </references>
      </pivotArea>
    </format>
    <format dxfId="18966">
      <pivotArea dataOnly="0" labelOnly="1" fieldPosition="0">
        <references count="2">
          <reference field="0" count="1" selected="0">
            <x v="317"/>
          </reference>
          <reference field="1" count="1">
            <x v="315"/>
          </reference>
        </references>
      </pivotArea>
    </format>
    <format dxfId="18965">
      <pivotArea dataOnly="0" labelOnly="1" fieldPosition="0">
        <references count="2">
          <reference field="0" count="1" selected="0">
            <x v="318"/>
          </reference>
          <reference field="1" count="1">
            <x v="316"/>
          </reference>
        </references>
      </pivotArea>
    </format>
    <format dxfId="18964">
      <pivotArea dataOnly="0" labelOnly="1" fieldPosition="0">
        <references count="2">
          <reference field="0" count="1" selected="0">
            <x v="319"/>
          </reference>
          <reference field="1" count="1">
            <x v="317"/>
          </reference>
        </references>
      </pivotArea>
    </format>
    <format dxfId="18963">
      <pivotArea dataOnly="0" labelOnly="1" fieldPosition="0">
        <references count="2">
          <reference field="0" count="1" selected="0">
            <x v="320"/>
          </reference>
          <reference field="1" count="1">
            <x v="318"/>
          </reference>
        </references>
      </pivotArea>
    </format>
    <format dxfId="18962">
      <pivotArea dataOnly="0" labelOnly="1" fieldPosition="0">
        <references count="2">
          <reference field="0" count="1" selected="0">
            <x v="321"/>
          </reference>
          <reference field="1" count="1">
            <x v="319"/>
          </reference>
        </references>
      </pivotArea>
    </format>
    <format dxfId="18961">
      <pivotArea dataOnly="0" labelOnly="1" fieldPosition="0">
        <references count="2">
          <reference field="0" count="1" selected="0">
            <x v="322"/>
          </reference>
          <reference field="1" count="1">
            <x v="320"/>
          </reference>
        </references>
      </pivotArea>
    </format>
    <format dxfId="18960">
      <pivotArea dataOnly="0" labelOnly="1" fieldPosition="0">
        <references count="2">
          <reference field="0" count="1" selected="0">
            <x v="323"/>
          </reference>
          <reference field="1" count="1">
            <x v="321"/>
          </reference>
        </references>
      </pivotArea>
    </format>
    <format dxfId="18959">
      <pivotArea dataOnly="0" labelOnly="1" fieldPosition="0">
        <references count="2">
          <reference field="0" count="1" selected="0">
            <x v="324"/>
          </reference>
          <reference field="1" count="1">
            <x v="322"/>
          </reference>
        </references>
      </pivotArea>
    </format>
    <format dxfId="18958">
      <pivotArea dataOnly="0" labelOnly="1" fieldPosition="0">
        <references count="2">
          <reference field="0" count="1" selected="0">
            <x v="325"/>
          </reference>
          <reference field="1" count="1">
            <x v="323"/>
          </reference>
        </references>
      </pivotArea>
    </format>
    <format dxfId="18957">
      <pivotArea dataOnly="0" labelOnly="1" fieldPosition="0">
        <references count="2">
          <reference field="0" count="1" selected="0">
            <x v="326"/>
          </reference>
          <reference field="1" count="1">
            <x v="324"/>
          </reference>
        </references>
      </pivotArea>
    </format>
    <format dxfId="18956">
      <pivotArea dataOnly="0" labelOnly="1" fieldPosition="0">
        <references count="2">
          <reference field="0" count="1" selected="0">
            <x v="327"/>
          </reference>
          <reference field="1" count="1">
            <x v="325"/>
          </reference>
        </references>
      </pivotArea>
    </format>
    <format dxfId="18955">
      <pivotArea dataOnly="0" labelOnly="1" fieldPosition="0">
        <references count="2">
          <reference field="0" count="1" selected="0">
            <x v="328"/>
          </reference>
          <reference field="1" count="1">
            <x v="326"/>
          </reference>
        </references>
      </pivotArea>
    </format>
    <format dxfId="18954">
      <pivotArea dataOnly="0" labelOnly="1" fieldPosition="0">
        <references count="2">
          <reference field="0" count="1" selected="0">
            <x v="329"/>
          </reference>
          <reference field="1" count="1">
            <x v="327"/>
          </reference>
        </references>
      </pivotArea>
    </format>
    <format dxfId="18953">
      <pivotArea dataOnly="0" labelOnly="1" fieldPosition="0">
        <references count="2">
          <reference field="0" count="1" selected="0">
            <x v="330"/>
          </reference>
          <reference field="1" count="1">
            <x v="328"/>
          </reference>
        </references>
      </pivotArea>
    </format>
    <format dxfId="18952">
      <pivotArea dataOnly="0" labelOnly="1" fieldPosition="0">
        <references count="2">
          <reference field="0" count="1" selected="0">
            <x v="331"/>
          </reference>
          <reference field="1" count="1">
            <x v="329"/>
          </reference>
        </references>
      </pivotArea>
    </format>
    <format dxfId="18951">
      <pivotArea dataOnly="0" labelOnly="1" fieldPosition="0">
        <references count="2">
          <reference field="0" count="1" selected="0">
            <x v="332"/>
          </reference>
          <reference field="1" count="1">
            <x v="330"/>
          </reference>
        </references>
      </pivotArea>
    </format>
    <format dxfId="18950">
      <pivotArea dataOnly="0" labelOnly="1" fieldPosition="0">
        <references count="2">
          <reference field="0" count="1" selected="0">
            <x v="333"/>
          </reference>
          <reference field="1" count="1">
            <x v="331"/>
          </reference>
        </references>
      </pivotArea>
    </format>
    <format dxfId="18949">
      <pivotArea dataOnly="0" labelOnly="1" fieldPosition="0">
        <references count="2">
          <reference field="0" count="1" selected="0">
            <x v="334"/>
          </reference>
          <reference field="1" count="1">
            <x v="332"/>
          </reference>
        </references>
      </pivotArea>
    </format>
    <format dxfId="18948">
      <pivotArea dataOnly="0" labelOnly="1" fieldPosition="0">
        <references count="2">
          <reference field="0" count="1" selected="0">
            <x v="335"/>
          </reference>
          <reference field="1" count="1">
            <x v="333"/>
          </reference>
        </references>
      </pivotArea>
    </format>
    <format dxfId="18947">
      <pivotArea dataOnly="0" labelOnly="1" fieldPosition="0">
        <references count="2">
          <reference field="0" count="1" selected="0">
            <x v="336"/>
          </reference>
          <reference field="1" count="1">
            <x v="334"/>
          </reference>
        </references>
      </pivotArea>
    </format>
    <format dxfId="18946">
      <pivotArea dataOnly="0" labelOnly="1" fieldPosition="0">
        <references count="2">
          <reference field="0" count="1" selected="0">
            <x v="337"/>
          </reference>
          <reference field="1" count="1">
            <x v="335"/>
          </reference>
        </references>
      </pivotArea>
    </format>
    <format dxfId="18945">
      <pivotArea dataOnly="0" labelOnly="1" fieldPosition="0">
        <references count="2">
          <reference field="0" count="1" selected="0">
            <x v="338"/>
          </reference>
          <reference field="1" count="1">
            <x v="336"/>
          </reference>
        </references>
      </pivotArea>
    </format>
    <format dxfId="18944">
      <pivotArea dataOnly="0" labelOnly="1" fieldPosition="0">
        <references count="2">
          <reference field="0" count="1" selected="0">
            <x v="339"/>
          </reference>
          <reference field="1" count="1">
            <x v="337"/>
          </reference>
        </references>
      </pivotArea>
    </format>
    <format dxfId="18943">
      <pivotArea dataOnly="0" labelOnly="1" fieldPosition="0">
        <references count="2">
          <reference field="0" count="1" selected="0">
            <x v="340"/>
          </reference>
          <reference field="1" count="1">
            <x v="338"/>
          </reference>
        </references>
      </pivotArea>
    </format>
    <format dxfId="18942">
      <pivotArea dataOnly="0" labelOnly="1" fieldPosition="0">
        <references count="2">
          <reference field="0" count="1" selected="0">
            <x v="341"/>
          </reference>
          <reference field="1" count="1">
            <x v="339"/>
          </reference>
        </references>
      </pivotArea>
    </format>
    <format dxfId="18941">
      <pivotArea dataOnly="0" labelOnly="1" fieldPosition="0">
        <references count="2">
          <reference field="0" count="1" selected="0">
            <x v="342"/>
          </reference>
          <reference field="1" count="1">
            <x v="340"/>
          </reference>
        </references>
      </pivotArea>
    </format>
    <format dxfId="18940">
      <pivotArea dataOnly="0" labelOnly="1" fieldPosition="0">
        <references count="2">
          <reference field="0" count="1" selected="0">
            <x v="343"/>
          </reference>
          <reference field="1" count="1">
            <x v="341"/>
          </reference>
        </references>
      </pivotArea>
    </format>
    <format dxfId="18939">
      <pivotArea dataOnly="0" labelOnly="1" fieldPosition="0">
        <references count="2">
          <reference field="0" count="1" selected="0">
            <x v="344"/>
          </reference>
          <reference field="1" count="1">
            <x v="342"/>
          </reference>
        </references>
      </pivotArea>
    </format>
    <format dxfId="18938">
      <pivotArea dataOnly="0" labelOnly="1" fieldPosition="0">
        <references count="2">
          <reference field="0" count="1" selected="0">
            <x v="345"/>
          </reference>
          <reference field="1" count="1">
            <x v="343"/>
          </reference>
        </references>
      </pivotArea>
    </format>
    <format dxfId="18937">
      <pivotArea dataOnly="0" labelOnly="1" fieldPosition="0">
        <references count="2">
          <reference field="0" count="1" selected="0">
            <x v="346"/>
          </reference>
          <reference field="1" count="1">
            <x v="344"/>
          </reference>
        </references>
      </pivotArea>
    </format>
    <format dxfId="18936">
      <pivotArea dataOnly="0" labelOnly="1" fieldPosition="0">
        <references count="2">
          <reference field="0" count="1" selected="0">
            <x v="347"/>
          </reference>
          <reference field="1" count="1">
            <x v="345"/>
          </reference>
        </references>
      </pivotArea>
    </format>
    <format dxfId="18935">
      <pivotArea dataOnly="0" labelOnly="1" fieldPosition="0">
        <references count="2">
          <reference field="0" count="1" selected="0">
            <x v="348"/>
          </reference>
          <reference field="1" count="1">
            <x v="346"/>
          </reference>
        </references>
      </pivotArea>
    </format>
    <format dxfId="18934">
      <pivotArea dataOnly="0" labelOnly="1" fieldPosition="0">
        <references count="2">
          <reference field="0" count="1" selected="0">
            <x v="349"/>
          </reference>
          <reference field="1" count="1">
            <x v="347"/>
          </reference>
        </references>
      </pivotArea>
    </format>
    <format dxfId="18933">
      <pivotArea dataOnly="0" labelOnly="1" fieldPosition="0">
        <references count="2">
          <reference field="0" count="1" selected="0">
            <x v="350"/>
          </reference>
          <reference field="1" count="1">
            <x v="348"/>
          </reference>
        </references>
      </pivotArea>
    </format>
    <format dxfId="18932">
      <pivotArea dataOnly="0" labelOnly="1" fieldPosition="0">
        <references count="2">
          <reference field="0" count="1" selected="0">
            <x v="351"/>
          </reference>
          <reference field="1" count="1">
            <x v="349"/>
          </reference>
        </references>
      </pivotArea>
    </format>
    <format dxfId="18931">
      <pivotArea dataOnly="0" labelOnly="1" fieldPosition="0">
        <references count="2">
          <reference field="0" count="1" selected="0">
            <x v="352"/>
          </reference>
          <reference field="1" count="1">
            <x v="350"/>
          </reference>
        </references>
      </pivotArea>
    </format>
    <format dxfId="18930">
      <pivotArea dataOnly="0" labelOnly="1" fieldPosition="0">
        <references count="2">
          <reference field="0" count="1" selected="0">
            <x v="353"/>
          </reference>
          <reference field="1" count="1">
            <x v="351"/>
          </reference>
        </references>
      </pivotArea>
    </format>
    <format dxfId="18929">
      <pivotArea dataOnly="0" labelOnly="1" fieldPosition="0">
        <references count="2">
          <reference field="0" count="1" selected="0">
            <x v="354"/>
          </reference>
          <reference field="1" count="1">
            <x v="352"/>
          </reference>
        </references>
      </pivotArea>
    </format>
    <format dxfId="18928">
      <pivotArea dataOnly="0" labelOnly="1" fieldPosition="0">
        <references count="2">
          <reference field="0" count="1" selected="0">
            <x v="355"/>
          </reference>
          <reference field="1" count="1">
            <x v="353"/>
          </reference>
        </references>
      </pivotArea>
    </format>
    <format dxfId="18927">
      <pivotArea dataOnly="0" labelOnly="1" fieldPosition="0">
        <references count="2">
          <reference field="0" count="1" selected="0">
            <x v="356"/>
          </reference>
          <reference field="1" count="1">
            <x v="354"/>
          </reference>
        </references>
      </pivotArea>
    </format>
    <format dxfId="18926">
      <pivotArea dataOnly="0" labelOnly="1" fieldPosition="0">
        <references count="2">
          <reference field="0" count="1" selected="0">
            <x v="357"/>
          </reference>
          <reference field="1" count="1">
            <x v="355"/>
          </reference>
        </references>
      </pivotArea>
    </format>
    <format dxfId="18925">
      <pivotArea dataOnly="0" labelOnly="1" fieldPosition="0">
        <references count="2">
          <reference field="0" count="1" selected="0">
            <x v="358"/>
          </reference>
          <reference field="1" count="1">
            <x v="356"/>
          </reference>
        </references>
      </pivotArea>
    </format>
    <format dxfId="18924">
      <pivotArea dataOnly="0" labelOnly="1" fieldPosition="0">
        <references count="2">
          <reference field="0" count="1" selected="0">
            <x v="359"/>
          </reference>
          <reference field="1" count="1">
            <x v="357"/>
          </reference>
        </references>
      </pivotArea>
    </format>
    <format dxfId="18923">
      <pivotArea dataOnly="0" labelOnly="1" fieldPosition="0">
        <references count="2">
          <reference field="0" count="1" selected="0">
            <x v="360"/>
          </reference>
          <reference field="1" count="1">
            <x v="358"/>
          </reference>
        </references>
      </pivotArea>
    </format>
    <format dxfId="18922">
      <pivotArea dataOnly="0" labelOnly="1" fieldPosition="0">
        <references count="2">
          <reference field="0" count="1" selected="0">
            <x v="361"/>
          </reference>
          <reference field="1" count="1">
            <x v="359"/>
          </reference>
        </references>
      </pivotArea>
    </format>
    <format dxfId="18921">
      <pivotArea dataOnly="0" labelOnly="1" fieldPosition="0">
        <references count="2">
          <reference field="0" count="1" selected="0">
            <x v="362"/>
          </reference>
          <reference field="1" count="1">
            <x v="360"/>
          </reference>
        </references>
      </pivotArea>
    </format>
    <format dxfId="18920">
      <pivotArea dataOnly="0" labelOnly="1" fieldPosition="0">
        <references count="2">
          <reference field="0" count="1" selected="0">
            <x v="363"/>
          </reference>
          <reference field="1" count="1">
            <x v="361"/>
          </reference>
        </references>
      </pivotArea>
    </format>
    <format dxfId="18919">
      <pivotArea dataOnly="0" labelOnly="1" fieldPosition="0">
        <references count="2">
          <reference field="0" count="1" selected="0">
            <x v="364"/>
          </reference>
          <reference field="1" count="1">
            <x v="362"/>
          </reference>
        </references>
      </pivotArea>
    </format>
    <format dxfId="18918">
      <pivotArea dataOnly="0" labelOnly="1" fieldPosition="0">
        <references count="2">
          <reference field="0" count="1" selected="0">
            <x v="365"/>
          </reference>
          <reference field="1" count="1">
            <x v="363"/>
          </reference>
        </references>
      </pivotArea>
    </format>
    <format dxfId="18917">
      <pivotArea dataOnly="0" labelOnly="1" fieldPosition="0">
        <references count="2">
          <reference field="0" count="1" selected="0">
            <x v="366"/>
          </reference>
          <reference field="1" count="1">
            <x v="364"/>
          </reference>
        </references>
      </pivotArea>
    </format>
    <format dxfId="18916">
      <pivotArea dataOnly="0" labelOnly="1" fieldPosition="0">
        <references count="2">
          <reference field="0" count="1" selected="0">
            <x v="367"/>
          </reference>
          <reference field="1" count="1">
            <x v="365"/>
          </reference>
        </references>
      </pivotArea>
    </format>
    <format dxfId="18915">
      <pivotArea dataOnly="0" labelOnly="1" fieldPosition="0">
        <references count="2">
          <reference field="0" count="1" selected="0">
            <x v="368"/>
          </reference>
          <reference field="1" count="1">
            <x v="366"/>
          </reference>
        </references>
      </pivotArea>
    </format>
    <format dxfId="18914">
      <pivotArea dataOnly="0" labelOnly="1" fieldPosition="0">
        <references count="2">
          <reference field="0" count="1" selected="0">
            <x v="369"/>
          </reference>
          <reference field="1" count="1">
            <x v="367"/>
          </reference>
        </references>
      </pivotArea>
    </format>
    <format dxfId="18913">
      <pivotArea dataOnly="0" labelOnly="1" fieldPosition="0">
        <references count="2">
          <reference field="0" count="1" selected="0">
            <x v="370"/>
          </reference>
          <reference field="1" count="1">
            <x v="368"/>
          </reference>
        </references>
      </pivotArea>
    </format>
    <format dxfId="18912">
      <pivotArea dataOnly="0" labelOnly="1" fieldPosition="0">
        <references count="2">
          <reference field="0" count="1" selected="0">
            <x v="371"/>
          </reference>
          <reference field="1" count="1">
            <x v="369"/>
          </reference>
        </references>
      </pivotArea>
    </format>
    <format dxfId="18911">
      <pivotArea dataOnly="0" labelOnly="1" fieldPosition="0">
        <references count="2">
          <reference field="0" count="1" selected="0">
            <x v="372"/>
          </reference>
          <reference field="1" count="1">
            <x v="370"/>
          </reference>
        </references>
      </pivotArea>
    </format>
    <format dxfId="18910">
      <pivotArea dataOnly="0" labelOnly="1" fieldPosition="0">
        <references count="2">
          <reference field="0" count="1" selected="0">
            <x v="373"/>
          </reference>
          <reference field="1" count="1">
            <x v="371"/>
          </reference>
        </references>
      </pivotArea>
    </format>
    <format dxfId="18909">
      <pivotArea dataOnly="0" labelOnly="1" fieldPosition="0">
        <references count="2">
          <reference field="0" count="1" selected="0">
            <x v="374"/>
          </reference>
          <reference field="1" count="1">
            <x v="372"/>
          </reference>
        </references>
      </pivotArea>
    </format>
    <format dxfId="18908">
      <pivotArea dataOnly="0" labelOnly="1" fieldPosition="0">
        <references count="2">
          <reference field="0" count="1" selected="0">
            <x v="375"/>
          </reference>
          <reference field="1" count="1">
            <x v="373"/>
          </reference>
        </references>
      </pivotArea>
    </format>
    <format dxfId="18907">
      <pivotArea dataOnly="0" labelOnly="1" fieldPosition="0">
        <references count="2">
          <reference field="0" count="1" selected="0">
            <x v="376"/>
          </reference>
          <reference field="1" count="1">
            <x v="374"/>
          </reference>
        </references>
      </pivotArea>
    </format>
    <format dxfId="18906">
      <pivotArea dataOnly="0" labelOnly="1" fieldPosition="0">
        <references count="2">
          <reference field="0" count="1" selected="0">
            <x v="377"/>
          </reference>
          <reference field="1" count="1">
            <x v="375"/>
          </reference>
        </references>
      </pivotArea>
    </format>
    <format dxfId="18905">
      <pivotArea dataOnly="0" labelOnly="1" fieldPosition="0">
        <references count="2">
          <reference field="0" count="1" selected="0">
            <x v="378"/>
          </reference>
          <reference field="1" count="1">
            <x v="376"/>
          </reference>
        </references>
      </pivotArea>
    </format>
    <format dxfId="18904">
      <pivotArea dataOnly="0" labelOnly="1" fieldPosition="0">
        <references count="2">
          <reference field="0" count="1" selected="0">
            <x v="379"/>
          </reference>
          <reference field="1" count="1">
            <x v="377"/>
          </reference>
        </references>
      </pivotArea>
    </format>
    <format dxfId="18903">
      <pivotArea dataOnly="0" labelOnly="1" fieldPosition="0">
        <references count="2">
          <reference field="0" count="1" selected="0">
            <x v="380"/>
          </reference>
          <reference field="1" count="1">
            <x v="378"/>
          </reference>
        </references>
      </pivotArea>
    </format>
    <format dxfId="18902">
      <pivotArea dataOnly="0" labelOnly="1" fieldPosition="0">
        <references count="2">
          <reference field="0" count="1" selected="0">
            <x v="381"/>
          </reference>
          <reference field="1" count="1">
            <x v="379"/>
          </reference>
        </references>
      </pivotArea>
    </format>
    <format dxfId="18901">
      <pivotArea dataOnly="0" labelOnly="1" fieldPosition="0">
        <references count="2">
          <reference field="0" count="1" selected="0">
            <x v="382"/>
          </reference>
          <reference field="1" count="1">
            <x v="380"/>
          </reference>
        </references>
      </pivotArea>
    </format>
    <format dxfId="18900">
      <pivotArea dataOnly="0" labelOnly="1" fieldPosition="0">
        <references count="2">
          <reference field="0" count="1" selected="0">
            <x v="383"/>
          </reference>
          <reference field="1" count="1">
            <x v="381"/>
          </reference>
        </references>
      </pivotArea>
    </format>
    <format dxfId="18899">
      <pivotArea dataOnly="0" labelOnly="1" fieldPosition="0">
        <references count="2">
          <reference field="0" count="1" selected="0">
            <x v="384"/>
          </reference>
          <reference field="1" count="1">
            <x v="382"/>
          </reference>
        </references>
      </pivotArea>
    </format>
    <format dxfId="18898">
      <pivotArea dataOnly="0" labelOnly="1" fieldPosition="0">
        <references count="2">
          <reference field="0" count="1" selected="0">
            <x v="385"/>
          </reference>
          <reference field="1" count="1">
            <x v="383"/>
          </reference>
        </references>
      </pivotArea>
    </format>
    <format dxfId="18897">
      <pivotArea dataOnly="0" labelOnly="1" fieldPosition="0">
        <references count="2">
          <reference field="0" count="1" selected="0">
            <x v="386"/>
          </reference>
          <reference field="1" count="1">
            <x v="384"/>
          </reference>
        </references>
      </pivotArea>
    </format>
    <format dxfId="18896">
      <pivotArea dataOnly="0" labelOnly="1" fieldPosition="0">
        <references count="2">
          <reference field="0" count="1" selected="0">
            <x v="387"/>
          </reference>
          <reference field="1" count="1">
            <x v="385"/>
          </reference>
        </references>
      </pivotArea>
    </format>
    <format dxfId="18895">
      <pivotArea dataOnly="0" labelOnly="1" fieldPosition="0">
        <references count="2">
          <reference field="0" count="1" selected="0">
            <x v="388"/>
          </reference>
          <reference field="1" count="1">
            <x v="386"/>
          </reference>
        </references>
      </pivotArea>
    </format>
    <format dxfId="18894">
      <pivotArea dataOnly="0" labelOnly="1" fieldPosition="0">
        <references count="2">
          <reference field="0" count="1" selected="0">
            <x v="389"/>
          </reference>
          <reference field="1" count="1">
            <x v="387"/>
          </reference>
        </references>
      </pivotArea>
    </format>
    <format dxfId="18893">
      <pivotArea dataOnly="0" labelOnly="1" fieldPosition="0">
        <references count="2">
          <reference field="0" count="1" selected="0">
            <x v="390"/>
          </reference>
          <reference field="1" count="1">
            <x v="388"/>
          </reference>
        </references>
      </pivotArea>
    </format>
    <format dxfId="18892">
      <pivotArea dataOnly="0" labelOnly="1" fieldPosition="0">
        <references count="2">
          <reference field="0" count="1" selected="0">
            <x v="391"/>
          </reference>
          <reference field="1" count="1">
            <x v="389"/>
          </reference>
        </references>
      </pivotArea>
    </format>
    <format dxfId="18891">
      <pivotArea dataOnly="0" labelOnly="1" fieldPosition="0">
        <references count="2">
          <reference field="0" count="1" selected="0">
            <x v="392"/>
          </reference>
          <reference field="1" count="1">
            <x v="390"/>
          </reference>
        </references>
      </pivotArea>
    </format>
    <format dxfId="18890">
      <pivotArea dataOnly="0" labelOnly="1" fieldPosition="0">
        <references count="2">
          <reference field="0" count="1" selected="0">
            <x v="393"/>
          </reference>
          <reference field="1" count="1">
            <x v="391"/>
          </reference>
        </references>
      </pivotArea>
    </format>
    <format dxfId="18889">
      <pivotArea dataOnly="0" labelOnly="1" fieldPosition="0">
        <references count="2">
          <reference field="0" count="1" selected="0">
            <x v="394"/>
          </reference>
          <reference field="1" count="1">
            <x v="392"/>
          </reference>
        </references>
      </pivotArea>
    </format>
    <format dxfId="18888">
      <pivotArea dataOnly="0" labelOnly="1" fieldPosition="0">
        <references count="2">
          <reference field="0" count="1" selected="0">
            <x v="395"/>
          </reference>
          <reference field="1" count="1">
            <x v="393"/>
          </reference>
        </references>
      </pivotArea>
    </format>
    <format dxfId="18887">
      <pivotArea dataOnly="0" labelOnly="1" fieldPosition="0">
        <references count="2">
          <reference field="0" count="1" selected="0">
            <x v="396"/>
          </reference>
          <reference field="1" count="1">
            <x v="394"/>
          </reference>
        </references>
      </pivotArea>
    </format>
    <format dxfId="18886">
      <pivotArea dataOnly="0" labelOnly="1" fieldPosition="0">
        <references count="2">
          <reference field="0" count="1" selected="0">
            <x v="397"/>
          </reference>
          <reference field="1" count="1">
            <x v="395"/>
          </reference>
        </references>
      </pivotArea>
    </format>
    <format dxfId="18885">
      <pivotArea dataOnly="0" labelOnly="1" fieldPosition="0">
        <references count="2">
          <reference field="0" count="1" selected="0">
            <x v="398"/>
          </reference>
          <reference field="1" count="1">
            <x v="396"/>
          </reference>
        </references>
      </pivotArea>
    </format>
    <format dxfId="18884">
      <pivotArea dataOnly="0" labelOnly="1" fieldPosition="0">
        <references count="2">
          <reference field="0" count="1" selected="0">
            <x v="399"/>
          </reference>
          <reference field="1" count="1">
            <x v="397"/>
          </reference>
        </references>
      </pivotArea>
    </format>
    <format dxfId="18883">
      <pivotArea dataOnly="0" labelOnly="1" fieldPosition="0">
        <references count="2">
          <reference field="0" count="1" selected="0">
            <x v="400"/>
          </reference>
          <reference field="1" count="1">
            <x v="398"/>
          </reference>
        </references>
      </pivotArea>
    </format>
    <format dxfId="18882">
      <pivotArea dataOnly="0" labelOnly="1" fieldPosition="0">
        <references count="2">
          <reference field="0" count="1" selected="0">
            <x v="401"/>
          </reference>
          <reference field="1" count="1">
            <x v="399"/>
          </reference>
        </references>
      </pivotArea>
    </format>
    <format dxfId="18881">
      <pivotArea dataOnly="0" labelOnly="1" fieldPosition="0">
        <references count="2">
          <reference field="0" count="1" selected="0">
            <x v="402"/>
          </reference>
          <reference field="1" count="1">
            <x v="400"/>
          </reference>
        </references>
      </pivotArea>
    </format>
    <format dxfId="18880">
      <pivotArea dataOnly="0" labelOnly="1" fieldPosition="0">
        <references count="2">
          <reference field="0" count="1" selected="0">
            <x v="403"/>
          </reference>
          <reference field="1" count="1">
            <x v="401"/>
          </reference>
        </references>
      </pivotArea>
    </format>
    <format dxfId="18879">
      <pivotArea dataOnly="0" labelOnly="1" fieldPosition="0">
        <references count="2">
          <reference field="0" count="1" selected="0">
            <x v="404"/>
          </reference>
          <reference field="1" count="1">
            <x v="402"/>
          </reference>
        </references>
      </pivotArea>
    </format>
    <format dxfId="18878">
      <pivotArea dataOnly="0" labelOnly="1" fieldPosition="0">
        <references count="2">
          <reference field="0" count="1" selected="0">
            <x v="405"/>
          </reference>
          <reference field="1" count="1">
            <x v="403"/>
          </reference>
        </references>
      </pivotArea>
    </format>
    <format dxfId="18877">
      <pivotArea dataOnly="0" labelOnly="1" fieldPosition="0">
        <references count="2">
          <reference field="0" count="1" selected="0">
            <x v="406"/>
          </reference>
          <reference field="1" count="1">
            <x v="404"/>
          </reference>
        </references>
      </pivotArea>
    </format>
    <format dxfId="18876">
      <pivotArea dataOnly="0" labelOnly="1" fieldPosition="0">
        <references count="2">
          <reference field="0" count="1" selected="0">
            <x v="407"/>
          </reference>
          <reference field="1" count="1">
            <x v="405"/>
          </reference>
        </references>
      </pivotArea>
    </format>
    <format dxfId="18875">
      <pivotArea dataOnly="0" labelOnly="1" fieldPosition="0">
        <references count="2">
          <reference field="0" count="1" selected="0">
            <x v="408"/>
          </reference>
          <reference field="1" count="1">
            <x v="406"/>
          </reference>
        </references>
      </pivotArea>
    </format>
    <format dxfId="18874">
      <pivotArea dataOnly="0" labelOnly="1" fieldPosition="0">
        <references count="2">
          <reference field="0" count="1" selected="0">
            <x v="409"/>
          </reference>
          <reference field="1" count="1">
            <x v="407"/>
          </reference>
        </references>
      </pivotArea>
    </format>
    <format dxfId="18873">
      <pivotArea dataOnly="0" labelOnly="1" fieldPosition="0">
        <references count="2">
          <reference field="0" count="1" selected="0">
            <x v="410"/>
          </reference>
          <reference field="1" count="1">
            <x v="408"/>
          </reference>
        </references>
      </pivotArea>
    </format>
    <format dxfId="18872">
      <pivotArea dataOnly="0" labelOnly="1" fieldPosition="0">
        <references count="2">
          <reference field="0" count="1" selected="0">
            <x v="411"/>
          </reference>
          <reference field="1" count="1">
            <x v="409"/>
          </reference>
        </references>
      </pivotArea>
    </format>
    <format dxfId="18871">
      <pivotArea dataOnly="0" labelOnly="1" fieldPosition="0">
        <references count="2">
          <reference field="0" count="1" selected="0">
            <x v="412"/>
          </reference>
          <reference field="1" count="1">
            <x v="410"/>
          </reference>
        </references>
      </pivotArea>
    </format>
    <format dxfId="18870">
      <pivotArea dataOnly="0" labelOnly="1" fieldPosition="0">
        <references count="2">
          <reference field="0" count="1" selected="0">
            <x v="413"/>
          </reference>
          <reference field="1" count="1">
            <x v="411"/>
          </reference>
        </references>
      </pivotArea>
    </format>
    <format dxfId="18869">
      <pivotArea dataOnly="0" labelOnly="1" fieldPosition="0">
        <references count="2">
          <reference field="0" count="1" selected="0">
            <x v="414"/>
          </reference>
          <reference field="1" count="1">
            <x v="412"/>
          </reference>
        </references>
      </pivotArea>
    </format>
    <format dxfId="18868">
      <pivotArea dataOnly="0" labelOnly="1" fieldPosition="0">
        <references count="2">
          <reference field="0" count="1" selected="0">
            <x v="415"/>
          </reference>
          <reference field="1" count="1">
            <x v="413"/>
          </reference>
        </references>
      </pivotArea>
    </format>
    <format dxfId="18867">
      <pivotArea dataOnly="0" labelOnly="1" fieldPosition="0">
        <references count="2">
          <reference field="0" count="1" selected="0">
            <x v="416"/>
          </reference>
          <reference field="1" count="1">
            <x v="414"/>
          </reference>
        </references>
      </pivotArea>
    </format>
    <format dxfId="18866">
      <pivotArea dataOnly="0" labelOnly="1" fieldPosition="0">
        <references count="2">
          <reference field="0" count="1" selected="0">
            <x v="417"/>
          </reference>
          <reference field="1" count="1">
            <x v="415"/>
          </reference>
        </references>
      </pivotArea>
    </format>
    <format dxfId="18865">
      <pivotArea dataOnly="0" labelOnly="1" fieldPosition="0">
        <references count="2">
          <reference field="0" count="1" selected="0">
            <x v="418"/>
          </reference>
          <reference field="1" count="1">
            <x v="416"/>
          </reference>
        </references>
      </pivotArea>
    </format>
    <format dxfId="18864">
      <pivotArea dataOnly="0" labelOnly="1" fieldPosition="0">
        <references count="2">
          <reference field="0" count="1" selected="0">
            <x v="419"/>
          </reference>
          <reference field="1" count="1">
            <x v="417"/>
          </reference>
        </references>
      </pivotArea>
    </format>
    <format dxfId="18863">
      <pivotArea dataOnly="0" labelOnly="1" fieldPosition="0">
        <references count="2">
          <reference field="0" count="1" selected="0">
            <x v="420"/>
          </reference>
          <reference field="1" count="1">
            <x v="418"/>
          </reference>
        </references>
      </pivotArea>
    </format>
    <format dxfId="18862">
      <pivotArea dataOnly="0" labelOnly="1" fieldPosition="0">
        <references count="2">
          <reference field="0" count="1" selected="0">
            <x v="421"/>
          </reference>
          <reference field="1" count="1">
            <x v="419"/>
          </reference>
        </references>
      </pivotArea>
    </format>
    <format dxfId="18861">
      <pivotArea dataOnly="0" labelOnly="1" fieldPosition="0">
        <references count="2">
          <reference field="0" count="1" selected="0">
            <x v="422"/>
          </reference>
          <reference field="1" count="1">
            <x v="420"/>
          </reference>
        </references>
      </pivotArea>
    </format>
    <format dxfId="18860">
      <pivotArea dataOnly="0" labelOnly="1" fieldPosition="0">
        <references count="2">
          <reference field="0" count="1" selected="0">
            <x v="423"/>
          </reference>
          <reference field="1" count="1">
            <x v="421"/>
          </reference>
        </references>
      </pivotArea>
    </format>
    <format dxfId="18859">
      <pivotArea dataOnly="0" labelOnly="1" fieldPosition="0">
        <references count="2">
          <reference field="0" count="1" selected="0">
            <x v="424"/>
          </reference>
          <reference field="1" count="1">
            <x v="422"/>
          </reference>
        </references>
      </pivotArea>
    </format>
    <format dxfId="18858">
      <pivotArea dataOnly="0" labelOnly="1" fieldPosition="0">
        <references count="2">
          <reference field="0" count="1" selected="0">
            <x v="425"/>
          </reference>
          <reference field="1" count="1">
            <x v="423"/>
          </reference>
        </references>
      </pivotArea>
    </format>
    <format dxfId="18857">
      <pivotArea dataOnly="0" labelOnly="1" fieldPosition="0">
        <references count="2">
          <reference field="0" count="1" selected="0">
            <x v="426"/>
          </reference>
          <reference field="1" count="1">
            <x v="424"/>
          </reference>
        </references>
      </pivotArea>
    </format>
    <format dxfId="18856">
      <pivotArea dataOnly="0" labelOnly="1" fieldPosition="0">
        <references count="2">
          <reference field="0" count="1" selected="0">
            <x v="427"/>
          </reference>
          <reference field="1" count="1">
            <x v="425"/>
          </reference>
        </references>
      </pivotArea>
    </format>
    <format dxfId="18855">
      <pivotArea dataOnly="0" labelOnly="1" fieldPosition="0">
        <references count="2">
          <reference field="0" count="1" selected="0">
            <x v="428"/>
          </reference>
          <reference field="1" count="1">
            <x v="426"/>
          </reference>
        </references>
      </pivotArea>
    </format>
    <format dxfId="18854">
      <pivotArea dataOnly="0" labelOnly="1" fieldPosition="0">
        <references count="2">
          <reference field="0" count="1" selected="0">
            <x v="429"/>
          </reference>
          <reference field="1" count="1">
            <x v="427"/>
          </reference>
        </references>
      </pivotArea>
    </format>
    <format dxfId="18853">
      <pivotArea dataOnly="0" labelOnly="1" fieldPosition="0">
        <references count="2">
          <reference field="0" count="1" selected="0">
            <x v="430"/>
          </reference>
          <reference field="1" count="1">
            <x v="428"/>
          </reference>
        </references>
      </pivotArea>
    </format>
    <format dxfId="18852">
      <pivotArea dataOnly="0" labelOnly="1" fieldPosition="0">
        <references count="2">
          <reference field="0" count="1" selected="0">
            <x v="431"/>
          </reference>
          <reference field="1" count="1">
            <x v="429"/>
          </reference>
        </references>
      </pivotArea>
    </format>
    <format dxfId="18851">
      <pivotArea dataOnly="0" labelOnly="1" fieldPosition="0">
        <references count="2">
          <reference field="0" count="1" selected="0">
            <x v="432"/>
          </reference>
          <reference field="1" count="1">
            <x v="430"/>
          </reference>
        </references>
      </pivotArea>
    </format>
    <format dxfId="18850">
      <pivotArea dataOnly="0" labelOnly="1" fieldPosition="0">
        <references count="2">
          <reference field="0" count="1" selected="0">
            <x v="433"/>
          </reference>
          <reference field="1" count="1">
            <x v="431"/>
          </reference>
        </references>
      </pivotArea>
    </format>
    <format dxfId="18849">
      <pivotArea dataOnly="0" labelOnly="1" fieldPosition="0">
        <references count="2">
          <reference field="0" count="1" selected="0">
            <x v="434"/>
          </reference>
          <reference field="1" count="1">
            <x v="432"/>
          </reference>
        </references>
      </pivotArea>
    </format>
    <format dxfId="18848">
      <pivotArea dataOnly="0" labelOnly="1" fieldPosition="0">
        <references count="2">
          <reference field="0" count="1" selected="0">
            <x v="435"/>
          </reference>
          <reference field="1" count="1">
            <x v="433"/>
          </reference>
        </references>
      </pivotArea>
    </format>
    <format dxfId="18847">
      <pivotArea dataOnly="0" labelOnly="1" fieldPosition="0">
        <references count="2">
          <reference field="0" count="1" selected="0">
            <x v="436"/>
          </reference>
          <reference field="1" count="1">
            <x v="434"/>
          </reference>
        </references>
      </pivotArea>
    </format>
    <format dxfId="18846">
      <pivotArea dataOnly="0" labelOnly="1" fieldPosition="0">
        <references count="2">
          <reference field="0" count="1" selected="0">
            <x v="437"/>
          </reference>
          <reference field="1" count="1">
            <x v="435"/>
          </reference>
        </references>
      </pivotArea>
    </format>
    <format dxfId="18845">
      <pivotArea dataOnly="0" labelOnly="1" fieldPosition="0">
        <references count="2">
          <reference field="0" count="1" selected="0">
            <x v="438"/>
          </reference>
          <reference field="1" count="1">
            <x v="436"/>
          </reference>
        </references>
      </pivotArea>
    </format>
    <format dxfId="18844">
      <pivotArea dataOnly="0" labelOnly="1" fieldPosition="0">
        <references count="2">
          <reference field="0" count="1" selected="0">
            <x v="439"/>
          </reference>
          <reference field="1" count="1">
            <x v="437"/>
          </reference>
        </references>
      </pivotArea>
    </format>
    <format dxfId="18843">
      <pivotArea dataOnly="0" labelOnly="1" fieldPosition="0">
        <references count="2">
          <reference field="0" count="1" selected="0">
            <x v="440"/>
          </reference>
          <reference field="1" count="1">
            <x v="438"/>
          </reference>
        </references>
      </pivotArea>
    </format>
    <format dxfId="18842">
      <pivotArea dataOnly="0" labelOnly="1" fieldPosition="0">
        <references count="2">
          <reference field="0" count="1" selected="0">
            <x v="441"/>
          </reference>
          <reference field="1" count="1">
            <x v="439"/>
          </reference>
        </references>
      </pivotArea>
    </format>
    <format dxfId="18841">
      <pivotArea dataOnly="0" labelOnly="1" fieldPosition="0">
        <references count="2">
          <reference field="0" count="1" selected="0">
            <x v="442"/>
          </reference>
          <reference field="1" count="1">
            <x v="440"/>
          </reference>
        </references>
      </pivotArea>
    </format>
    <format dxfId="18840">
      <pivotArea dataOnly="0" labelOnly="1" fieldPosition="0">
        <references count="2">
          <reference field="0" count="1" selected="0">
            <x v="443"/>
          </reference>
          <reference field="1" count="1">
            <x v="441"/>
          </reference>
        </references>
      </pivotArea>
    </format>
    <format dxfId="18839">
      <pivotArea dataOnly="0" labelOnly="1" fieldPosition="0">
        <references count="2">
          <reference field="0" count="1" selected="0">
            <x v="444"/>
          </reference>
          <reference field="1" count="1">
            <x v="442"/>
          </reference>
        </references>
      </pivotArea>
    </format>
    <format dxfId="18838">
      <pivotArea dataOnly="0" labelOnly="1" fieldPosition="0">
        <references count="2">
          <reference field="0" count="1" selected="0">
            <x v="445"/>
          </reference>
          <reference field="1" count="1">
            <x v="443"/>
          </reference>
        </references>
      </pivotArea>
    </format>
    <format dxfId="18837">
      <pivotArea dataOnly="0" labelOnly="1" fieldPosition="0">
        <references count="2">
          <reference field="0" count="1" selected="0">
            <x v="446"/>
          </reference>
          <reference field="1" count="1">
            <x v="444"/>
          </reference>
        </references>
      </pivotArea>
    </format>
    <format dxfId="18836">
      <pivotArea dataOnly="0" labelOnly="1" fieldPosition="0">
        <references count="2">
          <reference field="0" count="1" selected="0">
            <x v="447"/>
          </reference>
          <reference field="1" count="1">
            <x v="445"/>
          </reference>
        </references>
      </pivotArea>
    </format>
    <format dxfId="18835">
      <pivotArea dataOnly="0" labelOnly="1" fieldPosition="0">
        <references count="2">
          <reference field="0" count="1" selected="0">
            <x v="448"/>
          </reference>
          <reference field="1" count="1">
            <x v="446"/>
          </reference>
        </references>
      </pivotArea>
    </format>
    <format dxfId="18834">
      <pivotArea dataOnly="0" labelOnly="1" fieldPosition="0">
        <references count="2">
          <reference field="0" count="1" selected="0">
            <x v="449"/>
          </reference>
          <reference field="1" count="1">
            <x v="447"/>
          </reference>
        </references>
      </pivotArea>
    </format>
    <format dxfId="18833">
      <pivotArea dataOnly="0" labelOnly="1" fieldPosition="0">
        <references count="2">
          <reference field="0" count="1" selected="0">
            <x v="450"/>
          </reference>
          <reference field="1" count="1">
            <x v="448"/>
          </reference>
        </references>
      </pivotArea>
    </format>
    <format dxfId="18832">
      <pivotArea dataOnly="0" labelOnly="1" fieldPosition="0">
        <references count="2">
          <reference field="0" count="1" selected="0">
            <x v="451"/>
          </reference>
          <reference field="1" count="1">
            <x v="449"/>
          </reference>
        </references>
      </pivotArea>
    </format>
    <format dxfId="18831">
      <pivotArea dataOnly="0" labelOnly="1" fieldPosition="0">
        <references count="2">
          <reference field="0" count="1" selected="0">
            <x v="452"/>
          </reference>
          <reference field="1" count="1">
            <x v="450"/>
          </reference>
        </references>
      </pivotArea>
    </format>
    <format dxfId="18830">
      <pivotArea dataOnly="0" labelOnly="1" fieldPosition="0">
        <references count="2">
          <reference field="0" count="1" selected="0">
            <x v="453"/>
          </reference>
          <reference field="1" count="1">
            <x v="451"/>
          </reference>
        </references>
      </pivotArea>
    </format>
    <format dxfId="18829">
      <pivotArea dataOnly="0" labelOnly="1" fieldPosition="0">
        <references count="2">
          <reference field="0" count="1" selected="0">
            <x v="454"/>
          </reference>
          <reference field="1" count="1">
            <x v="452"/>
          </reference>
        </references>
      </pivotArea>
    </format>
    <format dxfId="18828">
      <pivotArea dataOnly="0" labelOnly="1" fieldPosition="0">
        <references count="2">
          <reference field="0" count="1" selected="0">
            <x v="455"/>
          </reference>
          <reference field="1" count="1">
            <x v="453"/>
          </reference>
        </references>
      </pivotArea>
    </format>
    <format dxfId="18827">
      <pivotArea dataOnly="0" labelOnly="1" fieldPosition="0">
        <references count="2">
          <reference field="0" count="1" selected="0">
            <x v="456"/>
          </reference>
          <reference field="1" count="1">
            <x v="454"/>
          </reference>
        </references>
      </pivotArea>
    </format>
    <format dxfId="18826">
      <pivotArea dataOnly="0" labelOnly="1" fieldPosition="0">
        <references count="2">
          <reference field="0" count="1" selected="0">
            <x v="457"/>
          </reference>
          <reference field="1" count="1">
            <x v="455"/>
          </reference>
        </references>
      </pivotArea>
    </format>
    <format dxfId="18825">
      <pivotArea dataOnly="0" labelOnly="1" fieldPosition="0">
        <references count="2">
          <reference field="0" count="1" selected="0">
            <x v="458"/>
          </reference>
          <reference field="1" count="1">
            <x v="456"/>
          </reference>
        </references>
      </pivotArea>
    </format>
    <format dxfId="18824">
      <pivotArea dataOnly="0" labelOnly="1" fieldPosition="0">
        <references count="2">
          <reference field="0" count="1" selected="0">
            <x v="459"/>
          </reference>
          <reference field="1" count="1">
            <x v="457"/>
          </reference>
        </references>
      </pivotArea>
    </format>
    <format dxfId="18823">
      <pivotArea dataOnly="0" labelOnly="1" fieldPosition="0">
        <references count="2">
          <reference field="0" count="1" selected="0">
            <x v="460"/>
          </reference>
          <reference field="1" count="1">
            <x v="458"/>
          </reference>
        </references>
      </pivotArea>
    </format>
    <format dxfId="18822">
      <pivotArea dataOnly="0" labelOnly="1" fieldPosition="0">
        <references count="2">
          <reference field="0" count="1" selected="0">
            <x v="461"/>
          </reference>
          <reference field="1" count="1">
            <x v="459"/>
          </reference>
        </references>
      </pivotArea>
    </format>
    <format dxfId="18821">
      <pivotArea dataOnly="0" labelOnly="1" fieldPosition="0">
        <references count="2">
          <reference field="0" count="1" selected="0">
            <x v="462"/>
          </reference>
          <reference field="1" count="1">
            <x v="460"/>
          </reference>
        </references>
      </pivotArea>
    </format>
    <format dxfId="18820">
      <pivotArea dataOnly="0" labelOnly="1" fieldPosition="0">
        <references count="2">
          <reference field="0" count="1" selected="0">
            <x v="463"/>
          </reference>
          <reference field="1" count="1">
            <x v="461"/>
          </reference>
        </references>
      </pivotArea>
    </format>
    <format dxfId="18819">
      <pivotArea dataOnly="0" labelOnly="1" fieldPosition="0">
        <references count="2">
          <reference field="0" count="1" selected="0">
            <x v="464"/>
          </reference>
          <reference field="1" count="1">
            <x v="462"/>
          </reference>
        </references>
      </pivotArea>
    </format>
    <format dxfId="18818">
      <pivotArea dataOnly="0" labelOnly="1" fieldPosition="0">
        <references count="2">
          <reference field="0" count="1" selected="0">
            <x v="465"/>
          </reference>
          <reference field="1" count="1">
            <x v="463"/>
          </reference>
        </references>
      </pivotArea>
    </format>
    <format dxfId="18817">
      <pivotArea dataOnly="0" labelOnly="1" fieldPosition="0">
        <references count="2">
          <reference field="0" count="1" selected="0">
            <x v="466"/>
          </reference>
          <reference field="1" count="1">
            <x v="464"/>
          </reference>
        </references>
      </pivotArea>
    </format>
    <format dxfId="18816">
      <pivotArea dataOnly="0" labelOnly="1" fieldPosition="0">
        <references count="2">
          <reference field="0" count="1" selected="0">
            <x v="467"/>
          </reference>
          <reference field="1" count="1">
            <x v="465"/>
          </reference>
        </references>
      </pivotArea>
    </format>
    <format dxfId="18815">
      <pivotArea dataOnly="0" labelOnly="1" fieldPosition="0">
        <references count="2">
          <reference field="0" count="1" selected="0">
            <x v="468"/>
          </reference>
          <reference field="1" count="1">
            <x v="466"/>
          </reference>
        </references>
      </pivotArea>
    </format>
    <format dxfId="18814">
      <pivotArea dataOnly="0" labelOnly="1" fieldPosition="0">
        <references count="2">
          <reference field="0" count="1" selected="0">
            <x v="469"/>
          </reference>
          <reference field="1" count="1">
            <x v="467"/>
          </reference>
        </references>
      </pivotArea>
    </format>
    <format dxfId="18813">
      <pivotArea dataOnly="0" labelOnly="1" fieldPosition="0">
        <references count="2">
          <reference field="0" count="1" selected="0">
            <x v="470"/>
          </reference>
          <reference field="1" count="1">
            <x v="468"/>
          </reference>
        </references>
      </pivotArea>
    </format>
    <format dxfId="18812">
      <pivotArea dataOnly="0" labelOnly="1" fieldPosition="0">
        <references count="2">
          <reference field="0" count="1" selected="0">
            <x v="471"/>
          </reference>
          <reference field="1" count="1">
            <x v="469"/>
          </reference>
        </references>
      </pivotArea>
    </format>
    <format dxfId="18811">
      <pivotArea dataOnly="0" labelOnly="1" fieldPosition="0">
        <references count="2">
          <reference field="0" count="1" selected="0">
            <x v="472"/>
          </reference>
          <reference field="1" count="1">
            <x v="470"/>
          </reference>
        </references>
      </pivotArea>
    </format>
    <format dxfId="18810">
      <pivotArea dataOnly="0" labelOnly="1" fieldPosition="0">
        <references count="2">
          <reference field="0" count="1" selected="0">
            <x v="473"/>
          </reference>
          <reference field="1" count="1">
            <x v="471"/>
          </reference>
        </references>
      </pivotArea>
    </format>
    <format dxfId="18809">
      <pivotArea dataOnly="0" labelOnly="1" fieldPosition="0">
        <references count="2">
          <reference field="0" count="1" selected="0">
            <x v="474"/>
          </reference>
          <reference field="1" count="1">
            <x v="472"/>
          </reference>
        </references>
      </pivotArea>
    </format>
    <format dxfId="18808">
      <pivotArea dataOnly="0" labelOnly="1" fieldPosition="0">
        <references count="2">
          <reference field="0" count="1" selected="0">
            <x v="475"/>
          </reference>
          <reference field="1" count="1">
            <x v="473"/>
          </reference>
        </references>
      </pivotArea>
    </format>
    <format dxfId="18807">
      <pivotArea dataOnly="0" labelOnly="1" fieldPosition="0">
        <references count="2">
          <reference field="0" count="1" selected="0">
            <x v="476"/>
          </reference>
          <reference field="1" count="1">
            <x v="474"/>
          </reference>
        </references>
      </pivotArea>
    </format>
    <format dxfId="18806">
      <pivotArea dataOnly="0" labelOnly="1" fieldPosition="0">
        <references count="2">
          <reference field="0" count="1" selected="0">
            <x v="477"/>
          </reference>
          <reference field="1" count="1">
            <x v="475"/>
          </reference>
        </references>
      </pivotArea>
    </format>
    <format dxfId="18805">
      <pivotArea dataOnly="0" labelOnly="1" fieldPosition="0">
        <references count="2">
          <reference field="0" count="1" selected="0">
            <x v="478"/>
          </reference>
          <reference field="1" count="1">
            <x v="476"/>
          </reference>
        </references>
      </pivotArea>
    </format>
    <format dxfId="18804">
      <pivotArea dataOnly="0" labelOnly="1" fieldPosition="0">
        <references count="2">
          <reference field="0" count="1" selected="0">
            <x v="479"/>
          </reference>
          <reference field="1" count="1">
            <x v="477"/>
          </reference>
        </references>
      </pivotArea>
    </format>
    <format dxfId="18803">
      <pivotArea dataOnly="0" labelOnly="1" fieldPosition="0">
        <references count="2">
          <reference field="0" count="1" selected="0">
            <x v="480"/>
          </reference>
          <reference field="1" count="1">
            <x v="478"/>
          </reference>
        </references>
      </pivotArea>
    </format>
    <format dxfId="18802">
      <pivotArea dataOnly="0" labelOnly="1" fieldPosition="0">
        <references count="2">
          <reference field="0" count="1" selected="0">
            <x v="481"/>
          </reference>
          <reference field="1" count="1">
            <x v="479"/>
          </reference>
        </references>
      </pivotArea>
    </format>
    <format dxfId="18801">
      <pivotArea dataOnly="0" labelOnly="1" fieldPosition="0">
        <references count="2">
          <reference field="0" count="1" selected="0">
            <x v="482"/>
          </reference>
          <reference field="1" count="1">
            <x v="480"/>
          </reference>
        </references>
      </pivotArea>
    </format>
    <format dxfId="18800">
      <pivotArea dataOnly="0" labelOnly="1" fieldPosition="0">
        <references count="2">
          <reference field="0" count="1" selected="0">
            <x v="483"/>
          </reference>
          <reference field="1" count="1">
            <x v="481"/>
          </reference>
        </references>
      </pivotArea>
    </format>
    <format dxfId="18799">
      <pivotArea dataOnly="0" labelOnly="1" fieldPosition="0">
        <references count="2">
          <reference field="0" count="1" selected="0">
            <x v="484"/>
          </reference>
          <reference field="1" count="1">
            <x v="482"/>
          </reference>
        </references>
      </pivotArea>
    </format>
    <format dxfId="18798">
      <pivotArea dataOnly="0" labelOnly="1" fieldPosition="0">
        <references count="3">
          <reference field="0" count="1" selected="0">
            <x v="3"/>
          </reference>
          <reference field="1" count="1" selected="0">
            <x v="5"/>
          </reference>
          <reference field="2" count="1">
            <x v="6"/>
          </reference>
        </references>
      </pivotArea>
    </format>
    <format dxfId="18797">
      <pivotArea dataOnly="0" labelOnly="1" fieldPosition="0">
        <references count="3">
          <reference field="0" count="1" selected="0">
            <x v="7"/>
          </reference>
          <reference field="1" count="1" selected="0">
            <x v="4"/>
          </reference>
          <reference field="2" count="1">
            <x v="5"/>
          </reference>
        </references>
      </pivotArea>
    </format>
    <format dxfId="18796">
      <pivotArea dataOnly="0" labelOnly="1" fieldPosition="0">
        <references count="3">
          <reference field="0" count="1" selected="0">
            <x v="8"/>
          </reference>
          <reference field="1" count="1" selected="0">
            <x v="6"/>
          </reference>
          <reference field="2" count="1">
            <x v="7"/>
          </reference>
        </references>
      </pivotArea>
    </format>
    <format dxfId="18795">
      <pivotArea dataOnly="0" labelOnly="1" fieldPosition="0">
        <references count="3">
          <reference field="0" count="1" selected="0">
            <x v="9"/>
          </reference>
          <reference field="1" count="1" selected="0">
            <x v="7"/>
          </reference>
          <reference field="2" count="1">
            <x v="8"/>
          </reference>
        </references>
      </pivotArea>
    </format>
    <format dxfId="18794">
      <pivotArea dataOnly="0" labelOnly="1" fieldPosition="0">
        <references count="3">
          <reference field="0" count="1" selected="0">
            <x v="10"/>
          </reference>
          <reference field="1" count="1" selected="0">
            <x v="8"/>
          </reference>
          <reference field="2" count="1">
            <x v="9"/>
          </reference>
        </references>
      </pivotArea>
    </format>
    <format dxfId="18793">
      <pivotArea dataOnly="0" labelOnly="1" fieldPosition="0">
        <references count="3">
          <reference field="0" count="1" selected="0">
            <x v="11"/>
          </reference>
          <reference field="1" count="1" selected="0">
            <x v="9"/>
          </reference>
          <reference field="2" count="1">
            <x v="10"/>
          </reference>
        </references>
      </pivotArea>
    </format>
    <format dxfId="18792">
      <pivotArea dataOnly="0" labelOnly="1" fieldPosition="0">
        <references count="3">
          <reference field="0" count="1" selected="0">
            <x v="12"/>
          </reference>
          <reference field="1" count="1" selected="0">
            <x v="10"/>
          </reference>
          <reference field="2" count="1">
            <x v="11"/>
          </reference>
        </references>
      </pivotArea>
    </format>
    <format dxfId="18791">
      <pivotArea dataOnly="0" labelOnly="1" fieldPosition="0">
        <references count="3">
          <reference field="0" count="1" selected="0">
            <x v="13"/>
          </reference>
          <reference field="1" count="1" selected="0">
            <x v="11"/>
          </reference>
          <reference field="2" count="1">
            <x v="12"/>
          </reference>
        </references>
      </pivotArea>
    </format>
    <format dxfId="18790">
      <pivotArea dataOnly="0" labelOnly="1" fieldPosition="0">
        <references count="3">
          <reference field="0" count="1" selected="0">
            <x v="14"/>
          </reference>
          <reference field="1" count="1" selected="0">
            <x v="12"/>
          </reference>
          <reference field="2" count="1">
            <x v="13"/>
          </reference>
        </references>
      </pivotArea>
    </format>
    <format dxfId="18789">
      <pivotArea dataOnly="0" labelOnly="1" fieldPosition="0">
        <references count="3">
          <reference field="0" count="1" selected="0">
            <x v="15"/>
          </reference>
          <reference field="1" count="1" selected="0">
            <x v="13"/>
          </reference>
          <reference field="2" count="1">
            <x v="14"/>
          </reference>
        </references>
      </pivotArea>
    </format>
    <format dxfId="18788">
      <pivotArea dataOnly="0" labelOnly="1" fieldPosition="0">
        <references count="3">
          <reference field="0" count="1" selected="0">
            <x v="16"/>
          </reference>
          <reference field="1" count="1" selected="0">
            <x v="14"/>
          </reference>
          <reference field="2" count="1">
            <x v="15"/>
          </reference>
        </references>
      </pivotArea>
    </format>
    <format dxfId="18787">
      <pivotArea dataOnly="0" labelOnly="1" fieldPosition="0">
        <references count="3">
          <reference field="0" count="1" selected="0">
            <x v="17"/>
          </reference>
          <reference field="1" count="1" selected="0">
            <x v="15"/>
          </reference>
          <reference field="2" count="1">
            <x v="16"/>
          </reference>
        </references>
      </pivotArea>
    </format>
    <format dxfId="18786">
      <pivotArea dataOnly="0" labelOnly="1" fieldPosition="0">
        <references count="3">
          <reference field="0" count="1" selected="0">
            <x v="18"/>
          </reference>
          <reference field="1" count="1" selected="0">
            <x v="16"/>
          </reference>
          <reference field="2" count="1">
            <x v="17"/>
          </reference>
        </references>
      </pivotArea>
    </format>
    <format dxfId="18785">
      <pivotArea dataOnly="0" labelOnly="1" fieldPosition="0">
        <references count="3">
          <reference field="0" count="1" selected="0">
            <x v="19"/>
          </reference>
          <reference field="1" count="1" selected="0">
            <x v="17"/>
          </reference>
          <reference field="2" count="1">
            <x v="18"/>
          </reference>
        </references>
      </pivotArea>
    </format>
    <format dxfId="18784">
      <pivotArea dataOnly="0" labelOnly="1" fieldPosition="0">
        <references count="3">
          <reference field="0" count="1" selected="0">
            <x v="20"/>
          </reference>
          <reference field="1" count="1" selected="0">
            <x v="18"/>
          </reference>
          <reference field="2" count="1">
            <x v="19"/>
          </reference>
        </references>
      </pivotArea>
    </format>
    <format dxfId="18783">
      <pivotArea dataOnly="0" labelOnly="1" fieldPosition="0">
        <references count="3">
          <reference field="0" count="1" selected="0">
            <x v="21"/>
          </reference>
          <reference field="1" count="1" selected="0">
            <x v="19"/>
          </reference>
          <reference field="2" count="1">
            <x v="20"/>
          </reference>
        </references>
      </pivotArea>
    </format>
    <format dxfId="18782">
      <pivotArea dataOnly="0" labelOnly="1" fieldPosition="0">
        <references count="3">
          <reference field="0" count="1" selected="0">
            <x v="22"/>
          </reference>
          <reference field="1" count="1" selected="0">
            <x v="20"/>
          </reference>
          <reference field="2" count="1">
            <x v="21"/>
          </reference>
        </references>
      </pivotArea>
    </format>
    <format dxfId="18781">
      <pivotArea dataOnly="0" labelOnly="1" fieldPosition="0">
        <references count="3">
          <reference field="0" count="1" selected="0">
            <x v="23"/>
          </reference>
          <reference field="1" count="1" selected="0">
            <x v="21"/>
          </reference>
          <reference field="2" count="1">
            <x v="22"/>
          </reference>
        </references>
      </pivotArea>
    </format>
    <format dxfId="18780">
      <pivotArea dataOnly="0" labelOnly="1" fieldPosition="0">
        <references count="3">
          <reference field="0" count="1" selected="0">
            <x v="24"/>
          </reference>
          <reference field="1" count="1" selected="0">
            <x v="22"/>
          </reference>
          <reference field="2" count="1">
            <x v="23"/>
          </reference>
        </references>
      </pivotArea>
    </format>
    <format dxfId="18779">
      <pivotArea dataOnly="0" labelOnly="1" fieldPosition="0">
        <references count="3">
          <reference field="0" count="1" selected="0">
            <x v="25"/>
          </reference>
          <reference field="1" count="1" selected="0">
            <x v="23"/>
          </reference>
          <reference field="2" count="1">
            <x v="24"/>
          </reference>
        </references>
      </pivotArea>
    </format>
    <format dxfId="18778">
      <pivotArea dataOnly="0" labelOnly="1" fieldPosition="0">
        <references count="3">
          <reference field="0" count="1" selected="0">
            <x v="26"/>
          </reference>
          <reference field="1" count="1" selected="0">
            <x v="24"/>
          </reference>
          <reference field="2" count="1">
            <x v="25"/>
          </reference>
        </references>
      </pivotArea>
    </format>
    <format dxfId="18777">
      <pivotArea dataOnly="0" labelOnly="1" fieldPosition="0">
        <references count="3">
          <reference field="0" count="1" selected="0">
            <x v="27"/>
          </reference>
          <reference field="1" count="1" selected="0">
            <x v="25"/>
          </reference>
          <reference field="2" count="1">
            <x v="26"/>
          </reference>
        </references>
      </pivotArea>
    </format>
    <format dxfId="18776">
      <pivotArea dataOnly="0" labelOnly="1" fieldPosition="0">
        <references count="3">
          <reference field="0" count="1" selected="0">
            <x v="28"/>
          </reference>
          <reference field="1" count="1" selected="0">
            <x v="26"/>
          </reference>
          <reference field="2" count="1">
            <x v="27"/>
          </reference>
        </references>
      </pivotArea>
    </format>
    <format dxfId="18775">
      <pivotArea dataOnly="0" labelOnly="1" fieldPosition="0">
        <references count="3">
          <reference field="0" count="1" selected="0">
            <x v="29"/>
          </reference>
          <reference field="1" count="1" selected="0">
            <x v="27"/>
          </reference>
          <reference field="2" count="1">
            <x v="28"/>
          </reference>
        </references>
      </pivotArea>
    </format>
    <format dxfId="18774">
      <pivotArea dataOnly="0" labelOnly="1" fieldPosition="0">
        <references count="3">
          <reference field="0" count="1" selected="0">
            <x v="30"/>
          </reference>
          <reference field="1" count="1" selected="0">
            <x v="28"/>
          </reference>
          <reference field="2" count="1">
            <x v="29"/>
          </reference>
        </references>
      </pivotArea>
    </format>
    <format dxfId="18773">
      <pivotArea dataOnly="0" labelOnly="1" fieldPosition="0">
        <references count="3">
          <reference field="0" count="1" selected="0">
            <x v="31"/>
          </reference>
          <reference field="1" count="1" selected="0">
            <x v="29"/>
          </reference>
          <reference field="2" count="1">
            <x v="30"/>
          </reference>
        </references>
      </pivotArea>
    </format>
    <format dxfId="18772">
      <pivotArea dataOnly="0" labelOnly="1" fieldPosition="0">
        <references count="3">
          <reference field="0" count="1" selected="0">
            <x v="32"/>
          </reference>
          <reference field="1" count="1" selected="0">
            <x v="30"/>
          </reference>
          <reference field="2" count="1">
            <x v="31"/>
          </reference>
        </references>
      </pivotArea>
    </format>
    <format dxfId="18771">
      <pivotArea dataOnly="0" labelOnly="1" fieldPosition="0">
        <references count="3">
          <reference field="0" count="1" selected="0">
            <x v="33"/>
          </reference>
          <reference field="1" count="1" selected="0">
            <x v="31"/>
          </reference>
          <reference field="2" count="1">
            <x v="32"/>
          </reference>
        </references>
      </pivotArea>
    </format>
    <format dxfId="18770">
      <pivotArea dataOnly="0" labelOnly="1" fieldPosition="0">
        <references count="3">
          <reference field="0" count="1" selected="0">
            <x v="34"/>
          </reference>
          <reference field="1" count="1" selected="0">
            <x v="32"/>
          </reference>
          <reference field="2" count="1">
            <x v="33"/>
          </reference>
        </references>
      </pivotArea>
    </format>
    <format dxfId="18769">
      <pivotArea dataOnly="0" labelOnly="1" fieldPosition="0">
        <references count="3">
          <reference field="0" count="1" selected="0">
            <x v="35"/>
          </reference>
          <reference field="1" count="1" selected="0">
            <x v="33"/>
          </reference>
          <reference field="2" count="1">
            <x v="34"/>
          </reference>
        </references>
      </pivotArea>
    </format>
    <format dxfId="18768">
      <pivotArea dataOnly="0" labelOnly="1" fieldPosition="0">
        <references count="3">
          <reference field="0" count="1" selected="0">
            <x v="36"/>
          </reference>
          <reference field="1" count="1" selected="0">
            <x v="34"/>
          </reference>
          <reference field="2" count="1">
            <x v="35"/>
          </reference>
        </references>
      </pivotArea>
    </format>
    <format dxfId="18767">
      <pivotArea dataOnly="0" labelOnly="1" fieldPosition="0">
        <references count="3">
          <reference field="0" count="1" selected="0">
            <x v="37"/>
          </reference>
          <reference field="1" count="1" selected="0">
            <x v="35"/>
          </reference>
          <reference field="2" count="1">
            <x v="36"/>
          </reference>
        </references>
      </pivotArea>
    </format>
    <format dxfId="18766">
      <pivotArea dataOnly="0" labelOnly="1" fieldPosition="0">
        <references count="3">
          <reference field="0" count="1" selected="0">
            <x v="38"/>
          </reference>
          <reference field="1" count="1" selected="0">
            <x v="36"/>
          </reference>
          <reference field="2" count="1">
            <x v="37"/>
          </reference>
        </references>
      </pivotArea>
    </format>
    <format dxfId="18765">
      <pivotArea dataOnly="0" labelOnly="1" fieldPosition="0">
        <references count="3">
          <reference field="0" count="1" selected="0">
            <x v="39"/>
          </reference>
          <reference field="1" count="1" selected="0">
            <x v="37"/>
          </reference>
          <reference field="2" count="1">
            <x v="38"/>
          </reference>
        </references>
      </pivotArea>
    </format>
    <format dxfId="18764">
      <pivotArea dataOnly="0" labelOnly="1" fieldPosition="0">
        <references count="3">
          <reference field="0" count="1" selected="0">
            <x v="40"/>
          </reference>
          <reference field="1" count="1" selected="0">
            <x v="38"/>
          </reference>
          <reference field="2" count="1">
            <x v="39"/>
          </reference>
        </references>
      </pivotArea>
    </format>
    <format dxfId="18763">
      <pivotArea dataOnly="0" labelOnly="1" fieldPosition="0">
        <references count="3">
          <reference field="0" count="1" selected="0">
            <x v="41"/>
          </reference>
          <reference field="1" count="1" selected="0">
            <x v="39"/>
          </reference>
          <reference field="2" count="1">
            <x v="40"/>
          </reference>
        </references>
      </pivotArea>
    </format>
    <format dxfId="18762">
      <pivotArea dataOnly="0" labelOnly="1" fieldPosition="0">
        <references count="3">
          <reference field="0" count="1" selected="0">
            <x v="42"/>
          </reference>
          <reference field="1" count="1" selected="0">
            <x v="40"/>
          </reference>
          <reference field="2" count="1">
            <x v="41"/>
          </reference>
        </references>
      </pivotArea>
    </format>
    <format dxfId="18761">
      <pivotArea dataOnly="0" labelOnly="1" fieldPosition="0">
        <references count="3">
          <reference field="0" count="1" selected="0">
            <x v="43"/>
          </reference>
          <reference field="1" count="1" selected="0">
            <x v="41"/>
          </reference>
          <reference field="2" count="1">
            <x v="42"/>
          </reference>
        </references>
      </pivotArea>
    </format>
    <format dxfId="18760">
      <pivotArea dataOnly="0" labelOnly="1" fieldPosition="0">
        <references count="3">
          <reference field="0" count="1" selected="0">
            <x v="44"/>
          </reference>
          <reference field="1" count="1" selected="0">
            <x v="42"/>
          </reference>
          <reference field="2" count="1">
            <x v="43"/>
          </reference>
        </references>
      </pivotArea>
    </format>
    <format dxfId="18759">
      <pivotArea dataOnly="0" labelOnly="1" fieldPosition="0">
        <references count="3">
          <reference field="0" count="1" selected="0">
            <x v="45"/>
          </reference>
          <reference field="1" count="1" selected="0">
            <x v="43"/>
          </reference>
          <reference field="2" count="1">
            <x v="44"/>
          </reference>
        </references>
      </pivotArea>
    </format>
    <format dxfId="18758">
      <pivotArea dataOnly="0" labelOnly="1" fieldPosition="0">
        <references count="3">
          <reference field="0" count="1" selected="0">
            <x v="46"/>
          </reference>
          <reference field="1" count="1" selected="0">
            <x v="44"/>
          </reference>
          <reference field="2" count="1">
            <x v="45"/>
          </reference>
        </references>
      </pivotArea>
    </format>
    <format dxfId="18757">
      <pivotArea dataOnly="0" labelOnly="1" fieldPosition="0">
        <references count="3">
          <reference field="0" count="1" selected="0">
            <x v="47"/>
          </reference>
          <reference field="1" count="1" selected="0">
            <x v="45"/>
          </reference>
          <reference field="2" count="1">
            <x v="46"/>
          </reference>
        </references>
      </pivotArea>
    </format>
    <format dxfId="18756">
      <pivotArea dataOnly="0" labelOnly="1" fieldPosition="0">
        <references count="3">
          <reference field="0" count="1" selected="0">
            <x v="48"/>
          </reference>
          <reference field="1" count="1" selected="0">
            <x v="46"/>
          </reference>
          <reference field="2" count="1">
            <x v="47"/>
          </reference>
        </references>
      </pivotArea>
    </format>
    <format dxfId="18755">
      <pivotArea dataOnly="0" labelOnly="1" fieldPosition="0">
        <references count="3">
          <reference field="0" count="1" selected="0">
            <x v="49"/>
          </reference>
          <reference field="1" count="1" selected="0">
            <x v="47"/>
          </reference>
          <reference field="2" count="1">
            <x v="48"/>
          </reference>
        </references>
      </pivotArea>
    </format>
    <format dxfId="18754">
      <pivotArea dataOnly="0" labelOnly="1" fieldPosition="0">
        <references count="3">
          <reference field="0" count="1" selected="0">
            <x v="50"/>
          </reference>
          <reference field="1" count="1" selected="0">
            <x v="48"/>
          </reference>
          <reference field="2" count="1">
            <x v="49"/>
          </reference>
        </references>
      </pivotArea>
    </format>
    <format dxfId="18753">
      <pivotArea dataOnly="0" labelOnly="1" fieldPosition="0">
        <references count="3">
          <reference field="0" count="1" selected="0">
            <x v="51"/>
          </reference>
          <reference field="1" count="1" selected="0">
            <x v="49"/>
          </reference>
          <reference field="2" count="1">
            <x v="50"/>
          </reference>
        </references>
      </pivotArea>
    </format>
    <format dxfId="18752">
      <pivotArea dataOnly="0" labelOnly="1" fieldPosition="0">
        <references count="3">
          <reference field="0" count="1" selected="0">
            <x v="52"/>
          </reference>
          <reference field="1" count="1" selected="0">
            <x v="50"/>
          </reference>
          <reference field="2" count="1">
            <x v="51"/>
          </reference>
        </references>
      </pivotArea>
    </format>
    <format dxfId="18751">
      <pivotArea dataOnly="0" labelOnly="1" fieldPosition="0">
        <references count="3">
          <reference field="0" count="1" selected="0">
            <x v="53"/>
          </reference>
          <reference field="1" count="1" selected="0">
            <x v="51"/>
          </reference>
          <reference field="2" count="1">
            <x v="52"/>
          </reference>
        </references>
      </pivotArea>
    </format>
    <format dxfId="18750">
      <pivotArea dataOnly="0" labelOnly="1" fieldPosition="0">
        <references count="3">
          <reference field="0" count="1" selected="0">
            <x v="54"/>
          </reference>
          <reference field="1" count="1" selected="0">
            <x v="52"/>
          </reference>
          <reference field="2" count="1">
            <x v="53"/>
          </reference>
        </references>
      </pivotArea>
    </format>
    <format dxfId="18749">
      <pivotArea dataOnly="0" labelOnly="1" fieldPosition="0">
        <references count="3">
          <reference field="0" count="1" selected="0">
            <x v="55"/>
          </reference>
          <reference field="1" count="1" selected="0">
            <x v="53"/>
          </reference>
          <reference field="2" count="1">
            <x v="54"/>
          </reference>
        </references>
      </pivotArea>
    </format>
    <format dxfId="18748">
      <pivotArea dataOnly="0" labelOnly="1" fieldPosition="0">
        <references count="3">
          <reference field="0" count="1" selected="0">
            <x v="56"/>
          </reference>
          <reference field="1" count="1" selected="0">
            <x v="54"/>
          </reference>
          <reference field="2" count="1">
            <x v="55"/>
          </reference>
        </references>
      </pivotArea>
    </format>
    <format dxfId="18747">
      <pivotArea dataOnly="0" labelOnly="1" fieldPosition="0">
        <references count="3">
          <reference field="0" count="1" selected="0">
            <x v="57"/>
          </reference>
          <reference field="1" count="1" selected="0">
            <x v="55"/>
          </reference>
          <reference field="2" count="1">
            <x v="56"/>
          </reference>
        </references>
      </pivotArea>
    </format>
    <format dxfId="18746">
      <pivotArea dataOnly="0" labelOnly="1" fieldPosition="0">
        <references count="3">
          <reference field="0" count="1" selected="0">
            <x v="58"/>
          </reference>
          <reference field="1" count="1" selected="0">
            <x v="56"/>
          </reference>
          <reference field="2" count="1">
            <x v="57"/>
          </reference>
        </references>
      </pivotArea>
    </format>
    <format dxfId="18745">
      <pivotArea dataOnly="0" labelOnly="1" fieldPosition="0">
        <references count="3">
          <reference field="0" count="1" selected="0">
            <x v="59"/>
          </reference>
          <reference field="1" count="1" selected="0">
            <x v="57"/>
          </reference>
          <reference field="2" count="1">
            <x v="58"/>
          </reference>
        </references>
      </pivotArea>
    </format>
    <format dxfId="18744">
      <pivotArea dataOnly="0" labelOnly="1" fieldPosition="0">
        <references count="3">
          <reference field="0" count="1" selected="0">
            <x v="60"/>
          </reference>
          <reference field="1" count="1" selected="0">
            <x v="58"/>
          </reference>
          <reference field="2" count="1">
            <x v="59"/>
          </reference>
        </references>
      </pivotArea>
    </format>
    <format dxfId="18743">
      <pivotArea dataOnly="0" labelOnly="1" fieldPosition="0">
        <references count="3">
          <reference field="0" count="1" selected="0">
            <x v="61"/>
          </reference>
          <reference field="1" count="1" selected="0">
            <x v="59"/>
          </reference>
          <reference field="2" count="1">
            <x v="60"/>
          </reference>
        </references>
      </pivotArea>
    </format>
    <format dxfId="18742">
      <pivotArea dataOnly="0" labelOnly="1" fieldPosition="0">
        <references count="3">
          <reference field="0" count="1" selected="0">
            <x v="62"/>
          </reference>
          <reference field="1" count="1" selected="0">
            <x v="60"/>
          </reference>
          <reference field="2" count="1">
            <x v="61"/>
          </reference>
        </references>
      </pivotArea>
    </format>
    <format dxfId="18741">
      <pivotArea dataOnly="0" labelOnly="1" fieldPosition="0">
        <references count="3">
          <reference field="0" count="1" selected="0">
            <x v="63"/>
          </reference>
          <reference field="1" count="1" selected="0">
            <x v="61"/>
          </reference>
          <reference field="2" count="1">
            <x v="62"/>
          </reference>
        </references>
      </pivotArea>
    </format>
    <format dxfId="18740">
      <pivotArea dataOnly="0" labelOnly="1" fieldPosition="0">
        <references count="3">
          <reference field="0" count="1" selected="0">
            <x v="64"/>
          </reference>
          <reference field="1" count="1" selected="0">
            <x v="62"/>
          </reference>
          <reference field="2" count="1">
            <x v="63"/>
          </reference>
        </references>
      </pivotArea>
    </format>
    <format dxfId="18739">
      <pivotArea dataOnly="0" labelOnly="1" fieldPosition="0">
        <references count="3">
          <reference field="0" count="1" selected="0">
            <x v="65"/>
          </reference>
          <reference field="1" count="1" selected="0">
            <x v="63"/>
          </reference>
          <reference field="2" count="1">
            <x v="64"/>
          </reference>
        </references>
      </pivotArea>
    </format>
    <format dxfId="18738">
      <pivotArea dataOnly="0" labelOnly="1" fieldPosition="0">
        <references count="3">
          <reference field="0" count="1" selected="0">
            <x v="66"/>
          </reference>
          <reference field="1" count="1" selected="0">
            <x v="64"/>
          </reference>
          <reference field="2" count="1">
            <x v="65"/>
          </reference>
        </references>
      </pivotArea>
    </format>
    <format dxfId="18737">
      <pivotArea dataOnly="0" labelOnly="1" fieldPosition="0">
        <references count="3">
          <reference field="0" count="1" selected="0">
            <x v="67"/>
          </reference>
          <reference field="1" count="1" selected="0">
            <x v="65"/>
          </reference>
          <reference field="2" count="1">
            <x v="66"/>
          </reference>
        </references>
      </pivotArea>
    </format>
    <format dxfId="18736">
      <pivotArea dataOnly="0" labelOnly="1" fieldPosition="0">
        <references count="3">
          <reference field="0" count="1" selected="0">
            <x v="68"/>
          </reference>
          <reference field="1" count="1" selected="0">
            <x v="66"/>
          </reference>
          <reference field="2" count="1">
            <x v="67"/>
          </reference>
        </references>
      </pivotArea>
    </format>
    <format dxfId="18735">
      <pivotArea dataOnly="0" labelOnly="1" fieldPosition="0">
        <references count="3">
          <reference field="0" count="1" selected="0">
            <x v="69"/>
          </reference>
          <reference field="1" count="1" selected="0">
            <x v="67"/>
          </reference>
          <reference field="2" count="1">
            <x v="68"/>
          </reference>
        </references>
      </pivotArea>
    </format>
    <format dxfId="18734">
      <pivotArea dataOnly="0" labelOnly="1" fieldPosition="0">
        <references count="3">
          <reference field="0" count="1" selected="0">
            <x v="70"/>
          </reference>
          <reference field="1" count="1" selected="0">
            <x v="68"/>
          </reference>
          <reference field="2" count="1">
            <x v="69"/>
          </reference>
        </references>
      </pivotArea>
    </format>
    <format dxfId="18733">
      <pivotArea dataOnly="0" labelOnly="1" fieldPosition="0">
        <references count="3">
          <reference field="0" count="1" selected="0">
            <x v="71"/>
          </reference>
          <reference field="1" count="1" selected="0">
            <x v="69"/>
          </reference>
          <reference field="2" count="1">
            <x v="70"/>
          </reference>
        </references>
      </pivotArea>
    </format>
    <format dxfId="18732">
      <pivotArea dataOnly="0" labelOnly="1" fieldPosition="0">
        <references count="3">
          <reference field="0" count="1" selected="0">
            <x v="72"/>
          </reference>
          <reference field="1" count="1" selected="0">
            <x v="70"/>
          </reference>
          <reference field="2" count="1">
            <x v="71"/>
          </reference>
        </references>
      </pivotArea>
    </format>
    <format dxfId="18731">
      <pivotArea dataOnly="0" labelOnly="1" fieldPosition="0">
        <references count="3">
          <reference field="0" count="1" selected="0">
            <x v="73"/>
          </reference>
          <reference field="1" count="1" selected="0">
            <x v="71"/>
          </reference>
          <reference field="2" count="1">
            <x v="72"/>
          </reference>
        </references>
      </pivotArea>
    </format>
    <format dxfId="18730">
      <pivotArea dataOnly="0" labelOnly="1" fieldPosition="0">
        <references count="3">
          <reference field="0" count="1" selected="0">
            <x v="74"/>
          </reference>
          <reference field="1" count="1" selected="0">
            <x v="72"/>
          </reference>
          <reference field="2" count="1">
            <x v="73"/>
          </reference>
        </references>
      </pivotArea>
    </format>
    <format dxfId="18729">
      <pivotArea dataOnly="0" labelOnly="1" fieldPosition="0">
        <references count="3">
          <reference field="0" count="1" selected="0">
            <x v="75"/>
          </reference>
          <reference field="1" count="1" selected="0">
            <x v="73"/>
          </reference>
          <reference field="2" count="1">
            <x v="74"/>
          </reference>
        </references>
      </pivotArea>
    </format>
    <format dxfId="18728">
      <pivotArea dataOnly="0" labelOnly="1" fieldPosition="0">
        <references count="3">
          <reference field="0" count="1" selected="0">
            <x v="76"/>
          </reference>
          <reference field="1" count="1" selected="0">
            <x v="74"/>
          </reference>
          <reference field="2" count="1">
            <x v="75"/>
          </reference>
        </references>
      </pivotArea>
    </format>
    <format dxfId="18727">
      <pivotArea dataOnly="0" labelOnly="1" fieldPosition="0">
        <references count="3">
          <reference field="0" count="1" selected="0">
            <x v="77"/>
          </reference>
          <reference field="1" count="1" selected="0">
            <x v="75"/>
          </reference>
          <reference field="2" count="1">
            <x v="76"/>
          </reference>
        </references>
      </pivotArea>
    </format>
    <format dxfId="18726">
      <pivotArea dataOnly="0" labelOnly="1" fieldPosition="0">
        <references count="3">
          <reference field="0" count="1" selected="0">
            <x v="78"/>
          </reference>
          <reference field="1" count="1" selected="0">
            <x v="76"/>
          </reference>
          <reference field="2" count="1">
            <x v="77"/>
          </reference>
        </references>
      </pivotArea>
    </format>
    <format dxfId="18725">
      <pivotArea dataOnly="0" labelOnly="1" fieldPosition="0">
        <references count="3">
          <reference field="0" count="1" selected="0">
            <x v="79"/>
          </reference>
          <reference field="1" count="1" selected="0">
            <x v="77"/>
          </reference>
          <reference field="2" count="1">
            <x v="78"/>
          </reference>
        </references>
      </pivotArea>
    </format>
    <format dxfId="18724">
      <pivotArea dataOnly="0" labelOnly="1" fieldPosition="0">
        <references count="3">
          <reference field="0" count="1" selected="0">
            <x v="80"/>
          </reference>
          <reference field="1" count="1" selected="0">
            <x v="78"/>
          </reference>
          <reference field="2" count="1">
            <x v="79"/>
          </reference>
        </references>
      </pivotArea>
    </format>
    <format dxfId="18723">
      <pivotArea dataOnly="0" labelOnly="1" fieldPosition="0">
        <references count="3">
          <reference field="0" count="1" selected="0">
            <x v="81"/>
          </reference>
          <reference field="1" count="1" selected="0">
            <x v="79"/>
          </reference>
          <reference field="2" count="1">
            <x v="80"/>
          </reference>
        </references>
      </pivotArea>
    </format>
    <format dxfId="18722">
      <pivotArea dataOnly="0" labelOnly="1" fieldPosition="0">
        <references count="3">
          <reference field="0" count="1" selected="0">
            <x v="82"/>
          </reference>
          <reference field="1" count="1" selected="0">
            <x v="80"/>
          </reference>
          <reference field="2" count="1">
            <x v="81"/>
          </reference>
        </references>
      </pivotArea>
    </format>
    <format dxfId="18721">
      <pivotArea dataOnly="0" labelOnly="1" fieldPosition="0">
        <references count="3">
          <reference field="0" count="1" selected="0">
            <x v="83"/>
          </reference>
          <reference field="1" count="1" selected="0">
            <x v="81"/>
          </reference>
          <reference field="2" count="1">
            <x v="82"/>
          </reference>
        </references>
      </pivotArea>
    </format>
    <format dxfId="18720">
      <pivotArea dataOnly="0" labelOnly="1" fieldPosition="0">
        <references count="3">
          <reference field="0" count="1" selected="0">
            <x v="84"/>
          </reference>
          <reference field="1" count="1" selected="0">
            <x v="82"/>
          </reference>
          <reference field="2" count="1">
            <x v="83"/>
          </reference>
        </references>
      </pivotArea>
    </format>
    <format dxfId="18719">
      <pivotArea dataOnly="0" labelOnly="1" fieldPosition="0">
        <references count="3">
          <reference field="0" count="1" selected="0">
            <x v="85"/>
          </reference>
          <reference field="1" count="1" selected="0">
            <x v="83"/>
          </reference>
          <reference field="2" count="1">
            <x v="84"/>
          </reference>
        </references>
      </pivotArea>
    </format>
    <format dxfId="18718">
      <pivotArea dataOnly="0" labelOnly="1" fieldPosition="0">
        <references count="3">
          <reference field="0" count="1" selected="0">
            <x v="86"/>
          </reference>
          <reference field="1" count="1" selected="0">
            <x v="84"/>
          </reference>
          <reference field="2" count="1">
            <x v="85"/>
          </reference>
        </references>
      </pivotArea>
    </format>
    <format dxfId="18717">
      <pivotArea dataOnly="0" labelOnly="1" fieldPosition="0">
        <references count="3">
          <reference field="0" count="1" selected="0">
            <x v="87"/>
          </reference>
          <reference field="1" count="1" selected="0">
            <x v="85"/>
          </reference>
          <reference field="2" count="1">
            <x v="86"/>
          </reference>
        </references>
      </pivotArea>
    </format>
    <format dxfId="18716">
      <pivotArea dataOnly="0" labelOnly="1" fieldPosition="0">
        <references count="3">
          <reference field="0" count="1" selected="0">
            <x v="88"/>
          </reference>
          <reference field="1" count="1" selected="0">
            <x v="86"/>
          </reference>
          <reference field="2" count="1">
            <x v="87"/>
          </reference>
        </references>
      </pivotArea>
    </format>
    <format dxfId="18715">
      <pivotArea dataOnly="0" labelOnly="1" fieldPosition="0">
        <references count="3">
          <reference field="0" count="1" selected="0">
            <x v="89"/>
          </reference>
          <reference field="1" count="1" selected="0">
            <x v="87"/>
          </reference>
          <reference field="2" count="1">
            <x v="88"/>
          </reference>
        </references>
      </pivotArea>
    </format>
    <format dxfId="18714">
      <pivotArea dataOnly="0" labelOnly="1" fieldPosition="0">
        <references count="3">
          <reference field="0" count="1" selected="0">
            <x v="90"/>
          </reference>
          <reference field="1" count="1" selected="0">
            <x v="88"/>
          </reference>
          <reference field="2" count="1">
            <x v="89"/>
          </reference>
        </references>
      </pivotArea>
    </format>
    <format dxfId="18713">
      <pivotArea dataOnly="0" labelOnly="1" fieldPosition="0">
        <references count="3">
          <reference field="0" count="1" selected="0">
            <x v="91"/>
          </reference>
          <reference field="1" count="1" selected="0">
            <x v="89"/>
          </reference>
          <reference field="2" count="1">
            <x v="90"/>
          </reference>
        </references>
      </pivotArea>
    </format>
    <format dxfId="18712">
      <pivotArea dataOnly="0" labelOnly="1" fieldPosition="0">
        <references count="3">
          <reference field="0" count="1" selected="0">
            <x v="92"/>
          </reference>
          <reference field="1" count="1" selected="0">
            <x v="90"/>
          </reference>
          <reference field="2" count="1">
            <x v="91"/>
          </reference>
        </references>
      </pivotArea>
    </format>
    <format dxfId="18711">
      <pivotArea dataOnly="0" labelOnly="1" fieldPosition="0">
        <references count="3">
          <reference field="0" count="1" selected="0">
            <x v="93"/>
          </reference>
          <reference field="1" count="1" selected="0">
            <x v="91"/>
          </reference>
          <reference field="2" count="1">
            <x v="92"/>
          </reference>
        </references>
      </pivotArea>
    </format>
    <format dxfId="18710">
      <pivotArea dataOnly="0" labelOnly="1" fieldPosition="0">
        <references count="3">
          <reference field="0" count="1" selected="0">
            <x v="94"/>
          </reference>
          <reference field="1" count="1" selected="0">
            <x v="92"/>
          </reference>
          <reference field="2" count="1">
            <x v="93"/>
          </reference>
        </references>
      </pivotArea>
    </format>
    <format dxfId="18709">
      <pivotArea dataOnly="0" labelOnly="1" fieldPosition="0">
        <references count="3">
          <reference field="0" count="1" selected="0">
            <x v="95"/>
          </reference>
          <reference field="1" count="1" selected="0">
            <x v="93"/>
          </reference>
          <reference field="2" count="1">
            <x v="94"/>
          </reference>
        </references>
      </pivotArea>
    </format>
    <format dxfId="18708">
      <pivotArea dataOnly="0" labelOnly="1" fieldPosition="0">
        <references count="3">
          <reference field="0" count="1" selected="0">
            <x v="96"/>
          </reference>
          <reference field="1" count="1" selected="0">
            <x v="94"/>
          </reference>
          <reference field="2" count="1">
            <x v="95"/>
          </reference>
        </references>
      </pivotArea>
    </format>
    <format dxfId="18707">
      <pivotArea dataOnly="0" labelOnly="1" fieldPosition="0">
        <references count="3">
          <reference field="0" count="1" selected="0">
            <x v="97"/>
          </reference>
          <reference field="1" count="1" selected="0">
            <x v="95"/>
          </reference>
          <reference field="2" count="1">
            <x v="96"/>
          </reference>
        </references>
      </pivotArea>
    </format>
    <format dxfId="18706">
      <pivotArea dataOnly="0" labelOnly="1" fieldPosition="0">
        <references count="3">
          <reference field="0" count="1" selected="0">
            <x v="98"/>
          </reference>
          <reference field="1" count="1" selected="0">
            <x v="96"/>
          </reference>
          <reference field="2" count="1">
            <x v="97"/>
          </reference>
        </references>
      </pivotArea>
    </format>
    <format dxfId="18705">
      <pivotArea dataOnly="0" labelOnly="1" fieldPosition="0">
        <references count="3">
          <reference field="0" count="1" selected="0">
            <x v="99"/>
          </reference>
          <reference field="1" count="1" selected="0">
            <x v="97"/>
          </reference>
          <reference field="2" count="1">
            <x v="98"/>
          </reference>
        </references>
      </pivotArea>
    </format>
    <format dxfId="18704">
      <pivotArea dataOnly="0" labelOnly="1" fieldPosition="0">
        <references count="3">
          <reference field="0" count="1" selected="0">
            <x v="100"/>
          </reference>
          <reference field="1" count="1" selected="0">
            <x v="98"/>
          </reference>
          <reference field="2" count="1">
            <x v="99"/>
          </reference>
        </references>
      </pivotArea>
    </format>
    <format dxfId="18703">
      <pivotArea dataOnly="0" labelOnly="1" fieldPosition="0">
        <references count="3">
          <reference field="0" count="1" selected="0">
            <x v="101"/>
          </reference>
          <reference field="1" count="1" selected="0">
            <x v="99"/>
          </reference>
          <reference field="2" count="1">
            <x v="100"/>
          </reference>
        </references>
      </pivotArea>
    </format>
    <format dxfId="18702">
      <pivotArea dataOnly="0" labelOnly="1" fieldPosition="0">
        <references count="3">
          <reference field="0" count="1" selected="0">
            <x v="102"/>
          </reference>
          <reference field="1" count="1" selected="0">
            <x v="100"/>
          </reference>
          <reference field="2" count="1">
            <x v="101"/>
          </reference>
        </references>
      </pivotArea>
    </format>
    <format dxfId="18701">
      <pivotArea dataOnly="0" labelOnly="1" fieldPosition="0">
        <references count="3">
          <reference field="0" count="1" selected="0">
            <x v="103"/>
          </reference>
          <reference field="1" count="1" selected="0">
            <x v="101"/>
          </reference>
          <reference field="2" count="1">
            <x v="102"/>
          </reference>
        </references>
      </pivotArea>
    </format>
    <format dxfId="18700">
      <pivotArea dataOnly="0" labelOnly="1" fieldPosition="0">
        <references count="3">
          <reference field="0" count="1" selected="0">
            <x v="104"/>
          </reference>
          <reference field="1" count="1" selected="0">
            <x v="102"/>
          </reference>
          <reference field="2" count="1">
            <x v="103"/>
          </reference>
        </references>
      </pivotArea>
    </format>
    <format dxfId="18699">
      <pivotArea dataOnly="0" labelOnly="1" fieldPosition="0">
        <references count="3">
          <reference field="0" count="1" selected="0">
            <x v="105"/>
          </reference>
          <reference field="1" count="1" selected="0">
            <x v="103"/>
          </reference>
          <reference field="2" count="1">
            <x v="104"/>
          </reference>
        </references>
      </pivotArea>
    </format>
    <format dxfId="18698">
      <pivotArea dataOnly="0" labelOnly="1" fieldPosition="0">
        <references count="3">
          <reference field="0" count="1" selected="0">
            <x v="106"/>
          </reference>
          <reference field="1" count="1" selected="0">
            <x v="104"/>
          </reference>
          <reference field="2" count="1">
            <x v="105"/>
          </reference>
        </references>
      </pivotArea>
    </format>
    <format dxfId="18697">
      <pivotArea dataOnly="0" labelOnly="1" fieldPosition="0">
        <references count="3">
          <reference field="0" count="1" selected="0">
            <x v="107"/>
          </reference>
          <reference field="1" count="1" selected="0">
            <x v="105"/>
          </reference>
          <reference field="2" count="1">
            <x v="106"/>
          </reference>
        </references>
      </pivotArea>
    </format>
    <format dxfId="18696">
      <pivotArea dataOnly="0" labelOnly="1" fieldPosition="0">
        <references count="3">
          <reference field="0" count="1" selected="0">
            <x v="108"/>
          </reference>
          <reference field="1" count="1" selected="0">
            <x v="106"/>
          </reference>
          <reference field="2" count="1">
            <x v="107"/>
          </reference>
        </references>
      </pivotArea>
    </format>
    <format dxfId="18695">
      <pivotArea dataOnly="0" labelOnly="1" fieldPosition="0">
        <references count="3">
          <reference field="0" count="1" selected="0">
            <x v="109"/>
          </reference>
          <reference field="1" count="1" selected="0">
            <x v="107"/>
          </reference>
          <reference field="2" count="1">
            <x v="108"/>
          </reference>
        </references>
      </pivotArea>
    </format>
    <format dxfId="18694">
      <pivotArea dataOnly="0" labelOnly="1" fieldPosition="0">
        <references count="3">
          <reference field="0" count="1" selected="0">
            <x v="110"/>
          </reference>
          <reference field="1" count="1" selected="0">
            <x v="108"/>
          </reference>
          <reference field="2" count="1">
            <x v="109"/>
          </reference>
        </references>
      </pivotArea>
    </format>
    <format dxfId="18693">
      <pivotArea dataOnly="0" labelOnly="1" fieldPosition="0">
        <references count="3">
          <reference field="0" count="1" selected="0">
            <x v="111"/>
          </reference>
          <reference field="1" count="1" selected="0">
            <x v="109"/>
          </reference>
          <reference field="2" count="1">
            <x v="110"/>
          </reference>
        </references>
      </pivotArea>
    </format>
    <format dxfId="18692">
      <pivotArea dataOnly="0" labelOnly="1" fieldPosition="0">
        <references count="3">
          <reference field="0" count="1" selected="0">
            <x v="112"/>
          </reference>
          <reference field="1" count="1" selected="0">
            <x v="110"/>
          </reference>
          <reference field="2" count="1">
            <x v="111"/>
          </reference>
        </references>
      </pivotArea>
    </format>
    <format dxfId="18691">
      <pivotArea dataOnly="0" labelOnly="1" fieldPosition="0">
        <references count="3">
          <reference field="0" count="1" selected="0">
            <x v="113"/>
          </reference>
          <reference field="1" count="1" selected="0">
            <x v="111"/>
          </reference>
          <reference field="2" count="1">
            <x v="112"/>
          </reference>
        </references>
      </pivotArea>
    </format>
    <format dxfId="18690">
      <pivotArea dataOnly="0" labelOnly="1" fieldPosition="0">
        <references count="3">
          <reference field="0" count="1" selected="0">
            <x v="114"/>
          </reference>
          <reference field="1" count="1" selected="0">
            <x v="112"/>
          </reference>
          <reference field="2" count="1">
            <x v="113"/>
          </reference>
        </references>
      </pivotArea>
    </format>
    <format dxfId="18689">
      <pivotArea dataOnly="0" labelOnly="1" fieldPosition="0">
        <references count="3">
          <reference field="0" count="1" selected="0">
            <x v="115"/>
          </reference>
          <reference field="1" count="1" selected="0">
            <x v="113"/>
          </reference>
          <reference field="2" count="1">
            <x v="114"/>
          </reference>
        </references>
      </pivotArea>
    </format>
    <format dxfId="18688">
      <pivotArea dataOnly="0" labelOnly="1" fieldPosition="0">
        <references count="3">
          <reference field="0" count="1" selected="0">
            <x v="116"/>
          </reference>
          <reference field="1" count="1" selected="0">
            <x v="114"/>
          </reference>
          <reference field="2" count="1">
            <x v="115"/>
          </reference>
        </references>
      </pivotArea>
    </format>
    <format dxfId="18687">
      <pivotArea dataOnly="0" labelOnly="1" fieldPosition="0">
        <references count="3">
          <reference field="0" count="1" selected="0">
            <x v="117"/>
          </reference>
          <reference field="1" count="1" selected="0">
            <x v="115"/>
          </reference>
          <reference field="2" count="1">
            <x v="116"/>
          </reference>
        </references>
      </pivotArea>
    </format>
    <format dxfId="18686">
      <pivotArea dataOnly="0" labelOnly="1" fieldPosition="0">
        <references count="3">
          <reference field="0" count="1" selected="0">
            <x v="118"/>
          </reference>
          <reference field="1" count="1" selected="0">
            <x v="116"/>
          </reference>
          <reference field="2" count="1">
            <x v="117"/>
          </reference>
        </references>
      </pivotArea>
    </format>
    <format dxfId="18685">
      <pivotArea dataOnly="0" labelOnly="1" fieldPosition="0">
        <references count="3">
          <reference field="0" count="1" selected="0">
            <x v="119"/>
          </reference>
          <reference field="1" count="1" selected="0">
            <x v="117"/>
          </reference>
          <reference field="2" count="1">
            <x v="118"/>
          </reference>
        </references>
      </pivotArea>
    </format>
    <format dxfId="18684">
      <pivotArea dataOnly="0" labelOnly="1" fieldPosition="0">
        <references count="3">
          <reference field="0" count="1" selected="0">
            <x v="120"/>
          </reference>
          <reference field="1" count="1" selected="0">
            <x v="118"/>
          </reference>
          <reference field="2" count="1">
            <x v="119"/>
          </reference>
        </references>
      </pivotArea>
    </format>
    <format dxfId="18683">
      <pivotArea dataOnly="0" labelOnly="1" fieldPosition="0">
        <references count="3">
          <reference field="0" count="1" selected="0">
            <x v="121"/>
          </reference>
          <reference field="1" count="1" selected="0">
            <x v="119"/>
          </reference>
          <reference field="2" count="1">
            <x v="120"/>
          </reference>
        </references>
      </pivotArea>
    </format>
    <format dxfId="18682">
      <pivotArea dataOnly="0" labelOnly="1" fieldPosition="0">
        <references count="3">
          <reference field="0" count="1" selected="0">
            <x v="122"/>
          </reference>
          <reference field="1" count="1" selected="0">
            <x v="120"/>
          </reference>
          <reference field="2" count="1">
            <x v="121"/>
          </reference>
        </references>
      </pivotArea>
    </format>
    <format dxfId="18681">
      <pivotArea dataOnly="0" labelOnly="1" fieldPosition="0">
        <references count="3">
          <reference field="0" count="1" selected="0">
            <x v="123"/>
          </reference>
          <reference field="1" count="1" selected="0">
            <x v="121"/>
          </reference>
          <reference field="2" count="1">
            <x v="122"/>
          </reference>
        </references>
      </pivotArea>
    </format>
    <format dxfId="18680">
      <pivotArea dataOnly="0" labelOnly="1" fieldPosition="0">
        <references count="3">
          <reference field="0" count="1" selected="0">
            <x v="124"/>
          </reference>
          <reference field="1" count="1" selected="0">
            <x v="122"/>
          </reference>
          <reference field="2" count="1">
            <x v="123"/>
          </reference>
        </references>
      </pivotArea>
    </format>
    <format dxfId="18679">
      <pivotArea dataOnly="0" labelOnly="1" fieldPosition="0">
        <references count="3">
          <reference field="0" count="1" selected="0">
            <x v="125"/>
          </reference>
          <reference field="1" count="1" selected="0">
            <x v="123"/>
          </reference>
          <reference field="2" count="1">
            <x v="124"/>
          </reference>
        </references>
      </pivotArea>
    </format>
    <format dxfId="18678">
      <pivotArea dataOnly="0" labelOnly="1" fieldPosition="0">
        <references count="3">
          <reference field="0" count="1" selected="0">
            <x v="126"/>
          </reference>
          <reference field="1" count="1" selected="0">
            <x v="124"/>
          </reference>
          <reference field="2" count="1">
            <x v="125"/>
          </reference>
        </references>
      </pivotArea>
    </format>
    <format dxfId="18677">
      <pivotArea dataOnly="0" labelOnly="1" fieldPosition="0">
        <references count="3">
          <reference field="0" count="1" selected="0">
            <x v="127"/>
          </reference>
          <reference field="1" count="1" selected="0">
            <x v="125"/>
          </reference>
          <reference field="2" count="1">
            <x v="126"/>
          </reference>
        </references>
      </pivotArea>
    </format>
    <format dxfId="18676">
      <pivotArea dataOnly="0" labelOnly="1" fieldPosition="0">
        <references count="3">
          <reference field="0" count="1" selected="0">
            <x v="128"/>
          </reference>
          <reference field="1" count="1" selected="0">
            <x v="126"/>
          </reference>
          <reference field="2" count="1">
            <x v="127"/>
          </reference>
        </references>
      </pivotArea>
    </format>
    <format dxfId="18675">
      <pivotArea dataOnly="0" labelOnly="1" fieldPosition="0">
        <references count="3">
          <reference field="0" count="1" selected="0">
            <x v="129"/>
          </reference>
          <reference field="1" count="1" selected="0">
            <x v="127"/>
          </reference>
          <reference field="2" count="1">
            <x v="128"/>
          </reference>
        </references>
      </pivotArea>
    </format>
    <format dxfId="18674">
      <pivotArea dataOnly="0" labelOnly="1" fieldPosition="0">
        <references count="3">
          <reference field="0" count="1" selected="0">
            <x v="130"/>
          </reference>
          <reference field="1" count="1" selected="0">
            <x v="128"/>
          </reference>
          <reference field="2" count="1">
            <x v="129"/>
          </reference>
        </references>
      </pivotArea>
    </format>
    <format dxfId="18673">
      <pivotArea dataOnly="0" labelOnly="1" fieldPosition="0">
        <references count="3">
          <reference field="0" count="1" selected="0">
            <x v="131"/>
          </reference>
          <reference field="1" count="1" selected="0">
            <x v="129"/>
          </reference>
          <reference field="2" count="1">
            <x v="130"/>
          </reference>
        </references>
      </pivotArea>
    </format>
    <format dxfId="18672">
      <pivotArea dataOnly="0" labelOnly="1" fieldPosition="0">
        <references count="3">
          <reference field="0" count="1" selected="0">
            <x v="132"/>
          </reference>
          <reference field="1" count="1" selected="0">
            <x v="130"/>
          </reference>
          <reference field="2" count="1">
            <x v="131"/>
          </reference>
        </references>
      </pivotArea>
    </format>
    <format dxfId="18671">
      <pivotArea dataOnly="0" labelOnly="1" fieldPosition="0">
        <references count="3">
          <reference field="0" count="1" selected="0">
            <x v="133"/>
          </reference>
          <reference field="1" count="1" selected="0">
            <x v="131"/>
          </reference>
          <reference field="2" count="1">
            <x v="132"/>
          </reference>
        </references>
      </pivotArea>
    </format>
    <format dxfId="18670">
      <pivotArea dataOnly="0" labelOnly="1" fieldPosition="0">
        <references count="3">
          <reference field="0" count="1" selected="0">
            <x v="134"/>
          </reference>
          <reference field="1" count="1" selected="0">
            <x v="132"/>
          </reference>
          <reference field="2" count="1">
            <x v="133"/>
          </reference>
        </references>
      </pivotArea>
    </format>
    <format dxfId="18669">
      <pivotArea dataOnly="0" labelOnly="1" fieldPosition="0">
        <references count="3">
          <reference field="0" count="1" selected="0">
            <x v="135"/>
          </reference>
          <reference field="1" count="1" selected="0">
            <x v="133"/>
          </reference>
          <reference field="2" count="1">
            <x v="134"/>
          </reference>
        </references>
      </pivotArea>
    </format>
    <format dxfId="18668">
      <pivotArea dataOnly="0" labelOnly="1" fieldPosition="0">
        <references count="3">
          <reference field="0" count="1" selected="0">
            <x v="136"/>
          </reference>
          <reference field="1" count="1" selected="0">
            <x v="134"/>
          </reference>
          <reference field="2" count="1">
            <x v="135"/>
          </reference>
        </references>
      </pivotArea>
    </format>
    <format dxfId="18667">
      <pivotArea dataOnly="0" labelOnly="1" fieldPosition="0">
        <references count="3">
          <reference field="0" count="1" selected="0">
            <x v="137"/>
          </reference>
          <reference field="1" count="1" selected="0">
            <x v="135"/>
          </reference>
          <reference field="2" count="1">
            <x v="136"/>
          </reference>
        </references>
      </pivotArea>
    </format>
    <format dxfId="18666">
      <pivotArea dataOnly="0" labelOnly="1" fieldPosition="0">
        <references count="3">
          <reference field="0" count="1" selected="0">
            <x v="138"/>
          </reference>
          <reference field="1" count="1" selected="0">
            <x v="136"/>
          </reference>
          <reference field="2" count="1">
            <x v="137"/>
          </reference>
        </references>
      </pivotArea>
    </format>
    <format dxfId="18665">
      <pivotArea dataOnly="0" labelOnly="1" fieldPosition="0">
        <references count="3">
          <reference field="0" count="1" selected="0">
            <x v="139"/>
          </reference>
          <reference field="1" count="1" selected="0">
            <x v="137"/>
          </reference>
          <reference field="2" count="1">
            <x v="138"/>
          </reference>
        </references>
      </pivotArea>
    </format>
    <format dxfId="18664">
      <pivotArea dataOnly="0" labelOnly="1" fieldPosition="0">
        <references count="3">
          <reference field="0" count="1" selected="0">
            <x v="140"/>
          </reference>
          <reference field="1" count="1" selected="0">
            <x v="138"/>
          </reference>
          <reference field="2" count="1">
            <x v="139"/>
          </reference>
        </references>
      </pivotArea>
    </format>
    <format dxfId="18663">
      <pivotArea dataOnly="0" labelOnly="1" fieldPosition="0">
        <references count="3">
          <reference field="0" count="1" selected="0">
            <x v="141"/>
          </reference>
          <reference field="1" count="1" selected="0">
            <x v="139"/>
          </reference>
          <reference field="2" count="1">
            <x v="140"/>
          </reference>
        </references>
      </pivotArea>
    </format>
    <format dxfId="18662">
      <pivotArea dataOnly="0" labelOnly="1" fieldPosition="0">
        <references count="3">
          <reference field="0" count="1" selected="0">
            <x v="142"/>
          </reference>
          <reference field="1" count="1" selected="0">
            <x v="140"/>
          </reference>
          <reference field="2" count="1">
            <x v="141"/>
          </reference>
        </references>
      </pivotArea>
    </format>
    <format dxfId="18661">
      <pivotArea dataOnly="0" labelOnly="1" fieldPosition="0">
        <references count="3">
          <reference field="0" count="1" selected="0">
            <x v="143"/>
          </reference>
          <reference field="1" count="1" selected="0">
            <x v="141"/>
          </reference>
          <reference field="2" count="1">
            <x v="142"/>
          </reference>
        </references>
      </pivotArea>
    </format>
    <format dxfId="18660">
      <pivotArea dataOnly="0" labelOnly="1" fieldPosition="0">
        <references count="3">
          <reference field="0" count="1" selected="0">
            <x v="144"/>
          </reference>
          <reference field="1" count="1" selected="0">
            <x v="142"/>
          </reference>
          <reference field="2" count="1">
            <x v="143"/>
          </reference>
        </references>
      </pivotArea>
    </format>
    <format dxfId="18659">
      <pivotArea dataOnly="0" labelOnly="1" fieldPosition="0">
        <references count="3">
          <reference field="0" count="1" selected="0">
            <x v="145"/>
          </reference>
          <reference field="1" count="1" selected="0">
            <x v="143"/>
          </reference>
          <reference field="2" count="1">
            <x v="144"/>
          </reference>
        </references>
      </pivotArea>
    </format>
    <format dxfId="18658">
      <pivotArea dataOnly="0" labelOnly="1" fieldPosition="0">
        <references count="3">
          <reference field="0" count="1" selected="0">
            <x v="146"/>
          </reference>
          <reference field="1" count="1" selected="0">
            <x v="144"/>
          </reference>
          <reference field="2" count="1">
            <x v="145"/>
          </reference>
        </references>
      </pivotArea>
    </format>
    <format dxfId="18657">
      <pivotArea dataOnly="0" labelOnly="1" fieldPosition="0">
        <references count="3">
          <reference field="0" count="1" selected="0">
            <x v="147"/>
          </reference>
          <reference field="1" count="1" selected="0">
            <x v="145"/>
          </reference>
          <reference field="2" count="1">
            <x v="146"/>
          </reference>
        </references>
      </pivotArea>
    </format>
    <format dxfId="18656">
      <pivotArea dataOnly="0" labelOnly="1" fieldPosition="0">
        <references count="3">
          <reference field="0" count="1" selected="0">
            <x v="148"/>
          </reference>
          <reference field="1" count="1" selected="0">
            <x v="146"/>
          </reference>
          <reference field="2" count="1">
            <x v="147"/>
          </reference>
        </references>
      </pivotArea>
    </format>
    <format dxfId="18655">
      <pivotArea dataOnly="0" labelOnly="1" fieldPosition="0">
        <references count="3">
          <reference field="0" count="1" selected="0">
            <x v="149"/>
          </reference>
          <reference field="1" count="1" selected="0">
            <x v="147"/>
          </reference>
          <reference field="2" count="1">
            <x v="148"/>
          </reference>
        </references>
      </pivotArea>
    </format>
    <format dxfId="18654">
      <pivotArea dataOnly="0" labelOnly="1" fieldPosition="0">
        <references count="3">
          <reference field="0" count="1" selected="0">
            <x v="150"/>
          </reference>
          <reference field="1" count="1" selected="0">
            <x v="148"/>
          </reference>
          <reference field="2" count="1">
            <x v="149"/>
          </reference>
        </references>
      </pivotArea>
    </format>
    <format dxfId="18653">
      <pivotArea dataOnly="0" labelOnly="1" fieldPosition="0">
        <references count="3">
          <reference field="0" count="1" selected="0">
            <x v="151"/>
          </reference>
          <reference field="1" count="1" selected="0">
            <x v="149"/>
          </reference>
          <reference field="2" count="1">
            <x v="150"/>
          </reference>
        </references>
      </pivotArea>
    </format>
    <format dxfId="18652">
      <pivotArea dataOnly="0" labelOnly="1" fieldPosition="0">
        <references count="3">
          <reference field="0" count="1" selected="0">
            <x v="152"/>
          </reference>
          <reference field="1" count="1" selected="0">
            <x v="150"/>
          </reference>
          <reference field="2" count="1">
            <x v="151"/>
          </reference>
        </references>
      </pivotArea>
    </format>
    <format dxfId="18651">
      <pivotArea dataOnly="0" labelOnly="1" fieldPosition="0">
        <references count="3">
          <reference field="0" count="1" selected="0">
            <x v="153"/>
          </reference>
          <reference field="1" count="1" selected="0">
            <x v="151"/>
          </reference>
          <reference field="2" count="1">
            <x v="152"/>
          </reference>
        </references>
      </pivotArea>
    </format>
    <format dxfId="18650">
      <pivotArea dataOnly="0" labelOnly="1" fieldPosition="0">
        <references count="3">
          <reference field="0" count="1" selected="0">
            <x v="154"/>
          </reference>
          <reference field="1" count="1" selected="0">
            <x v="152"/>
          </reference>
          <reference field="2" count="1">
            <x v="153"/>
          </reference>
        </references>
      </pivotArea>
    </format>
    <format dxfId="18649">
      <pivotArea dataOnly="0" labelOnly="1" fieldPosition="0">
        <references count="3">
          <reference field="0" count="1" selected="0">
            <x v="155"/>
          </reference>
          <reference field="1" count="1" selected="0">
            <x v="153"/>
          </reference>
          <reference field="2" count="1">
            <x v="154"/>
          </reference>
        </references>
      </pivotArea>
    </format>
    <format dxfId="18648">
      <pivotArea dataOnly="0" labelOnly="1" fieldPosition="0">
        <references count="3">
          <reference field="0" count="1" selected="0">
            <x v="156"/>
          </reference>
          <reference field="1" count="1" selected="0">
            <x v="154"/>
          </reference>
          <reference field="2" count="1">
            <x v="155"/>
          </reference>
        </references>
      </pivotArea>
    </format>
    <format dxfId="18647">
      <pivotArea dataOnly="0" labelOnly="1" fieldPosition="0">
        <references count="3">
          <reference field="0" count="1" selected="0">
            <x v="157"/>
          </reference>
          <reference field="1" count="1" selected="0">
            <x v="155"/>
          </reference>
          <reference field="2" count="1">
            <x v="156"/>
          </reference>
        </references>
      </pivotArea>
    </format>
    <format dxfId="18646">
      <pivotArea dataOnly="0" labelOnly="1" fieldPosition="0">
        <references count="3">
          <reference field="0" count="1" selected="0">
            <x v="158"/>
          </reference>
          <reference field="1" count="1" selected="0">
            <x v="156"/>
          </reference>
          <reference field="2" count="1">
            <x v="157"/>
          </reference>
        </references>
      </pivotArea>
    </format>
    <format dxfId="18645">
      <pivotArea dataOnly="0" labelOnly="1" fieldPosition="0">
        <references count="3">
          <reference field="0" count="1" selected="0">
            <x v="159"/>
          </reference>
          <reference field="1" count="1" selected="0">
            <x v="157"/>
          </reference>
          <reference field="2" count="1">
            <x v="158"/>
          </reference>
        </references>
      </pivotArea>
    </format>
    <format dxfId="18644">
      <pivotArea dataOnly="0" labelOnly="1" fieldPosition="0">
        <references count="3">
          <reference field="0" count="1" selected="0">
            <x v="160"/>
          </reference>
          <reference field="1" count="1" selected="0">
            <x v="158"/>
          </reference>
          <reference field="2" count="1">
            <x v="159"/>
          </reference>
        </references>
      </pivotArea>
    </format>
    <format dxfId="18643">
      <pivotArea dataOnly="0" labelOnly="1" fieldPosition="0">
        <references count="3">
          <reference field="0" count="1" selected="0">
            <x v="161"/>
          </reference>
          <reference field="1" count="1" selected="0">
            <x v="159"/>
          </reference>
          <reference field="2" count="1">
            <x v="160"/>
          </reference>
        </references>
      </pivotArea>
    </format>
    <format dxfId="18642">
      <pivotArea dataOnly="0" labelOnly="1" fieldPosition="0">
        <references count="3">
          <reference field="0" count="1" selected="0">
            <x v="162"/>
          </reference>
          <reference field="1" count="1" selected="0">
            <x v="160"/>
          </reference>
          <reference field="2" count="1">
            <x v="161"/>
          </reference>
        </references>
      </pivotArea>
    </format>
    <format dxfId="18641">
      <pivotArea dataOnly="0" labelOnly="1" fieldPosition="0">
        <references count="3">
          <reference field="0" count="1" selected="0">
            <x v="163"/>
          </reference>
          <reference field="1" count="1" selected="0">
            <x v="161"/>
          </reference>
          <reference field="2" count="1">
            <x v="162"/>
          </reference>
        </references>
      </pivotArea>
    </format>
    <format dxfId="18640">
      <pivotArea dataOnly="0" labelOnly="1" fieldPosition="0">
        <references count="3">
          <reference field="0" count="1" selected="0">
            <x v="164"/>
          </reference>
          <reference field="1" count="1" selected="0">
            <x v="162"/>
          </reference>
          <reference field="2" count="1">
            <x v="163"/>
          </reference>
        </references>
      </pivotArea>
    </format>
    <format dxfId="18639">
      <pivotArea dataOnly="0" labelOnly="1" fieldPosition="0">
        <references count="3">
          <reference field="0" count="1" selected="0">
            <x v="165"/>
          </reference>
          <reference field="1" count="1" selected="0">
            <x v="163"/>
          </reference>
          <reference field="2" count="1">
            <x v="164"/>
          </reference>
        </references>
      </pivotArea>
    </format>
    <format dxfId="18638">
      <pivotArea dataOnly="0" labelOnly="1" fieldPosition="0">
        <references count="3">
          <reference field="0" count="1" selected="0">
            <x v="166"/>
          </reference>
          <reference field="1" count="1" selected="0">
            <x v="164"/>
          </reference>
          <reference field="2" count="1">
            <x v="165"/>
          </reference>
        </references>
      </pivotArea>
    </format>
    <format dxfId="18637">
      <pivotArea dataOnly="0" labelOnly="1" fieldPosition="0">
        <references count="3">
          <reference field="0" count="1" selected="0">
            <x v="167"/>
          </reference>
          <reference field="1" count="1" selected="0">
            <x v="165"/>
          </reference>
          <reference field="2" count="1">
            <x v="166"/>
          </reference>
        </references>
      </pivotArea>
    </format>
    <format dxfId="18636">
      <pivotArea dataOnly="0" labelOnly="1" fieldPosition="0">
        <references count="3">
          <reference field="0" count="1" selected="0">
            <x v="168"/>
          </reference>
          <reference field="1" count="1" selected="0">
            <x v="166"/>
          </reference>
          <reference field="2" count="1">
            <x v="167"/>
          </reference>
        </references>
      </pivotArea>
    </format>
    <format dxfId="18635">
      <pivotArea dataOnly="0" labelOnly="1" fieldPosition="0">
        <references count="3">
          <reference field="0" count="1" selected="0">
            <x v="169"/>
          </reference>
          <reference field="1" count="1" selected="0">
            <x v="167"/>
          </reference>
          <reference field="2" count="1">
            <x v="168"/>
          </reference>
        </references>
      </pivotArea>
    </format>
    <format dxfId="18634">
      <pivotArea dataOnly="0" labelOnly="1" fieldPosition="0">
        <references count="3">
          <reference field="0" count="1" selected="0">
            <x v="170"/>
          </reference>
          <reference field="1" count="1" selected="0">
            <x v="168"/>
          </reference>
          <reference field="2" count="1">
            <x v="169"/>
          </reference>
        </references>
      </pivotArea>
    </format>
    <format dxfId="18633">
      <pivotArea dataOnly="0" labelOnly="1" fieldPosition="0">
        <references count="3">
          <reference field="0" count="1" selected="0">
            <x v="171"/>
          </reference>
          <reference field="1" count="1" selected="0">
            <x v="169"/>
          </reference>
          <reference field="2" count="1">
            <x v="170"/>
          </reference>
        </references>
      </pivotArea>
    </format>
    <format dxfId="18632">
      <pivotArea dataOnly="0" labelOnly="1" fieldPosition="0">
        <references count="3">
          <reference field="0" count="1" selected="0">
            <x v="172"/>
          </reference>
          <reference field="1" count="1" selected="0">
            <x v="170"/>
          </reference>
          <reference field="2" count="1">
            <x v="171"/>
          </reference>
        </references>
      </pivotArea>
    </format>
    <format dxfId="18631">
      <pivotArea dataOnly="0" labelOnly="1" fieldPosition="0">
        <references count="3">
          <reference field="0" count="1" selected="0">
            <x v="173"/>
          </reference>
          <reference field="1" count="1" selected="0">
            <x v="171"/>
          </reference>
          <reference field="2" count="1">
            <x v="172"/>
          </reference>
        </references>
      </pivotArea>
    </format>
    <format dxfId="18630">
      <pivotArea dataOnly="0" labelOnly="1" fieldPosition="0">
        <references count="3">
          <reference field="0" count="1" selected="0">
            <x v="174"/>
          </reference>
          <reference field="1" count="1" selected="0">
            <x v="172"/>
          </reference>
          <reference field="2" count="1">
            <x v="173"/>
          </reference>
        </references>
      </pivotArea>
    </format>
    <format dxfId="18629">
      <pivotArea dataOnly="0" labelOnly="1" fieldPosition="0">
        <references count="3">
          <reference field="0" count="1" selected="0">
            <x v="175"/>
          </reference>
          <reference field="1" count="1" selected="0">
            <x v="173"/>
          </reference>
          <reference field="2" count="1">
            <x v="174"/>
          </reference>
        </references>
      </pivotArea>
    </format>
    <format dxfId="18628">
      <pivotArea dataOnly="0" labelOnly="1" fieldPosition="0">
        <references count="3">
          <reference field="0" count="1" selected="0">
            <x v="176"/>
          </reference>
          <reference field="1" count="1" selected="0">
            <x v="174"/>
          </reference>
          <reference field="2" count="1">
            <x v="175"/>
          </reference>
        </references>
      </pivotArea>
    </format>
    <format dxfId="18627">
      <pivotArea dataOnly="0" labelOnly="1" fieldPosition="0">
        <references count="3">
          <reference field="0" count="1" selected="0">
            <x v="177"/>
          </reference>
          <reference field="1" count="1" selected="0">
            <x v="175"/>
          </reference>
          <reference field="2" count="1">
            <x v="176"/>
          </reference>
        </references>
      </pivotArea>
    </format>
    <format dxfId="18626">
      <pivotArea dataOnly="0" labelOnly="1" fieldPosition="0">
        <references count="3">
          <reference field="0" count="1" selected="0">
            <x v="178"/>
          </reference>
          <reference field="1" count="1" selected="0">
            <x v="176"/>
          </reference>
          <reference field="2" count="1">
            <x v="177"/>
          </reference>
        </references>
      </pivotArea>
    </format>
    <format dxfId="18625">
      <pivotArea dataOnly="0" labelOnly="1" fieldPosition="0">
        <references count="3">
          <reference field="0" count="1" selected="0">
            <x v="179"/>
          </reference>
          <reference field="1" count="1" selected="0">
            <x v="177"/>
          </reference>
          <reference field="2" count="1">
            <x v="178"/>
          </reference>
        </references>
      </pivotArea>
    </format>
    <format dxfId="18624">
      <pivotArea dataOnly="0" labelOnly="1" fieldPosition="0">
        <references count="3">
          <reference field="0" count="1" selected="0">
            <x v="180"/>
          </reference>
          <reference field="1" count="1" selected="0">
            <x v="178"/>
          </reference>
          <reference field="2" count="1">
            <x v="179"/>
          </reference>
        </references>
      </pivotArea>
    </format>
    <format dxfId="18623">
      <pivotArea dataOnly="0" labelOnly="1" fieldPosition="0">
        <references count="3">
          <reference field="0" count="1" selected="0">
            <x v="181"/>
          </reference>
          <reference field="1" count="1" selected="0">
            <x v="179"/>
          </reference>
          <reference field="2" count="1">
            <x v="180"/>
          </reference>
        </references>
      </pivotArea>
    </format>
    <format dxfId="18622">
      <pivotArea dataOnly="0" labelOnly="1" fieldPosition="0">
        <references count="3">
          <reference field="0" count="1" selected="0">
            <x v="182"/>
          </reference>
          <reference field="1" count="1" selected="0">
            <x v="180"/>
          </reference>
          <reference field="2" count="1">
            <x v="181"/>
          </reference>
        </references>
      </pivotArea>
    </format>
    <format dxfId="18621">
      <pivotArea dataOnly="0" labelOnly="1" fieldPosition="0">
        <references count="3">
          <reference field="0" count="1" selected="0">
            <x v="183"/>
          </reference>
          <reference field="1" count="1" selected="0">
            <x v="181"/>
          </reference>
          <reference field="2" count="1">
            <x v="182"/>
          </reference>
        </references>
      </pivotArea>
    </format>
    <format dxfId="18620">
      <pivotArea dataOnly="0" labelOnly="1" fieldPosition="0">
        <references count="3">
          <reference field="0" count="1" selected="0">
            <x v="184"/>
          </reference>
          <reference field="1" count="1" selected="0">
            <x v="182"/>
          </reference>
          <reference field="2" count="1">
            <x v="183"/>
          </reference>
        </references>
      </pivotArea>
    </format>
    <format dxfId="18619">
      <pivotArea dataOnly="0" labelOnly="1" fieldPosition="0">
        <references count="3">
          <reference field="0" count="1" selected="0">
            <x v="185"/>
          </reference>
          <reference field="1" count="1" selected="0">
            <x v="183"/>
          </reference>
          <reference field="2" count="1">
            <x v="184"/>
          </reference>
        </references>
      </pivotArea>
    </format>
    <format dxfId="18618">
      <pivotArea dataOnly="0" labelOnly="1" fieldPosition="0">
        <references count="3">
          <reference field="0" count="1" selected="0">
            <x v="186"/>
          </reference>
          <reference field="1" count="1" selected="0">
            <x v="184"/>
          </reference>
          <reference field="2" count="1">
            <x v="185"/>
          </reference>
        </references>
      </pivotArea>
    </format>
    <format dxfId="18617">
      <pivotArea dataOnly="0" labelOnly="1" fieldPosition="0">
        <references count="3">
          <reference field="0" count="1" selected="0">
            <x v="187"/>
          </reference>
          <reference field="1" count="1" selected="0">
            <x v="185"/>
          </reference>
          <reference field="2" count="1">
            <x v="186"/>
          </reference>
        </references>
      </pivotArea>
    </format>
    <format dxfId="18616">
      <pivotArea dataOnly="0" labelOnly="1" fieldPosition="0">
        <references count="3">
          <reference field="0" count="1" selected="0">
            <x v="188"/>
          </reference>
          <reference field="1" count="1" selected="0">
            <x v="186"/>
          </reference>
          <reference field="2" count="1">
            <x v="187"/>
          </reference>
        </references>
      </pivotArea>
    </format>
    <format dxfId="18615">
      <pivotArea dataOnly="0" labelOnly="1" fieldPosition="0">
        <references count="3">
          <reference field="0" count="1" selected="0">
            <x v="189"/>
          </reference>
          <reference field="1" count="1" selected="0">
            <x v="187"/>
          </reference>
          <reference field="2" count="1">
            <x v="188"/>
          </reference>
        </references>
      </pivotArea>
    </format>
    <format dxfId="18614">
      <pivotArea dataOnly="0" labelOnly="1" fieldPosition="0">
        <references count="3">
          <reference field="0" count="1" selected="0">
            <x v="190"/>
          </reference>
          <reference field="1" count="1" selected="0">
            <x v="188"/>
          </reference>
          <reference field="2" count="1">
            <x v="189"/>
          </reference>
        </references>
      </pivotArea>
    </format>
    <format dxfId="18613">
      <pivotArea dataOnly="0" labelOnly="1" fieldPosition="0">
        <references count="3">
          <reference field="0" count="1" selected="0">
            <x v="191"/>
          </reference>
          <reference field="1" count="1" selected="0">
            <x v="189"/>
          </reference>
          <reference field="2" count="1">
            <x v="190"/>
          </reference>
        </references>
      </pivotArea>
    </format>
    <format dxfId="18612">
      <pivotArea dataOnly="0" labelOnly="1" fieldPosition="0">
        <references count="3">
          <reference field="0" count="1" selected="0">
            <x v="192"/>
          </reference>
          <reference field="1" count="1" selected="0">
            <x v="190"/>
          </reference>
          <reference field="2" count="1">
            <x v="191"/>
          </reference>
        </references>
      </pivotArea>
    </format>
    <format dxfId="18611">
      <pivotArea dataOnly="0" labelOnly="1" fieldPosition="0">
        <references count="3">
          <reference field="0" count="1" selected="0">
            <x v="193"/>
          </reference>
          <reference field="1" count="1" selected="0">
            <x v="191"/>
          </reference>
          <reference field="2" count="1">
            <x v="192"/>
          </reference>
        </references>
      </pivotArea>
    </format>
    <format dxfId="18610">
      <pivotArea dataOnly="0" labelOnly="1" fieldPosition="0">
        <references count="3">
          <reference field="0" count="1" selected="0">
            <x v="194"/>
          </reference>
          <reference field="1" count="1" selected="0">
            <x v="192"/>
          </reference>
          <reference field="2" count="1">
            <x v="193"/>
          </reference>
        </references>
      </pivotArea>
    </format>
    <format dxfId="18609">
      <pivotArea dataOnly="0" labelOnly="1" fieldPosition="0">
        <references count="3">
          <reference field="0" count="1" selected="0">
            <x v="195"/>
          </reference>
          <reference field="1" count="1" selected="0">
            <x v="193"/>
          </reference>
          <reference field="2" count="1">
            <x v="194"/>
          </reference>
        </references>
      </pivotArea>
    </format>
    <format dxfId="18608">
      <pivotArea dataOnly="0" labelOnly="1" fieldPosition="0">
        <references count="3">
          <reference field="0" count="1" selected="0">
            <x v="196"/>
          </reference>
          <reference field="1" count="1" selected="0">
            <x v="194"/>
          </reference>
          <reference field="2" count="1">
            <x v="195"/>
          </reference>
        </references>
      </pivotArea>
    </format>
    <format dxfId="18607">
      <pivotArea dataOnly="0" labelOnly="1" fieldPosition="0">
        <references count="3">
          <reference field="0" count="1" selected="0">
            <x v="197"/>
          </reference>
          <reference field="1" count="1" selected="0">
            <x v="195"/>
          </reference>
          <reference field="2" count="1">
            <x v="196"/>
          </reference>
        </references>
      </pivotArea>
    </format>
    <format dxfId="18606">
      <pivotArea dataOnly="0" labelOnly="1" fieldPosition="0">
        <references count="3">
          <reference field="0" count="1" selected="0">
            <x v="198"/>
          </reference>
          <reference field="1" count="1" selected="0">
            <x v="196"/>
          </reference>
          <reference field="2" count="1">
            <x v="197"/>
          </reference>
        </references>
      </pivotArea>
    </format>
    <format dxfId="18605">
      <pivotArea dataOnly="0" labelOnly="1" fieldPosition="0">
        <references count="3">
          <reference field="0" count="1" selected="0">
            <x v="199"/>
          </reference>
          <reference field="1" count="1" selected="0">
            <x v="197"/>
          </reference>
          <reference field="2" count="1">
            <x v="198"/>
          </reference>
        </references>
      </pivotArea>
    </format>
    <format dxfId="18604">
      <pivotArea dataOnly="0" labelOnly="1" fieldPosition="0">
        <references count="3">
          <reference field="0" count="1" selected="0">
            <x v="200"/>
          </reference>
          <reference field="1" count="1" selected="0">
            <x v="198"/>
          </reference>
          <reference field="2" count="1">
            <x v="199"/>
          </reference>
        </references>
      </pivotArea>
    </format>
    <format dxfId="18603">
      <pivotArea dataOnly="0" labelOnly="1" fieldPosition="0">
        <references count="3">
          <reference field="0" count="1" selected="0">
            <x v="201"/>
          </reference>
          <reference field="1" count="1" selected="0">
            <x v="199"/>
          </reference>
          <reference field="2" count="1">
            <x v="200"/>
          </reference>
        </references>
      </pivotArea>
    </format>
    <format dxfId="18602">
      <pivotArea dataOnly="0" labelOnly="1" fieldPosition="0">
        <references count="3">
          <reference field="0" count="1" selected="0">
            <x v="202"/>
          </reference>
          <reference field="1" count="1" selected="0">
            <x v="200"/>
          </reference>
          <reference field="2" count="1">
            <x v="201"/>
          </reference>
        </references>
      </pivotArea>
    </format>
    <format dxfId="18601">
      <pivotArea dataOnly="0" labelOnly="1" fieldPosition="0">
        <references count="3">
          <reference field="0" count="1" selected="0">
            <x v="203"/>
          </reference>
          <reference field="1" count="1" selected="0">
            <x v="201"/>
          </reference>
          <reference field="2" count="1">
            <x v="202"/>
          </reference>
        </references>
      </pivotArea>
    </format>
    <format dxfId="18600">
      <pivotArea dataOnly="0" labelOnly="1" fieldPosition="0">
        <references count="3">
          <reference field="0" count="1" selected="0">
            <x v="204"/>
          </reference>
          <reference field="1" count="1" selected="0">
            <x v="202"/>
          </reference>
          <reference field="2" count="1">
            <x v="203"/>
          </reference>
        </references>
      </pivotArea>
    </format>
    <format dxfId="18599">
      <pivotArea dataOnly="0" labelOnly="1" fieldPosition="0">
        <references count="3">
          <reference field="0" count="1" selected="0">
            <x v="205"/>
          </reference>
          <reference field="1" count="1" selected="0">
            <x v="203"/>
          </reference>
          <reference field="2" count="1">
            <x v="204"/>
          </reference>
        </references>
      </pivotArea>
    </format>
    <format dxfId="18598">
      <pivotArea dataOnly="0" labelOnly="1" fieldPosition="0">
        <references count="3">
          <reference field="0" count="1" selected="0">
            <x v="206"/>
          </reference>
          <reference field="1" count="1" selected="0">
            <x v="204"/>
          </reference>
          <reference field="2" count="1">
            <x v="205"/>
          </reference>
        </references>
      </pivotArea>
    </format>
    <format dxfId="18597">
      <pivotArea dataOnly="0" labelOnly="1" fieldPosition="0">
        <references count="3">
          <reference field="0" count="1" selected="0">
            <x v="207"/>
          </reference>
          <reference field="1" count="1" selected="0">
            <x v="205"/>
          </reference>
          <reference field="2" count="1">
            <x v="206"/>
          </reference>
        </references>
      </pivotArea>
    </format>
    <format dxfId="18596">
      <pivotArea dataOnly="0" labelOnly="1" fieldPosition="0">
        <references count="3">
          <reference field="0" count="1" selected="0">
            <x v="208"/>
          </reference>
          <reference field="1" count="1" selected="0">
            <x v="206"/>
          </reference>
          <reference field="2" count="1">
            <x v="207"/>
          </reference>
        </references>
      </pivotArea>
    </format>
    <format dxfId="18595">
      <pivotArea dataOnly="0" labelOnly="1" fieldPosition="0">
        <references count="3">
          <reference field="0" count="1" selected="0">
            <x v="209"/>
          </reference>
          <reference field="1" count="1" selected="0">
            <x v="207"/>
          </reference>
          <reference field="2" count="1">
            <x v="208"/>
          </reference>
        </references>
      </pivotArea>
    </format>
    <format dxfId="18594">
      <pivotArea dataOnly="0" labelOnly="1" fieldPosition="0">
        <references count="3">
          <reference field="0" count="1" selected="0">
            <x v="210"/>
          </reference>
          <reference field="1" count="1" selected="0">
            <x v="208"/>
          </reference>
          <reference field="2" count="1">
            <x v="209"/>
          </reference>
        </references>
      </pivotArea>
    </format>
    <format dxfId="18593">
      <pivotArea dataOnly="0" labelOnly="1" fieldPosition="0">
        <references count="3">
          <reference field="0" count="1" selected="0">
            <x v="211"/>
          </reference>
          <reference field="1" count="1" selected="0">
            <x v="209"/>
          </reference>
          <reference field="2" count="1">
            <x v="210"/>
          </reference>
        </references>
      </pivotArea>
    </format>
    <format dxfId="18592">
      <pivotArea dataOnly="0" labelOnly="1" fieldPosition="0">
        <references count="3">
          <reference field="0" count="1" selected="0">
            <x v="212"/>
          </reference>
          <reference field="1" count="1" selected="0">
            <x v="210"/>
          </reference>
          <reference field="2" count="1">
            <x v="211"/>
          </reference>
        </references>
      </pivotArea>
    </format>
    <format dxfId="18591">
      <pivotArea dataOnly="0" labelOnly="1" fieldPosition="0">
        <references count="3">
          <reference field="0" count="1" selected="0">
            <x v="213"/>
          </reference>
          <reference field="1" count="1" selected="0">
            <x v="211"/>
          </reference>
          <reference field="2" count="1">
            <x v="212"/>
          </reference>
        </references>
      </pivotArea>
    </format>
    <format dxfId="18590">
      <pivotArea dataOnly="0" labelOnly="1" fieldPosition="0">
        <references count="3">
          <reference field="0" count="1" selected="0">
            <x v="214"/>
          </reference>
          <reference field="1" count="1" selected="0">
            <x v="212"/>
          </reference>
          <reference field="2" count="1">
            <x v="213"/>
          </reference>
        </references>
      </pivotArea>
    </format>
    <format dxfId="18589">
      <pivotArea dataOnly="0" labelOnly="1" fieldPosition="0">
        <references count="3">
          <reference field="0" count="1" selected="0">
            <x v="215"/>
          </reference>
          <reference field="1" count="1" selected="0">
            <x v="213"/>
          </reference>
          <reference field="2" count="1">
            <x v="214"/>
          </reference>
        </references>
      </pivotArea>
    </format>
    <format dxfId="18588">
      <pivotArea dataOnly="0" labelOnly="1" fieldPosition="0">
        <references count="3">
          <reference field="0" count="1" selected="0">
            <x v="216"/>
          </reference>
          <reference field="1" count="1" selected="0">
            <x v="214"/>
          </reference>
          <reference field="2" count="1">
            <x v="215"/>
          </reference>
        </references>
      </pivotArea>
    </format>
    <format dxfId="18587">
      <pivotArea dataOnly="0" labelOnly="1" fieldPosition="0">
        <references count="3">
          <reference field="0" count="1" selected="0">
            <x v="217"/>
          </reference>
          <reference field="1" count="1" selected="0">
            <x v="215"/>
          </reference>
          <reference field="2" count="1">
            <x v="216"/>
          </reference>
        </references>
      </pivotArea>
    </format>
    <format dxfId="18586">
      <pivotArea dataOnly="0" labelOnly="1" fieldPosition="0">
        <references count="3">
          <reference field="0" count="1" selected="0">
            <x v="218"/>
          </reference>
          <reference field="1" count="1" selected="0">
            <x v="216"/>
          </reference>
          <reference field="2" count="1">
            <x v="217"/>
          </reference>
        </references>
      </pivotArea>
    </format>
    <format dxfId="18585">
      <pivotArea dataOnly="0" labelOnly="1" fieldPosition="0">
        <references count="3">
          <reference field="0" count="1" selected="0">
            <x v="219"/>
          </reference>
          <reference field="1" count="1" selected="0">
            <x v="217"/>
          </reference>
          <reference field="2" count="1">
            <x v="218"/>
          </reference>
        </references>
      </pivotArea>
    </format>
    <format dxfId="18584">
      <pivotArea dataOnly="0" labelOnly="1" fieldPosition="0">
        <references count="3">
          <reference field="0" count="1" selected="0">
            <x v="220"/>
          </reference>
          <reference field="1" count="1" selected="0">
            <x v="218"/>
          </reference>
          <reference field="2" count="1">
            <x v="219"/>
          </reference>
        </references>
      </pivotArea>
    </format>
    <format dxfId="18583">
      <pivotArea dataOnly="0" labelOnly="1" fieldPosition="0">
        <references count="3">
          <reference field="0" count="1" selected="0">
            <x v="221"/>
          </reference>
          <reference field="1" count="1" selected="0">
            <x v="219"/>
          </reference>
          <reference field="2" count="1">
            <x v="220"/>
          </reference>
        </references>
      </pivotArea>
    </format>
    <format dxfId="18582">
      <pivotArea dataOnly="0" labelOnly="1" fieldPosition="0">
        <references count="3">
          <reference field="0" count="1" selected="0">
            <x v="222"/>
          </reference>
          <reference field="1" count="1" selected="0">
            <x v="220"/>
          </reference>
          <reference field="2" count="1">
            <x v="221"/>
          </reference>
        </references>
      </pivotArea>
    </format>
    <format dxfId="18581">
      <pivotArea dataOnly="0" labelOnly="1" fieldPosition="0">
        <references count="3">
          <reference field="0" count="1" selected="0">
            <x v="223"/>
          </reference>
          <reference field="1" count="1" selected="0">
            <x v="221"/>
          </reference>
          <reference field="2" count="1">
            <x v="222"/>
          </reference>
        </references>
      </pivotArea>
    </format>
    <format dxfId="18580">
      <pivotArea dataOnly="0" labelOnly="1" fieldPosition="0">
        <references count="3">
          <reference field="0" count="1" selected="0">
            <x v="224"/>
          </reference>
          <reference field="1" count="1" selected="0">
            <x v="222"/>
          </reference>
          <reference field="2" count="1">
            <x v="223"/>
          </reference>
        </references>
      </pivotArea>
    </format>
    <format dxfId="18579">
      <pivotArea dataOnly="0" labelOnly="1" fieldPosition="0">
        <references count="3">
          <reference field="0" count="1" selected="0">
            <x v="225"/>
          </reference>
          <reference field="1" count="1" selected="0">
            <x v="223"/>
          </reference>
          <reference field="2" count="1">
            <x v="224"/>
          </reference>
        </references>
      </pivotArea>
    </format>
    <format dxfId="18578">
      <pivotArea dataOnly="0" labelOnly="1" fieldPosition="0">
        <references count="3">
          <reference field="0" count="1" selected="0">
            <x v="226"/>
          </reference>
          <reference field="1" count="1" selected="0">
            <x v="224"/>
          </reference>
          <reference field="2" count="1">
            <x v="225"/>
          </reference>
        </references>
      </pivotArea>
    </format>
    <format dxfId="18577">
      <pivotArea dataOnly="0" labelOnly="1" fieldPosition="0">
        <references count="3">
          <reference field="0" count="1" selected="0">
            <x v="227"/>
          </reference>
          <reference field="1" count="1" selected="0">
            <x v="225"/>
          </reference>
          <reference field="2" count="1">
            <x v="226"/>
          </reference>
        </references>
      </pivotArea>
    </format>
    <format dxfId="18576">
      <pivotArea dataOnly="0" labelOnly="1" fieldPosition="0">
        <references count="3">
          <reference field="0" count="1" selected="0">
            <x v="228"/>
          </reference>
          <reference field="1" count="1" selected="0">
            <x v="226"/>
          </reference>
          <reference field="2" count="1">
            <x v="227"/>
          </reference>
        </references>
      </pivotArea>
    </format>
    <format dxfId="18575">
      <pivotArea dataOnly="0" labelOnly="1" fieldPosition="0">
        <references count="3">
          <reference field="0" count="1" selected="0">
            <x v="229"/>
          </reference>
          <reference field="1" count="1" selected="0">
            <x v="227"/>
          </reference>
          <reference field="2" count="1">
            <x v="228"/>
          </reference>
        </references>
      </pivotArea>
    </format>
    <format dxfId="18574">
      <pivotArea dataOnly="0" labelOnly="1" fieldPosition="0">
        <references count="3">
          <reference field="0" count="1" selected="0">
            <x v="230"/>
          </reference>
          <reference field="1" count="1" selected="0">
            <x v="228"/>
          </reference>
          <reference field="2" count="1">
            <x v="229"/>
          </reference>
        </references>
      </pivotArea>
    </format>
    <format dxfId="18573">
      <pivotArea dataOnly="0" labelOnly="1" fieldPosition="0">
        <references count="3">
          <reference field="0" count="1" selected="0">
            <x v="231"/>
          </reference>
          <reference field="1" count="1" selected="0">
            <x v="229"/>
          </reference>
          <reference field="2" count="1">
            <x v="230"/>
          </reference>
        </references>
      </pivotArea>
    </format>
    <format dxfId="18572">
      <pivotArea dataOnly="0" labelOnly="1" fieldPosition="0">
        <references count="3">
          <reference field="0" count="1" selected="0">
            <x v="232"/>
          </reference>
          <reference field="1" count="1" selected="0">
            <x v="230"/>
          </reference>
          <reference field="2" count="1">
            <x v="231"/>
          </reference>
        </references>
      </pivotArea>
    </format>
    <format dxfId="18571">
      <pivotArea dataOnly="0" labelOnly="1" fieldPosition="0">
        <references count="3">
          <reference field="0" count="1" selected="0">
            <x v="233"/>
          </reference>
          <reference field="1" count="1" selected="0">
            <x v="231"/>
          </reference>
          <reference field="2" count="1">
            <x v="232"/>
          </reference>
        </references>
      </pivotArea>
    </format>
    <format dxfId="18570">
      <pivotArea dataOnly="0" labelOnly="1" fieldPosition="0">
        <references count="3">
          <reference field="0" count="1" selected="0">
            <x v="234"/>
          </reference>
          <reference field="1" count="1" selected="0">
            <x v="232"/>
          </reference>
          <reference field="2" count="1">
            <x v="233"/>
          </reference>
        </references>
      </pivotArea>
    </format>
    <format dxfId="18569">
      <pivotArea dataOnly="0" labelOnly="1" fieldPosition="0">
        <references count="3">
          <reference field="0" count="1" selected="0">
            <x v="235"/>
          </reference>
          <reference field="1" count="1" selected="0">
            <x v="233"/>
          </reference>
          <reference field="2" count="1">
            <x v="234"/>
          </reference>
        </references>
      </pivotArea>
    </format>
    <format dxfId="18568">
      <pivotArea dataOnly="0" labelOnly="1" fieldPosition="0">
        <references count="3">
          <reference field="0" count="1" selected="0">
            <x v="236"/>
          </reference>
          <reference field="1" count="1" selected="0">
            <x v="234"/>
          </reference>
          <reference field="2" count="1">
            <x v="235"/>
          </reference>
        </references>
      </pivotArea>
    </format>
    <format dxfId="18567">
      <pivotArea dataOnly="0" labelOnly="1" fieldPosition="0">
        <references count="3">
          <reference field="0" count="1" selected="0">
            <x v="237"/>
          </reference>
          <reference field="1" count="1" selected="0">
            <x v="235"/>
          </reference>
          <reference field="2" count="1">
            <x v="236"/>
          </reference>
        </references>
      </pivotArea>
    </format>
    <format dxfId="18566">
      <pivotArea dataOnly="0" labelOnly="1" fieldPosition="0">
        <references count="3">
          <reference field="0" count="1" selected="0">
            <x v="238"/>
          </reference>
          <reference field="1" count="1" selected="0">
            <x v="236"/>
          </reference>
          <reference field="2" count="1">
            <x v="237"/>
          </reference>
        </references>
      </pivotArea>
    </format>
    <format dxfId="18565">
      <pivotArea dataOnly="0" labelOnly="1" fieldPosition="0">
        <references count="3">
          <reference field="0" count="1" selected="0">
            <x v="239"/>
          </reference>
          <reference field="1" count="1" selected="0">
            <x v="237"/>
          </reference>
          <reference field="2" count="1">
            <x v="238"/>
          </reference>
        </references>
      </pivotArea>
    </format>
    <format dxfId="18564">
      <pivotArea dataOnly="0" labelOnly="1" fieldPosition="0">
        <references count="3">
          <reference field="0" count="1" selected="0">
            <x v="240"/>
          </reference>
          <reference field="1" count="1" selected="0">
            <x v="238"/>
          </reference>
          <reference field="2" count="1">
            <x v="239"/>
          </reference>
        </references>
      </pivotArea>
    </format>
    <format dxfId="18563">
      <pivotArea dataOnly="0" labelOnly="1" fieldPosition="0">
        <references count="3">
          <reference field="0" count="1" selected="0">
            <x v="241"/>
          </reference>
          <reference field="1" count="1" selected="0">
            <x v="239"/>
          </reference>
          <reference field="2" count="1">
            <x v="240"/>
          </reference>
        </references>
      </pivotArea>
    </format>
    <format dxfId="18562">
      <pivotArea dataOnly="0" labelOnly="1" fieldPosition="0">
        <references count="3">
          <reference field="0" count="1" selected="0">
            <x v="242"/>
          </reference>
          <reference field="1" count="1" selected="0">
            <x v="240"/>
          </reference>
          <reference field="2" count="1">
            <x v="241"/>
          </reference>
        </references>
      </pivotArea>
    </format>
    <format dxfId="18561">
      <pivotArea dataOnly="0" labelOnly="1" fieldPosition="0">
        <references count="3">
          <reference field="0" count="1" selected="0">
            <x v="243"/>
          </reference>
          <reference field="1" count="1" selected="0">
            <x v="241"/>
          </reference>
          <reference field="2" count="1">
            <x v="242"/>
          </reference>
        </references>
      </pivotArea>
    </format>
    <format dxfId="18560">
      <pivotArea dataOnly="0" labelOnly="1" fieldPosition="0">
        <references count="3">
          <reference field="0" count="1" selected="0">
            <x v="244"/>
          </reference>
          <reference field="1" count="1" selected="0">
            <x v="242"/>
          </reference>
          <reference field="2" count="1">
            <x v="243"/>
          </reference>
        </references>
      </pivotArea>
    </format>
    <format dxfId="18559">
      <pivotArea dataOnly="0" labelOnly="1" fieldPosition="0">
        <references count="3">
          <reference field="0" count="1" selected="0">
            <x v="245"/>
          </reference>
          <reference field="1" count="1" selected="0">
            <x v="243"/>
          </reference>
          <reference field="2" count="1">
            <x v="244"/>
          </reference>
        </references>
      </pivotArea>
    </format>
    <format dxfId="18558">
      <pivotArea dataOnly="0" labelOnly="1" fieldPosition="0">
        <references count="3">
          <reference field="0" count="1" selected="0">
            <x v="246"/>
          </reference>
          <reference field="1" count="1" selected="0">
            <x v="244"/>
          </reference>
          <reference field="2" count="1">
            <x v="245"/>
          </reference>
        </references>
      </pivotArea>
    </format>
    <format dxfId="18557">
      <pivotArea dataOnly="0" labelOnly="1" fieldPosition="0">
        <references count="3">
          <reference field="0" count="1" selected="0">
            <x v="247"/>
          </reference>
          <reference field="1" count="1" selected="0">
            <x v="245"/>
          </reference>
          <reference field="2" count="1">
            <x v="246"/>
          </reference>
        </references>
      </pivotArea>
    </format>
    <format dxfId="18556">
      <pivotArea dataOnly="0" labelOnly="1" fieldPosition="0">
        <references count="3">
          <reference field="0" count="1" selected="0">
            <x v="248"/>
          </reference>
          <reference field="1" count="1" selected="0">
            <x v="246"/>
          </reference>
          <reference field="2" count="1">
            <x v="247"/>
          </reference>
        </references>
      </pivotArea>
    </format>
    <format dxfId="18555">
      <pivotArea dataOnly="0" labelOnly="1" fieldPosition="0">
        <references count="3">
          <reference field="0" count="1" selected="0">
            <x v="249"/>
          </reference>
          <reference field="1" count="1" selected="0">
            <x v="247"/>
          </reference>
          <reference field="2" count="1">
            <x v="248"/>
          </reference>
        </references>
      </pivotArea>
    </format>
    <format dxfId="18554">
      <pivotArea dataOnly="0" labelOnly="1" fieldPosition="0">
        <references count="3">
          <reference field="0" count="1" selected="0">
            <x v="250"/>
          </reference>
          <reference field="1" count="1" selected="0">
            <x v="248"/>
          </reference>
          <reference field="2" count="1">
            <x v="249"/>
          </reference>
        </references>
      </pivotArea>
    </format>
    <format dxfId="18553">
      <pivotArea dataOnly="0" labelOnly="1" fieldPosition="0">
        <references count="3">
          <reference field="0" count="1" selected="0">
            <x v="251"/>
          </reference>
          <reference field="1" count="1" selected="0">
            <x v="249"/>
          </reference>
          <reference field="2" count="1">
            <x v="250"/>
          </reference>
        </references>
      </pivotArea>
    </format>
    <format dxfId="18552">
      <pivotArea dataOnly="0" labelOnly="1" fieldPosition="0">
        <references count="3">
          <reference field="0" count="1" selected="0">
            <x v="252"/>
          </reference>
          <reference field="1" count="1" selected="0">
            <x v="250"/>
          </reference>
          <reference field="2" count="1">
            <x v="251"/>
          </reference>
        </references>
      </pivotArea>
    </format>
    <format dxfId="18551">
      <pivotArea dataOnly="0" labelOnly="1" fieldPosition="0">
        <references count="3">
          <reference field="0" count="1" selected="0">
            <x v="253"/>
          </reference>
          <reference field="1" count="1" selected="0">
            <x v="251"/>
          </reference>
          <reference field="2" count="1">
            <x v="252"/>
          </reference>
        </references>
      </pivotArea>
    </format>
    <format dxfId="18550">
      <pivotArea dataOnly="0" labelOnly="1" fieldPosition="0">
        <references count="3">
          <reference field="0" count="1" selected="0">
            <x v="254"/>
          </reference>
          <reference field="1" count="1" selected="0">
            <x v="252"/>
          </reference>
          <reference field="2" count="1">
            <x v="253"/>
          </reference>
        </references>
      </pivotArea>
    </format>
    <format dxfId="18549">
      <pivotArea dataOnly="0" labelOnly="1" fieldPosition="0">
        <references count="3">
          <reference field="0" count="1" selected="0">
            <x v="255"/>
          </reference>
          <reference field="1" count="1" selected="0">
            <x v="253"/>
          </reference>
          <reference field="2" count="1">
            <x v="254"/>
          </reference>
        </references>
      </pivotArea>
    </format>
    <format dxfId="18548">
      <pivotArea dataOnly="0" labelOnly="1" fieldPosition="0">
        <references count="3">
          <reference field="0" count="1" selected="0">
            <x v="256"/>
          </reference>
          <reference field="1" count="1" selected="0">
            <x v="254"/>
          </reference>
          <reference field="2" count="1">
            <x v="255"/>
          </reference>
        </references>
      </pivotArea>
    </format>
    <format dxfId="18547">
      <pivotArea dataOnly="0" labelOnly="1" fieldPosition="0">
        <references count="3">
          <reference field="0" count="1" selected="0">
            <x v="257"/>
          </reference>
          <reference field="1" count="1" selected="0">
            <x v="255"/>
          </reference>
          <reference field="2" count="1">
            <x v="256"/>
          </reference>
        </references>
      </pivotArea>
    </format>
    <format dxfId="18546">
      <pivotArea dataOnly="0" labelOnly="1" fieldPosition="0">
        <references count="3">
          <reference field="0" count="1" selected="0">
            <x v="258"/>
          </reference>
          <reference field="1" count="1" selected="0">
            <x v="256"/>
          </reference>
          <reference field="2" count="1">
            <x v="257"/>
          </reference>
        </references>
      </pivotArea>
    </format>
    <format dxfId="18545">
      <pivotArea dataOnly="0" labelOnly="1" fieldPosition="0">
        <references count="3">
          <reference field="0" count="1" selected="0">
            <x v="259"/>
          </reference>
          <reference field="1" count="1" selected="0">
            <x v="257"/>
          </reference>
          <reference field="2" count="1">
            <x v="258"/>
          </reference>
        </references>
      </pivotArea>
    </format>
    <format dxfId="18544">
      <pivotArea dataOnly="0" labelOnly="1" fieldPosition="0">
        <references count="3">
          <reference field="0" count="1" selected="0">
            <x v="260"/>
          </reference>
          <reference field="1" count="1" selected="0">
            <x v="258"/>
          </reference>
          <reference field="2" count="1">
            <x v="259"/>
          </reference>
        </references>
      </pivotArea>
    </format>
    <format dxfId="18543">
      <pivotArea dataOnly="0" labelOnly="1" fieldPosition="0">
        <references count="3">
          <reference field="0" count="1" selected="0">
            <x v="261"/>
          </reference>
          <reference field="1" count="1" selected="0">
            <x v="259"/>
          </reference>
          <reference field="2" count="1">
            <x v="260"/>
          </reference>
        </references>
      </pivotArea>
    </format>
    <format dxfId="18542">
      <pivotArea dataOnly="0" labelOnly="1" fieldPosition="0">
        <references count="3">
          <reference field="0" count="1" selected="0">
            <x v="262"/>
          </reference>
          <reference field="1" count="1" selected="0">
            <x v="260"/>
          </reference>
          <reference field="2" count="1">
            <x v="261"/>
          </reference>
        </references>
      </pivotArea>
    </format>
    <format dxfId="18541">
      <pivotArea dataOnly="0" labelOnly="1" fieldPosition="0">
        <references count="3">
          <reference field="0" count="1" selected="0">
            <x v="263"/>
          </reference>
          <reference field="1" count="1" selected="0">
            <x v="261"/>
          </reference>
          <reference field="2" count="1">
            <x v="262"/>
          </reference>
        </references>
      </pivotArea>
    </format>
    <format dxfId="18540">
      <pivotArea dataOnly="0" labelOnly="1" fieldPosition="0">
        <references count="3">
          <reference field="0" count="1" selected="0">
            <x v="264"/>
          </reference>
          <reference field="1" count="1" selected="0">
            <x v="262"/>
          </reference>
          <reference field="2" count="1">
            <x v="263"/>
          </reference>
        </references>
      </pivotArea>
    </format>
    <format dxfId="18539">
      <pivotArea dataOnly="0" labelOnly="1" fieldPosition="0">
        <references count="3">
          <reference field="0" count="1" selected="0">
            <x v="265"/>
          </reference>
          <reference field="1" count="1" selected="0">
            <x v="263"/>
          </reference>
          <reference field="2" count="1">
            <x v="264"/>
          </reference>
        </references>
      </pivotArea>
    </format>
    <format dxfId="18538">
      <pivotArea dataOnly="0" labelOnly="1" fieldPosition="0">
        <references count="3">
          <reference field="0" count="1" selected="0">
            <x v="266"/>
          </reference>
          <reference field="1" count="1" selected="0">
            <x v="264"/>
          </reference>
          <reference field="2" count="1">
            <x v="265"/>
          </reference>
        </references>
      </pivotArea>
    </format>
    <format dxfId="18537">
      <pivotArea dataOnly="0" labelOnly="1" fieldPosition="0">
        <references count="3">
          <reference field="0" count="1" selected="0">
            <x v="267"/>
          </reference>
          <reference field="1" count="1" selected="0">
            <x v="265"/>
          </reference>
          <reference field="2" count="1">
            <x v="266"/>
          </reference>
        </references>
      </pivotArea>
    </format>
    <format dxfId="18536">
      <pivotArea dataOnly="0" labelOnly="1" fieldPosition="0">
        <references count="3">
          <reference field="0" count="1" selected="0">
            <x v="268"/>
          </reference>
          <reference field="1" count="1" selected="0">
            <x v="266"/>
          </reference>
          <reference field="2" count="1">
            <x v="267"/>
          </reference>
        </references>
      </pivotArea>
    </format>
    <format dxfId="18535">
      <pivotArea dataOnly="0" labelOnly="1" fieldPosition="0">
        <references count="3">
          <reference field="0" count="1" selected="0">
            <x v="269"/>
          </reference>
          <reference field="1" count="1" selected="0">
            <x v="267"/>
          </reference>
          <reference field="2" count="1">
            <x v="268"/>
          </reference>
        </references>
      </pivotArea>
    </format>
    <format dxfId="18534">
      <pivotArea dataOnly="0" labelOnly="1" fieldPosition="0">
        <references count="3">
          <reference field="0" count="1" selected="0">
            <x v="270"/>
          </reference>
          <reference field="1" count="1" selected="0">
            <x v="268"/>
          </reference>
          <reference field="2" count="1">
            <x v="269"/>
          </reference>
        </references>
      </pivotArea>
    </format>
    <format dxfId="18533">
      <pivotArea dataOnly="0" labelOnly="1" fieldPosition="0">
        <references count="3">
          <reference field="0" count="1" selected="0">
            <x v="271"/>
          </reference>
          <reference field="1" count="1" selected="0">
            <x v="269"/>
          </reference>
          <reference field="2" count="1">
            <x v="270"/>
          </reference>
        </references>
      </pivotArea>
    </format>
    <format dxfId="18532">
      <pivotArea dataOnly="0" labelOnly="1" fieldPosition="0">
        <references count="3">
          <reference field="0" count="1" selected="0">
            <x v="272"/>
          </reference>
          <reference field="1" count="1" selected="0">
            <x v="270"/>
          </reference>
          <reference field="2" count="1">
            <x v="271"/>
          </reference>
        </references>
      </pivotArea>
    </format>
    <format dxfId="18531">
      <pivotArea dataOnly="0" labelOnly="1" fieldPosition="0">
        <references count="3">
          <reference field="0" count="1" selected="0">
            <x v="273"/>
          </reference>
          <reference field="1" count="1" selected="0">
            <x v="271"/>
          </reference>
          <reference field="2" count="1">
            <x v="272"/>
          </reference>
        </references>
      </pivotArea>
    </format>
    <format dxfId="18530">
      <pivotArea dataOnly="0" labelOnly="1" fieldPosition="0">
        <references count="3">
          <reference field="0" count="1" selected="0">
            <x v="274"/>
          </reference>
          <reference field="1" count="1" selected="0">
            <x v="272"/>
          </reference>
          <reference field="2" count="1">
            <x v="273"/>
          </reference>
        </references>
      </pivotArea>
    </format>
    <format dxfId="18529">
      <pivotArea dataOnly="0" labelOnly="1" fieldPosition="0">
        <references count="3">
          <reference field="0" count="1" selected="0">
            <x v="275"/>
          </reference>
          <reference field="1" count="1" selected="0">
            <x v="273"/>
          </reference>
          <reference field="2" count="1">
            <x v="274"/>
          </reference>
        </references>
      </pivotArea>
    </format>
    <format dxfId="18528">
      <pivotArea dataOnly="0" labelOnly="1" fieldPosition="0">
        <references count="3">
          <reference field="0" count="1" selected="0">
            <x v="276"/>
          </reference>
          <reference field="1" count="1" selected="0">
            <x v="274"/>
          </reference>
          <reference field="2" count="1">
            <x v="275"/>
          </reference>
        </references>
      </pivotArea>
    </format>
    <format dxfId="18527">
      <pivotArea dataOnly="0" labelOnly="1" fieldPosition="0">
        <references count="3">
          <reference field="0" count="1" selected="0">
            <x v="277"/>
          </reference>
          <reference field="1" count="1" selected="0">
            <x v="275"/>
          </reference>
          <reference field="2" count="1">
            <x v="276"/>
          </reference>
        </references>
      </pivotArea>
    </format>
    <format dxfId="18526">
      <pivotArea dataOnly="0" labelOnly="1" fieldPosition="0">
        <references count="3">
          <reference field="0" count="1" selected="0">
            <x v="278"/>
          </reference>
          <reference field="1" count="1" selected="0">
            <x v="276"/>
          </reference>
          <reference field="2" count="1">
            <x v="277"/>
          </reference>
        </references>
      </pivotArea>
    </format>
    <format dxfId="18525">
      <pivotArea dataOnly="0" labelOnly="1" fieldPosition="0">
        <references count="3">
          <reference field="0" count="1" selected="0">
            <x v="279"/>
          </reference>
          <reference field="1" count="1" selected="0">
            <x v="277"/>
          </reference>
          <reference field="2" count="1">
            <x v="278"/>
          </reference>
        </references>
      </pivotArea>
    </format>
    <format dxfId="18524">
      <pivotArea dataOnly="0" labelOnly="1" fieldPosition="0">
        <references count="3">
          <reference field="0" count="1" selected="0">
            <x v="280"/>
          </reference>
          <reference field="1" count="1" selected="0">
            <x v="278"/>
          </reference>
          <reference field="2" count="1">
            <x v="279"/>
          </reference>
        </references>
      </pivotArea>
    </format>
    <format dxfId="18523">
      <pivotArea dataOnly="0" labelOnly="1" fieldPosition="0">
        <references count="3">
          <reference field="0" count="1" selected="0">
            <x v="281"/>
          </reference>
          <reference field="1" count="1" selected="0">
            <x v="279"/>
          </reference>
          <reference field="2" count="1">
            <x v="280"/>
          </reference>
        </references>
      </pivotArea>
    </format>
    <format dxfId="18522">
      <pivotArea dataOnly="0" labelOnly="1" fieldPosition="0">
        <references count="3">
          <reference field="0" count="1" selected="0">
            <x v="282"/>
          </reference>
          <reference field="1" count="1" selected="0">
            <x v="280"/>
          </reference>
          <reference field="2" count="1">
            <x v="281"/>
          </reference>
        </references>
      </pivotArea>
    </format>
    <format dxfId="18521">
      <pivotArea dataOnly="0" labelOnly="1" fieldPosition="0">
        <references count="3">
          <reference field="0" count="1" selected="0">
            <x v="283"/>
          </reference>
          <reference field="1" count="1" selected="0">
            <x v="281"/>
          </reference>
          <reference field="2" count="1">
            <x v="282"/>
          </reference>
        </references>
      </pivotArea>
    </format>
    <format dxfId="18520">
      <pivotArea dataOnly="0" labelOnly="1" fieldPosition="0">
        <references count="3">
          <reference field="0" count="1" selected="0">
            <x v="284"/>
          </reference>
          <reference field="1" count="1" selected="0">
            <x v="282"/>
          </reference>
          <reference field="2" count="1">
            <x v="283"/>
          </reference>
        </references>
      </pivotArea>
    </format>
    <format dxfId="18519">
      <pivotArea dataOnly="0" labelOnly="1" fieldPosition="0">
        <references count="3">
          <reference field="0" count="1" selected="0">
            <x v="285"/>
          </reference>
          <reference field="1" count="1" selected="0">
            <x v="283"/>
          </reference>
          <reference field="2" count="1">
            <x v="284"/>
          </reference>
        </references>
      </pivotArea>
    </format>
    <format dxfId="18518">
      <pivotArea dataOnly="0" labelOnly="1" fieldPosition="0">
        <references count="3">
          <reference field="0" count="1" selected="0">
            <x v="286"/>
          </reference>
          <reference field="1" count="1" selected="0">
            <x v="284"/>
          </reference>
          <reference field="2" count="1">
            <x v="285"/>
          </reference>
        </references>
      </pivotArea>
    </format>
    <format dxfId="18517">
      <pivotArea dataOnly="0" labelOnly="1" fieldPosition="0">
        <references count="3">
          <reference field="0" count="1" selected="0">
            <x v="287"/>
          </reference>
          <reference field="1" count="1" selected="0">
            <x v="285"/>
          </reference>
          <reference field="2" count="1">
            <x v="286"/>
          </reference>
        </references>
      </pivotArea>
    </format>
    <format dxfId="18516">
      <pivotArea dataOnly="0" labelOnly="1" fieldPosition="0">
        <references count="3">
          <reference field="0" count="1" selected="0">
            <x v="288"/>
          </reference>
          <reference field="1" count="1" selected="0">
            <x v="286"/>
          </reference>
          <reference field="2" count="1">
            <x v="287"/>
          </reference>
        </references>
      </pivotArea>
    </format>
    <format dxfId="18515">
      <pivotArea dataOnly="0" labelOnly="1" fieldPosition="0">
        <references count="3">
          <reference field="0" count="1" selected="0">
            <x v="289"/>
          </reference>
          <reference field="1" count="1" selected="0">
            <x v="287"/>
          </reference>
          <reference field="2" count="1">
            <x v="288"/>
          </reference>
        </references>
      </pivotArea>
    </format>
    <format dxfId="18514">
      <pivotArea dataOnly="0" labelOnly="1" fieldPosition="0">
        <references count="3">
          <reference field="0" count="1" selected="0">
            <x v="290"/>
          </reference>
          <reference field="1" count="1" selected="0">
            <x v="288"/>
          </reference>
          <reference field="2" count="1">
            <x v="289"/>
          </reference>
        </references>
      </pivotArea>
    </format>
    <format dxfId="18513">
      <pivotArea dataOnly="0" labelOnly="1" fieldPosition="0">
        <references count="3">
          <reference field="0" count="1" selected="0">
            <x v="291"/>
          </reference>
          <reference field="1" count="1" selected="0">
            <x v="289"/>
          </reference>
          <reference field="2" count="1">
            <x v="290"/>
          </reference>
        </references>
      </pivotArea>
    </format>
    <format dxfId="18512">
      <pivotArea dataOnly="0" labelOnly="1" fieldPosition="0">
        <references count="3">
          <reference field="0" count="1" selected="0">
            <x v="292"/>
          </reference>
          <reference field="1" count="1" selected="0">
            <x v="290"/>
          </reference>
          <reference field="2" count="1">
            <x v="291"/>
          </reference>
        </references>
      </pivotArea>
    </format>
    <format dxfId="18511">
      <pivotArea dataOnly="0" labelOnly="1" fieldPosition="0">
        <references count="3">
          <reference field="0" count="1" selected="0">
            <x v="293"/>
          </reference>
          <reference field="1" count="1" selected="0">
            <x v="291"/>
          </reference>
          <reference field="2" count="1">
            <x v="292"/>
          </reference>
        </references>
      </pivotArea>
    </format>
    <format dxfId="18510">
      <pivotArea dataOnly="0" labelOnly="1" fieldPosition="0">
        <references count="3">
          <reference field="0" count="1" selected="0">
            <x v="294"/>
          </reference>
          <reference field="1" count="1" selected="0">
            <x v="292"/>
          </reference>
          <reference field="2" count="1">
            <x v="293"/>
          </reference>
        </references>
      </pivotArea>
    </format>
    <format dxfId="18509">
      <pivotArea dataOnly="0" labelOnly="1" fieldPosition="0">
        <references count="3">
          <reference field="0" count="1" selected="0">
            <x v="295"/>
          </reference>
          <reference field="1" count="1" selected="0">
            <x v="293"/>
          </reference>
          <reference field="2" count="1">
            <x v="294"/>
          </reference>
        </references>
      </pivotArea>
    </format>
    <format dxfId="18508">
      <pivotArea dataOnly="0" labelOnly="1" fieldPosition="0">
        <references count="3">
          <reference field="0" count="1" selected="0">
            <x v="296"/>
          </reference>
          <reference field="1" count="1" selected="0">
            <x v="294"/>
          </reference>
          <reference field="2" count="1">
            <x v="295"/>
          </reference>
        </references>
      </pivotArea>
    </format>
    <format dxfId="18507">
      <pivotArea dataOnly="0" labelOnly="1" fieldPosition="0">
        <references count="3">
          <reference field="0" count="1" selected="0">
            <x v="297"/>
          </reference>
          <reference field="1" count="1" selected="0">
            <x v="295"/>
          </reference>
          <reference field="2" count="1">
            <x v="296"/>
          </reference>
        </references>
      </pivotArea>
    </format>
    <format dxfId="18506">
      <pivotArea dataOnly="0" labelOnly="1" fieldPosition="0">
        <references count="3">
          <reference field="0" count="1" selected="0">
            <x v="298"/>
          </reference>
          <reference field="1" count="1" selected="0">
            <x v="296"/>
          </reference>
          <reference field="2" count="1">
            <x v="297"/>
          </reference>
        </references>
      </pivotArea>
    </format>
    <format dxfId="18505">
      <pivotArea dataOnly="0" labelOnly="1" fieldPosition="0">
        <references count="3">
          <reference field="0" count="1" selected="0">
            <x v="299"/>
          </reference>
          <reference field="1" count="1" selected="0">
            <x v="297"/>
          </reference>
          <reference field="2" count="1">
            <x v="298"/>
          </reference>
        </references>
      </pivotArea>
    </format>
    <format dxfId="18504">
      <pivotArea dataOnly="0" labelOnly="1" fieldPosition="0">
        <references count="3">
          <reference field="0" count="1" selected="0">
            <x v="300"/>
          </reference>
          <reference field="1" count="1" selected="0">
            <x v="298"/>
          </reference>
          <reference field="2" count="1">
            <x v="299"/>
          </reference>
        </references>
      </pivotArea>
    </format>
    <format dxfId="18503">
      <pivotArea dataOnly="0" labelOnly="1" fieldPosition="0">
        <references count="3">
          <reference field="0" count="1" selected="0">
            <x v="301"/>
          </reference>
          <reference field="1" count="1" selected="0">
            <x v="299"/>
          </reference>
          <reference field="2" count="1">
            <x v="300"/>
          </reference>
        </references>
      </pivotArea>
    </format>
    <format dxfId="18502">
      <pivotArea dataOnly="0" labelOnly="1" fieldPosition="0">
        <references count="3">
          <reference field="0" count="1" selected="0">
            <x v="302"/>
          </reference>
          <reference field="1" count="1" selected="0">
            <x v="300"/>
          </reference>
          <reference field="2" count="1">
            <x v="301"/>
          </reference>
        </references>
      </pivotArea>
    </format>
    <format dxfId="18501">
      <pivotArea dataOnly="0" labelOnly="1" fieldPosition="0">
        <references count="3">
          <reference field="0" count="1" selected="0">
            <x v="303"/>
          </reference>
          <reference field="1" count="1" selected="0">
            <x v="301"/>
          </reference>
          <reference field="2" count="1">
            <x v="302"/>
          </reference>
        </references>
      </pivotArea>
    </format>
    <format dxfId="18500">
      <pivotArea dataOnly="0" labelOnly="1" fieldPosition="0">
        <references count="3">
          <reference field="0" count="1" selected="0">
            <x v="304"/>
          </reference>
          <reference field="1" count="1" selected="0">
            <x v="302"/>
          </reference>
          <reference field="2" count="1">
            <x v="303"/>
          </reference>
        </references>
      </pivotArea>
    </format>
    <format dxfId="18499">
      <pivotArea dataOnly="0" labelOnly="1" fieldPosition="0">
        <references count="3">
          <reference field="0" count="1" selected="0">
            <x v="305"/>
          </reference>
          <reference field="1" count="1" selected="0">
            <x v="303"/>
          </reference>
          <reference field="2" count="1">
            <x v="304"/>
          </reference>
        </references>
      </pivotArea>
    </format>
    <format dxfId="18498">
      <pivotArea dataOnly="0" labelOnly="1" fieldPosition="0">
        <references count="3">
          <reference field="0" count="1" selected="0">
            <x v="306"/>
          </reference>
          <reference field="1" count="1" selected="0">
            <x v="304"/>
          </reference>
          <reference field="2" count="1">
            <x v="305"/>
          </reference>
        </references>
      </pivotArea>
    </format>
    <format dxfId="18497">
      <pivotArea dataOnly="0" labelOnly="1" fieldPosition="0">
        <references count="3">
          <reference field="0" count="1" selected="0">
            <x v="307"/>
          </reference>
          <reference field="1" count="1" selected="0">
            <x v="305"/>
          </reference>
          <reference field="2" count="1">
            <x v="306"/>
          </reference>
        </references>
      </pivotArea>
    </format>
    <format dxfId="18496">
      <pivotArea dataOnly="0" labelOnly="1" fieldPosition="0">
        <references count="3">
          <reference field="0" count="1" selected="0">
            <x v="308"/>
          </reference>
          <reference field="1" count="1" selected="0">
            <x v="306"/>
          </reference>
          <reference field="2" count="1">
            <x v="307"/>
          </reference>
        </references>
      </pivotArea>
    </format>
    <format dxfId="18495">
      <pivotArea dataOnly="0" labelOnly="1" fieldPosition="0">
        <references count="3">
          <reference field="0" count="1" selected="0">
            <x v="309"/>
          </reference>
          <reference field="1" count="1" selected="0">
            <x v="307"/>
          </reference>
          <reference field="2" count="1">
            <x v="308"/>
          </reference>
        </references>
      </pivotArea>
    </format>
    <format dxfId="18494">
      <pivotArea dataOnly="0" labelOnly="1" fieldPosition="0">
        <references count="3">
          <reference field="0" count="1" selected="0">
            <x v="310"/>
          </reference>
          <reference field="1" count="1" selected="0">
            <x v="308"/>
          </reference>
          <reference field="2" count="1">
            <x v="309"/>
          </reference>
        </references>
      </pivotArea>
    </format>
    <format dxfId="18493">
      <pivotArea dataOnly="0" labelOnly="1" fieldPosition="0">
        <references count="3">
          <reference field="0" count="1" selected="0">
            <x v="311"/>
          </reference>
          <reference field="1" count="1" selected="0">
            <x v="309"/>
          </reference>
          <reference field="2" count="1">
            <x v="310"/>
          </reference>
        </references>
      </pivotArea>
    </format>
    <format dxfId="18492">
      <pivotArea dataOnly="0" labelOnly="1" fieldPosition="0">
        <references count="3">
          <reference field="0" count="1" selected="0">
            <x v="312"/>
          </reference>
          <reference field="1" count="1" selected="0">
            <x v="310"/>
          </reference>
          <reference field="2" count="1">
            <x v="311"/>
          </reference>
        </references>
      </pivotArea>
    </format>
    <format dxfId="18491">
      <pivotArea dataOnly="0" labelOnly="1" fieldPosition="0">
        <references count="3">
          <reference field="0" count="1" selected="0">
            <x v="313"/>
          </reference>
          <reference field="1" count="1" selected="0">
            <x v="311"/>
          </reference>
          <reference field="2" count="1">
            <x v="312"/>
          </reference>
        </references>
      </pivotArea>
    </format>
    <format dxfId="18490">
      <pivotArea dataOnly="0" labelOnly="1" fieldPosition="0">
        <references count="3">
          <reference field="0" count="1" selected="0">
            <x v="314"/>
          </reference>
          <reference field="1" count="1" selected="0">
            <x v="312"/>
          </reference>
          <reference field="2" count="1">
            <x v="313"/>
          </reference>
        </references>
      </pivotArea>
    </format>
    <format dxfId="18489">
      <pivotArea dataOnly="0" labelOnly="1" fieldPosition="0">
        <references count="3">
          <reference field="0" count="1" selected="0">
            <x v="315"/>
          </reference>
          <reference field="1" count="1" selected="0">
            <x v="313"/>
          </reference>
          <reference field="2" count="1">
            <x v="314"/>
          </reference>
        </references>
      </pivotArea>
    </format>
    <format dxfId="18488">
      <pivotArea dataOnly="0" labelOnly="1" fieldPosition="0">
        <references count="3">
          <reference field="0" count="1" selected="0">
            <x v="316"/>
          </reference>
          <reference field="1" count="1" selected="0">
            <x v="314"/>
          </reference>
          <reference field="2" count="1">
            <x v="315"/>
          </reference>
        </references>
      </pivotArea>
    </format>
    <format dxfId="18487">
      <pivotArea dataOnly="0" labelOnly="1" fieldPosition="0">
        <references count="3">
          <reference field="0" count="1" selected="0">
            <x v="317"/>
          </reference>
          <reference field="1" count="1" selected="0">
            <x v="315"/>
          </reference>
          <reference field="2" count="1">
            <x v="316"/>
          </reference>
        </references>
      </pivotArea>
    </format>
    <format dxfId="18486">
      <pivotArea dataOnly="0" labelOnly="1" fieldPosition="0">
        <references count="3">
          <reference field="0" count="1" selected="0">
            <x v="318"/>
          </reference>
          <reference field="1" count="1" selected="0">
            <x v="316"/>
          </reference>
          <reference field="2" count="1">
            <x v="317"/>
          </reference>
        </references>
      </pivotArea>
    </format>
    <format dxfId="18485">
      <pivotArea dataOnly="0" labelOnly="1" fieldPosition="0">
        <references count="3">
          <reference field="0" count="1" selected="0">
            <x v="319"/>
          </reference>
          <reference field="1" count="1" selected="0">
            <x v="317"/>
          </reference>
          <reference field="2" count="1">
            <x v="318"/>
          </reference>
        </references>
      </pivotArea>
    </format>
    <format dxfId="18484">
      <pivotArea dataOnly="0" labelOnly="1" fieldPosition="0">
        <references count="3">
          <reference field="0" count="1" selected="0">
            <x v="320"/>
          </reference>
          <reference field="1" count="1" selected="0">
            <x v="318"/>
          </reference>
          <reference field="2" count="1">
            <x v="319"/>
          </reference>
        </references>
      </pivotArea>
    </format>
    <format dxfId="18483">
      <pivotArea dataOnly="0" labelOnly="1" fieldPosition="0">
        <references count="3">
          <reference field="0" count="1" selected="0">
            <x v="321"/>
          </reference>
          <reference field="1" count="1" selected="0">
            <x v="319"/>
          </reference>
          <reference field="2" count="1">
            <x v="320"/>
          </reference>
        </references>
      </pivotArea>
    </format>
    <format dxfId="18482">
      <pivotArea dataOnly="0" labelOnly="1" fieldPosition="0">
        <references count="3">
          <reference field="0" count="1" selected="0">
            <x v="322"/>
          </reference>
          <reference field="1" count="1" selected="0">
            <x v="320"/>
          </reference>
          <reference field="2" count="1">
            <x v="321"/>
          </reference>
        </references>
      </pivotArea>
    </format>
    <format dxfId="18481">
      <pivotArea dataOnly="0" labelOnly="1" fieldPosition="0">
        <references count="3">
          <reference field="0" count="1" selected="0">
            <x v="323"/>
          </reference>
          <reference field="1" count="1" selected="0">
            <x v="321"/>
          </reference>
          <reference field="2" count="1">
            <x v="322"/>
          </reference>
        </references>
      </pivotArea>
    </format>
    <format dxfId="18480">
      <pivotArea dataOnly="0" labelOnly="1" fieldPosition="0">
        <references count="3">
          <reference field="0" count="1" selected="0">
            <x v="324"/>
          </reference>
          <reference field="1" count="1" selected="0">
            <x v="322"/>
          </reference>
          <reference field="2" count="1">
            <x v="323"/>
          </reference>
        </references>
      </pivotArea>
    </format>
    <format dxfId="18479">
      <pivotArea dataOnly="0" labelOnly="1" fieldPosition="0">
        <references count="3">
          <reference field="0" count="1" selected="0">
            <x v="325"/>
          </reference>
          <reference field="1" count="1" selected="0">
            <x v="323"/>
          </reference>
          <reference field="2" count="1">
            <x v="324"/>
          </reference>
        </references>
      </pivotArea>
    </format>
    <format dxfId="18478">
      <pivotArea dataOnly="0" labelOnly="1" fieldPosition="0">
        <references count="3">
          <reference field="0" count="1" selected="0">
            <x v="326"/>
          </reference>
          <reference field="1" count="1" selected="0">
            <x v="324"/>
          </reference>
          <reference field="2" count="1">
            <x v="325"/>
          </reference>
        </references>
      </pivotArea>
    </format>
    <format dxfId="18477">
      <pivotArea dataOnly="0" labelOnly="1" fieldPosition="0">
        <references count="3">
          <reference field="0" count="1" selected="0">
            <x v="327"/>
          </reference>
          <reference field="1" count="1" selected="0">
            <x v="325"/>
          </reference>
          <reference field="2" count="1">
            <x v="326"/>
          </reference>
        </references>
      </pivotArea>
    </format>
    <format dxfId="18476">
      <pivotArea dataOnly="0" labelOnly="1" fieldPosition="0">
        <references count="3">
          <reference field="0" count="1" selected="0">
            <x v="328"/>
          </reference>
          <reference field="1" count="1" selected="0">
            <x v="326"/>
          </reference>
          <reference field="2" count="1">
            <x v="327"/>
          </reference>
        </references>
      </pivotArea>
    </format>
    <format dxfId="18475">
      <pivotArea dataOnly="0" labelOnly="1" fieldPosition="0">
        <references count="3">
          <reference field="0" count="1" selected="0">
            <x v="329"/>
          </reference>
          <reference field="1" count="1" selected="0">
            <x v="327"/>
          </reference>
          <reference field="2" count="1">
            <x v="328"/>
          </reference>
        </references>
      </pivotArea>
    </format>
    <format dxfId="18474">
      <pivotArea dataOnly="0" labelOnly="1" fieldPosition="0">
        <references count="3">
          <reference field="0" count="1" selected="0">
            <x v="330"/>
          </reference>
          <reference field="1" count="1" selected="0">
            <x v="328"/>
          </reference>
          <reference field="2" count="1">
            <x v="329"/>
          </reference>
        </references>
      </pivotArea>
    </format>
    <format dxfId="18473">
      <pivotArea dataOnly="0" labelOnly="1" fieldPosition="0">
        <references count="3">
          <reference field="0" count="1" selected="0">
            <x v="331"/>
          </reference>
          <reference field="1" count="1" selected="0">
            <x v="329"/>
          </reference>
          <reference field="2" count="1">
            <x v="330"/>
          </reference>
        </references>
      </pivotArea>
    </format>
    <format dxfId="18472">
      <pivotArea dataOnly="0" labelOnly="1" fieldPosition="0">
        <references count="3">
          <reference field="0" count="1" selected="0">
            <x v="332"/>
          </reference>
          <reference field="1" count="1" selected="0">
            <x v="330"/>
          </reference>
          <reference field="2" count="1">
            <x v="331"/>
          </reference>
        </references>
      </pivotArea>
    </format>
    <format dxfId="18471">
      <pivotArea dataOnly="0" labelOnly="1" fieldPosition="0">
        <references count="3">
          <reference field="0" count="1" selected="0">
            <x v="333"/>
          </reference>
          <reference field="1" count="1" selected="0">
            <x v="331"/>
          </reference>
          <reference field="2" count="1">
            <x v="332"/>
          </reference>
        </references>
      </pivotArea>
    </format>
    <format dxfId="18470">
      <pivotArea dataOnly="0" labelOnly="1" fieldPosition="0">
        <references count="3">
          <reference field="0" count="1" selected="0">
            <x v="334"/>
          </reference>
          <reference field="1" count="1" selected="0">
            <x v="332"/>
          </reference>
          <reference field="2" count="1">
            <x v="333"/>
          </reference>
        </references>
      </pivotArea>
    </format>
    <format dxfId="18469">
      <pivotArea dataOnly="0" labelOnly="1" fieldPosition="0">
        <references count="3">
          <reference field="0" count="1" selected="0">
            <x v="335"/>
          </reference>
          <reference field="1" count="1" selected="0">
            <x v="333"/>
          </reference>
          <reference field="2" count="1">
            <x v="334"/>
          </reference>
        </references>
      </pivotArea>
    </format>
    <format dxfId="18468">
      <pivotArea dataOnly="0" labelOnly="1" fieldPosition="0">
        <references count="3">
          <reference field="0" count="1" selected="0">
            <x v="336"/>
          </reference>
          <reference field="1" count="1" selected="0">
            <x v="334"/>
          </reference>
          <reference field="2" count="1">
            <x v="335"/>
          </reference>
        </references>
      </pivotArea>
    </format>
    <format dxfId="18467">
      <pivotArea dataOnly="0" labelOnly="1" fieldPosition="0">
        <references count="3">
          <reference field="0" count="1" selected="0">
            <x v="337"/>
          </reference>
          <reference field="1" count="1" selected="0">
            <x v="335"/>
          </reference>
          <reference field="2" count="1">
            <x v="336"/>
          </reference>
        </references>
      </pivotArea>
    </format>
    <format dxfId="18466">
      <pivotArea dataOnly="0" labelOnly="1" fieldPosition="0">
        <references count="3">
          <reference field="0" count="1" selected="0">
            <x v="338"/>
          </reference>
          <reference field="1" count="1" selected="0">
            <x v="336"/>
          </reference>
          <reference field="2" count="1">
            <x v="337"/>
          </reference>
        </references>
      </pivotArea>
    </format>
    <format dxfId="18465">
      <pivotArea dataOnly="0" labelOnly="1" fieldPosition="0">
        <references count="3">
          <reference field="0" count="1" selected="0">
            <x v="339"/>
          </reference>
          <reference field="1" count="1" selected="0">
            <x v="337"/>
          </reference>
          <reference field="2" count="1">
            <x v="338"/>
          </reference>
        </references>
      </pivotArea>
    </format>
    <format dxfId="18464">
      <pivotArea dataOnly="0" labelOnly="1" fieldPosition="0">
        <references count="3">
          <reference field="0" count="1" selected="0">
            <x v="340"/>
          </reference>
          <reference field="1" count="1" selected="0">
            <x v="338"/>
          </reference>
          <reference field="2" count="1">
            <x v="339"/>
          </reference>
        </references>
      </pivotArea>
    </format>
    <format dxfId="18463">
      <pivotArea dataOnly="0" labelOnly="1" fieldPosition="0">
        <references count="3">
          <reference field="0" count="1" selected="0">
            <x v="341"/>
          </reference>
          <reference field="1" count="1" selected="0">
            <x v="339"/>
          </reference>
          <reference field="2" count="1">
            <x v="340"/>
          </reference>
        </references>
      </pivotArea>
    </format>
    <format dxfId="18462">
      <pivotArea dataOnly="0" labelOnly="1" fieldPosition="0">
        <references count="3">
          <reference field="0" count="1" selected="0">
            <x v="342"/>
          </reference>
          <reference field="1" count="1" selected="0">
            <x v="340"/>
          </reference>
          <reference field="2" count="1">
            <x v="341"/>
          </reference>
        </references>
      </pivotArea>
    </format>
    <format dxfId="18461">
      <pivotArea dataOnly="0" labelOnly="1" fieldPosition="0">
        <references count="3">
          <reference field="0" count="1" selected="0">
            <x v="343"/>
          </reference>
          <reference field="1" count="1" selected="0">
            <x v="341"/>
          </reference>
          <reference field="2" count="1">
            <x v="342"/>
          </reference>
        </references>
      </pivotArea>
    </format>
    <format dxfId="18460">
      <pivotArea dataOnly="0" labelOnly="1" fieldPosition="0">
        <references count="3">
          <reference field="0" count="1" selected="0">
            <x v="344"/>
          </reference>
          <reference field="1" count="1" selected="0">
            <x v="342"/>
          </reference>
          <reference field="2" count="1">
            <x v="343"/>
          </reference>
        </references>
      </pivotArea>
    </format>
    <format dxfId="18459">
      <pivotArea dataOnly="0" labelOnly="1" fieldPosition="0">
        <references count="3">
          <reference field="0" count="1" selected="0">
            <x v="345"/>
          </reference>
          <reference field="1" count="1" selected="0">
            <x v="343"/>
          </reference>
          <reference field="2" count="1">
            <x v="344"/>
          </reference>
        </references>
      </pivotArea>
    </format>
    <format dxfId="18458">
      <pivotArea dataOnly="0" labelOnly="1" fieldPosition="0">
        <references count="3">
          <reference field="0" count="1" selected="0">
            <x v="346"/>
          </reference>
          <reference field="1" count="1" selected="0">
            <x v="344"/>
          </reference>
          <reference field="2" count="1">
            <x v="345"/>
          </reference>
        </references>
      </pivotArea>
    </format>
    <format dxfId="18457">
      <pivotArea dataOnly="0" labelOnly="1" fieldPosition="0">
        <references count="3">
          <reference field="0" count="1" selected="0">
            <x v="347"/>
          </reference>
          <reference field="1" count="1" selected="0">
            <x v="345"/>
          </reference>
          <reference field="2" count="1">
            <x v="346"/>
          </reference>
        </references>
      </pivotArea>
    </format>
    <format dxfId="18456">
      <pivotArea dataOnly="0" labelOnly="1" fieldPosition="0">
        <references count="3">
          <reference field="0" count="1" selected="0">
            <x v="348"/>
          </reference>
          <reference field="1" count="1" selected="0">
            <x v="346"/>
          </reference>
          <reference field="2" count="1">
            <x v="347"/>
          </reference>
        </references>
      </pivotArea>
    </format>
    <format dxfId="18455">
      <pivotArea dataOnly="0" labelOnly="1" fieldPosition="0">
        <references count="3">
          <reference field="0" count="1" selected="0">
            <x v="349"/>
          </reference>
          <reference field="1" count="1" selected="0">
            <x v="347"/>
          </reference>
          <reference field="2" count="1">
            <x v="348"/>
          </reference>
        </references>
      </pivotArea>
    </format>
    <format dxfId="18454">
      <pivotArea dataOnly="0" labelOnly="1" fieldPosition="0">
        <references count="3">
          <reference field="0" count="1" selected="0">
            <x v="350"/>
          </reference>
          <reference field="1" count="1" selected="0">
            <x v="348"/>
          </reference>
          <reference field="2" count="1">
            <x v="349"/>
          </reference>
        </references>
      </pivotArea>
    </format>
    <format dxfId="18453">
      <pivotArea dataOnly="0" labelOnly="1" fieldPosition="0">
        <references count="3">
          <reference field="0" count="1" selected="0">
            <x v="351"/>
          </reference>
          <reference field="1" count="1" selected="0">
            <x v="349"/>
          </reference>
          <reference field="2" count="1">
            <x v="350"/>
          </reference>
        </references>
      </pivotArea>
    </format>
    <format dxfId="18452">
      <pivotArea dataOnly="0" labelOnly="1" fieldPosition="0">
        <references count="3">
          <reference field="0" count="1" selected="0">
            <x v="352"/>
          </reference>
          <reference field="1" count="1" selected="0">
            <x v="350"/>
          </reference>
          <reference field="2" count="1">
            <x v="351"/>
          </reference>
        </references>
      </pivotArea>
    </format>
    <format dxfId="18451">
      <pivotArea dataOnly="0" labelOnly="1" fieldPosition="0">
        <references count="3">
          <reference field="0" count="1" selected="0">
            <x v="353"/>
          </reference>
          <reference field="1" count="1" selected="0">
            <x v="351"/>
          </reference>
          <reference field="2" count="1">
            <x v="352"/>
          </reference>
        </references>
      </pivotArea>
    </format>
    <format dxfId="18450">
      <pivotArea dataOnly="0" labelOnly="1" fieldPosition="0">
        <references count="3">
          <reference field="0" count="1" selected="0">
            <x v="354"/>
          </reference>
          <reference field="1" count="1" selected="0">
            <x v="352"/>
          </reference>
          <reference field="2" count="1">
            <x v="353"/>
          </reference>
        </references>
      </pivotArea>
    </format>
    <format dxfId="18449">
      <pivotArea dataOnly="0" labelOnly="1" fieldPosition="0">
        <references count="3">
          <reference field="0" count="1" selected="0">
            <x v="355"/>
          </reference>
          <reference field="1" count="1" selected="0">
            <x v="353"/>
          </reference>
          <reference field="2" count="1">
            <x v="354"/>
          </reference>
        </references>
      </pivotArea>
    </format>
    <format dxfId="18448">
      <pivotArea dataOnly="0" labelOnly="1" fieldPosition="0">
        <references count="3">
          <reference field="0" count="1" selected="0">
            <x v="356"/>
          </reference>
          <reference field="1" count="1" selected="0">
            <x v="354"/>
          </reference>
          <reference field="2" count="1">
            <x v="355"/>
          </reference>
        </references>
      </pivotArea>
    </format>
    <format dxfId="18447">
      <pivotArea dataOnly="0" labelOnly="1" fieldPosition="0">
        <references count="3">
          <reference field="0" count="1" selected="0">
            <x v="357"/>
          </reference>
          <reference field="1" count="1" selected="0">
            <x v="355"/>
          </reference>
          <reference field="2" count="1">
            <x v="356"/>
          </reference>
        </references>
      </pivotArea>
    </format>
    <format dxfId="18446">
      <pivotArea dataOnly="0" labelOnly="1" fieldPosition="0">
        <references count="3">
          <reference field="0" count="1" selected="0">
            <x v="358"/>
          </reference>
          <reference field="1" count="1" selected="0">
            <x v="356"/>
          </reference>
          <reference field="2" count="1">
            <x v="357"/>
          </reference>
        </references>
      </pivotArea>
    </format>
    <format dxfId="18445">
      <pivotArea dataOnly="0" labelOnly="1" fieldPosition="0">
        <references count="3">
          <reference field="0" count="1" selected="0">
            <x v="359"/>
          </reference>
          <reference field="1" count="1" selected="0">
            <x v="357"/>
          </reference>
          <reference field="2" count="1">
            <x v="358"/>
          </reference>
        </references>
      </pivotArea>
    </format>
    <format dxfId="18444">
      <pivotArea dataOnly="0" labelOnly="1" fieldPosition="0">
        <references count="3">
          <reference field="0" count="1" selected="0">
            <x v="360"/>
          </reference>
          <reference field="1" count="1" selected="0">
            <x v="358"/>
          </reference>
          <reference field="2" count="1">
            <x v="359"/>
          </reference>
        </references>
      </pivotArea>
    </format>
    <format dxfId="18443">
      <pivotArea dataOnly="0" labelOnly="1" fieldPosition="0">
        <references count="3">
          <reference field="0" count="1" selected="0">
            <x v="361"/>
          </reference>
          <reference field="1" count="1" selected="0">
            <x v="359"/>
          </reference>
          <reference field="2" count="1">
            <x v="360"/>
          </reference>
        </references>
      </pivotArea>
    </format>
    <format dxfId="18442">
      <pivotArea dataOnly="0" labelOnly="1" fieldPosition="0">
        <references count="3">
          <reference field="0" count="1" selected="0">
            <x v="362"/>
          </reference>
          <reference field="1" count="1" selected="0">
            <x v="360"/>
          </reference>
          <reference field="2" count="1">
            <x v="361"/>
          </reference>
        </references>
      </pivotArea>
    </format>
    <format dxfId="18441">
      <pivotArea dataOnly="0" labelOnly="1" fieldPosition="0">
        <references count="3">
          <reference field="0" count="1" selected="0">
            <x v="363"/>
          </reference>
          <reference field="1" count="1" selected="0">
            <x v="361"/>
          </reference>
          <reference field="2" count="1">
            <x v="362"/>
          </reference>
        </references>
      </pivotArea>
    </format>
    <format dxfId="18440">
      <pivotArea dataOnly="0" labelOnly="1" fieldPosition="0">
        <references count="3">
          <reference field="0" count="1" selected="0">
            <x v="364"/>
          </reference>
          <reference field="1" count="1" selected="0">
            <x v="362"/>
          </reference>
          <reference field="2" count="1">
            <x v="363"/>
          </reference>
        </references>
      </pivotArea>
    </format>
    <format dxfId="18439">
      <pivotArea dataOnly="0" labelOnly="1" fieldPosition="0">
        <references count="3">
          <reference field="0" count="1" selected="0">
            <x v="365"/>
          </reference>
          <reference field="1" count="1" selected="0">
            <x v="363"/>
          </reference>
          <reference field="2" count="1">
            <x v="364"/>
          </reference>
        </references>
      </pivotArea>
    </format>
    <format dxfId="18438">
      <pivotArea dataOnly="0" labelOnly="1" fieldPosition="0">
        <references count="3">
          <reference field="0" count="1" selected="0">
            <x v="366"/>
          </reference>
          <reference field="1" count="1" selected="0">
            <x v="364"/>
          </reference>
          <reference field="2" count="1">
            <x v="365"/>
          </reference>
        </references>
      </pivotArea>
    </format>
    <format dxfId="18437">
      <pivotArea dataOnly="0" labelOnly="1" fieldPosition="0">
        <references count="3">
          <reference field="0" count="1" selected="0">
            <x v="367"/>
          </reference>
          <reference field="1" count="1" selected="0">
            <x v="365"/>
          </reference>
          <reference field="2" count="1">
            <x v="366"/>
          </reference>
        </references>
      </pivotArea>
    </format>
    <format dxfId="18436">
      <pivotArea dataOnly="0" labelOnly="1" fieldPosition="0">
        <references count="3">
          <reference field="0" count="1" selected="0">
            <x v="368"/>
          </reference>
          <reference field="1" count="1" selected="0">
            <x v="366"/>
          </reference>
          <reference field="2" count="1">
            <x v="367"/>
          </reference>
        </references>
      </pivotArea>
    </format>
    <format dxfId="18435">
      <pivotArea dataOnly="0" labelOnly="1" fieldPosition="0">
        <references count="3">
          <reference field="0" count="1" selected="0">
            <x v="369"/>
          </reference>
          <reference field="1" count="1" selected="0">
            <x v="367"/>
          </reference>
          <reference field="2" count="1">
            <x v="368"/>
          </reference>
        </references>
      </pivotArea>
    </format>
    <format dxfId="18434">
      <pivotArea dataOnly="0" labelOnly="1" fieldPosition="0">
        <references count="3">
          <reference field="0" count="1" selected="0">
            <x v="370"/>
          </reference>
          <reference field="1" count="1" selected="0">
            <x v="368"/>
          </reference>
          <reference field="2" count="1">
            <x v="369"/>
          </reference>
        </references>
      </pivotArea>
    </format>
    <format dxfId="18433">
      <pivotArea dataOnly="0" labelOnly="1" fieldPosition="0">
        <references count="3">
          <reference field="0" count="1" selected="0">
            <x v="371"/>
          </reference>
          <reference field="1" count="1" selected="0">
            <x v="369"/>
          </reference>
          <reference field="2" count="1">
            <x v="370"/>
          </reference>
        </references>
      </pivotArea>
    </format>
    <format dxfId="18432">
      <pivotArea dataOnly="0" labelOnly="1" fieldPosition="0">
        <references count="3">
          <reference field="0" count="1" selected="0">
            <x v="372"/>
          </reference>
          <reference field="1" count="1" selected="0">
            <x v="370"/>
          </reference>
          <reference field="2" count="1">
            <x v="371"/>
          </reference>
        </references>
      </pivotArea>
    </format>
    <format dxfId="18431">
      <pivotArea dataOnly="0" labelOnly="1" fieldPosition="0">
        <references count="3">
          <reference field="0" count="1" selected="0">
            <x v="373"/>
          </reference>
          <reference field="1" count="1" selected="0">
            <x v="371"/>
          </reference>
          <reference field="2" count="1">
            <x v="372"/>
          </reference>
        </references>
      </pivotArea>
    </format>
    <format dxfId="18430">
      <pivotArea dataOnly="0" labelOnly="1" fieldPosition="0">
        <references count="3">
          <reference field="0" count="1" selected="0">
            <x v="374"/>
          </reference>
          <reference field="1" count="1" selected="0">
            <x v="372"/>
          </reference>
          <reference field="2" count="1">
            <x v="373"/>
          </reference>
        </references>
      </pivotArea>
    </format>
    <format dxfId="18429">
      <pivotArea dataOnly="0" labelOnly="1" fieldPosition="0">
        <references count="3">
          <reference field="0" count="1" selected="0">
            <x v="375"/>
          </reference>
          <reference field="1" count="1" selected="0">
            <x v="373"/>
          </reference>
          <reference field="2" count="1">
            <x v="374"/>
          </reference>
        </references>
      </pivotArea>
    </format>
    <format dxfId="18428">
      <pivotArea dataOnly="0" labelOnly="1" fieldPosition="0">
        <references count="3">
          <reference field="0" count="1" selected="0">
            <x v="376"/>
          </reference>
          <reference field="1" count="1" selected="0">
            <x v="374"/>
          </reference>
          <reference field="2" count="1">
            <x v="375"/>
          </reference>
        </references>
      </pivotArea>
    </format>
    <format dxfId="18427">
      <pivotArea dataOnly="0" labelOnly="1" fieldPosition="0">
        <references count="3">
          <reference field="0" count="1" selected="0">
            <x v="377"/>
          </reference>
          <reference field="1" count="1" selected="0">
            <x v="375"/>
          </reference>
          <reference field="2" count="1">
            <x v="376"/>
          </reference>
        </references>
      </pivotArea>
    </format>
    <format dxfId="18426">
      <pivotArea dataOnly="0" labelOnly="1" fieldPosition="0">
        <references count="3">
          <reference field="0" count="1" selected="0">
            <x v="378"/>
          </reference>
          <reference field="1" count="1" selected="0">
            <x v="376"/>
          </reference>
          <reference field="2" count="1">
            <x v="377"/>
          </reference>
        </references>
      </pivotArea>
    </format>
    <format dxfId="18425">
      <pivotArea dataOnly="0" labelOnly="1" fieldPosition="0">
        <references count="3">
          <reference field="0" count="1" selected="0">
            <x v="379"/>
          </reference>
          <reference field="1" count="1" selected="0">
            <x v="377"/>
          </reference>
          <reference field="2" count="1">
            <x v="378"/>
          </reference>
        </references>
      </pivotArea>
    </format>
    <format dxfId="18424">
      <pivotArea dataOnly="0" labelOnly="1" fieldPosition="0">
        <references count="3">
          <reference field="0" count="1" selected="0">
            <x v="380"/>
          </reference>
          <reference field="1" count="1" selected="0">
            <x v="378"/>
          </reference>
          <reference field="2" count="1">
            <x v="379"/>
          </reference>
        </references>
      </pivotArea>
    </format>
    <format dxfId="18423">
      <pivotArea dataOnly="0" labelOnly="1" fieldPosition="0">
        <references count="3">
          <reference field="0" count="1" selected="0">
            <x v="381"/>
          </reference>
          <reference field="1" count="1" selected="0">
            <x v="379"/>
          </reference>
          <reference field="2" count="1">
            <x v="380"/>
          </reference>
        </references>
      </pivotArea>
    </format>
    <format dxfId="18422">
      <pivotArea dataOnly="0" labelOnly="1" fieldPosition="0">
        <references count="3">
          <reference field="0" count="1" selected="0">
            <x v="382"/>
          </reference>
          <reference field="1" count="1" selected="0">
            <x v="380"/>
          </reference>
          <reference field="2" count="1">
            <x v="381"/>
          </reference>
        </references>
      </pivotArea>
    </format>
    <format dxfId="18421">
      <pivotArea dataOnly="0" labelOnly="1" fieldPosition="0">
        <references count="3">
          <reference field="0" count="1" selected="0">
            <x v="383"/>
          </reference>
          <reference field="1" count="1" selected="0">
            <x v="381"/>
          </reference>
          <reference field="2" count="1">
            <x v="382"/>
          </reference>
        </references>
      </pivotArea>
    </format>
    <format dxfId="18420">
      <pivotArea dataOnly="0" labelOnly="1" fieldPosition="0">
        <references count="3">
          <reference field="0" count="1" selected="0">
            <x v="384"/>
          </reference>
          <reference field="1" count="1" selected="0">
            <x v="382"/>
          </reference>
          <reference field="2" count="1">
            <x v="383"/>
          </reference>
        </references>
      </pivotArea>
    </format>
    <format dxfId="18419">
      <pivotArea dataOnly="0" labelOnly="1" fieldPosition="0">
        <references count="3">
          <reference field="0" count="1" selected="0">
            <x v="385"/>
          </reference>
          <reference field="1" count="1" selected="0">
            <x v="383"/>
          </reference>
          <reference field="2" count="1">
            <x v="384"/>
          </reference>
        </references>
      </pivotArea>
    </format>
    <format dxfId="18418">
      <pivotArea dataOnly="0" labelOnly="1" fieldPosition="0">
        <references count="3">
          <reference field="0" count="1" selected="0">
            <x v="386"/>
          </reference>
          <reference field="1" count="1" selected="0">
            <x v="384"/>
          </reference>
          <reference field="2" count="1">
            <x v="385"/>
          </reference>
        </references>
      </pivotArea>
    </format>
    <format dxfId="18417">
      <pivotArea dataOnly="0" labelOnly="1" fieldPosition="0">
        <references count="3">
          <reference field="0" count="1" selected="0">
            <x v="387"/>
          </reference>
          <reference field="1" count="1" selected="0">
            <x v="385"/>
          </reference>
          <reference field="2" count="1">
            <x v="386"/>
          </reference>
        </references>
      </pivotArea>
    </format>
    <format dxfId="18416">
      <pivotArea dataOnly="0" labelOnly="1" fieldPosition="0">
        <references count="3">
          <reference field="0" count="1" selected="0">
            <x v="388"/>
          </reference>
          <reference field="1" count="1" selected="0">
            <x v="386"/>
          </reference>
          <reference field="2" count="1">
            <x v="387"/>
          </reference>
        </references>
      </pivotArea>
    </format>
    <format dxfId="18415">
      <pivotArea dataOnly="0" labelOnly="1" fieldPosition="0">
        <references count="3">
          <reference field="0" count="1" selected="0">
            <x v="389"/>
          </reference>
          <reference field="1" count="1" selected="0">
            <x v="387"/>
          </reference>
          <reference field="2" count="1">
            <x v="388"/>
          </reference>
        </references>
      </pivotArea>
    </format>
    <format dxfId="18414">
      <pivotArea dataOnly="0" labelOnly="1" fieldPosition="0">
        <references count="3">
          <reference field="0" count="1" selected="0">
            <x v="390"/>
          </reference>
          <reference field="1" count="1" selected="0">
            <x v="388"/>
          </reference>
          <reference field="2" count="1">
            <x v="389"/>
          </reference>
        </references>
      </pivotArea>
    </format>
    <format dxfId="18413">
      <pivotArea dataOnly="0" labelOnly="1" fieldPosition="0">
        <references count="3">
          <reference field="0" count="1" selected="0">
            <x v="391"/>
          </reference>
          <reference field="1" count="1" selected="0">
            <x v="389"/>
          </reference>
          <reference field="2" count="1">
            <x v="390"/>
          </reference>
        </references>
      </pivotArea>
    </format>
    <format dxfId="18412">
      <pivotArea dataOnly="0" labelOnly="1" fieldPosition="0">
        <references count="3">
          <reference field="0" count="1" selected="0">
            <x v="392"/>
          </reference>
          <reference field="1" count="1" selected="0">
            <x v="390"/>
          </reference>
          <reference field="2" count="1">
            <x v="391"/>
          </reference>
        </references>
      </pivotArea>
    </format>
    <format dxfId="18411">
      <pivotArea dataOnly="0" labelOnly="1" fieldPosition="0">
        <references count="3">
          <reference field="0" count="1" selected="0">
            <x v="393"/>
          </reference>
          <reference field="1" count="1" selected="0">
            <x v="391"/>
          </reference>
          <reference field="2" count="1">
            <x v="392"/>
          </reference>
        </references>
      </pivotArea>
    </format>
    <format dxfId="18410">
      <pivotArea dataOnly="0" labelOnly="1" fieldPosition="0">
        <references count="3">
          <reference field="0" count="1" selected="0">
            <x v="394"/>
          </reference>
          <reference field="1" count="1" selected="0">
            <x v="392"/>
          </reference>
          <reference field="2" count="1">
            <x v="393"/>
          </reference>
        </references>
      </pivotArea>
    </format>
    <format dxfId="18409">
      <pivotArea dataOnly="0" labelOnly="1" fieldPosition="0">
        <references count="3">
          <reference field="0" count="1" selected="0">
            <x v="395"/>
          </reference>
          <reference field="1" count="1" selected="0">
            <x v="393"/>
          </reference>
          <reference field="2" count="1">
            <x v="394"/>
          </reference>
        </references>
      </pivotArea>
    </format>
    <format dxfId="18408">
      <pivotArea dataOnly="0" labelOnly="1" fieldPosition="0">
        <references count="3">
          <reference field="0" count="1" selected="0">
            <x v="396"/>
          </reference>
          <reference field="1" count="1" selected="0">
            <x v="394"/>
          </reference>
          <reference field="2" count="1">
            <x v="395"/>
          </reference>
        </references>
      </pivotArea>
    </format>
    <format dxfId="18407">
      <pivotArea dataOnly="0" labelOnly="1" fieldPosition="0">
        <references count="3">
          <reference field="0" count="1" selected="0">
            <x v="397"/>
          </reference>
          <reference field="1" count="1" selected="0">
            <x v="395"/>
          </reference>
          <reference field="2" count="1">
            <x v="396"/>
          </reference>
        </references>
      </pivotArea>
    </format>
    <format dxfId="18406">
      <pivotArea dataOnly="0" labelOnly="1" fieldPosition="0">
        <references count="3">
          <reference field="0" count="1" selected="0">
            <x v="398"/>
          </reference>
          <reference field="1" count="1" selected="0">
            <x v="396"/>
          </reference>
          <reference field="2" count="1">
            <x v="397"/>
          </reference>
        </references>
      </pivotArea>
    </format>
    <format dxfId="18405">
      <pivotArea dataOnly="0" labelOnly="1" fieldPosition="0">
        <references count="3">
          <reference field="0" count="1" selected="0">
            <x v="399"/>
          </reference>
          <reference field="1" count="1" selected="0">
            <x v="397"/>
          </reference>
          <reference field="2" count="1">
            <x v="398"/>
          </reference>
        </references>
      </pivotArea>
    </format>
    <format dxfId="18404">
      <pivotArea dataOnly="0" labelOnly="1" fieldPosition="0">
        <references count="3">
          <reference field="0" count="1" selected="0">
            <x v="400"/>
          </reference>
          <reference field="1" count="1" selected="0">
            <x v="398"/>
          </reference>
          <reference field="2" count="1">
            <x v="399"/>
          </reference>
        </references>
      </pivotArea>
    </format>
    <format dxfId="18403">
      <pivotArea dataOnly="0" labelOnly="1" fieldPosition="0">
        <references count="3">
          <reference field="0" count="1" selected="0">
            <x v="401"/>
          </reference>
          <reference field="1" count="1" selected="0">
            <x v="399"/>
          </reference>
          <reference field="2" count="1">
            <x v="400"/>
          </reference>
        </references>
      </pivotArea>
    </format>
    <format dxfId="18402">
      <pivotArea dataOnly="0" labelOnly="1" fieldPosition="0">
        <references count="3">
          <reference field="0" count="1" selected="0">
            <x v="402"/>
          </reference>
          <reference field="1" count="1" selected="0">
            <x v="400"/>
          </reference>
          <reference field="2" count="1">
            <x v="401"/>
          </reference>
        </references>
      </pivotArea>
    </format>
    <format dxfId="18401">
      <pivotArea dataOnly="0" labelOnly="1" fieldPosition="0">
        <references count="3">
          <reference field="0" count="1" selected="0">
            <x v="403"/>
          </reference>
          <reference field="1" count="1" selected="0">
            <x v="401"/>
          </reference>
          <reference field="2" count="1">
            <x v="402"/>
          </reference>
        </references>
      </pivotArea>
    </format>
    <format dxfId="18400">
      <pivotArea dataOnly="0" labelOnly="1" fieldPosition="0">
        <references count="3">
          <reference field="0" count="1" selected="0">
            <x v="404"/>
          </reference>
          <reference field="1" count="1" selected="0">
            <x v="402"/>
          </reference>
          <reference field="2" count="1">
            <x v="403"/>
          </reference>
        </references>
      </pivotArea>
    </format>
    <format dxfId="18399">
      <pivotArea dataOnly="0" labelOnly="1" fieldPosition="0">
        <references count="3">
          <reference field="0" count="1" selected="0">
            <x v="405"/>
          </reference>
          <reference field="1" count="1" selected="0">
            <x v="403"/>
          </reference>
          <reference field="2" count="1">
            <x v="404"/>
          </reference>
        </references>
      </pivotArea>
    </format>
    <format dxfId="18398">
      <pivotArea dataOnly="0" labelOnly="1" fieldPosition="0">
        <references count="3">
          <reference field="0" count="1" selected="0">
            <x v="406"/>
          </reference>
          <reference field="1" count="1" selected="0">
            <x v="404"/>
          </reference>
          <reference field="2" count="1">
            <x v="405"/>
          </reference>
        </references>
      </pivotArea>
    </format>
    <format dxfId="18397">
      <pivotArea dataOnly="0" labelOnly="1" fieldPosition="0">
        <references count="3">
          <reference field="0" count="1" selected="0">
            <x v="407"/>
          </reference>
          <reference field="1" count="1" selected="0">
            <x v="405"/>
          </reference>
          <reference field="2" count="1">
            <x v="406"/>
          </reference>
        </references>
      </pivotArea>
    </format>
    <format dxfId="18396">
      <pivotArea dataOnly="0" labelOnly="1" fieldPosition="0">
        <references count="3">
          <reference field="0" count="1" selected="0">
            <x v="408"/>
          </reference>
          <reference field="1" count="1" selected="0">
            <x v="406"/>
          </reference>
          <reference field="2" count="1">
            <x v="407"/>
          </reference>
        </references>
      </pivotArea>
    </format>
    <format dxfId="18395">
      <pivotArea dataOnly="0" labelOnly="1" fieldPosition="0">
        <references count="3">
          <reference field="0" count="1" selected="0">
            <x v="409"/>
          </reference>
          <reference field="1" count="1" selected="0">
            <x v="407"/>
          </reference>
          <reference field="2" count="1">
            <x v="408"/>
          </reference>
        </references>
      </pivotArea>
    </format>
    <format dxfId="18394">
      <pivotArea dataOnly="0" labelOnly="1" fieldPosition="0">
        <references count="3">
          <reference field="0" count="1" selected="0">
            <x v="410"/>
          </reference>
          <reference field="1" count="1" selected="0">
            <x v="408"/>
          </reference>
          <reference field="2" count="1">
            <x v="409"/>
          </reference>
        </references>
      </pivotArea>
    </format>
    <format dxfId="18393">
      <pivotArea dataOnly="0" labelOnly="1" fieldPosition="0">
        <references count="3">
          <reference field="0" count="1" selected="0">
            <x v="411"/>
          </reference>
          <reference field="1" count="1" selected="0">
            <x v="409"/>
          </reference>
          <reference field="2" count="1">
            <x v="410"/>
          </reference>
        </references>
      </pivotArea>
    </format>
    <format dxfId="18392">
      <pivotArea dataOnly="0" labelOnly="1" fieldPosition="0">
        <references count="3">
          <reference field="0" count="1" selected="0">
            <x v="412"/>
          </reference>
          <reference field="1" count="1" selected="0">
            <x v="410"/>
          </reference>
          <reference field="2" count="1">
            <x v="411"/>
          </reference>
        </references>
      </pivotArea>
    </format>
    <format dxfId="18391">
      <pivotArea dataOnly="0" labelOnly="1" fieldPosition="0">
        <references count="3">
          <reference field="0" count="1" selected="0">
            <x v="413"/>
          </reference>
          <reference field="1" count="1" selected="0">
            <x v="411"/>
          </reference>
          <reference field="2" count="1">
            <x v="412"/>
          </reference>
        </references>
      </pivotArea>
    </format>
    <format dxfId="18390">
      <pivotArea dataOnly="0" labelOnly="1" fieldPosition="0">
        <references count="3">
          <reference field="0" count="1" selected="0">
            <x v="414"/>
          </reference>
          <reference field="1" count="1" selected="0">
            <x v="412"/>
          </reference>
          <reference field="2" count="1">
            <x v="413"/>
          </reference>
        </references>
      </pivotArea>
    </format>
    <format dxfId="18389">
      <pivotArea dataOnly="0" labelOnly="1" fieldPosition="0">
        <references count="3">
          <reference field="0" count="1" selected="0">
            <x v="415"/>
          </reference>
          <reference field="1" count="1" selected="0">
            <x v="413"/>
          </reference>
          <reference field="2" count="1">
            <x v="414"/>
          </reference>
        </references>
      </pivotArea>
    </format>
    <format dxfId="18388">
      <pivotArea dataOnly="0" labelOnly="1" fieldPosition="0">
        <references count="3">
          <reference field="0" count="1" selected="0">
            <x v="416"/>
          </reference>
          <reference field="1" count="1" selected="0">
            <x v="414"/>
          </reference>
          <reference field="2" count="1">
            <x v="415"/>
          </reference>
        </references>
      </pivotArea>
    </format>
    <format dxfId="18387">
      <pivotArea dataOnly="0" labelOnly="1" fieldPosition="0">
        <references count="3">
          <reference field="0" count="1" selected="0">
            <x v="417"/>
          </reference>
          <reference field="1" count="1" selected="0">
            <x v="415"/>
          </reference>
          <reference field="2" count="1">
            <x v="416"/>
          </reference>
        </references>
      </pivotArea>
    </format>
    <format dxfId="18386">
      <pivotArea dataOnly="0" labelOnly="1" fieldPosition="0">
        <references count="3">
          <reference field="0" count="1" selected="0">
            <x v="418"/>
          </reference>
          <reference field="1" count="1" selected="0">
            <x v="416"/>
          </reference>
          <reference field="2" count="1">
            <x v="417"/>
          </reference>
        </references>
      </pivotArea>
    </format>
    <format dxfId="18385">
      <pivotArea dataOnly="0" labelOnly="1" fieldPosition="0">
        <references count="3">
          <reference field="0" count="1" selected="0">
            <x v="419"/>
          </reference>
          <reference field="1" count="1" selected="0">
            <x v="417"/>
          </reference>
          <reference field="2" count="1">
            <x v="418"/>
          </reference>
        </references>
      </pivotArea>
    </format>
    <format dxfId="18384">
      <pivotArea dataOnly="0" labelOnly="1" fieldPosition="0">
        <references count="3">
          <reference field="0" count="1" selected="0">
            <x v="420"/>
          </reference>
          <reference field="1" count="1" selected="0">
            <x v="418"/>
          </reference>
          <reference field="2" count="1">
            <x v="419"/>
          </reference>
        </references>
      </pivotArea>
    </format>
    <format dxfId="18383">
      <pivotArea dataOnly="0" labelOnly="1" fieldPosition="0">
        <references count="3">
          <reference field="0" count="1" selected="0">
            <x v="421"/>
          </reference>
          <reference field="1" count="1" selected="0">
            <x v="419"/>
          </reference>
          <reference field="2" count="1">
            <x v="420"/>
          </reference>
        </references>
      </pivotArea>
    </format>
    <format dxfId="18382">
      <pivotArea dataOnly="0" labelOnly="1" fieldPosition="0">
        <references count="3">
          <reference field="0" count="1" selected="0">
            <x v="422"/>
          </reference>
          <reference field="1" count="1" selected="0">
            <x v="420"/>
          </reference>
          <reference field="2" count="1">
            <x v="421"/>
          </reference>
        </references>
      </pivotArea>
    </format>
    <format dxfId="18381">
      <pivotArea dataOnly="0" labelOnly="1" fieldPosition="0">
        <references count="3">
          <reference field="0" count="1" selected="0">
            <x v="423"/>
          </reference>
          <reference field="1" count="1" selected="0">
            <x v="421"/>
          </reference>
          <reference field="2" count="1">
            <x v="422"/>
          </reference>
        </references>
      </pivotArea>
    </format>
    <format dxfId="18380">
      <pivotArea dataOnly="0" labelOnly="1" fieldPosition="0">
        <references count="3">
          <reference field="0" count="1" selected="0">
            <x v="424"/>
          </reference>
          <reference field="1" count="1" selected="0">
            <x v="422"/>
          </reference>
          <reference field="2" count="1">
            <x v="423"/>
          </reference>
        </references>
      </pivotArea>
    </format>
    <format dxfId="18379">
      <pivotArea dataOnly="0" labelOnly="1" fieldPosition="0">
        <references count="3">
          <reference field="0" count="1" selected="0">
            <x v="425"/>
          </reference>
          <reference field="1" count="1" selected="0">
            <x v="423"/>
          </reference>
          <reference field="2" count="1">
            <x v="424"/>
          </reference>
        </references>
      </pivotArea>
    </format>
    <format dxfId="18378">
      <pivotArea dataOnly="0" labelOnly="1" fieldPosition="0">
        <references count="3">
          <reference field="0" count="1" selected="0">
            <x v="426"/>
          </reference>
          <reference field="1" count="1" selected="0">
            <x v="424"/>
          </reference>
          <reference field="2" count="1">
            <x v="425"/>
          </reference>
        </references>
      </pivotArea>
    </format>
    <format dxfId="18377">
      <pivotArea dataOnly="0" labelOnly="1" fieldPosition="0">
        <references count="3">
          <reference field="0" count="1" selected="0">
            <x v="427"/>
          </reference>
          <reference field="1" count="1" selected="0">
            <x v="425"/>
          </reference>
          <reference field="2" count="1">
            <x v="426"/>
          </reference>
        </references>
      </pivotArea>
    </format>
    <format dxfId="18376">
      <pivotArea dataOnly="0" labelOnly="1" fieldPosition="0">
        <references count="3">
          <reference field="0" count="1" selected="0">
            <x v="428"/>
          </reference>
          <reference field="1" count="1" selected="0">
            <x v="426"/>
          </reference>
          <reference field="2" count="1">
            <x v="427"/>
          </reference>
        </references>
      </pivotArea>
    </format>
    <format dxfId="18375">
      <pivotArea dataOnly="0" labelOnly="1" fieldPosition="0">
        <references count="3">
          <reference field="0" count="1" selected="0">
            <x v="429"/>
          </reference>
          <reference field="1" count="1" selected="0">
            <x v="427"/>
          </reference>
          <reference field="2" count="1">
            <x v="428"/>
          </reference>
        </references>
      </pivotArea>
    </format>
    <format dxfId="18374">
      <pivotArea dataOnly="0" labelOnly="1" fieldPosition="0">
        <references count="3">
          <reference field="0" count="1" selected="0">
            <x v="430"/>
          </reference>
          <reference field="1" count="1" selected="0">
            <x v="428"/>
          </reference>
          <reference field="2" count="1">
            <x v="429"/>
          </reference>
        </references>
      </pivotArea>
    </format>
    <format dxfId="18373">
      <pivotArea dataOnly="0" labelOnly="1" fieldPosition="0">
        <references count="3">
          <reference field="0" count="1" selected="0">
            <x v="431"/>
          </reference>
          <reference field="1" count="1" selected="0">
            <x v="429"/>
          </reference>
          <reference field="2" count="1">
            <x v="430"/>
          </reference>
        </references>
      </pivotArea>
    </format>
    <format dxfId="18372">
      <pivotArea dataOnly="0" labelOnly="1" fieldPosition="0">
        <references count="3">
          <reference field="0" count="1" selected="0">
            <x v="432"/>
          </reference>
          <reference field="1" count="1" selected="0">
            <x v="430"/>
          </reference>
          <reference field="2" count="1">
            <x v="431"/>
          </reference>
        </references>
      </pivotArea>
    </format>
    <format dxfId="18371">
      <pivotArea dataOnly="0" labelOnly="1" fieldPosition="0">
        <references count="3">
          <reference field="0" count="1" selected="0">
            <x v="433"/>
          </reference>
          <reference field="1" count="1" selected="0">
            <x v="431"/>
          </reference>
          <reference field="2" count="1">
            <x v="432"/>
          </reference>
        </references>
      </pivotArea>
    </format>
    <format dxfId="18370">
      <pivotArea dataOnly="0" labelOnly="1" fieldPosition="0">
        <references count="3">
          <reference field="0" count="1" selected="0">
            <x v="434"/>
          </reference>
          <reference field="1" count="1" selected="0">
            <x v="432"/>
          </reference>
          <reference field="2" count="1">
            <x v="433"/>
          </reference>
        </references>
      </pivotArea>
    </format>
    <format dxfId="18369">
      <pivotArea dataOnly="0" labelOnly="1" fieldPosition="0">
        <references count="3">
          <reference field="0" count="1" selected="0">
            <x v="435"/>
          </reference>
          <reference field="1" count="1" selected="0">
            <x v="433"/>
          </reference>
          <reference field="2" count="1">
            <x v="434"/>
          </reference>
        </references>
      </pivotArea>
    </format>
    <format dxfId="18368">
      <pivotArea dataOnly="0" labelOnly="1" fieldPosition="0">
        <references count="3">
          <reference field="0" count="1" selected="0">
            <x v="436"/>
          </reference>
          <reference field="1" count="1" selected="0">
            <x v="434"/>
          </reference>
          <reference field="2" count="1">
            <x v="435"/>
          </reference>
        </references>
      </pivotArea>
    </format>
    <format dxfId="18367">
      <pivotArea dataOnly="0" labelOnly="1" fieldPosition="0">
        <references count="3">
          <reference field="0" count="1" selected="0">
            <x v="437"/>
          </reference>
          <reference field="1" count="1" selected="0">
            <x v="435"/>
          </reference>
          <reference field="2" count="1">
            <x v="436"/>
          </reference>
        </references>
      </pivotArea>
    </format>
    <format dxfId="18366">
      <pivotArea dataOnly="0" labelOnly="1" fieldPosition="0">
        <references count="3">
          <reference field="0" count="1" selected="0">
            <x v="438"/>
          </reference>
          <reference field="1" count="1" selected="0">
            <x v="436"/>
          </reference>
          <reference field="2" count="1">
            <x v="437"/>
          </reference>
        </references>
      </pivotArea>
    </format>
    <format dxfId="18365">
      <pivotArea dataOnly="0" labelOnly="1" fieldPosition="0">
        <references count="3">
          <reference field="0" count="1" selected="0">
            <x v="439"/>
          </reference>
          <reference field="1" count="1" selected="0">
            <x v="437"/>
          </reference>
          <reference field="2" count="1">
            <x v="438"/>
          </reference>
        </references>
      </pivotArea>
    </format>
    <format dxfId="18364">
      <pivotArea dataOnly="0" labelOnly="1" fieldPosition="0">
        <references count="3">
          <reference field="0" count="1" selected="0">
            <x v="440"/>
          </reference>
          <reference field="1" count="1" selected="0">
            <x v="438"/>
          </reference>
          <reference field="2" count="1">
            <x v="439"/>
          </reference>
        </references>
      </pivotArea>
    </format>
    <format dxfId="18363">
      <pivotArea dataOnly="0" labelOnly="1" fieldPosition="0">
        <references count="3">
          <reference field="0" count="1" selected="0">
            <x v="441"/>
          </reference>
          <reference field="1" count="1" selected="0">
            <x v="439"/>
          </reference>
          <reference field="2" count="1">
            <x v="440"/>
          </reference>
        </references>
      </pivotArea>
    </format>
    <format dxfId="18362">
      <pivotArea dataOnly="0" labelOnly="1" fieldPosition="0">
        <references count="3">
          <reference field="0" count="1" selected="0">
            <x v="442"/>
          </reference>
          <reference field="1" count="1" selected="0">
            <x v="440"/>
          </reference>
          <reference field="2" count="1">
            <x v="441"/>
          </reference>
        </references>
      </pivotArea>
    </format>
    <format dxfId="18361">
      <pivotArea dataOnly="0" labelOnly="1" fieldPosition="0">
        <references count="3">
          <reference field="0" count="1" selected="0">
            <x v="443"/>
          </reference>
          <reference field="1" count="1" selected="0">
            <x v="441"/>
          </reference>
          <reference field="2" count="1">
            <x v="442"/>
          </reference>
        </references>
      </pivotArea>
    </format>
    <format dxfId="18360">
      <pivotArea dataOnly="0" labelOnly="1" fieldPosition="0">
        <references count="3">
          <reference field="0" count="1" selected="0">
            <x v="444"/>
          </reference>
          <reference field="1" count="1" selected="0">
            <x v="442"/>
          </reference>
          <reference field="2" count="1">
            <x v="443"/>
          </reference>
        </references>
      </pivotArea>
    </format>
    <format dxfId="18359">
      <pivotArea dataOnly="0" labelOnly="1" fieldPosition="0">
        <references count="3">
          <reference field="0" count="1" selected="0">
            <x v="445"/>
          </reference>
          <reference field="1" count="1" selected="0">
            <x v="443"/>
          </reference>
          <reference field="2" count="1">
            <x v="444"/>
          </reference>
        </references>
      </pivotArea>
    </format>
    <format dxfId="18358">
      <pivotArea dataOnly="0" labelOnly="1" fieldPosition="0">
        <references count="3">
          <reference field="0" count="1" selected="0">
            <x v="446"/>
          </reference>
          <reference field="1" count="1" selected="0">
            <x v="444"/>
          </reference>
          <reference field="2" count="1">
            <x v="445"/>
          </reference>
        </references>
      </pivotArea>
    </format>
    <format dxfId="18357">
      <pivotArea dataOnly="0" labelOnly="1" fieldPosition="0">
        <references count="3">
          <reference field="0" count="1" selected="0">
            <x v="447"/>
          </reference>
          <reference field="1" count="1" selected="0">
            <x v="445"/>
          </reference>
          <reference field="2" count="1">
            <x v="446"/>
          </reference>
        </references>
      </pivotArea>
    </format>
    <format dxfId="18356">
      <pivotArea dataOnly="0" labelOnly="1" fieldPosition="0">
        <references count="3">
          <reference field="0" count="1" selected="0">
            <x v="448"/>
          </reference>
          <reference field="1" count="1" selected="0">
            <x v="446"/>
          </reference>
          <reference field="2" count="1">
            <x v="447"/>
          </reference>
        </references>
      </pivotArea>
    </format>
    <format dxfId="18355">
      <pivotArea dataOnly="0" labelOnly="1" fieldPosition="0">
        <references count="3">
          <reference field="0" count="1" selected="0">
            <x v="449"/>
          </reference>
          <reference field="1" count="1" selected="0">
            <x v="447"/>
          </reference>
          <reference field="2" count="1">
            <x v="448"/>
          </reference>
        </references>
      </pivotArea>
    </format>
    <format dxfId="18354">
      <pivotArea dataOnly="0" labelOnly="1" fieldPosition="0">
        <references count="3">
          <reference field="0" count="1" selected="0">
            <x v="450"/>
          </reference>
          <reference field="1" count="1" selected="0">
            <x v="448"/>
          </reference>
          <reference field="2" count="1">
            <x v="449"/>
          </reference>
        </references>
      </pivotArea>
    </format>
    <format dxfId="18353">
      <pivotArea dataOnly="0" labelOnly="1" fieldPosition="0">
        <references count="3">
          <reference field="0" count="1" selected="0">
            <x v="451"/>
          </reference>
          <reference field="1" count="1" selected="0">
            <x v="449"/>
          </reference>
          <reference field="2" count="1">
            <x v="450"/>
          </reference>
        </references>
      </pivotArea>
    </format>
    <format dxfId="18352">
      <pivotArea dataOnly="0" labelOnly="1" fieldPosition="0">
        <references count="3">
          <reference field="0" count="1" selected="0">
            <x v="452"/>
          </reference>
          <reference field="1" count="1" selected="0">
            <x v="450"/>
          </reference>
          <reference field="2" count="1">
            <x v="451"/>
          </reference>
        </references>
      </pivotArea>
    </format>
    <format dxfId="18351">
      <pivotArea dataOnly="0" labelOnly="1" fieldPosition="0">
        <references count="3">
          <reference field="0" count="1" selected="0">
            <x v="453"/>
          </reference>
          <reference field="1" count="1" selected="0">
            <x v="451"/>
          </reference>
          <reference field="2" count="1">
            <x v="452"/>
          </reference>
        </references>
      </pivotArea>
    </format>
    <format dxfId="18350">
      <pivotArea dataOnly="0" labelOnly="1" fieldPosition="0">
        <references count="3">
          <reference field="0" count="1" selected="0">
            <x v="454"/>
          </reference>
          <reference field="1" count="1" selected="0">
            <x v="452"/>
          </reference>
          <reference field="2" count="1">
            <x v="453"/>
          </reference>
        </references>
      </pivotArea>
    </format>
    <format dxfId="18349">
      <pivotArea dataOnly="0" labelOnly="1" fieldPosition="0">
        <references count="3">
          <reference field="0" count="1" selected="0">
            <x v="455"/>
          </reference>
          <reference field="1" count="1" selected="0">
            <x v="453"/>
          </reference>
          <reference field="2" count="1">
            <x v="454"/>
          </reference>
        </references>
      </pivotArea>
    </format>
    <format dxfId="18348">
      <pivotArea dataOnly="0" labelOnly="1" fieldPosition="0">
        <references count="3">
          <reference field="0" count="1" selected="0">
            <x v="456"/>
          </reference>
          <reference field="1" count="1" selected="0">
            <x v="454"/>
          </reference>
          <reference field="2" count="1">
            <x v="455"/>
          </reference>
        </references>
      </pivotArea>
    </format>
    <format dxfId="18347">
      <pivotArea dataOnly="0" labelOnly="1" fieldPosition="0">
        <references count="3">
          <reference field="0" count="1" selected="0">
            <x v="457"/>
          </reference>
          <reference field="1" count="1" selected="0">
            <x v="455"/>
          </reference>
          <reference field="2" count="1">
            <x v="456"/>
          </reference>
        </references>
      </pivotArea>
    </format>
    <format dxfId="18346">
      <pivotArea dataOnly="0" labelOnly="1" fieldPosition="0">
        <references count="3">
          <reference field="0" count="1" selected="0">
            <x v="458"/>
          </reference>
          <reference field="1" count="1" selected="0">
            <x v="456"/>
          </reference>
          <reference field="2" count="1">
            <x v="457"/>
          </reference>
        </references>
      </pivotArea>
    </format>
    <format dxfId="18345">
      <pivotArea dataOnly="0" labelOnly="1" fieldPosition="0">
        <references count="3">
          <reference field="0" count="1" selected="0">
            <x v="459"/>
          </reference>
          <reference field="1" count="1" selected="0">
            <x v="457"/>
          </reference>
          <reference field="2" count="1">
            <x v="458"/>
          </reference>
        </references>
      </pivotArea>
    </format>
    <format dxfId="18344">
      <pivotArea dataOnly="0" labelOnly="1" fieldPosition="0">
        <references count="3">
          <reference field="0" count="1" selected="0">
            <x v="460"/>
          </reference>
          <reference field="1" count="1" selected="0">
            <x v="458"/>
          </reference>
          <reference field="2" count="1">
            <x v="459"/>
          </reference>
        </references>
      </pivotArea>
    </format>
    <format dxfId="18343">
      <pivotArea dataOnly="0" labelOnly="1" fieldPosition="0">
        <references count="3">
          <reference field="0" count="1" selected="0">
            <x v="461"/>
          </reference>
          <reference field="1" count="1" selected="0">
            <x v="459"/>
          </reference>
          <reference field="2" count="1">
            <x v="460"/>
          </reference>
        </references>
      </pivotArea>
    </format>
    <format dxfId="18342">
      <pivotArea dataOnly="0" labelOnly="1" fieldPosition="0">
        <references count="3">
          <reference field="0" count="1" selected="0">
            <x v="462"/>
          </reference>
          <reference field="1" count="1" selected="0">
            <x v="460"/>
          </reference>
          <reference field="2" count="1">
            <x v="461"/>
          </reference>
        </references>
      </pivotArea>
    </format>
    <format dxfId="18341">
      <pivotArea dataOnly="0" labelOnly="1" fieldPosition="0">
        <references count="3">
          <reference field="0" count="1" selected="0">
            <x v="463"/>
          </reference>
          <reference field="1" count="1" selected="0">
            <x v="461"/>
          </reference>
          <reference field="2" count="1">
            <x v="462"/>
          </reference>
        </references>
      </pivotArea>
    </format>
    <format dxfId="18340">
      <pivotArea dataOnly="0" labelOnly="1" fieldPosition="0">
        <references count="3">
          <reference field="0" count="1" selected="0">
            <x v="464"/>
          </reference>
          <reference field="1" count="1" selected="0">
            <x v="462"/>
          </reference>
          <reference field="2" count="1">
            <x v="463"/>
          </reference>
        </references>
      </pivotArea>
    </format>
    <format dxfId="18339">
      <pivotArea dataOnly="0" labelOnly="1" fieldPosition="0">
        <references count="3">
          <reference field="0" count="1" selected="0">
            <x v="465"/>
          </reference>
          <reference field="1" count="1" selected="0">
            <x v="463"/>
          </reference>
          <reference field="2" count="1">
            <x v="464"/>
          </reference>
        </references>
      </pivotArea>
    </format>
    <format dxfId="18338">
      <pivotArea dataOnly="0" labelOnly="1" fieldPosition="0">
        <references count="3">
          <reference field="0" count="1" selected="0">
            <x v="466"/>
          </reference>
          <reference field="1" count="1" selected="0">
            <x v="464"/>
          </reference>
          <reference field="2" count="1">
            <x v="465"/>
          </reference>
        </references>
      </pivotArea>
    </format>
    <format dxfId="18337">
      <pivotArea dataOnly="0" labelOnly="1" fieldPosition="0">
        <references count="3">
          <reference field="0" count="1" selected="0">
            <x v="467"/>
          </reference>
          <reference field="1" count="1" selected="0">
            <x v="465"/>
          </reference>
          <reference field="2" count="1">
            <x v="466"/>
          </reference>
        </references>
      </pivotArea>
    </format>
    <format dxfId="18336">
      <pivotArea dataOnly="0" labelOnly="1" fieldPosition="0">
        <references count="3">
          <reference field="0" count="1" selected="0">
            <x v="468"/>
          </reference>
          <reference field="1" count="1" selected="0">
            <x v="466"/>
          </reference>
          <reference field="2" count="1">
            <x v="467"/>
          </reference>
        </references>
      </pivotArea>
    </format>
    <format dxfId="18335">
      <pivotArea dataOnly="0" labelOnly="1" fieldPosition="0">
        <references count="3">
          <reference field="0" count="1" selected="0">
            <x v="469"/>
          </reference>
          <reference field="1" count="1" selected="0">
            <x v="467"/>
          </reference>
          <reference field="2" count="1">
            <x v="468"/>
          </reference>
        </references>
      </pivotArea>
    </format>
    <format dxfId="18334">
      <pivotArea dataOnly="0" labelOnly="1" fieldPosition="0">
        <references count="3">
          <reference field="0" count="1" selected="0">
            <x v="470"/>
          </reference>
          <reference field="1" count="1" selected="0">
            <x v="468"/>
          </reference>
          <reference field="2" count="1">
            <x v="469"/>
          </reference>
        </references>
      </pivotArea>
    </format>
    <format dxfId="18333">
      <pivotArea dataOnly="0" labelOnly="1" fieldPosition="0">
        <references count="3">
          <reference field="0" count="1" selected="0">
            <x v="471"/>
          </reference>
          <reference field="1" count="1" selected="0">
            <x v="469"/>
          </reference>
          <reference field="2" count="1">
            <x v="470"/>
          </reference>
        </references>
      </pivotArea>
    </format>
    <format dxfId="18332">
      <pivotArea dataOnly="0" labelOnly="1" fieldPosition="0">
        <references count="3">
          <reference field="0" count="1" selected="0">
            <x v="472"/>
          </reference>
          <reference field="1" count="1" selected="0">
            <x v="470"/>
          </reference>
          <reference field="2" count="1">
            <x v="471"/>
          </reference>
        </references>
      </pivotArea>
    </format>
    <format dxfId="18331">
      <pivotArea dataOnly="0" labelOnly="1" fieldPosition="0">
        <references count="3">
          <reference field="0" count="1" selected="0">
            <x v="473"/>
          </reference>
          <reference field="1" count="1" selected="0">
            <x v="471"/>
          </reference>
          <reference field="2" count="1">
            <x v="472"/>
          </reference>
        </references>
      </pivotArea>
    </format>
    <format dxfId="18330">
      <pivotArea dataOnly="0" labelOnly="1" fieldPosition="0">
        <references count="3">
          <reference field="0" count="1" selected="0">
            <x v="474"/>
          </reference>
          <reference field="1" count="1" selected="0">
            <x v="472"/>
          </reference>
          <reference field="2" count="1">
            <x v="473"/>
          </reference>
        </references>
      </pivotArea>
    </format>
    <format dxfId="18329">
      <pivotArea dataOnly="0" labelOnly="1" fieldPosition="0">
        <references count="3">
          <reference field="0" count="1" selected="0">
            <x v="475"/>
          </reference>
          <reference field="1" count="1" selected="0">
            <x v="473"/>
          </reference>
          <reference field="2" count="1">
            <x v="474"/>
          </reference>
        </references>
      </pivotArea>
    </format>
    <format dxfId="18328">
      <pivotArea dataOnly="0" labelOnly="1" fieldPosition="0">
        <references count="3">
          <reference field="0" count="1" selected="0">
            <x v="476"/>
          </reference>
          <reference field="1" count="1" selected="0">
            <x v="474"/>
          </reference>
          <reference field="2" count="1">
            <x v="475"/>
          </reference>
        </references>
      </pivotArea>
    </format>
    <format dxfId="18327">
      <pivotArea dataOnly="0" labelOnly="1" fieldPosition="0">
        <references count="3">
          <reference field="0" count="1" selected="0">
            <x v="477"/>
          </reference>
          <reference field="1" count="1" selected="0">
            <x v="475"/>
          </reference>
          <reference field="2" count="1">
            <x v="476"/>
          </reference>
        </references>
      </pivotArea>
    </format>
    <format dxfId="18326">
      <pivotArea dataOnly="0" labelOnly="1" fieldPosition="0">
        <references count="3">
          <reference field="0" count="1" selected="0">
            <x v="478"/>
          </reference>
          <reference field="1" count="1" selected="0">
            <x v="476"/>
          </reference>
          <reference field="2" count="1">
            <x v="477"/>
          </reference>
        </references>
      </pivotArea>
    </format>
    <format dxfId="18325">
      <pivotArea dataOnly="0" labelOnly="1" fieldPosition="0">
        <references count="3">
          <reference field="0" count="1" selected="0">
            <x v="479"/>
          </reference>
          <reference field="1" count="1" selected="0">
            <x v="477"/>
          </reference>
          <reference field="2" count="1">
            <x v="478"/>
          </reference>
        </references>
      </pivotArea>
    </format>
    <format dxfId="18324">
      <pivotArea dataOnly="0" labelOnly="1" fieldPosition="0">
        <references count="3">
          <reference field="0" count="1" selected="0">
            <x v="480"/>
          </reference>
          <reference field="1" count="1" selected="0">
            <x v="478"/>
          </reference>
          <reference field="2" count="1">
            <x v="479"/>
          </reference>
        </references>
      </pivotArea>
    </format>
    <format dxfId="18323">
      <pivotArea dataOnly="0" labelOnly="1" fieldPosition="0">
        <references count="3">
          <reference field="0" count="1" selected="0">
            <x v="481"/>
          </reference>
          <reference field="1" count="1" selected="0">
            <x v="479"/>
          </reference>
          <reference field="2" count="1">
            <x v="480"/>
          </reference>
        </references>
      </pivotArea>
    </format>
    <format dxfId="18322">
      <pivotArea dataOnly="0" labelOnly="1" fieldPosition="0">
        <references count="3">
          <reference field="0" count="1" selected="0">
            <x v="482"/>
          </reference>
          <reference field="1" count="1" selected="0">
            <x v="480"/>
          </reference>
          <reference field="2" count="1">
            <x v="481"/>
          </reference>
        </references>
      </pivotArea>
    </format>
    <format dxfId="18321">
      <pivotArea dataOnly="0" labelOnly="1" fieldPosition="0">
        <references count="3">
          <reference field="0" count="1" selected="0">
            <x v="483"/>
          </reference>
          <reference field="1" count="1" selected="0">
            <x v="481"/>
          </reference>
          <reference field="2" count="1">
            <x v="482"/>
          </reference>
        </references>
      </pivotArea>
    </format>
    <format dxfId="18320">
      <pivotArea dataOnly="0" labelOnly="1" fieldPosition="0">
        <references count="3">
          <reference field="0" count="1" selected="0">
            <x v="484"/>
          </reference>
          <reference field="1" count="1" selected="0">
            <x v="482"/>
          </reference>
          <reference field="2" count="1">
            <x v="483"/>
          </reference>
        </references>
      </pivotArea>
    </format>
    <format dxfId="18319">
      <pivotArea dataOnly="0" labelOnly="1" fieldPosition="0">
        <references count="4">
          <reference field="0" count="1" selected="0">
            <x v="3"/>
          </reference>
          <reference field="1" count="1" selected="0">
            <x v="5"/>
          </reference>
          <reference field="2" count="1" selected="0">
            <x v="6"/>
          </reference>
          <reference field="3" count="1">
            <x v="6"/>
          </reference>
        </references>
      </pivotArea>
    </format>
    <format dxfId="18318">
      <pivotArea dataOnly="0" labelOnly="1" fieldPosition="0">
        <references count="4">
          <reference field="0" count="1" selected="0">
            <x v="7"/>
          </reference>
          <reference field="1" count="1" selected="0">
            <x v="4"/>
          </reference>
          <reference field="2" count="1" selected="0">
            <x v="5"/>
          </reference>
          <reference field="3" count="1">
            <x v="5"/>
          </reference>
        </references>
      </pivotArea>
    </format>
    <format dxfId="18317">
      <pivotArea dataOnly="0" labelOnly="1" fieldPosition="0">
        <references count="4">
          <reference field="0" count="1" selected="0">
            <x v="8"/>
          </reference>
          <reference field="1" count="1" selected="0">
            <x v="6"/>
          </reference>
          <reference field="2" count="1" selected="0">
            <x v="7"/>
          </reference>
          <reference field="3" count="1">
            <x v="7"/>
          </reference>
        </references>
      </pivotArea>
    </format>
    <format dxfId="18316">
      <pivotArea dataOnly="0" labelOnly="1" fieldPosition="0">
        <references count="4">
          <reference field="0" count="1" selected="0">
            <x v="9"/>
          </reference>
          <reference field="1" count="1" selected="0">
            <x v="7"/>
          </reference>
          <reference field="2" count="1" selected="0">
            <x v="8"/>
          </reference>
          <reference field="3" count="1">
            <x v="8"/>
          </reference>
        </references>
      </pivotArea>
    </format>
    <format dxfId="18315">
      <pivotArea dataOnly="0" labelOnly="1" fieldPosition="0">
        <references count="4">
          <reference field="0" count="1" selected="0">
            <x v="10"/>
          </reference>
          <reference field="1" count="1" selected="0">
            <x v="8"/>
          </reference>
          <reference field="2" count="1" selected="0">
            <x v="9"/>
          </reference>
          <reference field="3" count="1">
            <x v="9"/>
          </reference>
        </references>
      </pivotArea>
    </format>
    <format dxfId="18314">
      <pivotArea dataOnly="0" labelOnly="1" fieldPosition="0">
        <references count="4">
          <reference field="0" count="1" selected="0">
            <x v="11"/>
          </reference>
          <reference field="1" count="1" selected="0">
            <x v="9"/>
          </reference>
          <reference field="2" count="1" selected="0">
            <x v="10"/>
          </reference>
          <reference field="3" count="1">
            <x v="10"/>
          </reference>
        </references>
      </pivotArea>
    </format>
    <format dxfId="18313">
      <pivotArea dataOnly="0" labelOnly="1" fieldPosition="0">
        <references count="4">
          <reference field="0" count="1" selected="0">
            <x v="12"/>
          </reference>
          <reference field="1" count="1" selected="0">
            <x v="10"/>
          </reference>
          <reference field="2" count="1" selected="0">
            <x v="11"/>
          </reference>
          <reference field="3" count="1">
            <x v="11"/>
          </reference>
        </references>
      </pivotArea>
    </format>
    <format dxfId="18312">
      <pivotArea dataOnly="0" labelOnly="1" fieldPosition="0">
        <references count="4">
          <reference field="0" count="1" selected="0">
            <x v="13"/>
          </reference>
          <reference field="1" count="1" selected="0">
            <x v="11"/>
          </reference>
          <reference field="2" count="1" selected="0">
            <x v="12"/>
          </reference>
          <reference field="3" count="1">
            <x v="12"/>
          </reference>
        </references>
      </pivotArea>
    </format>
    <format dxfId="18311">
      <pivotArea dataOnly="0" labelOnly="1" fieldPosition="0">
        <references count="4">
          <reference field="0" count="1" selected="0">
            <x v="14"/>
          </reference>
          <reference field="1" count="1" selected="0">
            <x v="12"/>
          </reference>
          <reference field="2" count="1" selected="0">
            <x v="13"/>
          </reference>
          <reference field="3" count="1">
            <x v="13"/>
          </reference>
        </references>
      </pivotArea>
    </format>
    <format dxfId="18310">
      <pivotArea dataOnly="0" labelOnly="1" fieldPosition="0">
        <references count="4">
          <reference field="0" count="1" selected="0">
            <x v="15"/>
          </reference>
          <reference field="1" count="1" selected="0">
            <x v="13"/>
          </reference>
          <reference field="2" count="1" selected="0">
            <x v="14"/>
          </reference>
          <reference field="3" count="1">
            <x v="14"/>
          </reference>
        </references>
      </pivotArea>
    </format>
    <format dxfId="18309">
      <pivotArea dataOnly="0" labelOnly="1" fieldPosition="0">
        <references count="4">
          <reference field="0" count="1" selected="0">
            <x v="16"/>
          </reference>
          <reference field="1" count="1" selected="0">
            <x v="14"/>
          </reference>
          <reference field="2" count="1" selected="0">
            <x v="15"/>
          </reference>
          <reference field="3" count="1">
            <x v="15"/>
          </reference>
        </references>
      </pivotArea>
    </format>
    <format dxfId="18308">
      <pivotArea dataOnly="0" labelOnly="1" fieldPosition="0">
        <references count="4">
          <reference field="0" count="1" selected="0">
            <x v="17"/>
          </reference>
          <reference field="1" count="1" selected="0">
            <x v="15"/>
          </reference>
          <reference field="2" count="1" selected="0">
            <x v="16"/>
          </reference>
          <reference field="3" count="1">
            <x v="16"/>
          </reference>
        </references>
      </pivotArea>
    </format>
    <format dxfId="18307">
      <pivotArea dataOnly="0" labelOnly="1" fieldPosition="0">
        <references count="4">
          <reference field="0" count="1" selected="0">
            <x v="18"/>
          </reference>
          <reference field="1" count="1" selected="0">
            <x v="16"/>
          </reference>
          <reference field="2" count="1" selected="0">
            <x v="17"/>
          </reference>
          <reference field="3" count="1">
            <x v="17"/>
          </reference>
        </references>
      </pivotArea>
    </format>
    <format dxfId="18306">
      <pivotArea dataOnly="0" labelOnly="1" fieldPosition="0">
        <references count="4">
          <reference field="0" count="1" selected="0">
            <x v="19"/>
          </reference>
          <reference field="1" count="1" selected="0">
            <x v="17"/>
          </reference>
          <reference field="2" count="1" selected="0">
            <x v="18"/>
          </reference>
          <reference field="3" count="1">
            <x v="18"/>
          </reference>
        </references>
      </pivotArea>
    </format>
    <format dxfId="18305">
      <pivotArea dataOnly="0" labelOnly="1" fieldPosition="0">
        <references count="4">
          <reference field="0" count="1" selected="0">
            <x v="20"/>
          </reference>
          <reference field="1" count="1" selected="0">
            <x v="18"/>
          </reference>
          <reference field="2" count="1" selected="0">
            <x v="19"/>
          </reference>
          <reference field="3" count="1">
            <x v="19"/>
          </reference>
        </references>
      </pivotArea>
    </format>
    <format dxfId="18304">
      <pivotArea dataOnly="0" labelOnly="1" fieldPosition="0">
        <references count="4">
          <reference field="0" count="1" selected="0">
            <x v="21"/>
          </reference>
          <reference field="1" count="1" selected="0">
            <x v="19"/>
          </reference>
          <reference field="2" count="1" selected="0">
            <x v="20"/>
          </reference>
          <reference field="3" count="1">
            <x v="20"/>
          </reference>
        </references>
      </pivotArea>
    </format>
    <format dxfId="18303">
      <pivotArea dataOnly="0" labelOnly="1" fieldPosition="0">
        <references count="4">
          <reference field="0" count="1" selected="0">
            <x v="22"/>
          </reference>
          <reference field="1" count="1" selected="0">
            <x v="20"/>
          </reference>
          <reference field="2" count="1" selected="0">
            <x v="21"/>
          </reference>
          <reference field="3" count="1">
            <x v="21"/>
          </reference>
        </references>
      </pivotArea>
    </format>
    <format dxfId="18302">
      <pivotArea dataOnly="0" labelOnly="1" fieldPosition="0">
        <references count="4">
          <reference field="0" count="1" selected="0">
            <x v="23"/>
          </reference>
          <reference field="1" count="1" selected="0">
            <x v="21"/>
          </reference>
          <reference field="2" count="1" selected="0">
            <x v="22"/>
          </reference>
          <reference field="3" count="1">
            <x v="22"/>
          </reference>
        </references>
      </pivotArea>
    </format>
    <format dxfId="18301">
      <pivotArea dataOnly="0" labelOnly="1" fieldPosition="0">
        <references count="4">
          <reference field="0" count="1" selected="0">
            <x v="24"/>
          </reference>
          <reference field="1" count="1" selected="0">
            <x v="22"/>
          </reference>
          <reference field="2" count="1" selected="0">
            <x v="23"/>
          </reference>
          <reference field="3" count="1">
            <x v="23"/>
          </reference>
        </references>
      </pivotArea>
    </format>
    <format dxfId="18300">
      <pivotArea dataOnly="0" labelOnly="1" fieldPosition="0">
        <references count="4">
          <reference field="0" count="1" selected="0">
            <x v="25"/>
          </reference>
          <reference field="1" count="1" selected="0">
            <x v="23"/>
          </reference>
          <reference field="2" count="1" selected="0">
            <x v="24"/>
          </reference>
          <reference field="3" count="1">
            <x v="24"/>
          </reference>
        </references>
      </pivotArea>
    </format>
    <format dxfId="18299">
      <pivotArea dataOnly="0" labelOnly="1" fieldPosition="0">
        <references count="4">
          <reference field="0" count="1" selected="0">
            <x v="26"/>
          </reference>
          <reference field="1" count="1" selected="0">
            <x v="24"/>
          </reference>
          <reference field="2" count="1" selected="0">
            <x v="25"/>
          </reference>
          <reference field="3" count="1">
            <x v="25"/>
          </reference>
        </references>
      </pivotArea>
    </format>
    <format dxfId="18298">
      <pivotArea dataOnly="0" labelOnly="1" fieldPosition="0">
        <references count="4">
          <reference field="0" count="1" selected="0">
            <x v="27"/>
          </reference>
          <reference field="1" count="1" selected="0">
            <x v="25"/>
          </reference>
          <reference field="2" count="1" selected="0">
            <x v="26"/>
          </reference>
          <reference field="3" count="1">
            <x v="26"/>
          </reference>
        </references>
      </pivotArea>
    </format>
    <format dxfId="18297">
      <pivotArea dataOnly="0" labelOnly="1" fieldPosition="0">
        <references count="4">
          <reference field="0" count="1" selected="0">
            <x v="28"/>
          </reference>
          <reference field="1" count="1" selected="0">
            <x v="26"/>
          </reference>
          <reference field="2" count="1" selected="0">
            <x v="27"/>
          </reference>
          <reference field="3" count="1">
            <x v="27"/>
          </reference>
        </references>
      </pivotArea>
    </format>
    <format dxfId="18296">
      <pivotArea dataOnly="0" labelOnly="1" fieldPosition="0">
        <references count="4">
          <reference field="0" count="1" selected="0">
            <x v="29"/>
          </reference>
          <reference field="1" count="1" selected="0">
            <x v="27"/>
          </reference>
          <reference field="2" count="1" selected="0">
            <x v="28"/>
          </reference>
          <reference field="3" count="1">
            <x v="28"/>
          </reference>
        </references>
      </pivotArea>
    </format>
    <format dxfId="18295">
      <pivotArea dataOnly="0" labelOnly="1" fieldPosition="0">
        <references count="4">
          <reference field="0" count="1" selected="0">
            <x v="30"/>
          </reference>
          <reference field="1" count="1" selected="0">
            <x v="28"/>
          </reference>
          <reference field="2" count="1" selected="0">
            <x v="29"/>
          </reference>
          <reference field="3" count="1">
            <x v="29"/>
          </reference>
        </references>
      </pivotArea>
    </format>
    <format dxfId="18294">
      <pivotArea dataOnly="0" labelOnly="1" fieldPosition="0">
        <references count="4">
          <reference field="0" count="1" selected="0">
            <x v="31"/>
          </reference>
          <reference field="1" count="1" selected="0">
            <x v="29"/>
          </reference>
          <reference field="2" count="1" selected="0">
            <x v="30"/>
          </reference>
          <reference field="3" count="1">
            <x v="30"/>
          </reference>
        </references>
      </pivotArea>
    </format>
    <format dxfId="18293">
      <pivotArea dataOnly="0" labelOnly="1" fieldPosition="0">
        <references count="4">
          <reference field="0" count="1" selected="0">
            <x v="32"/>
          </reference>
          <reference field="1" count="1" selected="0">
            <x v="30"/>
          </reference>
          <reference field="2" count="1" selected="0">
            <x v="31"/>
          </reference>
          <reference field="3" count="1">
            <x v="31"/>
          </reference>
        </references>
      </pivotArea>
    </format>
    <format dxfId="18292">
      <pivotArea dataOnly="0" labelOnly="1" fieldPosition="0">
        <references count="4">
          <reference field="0" count="1" selected="0">
            <x v="33"/>
          </reference>
          <reference field="1" count="1" selected="0">
            <x v="31"/>
          </reference>
          <reference field="2" count="1" selected="0">
            <x v="32"/>
          </reference>
          <reference field="3" count="1">
            <x v="32"/>
          </reference>
        </references>
      </pivotArea>
    </format>
    <format dxfId="18291">
      <pivotArea dataOnly="0" labelOnly="1" fieldPosition="0">
        <references count="4">
          <reference field="0" count="1" selected="0">
            <x v="34"/>
          </reference>
          <reference field="1" count="1" selected="0">
            <x v="32"/>
          </reference>
          <reference field="2" count="1" selected="0">
            <x v="33"/>
          </reference>
          <reference field="3" count="1">
            <x v="33"/>
          </reference>
        </references>
      </pivotArea>
    </format>
    <format dxfId="18290">
      <pivotArea dataOnly="0" labelOnly="1" fieldPosition="0">
        <references count="4">
          <reference field="0" count="1" selected="0">
            <x v="35"/>
          </reference>
          <reference field="1" count="1" selected="0">
            <x v="33"/>
          </reference>
          <reference field="2" count="1" selected="0">
            <x v="34"/>
          </reference>
          <reference field="3" count="1">
            <x v="34"/>
          </reference>
        </references>
      </pivotArea>
    </format>
    <format dxfId="18289">
      <pivotArea dataOnly="0" labelOnly="1" fieldPosition="0">
        <references count="4">
          <reference field="0" count="1" selected="0">
            <x v="36"/>
          </reference>
          <reference field="1" count="1" selected="0">
            <x v="34"/>
          </reference>
          <reference field="2" count="1" selected="0">
            <x v="35"/>
          </reference>
          <reference field="3" count="1">
            <x v="35"/>
          </reference>
        </references>
      </pivotArea>
    </format>
    <format dxfId="18288">
      <pivotArea dataOnly="0" labelOnly="1" fieldPosition="0">
        <references count="4">
          <reference field="0" count="1" selected="0">
            <x v="37"/>
          </reference>
          <reference field="1" count="1" selected="0">
            <x v="35"/>
          </reference>
          <reference field="2" count="1" selected="0">
            <x v="36"/>
          </reference>
          <reference field="3" count="1">
            <x v="36"/>
          </reference>
        </references>
      </pivotArea>
    </format>
    <format dxfId="18287">
      <pivotArea dataOnly="0" labelOnly="1" fieldPosition="0">
        <references count="4">
          <reference field="0" count="1" selected="0">
            <x v="38"/>
          </reference>
          <reference field="1" count="1" selected="0">
            <x v="36"/>
          </reference>
          <reference field="2" count="1" selected="0">
            <x v="37"/>
          </reference>
          <reference field="3" count="1">
            <x v="37"/>
          </reference>
        </references>
      </pivotArea>
    </format>
    <format dxfId="18286">
      <pivotArea dataOnly="0" labelOnly="1" fieldPosition="0">
        <references count="4">
          <reference field="0" count="1" selected="0">
            <x v="39"/>
          </reference>
          <reference field="1" count="1" selected="0">
            <x v="37"/>
          </reference>
          <reference field="2" count="1" selected="0">
            <x v="38"/>
          </reference>
          <reference field="3" count="1">
            <x v="38"/>
          </reference>
        </references>
      </pivotArea>
    </format>
    <format dxfId="18285">
      <pivotArea dataOnly="0" labelOnly="1" fieldPosition="0">
        <references count="4">
          <reference field="0" count="1" selected="0">
            <x v="40"/>
          </reference>
          <reference field="1" count="1" selected="0">
            <x v="38"/>
          </reference>
          <reference field="2" count="1" selected="0">
            <x v="39"/>
          </reference>
          <reference field="3" count="1">
            <x v="39"/>
          </reference>
        </references>
      </pivotArea>
    </format>
    <format dxfId="18284">
      <pivotArea dataOnly="0" labelOnly="1" fieldPosition="0">
        <references count="4">
          <reference field="0" count="1" selected="0">
            <x v="41"/>
          </reference>
          <reference field="1" count="1" selected="0">
            <x v="39"/>
          </reference>
          <reference field="2" count="1" selected="0">
            <x v="40"/>
          </reference>
          <reference field="3" count="1">
            <x v="40"/>
          </reference>
        </references>
      </pivotArea>
    </format>
    <format dxfId="18283">
      <pivotArea dataOnly="0" labelOnly="1" fieldPosition="0">
        <references count="4">
          <reference field="0" count="1" selected="0">
            <x v="42"/>
          </reference>
          <reference field="1" count="1" selected="0">
            <x v="40"/>
          </reference>
          <reference field="2" count="1" selected="0">
            <x v="41"/>
          </reference>
          <reference field="3" count="1">
            <x v="41"/>
          </reference>
        </references>
      </pivotArea>
    </format>
    <format dxfId="18282">
      <pivotArea dataOnly="0" labelOnly="1" fieldPosition="0">
        <references count="4">
          <reference field="0" count="1" selected="0">
            <x v="43"/>
          </reference>
          <reference field="1" count="1" selected="0">
            <x v="41"/>
          </reference>
          <reference field="2" count="1" selected="0">
            <x v="42"/>
          </reference>
          <reference field="3" count="1">
            <x v="42"/>
          </reference>
        </references>
      </pivotArea>
    </format>
    <format dxfId="18281">
      <pivotArea dataOnly="0" labelOnly="1" fieldPosition="0">
        <references count="4">
          <reference field="0" count="1" selected="0">
            <x v="44"/>
          </reference>
          <reference field="1" count="1" selected="0">
            <x v="42"/>
          </reference>
          <reference field="2" count="1" selected="0">
            <x v="43"/>
          </reference>
          <reference field="3" count="1">
            <x v="43"/>
          </reference>
        </references>
      </pivotArea>
    </format>
    <format dxfId="18280">
      <pivotArea dataOnly="0" labelOnly="1" fieldPosition="0">
        <references count="4">
          <reference field="0" count="1" selected="0">
            <x v="45"/>
          </reference>
          <reference field="1" count="1" selected="0">
            <x v="43"/>
          </reference>
          <reference field="2" count="1" selected="0">
            <x v="44"/>
          </reference>
          <reference field="3" count="1">
            <x v="44"/>
          </reference>
        </references>
      </pivotArea>
    </format>
    <format dxfId="18279">
      <pivotArea dataOnly="0" labelOnly="1" fieldPosition="0">
        <references count="4">
          <reference field="0" count="1" selected="0">
            <x v="46"/>
          </reference>
          <reference field="1" count="1" selected="0">
            <x v="44"/>
          </reference>
          <reference field="2" count="1" selected="0">
            <x v="45"/>
          </reference>
          <reference field="3" count="1">
            <x v="45"/>
          </reference>
        </references>
      </pivotArea>
    </format>
    <format dxfId="18278">
      <pivotArea dataOnly="0" labelOnly="1" fieldPosition="0">
        <references count="4">
          <reference field="0" count="1" selected="0">
            <x v="47"/>
          </reference>
          <reference field="1" count="1" selected="0">
            <x v="45"/>
          </reference>
          <reference field="2" count="1" selected="0">
            <x v="46"/>
          </reference>
          <reference field="3" count="1">
            <x v="46"/>
          </reference>
        </references>
      </pivotArea>
    </format>
    <format dxfId="18277">
      <pivotArea dataOnly="0" labelOnly="1" fieldPosition="0">
        <references count="4">
          <reference field="0" count="1" selected="0">
            <x v="48"/>
          </reference>
          <reference field="1" count="1" selected="0">
            <x v="46"/>
          </reference>
          <reference field="2" count="1" selected="0">
            <x v="47"/>
          </reference>
          <reference field="3" count="1">
            <x v="47"/>
          </reference>
        </references>
      </pivotArea>
    </format>
    <format dxfId="18276">
      <pivotArea dataOnly="0" labelOnly="1" fieldPosition="0">
        <references count="4">
          <reference field="0" count="1" selected="0">
            <x v="49"/>
          </reference>
          <reference field="1" count="1" selected="0">
            <x v="47"/>
          </reference>
          <reference field="2" count="1" selected="0">
            <x v="48"/>
          </reference>
          <reference field="3" count="1">
            <x v="48"/>
          </reference>
        </references>
      </pivotArea>
    </format>
    <format dxfId="18275">
      <pivotArea dataOnly="0" labelOnly="1" fieldPosition="0">
        <references count="4">
          <reference field="0" count="1" selected="0">
            <x v="50"/>
          </reference>
          <reference field="1" count="1" selected="0">
            <x v="48"/>
          </reference>
          <reference field="2" count="1" selected="0">
            <x v="49"/>
          </reference>
          <reference field="3" count="1">
            <x v="49"/>
          </reference>
        </references>
      </pivotArea>
    </format>
    <format dxfId="18274">
      <pivotArea dataOnly="0" labelOnly="1" fieldPosition="0">
        <references count="4">
          <reference field="0" count="1" selected="0">
            <x v="51"/>
          </reference>
          <reference field="1" count="1" selected="0">
            <x v="49"/>
          </reference>
          <reference field="2" count="1" selected="0">
            <x v="50"/>
          </reference>
          <reference field="3" count="1">
            <x v="50"/>
          </reference>
        </references>
      </pivotArea>
    </format>
    <format dxfId="18273">
      <pivotArea dataOnly="0" labelOnly="1" fieldPosition="0">
        <references count="4">
          <reference field="0" count="1" selected="0">
            <x v="52"/>
          </reference>
          <reference field="1" count="1" selected="0">
            <x v="50"/>
          </reference>
          <reference field="2" count="1" selected="0">
            <x v="51"/>
          </reference>
          <reference field="3" count="1">
            <x v="51"/>
          </reference>
        </references>
      </pivotArea>
    </format>
    <format dxfId="18272">
      <pivotArea dataOnly="0" labelOnly="1" fieldPosition="0">
        <references count="4">
          <reference field="0" count="1" selected="0">
            <x v="53"/>
          </reference>
          <reference field="1" count="1" selected="0">
            <x v="51"/>
          </reference>
          <reference field="2" count="1" selected="0">
            <x v="52"/>
          </reference>
          <reference field="3" count="1">
            <x v="52"/>
          </reference>
        </references>
      </pivotArea>
    </format>
    <format dxfId="18271">
      <pivotArea dataOnly="0" labelOnly="1" fieldPosition="0">
        <references count="4">
          <reference field="0" count="1" selected="0">
            <x v="54"/>
          </reference>
          <reference field="1" count="1" selected="0">
            <x v="52"/>
          </reference>
          <reference field="2" count="1" selected="0">
            <x v="53"/>
          </reference>
          <reference field="3" count="1">
            <x v="53"/>
          </reference>
        </references>
      </pivotArea>
    </format>
    <format dxfId="18270">
      <pivotArea dataOnly="0" labelOnly="1" fieldPosition="0">
        <references count="4">
          <reference field="0" count="1" selected="0">
            <x v="55"/>
          </reference>
          <reference field="1" count="1" selected="0">
            <x v="53"/>
          </reference>
          <reference field="2" count="1" selected="0">
            <x v="54"/>
          </reference>
          <reference field="3" count="1">
            <x v="54"/>
          </reference>
        </references>
      </pivotArea>
    </format>
    <format dxfId="18269">
      <pivotArea dataOnly="0" labelOnly="1" fieldPosition="0">
        <references count="4">
          <reference field="0" count="1" selected="0">
            <x v="56"/>
          </reference>
          <reference field="1" count="1" selected="0">
            <x v="54"/>
          </reference>
          <reference field="2" count="1" selected="0">
            <x v="55"/>
          </reference>
          <reference field="3" count="1">
            <x v="55"/>
          </reference>
        </references>
      </pivotArea>
    </format>
    <format dxfId="18268">
      <pivotArea dataOnly="0" labelOnly="1" fieldPosition="0">
        <references count="4">
          <reference field="0" count="1" selected="0">
            <x v="57"/>
          </reference>
          <reference field="1" count="1" selected="0">
            <x v="55"/>
          </reference>
          <reference field="2" count="1" selected="0">
            <x v="56"/>
          </reference>
          <reference field="3" count="1">
            <x v="56"/>
          </reference>
        </references>
      </pivotArea>
    </format>
    <format dxfId="18267">
      <pivotArea dataOnly="0" labelOnly="1" fieldPosition="0">
        <references count="4">
          <reference field="0" count="1" selected="0">
            <x v="58"/>
          </reference>
          <reference field="1" count="1" selected="0">
            <x v="56"/>
          </reference>
          <reference field="2" count="1" selected="0">
            <x v="57"/>
          </reference>
          <reference field="3" count="1">
            <x v="57"/>
          </reference>
        </references>
      </pivotArea>
    </format>
    <format dxfId="18266">
      <pivotArea dataOnly="0" labelOnly="1" fieldPosition="0">
        <references count="4">
          <reference field="0" count="1" selected="0">
            <x v="59"/>
          </reference>
          <reference field="1" count="1" selected="0">
            <x v="57"/>
          </reference>
          <reference field="2" count="1" selected="0">
            <x v="58"/>
          </reference>
          <reference field="3" count="1">
            <x v="58"/>
          </reference>
        </references>
      </pivotArea>
    </format>
    <format dxfId="18265">
      <pivotArea dataOnly="0" labelOnly="1" fieldPosition="0">
        <references count="4">
          <reference field="0" count="1" selected="0">
            <x v="60"/>
          </reference>
          <reference field="1" count="1" selected="0">
            <x v="58"/>
          </reference>
          <reference field="2" count="1" selected="0">
            <x v="59"/>
          </reference>
          <reference field="3" count="1">
            <x v="59"/>
          </reference>
        </references>
      </pivotArea>
    </format>
    <format dxfId="18264">
      <pivotArea dataOnly="0" labelOnly="1" fieldPosition="0">
        <references count="4">
          <reference field="0" count="1" selected="0">
            <x v="61"/>
          </reference>
          <reference field="1" count="1" selected="0">
            <x v="59"/>
          </reference>
          <reference field="2" count="1" selected="0">
            <x v="60"/>
          </reference>
          <reference field="3" count="1">
            <x v="60"/>
          </reference>
        </references>
      </pivotArea>
    </format>
    <format dxfId="18263">
      <pivotArea dataOnly="0" labelOnly="1" fieldPosition="0">
        <references count="4">
          <reference field="0" count="1" selected="0">
            <x v="62"/>
          </reference>
          <reference field="1" count="1" selected="0">
            <x v="60"/>
          </reference>
          <reference field="2" count="1" selected="0">
            <x v="61"/>
          </reference>
          <reference field="3" count="1">
            <x v="61"/>
          </reference>
        </references>
      </pivotArea>
    </format>
    <format dxfId="18262">
      <pivotArea dataOnly="0" labelOnly="1" fieldPosition="0">
        <references count="4">
          <reference field="0" count="1" selected="0">
            <x v="63"/>
          </reference>
          <reference field="1" count="1" selected="0">
            <x v="61"/>
          </reference>
          <reference field="2" count="1" selected="0">
            <x v="62"/>
          </reference>
          <reference field="3" count="1">
            <x v="62"/>
          </reference>
        </references>
      </pivotArea>
    </format>
    <format dxfId="18261">
      <pivotArea dataOnly="0" labelOnly="1" fieldPosition="0">
        <references count="4">
          <reference field="0" count="1" selected="0">
            <x v="64"/>
          </reference>
          <reference field="1" count="1" selected="0">
            <x v="62"/>
          </reference>
          <reference field="2" count="1" selected="0">
            <x v="63"/>
          </reference>
          <reference field="3" count="1">
            <x v="63"/>
          </reference>
        </references>
      </pivotArea>
    </format>
    <format dxfId="18260">
      <pivotArea dataOnly="0" labelOnly="1" fieldPosition="0">
        <references count="4">
          <reference field="0" count="1" selected="0">
            <x v="65"/>
          </reference>
          <reference field="1" count="1" selected="0">
            <x v="63"/>
          </reference>
          <reference field="2" count="1" selected="0">
            <x v="64"/>
          </reference>
          <reference field="3" count="1">
            <x v="64"/>
          </reference>
        </references>
      </pivotArea>
    </format>
    <format dxfId="18259">
      <pivotArea dataOnly="0" labelOnly="1" fieldPosition="0">
        <references count="4">
          <reference field="0" count="1" selected="0">
            <x v="66"/>
          </reference>
          <reference field="1" count="1" selected="0">
            <x v="64"/>
          </reference>
          <reference field="2" count="1" selected="0">
            <x v="65"/>
          </reference>
          <reference field="3" count="1">
            <x v="65"/>
          </reference>
        </references>
      </pivotArea>
    </format>
    <format dxfId="18258">
      <pivotArea dataOnly="0" labelOnly="1" fieldPosition="0">
        <references count="4">
          <reference field="0" count="1" selected="0">
            <x v="67"/>
          </reference>
          <reference field="1" count="1" selected="0">
            <x v="65"/>
          </reference>
          <reference field="2" count="1" selected="0">
            <x v="66"/>
          </reference>
          <reference field="3" count="1">
            <x v="66"/>
          </reference>
        </references>
      </pivotArea>
    </format>
    <format dxfId="18257">
      <pivotArea dataOnly="0" labelOnly="1" fieldPosition="0">
        <references count="4">
          <reference field="0" count="1" selected="0">
            <x v="68"/>
          </reference>
          <reference field="1" count="1" selected="0">
            <x v="66"/>
          </reference>
          <reference field="2" count="1" selected="0">
            <x v="67"/>
          </reference>
          <reference field="3" count="1">
            <x v="67"/>
          </reference>
        </references>
      </pivotArea>
    </format>
    <format dxfId="18256">
      <pivotArea dataOnly="0" labelOnly="1" fieldPosition="0">
        <references count="4">
          <reference field="0" count="1" selected="0">
            <x v="69"/>
          </reference>
          <reference field="1" count="1" selected="0">
            <x v="67"/>
          </reference>
          <reference field="2" count="1" selected="0">
            <x v="68"/>
          </reference>
          <reference field="3" count="1">
            <x v="68"/>
          </reference>
        </references>
      </pivotArea>
    </format>
    <format dxfId="18255">
      <pivotArea dataOnly="0" labelOnly="1" fieldPosition="0">
        <references count="4">
          <reference field="0" count="1" selected="0">
            <x v="70"/>
          </reference>
          <reference field="1" count="1" selected="0">
            <x v="68"/>
          </reference>
          <reference field="2" count="1" selected="0">
            <x v="69"/>
          </reference>
          <reference field="3" count="1">
            <x v="69"/>
          </reference>
        </references>
      </pivotArea>
    </format>
    <format dxfId="18254">
      <pivotArea dataOnly="0" labelOnly="1" fieldPosition="0">
        <references count="4">
          <reference field="0" count="1" selected="0">
            <x v="71"/>
          </reference>
          <reference field="1" count="1" selected="0">
            <x v="69"/>
          </reference>
          <reference field="2" count="1" selected="0">
            <x v="70"/>
          </reference>
          <reference field="3" count="1">
            <x v="70"/>
          </reference>
        </references>
      </pivotArea>
    </format>
    <format dxfId="18253">
      <pivotArea dataOnly="0" labelOnly="1" fieldPosition="0">
        <references count="4">
          <reference field="0" count="1" selected="0">
            <x v="72"/>
          </reference>
          <reference field="1" count="1" selected="0">
            <x v="70"/>
          </reference>
          <reference field="2" count="1" selected="0">
            <x v="71"/>
          </reference>
          <reference field="3" count="1">
            <x v="71"/>
          </reference>
        </references>
      </pivotArea>
    </format>
    <format dxfId="18252">
      <pivotArea dataOnly="0" labelOnly="1" fieldPosition="0">
        <references count="4">
          <reference field="0" count="1" selected="0">
            <x v="73"/>
          </reference>
          <reference field="1" count="1" selected="0">
            <x v="71"/>
          </reference>
          <reference field="2" count="1" selected="0">
            <x v="72"/>
          </reference>
          <reference field="3" count="1">
            <x v="72"/>
          </reference>
        </references>
      </pivotArea>
    </format>
    <format dxfId="18251">
      <pivotArea dataOnly="0" labelOnly="1" fieldPosition="0">
        <references count="4">
          <reference field="0" count="1" selected="0">
            <x v="74"/>
          </reference>
          <reference field="1" count="1" selected="0">
            <x v="72"/>
          </reference>
          <reference field="2" count="1" selected="0">
            <x v="73"/>
          </reference>
          <reference field="3" count="1">
            <x v="73"/>
          </reference>
        </references>
      </pivotArea>
    </format>
    <format dxfId="18250">
      <pivotArea dataOnly="0" labelOnly="1" fieldPosition="0">
        <references count="4">
          <reference field="0" count="1" selected="0">
            <x v="75"/>
          </reference>
          <reference field="1" count="1" selected="0">
            <x v="73"/>
          </reference>
          <reference field="2" count="1" selected="0">
            <x v="74"/>
          </reference>
          <reference field="3" count="1">
            <x v="74"/>
          </reference>
        </references>
      </pivotArea>
    </format>
    <format dxfId="18249">
      <pivotArea dataOnly="0" labelOnly="1" fieldPosition="0">
        <references count="4">
          <reference field="0" count="1" selected="0">
            <x v="76"/>
          </reference>
          <reference field="1" count="1" selected="0">
            <x v="74"/>
          </reference>
          <reference field="2" count="1" selected="0">
            <x v="75"/>
          </reference>
          <reference field="3" count="1">
            <x v="75"/>
          </reference>
        </references>
      </pivotArea>
    </format>
    <format dxfId="18248">
      <pivotArea dataOnly="0" labelOnly="1" fieldPosition="0">
        <references count="4">
          <reference field="0" count="1" selected="0">
            <x v="77"/>
          </reference>
          <reference field="1" count="1" selected="0">
            <x v="75"/>
          </reference>
          <reference field="2" count="1" selected="0">
            <x v="76"/>
          </reference>
          <reference field="3" count="1">
            <x v="76"/>
          </reference>
        </references>
      </pivotArea>
    </format>
    <format dxfId="18247">
      <pivotArea dataOnly="0" labelOnly="1" fieldPosition="0">
        <references count="4">
          <reference field="0" count="1" selected="0">
            <x v="78"/>
          </reference>
          <reference field="1" count="1" selected="0">
            <x v="76"/>
          </reference>
          <reference field="2" count="1" selected="0">
            <x v="77"/>
          </reference>
          <reference field="3" count="1">
            <x v="77"/>
          </reference>
        </references>
      </pivotArea>
    </format>
    <format dxfId="18246">
      <pivotArea dataOnly="0" labelOnly="1" fieldPosition="0">
        <references count="4">
          <reference field="0" count="1" selected="0">
            <x v="79"/>
          </reference>
          <reference field="1" count="1" selected="0">
            <x v="77"/>
          </reference>
          <reference field="2" count="1" selected="0">
            <x v="78"/>
          </reference>
          <reference field="3" count="1">
            <x v="78"/>
          </reference>
        </references>
      </pivotArea>
    </format>
    <format dxfId="18245">
      <pivotArea dataOnly="0" labelOnly="1" fieldPosition="0">
        <references count="4">
          <reference field="0" count="1" selected="0">
            <x v="80"/>
          </reference>
          <reference field="1" count="1" selected="0">
            <x v="78"/>
          </reference>
          <reference field="2" count="1" selected="0">
            <x v="79"/>
          </reference>
          <reference field="3" count="1">
            <x v="79"/>
          </reference>
        </references>
      </pivotArea>
    </format>
    <format dxfId="18244">
      <pivotArea dataOnly="0" labelOnly="1" fieldPosition="0">
        <references count="4">
          <reference field="0" count="1" selected="0">
            <x v="81"/>
          </reference>
          <reference field="1" count="1" selected="0">
            <x v="79"/>
          </reference>
          <reference field="2" count="1" selected="0">
            <x v="80"/>
          </reference>
          <reference field="3" count="1">
            <x v="80"/>
          </reference>
        </references>
      </pivotArea>
    </format>
    <format dxfId="18243">
      <pivotArea dataOnly="0" labelOnly="1" fieldPosition="0">
        <references count="4">
          <reference field="0" count="1" selected="0">
            <x v="82"/>
          </reference>
          <reference field="1" count="1" selected="0">
            <x v="80"/>
          </reference>
          <reference field="2" count="1" selected="0">
            <x v="81"/>
          </reference>
          <reference field="3" count="1">
            <x v="81"/>
          </reference>
        </references>
      </pivotArea>
    </format>
    <format dxfId="18242">
      <pivotArea dataOnly="0" labelOnly="1" fieldPosition="0">
        <references count="4">
          <reference field="0" count="1" selected="0">
            <x v="83"/>
          </reference>
          <reference field="1" count="1" selected="0">
            <x v="81"/>
          </reference>
          <reference field="2" count="1" selected="0">
            <x v="82"/>
          </reference>
          <reference field="3" count="1">
            <x v="82"/>
          </reference>
        </references>
      </pivotArea>
    </format>
    <format dxfId="18241">
      <pivotArea dataOnly="0" labelOnly="1" fieldPosition="0">
        <references count="4">
          <reference field="0" count="1" selected="0">
            <x v="84"/>
          </reference>
          <reference field="1" count="1" selected="0">
            <x v="82"/>
          </reference>
          <reference field="2" count="1" selected="0">
            <x v="83"/>
          </reference>
          <reference field="3" count="1">
            <x v="83"/>
          </reference>
        </references>
      </pivotArea>
    </format>
    <format dxfId="18240">
      <pivotArea dataOnly="0" labelOnly="1" fieldPosition="0">
        <references count="4">
          <reference field="0" count="1" selected="0">
            <x v="85"/>
          </reference>
          <reference field="1" count="1" selected="0">
            <x v="83"/>
          </reference>
          <reference field="2" count="1" selected="0">
            <x v="84"/>
          </reference>
          <reference field="3" count="1">
            <x v="84"/>
          </reference>
        </references>
      </pivotArea>
    </format>
    <format dxfId="18239">
      <pivotArea dataOnly="0" labelOnly="1" fieldPosition="0">
        <references count="4">
          <reference field="0" count="1" selected="0">
            <x v="86"/>
          </reference>
          <reference field="1" count="1" selected="0">
            <x v="84"/>
          </reference>
          <reference field="2" count="1" selected="0">
            <x v="85"/>
          </reference>
          <reference field="3" count="1">
            <x v="85"/>
          </reference>
        </references>
      </pivotArea>
    </format>
    <format dxfId="18238">
      <pivotArea dataOnly="0" labelOnly="1" fieldPosition="0">
        <references count="4">
          <reference field="0" count="1" selected="0">
            <x v="87"/>
          </reference>
          <reference field="1" count="1" selected="0">
            <x v="85"/>
          </reference>
          <reference field="2" count="1" selected="0">
            <x v="86"/>
          </reference>
          <reference field="3" count="1">
            <x v="86"/>
          </reference>
        </references>
      </pivotArea>
    </format>
    <format dxfId="18237">
      <pivotArea dataOnly="0" labelOnly="1" fieldPosition="0">
        <references count="4">
          <reference field="0" count="1" selected="0">
            <x v="88"/>
          </reference>
          <reference field="1" count="1" selected="0">
            <x v="86"/>
          </reference>
          <reference field="2" count="1" selected="0">
            <x v="87"/>
          </reference>
          <reference field="3" count="1">
            <x v="87"/>
          </reference>
        </references>
      </pivotArea>
    </format>
    <format dxfId="18236">
      <pivotArea dataOnly="0" labelOnly="1" fieldPosition="0">
        <references count="4">
          <reference field="0" count="1" selected="0">
            <x v="89"/>
          </reference>
          <reference field="1" count="1" selected="0">
            <x v="87"/>
          </reference>
          <reference field="2" count="1" selected="0">
            <x v="88"/>
          </reference>
          <reference field="3" count="1">
            <x v="88"/>
          </reference>
        </references>
      </pivotArea>
    </format>
    <format dxfId="18235">
      <pivotArea dataOnly="0" labelOnly="1" fieldPosition="0">
        <references count="4">
          <reference field="0" count="1" selected="0">
            <x v="90"/>
          </reference>
          <reference field="1" count="1" selected="0">
            <x v="88"/>
          </reference>
          <reference field="2" count="1" selected="0">
            <x v="89"/>
          </reference>
          <reference field="3" count="1">
            <x v="89"/>
          </reference>
        </references>
      </pivotArea>
    </format>
    <format dxfId="18234">
      <pivotArea dataOnly="0" labelOnly="1" fieldPosition="0">
        <references count="4">
          <reference field="0" count="1" selected="0">
            <x v="91"/>
          </reference>
          <reference field="1" count="1" selected="0">
            <x v="89"/>
          </reference>
          <reference field="2" count="1" selected="0">
            <x v="90"/>
          </reference>
          <reference field="3" count="1">
            <x v="90"/>
          </reference>
        </references>
      </pivotArea>
    </format>
    <format dxfId="18233">
      <pivotArea dataOnly="0" labelOnly="1" fieldPosition="0">
        <references count="4">
          <reference field="0" count="1" selected="0">
            <x v="92"/>
          </reference>
          <reference field="1" count="1" selected="0">
            <x v="90"/>
          </reference>
          <reference field="2" count="1" selected="0">
            <x v="91"/>
          </reference>
          <reference field="3" count="1">
            <x v="91"/>
          </reference>
        </references>
      </pivotArea>
    </format>
    <format dxfId="18232">
      <pivotArea dataOnly="0" labelOnly="1" fieldPosition="0">
        <references count="4">
          <reference field="0" count="1" selected="0">
            <x v="93"/>
          </reference>
          <reference field="1" count="1" selected="0">
            <x v="91"/>
          </reference>
          <reference field="2" count="1" selected="0">
            <x v="92"/>
          </reference>
          <reference field="3" count="1">
            <x v="92"/>
          </reference>
        </references>
      </pivotArea>
    </format>
    <format dxfId="18231">
      <pivotArea dataOnly="0" labelOnly="1" fieldPosition="0">
        <references count="4">
          <reference field="0" count="1" selected="0">
            <x v="94"/>
          </reference>
          <reference field="1" count="1" selected="0">
            <x v="92"/>
          </reference>
          <reference field="2" count="1" selected="0">
            <x v="93"/>
          </reference>
          <reference field="3" count="1">
            <x v="93"/>
          </reference>
        </references>
      </pivotArea>
    </format>
    <format dxfId="18230">
      <pivotArea dataOnly="0" labelOnly="1" fieldPosition="0">
        <references count="4">
          <reference field="0" count="1" selected="0">
            <x v="95"/>
          </reference>
          <reference field="1" count="1" selected="0">
            <x v="93"/>
          </reference>
          <reference field="2" count="1" selected="0">
            <x v="94"/>
          </reference>
          <reference field="3" count="1">
            <x v="94"/>
          </reference>
        </references>
      </pivotArea>
    </format>
    <format dxfId="18229">
      <pivotArea dataOnly="0" labelOnly="1" fieldPosition="0">
        <references count="4">
          <reference field="0" count="1" selected="0">
            <x v="96"/>
          </reference>
          <reference field="1" count="1" selected="0">
            <x v="94"/>
          </reference>
          <reference field="2" count="1" selected="0">
            <x v="95"/>
          </reference>
          <reference field="3" count="1">
            <x v="95"/>
          </reference>
        </references>
      </pivotArea>
    </format>
    <format dxfId="18228">
      <pivotArea dataOnly="0" labelOnly="1" fieldPosition="0">
        <references count="4">
          <reference field="0" count="1" selected="0">
            <x v="97"/>
          </reference>
          <reference field="1" count="1" selected="0">
            <x v="95"/>
          </reference>
          <reference field="2" count="1" selected="0">
            <x v="96"/>
          </reference>
          <reference field="3" count="1">
            <x v="96"/>
          </reference>
        </references>
      </pivotArea>
    </format>
    <format dxfId="18227">
      <pivotArea dataOnly="0" labelOnly="1" fieldPosition="0">
        <references count="4">
          <reference field="0" count="1" selected="0">
            <x v="98"/>
          </reference>
          <reference field="1" count="1" selected="0">
            <x v="96"/>
          </reference>
          <reference field="2" count="1" selected="0">
            <x v="97"/>
          </reference>
          <reference field="3" count="1">
            <x v="97"/>
          </reference>
        </references>
      </pivotArea>
    </format>
    <format dxfId="18226">
      <pivotArea dataOnly="0" labelOnly="1" fieldPosition="0">
        <references count="4">
          <reference field="0" count="1" selected="0">
            <x v="99"/>
          </reference>
          <reference field="1" count="1" selected="0">
            <x v="97"/>
          </reference>
          <reference field="2" count="1" selected="0">
            <x v="98"/>
          </reference>
          <reference field="3" count="1">
            <x v="98"/>
          </reference>
        </references>
      </pivotArea>
    </format>
    <format dxfId="18225">
      <pivotArea dataOnly="0" labelOnly="1" fieldPosition="0">
        <references count="4">
          <reference field="0" count="1" selected="0">
            <x v="100"/>
          </reference>
          <reference field="1" count="1" selected="0">
            <x v="98"/>
          </reference>
          <reference field="2" count="1" selected="0">
            <x v="99"/>
          </reference>
          <reference field="3" count="1">
            <x v="99"/>
          </reference>
        </references>
      </pivotArea>
    </format>
    <format dxfId="18224">
      <pivotArea dataOnly="0" labelOnly="1" fieldPosition="0">
        <references count="4">
          <reference field="0" count="1" selected="0">
            <x v="101"/>
          </reference>
          <reference field="1" count="1" selected="0">
            <x v="99"/>
          </reference>
          <reference field="2" count="1" selected="0">
            <x v="100"/>
          </reference>
          <reference field="3" count="1">
            <x v="100"/>
          </reference>
        </references>
      </pivotArea>
    </format>
    <format dxfId="18223">
      <pivotArea dataOnly="0" labelOnly="1" fieldPosition="0">
        <references count="4">
          <reference field="0" count="1" selected="0">
            <x v="102"/>
          </reference>
          <reference field="1" count="1" selected="0">
            <x v="100"/>
          </reference>
          <reference field="2" count="1" selected="0">
            <x v="101"/>
          </reference>
          <reference field="3" count="1">
            <x v="101"/>
          </reference>
        </references>
      </pivotArea>
    </format>
    <format dxfId="18222">
      <pivotArea dataOnly="0" labelOnly="1" fieldPosition="0">
        <references count="4">
          <reference field="0" count="1" selected="0">
            <x v="103"/>
          </reference>
          <reference field="1" count="1" selected="0">
            <x v="101"/>
          </reference>
          <reference field="2" count="1" selected="0">
            <x v="102"/>
          </reference>
          <reference field="3" count="1">
            <x v="102"/>
          </reference>
        </references>
      </pivotArea>
    </format>
    <format dxfId="18221">
      <pivotArea dataOnly="0" labelOnly="1" fieldPosition="0">
        <references count="4">
          <reference field="0" count="1" selected="0">
            <x v="104"/>
          </reference>
          <reference field="1" count="1" selected="0">
            <x v="102"/>
          </reference>
          <reference field="2" count="1" selected="0">
            <x v="103"/>
          </reference>
          <reference field="3" count="1">
            <x v="103"/>
          </reference>
        </references>
      </pivotArea>
    </format>
    <format dxfId="18220">
      <pivotArea dataOnly="0" labelOnly="1" fieldPosition="0">
        <references count="4">
          <reference field="0" count="1" selected="0">
            <x v="105"/>
          </reference>
          <reference field="1" count="1" selected="0">
            <x v="103"/>
          </reference>
          <reference field="2" count="1" selected="0">
            <x v="104"/>
          </reference>
          <reference field="3" count="1">
            <x v="104"/>
          </reference>
        </references>
      </pivotArea>
    </format>
    <format dxfId="18219">
      <pivotArea dataOnly="0" labelOnly="1" fieldPosition="0">
        <references count="4">
          <reference field="0" count="1" selected="0">
            <x v="106"/>
          </reference>
          <reference field="1" count="1" selected="0">
            <x v="104"/>
          </reference>
          <reference field="2" count="1" selected="0">
            <x v="105"/>
          </reference>
          <reference field="3" count="1">
            <x v="105"/>
          </reference>
        </references>
      </pivotArea>
    </format>
    <format dxfId="18218">
      <pivotArea dataOnly="0" labelOnly="1" fieldPosition="0">
        <references count="4">
          <reference field="0" count="1" selected="0">
            <x v="107"/>
          </reference>
          <reference field="1" count="1" selected="0">
            <x v="105"/>
          </reference>
          <reference field="2" count="1" selected="0">
            <x v="106"/>
          </reference>
          <reference field="3" count="1">
            <x v="106"/>
          </reference>
        </references>
      </pivotArea>
    </format>
    <format dxfId="18217">
      <pivotArea dataOnly="0" labelOnly="1" fieldPosition="0">
        <references count="4">
          <reference field="0" count="1" selected="0">
            <x v="108"/>
          </reference>
          <reference field="1" count="1" selected="0">
            <x v="106"/>
          </reference>
          <reference field="2" count="1" selected="0">
            <x v="107"/>
          </reference>
          <reference field="3" count="1">
            <x v="107"/>
          </reference>
        </references>
      </pivotArea>
    </format>
    <format dxfId="18216">
      <pivotArea dataOnly="0" labelOnly="1" fieldPosition="0">
        <references count="4">
          <reference field="0" count="1" selected="0">
            <x v="109"/>
          </reference>
          <reference field="1" count="1" selected="0">
            <x v="107"/>
          </reference>
          <reference field="2" count="1" selected="0">
            <x v="108"/>
          </reference>
          <reference field="3" count="1">
            <x v="108"/>
          </reference>
        </references>
      </pivotArea>
    </format>
    <format dxfId="18215">
      <pivotArea dataOnly="0" labelOnly="1" fieldPosition="0">
        <references count="4">
          <reference field="0" count="1" selected="0">
            <x v="110"/>
          </reference>
          <reference field="1" count="1" selected="0">
            <x v="108"/>
          </reference>
          <reference field="2" count="1" selected="0">
            <x v="109"/>
          </reference>
          <reference field="3" count="1">
            <x v="109"/>
          </reference>
        </references>
      </pivotArea>
    </format>
    <format dxfId="18214">
      <pivotArea dataOnly="0" labelOnly="1" fieldPosition="0">
        <references count="4">
          <reference field="0" count="1" selected="0">
            <x v="111"/>
          </reference>
          <reference field="1" count="1" selected="0">
            <x v="109"/>
          </reference>
          <reference field="2" count="1" selected="0">
            <x v="110"/>
          </reference>
          <reference field="3" count="1">
            <x v="110"/>
          </reference>
        </references>
      </pivotArea>
    </format>
    <format dxfId="18213">
      <pivotArea dataOnly="0" labelOnly="1" fieldPosition="0">
        <references count="4">
          <reference field="0" count="1" selected="0">
            <x v="112"/>
          </reference>
          <reference field="1" count="1" selected="0">
            <x v="110"/>
          </reference>
          <reference field="2" count="1" selected="0">
            <x v="111"/>
          </reference>
          <reference field="3" count="1">
            <x v="111"/>
          </reference>
        </references>
      </pivotArea>
    </format>
    <format dxfId="18212">
      <pivotArea dataOnly="0" labelOnly="1" fieldPosition="0">
        <references count="4">
          <reference field="0" count="1" selected="0">
            <x v="113"/>
          </reference>
          <reference field="1" count="1" selected="0">
            <x v="111"/>
          </reference>
          <reference field="2" count="1" selected="0">
            <x v="112"/>
          </reference>
          <reference field="3" count="1">
            <x v="112"/>
          </reference>
        </references>
      </pivotArea>
    </format>
    <format dxfId="18211">
      <pivotArea dataOnly="0" labelOnly="1" fieldPosition="0">
        <references count="4">
          <reference field="0" count="1" selected="0">
            <x v="114"/>
          </reference>
          <reference field="1" count="1" selected="0">
            <x v="112"/>
          </reference>
          <reference field="2" count="1" selected="0">
            <x v="113"/>
          </reference>
          <reference field="3" count="1">
            <x v="113"/>
          </reference>
        </references>
      </pivotArea>
    </format>
    <format dxfId="18210">
      <pivotArea dataOnly="0" labelOnly="1" fieldPosition="0">
        <references count="4">
          <reference field="0" count="1" selected="0">
            <x v="115"/>
          </reference>
          <reference field="1" count="1" selected="0">
            <x v="113"/>
          </reference>
          <reference field="2" count="1" selected="0">
            <x v="114"/>
          </reference>
          <reference field="3" count="1">
            <x v="114"/>
          </reference>
        </references>
      </pivotArea>
    </format>
    <format dxfId="18209">
      <pivotArea dataOnly="0" labelOnly="1" fieldPosition="0">
        <references count="4">
          <reference field="0" count="1" selected="0">
            <x v="116"/>
          </reference>
          <reference field="1" count="1" selected="0">
            <x v="114"/>
          </reference>
          <reference field="2" count="1" selected="0">
            <x v="115"/>
          </reference>
          <reference field="3" count="1">
            <x v="115"/>
          </reference>
        </references>
      </pivotArea>
    </format>
    <format dxfId="18208">
      <pivotArea dataOnly="0" labelOnly="1" fieldPosition="0">
        <references count="4">
          <reference field="0" count="1" selected="0">
            <x v="117"/>
          </reference>
          <reference field="1" count="1" selected="0">
            <x v="115"/>
          </reference>
          <reference field="2" count="1" selected="0">
            <x v="116"/>
          </reference>
          <reference field="3" count="1">
            <x v="116"/>
          </reference>
        </references>
      </pivotArea>
    </format>
    <format dxfId="18207">
      <pivotArea dataOnly="0" labelOnly="1" fieldPosition="0">
        <references count="4">
          <reference field="0" count="1" selected="0">
            <x v="118"/>
          </reference>
          <reference field="1" count="1" selected="0">
            <x v="116"/>
          </reference>
          <reference field="2" count="1" selected="0">
            <x v="117"/>
          </reference>
          <reference field="3" count="1">
            <x v="117"/>
          </reference>
        </references>
      </pivotArea>
    </format>
    <format dxfId="18206">
      <pivotArea dataOnly="0" labelOnly="1" fieldPosition="0">
        <references count="4">
          <reference field="0" count="1" selected="0">
            <x v="119"/>
          </reference>
          <reference field="1" count="1" selected="0">
            <x v="117"/>
          </reference>
          <reference field="2" count="1" selected="0">
            <x v="118"/>
          </reference>
          <reference field="3" count="1">
            <x v="118"/>
          </reference>
        </references>
      </pivotArea>
    </format>
    <format dxfId="18205">
      <pivotArea dataOnly="0" labelOnly="1" fieldPosition="0">
        <references count="4">
          <reference field="0" count="1" selected="0">
            <x v="120"/>
          </reference>
          <reference field="1" count="1" selected="0">
            <x v="118"/>
          </reference>
          <reference field="2" count="1" selected="0">
            <x v="119"/>
          </reference>
          <reference field="3" count="1">
            <x v="119"/>
          </reference>
        </references>
      </pivotArea>
    </format>
    <format dxfId="18204">
      <pivotArea dataOnly="0" labelOnly="1" fieldPosition="0">
        <references count="4">
          <reference field="0" count="1" selected="0">
            <x v="121"/>
          </reference>
          <reference field="1" count="1" selected="0">
            <x v="119"/>
          </reference>
          <reference field="2" count="1" selected="0">
            <x v="120"/>
          </reference>
          <reference field="3" count="1">
            <x v="120"/>
          </reference>
        </references>
      </pivotArea>
    </format>
    <format dxfId="18203">
      <pivotArea dataOnly="0" labelOnly="1" fieldPosition="0">
        <references count="4">
          <reference field="0" count="1" selected="0">
            <x v="122"/>
          </reference>
          <reference field="1" count="1" selected="0">
            <x v="120"/>
          </reference>
          <reference field="2" count="1" selected="0">
            <x v="121"/>
          </reference>
          <reference field="3" count="1">
            <x v="121"/>
          </reference>
        </references>
      </pivotArea>
    </format>
    <format dxfId="18202">
      <pivotArea dataOnly="0" labelOnly="1" fieldPosition="0">
        <references count="4">
          <reference field="0" count="1" selected="0">
            <x v="123"/>
          </reference>
          <reference field="1" count="1" selected="0">
            <x v="121"/>
          </reference>
          <reference field="2" count="1" selected="0">
            <x v="122"/>
          </reference>
          <reference field="3" count="1">
            <x v="122"/>
          </reference>
        </references>
      </pivotArea>
    </format>
    <format dxfId="18201">
      <pivotArea dataOnly="0" labelOnly="1" fieldPosition="0">
        <references count="4">
          <reference field="0" count="1" selected="0">
            <x v="124"/>
          </reference>
          <reference field="1" count="1" selected="0">
            <x v="122"/>
          </reference>
          <reference field="2" count="1" selected="0">
            <x v="123"/>
          </reference>
          <reference field="3" count="1">
            <x v="123"/>
          </reference>
        </references>
      </pivotArea>
    </format>
    <format dxfId="18200">
      <pivotArea dataOnly="0" labelOnly="1" fieldPosition="0">
        <references count="4">
          <reference field="0" count="1" selected="0">
            <x v="125"/>
          </reference>
          <reference field="1" count="1" selected="0">
            <x v="123"/>
          </reference>
          <reference field="2" count="1" selected="0">
            <x v="124"/>
          </reference>
          <reference field="3" count="1">
            <x v="124"/>
          </reference>
        </references>
      </pivotArea>
    </format>
    <format dxfId="18199">
      <pivotArea dataOnly="0" labelOnly="1" fieldPosition="0">
        <references count="4">
          <reference field="0" count="1" selected="0">
            <x v="126"/>
          </reference>
          <reference field="1" count="1" selected="0">
            <x v="124"/>
          </reference>
          <reference field="2" count="1" selected="0">
            <x v="125"/>
          </reference>
          <reference field="3" count="1">
            <x v="125"/>
          </reference>
        </references>
      </pivotArea>
    </format>
    <format dxfId="18198">
      <pivotArea dataOnly="0" labelOnly="1" fieldPosition="0">
        <references count="4">
          <reference field="0" count="1" selected="0">
            <x v="127"/>
          </reference>
          <reference field="1" count="1" selected="0">
            <x v="125"/>
          </reference>
          <reference field="2" count="1" selected="0">
            <x v="126"/>
          </reference>
          <reference field="3" count="1">
            <x v="126"/>
          </reference>
        </references>
      </pivotArea>
    </format>
    <format dxfId="18197">
      <pivotArea dataOnly="0" labelOnly="1" fieldPosition="0">
        <references count="4">
          <reference field="0" count="1" selected="0">
            <x v="128"/>
          </reference>
          <reference field="1" count="1" selected="0">
            <x v="126"/>
          </reference>
          <reference field="2" count="1" selected="0">
            <x v="127"/>
          </reference>
          <reference field="3" count="1">
            <x v="127"/>
          </reference>
        </references>
      </pivotArea>
    </format>
    <format dxfId="18196">
      <pivotArea dataOnly="0" labelOnly="1" fieldPosition="0">
        <references count="4">
          <reference field="0" count="1" selected="0">
            <x v="129"/>
          </reference>
          <reference field="1" count="1" selected="0">
            <x v="127"/>
          </reference>
          <reference field="2" count="1" selected="0">
            <x v="128"/>
          </reference>
          <reference field="3" count="1">
            <x v="128"/>
          </reference>
        </references>
      </pivotArea>
    </format>
    <format dxfId="18195">
      <pivotArea dataOnly="0" labelOnly="1" fieldPosition="0">
        <references count="4">
          <reference field="0" count="1" selected="0">
            <x v="130"/>
          </reference>
          <reference field="1" count="1" selected="0">
            <x v="128"/>
          </reference>
          <reference field="2" count="1" selected="0">
            <x v="129"/>
          </reference>
          <reference field="3" count="1">
            <x v="129"/>
          </reference>
        </references>
      </pivotArea>
    </format>
    <format dxfId="18194">
      <pivotArea dataOnly="0" labelOnly="1" fieldPosition="0">
        <references count="4">
          <reference field="0" count="1" selected="0">
            <x v="131"/>
          </reference>
          <reference field="1" count="1" selected="0">
            <x v="129"/>
          </reference>
          <reference field="2" count="1" selected="0">
            <x v="130"/>
          </reference>
          <reference field="3" count="1">
            <x v="130"/>
          </reference>
        </references>
      </pivotArea>
    </format>
    <format dxfId="18193">
      <pivotArea dataOnly="0" labelOnly="1" fieldPosition="0">
        <references count="4">
          <reference field="0" count="1" selected="0">
            <x v="132"/>
          </reference>
          <reference field="1" count="1" selected="0">
            <x v="130"/>
          </reference>
          <reference field="2" count="1" selected="0">
            <x v="131"/>
          </reference>
          <reference field="3" count="1">
            <x v="131"/>
          </reference>
        </references>
      </pivotArea>
    </format>
    <format dxfId="18192">
      <pivotArea dataOnly="0" labelOnly="1" fieldPosition="0">
        <references count="4">
          <reference field="0" count="1" selected="0">
            <x v="133"/>
          </reference>
          <reference field="1" count="1" selected="0">
            <x v="131"/>
          </reference>
          <reference field="2" count="1" selected="0">
            <x v="132"/>
          </reference>
          <reference field="3" count="1">
            <x v="132"/>
          </reference>
        </references>
      </pivotArea>
    </format>
    <format dxfId="18191">
      <pivotArea dataOnly="0" labelOnly="1" fieldPosition="0">
        <references count="4">
          <reference field="0" count="1" selected="0">
            <x v="134"/>
          </reference>
          <reference field="1" count="1" selected="0">
            <x v="132"/>
          </reference>
          <reference field="2" count="1" selected="0">
            <x v="133"/>
          </reference>
          <reference field="3" count="1">
            <x v="133"/>
          </reference>
        </references>
      </pivotArea>
    </format>
    <format dxfId="18190">
      <pivotArea dataOnly="0" labelOnly="1" fieldPosition="0">
        <references count="4">
          <reference field="0" count="1" selected="0">
            <x v="135"/>
          </reference>
          <reference field="1" count="1" selected="0">
            <x v="133"/>
          </reference>
          <reference field="2" count="1" selected="0">
            <x v="134"/>
          </reference>
          <reference field="3" count="1">
            <x v="134"/>
          </reference>
        </references>
      </pivotArea>
    </format>
    <format dxfId="18189">
      <pivotArea dataOnly="0" labelOnly="1" fieldPosition="0">
        <references count="4">
          <reference field="0" count="1" selected="0">
            <x v="136"/>
          </reference>
          <reference field="1" count="1" selected="0">
            <x v="134"/>
          </reference>
          <reference field="2" count="1" selected="0">
            <x v="135"/>
          </reference>
          <reference field="3" count="1">
            <x v="135"/>
          </reference>
        </references>
      </pivotArea>
    </format>
    <format dxfId="18188">
      <pivotArea dataOnly="0" labelOnly="1" fieldPosition="0">
        <references count="4">
          <reference field="0" count="1" selected="0">
            <x v="137"/>
          </reference>
          <reference field="1" count="1" selected="0">
            <x v="135"/>
          </reference>
          <reference field="2" count="1" selected="0">
            <x v="136"/>
          </reference>
          <reference field="3" count="1">
            <x v="136"/>
          </reference>
        </references>
      </pivotArea>
    </format>
    <format dxfId="18187">
      <pivotArea dataOnly="0" labelOnly="1" fieldPosition="0">
        <references count="4">
          <reference field="0" count="1" selected="0">
            <x v="138"/>
          </reference>
          <reference field="1" count="1" selected="0">
            <x v="136"/>
          </reference>
          <reference field="2" count="1" selected="0">
            <x v="137"/>
          </reference>
          <reference field="3" count="1">
            <x v="137"/>
          </reference>
        </references>
      </pivotArea>
    </format>
    <format dxfId="18186">
      <pivotArea dataOnly="0" labelOnly="1" fieldPosition="0">
        <references count="4">
          <reference field="0" count="1" selected="0">
            <x v="139"/>
          </reference>
          <reference field="1" count="1" selected="0">
            <x v="137"/>
          </reference>
          <reference field="2" count="1" selected="0">
            <x v="138"/>
          </reference>
          <reference field="3" count="1">
            <x v="138"/>
          </reference>
        </references>
      </pivotArea>
    </format>
    <format dxfId="18185">
      <pivotArea dataOnly="0" labelOnly="1" fieldPosition="0">
        <references count="4">
          <reference field="0" count="1" selected="0">
            <x v="140"/>
          </reference>
          <reference field="1" count="1" selected="0">
            <x v="138"/>
          </reference>
          <reference field="2" count="1" selected="0">
            <x v="139"/>
          </reference>
          <reference field="3" count="1">
            <x v="139"/>
          </reference>
        </references>
      </pivotArea>
    </format>
    <format dxfId="18184">
      <pivotArea dataOnly="0" labelOnly="1" fieldPosition="0">
        <references count="4">
          <reference field="0" count="1" selected="0">
            <x v="141"/>
          </reference>
          <reference field="1" count="1" selected="0">
            <x v="139"/>
          </reference>
          <reference field="2" count="1" selected="0">
            <x v="140"/>
          </reference>
          <reference field="3" count="1">
            <x v="140"/>
          </reference>
        </references>
      </pivotArea>
    </format>
    <format dxfId="18183">
      <pivotArea dataOnly="0" labelOnly="1" fieldPosition="0">
        <references count="4">
          <reference field="0" count="1" selected="0">
            <x v="142"/>
          </reference>
          <reference field="1" count="1" selected="0">
            <x v="140"/>
          </reference>
          <reference field="2" count="1" selected="0">
            <x v="141"/>
          </reference>
          <reference field="3" count="1">
            <x v="141"/>
          </reference>
        </references>
      </pivotArea>
    </format>
    <format dxfId="18182">
      <pivotArea dataOnly="0" labelOnly="1" fieldPosition="0">
        <references count="4">
          <reference field="0" count="1" selected="0">
            <x v="143"/>
          </reference>
          <reference field="1" count="1" selected="0">
            <x v="141"/>
          </reference>
          <reference field="2" count="1" selected="0">
            <x v="142"/>
          </reference>
          <reference field="3" count="1">
            <x v="142"/>
          </reference>
        </references>
      </pivotArea>
    </format>
    <format dxfId="18181">
      <pivotArea dataOnly="0" labelOnly="1" fieldPosition="0">
        <references count="4">
          <reference field="0" count="1" selected="0">
            <x v="144"/>
          </reference>
          <reference field="1" count="1" selected="0">
            <x v="142"/>
          </reference>
          <reference field="2" count="1" selected="0">
            <x v="143"/>
          </reference>
          <reference field="3" count="1">
            <x v="143"/>
          </reference>
        </references>
      </pivotArea>
    </format>
    <format dxfId="18180">
      <pivotArea dataOnly="0" labelOnly="1" fieldPosition="0">
        <references count="4">
          <reference field="0" count="1" selected="0">
            <x v="145"/>
          </reference>
          <reference field="1" count="1" selected="0">
            <x v="143"/>
          </reference>
          <reference field="2" count="1" selected="0">
            <x v="144"/>
          </reference>
          <reference field="3" count="1">
            <x v="144"/>
          </reference>
        </references>
      </pivotArea>
    </format>
    <format dxfId="18179">
      <pivotArea dataOnly="0" labelOnly="1" fieldPosition="0">
        <references count="4">
          <reference field="0" count="1" selected="0">
            <x v="146"/>
          </reference>
          <reference field="1" count="1" selected="0">
            <x v="144"/>
          </reference>
          <reference field="2" count="1" selected="0">
            <x v="145"/>
          </reference>
          <reference field="3" count="1">
            <x v="145"/>
          </reference>
        </references>
      </pivotArea>
    </format>
    <format dxfId="18178">
      <pivotArea dataOnly="0" labelOnly="1" fieldPosition="0">
        <references count="4">
          <reference field="0" count="1" selected="0">
            <x v="147"/>
          </reference>
          <reference field="1" count="1" selected="0">
            <x v="145"/>
          </reference>
          <reference field="2" count="1" selected="0">
            <x v="146"/>
          </reference>
          <reference field="3" count="1">
            <x v="146"/>
          </reference>
        </references>
      </pivotArea>
    </format>
    <format dxfId="18177">
      <pivotArea dataOnly="0" labelOnly="1" fieldPosition="0">
        <references count="4">
          <reference field="0" count="1" selected="0">
            <x v="148"/>
          </reference>
          <reference field="1" count="1" selected="0">
            <x v="146"/>
          </reference>
          <reference field="2" count="1" selected="0">
            <x v="147"/>
          </reference>
          <reference field="3" count="1">
            <x v="147"/>
          </reference>
        </references>
      </pivotArea>
    </format>
    <format dxfId="18176">
      <pivotArea dataOnly="0" labelOnly="1" fieldPosition="0">
        <references count="4">
          <reference field="0" count="1" selected="0">
            <x v="149"/>
          </reference>
          <reference field="1" count="1" selected="0">
            <x v="147"/>
          </reference>
          <reference field="2" count="1" selected="0">
            <x v="148"/>
          </reference>
          <reference field="3" count="1">
            <x v="148"/>
          </reference>
        </references>
      </pivotArea>
    </format>
    <format dxfId="18175">
      <pivotArea dataOnly="0" labelOnly="1" fieldPosition="0">
        <references count="4">
          <reference field="0" count="1" selected="0">
            <x v="150"/>
          </reference>
          <reference field="1" count="1" selected="0">
            <x v="148"/>
          </reference>
          <reference field="2" count="1" selected="0">
            <x v="149"/>
          </reference>
          <reference field="3" count="1">
            <x v="149"/>
          </reference>
        </references>
      </pivotArea>
    </format>
    <format dxfId="18174">
      <pivotArea dataOnly="0" labelOnly="1" fieldPosition="0">
        <references count="4">
          <reference field="0" count="1" selected="0">
            <x v="151"/>
          </reference>
          <reference field="1" count="1" selected="0">
            <x v="149"/>
          </reference>
          <reference field="2" count="1" selected="0">
            <x v="150"/>
          </reference>
          <reference field="3" count="1">
            <x v="150"/>
          </reference>
        </references>
      </pivotArea>
    </format>
    <format dxfId="18173">
      <pivotArea dataOnly="0" labelOnly="1" fieldPosition="0">
        <references count="4">
          <reference field="0" count="1" selected="0">
            <x v="152"/>
          </reference>
          <reference field="1" count="1" selected="0">
            <x v="150"/>
          </reference>
          <reference field="2" count="1" selected="0">
            <x v="151"/>
          </reference>
          <reference field="3" count="1">
            <x v="151"/>
          </reference>
        </references>
      </pivotArea>
    </format>
    <format dxfId="18172">
      <pivotArea dataOnly="0" labelOnly="1" fieldPosition="0">
        <references count="4">
          <reference field="0" count="1" selected="0">
            <x v="153"/>
          </reference>
          <reference field="1" count="1" selected="0">
            <x v="151"/>
          </reference>
          <reference field="2" count="1" selected="0">
            <x v="152"/>
          </reference>
          <reference field="3" count="1">
            <x v="152"/>
          </reference>
        </references>
      </pivotArea>
    </format>
    <format dxfId="18171">
      <pivotArea dataOnly="0" labelOnly="1" fieldPosition="0">
        <references count="4">
          <reference field="0" count="1" selected="0">
            <x v="154"/>
          </reference>
          <reference field="1" count="1" selected="0">
            <x v="152"/>
          </reference>
          <reference field="2" count="1" selected="0">
            <x v="153"/>
          </reference>
          <reference field="3" count="1">
            <x v="153"/>
          </reference>
        </references>
      </pivotArea>
    </format>
    <format dxfId="18170">
      <pivotArea dataOnly="0" labelOnly="1" fieldPosition="0">
        <references count="4">
          <reference field="0" count="1" selected="0">
            <x v="155"/>
          </reference>
          <reference field="1" count="1" selected="0">
            <x v="153"/>
          </reference>
          <reference field="2" count="1" selected="0">
            <x v="154"/>
          </reference>
          <reference field="3" count="1">
            <x v="154"/>
          </reference>
        </references>
      </pivotArea>
    </format>
    <format dxfId="18169">
      <pivotArea dataOnly="0" labelOnly="1" fieldPosition="0">
        <references count="4">
          <reference field="0" count="1" selected="0">
            <x v="156"/>
          </reference>
          <reference field="1" count="1" selected="0">
            <x v="154"/>
          </reference>
          <reference field="2" count="1" selected="0">
            <x v="155"/>
          </reference>
          <reference field="3" count="1">
            <x v="155"/>
          </reference>
        </references>
      </pivotArea>
    </format>
    <format dxfId="18168">
      <pivotArea dataOnly="0" labelOnly="1" fieldPosition="0">
        <references count="4">
          <reference field="0" count="1" selected="0">
            <x v="157"/>
          </reference>
          <reference field="1" count="1" selected="0">
            <x v="155"/>
          </reference>
          <reference field="2" count="1" selected="0">
            <x v="156"/>
          </reference>
          <reference field="3" count="1">
            <x v="156"/>
          </reference>
        </references>
      </pivotArea>
    </format>
    <format dxfId="18167">
      <pivotArea dataOnly="0" labelOnly="1" fieldPosition="0">
        <references count="4">
          <reference field="0" count="1" selected="0">
            <x v="158"/>
          </reference>
          <reference field="1" count="1" selected="0">
            <x v="156"/>
          </reference>
          <reference field="2" count="1" selected="0">
            <x v="157"/>
          </reference>
          <reference field="3" count="1">
            <x v="157"/>
          </reference>
        </references>
      </pivotArea>
    </format>
    <format dxfId="18166">
      <pivotArea dataOnly="0" labelOnly="1" fieldPosition="0">
        <references count="4">
          <reference field="0" count="1" selected="0">
            <x v="159"/>
          </reference>
          <reference field="1" count="1" selected="0">
            <x v="157"/>
          </reference>
          <reference field="2" count="1" selected="0">
            <x v="158"/>
          </reference>
          <reference field="3" count="1">
            <x v="158"/>
          </reference>
        </references>
      </pivotArea>
    </format>
    <format dxfId="18165">
      <pivotArea dataOnly="0" labelOnly="1" fieldPosition="0">
        <references count="4">
          <reference field="0" count="1" selected="0">
            <x v="160"/>
          </reference>
          <reference field="1" count="1" selected="0">
            <x v="158"/>
          </reference>
          <reference field="2" count="1" selected="0">
            <x v="159"/>
          </reference>
          <reference field="3" count="1">
            <x v="159"/>
          </reference>
        </references>
      </pivotArea>
    </format>
    <format dxfId="18164">
      <pivotArea dataOnly="0" labelOnly="1" fieldPosition="0">
        <references count="4">
          <reference field="0" count="1" selected="0">
            <x v="161"/>
          </reference>
          <reference field="1" count="1" selected="0">
            <x v="159"/>
          </reference>
          <reference field="2" count="1" selected="0">
            <x v="160"/>
          </reference>
          <reference field="3" count="1">
            <x v="160"/>
          </reference>
        </references>
      </pivotArea>
    </format>
    <format dxfId="18163">
      <pivotArea dataOnly="0" labelOnly="1" fieldPosition="0">
        <references count="4">
          <reference field="0" count="1" selected="0">
            <x v="162"/>
          </reference>
          <reference field="1" count="1" selected="0">
            <x v="160"/>
          </reference>
          <reference field="2" count="1" selected="0">
            <x v="161"/>
          </reference>
          <reference field="3" count="1">
            <x v="161"/>
          </reference>
        </references>
      </pivotArea>
    </format>
    <format dxfId="18162">
      <pivotArea dataOnly="0" labelOnly="1" fieldPosition="0">
        <references count="4">
          <reference field="0" count="1" selected="0">
            <x v="163"/>
          </reference>
          <reference field="1" count="1" selected="0">
            <x v="161"/>
          </reference>
          <reference field="2" count="1" selected="0">
            <x v="162"/>
          </reference>
          <reference field="3" count="1">
            <x v="162"/>
          </reference>
        </references>
      </pivotArea>
    </format>
    <format dxfId="18161">
      <pivotArea dataOnly="0" labelOnly="1" fieldPosition="0">
        <references count="4">
          <reference field="0" count="1" selected="0">
            <x v="164"/>
          </reference>
          <reference field="1" count="1" selected="0">
            <x v="162"/>
          </reference>
          <reference field="2" count="1" selected="0">
            <x v="163"/>
          </reference>
          <reference field="3" count="1">
            <x v="163"/>
          </reference>
        </references>
      </pivotArea>
    </format>
    <format dxfId="18160">
      <pivotArea dataOnly="0" labelOnly="1" fieldPosition="0">
        <references count="4">
          <reference field="0" count="1" selected="0">
            <x v="165"/>
          </reference>
          <reference field="1" count="1" selected="0">
            <x v="163"/>
          </reference>
          <reference field="2" count="1" selected="0">
            <x v="164"/>
          </reference>
          <reference field="3" count="1">
            <x v="164"/>
          </reference>
        </references>
      </pivotArea>
    </format>
    <format dxfId="18159">
      <pivotArea dataOnly="0" labelOnly="1" fieldPosition="0">
        <references count="4">
          <reference field="0" count="1" selected="0">
            <x v="166"/>
          </reference>
          <reference field="1" count="1" selected="0">
            <x v="164"/>
          </reference>
          <reference field="2" count="1" selected="0">
            <x v="165"/>
          </reference>
          <reference field="3" count="1">
            <x v="165"/>
          </reference>
        </references>
      </pivotArea>
    </format>
    <format dxfId="18158">
      <pivotArea dataOnly="0" labelOnly="1" fieldPosition="0">
        <references count="4">
          <reference field="0" count="1" selected="0">
            <x v="167"/>
          </reference>
          <reference field="1" count="1" selected="0">
            <x v="165"/>
          </reference>
          <reference field="2" count="1" selected="0">
            <x v="166"/>
          </reference>
          <reference field="3" count="1">
            <x v="166"/>
          </reference>
        </references>
      </pivotArea>
    </format>
    <format dxfId="18157">
      <pivotArea dataOnly="0" labelOnly="1" fieldPosition="0">
        <references count="4">
          <reference field="0" count="1" selected="0">
            <x v="168"/>
          </reference>
          <reference field="1" count="1" selected="0">
            <x v="166"/>
          </reference>
          <reference field="2" count="1" selected="0">
            <x v="167"/>
          </reference>
          <reference field="3" count="1">
            <x v="167"/>
          </reference>
        </references>
      </pivotArea>
    </format>
    <format dxfId="18156">
      <pivotArea dataOnly="0" labelOnly="1" fieldPosition="0">
        <references count="4">
          <reference field="0" count="1" selected="0">
            <x v="169"/>
          </reference>
          <reference field="1" count="1" selected="0">
            <x v="167"/>
          </reference>
          <reference field="2" count="1" selected="0">
            <x v="168"/>
          </reference>
          <reference field="3" count="1">
            <x v="168"/>
          </reference>
        </references>
      </pivotArea>
    </format>
    <format dxfId="18155">
      <pivotArea dataOnly="0" labelOnly="1" fieldPosition="0">
        <references count="4">
          <reference field="0" count="1" selected="0">
            <x v="170"/>
          </reference>
          <reference field="1" count="1" selected="0">
            <x v="168"/>
          </reference>
          <reference field="2" count="1" selected="0">
            <x v="169"/>
          </reference>
          <reference field="3" count="1">
            <x v="169"/>
          </reference>
        </references>
      </pivotArea>
    </format>
    <format dxfId="18154">
      <pivotArea dataOnly="0" labelOnly="1" fieldPosition="0">
        <references count="4">
          <reference field="0" count="1" selected="0">
            <x v="171"/>
          </reference>
          <reference field="1" count="1" selected="0">
            <x v="169"/>
          </reference>
          <reference field="2" count="1" selected="0">
            <x v="170"/>
          </reference>
          <reference field="3" count="1">
            <x v="170"/>
          </reference>
        </references>
      </pivotArea>
    </format>
    <format dxfId="18153">
      <pivotArea dataOnly="0" labelOnly="1" fieldPosition="0">
        <references count="4">
          <reference field="0" count="1" selected="0">
            <x v="172"/>
          </reference>
          <reference field="1" count="1" selected="0">
            <x v="170"/>
          </reference>
          <reference field="2" count="1" selected="0">
            <x v="171"/>
          </reference>
          <reference field="3" count="1">
            <x v="171"/>
          </reference>
        </references>
      </pivotArea>
    </format>
    <format dxfId="18152">
      <pivotArea dataOnly="0" labelOnly="1" fieldPosition="0">
        <references count="4">
          <reference field="0" count="1" selected="0">
            <x v="173"/>
          </reference>
          <reference field="1" count="1" selected="0">
            <x v="171"/>
          </reference>
          <reference field="2" count="1" selected="0">
            <x v="172"/>
          </reference>
          <reference field="3" count="1">
            <x v="172"/>
          </reference>
        </references>
      </pivotArea>
    </format>
    <format dxfId="18151">
      <pivotArea dataOnly="0" labelOnly="1" fieldPosition="0">
        <references count="4">
          <reference field="0" count="1" selected="0">
            <x v="174"/>
          </reference>
          <reference field="1" count="1" selected="0">
            <x v="172"/>
          </reference>
          <reference field="2" count="1" selected="0">
            <x v="173"/>
          </reference>
          <reference field="3" count="1">
            <x v="173"/>
          </reference>
        </references>
      </pivotArea>
    </format>
    <format dxfId="18150">
      <pivotArea dataOnly="0" labelOnly="1" fieldPosition="0">
        <references count="4">
          <reference field="0" count="1" selected="0">
            <x v="175"/>
          </reference>
          <reference field="1" count="1" selected="0">
            <x v="173"/>
          </reference>
          <reference field="2" count="1" selected="0">
            <x v="174"/>
          </reference>
          <reference field="3" count="1">
            <x v="174"/>
          </reference>
        </references>
      </pivotArea>
    </format>
    <format dxfId="18149">
      <pivotArea dataOnly="0" labelOnly="1" fieldPosition="0">
        <references count="4">
          <reference field="0" count="1" selected="0">
            <x v="176"/>
          </reference>
          <reference field="1" count="1" selected="0">
            <x v="174"/>
          </reference>
          <reference field="2" count="1" selected="0">
            <x v="175"/>
          </reference>
          <reference field="3" count="1">
            <x v="175"/>
          </reference>
        </references>
      </pivotArea>
    </format>
    <format dxfId="18148">
      <pivotArea dataOnly="0" labelOnly="1" fieldPosition="0">
        <references count="4">
          <reference field="0" count="1" selected="0">
            <x v="177"/>
          </reference>
          <reference field="1" count="1" selected="0">
            <x v="175"/>
          </reference>
          <reference field="2" count="1" selected="0">
            <x v="176"/>
          </reference>
          <reference field="3" count="1">
            <x v="176"/>
          </reference>
        </references>
      </pivotArea>
    </format>
    <format dxfId="18147">
      <pivotArea dataOnly="0" labelOnly="1" fieldPosition="0">
        <references count="4">
          <reference field="0" count="1" selected="0">
            <x v="178"/>
          </reference>
          <reference field="1" count="1" selected="0">
            <x v="176"/>
          </reference>
          <reference field="2" count="1" selected="0">
            <x v="177"/>
          </reference>
          <reference field="3" count="1">
            <x v="177"/>
          </reference>
        </references>
      </pivotArea>
    </format>
    <format dxfId="18146">
      <pivotArea dataOnly="0" labelOnly="1" fieldPosition="0">
        <references count="4">
          <reference field="0" count="1" selected="0">
            <x v="179"/>
          </reference>
          <reference field="1" count="1" selected="0">
            <x v="177"/>
          </reference>
          <reference field="2" count="1" selected="0">
            <x v="178"/>
          </reference>
          <reference field="3" count="1">
            <x v="178"/>
          </reference>
        </references>
      </pivotArea>
    </format>
    <format dxfId="18145">
      <pivotArea dataOnly="0" labelOnly="1" fieldPosition="0">
        <references count="4">
          <reference field="0" count="1" selected="0">
            <x v="180"/>
          </reference>
          <reference field="1" count="1" selected="0">
            <x v="178"/>
          </reference>
          <reference field="2" count="1" selected="0">
            <x v="179"/>
          </reference>
          <reference field="3" count="1">
            <x v="179"/>
          </reference>
        </references>
      </pivotArea>
    </format>
    <format dxfId="18144">
      <pivotArea dataOnly="0" labelOnly="1" fieldPosition="0">
        <references count="4">
          <reference field="0" count="1" selected="0">
            <x v="181"/>
          </reference>
          <reference field="1" count="1" selected="0">
            <x v="179"/>
          </reference>
          <reference field="2" count="1" selected="0">
            <x v="180"/>
          </reference>
          <reference field="3" count="1">
            <x v="180"/>
          </reference>
        </references>
      </pivotArea>
    </format>
    <format dxfId="18143">
      <pivotArea dataOnly="0" labelOnly="1" fieldPosition="0">
        <references count="4">
          <reference field="0" count="1" selected="0">
            <x v="182"/>
          </reference>
          <reference field="1" count="1" selected="0">
            <x v="180"/>
          </reference>
          <reference field="2" count="1" selected="0">
            <x v="181"/>
          </reference>
          <reference field="3" count="1">
            <x v="181"/>
          </reference>
        </references>
      </pivotArea>
    </format>
    <format dxfId="18142">
      <pivotArea dataOnly="0" labelOnly="1" fieldPosition="0">
        <references count="4">
          <reference field="0" count="1" selected="0">
            <x v="183"/>
          </reference>
          <reference field="1" count="1" selected="0">
            <x v="181"/>
          </reference>
          <reference field="2" count="1" selected="0">
            <x v="182"/>
          </reference>
          <reference field="3" count="1">
            <x v="182"/>
          </reference>
        </references>
      </pivotArea>
    </format>
    <format dxfId="18141">
      <pivotArea dataOnly="0" labelOnly="1" fieldPosition="0">
        <references count="4">
          <reference field="0" count="1" selected="0">
            <x v="184"/>
          </reference>
          <reference field="1" count="1" selected="0">
            <x v="182"/>
          </reference>
          <reference field="2" count="1" selected="0">
            <x v="183"/>
          </reference>
          <reference field="3" count="1">
            <x v="183"/>
          </reference>
        </references>
      </pivotArea>
    </format>
    <format dxfId="18140">
      <pivotArea dataOnly="0" labelOnly="1" fieldPosition="0">
        <references count="4">
          <reference field="0" count="1" selected="0">
            <x v="185"/>
          </reference>
          <reference field="1" count="1" selected="0">
            <x v="183"/>
          </reference>
          <reference field="2" count="1" selected="0">
            <x v="184"/>
          </reference>
          <reference field="3" count="1">
            <x v="184"/>
          </reference>
        </references>
      </pivotArea>
    </format>
    <format dxfId="18139">
      <pivotArea dataOnly="0" labelOnly="1" fieldPosition="0">
        <references count="4">
          <reference field="0" count="1" selected="0">
            <x v="186"/>
          </reference>
          <reference field="1" count="1" selected="0">
            <x v="184"/>
          </reference>
          <reference field="2" count="1" selected="0">
            <x v="185"/>
          </reference>
          <reference field="3" count="1">
            <x v="185"/>
          </reference>
        </references>
      </pivotArea>
    </format>
    <format dxfId="18138">
      <pivotArea dataOnly="0" labelOnly="1" fieldPosition="0">
        <references count="4">
          <reference field="0" count="1" selected="0">
            <x v="187"/>
          </reference>
          <reference field="1" count="1" selected="0">
            <x v="185"/>
          </reference>
          <reference field="2" count="1" selected="0">
            <x v="186"/>
          </reference>
          <reference field="3" count="1">
            <x v="186"/>
          </reference>
        </references>
      </pivotArea>
    </format>
    <format dxfId="18137">
      <pivotArea dataOnly="0" labelOnly="1" fieldPosition="0">
        <references count="4">
          <reference field="0" count="1" selected="0">
            <x v="188"/>
          </reference>
          <reference field="1" count="1" selected="0">
            <x v="186"/>
          </reference>
          <reference field="2" count="1" selected="0">
            <x v="187"/>
          </reference>
          <reference field="3" count="1">
            <x v="187"/>
          </reference>
        </references>
      </pivotArea>
    </format>
    <format dxfId="18136">
      <pivotArea dataOnly="0" labelOnly="1" fieldPosition="0">
        <references count="4">
          <reference field="0" count="1" selected="0">
            <x v="189"/>
          </reference>
          <reference field="1" count="1" selected="0">
            <x v="187"/>
          </reference>
          <reference field="2" count="1" selected="0">
            <x v="188"/>
          </reference>
          <reference field="3" count="1">
            <x v="188"/>
          </reference>
        </references>
      </pivotArea>
    </format>
    <format dxfId="18135">
      <pivotArea dataOnly="0" labelOnly="1" fieldPosition="0">
        <references count="4">
          <reference field="0" count="1" selected="0">
            <x v="190"/>
          </reference>
          <reference field="1" count="1" selected="0">
            <x v="188"/>
          </reference>
          <reference field="2" count="1" selected="0">
            <x v="189"/>
          </reference>
          <reference field="3" count="1">
            <x v="189"/>
          </reference>
        </references>
      </pivotArea>
    </format>
    <format dxfId="18134">
      <pivotArea dataOnly="0" labelOnly="1" fieldPosition="0">
        <references count="4">
          <reference field="0" count="1" selected="0">
            <x v="191"/>
          </reference>
          <reference field="1" count="1" selected="0">
            <x v="189"/>
          </reference>
          <reference field="2" count="1" selected="0">
            <x v="190"/>
          </reference>
          <reference field="3" count="1">
            <x v="190"/>
          </reference>
        </references>
      </pivotArea>
    </format>
    <format dxfId="18133">
      <pivotArea dataOnly="0" labelOnly="1" fieldPosition="0">
        <references count="4">
          <reference field="0" count="1" selected="0">
            <x v="192"/>
          </reference>
          <reference field="1" count="1" selected="0">
            <x v="190"/>
          </reference>
          <reference field="2" count="1" selected="0">
            <x v="191"/>
          </reference>
          <reference field="3" count="1">
            <x v="191"/>
          </reference>
        </references>
      </pivotArea>
    </format>
    <format dxfId="18132">
      <pivotArea dataOnly="0" labelOnly="1" fieldPosition="0">
        <references count="4">
          <reference field="0" count="1" selected="0">
            <x v="193"/>
          </reference>
          <reference field="1" count="1" selected="0">
            <x v="191"/>
          </reference>
          <reference field="2" count="1" selected="0">
            <x v="192"/>
          </reference>
          <reference field="3" count="1">
            <x v="192"/>
          </reference>
        </references>
      </pivotArea>
    </format>
    <format dxfId="18131">
      <pivotArea dataOnly="0" labelOnly="1" fieldPosition="0">
        <references count="4">
          <reference field="0" count="1" selected="0">
            <x v="194"/>
          </reference>
          <reference field="1" count="1" selected="0">
            <x v="192"/>
          </reference>
          <reference field="2" count="1" selected="0">
            <x v="193"/>
          </reference>
          <reference field="3" count="1">
            <x v="193"/>
          </reference>
        </references>
      </pivotArea>
    </format>
    <format dxfId="18130">
      <pivotArea dataOnly="0" labelOnly="1" fieldPosition="0">
        <references count="4">
          <reference field="0" count="1" selected="0">
            <x v="195"/>
          </reference>
          <reference field="1" count="1" selected="0">
            <x v="193"/>
          </reference>
          <reference field="2" count="1" selected="0">
            <x v="194"/>
          </reference>
          <reference field="3" count="1">
            <x v="194"/>
          </reference>
        </references>
      </pivotArea>
    </format>
    <format dxfId="18129">
      <pivotArea dataOnly="0" labelOnly="1" fieldPosition="0">
        <references count="4">
          <reference field="0" count="1" selected="0">
            <x v="196"/>
          </reference>
          <reference field="1" count="1" selected="0">
            <x v="194"/>
          </reference>
          <reference field="2" count="1" selected="0">
            <x v="195"/>
          </reference>
          <reference field="3" count="1">
            <x v="195"/>
          </reference>
        </references>
      </pivotArea>
    </format>
    <format dxfId="18128">
      <pivotArea dataOnly="0" labelOnly="1" fieldPosition="0">
        <references count="4">
          <reference field="0" count="1" selected="0">
            <x v="197"/>
          </reference>
          <reference field="1" count="1" selected="0">
            <x v="195"/>
          </reference>
          <reference field="2" count="1" selected="0">
            <x v="196"/>
          </reference>
          <reference field="3" count="1">
            <x v="196"/>
          </reference>
        </references>
      </pivotArea>
    </format>
    <format dxfId="18127">
      <pivotArea dataOnly="0" labelOnly="1" fieldPosition="0">
        <references count="4">
          <reference field="0" count="1" selected="0">
            <x v="198"/>
          </reference>
          <reference field="1" count="1" selected="0">
            <x v="196"/>
          </reference>
          <reference field="2" count="1" selected="0">
            <x v="197"/>
          </reference>
          <reference field="3" count="1">
            <x v="197"/>
          </reference>
        </references>
      </pivotArea>
    </format>
    <format dxfId="18126">
      <pivotArea dataOnly="0" labelOnly="1" fieldPosition="0">
        <references count="4">
          <reference field="0" count="1" selected="0">
            <x v="199"/>
          </reference>
          <reference field="1" count="1" selected="0">
            <x v="197"/>
          </reference>
          <reference field="2" count="1" selected="0">
            <x v="198"/>
          </reference>
          <reference field="3" count="1">
            <x v="198"/>
          </reference>
        </references>
      </pivotArea>
    </format>
    <format dxfId="18125">
      <pivotArea dataOnly="0" labelOnly="1" fieldPosition="0">
        <references count="4">
          <reference field="0" count="1" selected="0">
            <x v="200"/>
          </reference>
          <reference field="1" count="1" selected="0">
            <x v="198"/>
          </reference>
          <reference field="2" count="1" selected="0">
            <x v="199"/>
          </reference>
          <reference field="3" count="1">
            <x v="199"/>
          </reference>
        </references>
      </pivotArea>
    </format>
    <format dxfId="18124">
      <pivotArea dataOnly="0" labelOnly="1" fieldPosition="0">
        <references count="4">
          <reference field="0" count="1" selected="0">
            <x v="201"/>
          </reference>
          <reference field="1" count="1" selected="0">
            <x v="199"/>
          </reference>
          <reference field="2" count="1" selected="0">
            <x v="200"/>
          </reference>
          <reference field="3" count="1">
            <x v="200"/>
          </reference>
        </references>
      </pivotArea>
    </format>
    <format dxfId="18123">
      <pivotArea dataOnly="0" labelOnly="1" fieldPosition="0">
        <references count="4">
          <reference field="0" count="1" selected="0">
            <x v="202"/>
          </reference>
          <reference field="1" count="1" selected="0">
            <x v="200"/>
          </reference>
          <reference field="2" count="1" selected="0">
            <x v="201"/>
          </reference>
          <reference field="3" count="1">
            <x v="201"/>
          </reference>
        </references>
      </pivotArea>
    </format>
    <format dxfId="18122">
      <pivotArea dataOnly="0" labelOnly="1" fieldPosition="0">
        <references count="4">
          <reference field="0" count="1" selected="0">
            <x v="203"/>
          </reference>
          <reference field="1" count="1" selected="0">
            <x v="201"/>
          </reference>
          <reference field="2" count="1" selected="0">
            <x v="202"/>
          </reference>
          <reference field="3" count="1">
            <x v="202"/>
          </reference>
        </references>
      </pivotArea>
    </format>
    <format dxfId="18121">
      <pivotArea dataOnly="0" labelOnly="1" fieldPosition="0">
        <references count="4">
          <reference field="0" count="1" selected="0">
            <x v="204"/>
          </reference>
          <reference field="1" count="1" selected="0">
            <x v="202"/>
          </reference>
          <reference field="2" count="1" selected="0">
            <x v="203"/>
          </reference>
          <reference field="3" count="1">
            <x v="203"/>
          </reference>
        </references>
      </pivotArea>
    </format>
    <format dxfId="18120">
      <pivotArea dataOnly="0" labelOnly="1" fieldPosition="0">
        <references count="4">
          <reference field="0" count="1" selected="0">
            <x v="205"/>
          </reference>
          <reference field="1" count="1" selected="0">
            <x v="203"/>
          </reference>
          <reference field="2" count="1" selected="0">
            <x v="204"/>
          </reference>
          <reference field="3" count="1">
            <x v="204"/>
          </reference>
        </references>
      </pivotArea>
    </format>
    <format dxfId="18119">
      <pivotArea dataOnly="0" labelOnly="1" fieldPosition="0">
        <references count="4">
          <reference field="0" count="1" selected="0">
            <x v="206"/>
          </reference>
          <reference field="1" count="1" selected="0">
            <x v="204"/>
          </reference>
          <reference field="2" count="1" selected="0">
            <x v="205"/>
          </reference>
          <reference field="3" count="1">
            <x v="205"/>
          </reference>
        </references>
      </pivotArea>
    </format>
    <format dxfId="18118">
      <pivotArea dataOnly="0" labelOnly="1" fieldPosition="0">
        <references count="4">
          <reference field="0" count="1" selected="0">
            <x v="207"/>
          </reference>
          <reference field="1" count="1" selected="0">
            <x v="205"/>
          </reference>
          <reference field="2" count="1" selected="0">
            <x v="206"/>
          </reference>
          <reference field="3" count="1">
            <x v="206"/>
          </reference>
        </references>
      </pivotArea>
    </format>
    <format dxfId="18117">
      <pivotArea dataOnly="0" labelOnly="1" fieldPosition="0">
        <references count="4">
          <reference field="0" count="1" selected="0">
            <x v="208"/>
          </reference>
          <reference field="1" count="1" selected="0">
            <x v="206"/>
          </reference>
          <reference field="2" count="1" selected="0">
            <x v="207"/>
          </reference>
          <reference field="3" count="1">
            <x v="207"/>
          </reference>
        </references>
      </pivotArea>
    </format>
    <format dxfId="18116">
      <pivotArea dataOnly="0" labelOnly="1" fieldPosition="0">
        <references count="4">
          <reference field="0" count="1" selected="0">
            <x v="209"/>
          </reference>
          <reference field="1" count="1" selected="0">
            <x v="207"/>
          </reference>
          <reference field="2" count="1" selected="0">
            <x v="208"/>
          </reference>
          <reference field="3" count="1">
            <x v="208"/>
          </reference>
        </references>
      </pivotArea>
    </format>
    <format dxfId="18115">
      <pivotArea dataOnly="0" labelOnly="1" fieldPosition="0">
        <references count="4">
          <reference field="0" count="1" selected="0">
            <x v="210"/>
          </reference>
          <reference field="1" count="1" selected="0">
            <x v="208"/>
          </reference>
          <reference field="2" count="1" selected="0">
            <x v="209"/>
          </reference>
          <reference field="3" count="1">
            <x v="209"/>
          </reference>
        </references>
      </pivotArea>
    </format>
    <format dxfId="18114">
      <pivotArea dataOnly="0" labelOnly="1" fieldPosition="0">
        <references count="4">
          <reference field="0" count="1" selected="0">
            <x v="211"/>
          </reference>
          <reference field="1" count="1" selected="0">
            <x v="209"/>
          </reference>
          <reference field="2" count="1" selected="0">
            <x v="210"/>
          </reference>
          <reference field="3" count="1">
            <x v="210"/>
          </reference>
        </references>
      </pivotArea>
    </format>
    <format dxfId="18113">
      <pivotArea dataOnly="0" labelOnly="1" fieldPosition="0">
        <references count="4">
          <reference field="0" count="1" selected="0">
            <x v="212"/>
          </reference>
          <reference field="1" count="1" selected="0">
            <x v="210"/>
          </reference>
          <reference field="2" count="1" selected="0">
            <x v="211"/>
          </reference>
          <reference field="3" count="1">
            <x v="211"/>
          </reference>
        </references>
      </pivotArea>
    </format>
    <format dxfId="18112">
      <pivotArea dataOnly="0" labelOnly="1" fieldPosition="0">
        <references count="4">
          <reference field="0" count="1" selected="0">
            <x v="213"/>
          </reference>
          <reference field="1" count="1" selected="0">
            <x v="211"/>
          </reference>
          <reference field="2" count="1" selected="0">
            <x v="212"/>
          </reference>
          <reference field="3" count="1">
            <x v="212"/>
          </reference>
        </references>
      </pivotArea>
    </format>
    <format dxfId="18111">
      <pivotArea dataOnly="0" labelOnly="1" fieldPosition="0">
        <references count="4">
          <reference field="0" count="1" selected="0">
            <x v="214"/>
          </reference>
          <reference field="1" count="1" selected="0">
            <x v="212"/>
          </reference>
          <reference field="2" count="1" selected="0">
            <x v="213"/>
          </reference>
          <reference field="3" count="1">
            <x v="213"/>
          </reference>
        </references>
      </pivotArea>
    </format>
    <format dxfId="18110">
      <pivotArea dataOnly="0" labelOnly="1" fieldPosition="0">
        <references count="4">
          <reference field="0" count="1" selected="0">
            <x v="215"/>
          </reference>
          <reference field="1" count="1" selected="0">
            <x v="213"/>
          </reference>
          <reference field="2" count="1" selected="0">
            <x v="214"/>
          </reference>
          <reference field="3" count="1">
            <x v="214"/>
          </reference>
        </references>
      </pivotArea>
    </format>
    <format dxfId="18109">
      <pivotArea dataOnly="0" labelOnly="1" fieldPosition="0">
        <references count="4">
          <reference field="0" count="1" selected="0">
            <x v="216"/>
          </reference>
          <reference field="1" count="1" selected="0">
            <x v="214"/>
          </reference>
          <reference field="2" count="1" selected="0">
            <x v="215"/>
          </reference>
          <reference field="3" count="1">
            <x v="215"/>
          </reference>
        </references>
      </pivotArea>
    </format>
    <format dxfId="18108">
      <pivotArea dataOnly="0" labelOnly="1" fieldPosition="0">
        <references count="4">
          <reference field="0" count="1" selected="0">
            <x v="217"/>
          </reference>
          <reference field="1" count="1" selected="0">
            <x v="215"/>
          </reference>
          <reference field="2" count="1" selected="0">
            <x v="216"/>
          </reference>
          <reference field="3" count="1">
            <x v="216"/>
          </reference>
        </references>
      </pivotArea>
    </format>
    <format dxfId="18107">
      <pivotArea dataOnly="0" labelOnly="1" fieldPosition="0">
        <references count="4">
          <reference field="0" count="1" selected="0">
            <x v="218"/>
          </reference>
          <reference field="1" count="1" selected="0">
            <x v="216"/>
          </reference>
          <reference field="2" count="1" selected="0">
            <x v="217"/>
          </reference>
          <reference field="3" count="1">
            <x v="217"/>
          </reference>
        </references>
      </pivotArea>
    </format>
    <format dxfId="18106">
      <pivotArea dataOnly="0" labelOnly="1" fieldPosition="0">
        <references count="4">
          <reference field="0" count="1" selected="0">
            <x v="219"/>
          </reference>
          <reference field="1" count="1" selected="0">
            <x v="217"/>
          </reference>
          <reference field="2" count="1" selected="0">
            <x v="218"/>
          </reference>
          <reference field="3" count="1">
            <x v="218"/>
          </reference>
        </references>
      </pivotArea>
    </format>
    <format dxfId="18105">
      <pivotArea dataOnly="0" labelOnly="1" fieldPosition="0">
        <references count="4">
          <reference field="0" count="1" selected="0">
            <x v="220"/>
          </reference>
          <reference field="1" count="1" selected="0">
            <x v="218"/>
          </reference>
          <reference field="2" count="1" selected="0">
            <x v="219"/>
          </reference>
          <reference field="3" count="1">
            <x v="219"/>
          </reference>
        </references>
      </pivotArea>
    </format>
    <format dxfId="18104">
      <pivotArea dataOnly="0" labelOnly="1" fieldPosition="0">
        <references count="4">
          <reference field="0" count="1" selected="0">
            <x v="221"/>
          </reference>
          <reference field="1" count="1" selected="0">
            <x v="219"/>
          </reference>
          <reference field="2" count="1" selected="0">
            <x v="220"/>
          </reference>
          <reference field="3" count="1">
            <x v="220"/>
          </reference>
        </references>
      </pivotArea>
    </format>
    <format dxfId="18103">
      <pivotArea dataOnly="0" labelOnly="1" fieldPosition="0">
        <references count="4">
          <reference field="0" count="1" selected="0">
            <x v="222"/>
          </reference>
          <reference field="1" count="1" selected="0">
            <x v="220"/>
          </reference>
          <reference field="2" count="1" selected="0">
            <x v="221"/>
          </reference>
          <reference field="3" count="1">
            <x v="221"/>
          </reference>
        </references>
      </pivotArea>
    </format>
    <format dxfId="18102">
      <pivotArea dataOnly="0" labelOnly="1" fieldPosition="0">
        <references count="4">
          <reference field="0" count="1" selected="0">
            <x v="223"/>
          </reference>
          <reference field="1" count="1" selected="0">
            <x v="221"/>
          </reference>
          <reference field="2" count="1" selected="0">
            <x v="222"/>
          </reference>
          <reference field="3" count="1">
            <x v="222"/>
          </reference>
        </references>
      </pivotArea>
    </format>
    <format dxfId="18101">
      <pivotArea dataOnly="0" labelOnly="1" fieldPosition="0">
        <references count="4">
          <reference field="0" count="1" selected="0">
            <x v="224"/>
          </reference>
          <reference field="1" count="1" selected="0">
            <x v="222"/>
          </reference>
          <reference field="2" count="1" selected="0">
            <x v="223"/>
          </reference>
          <reference field="3" count="1">
            <x v="223"/>
          </reference>
        </references>
      </pivotArea>
    </format>
    <format dxfId="18100">
      <pivotArea dataOnly="0" labelOnly="1" fieldPosition="0">
        <references count="4">
          <reference field="0" count="1" selected="0">
            <x v="225"/>
          </reference>
          <reference field="1" count="1" selected="0">
            <x v="223"/>
          </reference>
          <reference field="2" count="1" selected="0">
            <x v="224"/>
          </reference>
          <reference field="3" count="1">
            <x v="224"/>
          </reference>
        </references>
      </pivotArea>
    </format>
    <format dxfId="18099">
      <pivotArea dataOnly="0" labelOnly="1" fieldPosition="0">
        <references count="4">
          <reference field="0" count="1" selected="0">
            <x v="226"/>
          </reference>
          <reference field="1" count="1" selected="0">
            <x v="224"/>
          </reference>
          <reference field="2" count="1" selected="0">
            <x v="225"/>
          </reference>
          <reference field="3" count="1">
            <x v="225"/>
          </reference>
        </references>
      </pivotArea>
    </format>
    <format dxfId="18098">
      <pivotArea dataOnly="0" labelOnly="1" fieldPosition="0">
        <references count="4">
          <reference field="0" count="1" selected="0">
            <x v="227"/>
          </reference>
          <reference field="1" count="1" selected="0">
            <x v="225"/>
          </reference>
          <reference field="2" count="1" selected="0">
            <x v="226"/>
          </reference>
          <reference field="3" count="1">
            <x v="226"/>
          </reference>
        </references>
      </pivotArea>
    </format>
    <format dxfId="18097">
      <pivotArea dataOnly="0" labelOnly="1" fieldPosition="0">
        <references count="4">
          <reference field="0" count="1" selected="0">
            <x v="228"/>
          </reference>
          <reference field="1" count="1" selected="0">
            <x v="226"/>
          </reference>
          <reference field="2" count="1" selected="0">
            <x v="227"/>
          </reference>
          <reference field="3" count="1">
            <x v="227"/>
          </reference>
        </references>
      </pivotArea>
    </format>
    <format dxfId="18096">
      <pivotArea dataOnly="0" labelOnly="1" fieldPosition="0">
        <references count="4">
          <reference field="0" count="1" selected="0">
            <x v="229"/>
          </reference>
          <reference field="1" count="1" selected="0">
            <x v="227"/>
          </reference>
          <reference field="2" count="1" selected="0">
            <x v="228"/>
          </reference>
          <reference field="3" count="1">
            <x v="228"/>
          </reference>
        </references>
      </pivotArea>
    </format>
    <format dxfId="18095">
      <pivotArea dataOnly="0" labelOnly="1" fieldPosition="0">
        <references count="4">
          <reference field="0" count="1" selected="0">
            <x v="230"/>
          </reference>
          <reference field="1" count="1" selected="0">
            <x v="228"/>
          </reference>
          <reference field="2" count="1" selected="0">
            <x v="229"/>
          </reference>
          <reference field="3" count="1">
            <x v="229"/>
          </reference>
        </references>
      </pivotArea>
    </format>
    <format dxfId="18094">
      <pivotArea dataOnly="0" labelOnly="1" fieldPosition="0">
        <references count="4">
          <reference field="0" count="1" selected="0">
            <x v="231"/>
          </reference>
          <reference field="1" count="1" selected="0">
            <x v="229"/>
          </reference>
          <reference field="2" count="1" selected="0">
            <x v="230"/>
          </reference>
          <reference field="3" count="1">
            <x v="230"/>
          </reference>
        </references>
      </pivotArea>
    </format>
    <format dxfId="18093">
      <pivotArea dataOnly="0" labelOnly="1" fieldPosition="0">
        <references count="4">
          <reference field="0" count="1" selected="0">
            <x v="232"/>
          </reference>
          <reference field="1" count="1" selected="0">
            <x v="230"/>
          </reference>
          <reference field="2" count="1" selected="0">
            <x v="231"/>
          </reference>
          <reference field="3" count="1">
            <x v="231"/>
          </reference>
        </references>
      </pivotArea>
    </format>
    <format dxfId="18092">
      <pivotArea dataOnly="0" labelOnly="1" fieldPosition="0">
        <references count="4">
          <reference field="0" count="1" selected="0">
            <x v="233"/>
          </reference>
          <reference field="1" count="1" selected="0">
            <x v="231"/>
          </reference>
          <reference field="2" count="1" selected="0">
            <x v="232"/>
          </reference>
          <reference field="3" count="1">
            <x v="232"/>
          </reference>
        </references>
      </pivotArea>
    </format>
    <format dxfId="18091">
      <pivotArea dataOnly="0" labelOnly="1" fieldPosition="0">
        <references count="4">
          <reference field="0" count="1" selected="0">
            <x v="234"/>
          </reference>
          <reference field="1" count="1" selected="0">
            <x v="232"/>
          </reference>
          <reference field="2" count="1" selected="0">
            <x v="233"/>
          </reference>
          <reference field="3" count="1">
            <x v="233"/>
          </reference>
        </references>
      </pivotArea>
    </format>
    <format dxfId="18090">
      <pivotArea dataOnly="0" labelOnly="1" fieldPosition="0">
        <references count="4">
          <reference field="0" count="1" selected="0">
            <x v="235"/>
          </reference>
          <reference field="1" count="1" selected="0">
            <x v="233"/>
          </reference>
          <reference field="2" count="1" selected="0">
            <x v="234"/>
          </reference>
          <reference field="3" count="1">
            <x v="234"/>
          </reference>
        </references>
      </pivotArea>
    </format>
    <format dxfId="18089">
      <pivotArea dataOnly="0" labelOnly="1" fieldPosition="0">
        <references count="4">
          <reference field="0" count="1" selected="0">
            <x v="236"/>
          </reference>
          <reference field="1" count="1" selected="0">
            <x v="234"/>
          </reference>
          <reference field="2" count="1" selected="0">
            <x v="235"/>
          </reference>
          <reference field="3" count="1">
            <x v="235"/>
          </reference>
        </references>
      </pivotArea>
    </format>
    <format dxfId="18088">
      <pivotArea dataOnly="0" labelOnly="1" fieldPosition="0">
        <references count="4">
          <reference field="0" count="1" selected="0">
            <x v="237"/>
          </reference>
          <reference field="1" count="1" selected="0">
            <x v="235"/>
          </reference>
          <reference field="2" count="1" selected="0">
            <x v="236"/>
          </reference>
          <reference field="3" count="1">
            <x v="236"/>
          </reference>
        </references>
      </pivotArea>
    </format>
    <format dxfId="18087">
      <pivotArea dataOnly="0" labelOnly="1" fieldPosition="0">
        <references count="4">
          <reference field="0" count="1" selected="0">
            <x v="238"/>
          </reference>
          <reference field="1" count="1" selected="0">
            <x v="236"/>
          </reference>
          <reference field="2" count="1" selected="0">
            <x v="237"/>
          </reference>
          <reference field="3" count="1">
            <x v="237"/>
          </reference>
        </references>
      </pivotArea>
    </format>
    <format dxfId="18086">
      <pivotArea dataOnly="0" labelOnly="1" fieldPosition="0">
        <references count="4">
          <reference field="0" count="1" selected="0">
            <x v="239"/>
          </reference>
          <reference field="1" count="1" selected="0">
            <x v="237"/>
          </reference>
          <reference field="2" count="1" selected="0">
            <x v="238"/>
          </reference>
          <reference field="3" count="1">
            <x v="238"/>
          </reference>
        </references>
      </pivotArea>
    </format>
    <format dxfId="18085">
      <pivotArea dataOnly="0" labelOnly="1" fieldPosition="0">
        <references count="4">
          <reference field="0" count="1" selected="0">
            <x v="240"/>
          </reference>
          <reference field="1" count="1" selected="0">
            <x v="238"/>
          </reference>
          <reference field="2" count="1" selected="0">
            <x v="239"/>
          </reference>
          <reference field="3" count="1">
            <x v="239"/>
          </reference>
        </references>
      </pivotArea>
    </format>
    <format dxfId="18084">
      <pivotArea dataOnly="0" labelOnly="1" fieldPosition="0">
        <references count="4">
          <reference field="0" count="1" selected="0">
            <x v="241"/>
          </reference>
          <reference field="1" count="1" selected="0">
            <x v="239"/>
          </reference>
          <reference field="2" count="1" selected="0">
            <x v="240"/>
          </reference>
          <reference field="3" count="1">
            <x v="240"/>
          </reference>
        </references>
      </pivotArea>
    </format>
    <format dxfId="18083">
      <pivotArea dataOnly="0" labelOnly="1" fieldPosition="0">
        <references count="4">
          <reference field="0" count="1" selected="0">
            <x v="242"/>
          </reference>
          <reference field="1" count="1" selected="0">
            <x v="240"/>
          </reference>
          <reference field="2" count="1" selected="0">
            <x v="241"/>
          </reference>
          <reference field="3" count="1">
            <x v="241"/>
          </reference>
        </references>
      </pivotArea>
    </format>
    <format dxfId="18082">
      <pivotArea dataOnly="0" labelOnly="1" fieldPosition="0">
        <references count="4">
          <reference field="0" count="1" selected="0">
            <x v="243"/>
          </reference>
          <reference field="1" count="1" selected="0">
            <x v="241"/>
          </reference>
          <reference field="2" count="1" selected="0">
            <x v="242"/>
          </reference>
          <reference field="3" count="1">
            <x v="242"/>
          </reference>
        </references>
      </pivotArea>
    </format>
    <format dxfId="18081">
      <pivotArea dataOnly="0" labelOnly="1" fieldPosition="0">
        <references count="4">
          <reference field="0" count="1" selected="0">
            <x v="244"/>
          </reference>
          <reference field="1" count="1" selected="0">
            <x v="242"/>
          </reference>
          <reference field="2" count="1" selected="0">
            <x v="243"/>
          </reference>
          <reference field="3" count="1">
            <x v="243"/>
          </reference>
        </references>
      </pivotArea>
    </format>
    <format dxfId="18080">
      <pivotArea dataOnly="0" labelOnly="1" fieldPosition="0">
        <references count="4">
          <reference field="0" count="1" selected="0">
            <x v="245"/>
          </reference>
          <reference field="1" count="1" selected="0">
            <x v="243"/>
          </reference>
          <reference field="2" count="1" selected="0">
            <x v="244"/>
          </reference>
          <reference field="3" count="1">
            <x v="244"/>
          </reference>
        </references>
      </pivotArea>
    </format>
    <format dxfId="18079">
      <pivotArea dataOnly="0" labelOnly="1" fieldPosition="0">
        <references count="4">
          <reference field="0" count="1" selected="0">
            <x v="246"/>
          </reference>
          <reference field="1" count="1" selected="0">
            <x v="244"/>
          </reference>
          <reference field="2" count="1" selected="0">
            <x v="245"/>
          </reference>
          <reference field="3" count="1">
            <x v="245"/>
          </reference>
        </references>
      </pivotArea>
    </format>
    <format dxfId="18078">
      <pivotArea dataOnly="0" labelOnly="1" fieldPosition="0">
        <references count="4">
          <reference field="0" count="1" selected="0">
            <x v="247"/>
          </reference>
          <reference field="1" count="1" selected="0">
            <x v="245"/>
          </reference>
          <reference field="2" count="1" selected="0">
            <x v="246"/>
          </reference>
          <reference field="3" count="1">
            <x v="246"/>
          </reference>
        </references>
      </pivotArea>
    </format>
    <format dxfId="18077">
      <pivotArea dataOnly="0" labelOnly="1" fieldPosition="0">
        <references count="4">
          <reference field="0" count="1" selected="0">
            <x v="248"/>
          </reference>
          <reference field="1" count="1" selected="0">
            <x v="246"/>
          </reference>
          <reference field="2" count="1" selected="0">
            <x v="247"/>
          </reference>
          <reference field="3" count="1">
            <x v="247"/>
          </reference>
        </references>
      </pivotArea>
    </format>
    <format dxfId="18076">
      <pivotArea dataOnly="0" labelOnly="1" fieldPosition="0">
        <references count="4">
          <reference field="0" count="1" selected="0">
            <x v="249"/>
          </reference>
          <reference field="1" count="1" selected="0">
            <x v="247"/>
          </reference>
          <reference field="2" count="1" selected="0">
            <x v="248"/>
          </reference>
          <reference field="3" count="1">
            <x v="248"/>
          </reference>
        </references>
      </pivotArea>
    </format>
    <format dxfId="18075">
      <pivotArea dataOnly="0" labelOnly="1" fieldPosition="0">
        <references count="4">
          <reference field="0" count="1" selected="0">
            <x v="250"/>
          </reference>
          <reference field="1" count="1" selected="0">
            <x v="248"/>
          </reference>
          <reference field="2" count="1" selected="0">
            <x v="249"/>
          </reference>
          <reference field="3" count="1">
            <x v="249"/>
          </reference>
        </references>
      </pivotArea>
    </format>
    <format dxfId="18074">
      <pivotArea dataOnly="0" labelOnly="1" fieldPosition="0">
        <references count="4">
          <reference field="0" count="1" selected="0">
            <x v="251"/>
          </reference>
          <reference field="1" count="1" selected="0">
            <x v="249"/>
          </reference>
          <reference field="2" count="1" selected="0">
            <x v="250"/>
          </reference>
          <reference field="3" count="1">
            <x v="250"/>
          </reference>
        </references>
      </pivotArea>
    </format>
    <format dxfId="18073">
      <pivotArea dataOnly="0" labelOnly="1" fieldPosition="0">
        <references count="4">
          <reference field="0" count="1" selected="0">
            <x v="252"/>
          </reference>
          <reference field="1" count="1" selected="0">
            <x v="250"/>
          </reference>
          <reference field="2" count="1" selected="0">
            <x v="251"/>
          </reference>
          <reference field="3" count="1">
            <x v="251"/>
          </reference>
        </references>
      </pivotArea>
    </format>
    <format dxfId="18072">
      <pivotArea dataOnly="0" labelOnly="1" fieldPosition="0">
        <references count="4">
          <reference field="0" count="1" selected="0">
            <x v="253"/>
          </reference>
          <reference field="1" count="1" selected="0">
            <x v="251"/>
          </reference>
          <reference field="2" count="1" selected="0">
            <x v="252"/>
          </reference>
          <reference field="3" count="1">
            <x v="252"/>
          </reference>
        </references>
      </pivotArea>
    </format>
    <format dxfId="18071">
      <pivotArea dataOnly="0" labelOnly="1" fieldPosition="0">
        <references count="4">
          <reference field="0" count="1" selected="0">
            <x v="254"/>
          </reference>
          <reference field="1" count="1" selected="0">
            <x v="252"/>
          </reference>
          <reference field="2" count="1" selected="0">
            <x v="253"/>
          </reference>
          <reference field="3" count="1">
            <x v="253"/>
          </reference>
        </references>
      </pivotArea>
    </format>
    <format dxfId="18070">
      <pivotArea dataOnly="0" labelOnly="1" fieldPosition="0">
        <references count="4">
          <reference field="0" count="1" selected="0">
            <x v="255"/>
          </reference>
          <reference field="1" count="1" selected="0">
            <x v="253"/>
          </reference>
          <reference field="2" count="1" selected="0">
            <x v="254"/>
          </reference>
          <reference field="3" count="1">
            <x v="254"/>
          </reference>
        </references>
      </pivotArea>
    </format>
    <format dxfId="18069">
      <pivotArea dataOnly="0" labelOnly="1" fieldPosition="0">
        <references count="4">
          <reference field="0" count="1" selected="0">
            <x v="256"/>
          </reference>
          <reference field="1" count="1" selected="0">
            <x v="254"/>
          </reference>
          <reference field="2" count="1" selected="0">
            <x v="255"/>
          </reference>
          <reference field="3" count="1">
            <x v="255"/>
          </reference>
        </references>
      </pivotArea>
    </format>
    <format dxfId="18068">
      <pivotArea dataOnly="0" labelOnly="1" fieldPosition="0">
        <references count="4">
          <reference field="0" count="1" selected="0">
            <x v="257"/>
          </reference>
          <reference field="1" count="1" selected="0">
            <x v="255"/>
          </reference>
          <reference field="2" count="1" selected="0">
            <x v="256"/>
          </reference>
          <reference field="3" count="1">
            <x v="256"/>
          </reference>
        </references>
      </pivotArea>
    </format>
    <format dxfId="18067">
      <pivotArea dataOnly="0" labelOnly="1" fieldPosition="0">
        <references count="4">
          <reference field="0" count="1" selected="0">
            <x v="258"/>
          </reference>
          <reference field="1" count="1" selected="0">
            <x v="256"/>
          </reference>
          <reference field="2" count="1" selected="0">
            <x v="257"/>
          </reference>
          <reference field="3" count="1">
            <x v="257"/>
          </reference>
        </references>
      </pivotArea>
    </format>
    <format dxfId="18066">
      <pivotArea dataOnly="0" labelOnly="1" fieldPosition="0">
        <references count="4">
          <reference field="0" count="1" selected="0">
            <x v="259"/>
          </reference>
          <reference field="1" count="1" selected="0">
            <x v="257"/>
          </reference>
          <reference field="2" count="1" selected="0">
            <x v="258"/>
          </reference>
          <reference field="3" count="1">
            <x v="258"/>
          </reference>
        </references>
      </pivotArea>
    </format>
    <format dxfId="18065">
      <pivotArea dataOnly="0" labelOnly="1" fieldPosition="0">
        <references count="4">
          <reference field="0" count="1" selected="0">
            <x v="260"/>
          </reference>
          <reference field="1" count="1" selected="0">
            <x v="258"/>
          </reference>
          <reference field="2" count="1" selected="0">
            <x v="259"/>
          </reference>
          <reference field="3" count="1">
            <x v="259"/>
          </reference>
        </references>
      </pivotArea>
    </format>
    <format dxfId="18064">
      <pivotArea dataOnly="0" labelOnly="1" fieldPosition="0">
        <references count="4">
          <reference field="0" count="1" selected="0">
            <x v="261"/>
          </reference>
          <reference field="1" count="1" selected="0">
            <x v="259"/>
          </reference>
          <reference field="2" count="1" selected="0">
            <x v="260"/>
          </reference>
          <reference field="3" count="1">
            <x v="260"/>
          </reference>
        </references>
      </pivotArea>
    </format>
    <format dxfId="18063">
      <pivotArea dataOnly="0" labelOnly="1" fieldPosition="0">
        <references count="4">
          <reference field="0" count="1" selected="0">
            <x v="262"/>
          </reference>
          <reference field="1" count="1" selected="0">
            <x v="260"/>
          </reference>
          <reference field="2" count="1" selected="0">
            <x v="261"/>
          </reference>
          <reference field="3" count="1">
            <x v="261"/>
          </reference>
        </references>
      </pivotArea>
    </format>
    <format dxfId="18062">
      <pivotArea dataOnly="0" labelOnly="1" fieldPosition="0">
        <references count="4">
          <reference field="0" count="1" selected="0">
            <x v="263"/>
          </reference>
          <reference field="1" count="1" selected="0">
            <x v="261"/>
          </reference>
          <reference field="2" count="1" selected="0">
            <x v="262"/>
          </reference>
          <reference field="3" count="1">
            <x v="262"/>
          </reference>
        </references>
      </pivotArea>
    </format>
    <format dxfId="18061">
      <pivotArea dataOnly="0" labelOnly="1" fieldPosition="0">
        <references count="4">
          <reference field="0" count="1" selected="0">
            <x v="264"/>
          </reference>
          <reference field="1" count="1" selected="0">
            <x v="262"/>
          </reference>
          <reference field="2" count="1" selected="0">
            <x v="263"/>
          </reference>
          <reference field="3" count="1">
            <x v="263"/>
          </reference>
        </references>
      </pivotArea>
    </format>
    <format dxfId="18060">
      <pivotArea dataOnly="0" labelOnly="1" fieldPosition="0">
        <references count="4">
          <reference field="0" count="1" selected="0">
            <x v="265"/>
          </reference>
          <reference field="1" count="1" selected="0">
            <x v="263"/>
          </reference>
          <reference field="2" count="1" selected="0">
            <x v="264"/>
          </reference>
          <reference field="3" count="1">
            <x v="264"/>
          </reference>
        </references>
      </pivotArea>
    </format>
    <format dxfId="18059">
      <pivotArea dataOnly="0" labelOnly="1" fieldPosition="0">
        <references count="4">
          <reference field="0" count="1" selected="0">
            <x v="266"/>
          </reference>
          <reference field="1" count="1" selected="0">
            <x v="264"/>
          </reference>
          <reference field="2" count="1" selected="0">
            <x v="265"/>
          </reference>
          <reference field="3" count="1">
            <x v="265"/>
          </reference>
        </references>
      </pivotArea>
    </format>
    <format dxfId="18058">
      <pivotArea dataOnly="0" labelOnly="1" fieldPosition="0">
        <references count="4">
          <reference field="0" count="1" selected="0">
            <x v="267"/>
          </reference>
          <reference field="1" count="1" selected="0">
            <x v="265"/>
          </reference>
          <reference field="2" count="1" selected="0">
            <x v="266"/>
          </reference>
          <reference field="3" count="1">
            <x v="266"/>
          </reference>
        </references>
      </pivotArea>
    </format>
    <format dxfId="18057">
      <pivotArea dataOnly="0" labelOnly="1" fieldPosition="0">
        <references count="4">
          <reference field="0" count="1" selected="0">
            <x v="268"/>
          </reference>
          <reference field="1" count="1" selected="0">
            <x v="266"/>
          </reference>
          <reference field="2" count="1" selected="0">
            <x v="267"/>
          </reference>
          <reference field="3" count="1">
            <x v="267"/>
          </reference>
        </references>
      </pivotArea>
    </format>
    <format dxfId="18056">
      <pivotArea dataOnly="0" labelOnly="1" fieldPosition="0">
        <references count="4">
          <reference field="0" count="1" selected="0">
            <x v="269"/>
          </reference>
          <reference field="1" count="1" selected="0">
            <x v="267"/>
          </reference>
          <reference field="2" count="1" selected="0">
            <x v="268"/>
          </reference>
          <reference field="3" count="1">
            <x v="268"/>
          </reference>
        </references>
      </pivotArea>
    </format>
    <format dxfId="18055">
      <pivotArea dataOnly="0" labelOnly="1" fieldPosition="0">
        <references count="4">
          <reference field="0" count="1" selected="0">
            <x v="270"/>
          </reference>
          <reference field="1" count="1" selected="0">
            <x v="268"/>
          </reference>
          <reference field="2" count="1" selected="0">
            <x v="269"/>
          </reference>
          <reference field="3" count="1">
            <x v="269"/>
          </reference>
        </references>
      </pivotArea>
    </format>
    <format dxfId="18054">
      <pivotArea dataOnly="0" labelOnly="1" fieldPosition="0">
        <references count="4">
          <reference field="0" count="1" selected="0">
            <x v="271"/>
          </reference>
          <reference field="1" count="1" selected="0">
            <x v="269"/>
          </reference>
          <reference field="2" count="1" selected="0">
            <x v="270"/>
          </reference>
          <reference field="3" count="1">
            <x v="270"/>
          </reference>
        </references>
      </pivotArea>
    </format>
    <format dxfId="18053">
      <pivotArea dataOnly="0" labelOnly="1" fieldPosition="0">
        <references count="4">
          <reference field="0" count="1" selected="0">
            <x v="272"/>
          </reference>
          <reference field="1" count="1" selected="0">
            <x v="270"/>
          </reference>
          <reference field="2" count="1" selected="0">
            <x v="271"/>
          </reference>
          <reference field="3" count="1">
            <x v="271"/>
          </reference>
        </references>
      </pivotArea>
    </format>
    <format dxfId="18052">
      <pivotArea dataOnly="0" labelOnly="1" fieldPosition="0">
        <references count="4">
          <reference field="0" count="1" selected="0">
            <x v="273"/>
          </reference>
          <reference field="1" count="1" selected="0">
            <x v="271"/>
          </reference>
          <reference field="2" count="1" selected="0">
            <x v="272"/>
          </reference>
          <reference field="3" count="1">
            <x v="272"/>
          </reference>
        </references>
      </pivotArea>
    </format>
    <format dxfId="18051">
      <pivotArea dataOnly="0" labelOnly="1" fieldPosition="0">
        <references count="4">
          <reference field="0" count="1" selected="0">
            <x v="274"/>
          </reference>
          <reference field="1" count="1" selected="0">
            <x v="272"/>
          </reference>
          <reference field="2" count="1" selected="0">
            <x v="273"/>
          </reference>
          <reference field="3" count="1">
            <x v="273"/>
          </reference>
        </references>
      </pivotArea>
    </format>
    <format dxfId="18050">
      <pivotArea dataOnly="0" labelOnly="1" fieldPosition="0">
        <references count="4">
          <reference field="0" count="1" selected="0">
            <x v="275"/>
          </reference>
          <reference field="1" count="1" selected="0">
            <x v="273"/>
          </reference>
          <reference field="2" count="1" selected="0">
            <x v="274"/>
          </reference>
          <reference field="3" count="1">
            <x v="274"/>
          </reference>
        </references>
      </pivotArea>
    </format>
    <format dxfId="18049">
      <pivotArea dataOnly="0" labelOnly="1" fieldPosition="0">
        <references count="4">
          <reference field="0" count="1" selected="0">
            <x v="276"/>
          </reference>
          <reference field="1" count="1" selected="0">
            <x v="274"/>
          </reference>
          <reference field="2" count="1" selected="0">
            <x v="275"/>
          </reference>
          <reference field="3" count="1">
            <x v="275"/>
          </reference>
        </references>
      </pivotArea>
    </format>
    <format dxfId="18048">
      <pivotArea dataOnly="0" labelOnly="1" fieldPosition="0">
        <references count="4">
          <reference field="0" count="1" selected="0">
            <x v="277"/>
          </reference>
          <reference field="1" count="1" selected="0">
            <x v="275"/>
          </reference>
          <reference field="2" count="1" selected="0">
            <x v="276"/>
          </reference>
          <reference field="3" count="1">
            <x v="276"/>
          </reference>
        </references>
      </pivotArea>
    </format>
    <format dxfId="18047">
      <pivotArea dataOnly="0" labelOnly="1" fieldPosition="0">
        <references count="4">
          <reference field="0" count="1" selected="0">
            <x v="278"/>
          </reference>
          <reference field="1" count="1" selected="0">
            <x v="276"/>
          </reference>
          <reference field="2" count="1" selected="0">
            <x v="277"/>
          </reference>
          <reference field="3" count="1">
            <x v="277"/>
          </reference>
        </references>
      </pivotArea>
    </format>
    <format dxfId="18046">
      <pivotArea dataOnly="0" labelOnly="1" fieldPosition="0">
        <references count="4">
          <reference field="0" count="1" selected="0">
            <x v="279"/>
          </reference>
          <reference field="1" count="1" selected="0">
            <x v="277"/>
          </reference>
          <reference field="2" count="1" selected="0">
            <x v="278"/>
          </reference>
          <reference field="3" count="1">
            <x v="278"/>
          </reference>
        </references>
      </pivotArea>
    </format>
    <format dxfId="18045">
      <pivotArea dataOnly="0" labelOnly="1" fieldPosition="0">
        <references count="4">
          <reference field="0" count="1" selected="0">
            <x v="280"/>
          </reference>
          <reference field="1" count="1" selected="0">
            <x v="278"/>
          </reference>
          <reference field="2" count="1" selected="0">
            <x v="279"/>
          </reference>
          <reference field="3" count="1">
            <x v="279"/>
          </reference>
        </references>
      </pivotArea>
    </format>
    <format dxfId="18044">
      <pivotArea dataOnly="0" labelOnly="1" fieldPosition="0">
        <references count="4">
          <reference field="0" count="1" selected="0">
            <x v="281"/>
          </reference>
          <reference field="1" count="1" selected="0">
            <x v="279"/>
          </reference>
          <reference field="2" count="1" selected="0">
            <x v="280"/>
          </reference>
          <reference field="3" count="1">
            <x v="280"/>
          </reference>
        </references>
      </pivotArea>
    </format>
    <format dxfId="18043">
      <pivotArea dataOnly="0" labelOnly="1" fieldPosition="0">
        <references count="4">
          <reference field="0" count="1" selected="0">
            <x v="282"/>
          </reference>
          <reference field="1" count="1" selected="0">
            <x v="280"/>
          </reference>
          <reference field="2" count="1" selected="0">
            <x v="281"/>
          </reference>
          <reference field="3" count="1">
            <x v="281"/>
          </reference>
        </references>
      </pivotArea>
    </format>
    <format dxfId="18042">
      <pivotArea dataOnly="0" labelOnly="1" fieldPosition="0">
        <references count="4">
          <reference field="0" count="1" selected="0">
            <x v="283"/>
          </reference>
          <reference field="1" count="1" selected="0">
            <x v="281"/>
          </reference>
          <reference field="2" count="1" selected="0">
            <x v="282"/>
          </reference>
          <reference field="3" count="1">
            <x v="282"/>
          </reference>
        </references>
      </pivotArea>
    </format>
    <format dxfId="18041">
      <pivotArea dataOnly="0" labelOnly="1" fieldPosition="0">
        <references count="4">
          <reference field="0" count="1" selected="0">
            <x v="284"/>
          </reference>
          <reference field="1" count="1" selected="0">
            <x v="282"/>
          </reference>
          <reference field="2" count="1" selected="0">
            <x v="283"/>
          </reference>
          <reference field="3" count="1">
            <x v="283"/>
          </reference>
        </references>
      </pivotArea>
    </format>
    <format dxfId="18040">
      <pivotArea dataOnly="0" labelOnly="1" fieldPosition="0">
        <references count="4">
          <reference field="0" count="1" selected="0">
            <x v="285"/>
          </reference>
          <reference field="1" count="1" selected="0">
            <x v="283"/>
          </reference>
          <reference field="2" count="1" selected="0">
            <x v="284"/>
          </reference>
          <reference field="3" count="1">
            <x v="284"/>
          </reference>
        </references>
      </pivotArea>
    </format>
    <format dxfId="18039">
      <pivotArea dataOnly="0" labelOnly="1" fieldPosition="0">
        <references count="4">
          <reference field="0" count="1" selected="0">
            <x v="286"/>
          </reference>
          <reference field="1" count="1" selected="0">
            <x v="284"/>
          </reference>
          <reference field="2" count="1" selected="0">
            <x v="285"/>
          </reference>
          <reference field="3" count="1">
            <x v="285"/>
          </reference>
        </references>
      </pivotArea>
    </format>
    <format dxfId="18038">
      <pivotArea dataOnly="0" labelOnly="1" fieldPosition="0">
        <references count="4">
          <reference field="0" count="1" selected="0">
            <x v="287"/>
          </reference>
          <reference field="1" count="1" selected="0">
            <x v="285"/>
          </reference>
          <reference field="2" count="1" selected="0">
            <x v="286"/>
          </reference>
          <reference field="3" count="1">
            <x v="286"/>
          </reference>
        </references>
      </pivotArea>
    </format>
    <format dxfId="18037">
      <pivotArea dataOnly="0" labelOnly="1" fieldPosition="0">
        <references count="4">
          <reference field="0" count="1" selected="0">
            <x v="288"/>
          </reference>
          <reference field="1" count="1" selected="0">
            <x v="286"/>
          </reference>
          <reference field="2" count="1" selected="0">
            <x v="287"/>
          </reference>
          <reference field="3" count="1">
            <x v="287"/>
          </reference>
        </references>
      </pivotArea>
    </format>
    <format dxfId="18036">
      <pivotArea dataOnly="0" labelOnly="1" fieldPosition="0">
        <references count="4">
          <reference field="0" count="1" selected="0">
            <x v="289"/>
          </reference>
          <reference field="1" count="1" selected="0">
            <x v="287"/>
          </reference>
          <reference field="2" count="1" selected="0">
            <x v="288"/>
          </reference>
          <reference field="3" count="1">
            <x v="288"/>
          </reference>
        </references>
      </pivotArea>
    </format>
    <format dxfId="18035">
      <pivotArea dataOnly="0" labelOnly="1" fieldPosition="0">
        <references count="4">
          <reference field="0" count="1" selected="0">
            <x v="290"/>
          </reference>
          <reference field="1" count="1" selected="0">
            <x v="288"/>
          </reference>
          <reference field="2" count="1" selected="0">
            <x v="289"/>
          </reference>
          <reference field="3" count="1">
            <x v="289"/>
          </reference>
        </references>
      </pivotArea>
    </format>
    <format dxfId="18034">
      <pivotArea dataOnly="0" labelOnly="1" fieldPosition="0">
        <references count="4">
          <reference field="0" count="1" selected="0">
            <x v="291"/>
          </reference>
          <reference field="1" count="1" selected="0">
            <x v="289"/>
          </reference>
          <reference field="2" count="1" selected="0">
            <x v="290"/>
          </reference>
          <reference field="3" count="1">
            <x v="290"/>
          </reference>
        </references>
      </pivotArea>
    </format>
    <format dxfId="18033">
      <pivotArea dataOnly="0" labelOnly="1" fieldPosition="0">
        <references count="4">
          <reference field="0" count="1" selected="0">
            <x v="292"/>
          </reference>
          <reference field="1" count="1" selected="0">
            <x v="290"/>
          </reference>
          <reference field="2" count="1" selected="0">
            <x v="291"/>
          </reference>
          <reference field="3" count="1">
            <x v="291"/>
          </reference>
        </references>
      </pivotArea>
    </format>
    <format dxfId="18032">
      <pivotArea dataOnly="0" labelOnly="1" fieldPosition="0">
        <references count="4">
          <reference field="0" count="1" selected="0">
            <x v="293"/>
          </reference>
          <reference field="1" count="1" selected="0">
            <x v="291"/>
          </reference>
          <reference field="2" count="1" selected="0">
            <x v="292"/>
          </reference>
          <reference field="3" count="1">
            <x v="292"/>
          </reference>
        </references>
      </pivotArea>
    </format>
    <format dxfId="18031">
      <pivotArea dataOnly="0" labelOnly="1" fieldPosition="0">
        <references count="4">
          <reference field="0" count="1" selected="0">
            <x v="294"/>
          </reference>
          <reference field="1" count="1" selected="0">
            <x v="292"/>
          </reference>
          <reference field="2" count="1" selected="0">
            <x v="293"/>
          </reference>
          <reference field="3" count="1">
            <x v="293"/>
          </reference>
        </references>
      </pivotArea>
    </format>
    <format dxfId="18030">
      <pivotArea dataOnly="0" labelOnly="1" fieldPosition="0">
        <references count="4">
          <reference field="0" count="1" selected="0">
            <x v="295"/>
          </reference>
          <reference field="1" count="1" selected="0">
            <x v="293"/>
          </reference>
          <reference field="2" count="1" selected="0">
            <x v="294"/>
          </reference>
          <reference field="3" count="1">
            <x v="294"/>
          </reference>
        </references>
      </pivotArea>
    </format>
    <format dxfId="18029">
      <pivotArea dataOnly="0" labelOnly="1" fieldPosition="0">
        <references count="4">
          <reference field="0" count="1" selected="0">
            <x v="296"/>
          </reference>
          <reference field="1" count="1" selected="0">
            <x v="294"/>
          </reference>
          <reference field="2" count="1" selected="0">
            <x v="295"/>
          </reference>
          <reference field="3" count="1">
            <x v="295"/>
          </reference>
        </references>
      </pivotArea>
    </format>
    <format dxfId="18028">
      <pivotArea dataOnly="0" labelOnly="1" fieldPosition="0">
        <references count="4">
          <reference field="0" count="1" selected="0">
            <x v="297"/>
          </reference>
          <reference field="1" count="1" selected="0">
            <x v="295"/>
          </reference>
          <reference field="2" count="1" selected="0">
            <x v="296"/>
          </reference>
          <reference field="3" count="1">
            <x v="296"/>
          </reference>
        </references>
      </pivotArea>
    </format>
    <format dxfId="18027">
      <pivotArea dataOnly="0" labelOnly="1" fieldPosition="0">
        <references count="4">
          <reference field="0" count="1" selected="0">
            <x v="298"/>
          </reference>
          <reference field="1" count="1" selected="0">
            <x v="296"/>
          </reference>
          <reference field="2" count="1" selected="0">
            <x v="297"/>
          </reference>
          <reference field="3" count="1">
            <x v="297"/>
          </reference>
        </references>
      </pivotArea>
    </format>
    <format dxfId="18026">
      <pivotArea dataOnly="0" labelOnly="1" fieldPosition="0">
        <references count="4">
          <reference field="0" count="1" selected="0">
            <x v="299"/>
          </reference>
          <reference field="1" count="1" selected="0">
            <x v="297"/>
          </reference>
          <reference field="2" count="1" selected="0">
            <x v="298"/>
          </reference>
          <reference field="3" count="1">
            <x v="298"/>
          </reference>
        </references>
      </pivotArea>
    </format>
    <format dxfId="18025">
      <pivotArea dataOnly="0" labelOnly="1" fieldPosition="0">
        <references count="4">
          <reference field="0" count="1" selected="0">
            <x v="300"/>
          </reference>
          <reference field="1" count="1" selected="0">
            <x v="298"/>
          </reference>
          <reference field="2" count="1" selected="0">
            <x v="299"/>
          </reference>
          <reference field="3" count="1">
            <x v="299"/>
          </reference>
        </references>
      </pivotArea>
    </format>
    <format dxfId="18024">
      <pivotArea dataOnly="0" labelOnly="1" fieldPosition="0">
        <references count="4">
          <reference field="0" count="1" selected="0">
            <x v="301"/>
          </reference>
          <reference field="1" count="1" selected="0">
            <x v="299"/>
          </reference>
          <reference field="2" count="1" selected="0">
            <x v="300"/>
          </reference>
          <reference field="3" count="1">
            <x v="300"/>
          </reference>
        </references>
      </pivotArea>
    </format>
    <format dxfId="18023">
      <pivotArea dataOnly="0" labelOnly="1" fieldPosition="0">
        <references count="4">
          <reference field="0" count="1" selected="0">
            <x v="302"/>
          </reference>
          <reference field="1" count="1" selected="0">
            <x v="300"/>
          </reference>
          <reference field="2" count="1" selected="0">
            <x v="301"/>
          </reference>
          <reference field="3" count="1">
            <x v="301"/>
          </reference>
        </references>
      </pivotArea>
    </format>
    <format dxfId="18022">
      <pivotArea dataOnly="0" labelOnly="1" fieldPosition="0">
        <references count="4">
          <reference field="0" count="1" selected="0">
            <x v="303"/>
          </reference>
          <reference field="1" count="1" selected="0">
            <x v="301"/>
          </reference>
          <reference field="2" count="1" selected="0">
            <x v="302"/>
          </reference>
          <reference field="3" count="1">
            <x v="302"/>
          </reference>
        </references>
      </pivotArea>
    </format>
    <format dxfId="18021">
      <pivotArea dataOnly="0" labelOnly="1" fieldPosition="0">
        <references count="4">
          <reference field="0" count="1" selected="0">
            <x v="304"/>
          </reference>
          <reference field="1" count="1" selected="0">
            <x v="302"/>
          </reference>
          <reference field="2" count="1" selected="0">
            <x v="303"/>
          </reference>
          <reference field="3" count="1">
            <x v="303"/>
          </reference>
        </references>
      </pivotArea>
    </format>
    <format dxfId="18020">
      <pivotArea dataOnly="0" labelOnly="1" fieldPosition="0">
        <references count="4">
          <reference field="0" count="1" selected="0">
            <x v="305"/>
          </reference>
          <reference field="1" count="1" selected="0">
            <x v="303"/>
          </reference>
          <reference field="2" count="1" selected="0">
            <x v="304"/>
          </reference>
          <reference field="3" count="1">
            <x v="304"/>
          </reference>
        </references>
      </pivotArea>
    </format>
    <format dxfId="18019">
      <pivotArea dataOnly="0" labelOnly="1" fieldPosition="0">
        <references count="4">
          <reference field="0" count="1" selected="0">
            <x v="306"/>
          </reference>
          <reference field="1" count="1" selected="0">
            <x v="304"/>
          </reference>
          <reference field="2" count="1" selected="0">
            <x v="305"/>
          </reference>
          <reference field="3" count="1">
            <x v="305"/>
          </reference>
        </references>
      </pivotArea>
    </format>
    <format dxfId="18018">
      <pivotArea dataOnly="0" labelOnly="1" fieldPosition="0">
        <references count="4">
          <reference field="0" count="1" selected="0">
            <x v="307"/>
          </reference>
          <reference field="1" count="1" selected="0">
            <x v="305"/>
          </reference>
          <reference field="2" count="1" selected="0">
            <x v="306"/>
          </reference>
          <reference field="3" count="1">
            <x v="306"/>
          </reference>
        </references>
      </pivotArea>
    </format>
    <format dxfId="18017">
      <pivotArea dataOnly="0" labelOnly="1" fieldPosition="0">
        <references count="4">
          <reference field="0" count="1" selected="0">
            <x v="308"/>
          </reference>
          <reference field="1" count="1" selected="0">
            <x v="306"/>
          </reference>
          <reference field="2" count="1" selected="0">
            <x v="307"/>
          </reference>
          <reference field="3" count="1">
            <x v="307"/>
          </reference>
        </references>
      </pivotArea>
    </format>
    <format dxfId="18016">
      <pivotArea dataOnly="0" labelOnly="1" fieldPosition="0">
        <references count="4">
          <reference field="0" count="1" selected="0">
            <x v="309"/>
          </reference>
          <reference field="1" count="1" selected="0">
            <x v="307"/>
          </reference>
          <reference field="2" count="1" selected="0">
            <x v="308"/>
          </reference>
          <reference field="3" count="1">
            <x v="308"/>
          </reference>
        </references>
      </pivotArea>
    </format>
    <format dxfId="18015">
      <pivotArea dataOnly="0" labelOnly="1" fieldPosition="0">
        <references count="4">
          <reference field="0" count="1" selected="0">
            <x v="310"/>
          </reference>
          <reference field="1" count="1" selected="0">
            <x v="308"/>
          </reference>
          <reference field="2" count="1" selected="0">
            <x v="309"/>
          </reference>
          <reference field="3" count="1">
            <x v="309"/>
          </reference>
        </references>
      </pivotArea>
    </format>
    <format dxfId="18014">
      <pivotArea dataOnly="0" labelOnly="1" fieldPosition="0">
        <references count="4">
          <reference field="0" count="1" selected="0">
            <x v="311"/>
          </reference>
          <reference field="1" count="1" selected="0">
            <x v="309"/>
          </reference>
          <reference field="2" count="1" selected="0">
            <x v="310"/>
          </reference>
          <reference field="3" count="1">
            <x v="310"/>
          </reference>
        </references>
      </pivotArea>
    </format>
    <format dxfId="18013">
      <pivotArea dataOnly="0" labelOnly="1" fieldPosition="0">
        <references count="4">
          <reference field="0" count="1" selected="0">
            <x v="312"/>
          </reference>
          <reference field="1" count="1" selected="0">
            <x v="310"/>
          </reference>
          <reference field="2" count="1" selected="0">
            <x v="311"/>
          </reference>
          <reference field="3" count="1">
            <x v="311"/>
          </reference>
        </references>
      </pivotArea>
    </format>
    <format dxfId="18012">
      <pivotArea dataOnly="0" labelOnly="1" fieldPosition="0">
        <references count="4">
          <reference field="0" count="1" selected="0">
            <x v="313"/>
          </reference>
          <reference field="1" count="1" selected="0">
            <x v="311"/>
          </reference>
          <reference field="2" count="1" selected="0">
            <x v="312"/>
          </reference>
          <reference field="3" count="1">
            <x v="312"/>
          </reference>
        </references>
      </pivotArea>
    </format>
    <format dxfId="18011">
      <pivotArea dataOnly="0" labelOnly="1" fieldPosition="0">
        <references count="4">
          <reference field="0" count="1" selected="0">
            <x v="314"/>
          </reference>
          <reference field="1" count="1" selected="0">
            <x v="312"/>
          </reference>
          <reference field="2" count="1" selected="0">
            <x v="313"/>
          </reference>
          <reference field="3" count="1">
            <x v="313"/>
          </reference>
        </references>
      </pivotArea>
    </format>
    <format dxfId="18010">
      <pivotArea dataOnly="0" labelOnly="1" fieldPosition="0">
        <references count="4">
          <reference field="0" count="1" selected="0">
            <x v="315"/>
          </reference>
          <reference field="1" count="1" selected="0">
            <x v="313"/>
          </reference>
          <reference field="2" count="1" selected="0">
            <x v="314"/>
          </reference>
          <reference field="3" count="1">
            <x v="314"/>
          </reference>
        </references>
      </pivotArea>
    </format>
    <format dxfId="18009">
      <pivotArea dataOnly="0" labelOnly="1" fieldPosition="0">
        <references count="4">
          <reference field="0" count="1" selected="0">
            <x v="316"/>
          </reference>
          <reference field="1" count="1" selected="0">
            <x v="314"/>
          </reference>
          <reference field="2" count="1" selected="0">
            <x v="315"/>
          </reference>
          <reference field="3" count="1">
            <x v="315"/>
          </reference>
        </references>
      </pivotArea>
    </format>
    <format dxfId="18008">
      <pivotArea dataOnly="0" labelOnly="1" fieldPosition="0">
        <references count="4">
          <reference field="0" count="1" selected="0">
            <x v="317"/>
          </reference>
          <reference field="1" count="1" selected="0">
            <x v="315"/>
          </reference>
          <reference field="2" count="1" selected="0">
            <x v="316"/>
          </reference>
          <reference field="3" count="1">
            <x v="316"/>
          </reference>
        </references>
      </pivotArea>
    </format>
    <format dxfId="18007">
      <pivotArea dataOnly="0" labelOnly="1" fieldPosition="0">
        <references count="4">
          <reference field="0" count="1" selected="0">
            <x v="318"/>
          </reference>
          <reference field="1" count="1" selected="0">
            <x v="316"/>
          </reference>
          <reference field="2" count="1" selected="0">
            <x v="317"/>
          </reference>
          <reference field="3" count="1">
            <x v="317"/>
          </reference>
        </references>
      </pivotArea>
    </format>
    <format dxfId="18006">
      <pivotArea dataOnly="0" labelOnly="1" fieldPosition="0">
        <references count="4">
          <reference field="0" count="1" selected="0">
            <x v="319"/>
          </reference>
          <reference field="1" count="1" selected="0">
            <x v="317"/>
          </reference>
          <reference field="2" count="1" selected="0">
            <x v="318"/>
          </reference>
          <reference field="3" count="1">
            <x v="318"/>
          </reference>
        </references>
      </pivotArea>
    </format>
    <format dxfId="18005">
      <pivotArea dataOnly="0" labelOnly="1" fieldPosition="0">
        <references count="4">
          <reference field="0" count="1" selected="0">
            <x v="320"/>
          </reference>
          <reference field="1" count="1" selected="0">
            <x v="318"/>
          </reference>
          <reference field="2" count="1" selected="0">
            <x v="319"/>
          </reference>
          <reference field="3" count="1">
            <x v="319"/>
          </reference>
        </references>
      </pivotArea>
    </format>
    <format dxfId="18004">
      <pivotArea dataOnly="0" labelOnly="1" fieldPosition="0">
        <references count="4">
          <reference field="0" count="1" selected="0">
            <x v="321"/>
          </reference>
          <reference field="1" count="1" selected="0">
            <x v="319"/>
          </reference>
          <reference field="2" count="1" selected="0">
            <x v="320"/>
          </reference>
          <reference field="3" count="1">
            <x v="320"/>
          </reference>
        </references>
      </pivotArea>
    </format>
    <format dxfId="18003">
      <pivotArea dataOnly="0" labelOnly="1" fieldPosition="0">
        <references count="4">
          <reference field="0" count="1" selected="0">
            <x v="322"/>
          </reference>
          <reference field="1" count="1" selected="0">
            <x v="320"/>
          </reference>
          <reference field="2" count="1" selected="0">
            <x v="321"/>
          </reference>
          <reference field="3" count="1">
            <x v="321"/>
          </reference>
        </references>
      </pivotArea>
    </format>
    <format dxfId="18002">
      <pivotArea dataOnly="0" labelOnly="1" fieldPosition="0">
        <references count="4">
          <reference field="0" count="1" selected="0">
            <x v="323"/>
          </reference>
          <reference field="1" count="1" selected="0">
            <x v="321"/>
          </reference>
          <reference field="2" count="1" selected="0">
            <x v="322"/>
          </reference>
          <reference field="3" count="1">
            <x v="322"/>
          </reference>
        </references>
      </pivotArea>
    </format>
    <format dxfId="18001">
      <pivotArea dataOnly="0" labelOnly="1" fieldPosition="0">
        <references count="4">
          <reference field="0" count="1" selected="0">
            <x v="324"/>
          </reference>
          <reference field="1" count="1" selected="0">
            <x v="322"/>
          </reference>
          <reference field="2" count="1" selected="0">
            <x v="323"/>
          </reference>
          <reference field="3" count="1">
            <x v="323"/>
          </reference>
        </references>
      </pivotArea>
    </format>
    <format dxfId="18000">
      <pivotArea dataOnly="0" labelOnly="1" fieldPosition="0">
        <references count="4">
          <reference field="0" count="1" selected="0">
            <x v="325"/>
          </reference>
          <reference field="1" count="1" selected="0">
            <x v="323"/>
          </reference>
          <reference field="2" count="1" selected="0">
            <x v="324"/>
          </reference>
          <reference field="3" count="1">
            <x v="324"/>
          </reference>
        </references>
      </pivotArea>
    </format>
    <format dxfId="17999">
      <pivotArea dataOnly="0" labelOnly="1" fieldPosition="0">
        <references count="4">
          <reference field="0" count="1" selected="0">
            <x v="326"/>
          </reference>
          <reference field="1" count="1" selected="0">
            <x v="324"/>
          </reference>
          <reference field="2" count="1" selected="0">
            <x v="325"/>
          </reference>
          <reference field="3" count="1">
            <x v="325"/>
          </reference>
        </references>
      </pivotArea>
    </format>
    <format dxfId="17998">
      <pivotArea dataOnly="0" labelOnly="1" fieldPosition="0">
        <references count="4">
          <reference field="0" count="1" selected="0">
            <x v="327"/>
          </reference>
          <reference field="1" count="1" selected="0">
            <x v="325"/>
          </reference>
          <reference field="2" count="1" selected="0">
            <x v="326"/>
          </reference>
          <reference field="3" count="1">
            <x v="326"/>
          </reference>
        </references>
      </pivotArea>
    </format>
    <format dxfId="17997">
      <pivotArea dataOnly="0" labelOnly="1" fieldPosition="0">
        <references count="4">
          <reference field="0" count="1" selected="0">
            <x v="328"/>
          </reference>
          <reference field="1" count="1" selected="0">
            <x v="326"/>
          </reference>
          <reference field="2" count="1" selected="0">
            <x v="327"/>
          </reference>
          <reference field="3" count="1">
            <x v="327"/>
          </reference>
        </references>
      </pivotArea>
    </format>
    <format dxfId="17996">
      <pivotArea dataOnly="0" labelOnly="1" fieldPosition="0">
        <references count="4">
          <reference field="0" count="1" selected="0">
            <x v="329"/>
          </reference>
          <reference field="1" count="1" selected="0">
            <x v="327"/>
          </reference>
          <reference field="2" count="1" selected="0">
            <x v="328"/>
          </reference>
          <reference field="3" count="1">
            <x v="328"/>
          </reference>
        </references>
      </pivotArea>
    </format>
    <format dxfId="17995">
      <pivotArea dataOnly="0" labelOnly="1" fieldPosition="0">
        <references count="4">
          <reference field="0" count="1" selected="0">
            <x v="330"/>
          </reference>
          <reference field="1" count="1" selected="0">
            <x v="328"/>
          </reference>
          <reference field="2" count="1" selected="0">
            <x v="329"/>
          </reference>
          <reference field="3" count="1">
            <x v="329"/>
          </reference>
        </references>
      </pivotArea>
    </format>
    <format dxfId="17994">
      <pivotArea dataOnly="0" labelOnly="1" fieldPosition="0">
        <references count="4">
          <reference field="0" count="1" selected="0">
            <x v="331"/>
          </reference>
          <reference field="1" count="1" selected="0">
            <x v="329"/>
          </reference>
          <reference field="2" count="1" selected="0">
            <x v="330"/>
          </reference>
          <reference field="3" count="1">
            <x v="330"/>
          </reference>
        </references>
      </pivotArea>
    </format>
    <format dxfId="17993">
      <pivotArea dataOnly="0" labelOnly="1" fieldPosition="0">
        <references count="4">
          <reference field="0" count="1" selected="0">
            <x v="332"/>
          </reference>
          <reference field="1" count="1" selected="0">
            <x v="330"/>
          </reference>
          <reference field="2" count="1" selected="0">
            <x v="331"/>
          </reference>
          <reference field="3" count="1">
            <x v="331"/>
          </reference>
        </references>
      </pivotArea>
    </format>
    <format dxfId="17992">
      <pivotArea dataOnly="0" labelOnly="1" fieldPosition="0">
        <references count="4">
          <reference field="0" count="1" selected="0">
            <x v="333"/>
          </reference>
          <reference field="1" count="1" selected="0">
            <x v="331"/>
          </reference>
          <reference field="2" count="1" selected="0">
            <x v="332"/>
          </reference>
          <reference field="3" count="1">
            <x v="332"/>
          </reference>
        </references>
      </pivotArea>
    </format>
    <format dxfId="17991">
      <pivotArea dataOnly="0" labelOnly="1" fieldPosition="0">
        <references count="4">
          <reference field="0" count="1" selected="0">
            <x v="334"/>
          </reference>
          <reference field="1" count="1" selected="0">
            <x v="332"/>
          </reference>
          <reference field="2" count="1" selected="0">
            <x v="333"/>
          </reference>
          <reference field="3" count="1">
            <x v="333"/>
          </reference>
        </references>
      </pivotArea>
    </format>
    <format dxfId="17990">
      <pivotArea dataOnly="0" labelOnly="1" fieldPosition="0">
        <references count="4">
          <reference field="0" count="1" selected="0">
            <x v="335"/>
          </reference>
          <reference field="1" count="1" selected="0">
            <x v="333"/>
          </reference>
          <reference field="2" count="1" selected="0">
            <x v="334"/>
          </reference>
          <reference field="3" count="1">
            <x v="334"/>
          </reference>
        </references>
      </pivotArea>
    </format>
    <format dxfId="17989">
      <pivotArea dataOnly="0" labelOnly="1" fieldPosition="0">
        <references count="4">
          <reference field="0" count="1" selected="0">
            <x v="336"/>
          </reference>
          <reference field="1" count="1" selected="0">
            <x v="334"/>
          </reference>
          <reference field="2" count="1" selected="0">
            <x v="335"/>
          </reference>
          <reference field="3" count="1">
            <x v="335"/>
          </reference>
        </references>
      </pivotArea>
    </format>
    <format dxfId="17988">
      <pivotArea dataOnly="0" labelOnly="1" fieldPosition="0">
        <references count="4">
          <reference field="0" count="1" selected="0">
            <x v="337"/>
          </reference>
          <reference field="1" count="1" selected="0">
            <x v="335"/>
          </reference>
          <reference field="2" count="1" selected="0">
            <x v="336"/>
          </reference>
          <reference field="3" count="1">
            <x v="336"/>
          </reference>
        </references>
      </pivotArea>
    </format>
    <format dxfId="17987">
      <pivotArea dataOnly="0" labelOnly="1" fieldPosition="0">
        <references count="4">
          <reference field="0" count="1" selected="0">
            <x v="338"/>
          </reference>
          <reference field="1" count="1" selected="0">
            <x v="336"/>
          </reference>
          <reference field="2" count="1" selected="0">
            <x v="337"/>
          </reference>
          <reference field="3" count="1">
            <x v="337"/>
          </reference>
        </references>
      </pivotArea>
    </format>
    <format dxfId="17986">
      <pivotArea dataOnly="0" labelOnly="1" fieldPosition="0">
        <references count="4">
          <reference field="0" count="1" selected="0">
            <x v="339"/>
          </reference>
          <reference field="1" count="1" selected="0">
            <x v="337"/>
          </reference>
          <reference field="2" count="1" selected="0">
            <x v="338"/>
          </reference>
          <reference field="3" count="1">
            <x v="338"/>
          </reference>
        </references>
      </pivotArea>
    </format>
    <format dxfId="17985">
      <pivotArea dataOnly="0" labelOnly="1" fieldPosition="0">
        <references count="4">
          <reference field="0" count="1" selected="0">
            <x v="340"/>
          </reference>
          <reference field="1" count="1" selected="0">
            <x v="338"/>
          </reference>
          <reference field="2" count="1" selected="0">
            <x v="339"/>
          </reference>
          <reference field="3" count="1">
            <x v="339"/>
          </reference>
        </references>
      </pivotArea>
    </format>
    <format dxfId="17984">
      <pivotArea dataOnly="0" labelOnly="1" fieldPosition="0">
        <references count="4">
          <reference field="0" count="1" selected="0">
            <x v="341"/>
          </reference>
          <reference field="1" count="1" selected="0">
            <x v="339"/>
          </reference>
          <reference field="2" count="1" selected="0">
            <x v="340"/>
          </reference>
          <reference field="3" count="1">
            <x v="340"/>
          </reference>
        </references>
      </pivotArea>
    </format>
    <format dxfId="17983">
      <pivotArea dataOnly="0" labelOnly="1" fieldPosition="0">
        <references count="4">
          <reference field="0" count="1" selected="0">
            <x v="342"/>
          </reference>
          <reference field="1" count="1" selected="0">
            <x v="340"/>
          </reference>
          <reference field="2" count="1" selected="0">
            <x v="341"/>
          </reference>
          <reference field="3" count="1">
            <x v="341"/>
          </reference>
        </references>
      </pivotArea>
    </format>
    <format dxfId="17982">
      <pivotArea dataOnly="0" labelOnly="1" fieldPosition="0">
        <references count="4">
          <reference field="0" count="1" selected="0">
            <x v="343"/>
          </reference>
          <reference field="1" count="1" selected="0">
            <x v="341"/>
          </reference>
          <reference field="2" count="1" selected="0">
            <x v="342"/>
          </reference>
          <reference field="3" count="1">
            <x v="342"/>
          </reference>
        </references>
      </pivotArea>
    </format>
    <format dxfId="17981">
      <pivotArea dataOnly="0" labelOnly="1" fieldPosition="0">
        <references count="4">
          <reference field="0" count="1" selected="0">
            <x v="344"/>
          </reference>
          <reference field="1" count="1" selected="0">
            <x v="342"/>
          </reference>
          <reference field="2" count="1" selected="0">
            <x v="343"/>
          </reference>
          <reference field="3" count="1">
            <x v="343"/>
          </reference>
        </references>
      </pivotArea>
    </format>
    <format dxfId="17980">
      <pivotArea dataOnly="0" labelOnly="1" fieldPosition="0">
        <references count="4">
          <reference field="0" count="1" selected="0">
            <x v="345"/>
          </reference>
          <reference field="1" count="1" selected="0">
            <x v="343"/>
          </reference>
          <reference field="2" count="1" selected="0">
            <x v="344"/>
          </reference>
          <reference field="3" count="1">
            <x v="344"/>
          </reference>
        </references>
      </pivotArea>
    </format>
    <format dxfId="17979">
      <pivotArea dataOnly="0" labelOnly="1" fieldPosition="0">
        <references count="4">
          <reference field="0" count="1" selected="0">
            <x v="346"/>
          </reference>
          <reference field="1" count="1" selected="0">
            <x v="344"/>
          </reference>
          <reference field="2" count="1" selected="0">
            <x v="345"/>
          </reference>
          <reference field="3" count="1">
            <x v="345"/>
          </reference>
        </references>
      </pivotArea>
    </format>
    <format dxfId="17978">
      <pivotArea dataOnly="0" labelOnly="1" fieldPosition="0">
        <references count="4">
          <reference field="0" count="1" selected="0">
            <x v="347"/>
          </reference>
          <reference field="1" count="1" selected="0">
            <x v="345"/>
          </reference>
          <reference field="2" count="1" selected="0">
            <x v="346"/>
          </reference>
          <reference field="3" count="1">
            <x v="346"/>
          </reference>
        </references>
      </pivotArea>
    </format>
    <format dxfId="17977">
      <pivotArea dataOnly="0" labelOnly="1" fieldPosition="0">
        <references count="4">
          <reference field="0" count="1" selected="0">
            <x v="348"/>
          </reference>
          <reference field="1" count="1" selected="0">
            <x v="346"/>
          </reference>
          <reference field="2" count="1" selected="0">
            <x v="347"/>
          </reference>
          <reference field="3" count="1">
            <x v="347"/>
          </reference>
        </references>
      </pivotArea>
    </format>
    <format dxfId="17976">
      <pivotArea dataOnly="0" labelOnly="1" fieldPosition="0">
        <references count="4">
          <reference field="0" count="1" selected="0">
            <x v="349"/>
          </reference>
          <reference field="1" count="1" selected="0">
            <x v="347"/>
          </reference>
          <reference field="2" count="1" selected="0">
            <x v="348"/>
          </reference>
          <reference field="3" count="1">
            <x v="348"/>
          </reference>
        </references>
      </pivotArea>
    </format>
    <format dxfId="17975">
      <pivotArea dataOnly="0" labelOnly="1" fieldPosition="0">
        <references count="4">
          <reference field="0" count="1" selected="0">
            <x v="350"/>
          </reference>
          <reference field="1" count="1" selected="0">
            <x v="348"/>
          </reference>
          <reference field="2" count="1" selected="0">
            <x v="349"/>
          </reference>
          <reference field="3" count="1">
            <x v="349"/>
          </reference>
        </references>
      </pivotArea>
    </format>
    <format dxfId="17974">
      <pivotArea dataOnly="0" labelOnly="1" fieldPosition="0">
        <references count="4">
          <reference field="0" count="1" selected="0">
            <x v="351"/>
          </reference>
          <reference field="1" count="1" selected="0">
            <x v="349"/>
          </reference>
          <reference field="2" count="1" selected="0">
            <x v="350"/>
          </reference>
          <reference field="3" count="1">
            <x v="350"/>
          </reference>
        </references>
      </pivotArea>
    </format>
    <format dxfId="17973">
      <pivotArea dataOnly="0" labelOnly="1" fieldPosition="0">
        <references count="4">
          <reference field="0" count="1" selected="0">
            <x v="352"/>
          </reference>
          <reference field="1" count="1" selected="0">
            <x v="350"/>
          </reference>
          <reference field="2" count="1" selected="0">
            <x v="351"/>
          </reference>
          <reference field="3" count="1">
            <x v="351"/>
          </reference>
        </references>
      </pivotArea>
    </format>
    <format dxfId="17972">
      <pivotArea dataOnly="0" labelOnly="1" fieldPosition="0">
        <references count="4">
          <reference field="0" count="1" selected="0">
            <x v="353"/>
          </reference>
          <reference field="1" count="1" selected="0">
            <x v="351"/>
          </reference>
          <reference field="2" count="1" selected="0">
            <x v="352"/>
          </reference>
          <reference field="3" count="1">
            <x v="352"/>
          </reference>
        </references>
      </pivotArea>
    </format>
    <format dxfId="17971">
      <pivotArea dataOnly="0" labelOnly="1" fieldPosition="0">
        <references count="4">
          <reference field="0" count="1" selected="0">
            <x v="354"/>
          </reference>
          <reference field="1" count="1" selected="0">
            <x v="352"/>
          </reference>
          <reference field="2" count="1" selected="0">
            <x v="353"/>
          </reference>
          <reference field="3" count="1">
            <x v="353"/>
          </reference>
        </references>
      </pivotArea>
    </format>
    <format dxfId="17970">
      <pivotArea dataOnly="0" labelOnly="1" fieldPosition="0">
        <references count="4">
          <reference field="0" count="1" selected="0">
            <x v="355"/>
          </reference>
          <reference field="1" count="1" selected="0">
            <x v="353"/>
          </reference>
          <reference field="2" count="1" selected="0">
            <x v="354"/>
          </reference>
          <reference field="3" count="1">
            <x v="354"/>
          </reference>
        </references>
      </pivotArea>
    </format>
    <format dxfId="17969">
      <pivotArea dataOnly="0" labelOnly="1" fieldPosition="0">
        <references count="4">
          <reference field="0" count="1" selected="0">
            <x v="356"/>
          </reference>
          <reference field="1" count="1" selected="0">
            <x v="354"/>
          </reference>
          <reference field="2" count="1" selected="0">
            <x v="355"/>
          </reference>
          <reference field="3" count="1">
            <x v="355"/>
          </reference>
        </references>
      </pivotArea>
    </format>
    <format dxfId="17968">
      <pivotArea dataOnly="0" labelOnly="1" fieldPosition="0">
        <references count="4">
          <reference field="0" count="1" selected="0">
            <x v="357"/>
          </reference>
          <reference field="1" count="1" selected="0">
            <x v="355"/>
          </reference>
          <reference field="2" count="1" selected="0">
            <x v="356"/>
          </reference>
          <reference field="3" count="1">
            <x v="356"/>
          </reference>
        </references>
      </pivotArea>
    </format>
    <format dxfId="17967">
      <pivotArea dataOnly="0" labelOnly="1" fieldPosition="0">
        <references count="4">
          <reference field="0" count="1" selected="0">
            <x v="358"/>
          </reference>
          <reference field="1" count="1" selected="0">
            <x v="356"/>
          </reference>
          <reference field="2" count="1" selected="0">
            <x v="357"/>
          </reference>
          <reference field="3" count="1">
            <x v="357"/>
          </reference>
        </references>
      </pivotArea>
    </format>
    <format dxfId="17966">
      <pivotArea dataOnly="0" labelOnly="1" fieldPosition="0">
        <references count="4">
          <reference field="0" count="1" selected="0">
            <x v="359"/>
          </reference>
          <reference field="1" count="1" selected="0">
            <x v="357"/>
          </reference>
          <reference field="2" count="1" selected="0">
            <x v="358"/>
          </reference>
          <reference field="3" count="1">
            <x v="358"/>
          </reference>
        </references>
      </pivotArea>
    </format>
    <format dxfId="17965">
      <pivotArea dataOnly="0" labelOnly="1" fieldPosition="0">
        <references count="4">
          <reference field="0" count="1" selected="0">
            <x v="360"/>
          </reference>
          <reference field="1" count="1" selected="0">
            <x v="358"/>
          </reference>
          <reference field="2" count="1" selected="0">
            <x v="359"/>
          </reference>
          <reference field="3" count="1">
            <x v="359"/>
          </reference>
        </references>
      </pivotArea>
    </format>
    <format dxfId="17964">
      <pivotArea dataOnly="0" labelOnly="1" fieldPosition="0">
        <references count="4">
          <reference field="0" count="1" selected="0">
            <x v="361"/>
          </reference>
          <reference field="1" count="1" selected="0">
            <x v="359"/>
          </reference>
          <reference field="2" count="1" selected="0">
            <x v="360"/>
          </reference>
          <reference field="3" count="1">
            <x v="360"/>
          </reference>
        </references>
      </pivotArea>
    </format>
    <format dxfId="17963">
      <pivotArea dataOnly="0" labelOnly="1" fieldPosition="0">
        <references count="4">
          <reference field="0" count="1" selected="0">
            <x v="362"/>
          </reference>
          <reference field="1" count="1" selected="0">
            <x v="360"/>
          </reference>
          <reference field="2" count="1" selected="0">
            <x v="361"/>
          </reference>
          <reference field="3" count="1">
            <x v="361"/>
          </reference>
        </references>
      </pivotArea>
    </format>
    <format dxfId="17962">
      <pivotArea dataOnly="0" labelOnly="1" fieldPosition="0">
        <references count="4">
          <reference field="0" count="1" selected="0">
            <x v="363"/>
          </reference>
          <reference field="1" count="1" selected="0">
            <x v="361"/>
          </reference>
          <reference field="2" count="1" selected="0">
            <x v="362"/>
          </reference>
          <reference field="3" count="1">
            <x v="362"/>
          </reference>
        </references>
      </pivotArea>
    </format>
    <format dxfId="17961">
      <pivotArea dataOnly="0" labelOnly="1" fieldPosition="0">
        <references count="4">
          <reference field="0" count="1" selected="0">
            <x v="364"/>
          </reference>
          <reference field="1" count="1" selected="0">
            <x v="362"/>
          </reference>
          <reference field="2" count="1" selected="0">
            <x v="363"/>
          </reference>
          <reference field="3" count="1">
            <x v="363"/>
          </reference>
        </references>
      </pivotArea>
    </format>
    <format dxfId="17960">
      <pivotArea dataOnly="0" labelOnly="1" fieldPosition="0">
        <references count="4">
          <reference field="0" count="1" selected="0">
            <x v="365"/>
          </reference>
          <reference field="1" count="1" selected="0">
            <x v="363"/>
          </reference>
          <reference field="2" count="1" selected="0">
            <x v="364"/>
          </reference>
          <reference field="3" count="1">
            <x v="364"/>
          </reference>
        </references>
      </pivotArea>
    </format>
    <format dxfId="17959">
      <pivotArea dataOnly="0" labelOnly="1" fieldPosition="0">
        <references count="4">
          <reference field="0" count="1" selected="0">
            <x v="366"/>
          </reference>
          <reference field="1" count="1" selected="0">
            <x v="364"/>
          </reference>
          <reference field="2" count="1" selected="0">
            <x v="365"/>
          </reference>
          <reference field="3" count="1">
            <x v="365"/>
          </reference>
        </references>
      </pivotArea>
    </format>
    <format dxfId="17958">
      <pivotArea dataOnly="0" labelOnly="1" fieldPosition="0">
        <references count="4">
          <reference field="0" count="1" selected="0">
            <x v="367"/>
          </reference>
          <reference field="1" count="1" selected="0">
            <x v="365"/>
          </reference>
          <reference field="2" count="1" selected="0">
            <x v="366"/>
          </reference>
          <reference field="3" count="1">
            <x v="366"/>
          </reference>
        </references>
      </pivotArea>
    </format>
    <format dxfId="17957">
      <pivotArea dataOnly="0" labelOnly="1" fieldPosition="0">
        <references count="4">
          <reference field="0" count="1" selected="0">
            <x v="368"/>
          </reference>
          <reference field="1" count="1" selected="0">
            <x v="366"/>
          </reference>
          <reference field="2" count="1" selected="0">
            <x v="367"/>
          </reference>
          <reference field="3" count="1">
            <x v="367"/>
          </reference>
        </references>
      </pivotArea>
    </format>
    <format dxfId="17956">
      <pivotArea dataOnly="0" labelOnly="1" fieldPosition="0">
        <references count="4">
          <reference field="0" count="1" selected="0">
            <x v="369"/>
          </reference>
          <reference field="1" count="1" selected="0">
            <x v="367"/>
          </reference>
          <reference field="2" count="1" selected="0">
            <x v="368"/>
          </reference>
          <reference field="3" count="1">
            <x v="368"/>
          </reference>
        </references>
      </pivotArea>
    </format>
    <format dxfId="17955">
      <pivotArea dataOnly="0" labelOnly="1" fieldPosition="0">
        <references count="4">
          <reference field="0" count="1" selected="0">
            <x v="370"/>
          </reference>
          <reference field="1" count="1" selected="0">
            <x v="368"/>
          </reference>
          <reference field="2" count="1" selected="0">
            <x v="369"/>
          </reference>
          <reference field="3" count="1">
            <x v="369"/>
          </reference>
        </references>
      </pivotArea>
    </format>
    <format dxfId="17954">
      <pivotArea dataOnly="0" labelOnly="1" fieldPosition="0">
        <references count="4">
          <reference field="0" count="1" selected="0">
            <x v="371"/>
          </reference>
          <reference field="1" count="1" selected="0">
            <x v="369"/>
          </reference>
          <reference field="2" count="1" selected="0">
            <x v="370"/>
          </reference>
          <reference field="3" count="1">
            <x v="370"/>
          </reference>
        </references>
      </pivotArea>
    </format>
    <format dxfId="17953">
      <pivotArea dataOnly="0" labelOnly="1" fieldPosition="0">
        <references count="4">
          <reference field="0" count="1" selected="0">
            <x v="372"/>
          </reference>
          <reference field="1" count="1" selected="0">
            <x v="370"/>
          </reference>
          <reference field="2" count="1" selected="0">
            <x v="371"/>
          </reference>
          <reference field="3" count="1">
            <x v="371"/>
          </reference>
        </references>
      </pivotArea>
    </format>
    <format dxfId="17952">
      <pivotArea dataOnly="0" labelOnly="1" fieldPosition="0">
        <references count="4">
          <reference field="0" count="1" selected="0">
            <x v="373"/>
          </reference>
          <reference field="1" count="1" selected="0">
            <x v="371"/>
          </reference>
          <reference field="2" count="1" selected="0">
            <x v="372"/>
          </reference>
          <reference field="3" count="1">
            <x v="372"/>
          </reference>
        </references>
      </pivotArea>
    </format>
    <format dxfId="17951">
      <pivotArea dataOnly="0" labelOnly="1" fieldPosition="0">
        <references count="4">
          <reference field="0" count="1" selected="0">
            <x v="374"/>
          </reference>
          <reference field="1" count="1" selected="0">
            <x v="372"/>
          </reference>
          <reference field="2" count="1" selected="0">
            <x v="373"/>
          </reference>
          <reference field="3" count="1">
            <x v="373"/>
          </reference>
        </references>
      </pivotArea>
    </format>
    <format dxfId="17950">
      <pivotArea dataOnly="0" labelOnly="1" fieldPosition="0">
        <references count="4">
          <reference field="0" count="1" selected="0">
            <x v="375"/>
          </reference>
          <reference field="1" count="1" selected="0">
            <x v="373"/>
          </reference>
          <reference field="2" count="1" selected="0">
            <x v="374"/>
          </reference>
          <reference field="3" count="1">
            <x v="374"/>
          </reference>
        </references>
      </pivotArea>
    </format>
    <format dxfId="17949">
      <pivotArea dataOnly="0" labelOnly="1" fieldPosition="0">
        <references count="4">
          <reference field="0" count="1" selected="0">
            <x v="376"/>
          </reference>
          <reference field="1" count="1" selected="0">
            <x v="374"/>
          </reference>
          <reference field="2" count="1" selected="0">
            <x v="375"/>
          </reference>
          <reference field="3" count="1">
            <x v="375"/>
          </reference>
        </references>
      </pivotArea>
    </format>
    <format dxfId="17948">
      <pivotArea dataOnly="0" labelOnly="1" fieldPosition="0">
        <references count="4">
          <reference field="0" count="1" selected="0">
            <x v="377"/>
          </reference>
          <reference field="1" count="1" selected="0">
            <x v="375"/>
          </reference>
          <reference field="2" count="1" selected="0">
            <x v="376"/>
          </reference>
          <reference field="3" count="1">
            <x v="376"/>
          </reference>
        </references>
      </pivotArea>
    </format>
    <format dxfId="17947">
      <pivotArea dataOnly="0" labelOnly="1" fieldPosition="0">
        <references count="4">
          <reference field="0" count="1" selected="0">
            <x v="378"/>
          </reference>
          <reference field="1" count="1" selected="0">
            <x v="376"/>
          </reference>
          <reference field="2" count="1" selected="0">
            <x v="377"/>
          </reference>
          <reference field="3" count="1">
            <x v="377"/>
          </reference>
        </references>
      </pivotArea>
    </format>
    <format dxfId="17946">
      <pivotArea dataOnly="0" labelOnly="1" fieldPosition="0">
        <references count="4">
          <reference field="0" count="1" selected="0">
            <x v="379"/>
          </reference>
          <reference field="1" count="1" selected="0">
            <x v="377"/>
          </reference>
          <reference field="2" count="1" selected="0">
            <x v="378"/>
          </reference>
          <reference field="3" count="1">
            <x v="378"/>
          </reference>
        </references>
      </pivotArea>
    </format>
    <format dxfId="17945">
      <pivotArea dataOnly="0" labelOnly="1" fieldPosition="0">
        <references count="4">
          <reference field="0" count="1" selected="0">
            <x v="380"/>
          </reference>
          <reference field="1" count="1" selected="0">
            <x v="378"/>
          </reference>
          <reference field="2" count="1" selected="0">
            <x v="379"/>
          </reference>
          <reference field="3" count="1">
            <x v="379"/>
          </reference>
        </references>
      </pivotArea>
    </format>
    <format dxfId="17944">
      <pivotArea dataOnly="0" labelOnly="1" fieldPosition="0">
        <references count="4">
          <reference field="0" count="1" selected="0">
            <x v="381"/>
          </reference>
          <reference field="1" count="1" selected="0">
            <x v="379"/>
          </reference>
          <reference field="2" count="1" selected="0">
            <x v="380"/>
          </reference>
          <reference field="3" count="1">
            <x v="380"/>
          </reference>
        </references>
      </pivotArea>
    </format>
    <format dxfId="17943">
      <pivotArea dataOnly="0" labelOnly="1" fieldPosition="0">
        <references count="4">
          <reference field="0" count="1" selected="0">
            <x v="382"/>
          </reference>
          <reference field="1" count="1" selected="0">
            <x v="380"/>
          </reference>
          <reference field="2" count="1" selected="0">
            <x v="381"/>
          </reference>
          <reference field="3" count="1">
            <x v="381"/>
          </reference>
        </references>
      </pivotArea>
    </format>
    <format dxfId="17942">
      <pivotArea dataOnly="0" labelOnly="1" fieldPosition="0">
        <references count="4">
          <reference field="0" count="1" selected="0">
            <x v="383"/>
          </reference>
          <reference field="1" count="1" selected="0">
            <x v="381"/>
          </reference>
          <reference field="2" count="1" selected="0">
            <x v="382"/>
          </reference>
          <reference field="3" count="1">
            <x v="382"/>
          </reference>
        </references>
      </pivotArea>
    </format>
    <format dxfId="17941">
      <pivotArea dataOnly="0" labelOnly="1" fieldPosition="0">
        <references count="4">
          <reference field="0" count="1" selected="0">
            <x v="384"/>
          </reference>
          <reference field="1" count="1" selected="0">
            <x v="382"/>
          </reference>
          <reference field="2" count="1" selected="0">
            <x v="383"/>
          </reference>
          <reference field="3" count="1">
            <x v="383"/>
          </reference>
        </references>
      </pivotArea>
    </format>
    <format dxfId="17940">
      <pivotArea dataOnly="0" labelOnly="1" fieldPosition="0">
        <references count="4">
          <reference field="0" count="1" selected="0">
            <x v="385"/>
          </reference>
          <reference field="1" count="1" selected="0">
            <x v="383"/>
          </reference>
          <reference field="2" count="1" selected="0">
            <x v="384"/>
          </reference>
          <reference field="3" count="1">
            <x v="384"/>
          </reference>
        </references>
      </pivotArea>
    </format>
    <format dxfId="17939">
      <pivotArea dataOnly="0" labelOnly="1" fieldPosition="0">
        <references count="4">
          <reference field="0" count="1" selected="0">
            <x v="386"/>
          </reference>
          <reference field="1" count="1" selected="0">
            <x v="384"/>
          </reference>
          <reference field="2" count="1" selected="0">
            <x v="385"/>
          </reference>
          <reference field="3" count="1">
            <x v="385"/>
          </reference>
        </references>
      </pivotArea>
    </format>
    <format dxfId="17938">
      <pivotArea dataOnly="0" labelOnly="1" fieldPosition="0">
        <references count="4">
          <reference field="0" count="1" selected="0">
            <x v="387"/>
          </reference>
          <reference field="1" count="1" selected="0">
            <x v="385"/>
          </reference>
          <reference field="2" count="1" selected="0">
            <x v="386"/>
          </reference>
          <reference field="3" count="1">
            <x v="386"/>
          </reference>
        </references>
      </pivotArea>
    </format>
    <format dxfId="17937">
      <pivotArea dataOnly="0" labelOnly="1" fieldPosition="0">
        <references count="4">
          <reference field="0" count="1" selected="0">
            <x v="388"/>
          </reference>
          <reference field="1" count="1" selected="0">
            <x v="386"/>
          </reference>
          <reference field="2" count="1" selected="0">
            <x v="387"/>
          </reference>
          <reference field="3" count="1">
            <x v="387"/>
          </reference>
        </references>
      </pivotArea>
    </format>
    <format dxfId="17936">
      <pivotArea dataOnly="0" labelOnly="1" fieldPosition="0">
        <references count="4">
          <reference field="0" count="1" selected="0">
            <x v="389"/>
          </reference>
          <reference field="1" count="1" selected="0">
            <x v="387"/>
          </reference>
          <reference field="2" count="1" selected="0">
            <x v="388"/>
          </reference>
          <reference field="3" count="1">
            <x v="388"/>
          </reference>
        </references>
      </pivotArea>
    </format>
    <format dxfId="17935">
      <pivotArea dataOnly="0" labelOnly="1" fieldPosition="0">
        <references count="4">
          <reference field="0" count="1" selected="0">
            <x v="390"/>
          </reference>
          <reference field="1" count="1" selected="0">
            <x v="388"/>
          </reference>
          <reference field="2" count="1" selected="0">
            <x v="389"/>
          </reference>
          <reference field="3" count="1">
            <x v="389"/>
          </reference>
        </references>
      </pivotArea>
    </format>
    <format dxfId="17934">
      <pivotArea dataOnly="0" labelOnly="1" fieldPosition="0">
        <references count="4">
          <reference field="0" count="1" selected="0">
            <x v="391"/>
          </reference>
          <reference field="1" count="1" selected="0">
            <x v="389"/>
          </reference>
          <reference field="2" count="1" selected="0">
            <x v="390"/>
          </reference>
          <reference field="3" count="1">
            <x v="390"/>
          </reference>
        </references>
      </pivotArea>
    </format>
    <format dxfId="17933">
      <pivotArea dataOnly="0" labelOnly="1" fieldPosition="0">
        <references count="4">
          <reference field="0" count="1" selected="0">
            <x v="392"/>
          </reference>
          <reference field="1" count="1" selected="0">
            <x v="390"/>
          </reference>
          <reference field="2" count="1" selected="0">
            <x v="391"/>
          </reference>
          <reference field="3" count="1">
            <x v="391"/>
          </reference>
        </references>
      </pivotArea>
    </format>
    <format dxfId="17932">
      <pivotArea dataOnly="0" labelOnly="1" fieldPosition="0">
        <references count="4">
          <reference field="0" count="1" selected="0">
            <x v="393"/>
          </reference>
          <reference field="1" count="1" selected="0">
            <x v="391"/>
          </reference>
          <reference field="2" count="1" selected="0">
            <x v="392"/>
          </reference>
          <reference field="3" count="1">
            <x v="392"/>
          </reference>
        </references>
      </pivotArea>
    </format>
    <format dxfId="17931">
      <pivotArea dataOnly="0" labelOnly="1" fieldPosition="0">
        <references count="4">
          <reference field="0" count="1" selected="0">
            <x v="394"/>
          </reference>
          <reference field="1" count="1" selected="0">
            <x v="392"/>
          </reference>
          <reference field="2" count="1" selected="0">
            <x v="393"/>
          </reference>
          <reference field="3" count="1">
            <x v="393"/>
          </reference>
        </references>
      </pivotArea>
    </format>
    <format dxfId="17930">
      <pivotArea dataOnly="0" labelOnly="1" fieldPosition="0">
        <references count="4">
          <reference field="0" count="1" selected="0">
            <x v="395"/>
          </reference>
          <reference field="1" count="1" selected="0">
            <x v="393"/>
          </reference>
          <reference field="2" count="1" selected="0">
            <x v="394"/>
          </reference>
          <reference field="3" count="1">
            <x v="394"/>
          </reference>
        </references>
      </pivotArea>
    </format>
    <format dxfId="17929">
      <pivotArea dataOnly="0" labelOnly="1" fieldPosition="0">
        <references count="4">
          <reference field="0" count="1" selected="0">
            <x v="396"/>
          </reference>
          <reference field="1" count="1" selected="0">
            <x v="394"/>
          </reference>
          <reference field="2" count="1" selected="0">
            <x v="395"/>
          </reference>
          <reference field="3" count="1">
            <x v="395"/>
          </reference>
        </references>
      </pivotArea>
    </format>
    <format dxfId="17928">
      <pivotArea dataOnly="0" labelOnly="1" fieldPosition="0">
        <references count="4">
          <reference field="0" count="1" selected="0">
            <x v="397"/>
          </reference>
          <reference field="1" count="1" selected="0">
            <x v="395"/>
          </reference>
          <reference field="2" count="1" selected="0">
            <x v="396"/>
          </reference>
          <reference field="3" count="1">
            <x v="396"/>
          </reference>
        </references>
      </pivotArea>
    </format>
    <format dxfId="17927">
      <pivotArea dataOnly="0" labelOnly="1" fieldPosition="0">
        <references count="4">
          <reference field="0" count="1" selected="0">
            <x v="398"/>
          </reference>
          <reference field="1" count="1" selected="0">
            <x v="396"/>
          </reference>
          <reference field="2" count="1" selected="0">
            <x v="397"/>
          </reference>
          <reference field="3" count="1">
            <x v="397"/>
          </reference>
        </references>
      </pivotArea>
    </format>
    <format dxfId="17926">
      <pivotArea dataOnly="0" labelOnly="1" fieldPosition="0">
        <references count="4">
          <reference field="0" count="1" selected="0">
            <x v="399"/>
          </reference>
          <reference field="1" count="1" selected="0">
            <x v="397"/>
          </reference>
          <reference field="2" count="1" selected="0">
            <x v="398"/>
          </reference>
          <reference field="3" count="1">
            <x v="398"/>
          </reference>
        </references>
      </pivotArea>
    </format>
    <format dxfId="17925">
      <pivotArea dataOnly="0" labelOnly="1" fieldPosition="0">
        <references count="4">
          <reference field="0" count="1" selected="0">
            <x v="400"/>
          </reference>
          <reference field="1" count="1" selected="0">
            <x v="398"/>
          </reference>
          <reference field="2" count="1" selected="0">
            <x v="399"/>
          </reference>
          <reference field="3" count="1">
            <x v="399"/>
          </reference>
        </references>
      </pivotArea>
    </format>
    <format dxfId="17924">
      <pivotArea dataOnly="0" labelOnly="1" fieldPosition="0">
        <references count="4">
          <reference field="0" count="1" selected="0">
            <x v="401"/>
          </reference>
          <reference field="1" count="1" selected="0">
            <x v="399"/>
          </reference>
          <reference field="2" count="1" selected="0">
            <x v="400"/>
          </reference>
          <reference field="3" count="1">
            <x v="400"/>
          </reference>
        </references>
      </pivotArea>
    </format>
    <format dxfId="17923">
      <pivotArea dataOnly="0" labelOnly="1" fieldPosition="0">
        <references count="4">
          <reference field="0" count="1" selected="0">
            <x v="402"/>
          </reference>
          <reference field="1" count="1" selected="0">
            <x v="400"/>
          </reference>
          <reference field="2" count="1" selected="0">
            <x v="401"/>
          </reference>
          <reference field="3" count="1">
            <x v="401"/>
          </reference>
        </references>
      </pivotArea>
    </format>
    <format dxfId="17922">
      <pivotArea dataOnly="0" labelOnly="1" fieldPosition="0">
        <references count="4">
          <reference field="0" count="1" selected="0">
            <x v="403"/>
          </reference>
          <reference field="1" count="1" selected="0">
            <x v="401"/>
          </reference>
          <reference field="2" count="1" selected="0">
            <x v="402"/>
          </reference>
          <reference field="3" count="1">
            <x v="402"/>
          </reference>
        </references>
      </pivotArea>
    </format>
    <format dxfId="17921">
      <pivotArea dataOnly="0" labelOnly="1" fieldPosition="0">
        <references count="4">
          <reference field="0" count="1" selected="0">
            <x v="404"/>
          </reference>
          <reference field="1" count="1" selected="0">
            <x v="402"/>
          </reference>
          <reference field="2" count="1" selected="0">
            <x v="403"/>
          </reference>
          <reference field="3" count="1">
            <x v="403"/>
          </reference>
        </references>
      </pivotArea>
    </format>
    <format dxfId="17920">
      <pivotArea dataOnly="0" labelOnly="1" fieldPosition="0">
        <references count="4">
          <reference field="0" count="1" selected="0">
            <x v="405"/>
          </reference>
          <reference field="1" count="1" selected="0">
            <x v="403"/>
          </reference>
          <reference field="2" count="1" selected="0">
            <x v="404"/>
          </reference>
          <reference field="3" count="1">
            <x v="404"/>
          </reference>
        </references>
      </pivotArea>
    </format>
    <format dxfId="17919">
      <pivotArea dataOnly="0" labelOnly="1" fieldPosition="0">
        <references count="4">
          <reference field="0" count="1" selected="0">
            <x v="406"/>
          </reference>
          <reference field="1" count="1" selected="0">
            <x v="404"/>
          </reference>
          <reference field="2" count="1" selected="0">
            <x v="405"/>
          </reference>
          <reference field="3" count="1">
            <x v="405"/>
          </reference>
        </references>
      </pivotArea>
    </format>
    <format dxfId="17918">
      <pivotArea dataOnly="0" labelOnly="1" fieldPosition="0">
        <references count="4">
          <reference field="0" count="1" selected="0">
            <x v="407"/>
          </reference>
          <reference field="1" count="1" selected="0">
            <x v="405"/>
          </reference>
          <reference field="2" count="1" selected="0">
            <x v="406"/>
          </reference>
          <reference field="3" count="1">
            <x v="406"/>
          </reference>
        </references>
      </pivotArea>
    </format>
    <format dxfId="17917">
      <pivotArea dataOnly="0" labelOnly="1" fieldPosition="0">
        <references count="4">
          <reference field="0" count="1" selected="0">
            <x v="408"/>
          </reference>
          <reference field="1" count="1" selected="0">
            <x v="406"/>
          </reference>
          <reference field="2" count="1" selected="0">
            <x v="407"/>
          </reference>
          <reference field="3" count="1">
            <x v="407"/>
          </reference>
        </references>
      </pivotArea>
    </format>
    <format dxfId="17916">
      <pivotArea dataOnly="0" labelOnly="1" fieldPosition="0">
        <references count="4">
          <reference field="0" count="1" selected="0">
            <x v="409"/>
          </reference>
          <reference field="1" count="1" selected="0">
            <x v="407"/>
          </reference>
          <reference field="2" count="1" selected="0">
            <x v="408"/>
          </reference>
          <reference field="3" count="1">
            <x v="408"/>
          </reference>
        </references>
      </pivotArea>
    </format>
    <format dxfId="17915">
      <pivotArea dataOnly="0" labelOnly="1" fieldPosition="0">
        <references count="4">
          <reference field="0" count="1" selected="0">
            <x v="410"/>
          </reference>
          <reference field="1" count="1" selected="0">
            <x v="408"/>
          </reference>
          <reference field="2" count="1" selected="0">
            <x v="409"/>
          </reference>
          <reference field="3" count="1">
            <x v="409"/>
          </reference>
        </references>
      </pivotArea>
    </format>
    <format dxfId="17914">
      <pivotArea dataOnly="0" labelOnly="1" fieldPosition="0">
        <references count="4">
          <reference field="0" count="1" selected="0">
            <x v="411"/>
          </reference>
          <reference field="1" count="1" selected="0">
            <x v="409"/>
          </reference>
          <reference field="2" count="1" selected="0">
            <x v="410"/>
          </reference>
          <reference field="3" count="1">
            <x v="410"/>
          </reference>
        </references>
      </pivotArea>
    </format>
    <format dxfId="17913">
      <pivotArea dataOnly="0" labelOnly="1" fieldPosition="0">
        <references count="4">
          <reference field="0" count="1" selected="0">
            <x v="412"/>
          </reference>
          <reference field="1" count="1" selected="0">
            <x v="410"/>
          </reference>
          <reference field="2" count="1" selected="0">
            <x v="411"/>
          </reference>
          <reference field="3" count="1">
            <x v="411"/>
          </reference>
        </references>
      </pivotArea>
    </format>
    <format dxfId="17912">
      <pivotArea dataOnly="0" labelOnly="1" fieldPosition="0">
        <references count="4">
          <reference field="0" count="1" selected="0">
            <x v="413"/>
          </reference>
          <reference field="1" count="1" selected="0">
            <x v="411"/>
          </reference>
          <reference field="2" count="1" selected="0">
            <x v="412"/>
          </reference>
          <reference field="3" count="1">
            <x v="412"/>
          </reference>
        </references>
      </pivotArea>
    </format>
    <format dxfId="17911">
      <pivotArea dataOnly="0" labelOnly="1" fieldPosition="0">
        <references count="4">
          <reference field="0" count="1" selected="0">
            <x v="414"/>
          </reference>
          <reference field="1" count="1" selected="0">
            <x v="412"/>
          </reference>
          <reference field="2" count="1" selected="0">
            <x v="413"/>
          </reference>
          <reference field="3" count="1">
            <x v="413"/>
          </reference>
        </references>
      </pivotArea>
    </format>
    <format dxfId="17910">
      <pivotArea dataOnly="0" labelOnly="1" fieldPosition="0">
        <references count="4">
          <reference field="0" count="1" selected="0">
            <x v="415"/>
          </reference>
          <reference field="1" count="1" selected="0">
            <x v="413"/>
          </reference>
          <reference field="2" count="1" selected="0">
            <x v="414"/>
          </reference>
          <reference field="3" count="1">
            <x v="414"/>
          </reference>
        </references>
      </pivotArea>
    </format>
    <format dxfId="17909">
      <pivotArea dataOnly="0" labelOnly="1" fieldPosition="0">
        <references count="4">
          <reference field="0" count="1" selected="0">
            <x v="416"/>
          </reference>
          <reference field="1" count="1" selected="0">
            <x v="414"/>
          </reference>
          <reference field="2" count="1" selected="0">
            <x v="415"/>
          </reference>
          <reference field="3" count="1">
            <x v="415"/>
          </reference>
        </references>
      </pivotArea>
    </format>
    <format dxfId="17908">
      <pivotArea dataOnly="0" labelOnly="1" fieldPosition="0">
        <references count="4">
          <reference field="0" count="1" selected="0">
            <x v="417"/>
          </reference>
          <reference field="1" count="1" selected="0">
            <x v="415"/>
          </reference>
          <reference field="2" count="1" selected="0">
            <x v="416"/>
          </reference>
          <reference field="3" count="1">
            <x v="416"/>
          </reference>
        </references>
      </pivotArea>
    </format>
    <format dxfId="17907">
      <pivotArea dataOnly="0" labelOnly="1" fieldPosition="0">
        <references count="4">
          <reference field="0" count="1" selected="0">
            <x v="418"/>
          </reference>
          <reference field="1" count="1" selected="0">
            <x v="416"/>
          </reference>
          <reference field="2" count="1" selected="0">
            <x v="417"/>
          </reference>
          <reference field="3" count="1">
            <x v="417"/>
          </reference>
        </references>
      </pivotArea>
    </format>
    <format dxfId="17906">
      <pivotArea dataOnly="0" labelOnly="1" fieldPosition="0">
        <references count="4">
          <reference field="0" count="1" selected="0">
            <x v="419"/>
          </reference>
          <reference field="1" count="1" selected="0">
            <x v="417"/>
          </reference>
          <reference field="2" count="1" selected="0">
            <x v="418"/>
          </reference>
          <reference field="3" count="1">
            <x v="418"/>
          </reference>
        </references>
      </pivotArea>
    </format>
    <format dxfId="17905">
      <pivotArea dataOnly="0" labelOnly="1" fieldPosition="0">
        <references count="4">
          <reference field="0" count="1" selected="0">
            <x v="420"/>
          </reference>
          <reference field="1" count="1" selected="0">
            <x v="418"/>
          </reference>
          <reference field="2" count="1" selected="0">
            <x v="419"/>
          </reference>
          <reference field="3" count="1">
            <x v="419"/>
          </reference>
        </references>
      </pivotArea>
    </format>
    <format dxfId="17904">
      <pivotArea dataOnly="0" labelOnly="1" fieldPosition="0">
        <references count="4">
          <reference field="0" count="1" selected="0">
            <x v="421"/>
          </reference>
          <reference field="1" count="1" selected="0">
            <x v="419"/>
          </reference>
          <reference field="2" count="1" selected="0">
            <x v="420"/>
          </reference>
          <reference field="3" count="1">
            <x v="420"/>
          </reference>
        </references>
      </pivotArea>
    </format>
    <format dxfId="17903">
      <pivotArea dataOnly="0" labelOnly="1" fieldPosition="0">
        <references count="4">
          <reference field="0" count="1" selected="0">
            <x v="422"/>
          </reference>
          <reference field="1" count="1" selected="0">
            <x v="420"/>
          </reference>
          <reference field="2" count="1" selected="0">
            <x v="421"/>
          </reference>
          <reference field="3" count="1">
            <x v="421"/>
          </reference>
        </references>
      </pivotArea>
    </format>
    <format dxfId="17902">
      <pivotArea dataOnly="0" labelOnly="1" fieldPosition="0">
        <references count="4">
          <reference field="0" count="1" selected="0">
            <x v="423"/>
          </reference>
          <reference field="1" count="1" selected="0">
            <x v="421"/>
          </reference>
          <reference field="2" count="1" selected="0">
            <x v="422"/>
          </reference>
          <reference field="3" count="1">
            <x v="422"/>
          </reference>
        </references>
      </pivotArea>
    </format>
    <format dxfId="17901">
      <pivotArea dataOnly="0" labelOnly="1" fieldPosition="0">
        <references count="4">
          <reference field="0" count="1" selected="0">
            <x v="424"/>
          </reference>
          <reference field="1" count="1" selected="0">
            <x v="422"/>
          </reference>
          <reference field="2" count="1" selected="0">
            <x v="423"/>
          </reference>
          <reference field="3" count="1">
            <x v="423"/>
          </reference>
        </references>
      </pivotArea>
    </format>
    <format dxfId="17900">
      <pivotArea dataOnly="0" labelOnly="1" fieldPosition="0">
        <references count="4">
          <reference field="0" count="1" selected="0">
            <x v="425"/>
          </reference>
          <reference field="1" count="1" selected="0">
            <x v="423"/>
          </reference>
          <reference field="2" count="1" selected="0">
            <x v="424"/>
          </reference>
          <reference field="3" count="1">
            <x v="424"/>
          </reference>
        </references>
      </pivotArea>
    </format>
    <format dxfId="17899">
      <pivotArea dataOnly="0" labelOnly="1" fieldPosition="0">
        <references count="4">
          <reference field="0" count="1" selected="0">
            <x v="426"/>
          </reference>
          <reference field="1" count="1" selected="0">
            <x v="424"/>
          </reference>
          <reference field="2" count="1" selected="0">
            <x v="425"/>
          </reference>
          <reference field="3" count="1">
            <x v="425"/>
          </reference>
        </references>
      </pivotArea>
    </format>
    <format dxfId="17898">
      <pivotArea dataOnly="0" labelOnly="1" fieldPosition="0">
        <references count="4">
          <reference field="0" count="1" selected="0">
            <x v="427"/>
          </reference>
          <reference field="1" count="1" selected="0">
            <x v="425"/>
          </reference>
          <reference field="2" count="1" selected="0">
            <x v="426"/>
          </reference>
          <reference field="3" count="1">
            <x v="426"/>
          </reference>
        </references>
      </pivotArea>
    </format>
    <format dxfId="17897">
      <pivotArea dataOnly="0" labelOnly="1" fieldPosition="0">
        <references count="4">
          <reference field="0" count="1" selected="0">
            <x v="428"/>
          </reference>
          <reference field="1" count="1" selected="0">
            <x v="426"/>
          </reference>
          <reference field="2" count="1" selected="0">
            <x v="427"/>
          </reference>
          <reference field="3" count="1">
            <x v="427"/>
          </reference>
        </references>
      </pivotArea>
    </format>
    <format dxfId="17896">
      <pivotArea dataOnly="0" labelOnly="1" fieldPosition="0">
        <references count="4">
          <reference field="0" count="1" selected="0">
            <x v="429"/>
          </reference>
          <reference field="1" count="1" selected="0">
            <x v="427"/>
          </reference>
          <reference field="2" count="1" selected="0">
            <x v="428"/>
          </reference>
          <reference field="3" count="1">
            <x v="428"/>
          </reference>
        </references>
      </pivotArea>
    </format>
    <format dxfId="17895">
      <pivotArea dataOnly="0" labelOnly="1" fieldPosition="0">
        <references count="4">
          <reference field="0" count="1" selected="0">
            <x v="430"/>
          </reference>
          <reference field="1" count="1" selected="0">
            <x v="428"/>
          </reference>
          <reference field="2" count="1" selected="0">
            <x v="429"/>
          </reference>
          <reference field="3" count="1">
            <x v="429"/>
          </reference>
        </references>
      </pivotArea>
    </format>
    <format dxfId="17894">
      <pivotArea dataOnly="0" labelOnly="1" fieldPosition="0">
        <references count="4">
          <reference field="0" count="1" selected="0">
            <x v="431"/>
          </reference>
          <reference field="1" count="1" selected="0">
            <x v="429"/>
          </reference>
          <reference field="2" count="1" selected="0">
            <x v="430"/>
          </reference>
          <reference field="3" count="1">
            <x v="430"/>
          </reference>
        </references>
      </pivotArea>
    </format>
    <format dxfId="17893">
      <pivotArea dataOnly="0" labelOnly="1" fieldPosition="0">
        <references count="4">
          <reference field="0" count="1" selected="0">
            <x v="432"/>
          </reference>
          <reference field="1" count="1" selected="0">
            <x v="430"/>
          </reference>
          <reference field="2" count="1" selected="0">
            <x v="431"/>
          </reference>
          <reference field="3" count="1">
            <x v="431"/>
          </reference>
        </references>
      </pivotArea>
    </format>
    <format dxfId="17892">
      <pivotArea dataOnly="0" labelOnly="1" fieldPosition="0">
        <references count="4">
          <reference field="0" count="1" selected="0">
            <x v="433"/>
          </reference>
          <reference field="1" count="1" selected="0">
            <x v="431"/>
          </reference>
          <reference field="2" count="1" selected="0">
            <x v="432"/>
          </reference>
          <reference field="3" count="1">
            <x v="432"/>
          </reference>
        </references>
      </pivotArea>
    </format>
    <format dxfId="17891">
      <pivotArea dataOnly="0" labelOnly="1" fieldPosition="0">
        <references count="4">
          <reference field="0" count="1" selected="0">
            <x v="434"/>
          </reference>
          <reference field="1" count="1" selected="0">
            <x v="432"/>
          </reference>
          <reference field="2" count="1" selected="0">
            <x v="433"/>
          </reference>
          <reference field="3" count="1">
            <x v="433"/>
          </reference>
        </references>
      </pivotArea>
    </format>
    <format dxfId="17890">
      <pivotArea dataOnly="0" labelOnly="1" fieldPosition="0">
        <references count="4">
          <reference field="0" count="1" selected="0">
            <x v="435"/>
          </reference>
          <reference field="1" count="1" selected="0">
            <x v="433"/>
          </reference>
          <reference field="2" count="1" selected="0">
            <x v="434"/>
          </reference>
          <reference field="3" count="1">
            <x v="434"/>
          </reference>
        </references>
      </pivotArea>
    </format>
    <format dxfId="17889">
      <pivotArea dataOnly="0" labelOnly="1" fieldPosition="0">
        <references count="4">
          <reference field="0" count="1" selected="0">
            <x v="436"/>
          </reference>
          <reference field="1" count="1" selected="0">
            <x v="434"/>
          </reference>
          <reference field="2" count="1" selected="0">
            <x v="435"/>
          </reference>
          <reference field="3" count="1">
            <x v="435"/>
          </reference>
        </references>
      </pivotArea>
    </format>
    <format dxfId="17888">
      <pivotArea dataOnly="0" labelOnly="1" fieldPosition="0">
        <references count="4">
          <reference field="0" count="1" selected="0">
            <x v="437"/>
          </reference>
          <reference field="1" count="1" selected="0">
            <x v="435"/>
          </reference>
          <reference field="2" count="1" selected="0">
            <x v="436"/>
          </reference>
          <reference field="3" count="1">
            <x v="436"/>
          </reference>
        </references>
      </pivotArea>
    </format>
    <format dxfId="17887">
      <pivotArea dataOnly="0" labelOnly="1" fieldPosition="0">
        <references count="4">
          <reference field="0" count="1" selected="0">
            <x v="438"/>
          </reference>
          <reference field="1" count="1" selected="0">
            <x v="436"/>
          </reference>
          <reference field="2" count="1" selected="0">
            <x v="437"/>
          </reference>
          <reference field="3" count="1">
            <x v="437"/>
          </reference>
        </references>
      </pivotArea>
    </format>
    <format dxfId="17886">
      <pivotArea dataOnly="0" labelOnly="1" fieldPosition="0">
        <references count="4">
          <reference field="0" count="1" selected="0">
            <x v="439"/>
          </reference>
          <reference field="1" count="1" selected="0">
            <x v="437"/>
          </reference>
          <reference field="2" count="1" selected="0">
            <x v="438"/>
          </reference>
          <reference field="3" count="1">
            <x v="438"/>
          </reference>
        </references>
      </pivotArea>
    </format>
    <format dxfId="17885">
      <pivotArea dataOnly="0" labelOnly="1" fieldPosition="0">
        <references count="4">
          <reference field="0" count="1" selected="0">
            <x v="440"/>
          </reference>
          <reference field="1" count="1" selected="0">
            <x v="438"/>
          </reference>
          <reference field="2" count="1" selected="0">
            <x v="439"/>
          </reference>
          <reference field="3" count="1">
            <x v="439"/>
          </reference>
        </references>
      </pivotArea>
    </format>
    <format dxfId="17884">
      <pivotArea dataOnly="0" labelOnly="1" fieldPosition="0">
        <references count="4">
          <reference field="0" count="1" selected="0">
            <x v="441"/>
          </reference>
          <reference field="1" count="1" selected="0">
            <x v="439"/>
          </reference>
          <reference field="2" count="1" selected="0">
            <x v="440"/>
          </reference>
          <reference field="3" count="1">
            <x v="440"/>
          </reference>
        </references>
      </pivotArea>
    </format>
    <format dxfId="17883">
      <pivotArea dataOnly="0" labelOnly="1" fieldPosition="0">
        <references count="4">
          <reference field="0" count="1" selected="0">
            <x v="442"/>
          </reference>
          <reference field="1" count="1" selected="0">
            <x v="440"/>
          </reference>
          <reference field="2" count="1" selected="0">
            <x v="441"/>
          </reference>
          <reference field="3" count="1">
            <x v="441"/>
          </reference>
        </references>
      </pivotArea>
    </format>
    <format dxfId="17882">
      <pivotArea dataOnly="0" labelOnly="1" fieldPosition="0">
        <references count="4">
          <reference field="0" count="1" selected="0">
            <x v="443"/>
          </reference>
          <reference field="1" count="1" selected="0">
            <x v="441"/>
          </reference>
          <reference field="2" count="1" selected="0">
            <x v="442"/>
          </reference>
          <reference field="3" count="1">
            <x v="442"/>
          </reference>
        </references>
      </pivotArea>
    </format>
    <format dxfId="17881">
      <pivotArea dataOnly="0" labelOnly="1" fieldPosition="0">
        <references count="4">
          <reference field="0" count="1" selected="0">
            <x v="444"/>
          </reference>
          <reference field="1" count="1" selected="0">
            <x v="442"/>
          </reference>
          <reference field="2" count="1" selected="0">
            <x v="443"/>
          </reference>
          <reference field="3" count="1">
            <x v="443"/>
          </reference>
        </references>
      </pivotArea>
    </format>
    <format dxfId="17880">
      <pivotArea dataOnly="0" labelOnly="1" fieldPosition="0">
        <references count="4">
          <reference field="0" count="1" selected="0">
            <x v="445"/>
          </reference>
          <reference field="1" count="1" selected="0">
            <x v="443"/>
          </reference>
          <reference field="2" count="1" selected="0">
            <x v="444"/>
          </reference>
          <reference field="3" count="1">
            <x v="444"/>
          </reference>
        </references>
      </pivotArea>
    </format>
    <format dxfId="17879">
      <pivotArea dataOnly="0" labelOnly="1" fieldPosition="0">
        <references count="4">
          <reference field="0" count="1" selected="0">
            <x v="446"/>
          </reference>
          <reference field="1" count="1" selected="0">
            <x v="444"/>
          </reference>
          <reference field="2" count="1" selected="0">
            <x v="445"/>
          </reference>
          <reference field="3" count="1">
            <x v="445"/>
          </reference>
        </references>
      </pivotArea>
    </format>
    <format dxfId="17878">
      <pivotArea dataOnly="0" labelOnly="1" fieldPosition="0">
        <references count="4">
          <reference field="0" count="1" selected="0">
            <x v="447"/>
          </reference>
          <reference field="1" count="1" selected="0">
            <x v="445"/>
          </reference>
          <reference field="2" count="1" selected="0">
            <x v="446"/>
          </reference>
          <reference field="3" count="1">
            <x v="446"/>
          </reference>
        </references>
      </pivotArea>
    </format>
    <format dxfId="17877">
      <pivotArea dataOnly="0" labelOnly="1" fieldPosition="0">
        <references count="4">
          <reference field="0" count="1" selected="0">
            <x v="448"/>
          </reference>
          <reference field="1" count="1" selected="0">
            <x v="446"/>
          </reference>
          <reference field="2" count="1" selected="0">
            <x v="447"/>
          </reference>
          <reference field="3" count="1">
            <x v="447"/>
          </reference>
        </references>
      </pivotArea>
    </format>
    <format dxfId="17876">
      <pivotArea dataOnly="0" labelOnly="1" fieldPosition="0">
        <references count="4">
          <reference field="0" count="1" selected="0">
            <x v="449"/>
          </reference>
          <reference field="1" count="1" selected="0">
            <x v="447"/>
          </reference>
          <reference field="2" count="1" selected="0">
            <x v="448"/>
          </reference>
          <reference field="3" count="1">
            <x v="448"/>
          </reference>
        </references>
      </pivotArea>
    </format>
    <format dxfId="17875">
      <pivotArea dataOnly="0" labelOnly="1" fieldPosition="0">
        <references count="4">
          <reference field="0" count="1" selected="0">
            <x v="450"/>
          </reference>
          <reference field="1" count="1" selected="0">
            <x v="448"/>
          </reference>
          <reference field="2" count="1" selected="0">
            <x v="449"/>
          </reference>
          <reference field="3" count="1">
            <x v="449"/>
          </reference>
        </references>
      </pivotArea>
    </format>
    <format dxfId="17874">
      <pivotArea dataOnly="0" labelOnly="1" fieldPosition="0">
        <references count="4">
          <reference field="0" count="1" selected="0">
            <x v="451"/>
          </reference>
          <reference field="1" count="1" selected="0">
            <x v="449"/>
          </reference>
          <reference field="2" count="1" selected="0">
            <x v="450"/>
          </reference>
          <reference field="3" count="1">
            <x v="450"/>
          </reference>
        </references>
      </pivotArea>
    </format>
    <format dxfId="17873">
      <pivotArea dataOnly="0" labelOnly="1" fieldPosition="0">
        <references count="4">
          <reference field="0" count="1" selected="0">
            <x v="452"/>
          </reference>
          <reference field="1" count="1" selected="0">
            <x v="450"/>
          </reference>
          <reference field="2" count="1" selected="0">
            <x v="451"/>
          </reference>
          <reference field="3" count="1">
            <x v="451"/>
          </reference>
        </references>
      </pivotArea>
    </format>
    <format dxfId="17872">
      <pivotArea dataOnly="0" labelOnly="1" fieldPosition="0">
        <references count="4">
          <reference field="0" count="1" selected="0">
            <x v="453"/>
          </reference>
          <reference field="1" count="1" selected="0">
            <x v="451"/>
          </reference>
          <reference field="2" count="1" selected="0">
            <x v="452"/>
          </reference>
          <reference field="3" count="1">
            <x v="452"/>
          </reference>
        </references>
      </pivotArea>
    </format>
    <format dxfId="17871">
      <pivotArea dataOnly="0" labelOnly="1" fieldPosition="0">
        <references count="4">
          <reference field="0" count="1" selected="0">
            <x v="454"/>
          </reference>
          <reference field="1" count="1" selected="0">
            <x v="452"/>
          </reference>
          <reference field="2" count="1" selected="0">
            <x v="453"/>
          </reference>
          <reference field="3" count="1">
            <x v="453"/>
          </reference>
        </references>
      </pivotArea>
    </format>
    <format dxfId="17870">
      <pivotArea dataOnly="0" labelOnly="1" fieldPosition="0">
        <references count="4">
          <reference field="0" count="1" selected="0">
            <x v="455"/>
          </reference>
          <reference field="1" count="1" selected="0">
            <x v="453"/>
          </reference>
          <reference field="2" count="1" selected="0">
            <x v="454"/>
          </reference>
          <reference field="3" count="1">
            <x v="454"/>
          </reference>
        </references>
      </pivotArea>
    </format>
    <format dxfId="17869">
      <pivotArea dataOnly="0" labelOnly="1" fieldPosition="0">
        <references count="4">
          <reference field="0" count="1" selected="0">
            <x v="456"/>
          </reference>
          <reference field="1" count="1" selected="0">
            <x v="454"/>
          </reference>
          <reference field="2" count="1" selected="0">
            <x v="455"/>
          </reference>
          <reference field="3" count="1">
            <x v="455"/>
          </reference>
        </references>
      </pivotArea>
    </format>
    <format dxfId="17868">
      <pivotArea dataOnly="0" labelOnly="1" fieldPosition="0">
        <references count="4">
          <reference field="0" count="1" selected="0">
            <x v="457"/>
          </reference>
          <reference field="1" count="1" selected="0">
            <x v="455"/>
          </reference>
          <reference field="2" count="1" selected="0">
            <x v="456"/>
          </reference>
          <reference field="3" count="1">
            <x v="456"/>
          </reference>
        </references>
      </pivotArea>
    </format>
    <format dxfId="17867">
      <pivotArea dataOnly="0" labelOnly="1" fieldPosition="0">
        <references count="4">
          <reference field="0" count="1" selected="0">
            <x v="458"/>
          </reference>
          <reference field="1" count="1" selected="0">
            <x v="456"/>
          </reference>
          <reference field="2" count="1" selected="0">
            <x v="457"/>
          </reference>
          <reference field="3" count="1">
            <x v="457"/>
          </reference>
        </references>
      </pivotArea>
    </format>
    <format dxfId="17866">
      <pivotArea dataOnly="0" labelOnly="1" fieldPosition="0">
        <references count="4">
          <reference field="0" count="1" selected="0">
            <x v="459"/>
          </reference>
          <reference field="1" count="1" selected="0">
            <x v="457"/>
          </reference>
          <reference field="2" count="1" selected="0">
            <x v="458"/>
          </reference>
          <reference field="3" count="1">
            <x v="458"/>
          </reference>
        </references>
      </pivotArea>
    </format>
    <format dxfId="17865">
      <pivotArea dataOnly="0" labelOnly="1" fieldPosition="0">
        <references count="4">
          <reference field="0" count="1" selected="0">
            <x v="460"/>
          </reference>
          <reference field="1" count="1" selected="0">
            <x v="458"/>
          </reference>
          <reference field="2" count="1" selected="0">
            <x v="459"/>
          </reference>
          <reference field="3" count="1">
            <x v="459"/>
          </reference>
        </references>
      </pivotArea>
    </format>
    <format dxfId="17864">
      <pivotArea dataOnly="0" labelOnly="1" fieldPosition="0">
        <references count="4">
          <reference field="0" count="1" selected="0">
            <x v="461"/>
          </reference>
          <reference field="1" count="1" selected="0">
            <x v="459"/>
          </reference>
          <reference field="2" count="1" selected="0">
            <x v="460"/>
          </reference>
          <reference field="3" count="1">
            <x v="460"/>
          </reference>
        </references>
      </pivotArea>
    </format>
    <format dxfId="17863">
      <pivotArea dataOnly="0" labelOnly="1" fieldPosition="0">
        <references count="4">
          <reference field="0" count="1" selected="0">
            <x v="462"/>
          </reference>
          <reference field="1" count="1" selected="0">
            <x v="460"/>
          </reference>
          <reference field="2" count="1" selected="0">
            <x v="461"/>
          </reference>
          <reference field="3" count="1">
            <x v="461"/>
          </reference>
        </references>
      </pivotArea>
    </format>
    <format dxfId="17862">
      <pivotArea dataOnly="0" labelOnly="1" fieldPosition="0">
        <references count="4">
          <reference field="0" count="1" selected="0">
            <x v="463"/>
          </reference>
          <reference field="1" count="1" selected="0">
            <x v="461"/>
          </reference>
          <reference field="2" count="1" selected="0">
            <x v="462"/>
          </reference>
          <reference field="3" count="1">
            <x v="462"/>
          </reference>
        </references>
      </pivotArea>
    </format>
    <format dxfId="17861">
      <pivotArea dataOnly="0" labelOnly="1" fieldPosition="0">
        <references count="4">
          <reference field="0" count="1" selected="0">
            <x v="464"/>
          </reference>
          <reference field="1" count="1" selected="0">
            <x v="462"/>
          </reference>
          <reference field="2" count="1" selected="0">
            <x v="463"/>
          </reference>
          <reference field="3" count="1">
            <x v="463"/>
          </reference>
        </references>
      </pivotArea>
    </format>
    <format dxfId="17860">
      <pivotArea dataOnly="0" labelOnly="1" fieldPosition="0">
        <references count="4">
          <reference field="0" count="1" selected="0">
            <x v="465"/>
          </reference>
          <reference field="1" count="1" selected="0">
            <x v="463"/>
          </reference>
          <reference field="2" count="1" selected="0">
            <x v="464"/>
          </reference>
          <reference field="3" count="1">
            <x v="464"/>
          </reference>
        </references>
      </pivotArea>
    </format>
    <format dxfId="17859">
      <pivotArea dataOnly="0" labelOnly="1" fieldPosition="0">
        <references count="4">
          <reference field="0" count="1" selected="0">
            <x v="466"/>
          </reference>
          <reference field="1" count="1" selected="0">
            <x v="464"/>
          </reference>
          <reference field="2" count="1" selected="0">
            <x v="465"/>
          </reference>
          <reference field="3" count="1">
            <x v="465"/>
          </reference>
        </references>
      </pivotArea>
    </format>
    <format dxfId="17858">
      <pivotArea dataOnly="0" labelOnly="1" fieldPosition="0">
        <references count="4">
          <reference field="0" count="1" selected="0">
            <x v="467"/>
          </reference>
          <reference field="1" count="1" selected="0">
            <x v="465"/>
          </reference>
          <reference field="2" count="1" selected="0">
            <x v="466"/>
          </reference>
          <reference field="3" count="1">
            <x v="466"/>
          </reference>
        </references>
      </pivotArea>
    </format>
    <format dxfId="17857">
      <pivotArea dataOnly="0" labelOnly="1" fieldPosition="0">
        <references count="4">
          <reference field="0" count="1" selected="0">
            <x v="468"/>
          </reference>
          <reference field="1" count="1" selected="0">
            <x v="466"/>
          </reference>
          <reference field="2" count="1" selected="0">
            <x v="467"/>
          </reference>
          <reference field="3" count="1">
            <x v="467"/>
          </reference>
        </references>
      </pivotArea>
    </format>
    <format dxfId="17856">
      <pivotArea dataOnly="0" labelOnly="1" fieldPosition="0">
        <references count="4">
          <reference field="0" count="1" selected="0">
            <x v="469"/>
          </reference>
          <reference field="1" count="1" selected="0">
            <x v="467"/>
          </reference>
          <reference field="2" count="1" selected="0">
            <x v="468"/>
          </reference>
          <reference field="3" count="1">
            <x v="468"/>
          </reference>
        </references>
      </pivotArea>
    </format>
    <format dxfId="17855">
      <pivotArea dataOnly="0" labelOnly="1" fieldPosition="0">
        <references count="4">
          <reference field="0" count="1" selected="0">
            <x v="470"/>
          </reference>
          <reference field="1" count="1" selected="0">
            <x v="468"/>
          </reference>
          <reference field="2" count="1" selected="0">
            <x v="469"/>
          </reference>
          <reference field="3" count="1">
            <x v="469"/>
          </reference>
        </references>
      </pivotArea>
    </format>
    <format dxfId="17854">
      <pivotArea dataOnly="0" labelOnly="1" fieldPosition="0">
        <references count="4">
          <reference field="0" count="1" selected="0">
            <x v="471"/>
          </reference>
          <reference field="1" count="1" selected="0">
            <x v="469"/>
          </reference>
          <reference field="2" count="1" selected="0">
            <x v="470"/>
          </reference>
          <reference field="3" count="1">
            <x v="470"/>
          </reference>
        </references>
      </pivotArea>
    </format>
    <format dxfId="17853">
      <pivotArea dataOnly="0" labelOnly="1" fieldPosition="0">
        <references count="4">
          <reference field="0" count="1" selected="0">
            <x v="472"/>
          </reference>
          <reference field="1" count="1" selected="0">
            <x v="470"/>
          </reference>
          <reference field="2" count="1" selected="0">
            <x v="471"/>
          </reference>
          <reference field="3" count="1">
            <x v="471"/>
          </reference>
        </references>
      </pivotArea>
    </format>
    <format dxfId="17852">
      <pivotArea dataOnly="0" labelOnly="1" fieldPosition="0">
        <references count="4">
          <reference field="0" count="1" selected="0">
            <x v="473"/>
          </reference>
          <reference field="1" count="1" selected="0">
            <x v="471"/>
          </reference>
          <reference field="2" count="1" selected="0">
            <x v="472"/>
          </reference>
          <reference field="3" count="1">
            <x v="472"/>
          </reference>
        </references>
      </pivotArea>
    </format>
    <format dxfId="17851">
      <pivotArea dataOnly="0" labelOnly="1" fieldPosition="0">
        <references count="4">
          <reference field="0" count="1" selected="0">
            <x v="474"/>
          </reference>
          <reference field="1" count="1" selected="0">
            <x v="472"/>
          </reference>
          <reference field="2" count="1" selected="0">
            <x v="473"/>
          </reference>
          <reference field="3" count="1">
            <x v="473"/>
          </reference>
        </references>
      </pivotArea>
    </format>
    <format dxfId="17850">
      <pivotArea dataOnly="0" labelOnly="1" fieldPosition="0">
        <references count="4">
          <reference field="0" count="1" selected="0">
            <x v="475"/>
          </reference>
          <reference field="1" count="1" selected="0">
            <x v="473"/>
          </reference>
          <reference field="2" count="1" selected="0">
            <x v="474"/>
          </reference>
          <reference field="3" count="1">
            <x v="474"/>
          </reference>
        </references>
      </pivotArea>
    </format>
    <format dxfId="17849">
      <pivotArea dataOnly="0" labelOnly="1" fieldPosition="0">
        <references count="4">
          <reference field="0" count="1" selected="0">
            <x v="476"/>
          </reference>
          <reference field="1" count="1" selected="0">
            <x v="474"/>
          </reference>
          <reference field="2" count="1" selected="0">
            <x v="475"/>
          </reference>
          <reference field="3" count="1">
            <x v="475"/>
          </reference>
        </references>
      </pivotArea>
    </format>
    <format dxfId="17848">
      <pivotArea dataOnly="0" labelOnly="1" fieldPosition="0">
        <references count="4">
          <reference field="0" count="1" selected="0">
            <x v="477"/>
          </reference>
          <reference field="1" count="1" selected="0">
            <x v="475"/>
          </reference>
          <reference field="2" count="1" selected="0">
            <x v="476"/>
          </reference>
          <reference field="3" count="1">
            <x v="476"/>
          </reference>
        </references>
      </pivotArea>
    </format>
    <format dxfId="17847">
      <pivotArea dataOnly="0" labelOnly="1" fieldPosition="0">
        <references count="4">
          <reference field="0" count="1" selected="0">
            <x v="478"/>
          </reference>
          <reference field="1" count="1" selected="0">
            <x v="476"/>
          </reference>
          <reference field="2" count="1" selected="0">
            <x v="477"/>
          </reference>
          <reference field="3" count="1">
            <x v="477"/>
          </reference>
        </references>
      </pivotArea>
    </format>
    <format dxfId="17846">
      <pivotArea dataOnly="0" labelOnly="1" fieldPosition="0">
        <references count="4">
          <reference field="0" count="1" selected="0">
            <x v="479"/>
          </reference>
          <reference field="1" count="1" selected="0">
            <x v="477"/>
          </reference>
          <reference field="2" count="1" selected="0">
            <x v="478"/>
          </reference>
          <reference field="3" count="1">
            <x v="478"/>
          </reference>
        </references>
      </pivotArea>
    </format>
    <format dxfId="17845">
      <pivotArea dataOnly="0" labelOnly="1" fieldPosition="0">
        <references count="4">
          <reference field="0" count="1" selected="0">
            <x v="480"/>
          </reference>
          <reference field="1" count="1" selected="0">
            <x v="478"/>
          </reference>
          <reference field="2" count="1" selected="0">
            <x v="479"/>
          </reference>
          <reference field="3" count="1">
            <x v="479"/>
          </reference>
        </references>
      </pivotArea>
    </format>
    <format dxfId="17844">
      <pivotArea dataOnly="0" labelOnly="1" fieldPosition="0">
        <references count="4">
          <reference field="0" count="1" selected="0">
            <x v="481"/>
          </reference>
          <reference field="1" count="1" selected="0">
            <x v="479"/>
          </reference>
          <reference field="2" count="1" selected="0">
            <x v="480"/>
          </reference>
          <reference field="3" count="1">
            <x v="480"/>
          </reference>
        </references>
      </pivotArea>
    </format>
    <format dxfId="17843">
      <pivotArea dataOnly="0" labelOnly="1" fieldPosition="0">
        <references count="4">
          <reference field="0" count="1" selected="0">
            <x v="482"/>
          </reference>
          <reference field="1" count="1" selected="0">
            <x v="480"/>
          </reference>
          <reference field="2" count="1" selected="0">
            <x v="481"/>
          </reference>
          <reference field="3" count="1">
            <x v="481"/>
          </reference>
        </references>
      </pivotArea>
    </format>
    <format dxfId="17842">
      <pivotArea dataOnly="0" labelOnly="1" fieldPosition="0">
        <references count="4">
          <reference field="0" count="1" selected="0">
            <x v="483"/>
          </reference>
          <reference field="1" count="1" selected="0">
            <x v="481"/>
          </reference>
          <reference field="2" count="1" selected="0">
            <x v="482"/>
          </reference>
          <reference field="3" count="1">
            <x v="482"/>
          </reference>
        </references>
      </pivotArea>
    </format>
    <format dxfId="17841">
      <pivotArea dataOnly="0" labelOnly="1" fieldPosition="0">
        <references count="4">
          <reference field="0" count="1" selected="0">
            <x v="484"/>
          </reference>
          <reference field="1" count="1" selected="0">
            <x v="482"/>
          </reference>
          <reference field="2" count="1" selected="0">
            <x v="483"/>
          </reference>
          <reference field="3" count="1">
            <x v="483"/>
          </reference>
        </references>
      </pivotArea>
    </format>
    <format dxfId="17840">
      <pivotArea dataOnly="0" labelOnly="1" fieldPosition="0">
        <references count="5">
          <reference field="0" count="1" selected="0">
            <x v="3"/>
          </reference>
          <reference field="1" count="1" selected="0">
            <x v="5"/>
          </reference>
          <reference field="2" count="1" selected="0">
            <x v="6"/>
          </reference>
          <reference field="3" count="1" selected="0">
            <x v="6"/>
          </reference>
          <reference field="4" count="1">
            <x v="9"/>
          </reference>
        </references>
      </pivotArea>
    </format>
    <format dxfId="17839">
      <pivotArea dataOnly="0" labelOnly="1" fieldPosition="0">
        <references count="5">
          <reference field="0" count="1" selected="0">
            <x v="7"/>
          </reference>
          <reference field="1" count="1" selected="0">
            <x v="4"/>
          </reference>
          <reference field="2" count="1" selected="0">
            <x v="5"/>
          </reference>
          <reference field="3" count="1" selected="0">
            <x v="5"/>
          </reference>
          <reference field="4" count="1">
            <x v="8"/>
          </reference>
        </references>
      </pivotArea>
    </format>
    <format dxfId="17838">
      <pivotArea dataOnly="0" labelOnly="1" fieldPosition="0">
        <references count="5">
          <reference field="0" count="1" selected="0">
            <x v="8"/>
          </reference>
          <reference field="1" count="1" selected="0">
            <x v="6"/>
          </reference>
          <reference field="2" count="1" selected="0">
            <x v="7"/>
          </reference>
          <reference field="3" count="1" selected="0">
            <x v="7"/>
          </reference>
          <reference field="4" count="1">
            <x v="10"/>
          </reference>
        </references>
      </pivotArea>
    </format>
    <format dxfId="17837">
      <pivotArea dataOnly="0" labelOnly="1" fieldPosition="0">
        <references count="5">
          <reference field="0" count="1" selected="0">
            <x v="9"/>
          </reference>
          <reference field="1" count="1" selected="0">
            <x v="7"/>
          </reference>
          <reference field="2" count="1" selected="0">
            <x v="8"/>
          </reference>
          <reference field="3" count="1" selected="0">
            <x v="8"/>
          </reference>
          <reference field="4" count="1">
            <x v="11"/>
          </reference>
        </references>
      </pivotArea>
    </format>
    <format dxfId="17836">
      <pivotArea dataOnly="0" labelOnly="1" fieldPosition="0">
        <references count="5">
          <reference field="0" count="1" selected="0">
            <x v="10"/>
          </reference>
          <reference field="1" count="1" selected="0">
            <x v="8"/>
          </reference>
          <reference field="2" count="1" selected="0">
            <x v="9"/>
          </reference>
          <reference field="3" count="1" selected="0">
            <x v="9"/>
          </reference>
          <reference field="4" count="1">
            <x v="12"/>
          </reference>
        </references>
      </pivotArea>
    </format>
    <format dxfId="17835">
      <pivotArea dataOnly="0" labelOnly="1" fieldPosition="0">
        <references count="5">
          <reference field="0" count="1" selected="0">
            <x v="11"/>
          </reference>
          <reference field="1" count="1" selected="0">
            <x v="9"/>
          </reference>
          <reference field="2" count="1" selected="0">
            <x v="10"/>
          </reference>
          <reference field="3" count="1" selected="0">
            <x v="10"/>
          </reference>
          <reference field="4" count="1">
            <x v="13"/>
          </reference>
        </references>
      </pivotArea>
    </format>
    <format dxfId="17834">
      <pivotArea dataOnly="0" labelOnly="1" fieldPosition="0">
        <references count="5">
          <reference field="0" count="1" selected="0">
            <x v="12"/>
          </reference>
          <reference field="1" count="1" selected="0">
            <x v="10"/>
          </reference>
          <reference field="2" count="1" selected="0">
            <x v="11"/>
          </reference>
          <reference field="3" count="1" selected="0">
            <x v="11"/>
          </reference>
          <reference field="4" count="1">
            <x v="14"/>
          </reference>
        </references>
      </pivotArea>
    </format>
    <format dxfId="17833">
      <pivotArea dataOnly="0" labelOnly="1" fieldPosition="0">
        <references count="5">
          <reference field="0" count="1" selected="0">
            <x v="13"/>
          </reference>
          <reference field="1" count="1" selected="0">
            <x v="11"/>
          </reference>
          <reference field="2" count="1" selected="0">
            <x v="12"/>
          </reference>
          <reference field="3" count="1" selected="0">
            <x v="12"/>
          </reference>
          <reference field="4" count="1">
            <x v="15"/>
          </reference>
        </references>
      </pivotArea>
    </format>
    <format dxfId="17832">
      <pivotArea dataOnly="0" labelOnly="1" fieldPosition="0">
        <references count="5">
          <reference field="0" count="1" selected="0">
            <x v="14"/>
          </reference>
          <reference field="1" count="1" selected="0">
            <x v="12"/>
          </reference>
          <reference field="2" count="1" selected="0">
            <x v="13"/>
          </reference>
          <reference field="3" count="1" selected="0">
            <x v="13"/>
          </reference>
          <reference field="4" count="1">
            <x v="16"/>
          </reference>
        </references>
      </pivotArea>
    </format>
    <format dxfId="17831">
      <pivotArea dataOnly="0" labelOnly="1" fieldPosition="0">
        <references count="5">
          <reference field="0" count="1" selected="0">
            <x v="15"/>
          </reference>
          <reference field="1" count="1" selected="0">
            <x v="13"/>
          </reference>
          <reference field="2" count="1" selected="0">
            <x v="14"/>
          </reference>
          <reference field="3" count="1" selected="0">
            <x v="14"/>
          </reference>
          <reference field="4" count="1">
            <x v="17"/>
          </reference>
        </references>
      </pivotArea>
    </format>
    <format dxfId="17830">
      <pivotArea dataOnly="0" labelOnly="1" fieldPosition="0">
        <references count="5">
          <reference field="0" count="1" selected="0">
            <x v="16"/>
          </reference>
          <reference field="1" count="1" selected="0">
            <x v="14"/>
          </reference>
          <reference field="2" count="1" selected="0">
            <x v="15"/>
          </reference>
          <reference field="3" count="1" selected="0">
            <x v="15"/>
          </reference>
          <reference field="4" count="1">
            <x v="18"/>
          </reference>
        </references>
      </pivotArea>
    </format>
    <format dxfId="17829">
      <pivotArea dataOnly="0" labelOnly="1" fieldPosition="0">
        <references count="5">
          <reference field="0" count="1" selected="0">
            <x v="17"/>
          </reference>
          <reference field="1" count="1" selected="0">
            <x v="15"/>
          </reference>
          <reference field="2" count="1" selected="0">
            <x v="16"/>
          </reference>
          <reference field="3" count="1" selected="0">
            <x v="16"/>
          </reference>
          <reference field="4" count="1">
            <x v="19"/>
          </reference>
        </references>
      </pivotArea>
    </format>
    <format dxfId="17828">
      <pivotArea dataOnly="0" labelOnly="1" fieldPosition="0">
        <references count="5">
          <reference field="0" count="1" selected="0">
            <x v="18"/>
          </reference>
          <reference field="1" count="1" selected="0">
            <x v="16"/>
          </reference>
          <reference field="2" count="1" selected="0">
            <x v="17"/>
          </reference>
          <reference field="3" count="1" selected="0">
            <x v="17"/>
          </reference>
          <reference field="4" count="1">
            <x v="20"/>
          </reference>
        </references>
      </pivotArea>
    </format>
    <format dxfId="17827">
      <pivotArea dataOnly="0" labelOnly="1" fieldPosition="0">
        <references count="5">
          <reference field="0" count="1" selected="0">
            <x v="19"/>
          </reference>
          <reference field="1" count="1" selected="0">
            <x v="17"/>
          </reference>
          <reference field="2" count="1" selected="0">
            <x v="18"/>
          </reference>
          <reference field="3" count="1" selected="0">
            <x v="18"/>
          </reference>
          <reference field="4" count="1">
            <x v="21"/>
          </reference>
        </references>
      </pivotArea>
    </format>
    <format dxfId="17826">
      <pivotArea dataOnly="0" labelOnly="1" fieldPosition="0">
        <references count="5">
          <reference field="0" count="1" selected="0">
            <x v="20"/>
          </reference>
          <reference field="1" count="1" selected="0">
            <x v="18"/>
          </reference>
          <reference field="2" count="1" selected="0">
            <x v="19"/>
          </reference>
          <reference field="3" count="1" selected="0">
            <x v="19"/>
          </reference>
          <reference field="4" count="1">
            <x v="22"/>
          </reference>
        </references>
      </pivotArea>
    </format>
    <format dxfId="17825">
      <pivotArea dataOnly="0" labelOnly="1" fieldPosition="0">
        <references count="5">
          <reference field="0" count="1" selected="0">
            <x v="21"/>
          </reference>
          <reference field="1" count="1" selected="0">
            <x v="19"/>
          </reference>
          <reference field="2" count="1" selected="0">
            <x v="20"/>
          </reference>
          <reference field="3" count="1" selected="0">
            <x v="20"/>
          </reference>
          <reference field="4" count="1">
            <x v="23"/>
          </reference>
        </references>
      </pivotArea>
    </format>
    <format dxfId="17824">
      <pivotArea dataOnly="0" labelOnly="1" fieldPosition="0">
        <references count="5">
          <reference field="0" count="1" selected="0">
            <x v="22"/>
          </reference>
          <reference field="1" count="1" selected="0">
            <x v="20"/>
          </reference>
          <reference field="2" count="1" selected="0">
            <x v="21"/>
          </reference>
          <reference field="3" count="1" selected="0">
            <x v="21"/>
          </reference>
          <reference field="4" count="1">
            <x v="24"/>
          </reference>
        </references>
      </pivotArea>
    </format>
    <format dxfId="17823">
      <pivotArea dataOnly="0" labelOnly="1" fieldPosition="0">
        <references count="5">
          <reference field="0" count="1" selected="0">
            <x v="23"/>
          </reference>
          <reference field="1" count="1" selected="0">
            <x v="21"/>
          </reference>
          <reference field="2" count="1" selected="0">
            <x v="22"/>
          </reference>
          <reference field="3" count="1" selected="0">
            <x v="22"/>
          </reference>
          <reference field="4" count="1">
            <x v="25"/>
          </reference>
        </references>
      </pivotArea>
    </format>
    <format dxfId="17822">
      <pivotArea dataOnly="0" labelOnly="1" fieldPosition="0">
        <references count="5">
          <reference field="0" count="1" selected="0">
            <x v="24"/>
          </reference>
          <reference field="1" count="1" selected="0">
            <x v="22"/>
          </reference>
          <reference field="2" count="1" selected="0">
            <x v="23"/>
          </reference>
          <reference field="3" count="1" selected="0">
            <x v="23"/>
          </reference>
          <reference field="4" count="1">
            <x v="26"/>
          </reference>
        </references>
      </pivotArea>
    </format>
    <format dxfId="17821">
      <pivotArea dataOnly="0" labelOnly="1" fieldPosition="0">
        <references count="5">
          <reference field="0" count="1" selected="0">
            <x v="25"/>
          </reference>
          <reference field="1" count="1" selected="0">
            <x v="23"/>
          </reference>
          <reference field="2" count="1" selected="0">
            <x v="24"/>
          </reference>
          <reference field="3" count="1" selected="0">
            <x v="24"/>
          </reference>
          <reference field="4" count="1">
            <x v="27"/>
          </reference>
        </references>
      </pivotArea>
    </format>
    <format dxfId="17820">
      <pivotArea dataOnly="0" labelOnly="1" fieldPosition="0">
        <references count="5">
          <reference field="0" count="1" selected="0">
            <x v="26"/>
          </reference>
          <reference field="1" count="1" selected="0">
            <x v="24"/>
          </reference>
          <reference field="2" count="1" selected="0">
            <x v="25"/>
          </reference>
          <reference field="3" count="1" selected="0">
            <x v="25"/>
          </reference>
          <reference field="4" count="1">
            <x v="28"/>
          </reference>
        </references>
      </pivotArea>
    </format>
    <format dxfId="17819">
      <pivotArea dataOnly="0" labelOnly="1" fieldPosition="0">
        <references count="5">
          <reference field="0" count="1" selected="0">
            <x v="27"/>
          </reference>
          <reference field="1" count="1" selected="0">
            <x v="25"/>
          </reference>
          <reference field="2" count="1" selected="0">
            <x v="26"/>
          </reference>
          <reference field="3" count="1" selected="0">
            <x v="26"/>
          </reference>
          <reference field="4" count="1">
            <x v="29"/>
          </reference>
        </references>
      </pivotArea>
    </format>
    <format dxfId="17818">
      <pivotArea dataOnly="0" labelOnly="1" fieldPosition="0">
        <references count="5">
          <reference field="0" count="1" selected="0">
            <x v="28"/>
          </reference>
          <reference field="1" count="1" selected="0">
            <x v="26"/>
          </reference>
          <reference field="2" count="1" selected="0">
            <x v="27"/>
          </reference>
          <reference field="3" count="1" selected="0">
            <x v="27"/>
          </reference>
          <reference field="4" count="1">
            <x v="30"/>
          </reference>
        </references>
      </pivotArea>
    </format>
    <format dxfId="17817">
      <pivotArea dataOnly="0" labelOnly="1" fieldPosition="0">
        <references count="5">
          <reference field="0" count="1" selected="0">
            <x v="29"/>
          </reference>
          <reference field="1" count="1" selected="0">
            <x v="27"/>
          </reference>
          <reference field="2" count="1" selected="0">
            <x v="28"/>
          </reference>
          <reference field="3" count="1" selected="0">
            <x v="28"/>
          </reference>
          <reference field="4" count="1">
            <x v="31"/>
          </reference>
        </references>
      </pivotArea>
    </format>
    <format dxfId="17816">
      <pivotArea dataOnly="0" labelOnly="1" fieldPosition="0">
        <references count="5">
          <reference field="0" count="1" selected="0">
            <x v="30"/>
          </reference>
          <reference field="1" count="1" selected="0">
            <x v="28"/>
          </reference>
          <reference field="2" count="1" selected="0">
            <x v="29"/>
          </reference>
          <reference field="3" count="1" selected="0">
            <x v="29"/>
          </reference>
          <reference field="4" count="1">
            <x v="32"/>
          </reference>
        </references>
      </pivotArea>
    </format>
    <format dxfId="17815">
      <pivotArea dataOnly="0" labelOnly="1" fieldPosition="0">
        <references count="5">
          <reference field="0" count="1" selected="0">
            <x v="31"/>
          </reference>
          <reference field="1" count="1" selected="0">
            <x v="29"/>
          </reference>
          <reference field="2" count="1" selected="0">
            <x v="30"/>
          </reference>
          <reference field="3" count="1" selected="0">
            <x v="30"/>
          </reference>
          <reference field="4" count="1">
            <x v="33"/>
          </reference>
        </references>
      </pivotArea>
    </format>
    <format dxfId="17814">
      <pivotArea dataOnly="0" labelOnly="1" fieldPosition="0">
        <references count="5">
          <reference field="0" count="1" selected="0">
            <x v="32"/>
          </reference>
          <reference field="1" count="1" selected="0">
            <x v="30"/>
          </reference>
          <reference field="2" count="1" selected="0">
            <x v="31"/>
          </reference>
          <reference field="3" count="1" selected="0">
            <x v="31"/>
          </reference>
          <reference field="4" count="1">
            <x v="34"/>
          </reference>
        </references>
      </pivotArea>
    </format>
    <format dxfId="17813">
      <pivotArea dataOnly="0" labelOnly="1" fieldPosition="0">
        <references count="5">
          <reference field="0" count="1" selected="0">
            <x v="33"/>
          </reference>
          <reference field="1" count="1" selected="0">
            <x v="31"/>
          </reference>
          <reference field="2" count="1" selected="0">
            <x v="32"/>
          </reference>
          <reference field="3" count="1" selected="0">
            <x v="32"/>
          </reference>
          <reference field="4" count="1">
            <x v="35"/>
          </reference>
        </references>
      </pivotArea>
    </format>
    <format dxfId="17812">
      <pivotArea dataOnly="0" labelOnly="1" fieldPosition="0">
        <references count="5">
          <reference field="0" count="1" selected="0">
            <x v="34"/>
          </reference>
          <reference field="1" count="1" selected="0">
            <x v="32"/>
          </reference>
          <reference field="2" count="1" selected="0">
            <x v="33"/>
          </reference>
          <reference field="3" count="1" selected="0">
            <x v="33"/>
          </reference>
          <reference field="4" count="1">
            <x v="36"/>
          </reference>
        </references>
      </pivotArea>
    </format>
    <format dxfId="17811">
      <pivotArea dataOnly="0" labelOnly="1" fieldPosition="0">
        <references count="5">
          <reference field="0" count="1" selected="0">
            <x v="35"/>
          </reference>
          <reference field="1" count="1" selected="0">
            <x v="33"/>
          </reference>
          <reference field="2" count="1" selected="0">
            <x v="34"/>
          </reference>
          <reference field="3" count="1" selected="0">
            <x v="34"/>
          </reference>
          <reference field="4" count="1">
            <x v="37"/>
          </reference>
        </references>
      </pivotArea>
    </format>
    <format dxfId="17810">
      <pivotArea dataOnly="0" labelOnly="1" fieldPosition="0">
        <references count="5">
          <reference field="0" count="1" selected="0">
            <x v="36"/>
          </reference>
          <reference field="1" count="1" selected="0">
            <x v="34"/>
          </reference>
          <reference field="2" count="1" selected="0">
            <x v="35"/>
          </reference>
          <reference field="3" count="1" selected="0">
            <x v="35"/>
          </reference>
          <reference field="4" count="1">
            <x v="38"/>
          </reference>
        </references>
      </pivotArea>
    </format>
    <format dxfId="17809">
      <pivotArea dataOnly="0" labelOnly="1" fieldPosition="0">
        <references count="5">
          <reference field="0" count="1" selected="0">
            <x v="37"/>
          </reference>
          <reference field="1" count="1" selected="0">
            <x v="35"/>
          </reference>
          <reference field="2" count="1" selected="0">
            <x v="36"/>
          </reference>
          <reference field="3" count="1" selected="0">
            <x v="36"/>
          </reference>
          <reference field="4" count="1">
            <x v="39"/>
          </reference>
        </references>
      </pivotArea>
    </format>
    <format dxfId="17808">
      <pivotArea dataOnly="0" labelOnly="1" fieldPosition="0">
        <references count="5">
          <reference field="0" count="1" selected="0">
            <x v="38"/>
          </reference>
          <reference field="1" count="1" selected="0">
            <x v="36"/>
          </reference>
          <reference field="2" count="1" selected="0">
            <x v="37"/>
          </reference>
          <reference field="3" count="1" selected="0">
            <x v="37"/>
          </reference>
          <reference field="4" count="1">
            <x v="40"/>
          </reference>
        </references>
      </pivotArea>
    </format>
    <format dxfId="17807">
      <pivotArea dataOnly="0" labelOnly="1" fieldPosition="0">
        <references count="5">
          <reference field="0" count="1" selected="0">
            <x v="39"/>
          </reference>
          <reference field="1" count="1" selected="0">
            <x v="37"/>
          </reference>
          <reference field="2" count="1" selected="0">
            <x v="38"/>
          </reference>
          <reference field="3" count="1" selected="0">
            <x v="38"/>
          </reference>
          <reference field="4" count="1">
            <x v="41"/>
          </reference>
        </references>
      </pivotArea>
    </format>
    <format dxfId="17806">
      <pivotArea dataOnly="0" labelOnly="1" fieldPosition="0">
        <references count="5">
          <reference field="0" count="1" selected="0">
            <x v="40"/>
          </reference>
          <reference field="1" count="1" selected="0">
            <x v="38"/>
          </reference>
          <reference field="2" count="1" selected="0">
            <x v="39"/>
          </reference>
          <reference field="3" count="1" selected="0">
            <x v="39"/>
          </reference>
          <reference field="4" count="1">
            <x v="42"/>
          </reference>
        </references>
      </pivotArea>
    </format>
    <format dxfId="17805">
      <pivotArea dataOnly="0" labelOnly="1" fieldPosition="0">
        <references count="5">
          <reference field="0" count="1" selected="0">
            <x v="41"/>
          </reference>
          <reference field="1" count="1" selected="0">
            <x v="39"/>
          </reference>
          <reference field="2" count="1" selected="0">
            <x v="40"/>
          </reference>
          <reference field="3" count="1" selected="0">
            <x v="40"/>
          </reference>
          <reference field="4" count="1">
            <x v="43"/>
          </reference>
        </references>
      </pivotArea>
    </format>
    <format dxfId="17804">
      <pivotArea dataOnly="0" labelOnly="1" fieldPosition="0">
        <references count="5">
          <reference field="0" count="1" selected="0">
            <x v="42"/>
          </reference>
          <reference field="1" count="1" selected="0">
            <x v="40"/>
          </reference>
          <reference field="2" count="1" selected="0">
            <x v="41"/>
          </reference>
          <reference field="3" count="1" selected="0">
            <x v="41"/>
          </reference>
          <reference field="4" count="1">
            <x v="44"/>
          </reference>
        </references>
      </pivotArea>
    </format>
    <format dxfId="17803">
      <pivotArea dataOnly="0" labelOnly="1" fieldPosition="0">
        <references count="5">
          <reference field="0" count="1" selected="0">
            <x v="43"/>
          </reference>
          <reference field="1" count="1" selected="0">
            <x v="41"/>
          </reference>
          <reference field="2" count="1" selected="0">
            <x v="42"/>
          </reference>
          <reference field="3" count="1" selected="0">
            <x v="42"/>
          </reference>
          <reference field="4" count="1">
            <x v="45"/>
          </reference>
        </references>
      </pivotArea>
    </format>
    <format dxfId="17802">
      <pivotArea dataOnly="0" labelOnly="1" fieldPosition="0">
        <references count="5">
          <reference field="0" count="1" selected="0">
            <x v="44"/>
          </reference>
          <reference field="1" count="1" selected="0">
            <x v="42"/>
          </reference>
          <reference field="2" count="1" selected="0">
            <x v="43"/>
          </reference>
          <reference field="3" count="1" selected="0">
            <x v="43"/>
          </reference>
          <reference field="4" count="1">
            <x v="46"/>
          </reference>
        </references>
      </pivotArea>
    </format>
    <format dxfId="17801">
      <pivotArea dataOnly="0" labelOnly="1" fieldPosition="0">
        <references count="5">
          <reference field="0" count="1" selected="0">
            <x v="45"/>
          </reference>
          <reference field="1" count="1" selected="0">
            <x v="43"/>
          </reference>
          <reference field="2" count="1" selected="0">
            <x v="44"/>
          </reference>
          <reference field="3" count="1" selected="0">
            <x v="44"/>
          </reference>
          <reference field="4" count="1">
            <x v="47"/>
          </reference>
        </references>
      </pivotArea>
    </format>
    <format dxfId="17800">
      <pivotArea dataOnly="0" labelOnly="1" fieldPosition="0">
        <references count="5">
          <reference field="0" count="1" selected="0">
            <x v="46"/>
          </reference>
          <reference field="1" count="1" selected="0">
            <x v="44"/>
          </reference>
          <reference field="2" count="1" selected="0">
            <x v="45"/>
          </reference>
          <reference field="3" count="1" selected="0">
            <x v="45"/>
          </reference>
          <reference field="4" count="1">
            <x v="48"/>
          </reference>
        </references>
      </pivotArea>
    </format>
    <format dxfId="17799">
      <pivotArea dataOnly="0" labelOnly="1" fieldPosition="0">
        <references count="5">
          <reference field="0" count="1" selected="0">
            <x v="47"/>
          </reference>
          <reference field="1" count="1" selected="0">
            <x v="45"/>
          </reference>
          <reference field="2" count="1" selected="0">
            <x v="46"/>
          </reference>
          <reference field="3" count="1" selected="0">
            <x v="46"/>
          </reference>
          <reference field="4" count="1">
            <x v="49"/>
          </reference>
        </references>
      </pivotArea>
    </format>
    <format dxfId="17798">
      <pivotArea dataOnly="0" labelOnly="1" fieldPosition="0">
        <references count="5">
          <reference field="0" count="1" selected="0">
            <x v="48"/>
          </reference>
          <reference field="1" count="1" selected="0">
            <x v="46"/>
          </reference>
          <reference field="2" count="1" selected="0">
            <x v="47"/>
          </reference>
          <reference field="3" count="1" selected="0">
            <x v="47"/>
          </reference>
          <reference field="4" count="1">
            <x v="50"/>
          </reference>
        </references>
      </pivotArea>
    </format>
    <format dxfId="17797">
      <pivotArea dataOnly="0" labelOnly="1" fieldPosition="0">
        <references count="5">
          <reference field="0" count="1" selected="0">
            <x v="49"/>
          </reference>
          <reference field="1" count="1" selected="0">
            <x v="47"/>
          </reference>
          <reference field="2" count="1" selected="0">
            <x v="48"/>
          </reference>
          <reference field="3" count="1" selected="0">
            <x v="48"/>
          </reference>
          <reference field="4" count="1">
            <x v="51"/>
          </reference>
        </references>
      </pivotArea>
    </format>
    <format dxfId="17796">
      <pivotArea dataOnly="0" labelOnly="1" fieldPosition="0">
        <references count="5">
          <reference field="0" count="1" selected="0">
            <x v="50"/>
          </reference>
          <reference field="1" count="1" selected="0">
            <x v="48"/>
          </reference>
          <reference field="2" count="1" selected="0">
            <x v="49"/>
          </reference>
          <reference field="3" count="1" selected="0">
            <x v="49"/>
          </reference>
          <reference field="4" count="1">
            <x v="52"/>
          </reference>
        </references>
      </pivotArea>
    </format>
    <format dxfId="17795">
      <pivotArea dataOnly="0" labelOnly="1" fieldPosition="0">
        <references count="5">
          <reference field="0" count="1" selected="0">
            <x v="51"/>
          </reference>
          <reference field="1" count="1" selected="0">
            <x v="49"/>
          </reference>
          <reference field="2" count="1" selected="0">
            <x v="50"/>
          </reference>
          <reference field="3" count="1" selected="0">
            <x v="50"/>
          </reference>
          <reference field="4" count="1">
            <x v="53"/>
          </reference>
        </references>
      </pivotArea>
    </format>
    <format dxfId="17794">
      <pivotArea dataOnly="0" labelOnly="1" fieldPosition="0">
        <references count="5">
          <reference field="0" count="1" selected="0">
            <x v="52"/>
          </reference>
          <reference field="1" count="1" selected="0">
            <x v="50"/>
          </reference>
          <reference field="2" count="1" selected="0">
            <x v="51"/>
          </reference>
          <reference field="3" count="1" selected="0">
            <x v="51"/>
          </reference>
          <reference field="4" count="1">
            <x v="54"/>
          </reference>
        </references>
      </pivotArea>
    </format>
    <format dxfId="17793">
      <pivotArea dataOnly="0" labelOnly="1" fieldPosition="0">
        <references count="5">
          <reference field="0" count="1" selected="0">
            <x v="53"/>
          </reference>
          <reference field="1" count="1" selected="0">
            <x v="51"/>
          </reference>
          <reference field="2" count="1" selected="0">
            <x v="52"/>
          </reference>
          <reference field="3" count="1" selected="0">
            <x v="52"/>
          </reference>
          <reference field="4" count="1">
            <x v="55"/>
          </reference>
        </references>
      </pivotArea>
    </format>
    <format dxfId="17792">
      <pivotArea dataOnly="0" labelOnly="1" fieldPosition="0">
        <references count="5">
          <reference field="0" count="1" selected="0">
            <x v="54"/>
          </reference>
          <reference field="1" count="1" selected="0">
            <x v="52"/>
          </reference>
          <reference field="2" count="1" selected="0">
            <x v="53"/>
          </reference>
          <reference field="3" count="1" selected="0">
            <x v="53"/>
          </reference>
          <reference field="4" count="1">
            <x v="56"/>
          </reference>
        </references>
      </pivotArea>
    </format>
    <format dxfId="17791">
      <pivotArea dataOnly="0" labelOnly="1" fieldPosition="0">
        <references count="5">
          <reference field="0" count="1" selected="0">
            <x v="55"/>
          </reference>
          <reference field="1" count="1" selected="0">
            <x v="53"/>
          </reference>
          <reference field="2" count="1" selected="0">
            <x v="54"/>
          </reference>
          <reference field="3" count="1" selected="0">
            <x v="54"/>
          </reference>
          <reference field="4" count="1">
            <x v="57"/>
          </reference>
        </references>
      </pivotArea>
    </format>
    <format dxfId="17790">
      <pivotArea dataOnly="0" labelOnly="1" fieldPosition="0">
        <references count="5">
          <reference field="0" count="1" selected="0">
            <x v="56"/>
          </reference>
          <reference field="1" count="1" selected="0">
            <x v="54"/>
          </reference>
          <reference field="2" count="1" selected="0">
            <x v="55"/>
          </reference>
          <reference field="3" count="1" selected="0">
            <x v="55"/>
          </reference>
          <reference field="4" count="1">
            <x v="58"/>
          </reference>
        </references>
      </pivotArea>
    </format>
    <format dxfId="17789">
      <pivotArea dataOnly="0" labelOnly="1" fieldPosition="0">
        <references count="5">
          <reference field="0" count="1" selected="0">
            <x v="57"/>
          </reference>
          <reference field="1" count="1" selected="0">
            <x v="55"/>
          </reference>
          <reference field="2" count="1" selected="0">
            <x v="56"/>
          </reference>
          <reference field="3" count="1" selected="0">
            <x v="56"/>
          </reference>
          <reference field="4" count="1">
            <x v="59"/>
          </reference>
        </references>
      </pivotArea>
    </format>
    <format dxfId="17788">
      <pivotArea dataOnly="0" labelOnly="1" fieldPosition="0">
        <references count="5">
          <reference field="0" count="1" selected="0">
            <x v="58"/>
          </reference>
          <reference field="1" count="1" selected="0">
            <x v="56"/>
          </reference>
          <reference field="2" count="1" selected="0">
            <x v="57"/>
          </reference>
          <reference field="3" count="1" selected="0">
            <x v="57"/>
          </reference>
          <reference field="4" count="1">
            <x v="60"/>
          </reference>
        </references>
      </pivotArea>
    </format>
    <format dxfId="17787">
      <pivotArea dataOnly="0" labelOnly="1" fieldPosition="0">
        <references count="5">
          <reference field="0" count="1" selected="0">
            <x v="59"/>
          </reference>
          <reference field="1" count="1" selected="0">
            <x v="57"/>
          </reference>
          <reference field="2" count="1" selected="0">
            <x v="58"/>
          </reference>
          <reference field="3" count="1" selected="0">
            <x v="58"/>
          </reference>
          <reference field="4" count="1">
            <x v="61"/>
          </reference>
        </references>
      </pivotArea>
    </format>
    <format dxfId="17786">
      <pivotArea dataOnly="0" labelOnly="1" fieldPosition="0">
        <references count="5">
          <reference field="0" count="1" selected="0">
            <x v="60"/>
          </reference>
          <reference field="1" count="1" selected="0">
            <x v="58"/>
          </reference>
          <reference field="2" count="1" selected="0">
            <x v="59"/>
          </reference>
          <reference field="3" count="1" selected="0">
            <x v="59"/>
          </reference>
          <reference field="4" count="1">
            <x v="62"/>
          </reference>
        </references>
      </pivotArea>
    </format>
    <format dxfId="17785">
      <pivotArea dataOnly="0" labelOnly="1" fieldPosition="0">
        <references count="5">
          <reference field="0" count="1" selected="0">
            <x v="61"/>
          </reference>
          <reference field="1" count="1" selected="0">
            <x v="59"/>
          </reference>
          <reference field="2" count="1" selected="0">
            <x v="60"/>
          </reference>
          <reference field="3" count="1" selected="0">
            <x v="60"/>
          </reference>
          <reference field="4" count="1">
            <x v="63"/>
          </reference>
        </references>
      </pivotArea>
    </format>
    <format dxfId="17784">
      <pivotArea dataOnly="0" labelOnly="1" fieldPosition="0">
        <references count="5">
          <reference field="0" count="1" selected="0">
            <x v="62"/>
          </reference>
          <reference field="1" count="1" selected="0">
            <x v="60"/>
          </reference>
          <reference field="2" count="1" selected="0">
            <x v="61"/>
          </reference>
          <reference field="3" count="1" selected="0">
            <x v="61"/>
          </reference>
          <reference field="4" count="1">
            <x v="64"/>
          </reference>
        </references>
      </pivotArea>
    </format>
    <format dxfId="17783">
      <pivotArea dataOnly="0" labelOnly="1" fieldPosition="0">
        <references count="5">
          <reference field="0" count="1" selected="0">
            <x v="63"/>
          </reference>
          <reference field="1" count="1" selected="0">
            <x v="61"/>
          </reference>
          <reference field="2" count="1" selected="0">
            <x v="62"/>
          </reference>
          <reference field="3" count="1" selected="0">
            <x v="62"/>
          </reference>
          <reference field="4" count="1">
            <x v="65"/>
          </reference>
        </references>
      </pivotArea>
    </format>
    <format dxfId="17782">
      <pivotArea dataOnly="0" labelOnly="1" fieldPosition="0">
        <references count="5">
          <reference field="0" count="1" selected="0">
            <x v="64"/>
          </reference>
          <reference field="1" count="1" selected="0">
            <x v="62"/>
          </reference>
          <reference field="2" count="1" selected="0">
            <x v="63"/>
          </reference>
          <reference field="3" count="1" selected="0">
            <x v="63"/>
          </reference>
          <reference field="4" count="1">
            <x v="66"/>
          </reference>
        </references>
      </pivotArea>
    </format>
    <format dxfId="17781">
      <pivotArea dataOnly="0" labelOnly="1" fieldPosition="0">
        <references count="5">
          <reference field="0" count="1" selected="0">
            <x v="65"/>
          </reference>
          <reference field="1" count="1" selected="0">
            <x v="63"/>
          </reference>
          <reference field="2" count="1" selected="0">
            <x v="64"/>
          </reference>
          <reference field="3" count="1" selected="0">
            <x v="64"/>
          </reference>
          <reference field="4" count="1">
            <x v="67"/>
          </reference>
        </references>
      </pivotArea>
    </format>
    <format dxfId="17780">
      <pivotArea dataOnly="0" labelOnly="1" fieldPosition="0">
        <references count="5">
          <reference field="0" count="1" selected="0">
            <x v="66"/>
          </reference>
          <reference field="1" count="1" selected="0">
            <x v="64"/>
          </reference>
          <reference field="2" count="1" selected="0">
            <x v="65"/>
          </reference>
          <reference field="3" count="1" selected="0">
            <x v="65"/>
          </reference>
          <reference field="4" count="1">
            <x v="68"/>
          </reference>
        </references>
      </pivotArea>
    </format>
    <format dxfId="17779">
      <pivotArea dataOnly="0" labelOnly="1" fieldPosition="0">
        <references count="5">
          <reference field="0" count="1" selected="0">
            <x v="67"/>
          </reference>
          <reference field="1" count="1" selected="0">
            <x v="65"/>
          </reference>
          <reference field="2" count="1" selected="0">
            <x v="66"/>
          </reference>
          <reference field="3" count="1" selected="0">
            <x v="66"/>
          </reference>
          <reference field="4" count="1">
            <x v="69"/>
          </reference>
        </references>
      </pivotArea>
    </format>
    <format dxfId="17778">
      <pivotArea dataOnly="0" labelOnly="1" fieldPosition="0">
        <references count="5">
          <reference field="0" count="1" selected="0">
            <x v="68"/>
          </reference>
          <reference field="1" count="1" selected="0">
            <x v="66"/>
          </reference>
          <reference field="2" count="1" selected="0">
            <x v="67"/>
          </reference>
          <reference field="3" count="1" selected="0">
            <x v="67"/>
          </reference>
          <reference field="4" count="1">
            <x v="70"/>
          </reference>
        </references>
      </pivotArea>
    </format>
    <format dxfId="17777">
      <pivotArea dataOnly="0" labelOnly="1" fieldPosition="0">
        <references count="5">
          <reference field="0" count="1" selected="0">
            <x v="69"/>
          </reference>
          <reference field="1" count="1" selected="0">
            <x v="67"/>
          </reference>
          <reference field="2" count="1" selected="0">
            <x v="68"/>
          </reference>
          <reference field="3" count="1" selected="0">
            <x v="68"/>
          </reference>
          <reference field="4" count="1">
            <x v="71"/>
          </reference>
        </references>
      </pivotArea>
    </format>
    <format dxfId="17776">
      <pivotArea dataOnly="0" labelOnly="1" fieldPosition="0">
        <references count="5">
          <reference field="0" count="1" selected="0">
            <x v="70"/>
          </reference>
          <reference field="1" count="1" selected="0">
            <x v="68"/>
          </reference>
          <reference field="2" count="1" selected="0">
            <x v="69"/>
          </reference>
          <reference field="3" count="1" selected="0">
            <x v="69"/>
          </reference>
          <reference field="4" count="1">
            <x v="72"/>
          </reference>
        </references>
      </pivotArea>
    </format>
    <format dxfId="17775">
      <pivotArea dataOnly="0" labelOnly="1" fieldPosition="0">
        <references count="5">
          <reference field="0" count="1" selected="0">
            <x v="71"/>
          </reference>
          <reference field="1" count="1" selected="0">
            <x v="69"/>
          </reference>
          <reference field="2" count="1" selected="0">
            <x v="70"/>
          </reference>
          <reference field="3" count="1" selected="0">
            <x v="70"/>
          </reference>
          <reference field="4" count="1">
            <x v="73"/>
          </reference>
        </references>
      </pivotArea>
    </format>
    <format dxfId="17774">
      <pivotArea dataOnly="0" labelOnly="1" fieldPosition="0">
        <references count="5">
          <reference field="0" count="1" selected="0">
            <x v="72"/>
          </reference>
          <reference field="1" count="1" selected="0">
            <x v="70"/>
          </reference>
          <reference field="2" count="1" selected="0">
            <x v="71"/>
          </reference>
          <reference field="3" count="1" selected="0">
            <x v="71"/>
          </reference>
          <reference field="4" count="1">
            <x v="74"/>
          </reference>
        </references>
      </pivotArea>
    </format>
    <format dxfId="17773">
      <pivotArea dataOnly="0" labelOnly="1" fieldPosition="0">
        <references count="5">
          <reference field="0" count="1" selected="0">
            <x v="73"/>
          </reference>
          <reference field="1" count="1" selected="0">
            <x v="71"/>
          </reference>
          <reference field="2" count="1" selected="0">
            <x v="72"/>
          </reference>
          <reference field="3" count="1" selected="0">
            <x v="72"/>
          </reference>
          <reference field="4" count="1">
            <x v="75"/>
          </reference>
        </references>
      </pivotArea>
    </format>
    <format dxfId="17772">
      <pivotArea dataOnly="0" labelOnly="1" fieldPosition="0">
        <references count="5">
          <reference field="0" count="1" selected="0">
            <x v="74"/>
          </reference>
          <reference field="1" count="1" selected="0">
            <x v="72"/>
          </reference>
          <reference field="2" count="1" selected="0">
            <x v="73"/>
          </reference>
          <reference field="3" count="1" selected="0">
            <x v="73"/>
          </reference>
          <reference field="4" count="1">
            <x v="76"/>
          </reference>
        </references>
      </pivotArea>
    </format>
    <format dxfId="17771">
      <pivotArea dataOnly="0" labelOnly="1" fieldPosition="0">
        <references count="5">
          <reference field="0" count="1" selected="0">
            <x v="75"/>
          </reference>
          <reference field="1" count="1" selected="0">
            <x v="73"/>
          </reference>
          <reference field="2" count="1" selected="0">
            <x v="74"/>
          </reference>
          <reference field="3" count="1" selected="0">
            <x v="74"/>
          </reference>
          <reference field="4" count="1">
            <x v="77"/>
          </reference>
        </references>
      </pivotArea>
    </format>
    <format dxfId="17770">
      <pivotArea dataOnly="0" labelOnly="1" fieldPosition="0">
        <references count="5">
          <reference field="0" count="1" selected="0">
            <x v="76"/>
          </reference>
          <reference field="1" count="1" selected="0">
            <x v="74"/>
          </reference>
          <reference field="2" count="1" selected="0">
            <x v="75"/>
          </reference>
          <reference field="3" count="1" selected="0">
            <x v="75"/>
          </reference>
          <reference field="4" count="1">
            <x v="78"/>
          </reference>
        </references>
      </pivotArea>
    </format>
    <format dxfId="17769">
      <pivotArea dataOnly="0" labelOnly="1" fieldPosition="0">
        <references count="5">
          <reference field="0" count="1" selected="0">
            <x v="77"/>
          </reference>
          <reference field="1" count="1" selected="0">
            <x v="75"/>
          </reference>
          <reference field="2" count="1" selected="0">
            <x v="76"/>
          </reference>
          <reference field="3" count="1" selected="0">
            <x v="76"/>
          </reference>
          <reference field="4" count="1">
            <x v="79"/>
          </reference>
        </references>
      </pivotArea>
    </format>
    <format dxfId="17768">
      <pivotArea dataOnly="0" labelOnly="1" fieldPosition="0">
        <references count="5">
          <reference field="0" count="1" selected="0">
            <x v="78"/>
          </reference>
          <reference field="1" count="1" selected="0">
            <x v="76"/>
          </reference>
          <reference field="2" count="1" selected="0">
            <x v="77"/>
          </reference>
          <reference field="3" count="1" selected="0">
            <x v="77"/>
          </reference>
          <reference field="4" count="1">
            <x v="80"/>
          </reference>
        </references>
      </pivotArea>
    </format>
    <format dxfId="17767">
      <pivotArea dataOnly="0" labelOnly="1" fieldPosition="0">
        <references count="5">
          <reference field="0" count="1" selected="0">
            <x v="79"/>
          </reference>
          <reference field="1" count="1" selected="0">
            <x v="77"/>
          </reference>
          <reference field="2" count="1" selected="0">
            <x v="78"/>
          </reference>
          <reference field="3" count="1" selected="0">
            <x v="78"/>
          </reference>
          <reference field="4" count="1">
            <x v="81"/>
          </reference>
        </references>
      </pivotArea>
    </format>
    <format dxfId="17766">
      <pivotArea dataOnly="0" labelOnly="1" fieldPosition="0">
        <references count="5">
          <reference field="0" count="1" selected="0">
            <x v="80"/>
          </reference>
          <reference field="1" count="1" selected="0">
            <x v="78"/>
          </reference>
          <reference field="2" count="1" selected="0">
            <x v="79"/>
          </reference>
          <reference field="3" count="1" selected="0">
            <x v="79"/>
          </reference>
          <reference field="4" count="1">
            <x v="82"/>
          </reference>
        </references>
      </pivotArea>
    </format>
    <format dxfId="17765">
      <pivotArea dataOnly="0" labelOnly="1" fieldPosition="0">
        <references count="5">
          <reference field="0" count="1" selected="0">
            <x v="81"/>
          </reference>
          <reference field="1" count="1" selected="0">
            <x v="79"/>
          </reference>
          <reference field="2" count="1" selected="0">
            <x v="80"/>
          </reference>
          <reference field="3" count="1" selected="0">
            <x v="80"/>
          </reference>
          <reference field="4" count="1">
            <x v="83"/>
          </reference>
        </references>
      </pivotArea>
    </format>
    <format dxfId="17764">
      <pivotArea dataOnly="0" labelOnly="1" fieldPosition="0">
        <references count="5">
          <reference field="0" count="1" selected="0">
            <x v="82"/>
          </reference>
          <reference field="1" count="1" selected="0">
            <x v="80"/>
          </reference>
          <reference field="2" count="1" selected="0">
            <x v="81"/>
          </reference>
          <reference field="3" count="1" selected="0">
            <x v="81"/>
          </reference>
          <reference field="4" count="1">
            <x v="84"/>
          </reference>
        </references>
      </pivotArea>
    </format>
    <format dxfId="17763">
      <pivotArea dataOnly="0" labelOnly="1" fieldPosition="0">
        <references count="5">
          <reference field="0" count="1" selected="0">
            <x v="83"/>
          </reference>
          <reference field="1" count="1" selected="0">
            <x v="81"/>
          </reference>
          <reference field="2" count="1" selected="0">
            <x v="82"/>
          </reference>
          <reference field="3" count="1" selected="0">
            <x v="82"/>
          </reference>
          <reference field="4" count="1">
            <x v="85"/>
          </reference>
        </references>
      </pivotArea>
    </format>
    <format dxfId="17762">
      <pivotArea dataOnly="0" labelOnly="1" fieldPosition="0">
        <references count="5">
          <reference field="0" count="1" selected="0">
            <x v="84"/>
          </reference>
          <reference field="1" count="1" selected="0">
            <x v="82"/>
          </reference>
          <reference field="2" count="1" selected="0">
            <x v="83"/>
          </reference>
          <reference field="3" count="1" selected="0">
            <x v="83"/>
          </reference>
          <reference field="4" count="1">
            <x v="86"/>
          </reference>
        </references>
      </pivotArea>
    </format>
    <format dxfId="17761">
      <pivotArea dataOnly="0" labelOnly="1" fieldPosition="0">
        <references count="5">
          <reference field="0" count="1" selected="0">
            <x v="85"/>
          </reference>
          <reference field="1" count="1" selected="0">
            <x v="83"/>
          </reference>
          <reference field="2" count="1" selected="0">
            <x v="84"/>
          </reference>
          <reference field="3" count="1" selected="0">
            <x v="84"/>
          </reference>
          <reference field="4" count="1">
            <x v="87"/>
          </reference>
        </references>
      </pivotArea>
    </format>
    <format dxfId="17760">
      <pivotArea dataOnly="0" labelOnly="1" fieldPosition="0">
        <references count="5">
          <reference field="0" count="1" selected="0">
            <x v="86"/>
          </reference>
          <reference field="1" count="1" selected="0">
            <x v="84"/>
          </reference>
          <reference field="2" count="1" selected="0">
            <x v="85"/>
          </reference>
          <reference field="3" count="1" selected="0">
            <x v="85"/>
          </reference>
          <reference field="4" count="1">
            <x v="88"/>
          </reference>
        </references>
      </pivotArea>
    </format>
    <format dxfId="17759">
      <pivotArea dataOnly="0" labelOnly="1" fieldPosition="0">
        <references count="5">
          <reference field="0" count="1" selected="0">
            <x v="87"/>
          </reference>
          <reference field="1" count="1" selected="0">
            <x v="85"/>
          </reference>
          <reference field="2" count="1" selected="0">
            <x v="86"/>
          </reference>
          <reference field="3" count="1" selected="0">
            <x v="86"/>
          </reference>
          <reference field="4" count="1">
            <x v="89"/>
          </reference>
        </references>
      </pivotArea>
    </format>
    <format dxfId="17758">
      <pivotArea dataOnly="0" labelOnly="1" fieldPosition="0">
        <references count="5">
          <reference field="0" count="1" selected="0">
            <x v="88"/>
          </reference>
          <reference field="1" count="1" selected="0">
            <x v="86"/>
          </reference>
          <reference field="2" count="1" selected="0">
            <x v="87"/>
          </reference>
          <reference field="3" count="1" selected="0">
            <x v="87"/>
          </reference>
          <reference field="4" count="1">
            <x v="90"/>
          </reference>
        </references>
      </pivotArea>
    </format>
    <format dxfId="17757">
      <pivotArea dataOnly="0" labelOnly="1" fieldPosition="0">
        <references count="5">
          <reference field="0" count="1" selected="0">
            <x v="89"/>
          </reference>
          <reference field="1" count="1" selected="0">
            <x v="87"/>
          </reference>
          <reference field="2" count="1" selected="0">
            <x v="88"/>
          </reference>
          <reference field="3" count="1" selected="0">
            <x v="88"/>
          </reference>
          <reference field="4" count="1">
            <x v="91"/>
          </reference>
        </references>
      </pivotArea>
    </format>
    <format dxfId="17756">
      <pivotArea dataOnly="0" labelOnly="1" fieldPosition="0">
        <references count="5">
          <reference field="0" count="1" selected="0">
            <x v="90"/>
          </reference>
          <reference field="1" count="1" selected="0">
            <x v="88"/>
          </reference>
          <reference field="2" count="1" selected="0">
            <x v="89"/>
          </reference>
          <reference field="3" count="1" selected="0">
            <x v="89"/>
          </reference>
          <reference field="4" count="1">
            <x v="92"/>
          </reference>
        </references>
      </pivotArea>
    </format>
    <format dxfId="17755">
      <pivotArea dataOnly="0" labelOnly="1" fieldPosition="0">
        <references count="5">
          <reference field="0" count="1" selected="0">
            <x v="91"/>
          </reference>
          <reference field="1" count="1" selected="0">
            <x v="89"/>
          </reference>
          <reference field="2" count="1" selected="0">
            <x v="90"/>
          </reference>
          <reference field="3" count="1" selected="0">
            <x v="90"/>
          </reference>
          <reference field="4" count="1">
            <x v="93"/>
          </reference>
        </references>
      </pivotArea>
    </format>
    <format dxfId="17754">
      <pivotArea dataOnly="0" labelOnly="1" fieldPosition="0">
        <references count="5">
          <reference field="0" count="1" selected="0">
            <x v="92"/>
          </reference>
          <reference field="1" count="1" selected="0">
            <x v="90"/>
          </reference>
          <reference field="2" count="1" selected="0">
            <x v="91"/>
          </reference>
          <reference field="3" count="1" selected="0">
            <x v="91"/>
          </reference>
          <reference field="4" count="1">
            <x v="94"/>
          </reference>
        </references>
      </pivotArea>
    </format>
    <format dxfId="17753">
      <pivotArea dataOnly="0" labelOnly="1" fieldPosition="0">
        <references count="5">
          <reference field="0" count="1" selected="0">
            <x v="93"/>
          </reference>
          <reference field="1" count="1" selected="0">
            <x v="91"/>
          </reference>
          <reference field="2" count="1" selected="0">
            <x v="92"/>
          </reference>
          <reference field="3" count="1" selected="0">
            <x v="92"/>
          </reference>
          <reference field="4" count="1">
            <x v="95"/>
          </reference>
        </references>
      </pivotArea>
    </format>
    <format dxfId="17752">
      <pivotArea dataOnly="0" labelOnly="1" fieldPosition="0">
        <references count="5">
          <reference field="0" count="1" selected="0">
            <x v="94"/>
          </reference>
          <reference field="1" count="1" selected="0">
            <x v="92"/>
          </reference>
          <reference field="2" count="1" selected="0">
            <x v="93"/>
          </reference>
          <reference field="3" count="1" selected="0">
            <x v="93"/>
          </reference>
          <reference field="4" count="1">
            <x v="96"/>
          </reference>
        </references>
      </pivotArea>
    </format>
    <format dxfId="17751">
      <pivotArea dataOnly="0" labelOnly="1" fieldPosition="0">
        <references count="5">
          <reference field="0" count="1" selected="0">
            <x v="95"/>
          </reference>
          <reference field="1" count="1" selected="0">
            <x v="93"/>
          </reference>
          <reference field="2" count="1" selected="0">
            <x v="94"/>
          </reference>
          <reference field="3" count="1" selected="0">
            <x v="94"/>
          </reference>
          <reference field="4" count="1">
            <x v="97"/>
          </reference>
        </references>
      </pivotArea>
    </format>
    <format dxfId="17750">
      <pivotArea dataOnly="0" labelOnly="1" fieldPosition="0">
        <references count="5">
          <reference field="0" count="1" selected="0">
            <x v="96"/>
          </reference>
          <reference field="1" count="1" selected="0">
            <x v="94"/>
          </reference>
          <reference field="2" count="1" selected="0">
            <x v="95"/>
          </reference>
          <reference field="3" count="1" selected="0">
            <x v="95"/>
          </reference>
          <reference field="4" count="1">
            <x v="98"/>
          </reference>
        </references>
      </pivotArea>
    </format>
    <format dxfId="17749">
      <pivotArea dataOnly="0" labelOnly="1" fieldPosition="0">
        <references count="5">
          <reference field="0" count="1" selected="0">
            <x v="97"/>
          </reference>
          <reference field="1" count="1" selected="0">
            <x v="95"/>
          </reference>
          <reference field="2" count="1" selected="0">
            <x v="96"/>
          </reference>
          <reference field="3" count="1" selected="0">
            <x v="96"/>
          </reference>
          <reference field="4" count="1">
            <x v="99"/>
          </reference>
        </references>
      </pivotArea>
    </format>
    <format dxfId="17748">
      <pivotArea dataOnly="0" labelOnly="1" fieldPosition="0">
        <references count="5">
          <reference field="0" count="1" selected="0">
            <x v="98"/>
          </reference>
          <reference field="1" count="1" selected="0">
            <x v="96"/>
          </reference>
          <reference field="2" count="1" selected="0">
            <x v="97"/>
          </reference>
          <reference field="3" count="1" selected="0">
            <x v="97"/>
          </reference>
          <reference field="4" count="1">
            <x v="100"/>
          </reference>
        </references>
      </pivotArea>
    </format>
    <format dxfId="17747">
      <pivotArea dataOnly="0" labelOnly="1" fieldPosition="0">
        <references count="5">
          <reference field="0" count="1" selected="0">
            <x v="99"/>
          </reference>
          <reference field="1" count="1" selected="0">
            <x v="97"/>
          </reference>
          <reference field="2" count="1" selected="0">
            <x v="98"/>
          </reference>
          <reference field="3" count="1" selected="0">
            <x v="98"/>
          </reference>
          <reference field="4" count="1">
            <x v="101"/>
          </reference>
        </references>
      </pivotArea>
    </format>
    <format dxfId="17746">
      <pivotArea dataOnly="0" labelOnly="1" fieldPosition="0">
        <references count="5">
          <reference field="0" count="1" selected="0">
            <x v="100"/>
          </reference>
          <reference field="1" count="1" selected="0">
            <x v="98"/>
          </reference>
          <reference field="2" count="1" selected="0">
            <x v="99"/>
          </reference>
          <reference field="3" count="1" selected="0">
            <x v="99"/>
          </reference>
          <reference field="4" count="1">
            <x v="102"/>
          </reference>
        </references>
      </pivotArea>
    </format>
    <format dxfId="17745">
      <pivotArea dataOnly="0" labelOnly="1" fieldPosition="0">
        <references count="5">
          <reference field="0" count="1" selected="0">
            <x v="101"/>
          </reference>
          <reference field="1" count="1" selected="0">
            <x v="99"/>
          </reference>
          <reference field="2" count="1" selected="0">
            <x v="100"/>
          </reference>
          <reference field="3" count="1" selected="0">
            <x v="100"/>
          </reference>
          <reference field="4" count="1">
            <x v="103"/>
          </reference>
        </references>
      </pivotArea>
    </format>
    <format dxfId="17744">
      <pivotArea dataOnly="0" labelOnly="1" fieldPosition="0">
        <references count="5">
          <reference field="0" count="1" selected="0">
            <x v="102"/>
          </reference>
          <reference field="1" count="1" selected="0">
            <x v="100"/>
          </reference>
          <reference field="2" count="1" selected="0">
            <x v="101"/>
          </reference>
          <reference field="3" count="1" selected="0">
            <x v="101"/>
          </reference>
          <reference field="4" count="1">
            <x v="104"/>
          </reference>
        </references>
      </pivotArea>
    </format>
    <format dxfId="17743">
      <pivotArea dataOnly="0" labelOnly="1" fieldPosition="0">
        <references count="5">
          <reference field="0" count="1" selected="0">
            <x v="103"/>
          </reference>
          <reference field="1" count="1" selected="0">
            <x v="101"/>
          </reference>
          <reference field="2" count="1" selected="0">
            <x v="102"/>
          </reference>
          <reference field="3" count="1" selected="0">
            <x v="102"/>
          </reference>
          <reference field="4" count="1">
            <x v="105"/>
          </reference>
        </references>
      </pivotArea>
    </format>
    <format dxfId="17742">
      <pivotArea dataOnly="0" labelOnly="1" fieldPosition="0">
        <references count="5">
          <reference field="0" count="1" selected="0">
            <x v="104"/>
          </reference>
          <reference field="1" count="1" selected="0">
            <x v="102"/>
          </reference>
          <reference field="2" count="1" selected="0">
            <x v="103"/>
          </reference>
          <reference field="3" count="1" selected="0">
            <x v="103"/>
          </reference>
          <reference field="4" count="1">
            <x v="106"/>
          </reference>
        </references>
      </pivotArea>
    </format>
    <format dxfId="17741">
      <pivotArea dataOnly="0" labelOnly="1" fieldPosition="0">
        <references count="5">
          <reference field="0" count="1" selected="0">
            <x v="105"/>
          </reference>
          <reference field="1" count="1" selected="0">
            <x v="103"/>
          </reference>
          <reference field="2" count="1" selected="0">
            <x v="104"/>
          </reference>
          <reference field="3" count="1" selected="0">
            <x v="104"/>
          </reference>
          <reference field="4" count="1">
            <x v="107"/>
          </reference>
        </references>
      </pivotArea>
    </format>
    <format dxfId="17740">
      <pivotArea dataOnly="0" labelOnly="1" fieldPosition="0">
        <references count="5">
          <reference field="0" count="1" selected="0">
            <x v="106"/>
          </reference>
          <reference field="1" count="1" selected="0">
            <x v="104"/>
          </reference>
          <reference field="2" count="1" selected="0">
            <x v="105"/>
          </reference>
          <reference field="3" count="1" selected="0">
            <x v="105"/>
          </reference>
          <reference field="4" count="1">
            <x v="108"/>
          </reference>
        </references>
      </pivotArea>
    </format>
    <format dxfId="17739">
      <pivotArea dataOnly="0" labelOnly="1" fieldPosition="0">
        <references count="5">
          <reference field="0" count="1" selected="0">
            <x v="107"/>
          </reference>
          <reference field="1" count="1" selected="0">
            <x v="105"/>
          </reference>
          <reference field="2" count="1" selected="0">
            <x v="106"/>
          </reference>
          <reference field="3" count="1" selected="0">
            <x v="106"/>
          </reference>
          <reference field="4" count="1">
            <x v="109"/>
          </reference>
        </references>
      </pivotArea>
    </format>
    <format dxfId="17738">
      <pivotArea dataOnly="0" labelOnly="1" fieldPosition="0">
        <references count="5">
          <reference field="0" count="1" selected="0">
            <x v="108"/>
          </reference>
          <reference field="1" count="1" selected="0">
            <x v="106"/>
          </reference>
          <reference field="2" count="1" selected="0">
            <x v="107"/>
          </reference>
          <reference field="3" count="1" selected="0">
            <x v="107"/>
          </reference>
          <reference field="4" count="1">
            <x v="110"/>
          </reference>
        </references>
      </pivotArea>
    </format>
    <format dxfId="17737">
      <pivotArea dataOnly="0" labelOnly="1" fieldPosition="0">
        <references count="5">
          <reference field="0" count="1" selected="0">
            <x v="109"/>
          </reference>
          <reference field="1" count="1" selected="0">
            <x v="107"/>
          </reference>
          <reference field="2" count="1" selected="0">
            <x v="108"/>
          </reference>
          <reference field="3" count="1" selected="0">
            <x v="108"/>
          </reference>
          <reference field="4" count="1">
            <x v="111"/>
          </reference>
        </references>
      </pivotArea>
    </format>
    <format dxfId="17736">
      <pivotArea dataOnly="0" labelOnly="1" fieldPosition="0">
        <references count="5">
          <reference field="0" count="1" selected="0">
            <x v="110"/>
          </reference>
          <reference field="1" count="1" selected="0">
            <x v="108"/>
          </reference>
          <reference field="2" count="1" selected="0">
            <x v="109"/>
          </reference>
          <reference field="3" count="1" selected="0">
            <x v="109"/>
          </reference>
          <reference field="4" count="1">
            <x v="112"/>
          </reference>
        </references>
      </pivotArea>
    </format>
    <format dxfId="17735">
      <pivotArea dataOnly="0" labelOnly="1" fieldPosition="0">
        <references count="5">
          <reference field="0" count="1" selected="0">
            <x v="111"/>
          </reference>
          <reference field="1" count="1" selected="0">
            <x v="109"/>
          </reference>
          <reference field="2" count="1" selected="0">
            <x v="110"/>
          </reference>
          <reference field="3" count="1" selected="0">
            <x v="110"/>
          </reference>
          <reference field="4" count="1">
            <x v="113"/>
          </reference>
        </references>
      </pivotArea>
    </format>
    <format dxfId="17734">
      <pivotArea dataOnly="0" labelOnly="1" fieldPosition="0">
        <references count="5">
          <reference field="0" count="1" selected="0">
            <x v="112"/>
          </reference>
          <reference field="1" count="1" selected="0">
            <x v="110"/>
          </reference>
          <reference field="2" count="1" selected="0">
            <x v="111"/>
          </reference>
          <reference field="3" count="1" selected="0">
            <x v="111"/>
          </reference>
          <reference field="4" count="1">
            <x v="114"/>
          </reference>
        </references>
      </pivotArea>
    </format>
    <format dxfId="17733">
      <pivotArea dataOnly="0" labelOnly="1" fieldPosition="0">
        <references count="5">
          <reference field="0" count="1" selected="0">
            <x v="113"/>
          </reference>
          <reference field="1" count="1" selected="0">
            <x v="111"/>
          </reference>
          <reference field="2" count="1" selected="0">
            <x v="112"/>
          </reference>
          <reference field="3" count="1" selected="0">
            <x v="112"/>
          </reference>
          <reference field="4" count="1">
            <x v="115"/>
          </reference>
        </references>
      </pivotArea>
    </format>
    <format dxfId="17732">
      <pivotArea dataOnly="0" labelOnly="1" fieldPosition="0">
        <references count="5">
          <reference field="0" count="1" selected="0">
            <x v="114"/>
          </reference>
          <reference field="1" count="1" selected="0">
            <x v="112"/>
          </reference>
          <reference field="2" count="1" selected="0">
            <x v="113"/>
          </reference>
          <reference field="3" count="1" selected="0">
            <x v="113"/>
          </reference>
          <reference field="4" count="1">
            <x v="116"/>
          </reference>
        </references>
      </pivotArea>
    </format>
    <format dxfId="17731">
      <pivotArea dataOnly="0" labelOnly="1" fieldPosition="0">
        <references count="5">
          <reference field="0" count="1" selected="0">
            <x v="115"/>
          </reference>
          <reference field="1" count="1" selected="0">
            <x v="113"/>
          </reference>
          <reference field="2" count="1" selected="0">
            <x v="114"/>
          </reference>
          <reference field="3" count="1" selected="0">
            <x v="114"/>
          </reference>
          <reference field="4" count="1">
            <x v="117"/>
          </reference>
        </references>
      </pivotArea>
    </format>
    <format dxfId="17730">
      <pivotArea dataOnly="0" labelOnly="1" fieldPosition="0">
        <references count="5">
          <reference field="0" count="1" selected="0">
            <x v="116"/>
          </reference>
          <reference field="1" count="1" selected="0">
            <x v="114"/>
          </reference>
          <reference field="2" count="1" selected="0">
            <x v="115"/>
          </reference>
          <reference field="3" count="1" selected="0">
            <x v="115"/>
          </reference>
          <reference field="4" count="1">
            <x v="118"/>
          </reference>
        </references>
      </pivotArea>
    </format>
    <format dxfId="17729">
      <pivotArea dataOnly="0" labelOnly="1" fieldPosition="0">
        <references count="5">
          <reference field="0" count="1" selected="0">
            <x v="117"/>
          </reference>
          <reference field="1" count="1" selected="0">
            <x v="115"/>
          </reference>
          <reference field="2" count="1" selected="0">
            <x v="116"/>
          </reference>
          <reference field="3" count="1" selected="0">
            <x v="116"/>
          </reference>
          <reference field="4" count="1">
            <x v="119"/>
          </reference>
        </references>
      </pivotArea>
    </format>
    <format dxfId="17728">
      <pivotArea dataOnly="0" labelOnly="1" fieldPosition="0">
        <references count="5">
          <reference field="0" count="1" selected="0">
            <x v="118"/>
          </reference>
          <reference field="1" count="1" selected="0">
            <x v="116"/>
          </reference>
          <reference field="2" count="1" selected="0">
            <x v="117"/>
          </reference>
          <reference field="3" count="1" selected="0">
            <x v="117"/>
          </reference>
          <reference field="4" count="1">
            <x v="120"/>
          </reference>
        </references>
      </pivotArea>
    </format>
    <format dxfId="17727">
      <pivotArea dataOnly="0" labelOnly="1" fieldPosition="0">
        <references count="5">
          <reference field="0" count="1" selected="0">
            <x v="119"/>
          </reference>
          <reference field="1" count="1" selected="0">
            <x v="117"/>
          </reference>
          <reference field="2" count="1" selected="0">
            <x v="118"/>
          </reference>
          <reference field="3" count="1" selected="0">
            <x v="118"/>
          </reference>
          <reference field="4" count="1">
            <x v="121"/>
          </reference>
        </references>
      </pivotArea>
    </format>
    <format dxfId="17726">
      <pivotArea dataOnly="0" labelOnly="1" fieldPosition="0">
        <references count="5">
          <reference field="0" count="1" selected="0">
            <x v="120"/>
          </reference>
          <reference field="1" count="1" selected="0">
            <x v="118"/>
          </reference>
          <reference field="2" count="1" selected="0">
            <x v="119"/>
          </reference>
          <reference field="3" count="1" selected="0">
            <x v="119"/>
          </reference>
          <reference field="4" count="1">
            <x v="122"/>
          </reference>
        </references>
      </pivotArea>
    </format>
    <format dxfId="17725">
      <pivotArea dataOnly="0" labelOnly="1" fieldPosition="0">
        <references count="5">
          <reference field="0" count="1" selected="0">
            <x v="121"/>
          </reference>
          <reference field="1" count="1" selected="0">
            <x v="119"/>
          </reference>
          <reference field="2" count="1" selected="0">
            <x v="120"/>
          </reference>
          <reference field="3" count="1" selected="0">
            <x v="120"/>
          </reference>
          <reference field="4" count="1">
            <x v="123"/>
          </reference>
        </references>
      </pivotArea>
    </format>
    <format dxfId="17724">
      <pivotArea dataOnly="0" labelOnly="1" fieldPosition="0">
        <references count="5">
          <reference field="0" count="1" selected="0">
            <x v="122"/>
          </reference>
          <reference field="1" count="1" selected="0">
            <x v="120"/>
          </reference>
          <reference field="2" count="1" selected="0">
            <x v="121"/>
          </reference>
          <reference field="3" count="1" selected="0">
            <x v="121"/>
          </reference>
          <reference field="4" count="1">
            <x v="124"/>
          </reference>
        </references>
      </pivotArea>
    </format>
    <format dxfId="17723">
      <pivotArea dataOnly="0" labelOnly="1" fieldPosition="0">
        <references count="5">
          <reference field="0" count="1" selected="0">
            <x v="123"/>
          </reference>
          <reference field="1" count="1" selected="0">
            <x v="121"/>
          </reference>
          <reference field="2" count="1" selected="0">
            <x v="122"/>
          </reference>
          <reference field="3" count="1" selected="0">
            <x v="122"/>
          </reference>
          <reference field="4" count="1">
            <x v="125"/>
          </reference>
        </references>
      </pivotArea>
    </format>
    <format dxfId="17722">
      <pivotArea dataOnly="0" labelOnly="1" fieldPosition="0">
        <references count="5">
          <reference field="0" count="1" selected="0">
            <x v="124"/>
          </reference>
          <reference field="1" count="1" selected="0">
            <x v="122"/>
          </reference>
          <reference field="2" count="1" selected="0">
            <x v="123"/>
          </reference>
          <reference field="3" count="1" selected="0">
            <x v="123"/>
          </reference>
          <reference field="4" count="1">
            <x v="126"/>
          </reference>
        </references>
      </pivotArea>
    </format>
    <format dxfId="17721">
      <pivotArea dataOnly="0" labelOnly="1" fieldPosition="0">
        <references count="5">
          <reference field="0" count="1" selected="0">
            <x v="125"/>
          </reference>
          <reference field="1" count="1" selected="0">
            <x v="123"/>
          </reference>
          <reference field="2" count="1" selected="0">
            <x v="124"/>
          </reference>
          <reference field="3" count="1" selected="0">
            <x v="124"/>
          </reference>
          <reference field="4" count="1">
            <x v="127"/>
          </reference>
        </references>
      </pivotArea>
    </format>
    <format dxfId="17720">
      <pivotArea dataOnly="0" labelOnly="1" fieldPosition="0">
        <references count="5">
          <reference field="0" count="1" selected="0">
            <x v="126"/>
          </reference>
          <reference field="1" count="1" selected="0">
            <x v="124"/>
          </reference>
          <reference field="2" count="1" selected="0">
            <x v="125"/>
          </reference>
          <reference field="3" count="1" selected="0">
            <x v="125"/>
          </reference>
          <reference field="4" count="1">
            <x v="128"/>
          </reference>
        </references>
      </pivotArea>
    </format>
    <format dxfId="17719">
      <pivotArea dataOnly="0" labelOnly="1" fieldPosition="0">
        <references count="5">
          <reference field="0" count="1" selected="0">
            <x v="127"/>
          </reference>
          <reference field="1" count="1" selected="0">
            <x v="125"/>
          </reference>
          <reference field="2" count="1" selected="0">
            <x v="126"/>
          </reference>
          <reference field="3" count="1" selected="0">
            <x v="126"/>
          </reference>
          <reference field="4" count="1">
            <x v="129"/>
          </reference>
        </references>
      </pivotArea>
    </format>
    <format dxfId="17718">
      <pivotArea dataOnly="0" labelOnly="1" fieldPosition="0">
        <references count="5">
          <reference field="0" count="1" selected="0">
            <x v="128"/>
          </reference>
          <reference field="1" count="1" selected="0">
            <x v="126"/>
          </reference>
          <reference field="2" count="1" selected="0">
            <x v="127"/>
          </reference>
          <reference field="3" count="1" selected="0">
            <x v="127"/>
          </reference>
          <reference field="4" count="1">
            <x v="130"/>
          </reference>
        </references>
      </pivotArea>
    </format>
    <format dxfId="17717">
      <pivotArea dataOnly="0" labelOnly="1" fieldPosition="0">
        <references count="5">
          <reference field="0" count="1" selected="0">
            <x v="129"/>
          </reference>
          <reference field="1" count="1" selected="0">
            <x v="127"/>
          </reference>
          <reference field="2" count="1" selected="0">
            <x v="128"/>
          </reference>
          <reference field="3" count="1" selected="0">
            <x v="128"/>
          </reference>
          <reference field="4" count="1">
            <x v="131"/>
          </reference>
        </references>
      </pivotArea>
    </format>
    <format dxfId="17716">
      <pivotArea dataOnly="0" labelOnly="1" fieldPosition="0">
        <references count="5">
          <reference field="0" count="1" selected="0">
            <x v="130"/>
          </reference>
          <reference field="1" count="1" selected="0">
            <x v="128"/>
          </reference>
          <reference field="2" count="1" selected="0">
            <x v="129"/>
          </reference>
          <reference field="3" count="1" selected="0">
            <x v="129"/>
          </reference>
          <reference field="4" count="1">
            <x v="132"/>
          </reference>
        </references>
      </pivotArea>
    </format>
    <format dxfId="17715">
      <pivotArea dataOnly="0" labelOnly="1" fieldPosition="0">
        <references count="5">
          <reference field="0" count="1" selected="0">
            <x v="131"/>
          </reference>
          <reference field="1" count="1" selected="0">
            <x v="129"/>
          </reference>
          <reference field="2" count="1" selected="0">
            <x v="130"/>
          </reference>
          <reference field="3" count="1" selected="0">
            <x v="130"/>
          </reference>
          <reference field="4" count="1">
            <x v="133"/>
          </reference>
        </references>
      </pivotArea>
    </format>
    <format dxfId="17714">
      <pivotArea dataOnly="0" labelOnly="1" fieldPosition="0">
        <references count="5">
          <reference field="0" count="1" selected="0">
            <x v="132"/>
          </reference>
          <reference field="1" count="1" selected="0">
            <x v="130"/>
          </reference>
          <reference field="2" count="1" selected="0">
            <x v="131"/>
          </reference>
          <reference field="3" count="1" selected="0">
            <x v="131"/>
          </reference>
          <reference field="4" count="1">
            <x v="134"/>
          </reference>
        </references>
      </pivotArea>
    </format>
    <format dxfId="17713">
      <pivotArea dataOnly="0" labelOnly="1" fieldPosition="0">
        <references count="5">
          <reference field="0" count="1" selected="0">
            <x v="133"/>
          </reference>
          <reference field="1" count="1" selected="0">
            <x v="131"/>
          </reference>
          <reference field="2" count="1" selected="0">
            <x v="132"/>
          </reference>
          <reference field="3" count="1" selected="0">
            <x v="132"/>
          </reference>
          <reference field="4" count="1">
            <x v="135"/>
          </reference>
        </references>
      </pivotArea>
    </format>
    <format dxfId="17712">
      <pivotArea dataOnly="0" labelOnly="1" fieldPosition="0">
        <references count="5">
          <reference field="0" count="1" selected="0">
            <x v="134"/>
          </reference>
          <reference field="1" count="1" selected="0">
            <x v="132"/>
          </reference>
          <reference field="2" count="1" selected="0">
            <x v="133"/>
          </reference>
          <reference field="3" count="1" selected="0">
            <x v="133"/>
          </reference>
          <reference field="4" count="1">
            <x v="136"/>
          </reference>
        </references>
      </pivotArea>
    </format>
    <format dxfId="17711">
      <pivotArea dataOnly="0" labelOnly="1" fieldPosition="0">
        <references count="5">
          <reference field="0" count="1" selected="0">
            <x v="135"/>
          </reference>
          <reference field="1" count="1" selected="0">
            <x v="133"/>
          </reference>
          <reference field="2" count="1" selected="0">
            <x v="134"/>
          </reference>
          <reference field="3" count="1" selected="0">
            <x v="134"/>
          </reference>
          <reference field="4" count="1">
            <x v="137"/>
          </reference>
        </references>
      </pivotArea>
    </format>
    <format dxfId="17710">
      <pivotArea dataOnly="0" labelOnly="1" fieldPosition="0">
        <references count="5">
          <reference field="0" count="1" selected="0">
            <x v="136"/>
          </reference>
          <reference field="1" count="1" selected="0">
            <x v="134"/>
          </reference>
          <reference field="2" count="1" selected="0">
            <x v="135"/>
          </reference>
          <reference field="3" count="1" selected="0">
            <x v="135"/>
          </reference>
          <reference field="4" count="1">
            <x v="138"/>
          </reference>
        </references>
      </pivotArea>
    </format>
    <format dxfId="17709">
      <pivotArea dataOnly="0" labelOnly="1" fieldPosition="0">
        <references count="5">
          <reference field="0" count="1" selected="0">
            <x v="137"/>
          </reference>
          <reference field="1" count="1" selected="0">
            <x v="135"/>
          </reference>
          <reference field="2" count="1" selected="0">
            <x v="136"/>
          </reference>
          <reference field="3" count="1" selected="0">
            <x v="136"/>
          </reference>
          <reference field="4" count="1">
            <x v="139"/>
          </reference>
        </references>
      </pivotArea>
    </format>
    <format dxfId="17708">
      <pivotArea dataOnly="0" labelOnly="1" fieldPosition="0">
        <references count="5">
          <reference field="0" count="1" selected="0">
            <x v="138"/>
          </reference>
          <reference field="1" count="1" selected="0">
            <x v="136"/>
          </reference>
          <reference field="2" count="1" selected="0">
            <x v="137"/>
          </reference>
          <reference field="3" count="1" selected="0">
            <x v="137"/>
          </reference>
          <reference field="4" count="1">
            <x v="140"/>
          </reference>
        </references>
      </pivotArea>
    </format>
    <format dxfId="17707">
      <pivotArea dataOnly="0" labelOnly="1" fieldPosition="0">
        <references count="5">
          <reference field="0" count="1" selected="0">
            <x v="139"/>
          </reference>
          <reference field="1" count="1" selected="0">
            <x v="137"/>
          </reference>
          <reference field="2" count="1" selected="0">
            <x v="138"/>
          </reference>
          <reference field="3" count="1" selected="0">
            <x v="138"/>
          </reference>
          <reference field="4" count="1">
            <x v="141"/>
          </reference>
        </references>
      </pivotArea>
    </format>
    <format dxfId="17706">
      <pivotArea dataOnly="0" labelOnly="1" fieldPosition="0">
        <references count="5">
          <reference field="0" count="1" selected="0">
            <x v="140"/>
          </reference>
          <reference field="1" count="1" selected="0">
            <x v="138"/>
          </reference>
          <reference field="2" count="1" selected="0">
            <x v="139"/>
          </reference>
          <reference field="3" count="1" selected="0">
            <x v="139"/>
          </reference>
          <reference field="4" count="1">
            <x v="142"/>
          </reference>
        </references>
      </pivotArea>
    </format>
    <format dxfId="17705">
      <pivotArea dataOnly="0" labelOnly="1" fieldPosition="0">
        <references count="5">
          <reference field="0" count="1" selected="0">
            <x v="141"/>
          </reference>
          <reference field="1" count="1" selected="0">
            <x v="139"/>
          </reference>
          <reference field="2" count="1" selected="0">
            <x v="140"/>
          </reference>
          <reference field="3" count="1" selected="0">
            <x v="140"/>
          </reference>
          <reference field="4" count="1">
            <x v="143"/>
          </reference>
        </references>
      </pivotArea>
    </format>
    <format dxfId="17704">
      <pivotArea dataOnly="0" labelOnly="1" fieldPosition="0">
        <references count="5">
          <reference field="0" count="1" selected="0">
            <x v="142"/>
          </reference>
          <reference field="1" count="1" selected="0">
            <x v="140"/>
          </reference>
          <reference field="2" count="1" selected="0">
            <x v="141"/>
          </reference>
          <reference field="3" count="1" selected="0">
            <x v="141"/>
          </reference>
          <reference field="4" count="1">
            <x v="144"/>
          </reference>
        </references>
      </pivotArea>
    </format>
    <format dxfId="17703">
      <pivotArea dataOnly="0" labelOnly="1" fieldPosition="0">
        <references count="5">
          <reference field="0" count="1" selected="0">
            <x v="143"/>
          </reference>
          <reference field="1" count="1" selected="0">
            <x v="141"/>
          </reference>
          <reference field="2" count="1" selected="0">
            <x v="142"/>
          </reference>
          <reference field="3" count="1" selected="0">
            <x v="142"/>
          </reference>
          <reference field="4" count="1">
            <x v="145"/>
          </reference>
        </references>
      </pivotArea>
    </format>
    <format dxfId="17702">
      <pivotArea dataOnly="0" labelOnly="1" fieldPosition="0">
        <references count="5">
          <reference field="0" count="1" selected="0">
            <x v="144"/>
          </reference>
          <reference field="1" count="1" selected="0">
            <x v="142"/>
          </reference>
          <reference field="2" count="1" selected="0">
            <x v="143"/>
          </reference>
          <reference field="3" count="1" selected="0">
            <x v="143"/>
          </reference>
          <reference field="4" count="1">
            <x v="146"/>
          </reference>
        </references>
      </pivotArea>
    </format>
    <format dxfId="17701">
      <pivotArea dataOnly="0" labelOnly="1" fieldPosition="0">
        <references count="5">
          <reference field="0" count="1" selected="0">
            <x v="145"/>
          </reference>
          <reference field="1" count="1" selected="0">
            <x v="143"/>
          </reference>
          <reference field="2" count="1" selected="0">
            <x v="144"/>
          </reference>
          <reference field="3" count="1" selected="0">
            <x v="144"/>
          </reference>
          <reference field="4" count="1">
            <x v="147"/>
          </reference>
        </references>
      </pivotArea>
    </format>
    <format dxfId="17700">
      <pivotArea dataOnly="0" labelOnly="1" fieldPosition="0">
        <references count="5">
          <reference field="0" count="1" selected="0">
            <x v="146"/>
          </reference>
          <reference field="1" count="1" selected="0">
            <x v="144"/>
          </reference>
          <reference field="2" count="1" selected="0">
            <x v="145"/>
          </reference>
          <reference field="3" count="1" selected="0">
            <x v="145"/>
          </reference>
          <reference field="4" count="1">
            <x v="148"/>
          </reference>
        </references>
      </pivotArea>
    </format>
    <format dxfId="17699">
      <pivotArea dataOnly="0" labelOnly="1" fieldPosition="0">
        <references count="5">
          <reference field="0" count="1" selected="0">
            <x v="147"/>
          </reference>
          <reference field="1" count="1" selected="0">
            <x v="145"/>
          </reference>
          <reference field="2" count="1" selected="0">
            <x v="146"/>
          </reference>
          <reference field="3" count="1" selected="0">
            <x v="146"/>
          </reference>
          <reference field="4" count="1">
            <x v="149"/>
          </reference>
        </references>
      </pivotArea>
    </format>
    <format dxfId="17698">
      <pivotArea dataOnly="0" labelOnly="1" fieldPosition="0">
        <references count="5">
          <reference field="0" count="1" selected="0">
            <x v="148"/>
          </reference>
          <reference field="1" count="1" selected="0">
            <x v="146"/>
          </reference>
          <reference field="2" count="1" selected="0">
            <x v="147"/>
          </reference>
          <reference field="3" count="1" selected="0">
            <x v="147"/>
          </reference>
          <reference field="4" count="1">
            <x v="150"/>
          </reference>
        </references>
      </pivotArea>
    </format>
    <format dxfId="17697">
      <pivotArea dataOnly="0" labelOnly="1" fieldPosition="0">
        <references count="5">
          <reference field="0" count="1" selected="0">
            <x v="149"/>
          </reference>
          <reference field="1" count="1" selected="0">
            <x v="147"/>
          </reference>
          <reference field="2" count="1" selected="0">
            <x v="148"/>
          </reference>
          <reference field="3" count="1" selected="0">
            <x v="148"/>
          </reference>
          <reference field="4" count="1">
            <x v="151"/>
          </reference>
        </references>
      </pivotArea>
    </format>
    <format dxfId="17696">
      <pivotArea dataOnly="0" labelOnly="1" fieldPosition="0">
        <references count="5">
          <reference field="0" count="1" selected="0">
            <x v="150"/>
          </reference>
          <reference field="1" count="1" selected="0">
            <x v="148"/>
          </reference>
          <reference field="2" count="1" selected="0">
            <x v="149"/>
          </reference>
          <reference field="3" count="1" selected="0">
            <x v="149"/>
          </reference>
          <reference field="4" count="1">
            <x v="152"/>
          </reference>
        </references>
      </pivotArea>
    </format>
    <format dxfId="17695">
      <pivotArea dataOnly="0" labelOnly="1" fieldPosition="0">
        <references count="5">
          <reference field="0" count="1" selected="0">
            <x v="151"/>
          </reference>
          <reference field="1" count="1" selected="0">
            <x v="149"/>
          </reference>
          <reference field="2" count="1" selected="0">
            <x v="150"/>
          </reference>
          <reference field="3" count="1" selected="0">
            <x v="150"/>
          </reference>
          <reference field="4" count="1">
            <x v="153"/>
          </reference>
        </references>
      </pivotArea>
    </format>
    <format dxfId="17694">
      <pivotArea dataOnly="0" labelOnly="1" fieldPosition="0">
        <references count="5">
          <reference field="0" count="1" selected="0">
            <x v="152"/>
          </reference>
          <reference field="1" count="1" selected="0">
            <x v="150"/>
          </reference>
          <reference field="2" count="1" selected="0">
            <x v="151"/>
          </reference>
          <reference field="3" count="1" selected="0">
            <x v="151"/>
          </reference>
          <reference field="4" count="1">
            <x v="154"/>
          </reference>
        </references>
      </pivotArea>
    </format>
    <format dxfId="17693">
      <pivotArea dataOnly="0" labelOnly="1" fieldPosition="0">
        <references count="5">
          <reference field="0" count="1" selected="0">
            <x v="153"/>
          </reference>
          <reference field="1" count="1" selected="0">
            <x v="151"/>
          </reference>
          <reference field="2" count="1" selected="0">
            <x v="152"/>
          </reference>
          <reference field="3" count="1" selected="0">
            <x v="152"/>
          </reference>
          <reference field="4" count="1">
            <x v="155"/>
          </reference>
        </references>
      </pivotArea>
    </format>
    <format dxfId="17692">
      <pivotArea dataOnly="0" labelOnly="1" fieldPosition="0">
        <references count="5">
          <reference field="0" count="1" selected="0">
            <x v="154"/>
          </reference>
          <reference field="1" count="1" selected="0">
            <x v="152"/>
          </reference>
          <reference field="2" count="1" selected="0">
            <x v="153"/>
          </reference>
          <reference field="3" count="1" selected="0">
            <x v="153"/>
          </reference>
          <reference field="4" count="1">
            <x v="156"/>
          </reference>
        </references>
      </pivotArea>
    </format>
    <format dxfId="17691">
      <pivotArea dataOnly="0" labelOnly="1" fieldPosition="0">
        <references count="5">
          <reference field="0" count="1" selected="0">
            <x v="155"/>
          </reference>
          <reference field="1" count="1" selected="0">
            <x v="153"/>
          </reference>
          <reference field="2" count="1" selected="0">
            <x v="154"/>
          </reference>
          <reference field="3" count="1" selected="0">
            <x v="154"/>
          </reference>
          <reference field="4" count="1">
            <x v="157"/>
          </reference>
        </references>
      </pivotArea>
    </format>
    <format dxfId="17690">
      <pivotArea dataOnly="0" labelOnly="1" fieldPosition="0">
        <references count="5">
          <reference field="0" count="1" selected="0">
            <x v="156"/>
          </reference>
          <reference field="1" count="1" selected="0">
            <x v="154"/>
          </reference>
          <reference field="2" count="1" selected="0">
            <x v="155"/>
          </reference>
          <reference field="3" count="1" selected="0">
            <x v="155"/>
          </reference>
          <reference field="4" count="1">
            <x v="158"/>
          </reference>
        </references>
      </pivotArea>
    </format>
    <format dxfId="17689">
      <pivotArea dataOnly="0" labelOnly="1" fieldPosition="0">
        <references count="5">
          <reference field="0" count="1" selected="0">
            <x v="157"/>
          </reference>
          <reference field="1" count="1" selected="0">
            <x v="155"/>
          </reference>
          <reference field="2" count="1" selected="0">
            <x v="156"/>
          </reference>
          <reference field="3" count="1" selected="0">
            <x v="156"/>
          </reference>
          <reference field="4" count="1">
            <x v="159"/>
          </reference>
        </references>
      </pivotArea>
    </format>
    <format dxfId="17688">
      <pivotArea dataOnly="0" labelOnly="1" fieldPosition="0">
        <references count="5">
          <reference field="0" count="1" selected="0">
            <x v="158"/>
          </reference>
          <reference field="1" count="1" selected="0">
            <x v="156"/>
          </reference>
          <reference field="2" count="1" selected="0">
            <x v="157"/>
          </reference>
          <reference field="3" count="1" selected="0">
            <x v="157"/>
          </reference>
          <reference field="4" count="1">
            <x v="160"/>
          </reference>
        </references>
      </pivotArea>
    </format>
    <format dxfId="17687">
      <pivotArea dataOnly="0" labelOnly="1" fieldPosition="0">
        <references count="5">
          <reference field="0" count="1" selected="0">
            <x v="159"/>
          </reference>
          <reference field="1" count="1" selected="0">
            <x v="157"/>
          </reference>
          <reference field="2" count="1" selected="0">
            <x v="158"/>
          </reference>
          <reference field="3" count="1" selected="0">
            <x v="158"/>
          </reference>
          <reference field="4" count="1">
            <x v="161"/>
          </reference>
        </references>
      </pivotArea>
    </format>
    <format dxfId="17686">
      <pivotArea dataOnly="0" labelOnly="1" fieldPosition="0">
        <references count="5">
          <reference field="0" count="1" selected="0">
            <x v="160"/>
          </reference>
          <reference field="1" count="1" selected="0">
            <x v="158"/>
          </reference>
          <reference field="2" count="1" selected="0">
            <x v="159"/>
          </reference>
          <reference field="3" count="1" selected="0">
            <x v="159"/>
          </reference>
          <reference field="4" count="1">
            <x v="162"/>
          </reference>
        </references>
      </pivotArea>
    </format>
    <format dxfId="17685">
      <pivotArea dataOnly="0" labelOnly="1" fieldPosition="0">
        <references count="5">
          <reference field="0" count="1" selected="0">
            <x v="161"/>
          </reference>
          <reference field="1" count="1" selected="0">
            <x v="159"/>
          </reference>
          <reference field="2" count="1" selected="0">
            <x v="160"/>
          </reference>
          <reference field="3" count="1" selected="0">
            <x v="160"/>
          </reference>
          <reference field="4" count="1">
            <x v="163"/>
          </reference>
        </references>
      </pivotArea>
    </format>
    <format dxfId="17684">
      <pivotArea dataOnly="0" labelOnly="1" fieldPosition="0">
        <references count="5">
          <reference field="0" count="1" selected="0">
            <x v="162"/>
          </reference>
          <reference field="1" count="1" selected="0">
            <x v="160"/>
          </reference>
          <reference field="2" count="1" selected="0">
            <x v="161"/>
          </reference>
          <reference field="3" count="1" selected="0">
            <x v="161"/>
          </reference>
          <reference field="4" count="1">
            <x v="164"/>
          </reference>
        </references>
      </pivotArea>
    </format>
    <format dxfId="17683">
      <pivotArea dataOnly="0" labelOnly="1" fieldPosition="0">
        <references count="5">
          <reference field="0" count="1" selected="0">
            <x v="163"/>
          </reference>
          <reference field="1" count="1" selected="0">
            <x v="161"/>
          </reference>
          <reference field="2" count="1" selected="0">
            <x v="162"/>
          </reference>
          <reference field="3" count="1" selected="0">
            <x v="162"/>
          </reference>
          <reference field="4" count="1">
            <x v="165"/>
          </reference>
        </references>
      </pivotArea>
    </format>
    <format dxfId="17682">
      <pivotArea dataOnly="0" labelOnly="1" fieldPosition="0">
        <references count="5">
          <reference field="0" count="1" selected="0">
            <x v="164"/>
          </reference>
          <reference field="1" count="1" selected="0">
            <x v="162"/>
          </reference>
          <reference field="2" count="1" selected="0">
            <x v="163"/>
          </reference>
          <reference field="3" count="1" selected="0">
            <x v="163"/>
          </reference>
          <reference field="4" count="1">
            <x v="166"/>
          </reference>
        </references>
      </pivotArea>
    </format>
    <format dxfId="17681">
      <pivotArea dataOnly="0" labelOnly="1" fieldPosition="0">
        <references count="5">
          <reference field="0" count="1" selected="0">
            <x v="165"/>
          </reference>
          <reference field="1" count="1" selected="0">
            <x v="163"/>
          </reference>
          <reference field="2" count="1" selected="0">
            <x v="164"/>
          </reference>
          <reference field="3" count="1" selected="0">
            <x v="164"/>
          </reference>
          <reference field="4" count="1">
            <x v="167"/>
          </reference>
        </references>
      </pivotArea>
    </format>
    <format dxfId="17680">
      <pivotArea dataOnly="0" labelOnly="1" fieldPosition="0">
        <references count="5">
          <reference field="0" count="1" selected="0">
            <x v="166"/>
          </reference>
          <reference field="1" count="1" selected="0">
            <x v="164"/>
          </reference>
          <reference field="2" count="1" selected="0">
            <x v="165"/>
          </reference>
          <reference field="3" count="1" selected="0">
            <x v="165"/>
          </reference>
          <reference field="4" count="1">
            <x v="168"/>
          </reference>
        </references>
      </pivotArea>
    </format>
    <format dxfId="17679">
      <pivotArea dataOnly="0" labelOnly="1" fieldPosition="0">
        <references count="5">
          <reference field="0" count="1" selected="0">
            <x v="167"/>
          </reference>
          <reference field="1" count="1" selected="0">
            <x v="165"/>
          </reference>
          <reference field="2" count="1" selected="0">
            <x v="166"/>
          </reference>
          <reference field="3" count="1" selected="0">
            <x v="166"/>
          </reference>
          <reference field="4" count="1">
            <x v="169"/>
          </reference>
        </references>
      </pivotArea>
    </format>
    <format dxfId="17678">
      <pivotArea dataOnly="0" labelOnly="1" fieldPosition="0">
        <references count="5">
          <reference field="0" count="1" selected="0">
            <x v="168"/>
          </reference>
          <reference field="1" count="1" selected="0">
            <x v="166"/>
          </reference>
          <reference field="2" count="1" selected="0">
            <x v="167"/>
          </reference>
          <reference field="3" count="1" selected="0">
            <x v="167"/>
          </reference>
          <reference field="4" count="1">
            <x v="170"/>
          </reference>
        </references>
      </pivotArea>
    </format>
    <format dxfId="17677">
      <pivotArea dataOnly="0" labelOnly="1" fieldPosition="0">
        <references count="5">
          <reference field="0" count="1" selected="0">
            <x v="169"/>
          </reference>
          <reference field="1" count="1" selected="0">
            <x v="167"/>
          </reference>
          <reference field="2" count="1" selected="0">
            <x v="168"/>
          </reference>
          <reference field="3" count="1" selected="0">
            <x v="168"/>
          </reference>
          <reference field="4" count="1">
            <x v="171"/>
          </reference>
        </references>
      </pivotArea>
    </format>
    <format dxfId="17676">
      <pivotArea dataOnly="0" labelOnly="1" fieldPosition="0">
        <references count="5">
          <reference field="0" count="1" selected="0">
            <x v="170"/>
          </reference>
          <reference field="1" count="1" selected="0">
            <x v="168"/>
          </reference>
          <reference field="2" count="1" selected="0">
            <x v="169"/>
          </reference>
          <reference field="3" count="1" selected="0">
            <x v="169"/>
          </reference>
          <reference field="4" count="1">
            <x v="172"/>
          </reference>
        </references>
      </pivotArea>
    </format>
    <format dxfId="17675">
      <pivotArea dataOnly="0" labelOnly="1" fieldPosition="0">
        <references count="5">
          <reference field="0" count="1" selected="0">
            <x v="171"/>
          </reference>
          <reference field="1" count="1" selected="0">
            <x v="169"/>
          </reference>
          <reference field="2" count="1" selected="0">
            <x v="170"/>
          </reference>
          <reference field="3" count="1" selected="0">
            <x v="170"/>
          </reference>
          <reference field="4" count="1">
            <x v="173"/>
          </reference>
        </references>
      </pivotArea>
    </format>
    <format dxfId="17674">
      <pivotArea dataOnly="0" labelOnly="1" fieldPosition="0">
        <references count="5">
          <reference field="0" count="1" selected="0">
            <x v="172"/>
          </reference>
          <reference field="1" count="1" selected="0">
            <x v="170"/>
          </reference>
          <reference field="2" count="1" selected="0">
            <x v="171"/>
          </reference>
          <reference field="3" count="1" selected="0">
            <x v="171"/>
          </reference>
          <reference field="4" count="1">
            <x v="174"/>
          </reference>
        </references>
      </pivotArea>
    </format>
    <format dxfId="17673">
      <pivotArea dataOnly="0" labelOnly="1" fieldPosition="0">
        <references count="5">
          <reference field="0" count="1" selected="0">
            <x v="173"/>
          </reference>
          <reference field="1" count="1" selected="0">
            <x v="171"/>
          </reference>
          <reference field="2" count="1" selected="0">
            <x v="172"/>
          </reference>
          <reference field="3" count="1" selected="0">
            <x v="172"/>
          </reference>
          <reference field="4" count="1">
            <x v="175"/>
          </reference>
        </references>
      </pivotArea>
    </format>
    <format dxfId="17672">
      <pivotArea dataOnly="0" labelOnly="1" fieldPosition="0">
        <references count="5">
          <reference field="0" count="1" selected="0">
            <x v="174"/>
          </reference>
          <reference field="1" count="1" selected="0">
            <x v="172"/>
          </reference>
          <reference field="2" count="1" selected="0">
            <x v="173"/>
          </reference>
          <reference field="3" count="1" selected="0">
            <x v="173"/>
          </reference>
          <reference field="4" count="1">
            <x v="176"/>
          </reference>
        </references>
      </pivotArea>
    </format>
    <format dxfId="17671">
      <pivotArea dataOnly="0" labelOnly="1" fieldPosition="0">
        <references count="5">
          <reference field="0" count="1" selected="0">
            <x v="175"/>
          </reference>
          <reference field="1" count="1" selected="0">
            <x v="173"/>
          </reference>
          <reference field="2" count="1" selected="0">
            <x v="174"/>
          </reference>
          <reference field="3" count="1" selected="0">
            <x v="174"/>
          </reference>
          <reference field="4" count="1">
            <x v="177"/>
          </reference>
        </references>
      </pivotArea>
    </format>
    <format dxfId="17670">
      <pivotArea dataOnly="0" labelOnly="1" fieldPosition="0">
        <references count="5">
          <reference field="0" count="1" selected="0">
            <x v="176"/>
          </reference>
          <reference field="1" count="1" selected="0">
            <x v="174"/>
          </reference>
          <reference field="2" count="1" selected="0">
            <x v="175"/>
          </reference>
          <reference field="3" count="1" selected="0">
            <x v="175"/>
          </reference>
          <reference field="4" count="1">
            <x v="178"/>
          </reference>
        </references>
      </pivotArea>
    </format>
    <format dxfId="17669">
      <pivotArea dataOnly="0" labelOnly="1" fieldPosition="0">
        <references count="5">
          <reference field="0" count="1" selected="0">
            <x v="177"/>
          </reference>
          <reference field="1" count="1" selected="0">
            <x v="175"/>
          </reference>
          <reference field="2" count="1" selected="0">
            <x v="176"/>
          </reference>
          <reference field="3" count="1" selected="0">
            <x v="176"/>
          </reference>
          <reference field="4" count="1">
            <x v="179"/>
          </reference>
        </references>
      </pivotArea>
    </format>
    <format dxfId="17668">
      <pivotArea dataOnly="0" labelOnly="1" fieldPosition="0">
        <references count="5">
          <reference field="0" count="1" selected="0">
            <x v="178"/>
          </reference>
          <reference field="1" count="1" selected="0">
            <x v="176"/>
          </reference>
          <reference field="2" count="1" selected="0">
            <x v="177"/>
          </reference>
          <reference field="3" count="1" selected="0">
            <x v="177"/>
          </reference>
          <reference field="4" count="1">
            <x v="180"/>
          </reference>
        </references>
      </pivotArea>
    </format>
    <format dxfId="17667">
      <pivotArea dataOnly="0" labelOnly="1" fieldPosition="0">
        <references count="5">
          <reference field="0" count="1" selected="0">
            <x v="179"/>
          </reference>
          <reference field="1" count="1" selected="0">
            <x v="177"/>
          </reference>
          <reference field="2" count="1" selected="0">
            <x v="178"/>
          </reference>
          <reference field="3" count="1" selected="0">
            <x v="178"/>
          </reference>
          <reference field="4" count="1">
            <x v="181"/>
          </reference>
        </references>
      </pivotArea>
    </format>
    <format dxfId="17666">
      <pivotArea dataOnly="0" labelOnly="1" fieldPosition="0">
        <references count="5">
          <reference field="0" count="1" selected="0">
            <x v="180"/>
          </reference>
          <reference field="1" count="1" selected="0">
            <x v="178"/>
          </reference>
          <reference field="2" count="1" selected="0">
            <x v="179"/>
          </reference>
          <reference field="3" count="1" selected="0">
            <x v="179"/>
          </reference>
          <reference field="4" count="1">
            <x v="182"/>
          </reference>
        </references>
      </pivotArea>
    </format>
    <format dxfId="17665">
      <pivotArea dataOnly="0" labelOnly="1" fieldPosition="0">
        <references count="5">
          <reference field="0" count="1" selected="0">
            <x v="181"/>
          </reference>
          <reference field="1" count="1" selected="0">
            <x v="179"/>
          </reference>
          <reference field="2" count="1" selected="0">
            <x v="180"/>
          </reference>
          <reference field="3" count="1" selected="0">
            <x v="180"/>
          </reference>
          <reference field="4" count="1">
            <x v="183"/>
          </reference>
        </references>
      </pivotArea>
    </format>
    <format dxfId="17664">
      <pivotArea dataOnly="0" labelOnly="1" fieldPosition="0">
        <references count="5">
          <reference field="0" count="1" selected="0">
            <x v="182"/>
          </reference>
          <reference field="1" count="1" selected="0">
            <x v="180"/>
          </reference>
          <reference field="2" count="1" selected="0">
            <x v="181"/>
          </reference>
          <reference field="3" count="1" selected="0">
            <x v="181"/>
          </reference>
          <reference field="4" count="1">
            <x v="184"/>
          </reference>
        </references>
      </pivotArea>
    </format>
    <format dxfId="17663">
      <pivotArea dataOnly="0" labelOnly="1" fieldPosition="0">
        <references count="5">
          <reference field="0" count="1" selected="0">
            <x v="183"/>
          </reference>
          <reference field="1" count="1" selected="0">
            <x v="181"/>
          </reference>
          <reference field="2" count="1" selected="0">
            <x v="182"/>
          </reference>
          <reference field="3" count="1" selected="0">
            <x v="182"/>
          </reference>
          <reference field="4" count="1">
            <x v="185"/>
          </reference>
        </references>
      </pivotArea>
    </format>
    <format dxfId="17662">
      <pivotArea dataOnly="0" labelOnly="1" fieldPosition="0">
        <references count="5">
          <reference field="0" count="1" selected="0">
            <x v="184"/>
          </reference>
          <reference field="1" count="1" selected="0">
            <x v="182"/>
          </reference>
          <reference field="2" count="1" selected="0">
            <x v="183"/>
          </reference>
          <reference field="3" count="1" selected="0">
            <x v="183"/>
          </reference>
          <reference field="4" count="1">
            <x v="186"/>
          </reference>
        </references>
      </pivotArea>
    </format>
    <format dxfId="17661">
      <pivotArea dataOnly="0" labelOnly="1" fieldPosition="0">
        <references count="5">
          <reference field="0" count="1" selected="0">
            <x v="185"/>
          </reference>
          <reference field="1" count="1" selected="0">
            <x v="183"/>
          </reference>
          <reference field="2" count="1" selected="0">
            <x v="184"/>
          </reference>
          <reference field="3" count="1" selected="0">
            <x v="184"/>
          </reference>
          <reference field="4" count="1">
            <x v="187"/>
          </reference>
        </references>
      </pivotArea>
    </format>
    <format dxfId="17660">
      <pivotArea dataOnly="0" labelOnly="1" fieldPosition="0">
        <references count="5">
          <reference field="0" count="1" selected="0">
            <x v="186"/>
          </reference>
          <reference field="1" count="1" selected="0">
            <x v="184"/>
          </reference>
          <reference field="2" count="1" selected="0">
            <x v="185"/>
          </reference>
          <reference field="3" count="1" selected="0">
            <x v="185"/>
          </reference>
          <reference field="4" count="1">
            <x v="188"/>
          </reference>
        </references>
      </pivotArea>
    </format>
    <format dxfId="17659">
      <pivotArea dataOnly="0" labelOnly="1" fieldPosition="0">
        <references count="5">
          <reference field="0" count="1" selected="0">
            <x v="187"/>
          </reference>
          <reference field="1" count="1" selected="0">
            <x v="185"/>
          </reference>
          <reference field="2" count="1" selected="0">
            <x v="186"/>
          </reference>
          <reference field="3" count="1" selected="0">
            <x v="186"/>
          </reference>
          <reference field="4" count="1">
            <x v="189"/>
          </reference>
        </references>
      </pivotArea>
    </format>
    <format dxfId="17658">
      <pivotArea dataOnly="0" labelOnly="1" fieldPosition="0">
        <references count="5">
          <reference field="0" count="1" selected="0">
            <x v="188"/>
          </reference>
          <reference field="1" count="1" selected="0">
            <x v="186"/>
          </reference>
          <reference field="2" count="1" selected="0">
            <x v="187"/>
          </reference>
          <reference field="3" count="1" selected="0">
            <x v="187"/>
          </reference>
          <reference field="4" count="1">
            <x v="190"/>
          </reference>
        </references>
      </pivotArea>
    </format>
    <format dxfId="17657">
      <pivotArea dataOnly="0" labelOnly="1" fieldPosition="0">
        <references count="5">
          <reference field="0" count="1" selected="0">
            <x v="189"/>
          </reference>
          <reference field="1" count="1" selected="0">
            <x v="187"/>
          </reference>
          <reference field="2" count="1" selected="0">
            <x v="188"/>
          </reference>
          <reference field="3" count="1" selected="0">
            <x v="188"/>
          </reference>
          <reference field="4" count="1">
            <x v="191"/>
          </reference>
        </references>
      </pivotArea>
    </format>
    <format dxfId="17656">
      <pivotArea dataOnly="0" labelOnly="1" fieldPosition="0">
        <references count="5">
          <reference field="0" count="1" selected="0">
            <x v="190"/>
          </reference>
          <reference field="1" count="1" selected="0">
            <x v="188"/>
          </reference>
          <reference field="2" count="1" selected="0">
            <x v="189"/>
          </reference>
          <reference field="3" count="1" selected="0">
            <x v="189"/>
          </reference>
          <reference field="4" count="1">
            <x v="192"/>
          </reference>
        </references>
      </pivotArea>
    </format>
    <format dxfId="17655">
      <pivotArea dataOnly="0" labelOnly="1" fieldPosition="0">
        <references count="5">
          <reference field="0" count="1" selected="0">
            <x v="191"/>
          </reference>
          <reference field="1" count="1" selected="0">
            <x v="189"/>
          </reference>
          <reference field="2" count="1" selected="0">
            <x v="190"/>
          </reference>
          <reference field="3" count="1" selected="0">
            <x v="190"/>
          </reference>
          <reference field="4" count="1">
            <x v="193"/>
          </reference>
        </references>
      </pivotArea>
    </format>
    <format dxfId="17654">
      <pivotArea dataOnly="0" labelOnly="1" fieldPosition="0">
        <references count="5">
          <reference field="0" count="1" selected="0">
            <x v="192"/>
          </reference>
          <reference field="1" count="1" selected="0">
            <x v="190"/>
          </reference>
          <reference field="2" count="1" selected="0">
            <x v="191"/>
          </reference>
          <reference field="3" count="1" selected="0">
            <x v="191"/>
          </reference>
          <reference field="4" count="1">
            <x v="194"/>
          </reference>
        </references>
      </pivotArea>
    </format>
    <format dxfId="17653">
      <pivotArea dataOnly="0" labelOnly="1" fieldPosition="0">
        <references count="5">
          <reference field="0" count="1" selected="0">
            <x v="193"/>
          </reference>
          <reference field="1" count="1" selected="0">
            <x v="191"/>
          </reference>
          <reference field="2" count="1" selected="0">
            <x v="192"/>
          </reference>
          <reference field="3" count="1" selected="0">
            <x v="192"/>
          </reference>
          <reference field="4" count="1">
            <x v="195"/>
          </reference>
        </references>
      </pivotArea>
    </format>
    <format dxfId="17652">
      <pivotArea dataOnly="0" labelOnly="1" fieldPosition="0">
        <references count="5">
          <reference field="0" count="1" selected="0">
            <x v="194"/>
          </reference>
          <reference field="1" count="1" selected="0">
            <x v="192"/>
          </reference>
          <reference field="2" count="1" selected="0">
            <x v="193"/>
          </reference>
          <reference field="3" count="1" selected="0">
            <x v="193"/>
          </reference>
          <reference field="4" count="1">
            <x v="196"/>
          </reference>
        </references>
      </pivotArea>
    </format>
    <format dxfId="17651">
      <pivotArea dataOnly="0" labelOnly="1" fieldPosition="0">
        <references count="5">
          <reference field="0" count="1" selected="0">
            <x v="195"/>
          </reference>
          <reference field="1" count="1" selected="0">
            <x v="193"/>
          </reference>
          <reference field="2" count="1" selected="0">
            <x v="194"/>
          </reference>
          <reference field="3" count="1" selected="0">
            <x v="194"/>
          </reference>
          <reference field="4" count="1">
            <x v="197"/>
          </reference>
        </references>
      </pivotArea>
    </format>
    <format dxfId="17650">
      <pivotArea dataOnly="0" labelOnly="1" fieldPosition="0">
        <references count="5">
          <reference field="0" count="1" selected="0">
            <x v="196"/>
          </reference>
          <reference field="1" count="1" selected="0">
            <x v="194"/>
          </reference>
          <reference field="2" count="1" selected="0">
            <x v="195"/>
          </reference>
          <reference field="3" count="1" selected="0">
            <x v="195"/>
          </reference>
          <reference field="4" count="1">
            <x v="198"/>
          </reference>
        </references>
      </pivotArea>
    </format>
    <format dxfId="17649">
      <pivotArea dataOnly="0" labelOnly="1" fieldPosition="0">
        <references count="5">
          <reference field="0" count="1" selected="0">
            <x v="197"/>
          </reference>
          <reference field="1" count="1" selected="0">
            <x v="195"/>
          </reference>
          <reference field="2" count="1" selected="0">
            <x v="196"/>
          </reference>
          <reference field="3" count="1" selected="0">
            <x v="196"/>
          </reference>
          <reference field="4" count="1">
            <x v="199"/>
          </reference>
        </references>
      </pivotArea>
    </format>
    <format dxfId="17648">
      <pivotArea dataOnly="0" labelOnly="1" fieldPosition="0">
        <references count="5">
          <reference field="0" count="1" selected="0">
            <x v="198"/>
          </reference>
          <reference field="1" count="1" selected="0">
            <x v="196"/>
          </reference>
          <reference field="2" count="1" selected="0">
            <x v="197"/>
          </reference>
          <reference field="3" count="1" selected="0">
            <x v="197"/>
          </reference>
          <reference field="4" count="1">
            <x v="200"/>
          </reference>
        </references>
      </pivotArea>
    </format>
    <format dxfId="17647">
      <pivotArea dataOnly="0" labelOnly="1" fieldPosition="0">
        <references count="5">
          <reference field="0" count="1" selected="0">
            <x v="199"/>
          </reference>
          <reference field="1" count="1" selected="0">
            <x v="197"/>
          </reference>
          <reference field="2" count="1" selected="0">
            <x v="198"/>
          </reference>
          <reference field="3" count="1" selected="0">
            <x v="198"/>
          </reference>
          <reference field="4" count="1">
            <x v="201"/>
          </reference>
        </references>
      </pivotArea>
    </format>
    <format dxfId="17646">
      <pivotArea dataOnly="0" labelOnly="1" fieldPosition="0">
        <references count="5">
          <reference field="0" count="1" selected="0">
            <x v="200"/>
          </reference>
          <reference field="1" count="1" selected="0">
            <x v="198"/>
          </reference>
          <reference field="2" count="1" selected="0">
            <x v="199"/>
          </reference>
          <reference field="3" count="1" selected="0">
            <x v="199"/>
          </reference>
          <reference field="4" count="1">
            <x v="202"/>
          </reference>
        </references>
      </pivotArea>
    </format>
    <format dxfId="17645">
      <pivotArea dataOnly="0" labelOnly="1" fieldPosition="0">
        <references count="5">
          <reference field="0" count="1" selected="0">
            <x v="201"/>
          </reference>
          <reference field="1" count="1" selected="0">
            <x v="199"/>
          </reference>
          <reference field="2" count="1" selected="0">
            <x v="200"/>
          </reference>
          <reference field="3" count="1" selected="0">
            <x v="200"/>
          </reference>
          <reference field="4" count="1">
            <x v="203"/>
          </reference>
        </references>
      </pivotArea>
    </format>
    <format dxfId="17644">
      <pivotArea dataOnly="0" labelOnly="1" fieldPosition="0">
        <references count="5">
          <reference field="0" count="1" selected="0">
            <x v="202"/>
          </reference>
          <reference field="1" count="1" selected="0">
            <x v="200"/>
          </reference>
          <reference field="2" count="1" selected="0">
            <x v="201"/>
          </reference>
          <reference field="3" count="1" selected="0">
            <x v="201"/>
          </reference>
          <reference field="4" count="1">
            <x v="204"/>
          </reference>
        </references>
      </pivotArea>
    </format>
    <format dxfId="17643">
      <pivotArea dataOnly="0" labelOnly="1" fieldPosition="0">
        <references count="5">
          <reference field="0" count="1" selected="0">
            <x v="203"/>
          </reference>
          <reference field="1" count="1" selected="0">
            <x v="201"/>
          </reference>
          <reference field="2" count="1" selected="0">
            <x v="202"/>
          </reference>
          <reference field="3" count="1" selected="0">
            <x v="202"/>
          </reference>
          <reference field="4" count="1">
            <x v="205"/>
          </reference>
        </references>
      </pivotArea>
    </format>
    <format dxfId="17642">
      <pivotArea dataOnly="0" labelOnly="1" fieldPosition="0">
        <references count="5">
          <reference field="0" count="1" selected="0">
            <x v="204"/>
          </reference>
          <reference field="1" count="1" selected="0">
            <x v="202"/>
          </reference>
          <reference field="2" count="1" selected="0">
            <x v="203"/>
          </reference>
          <reference field="3" count="1" selected="0">
            <x v="203"/>
          </reference>
          <reference field="4" count="1">
            <x v="206"/>
          </reference>
        </references>
      </pivotArea>
    </format>
    <format dxfId="17641">
      <pivotArea dataOnly="0" labelOnly="1" fieldPosition="0">
        <references count="5">
          <reference field="0" count="1" selected="0">
            <x v="205"/>
          </reference>
          <reference field="1" count="1" selected="0">
            <x v="203"/>
          </reference>
          <reference field="2" count="1" selected="0">
            <x v="204"/>
          </reference>
          <reference field="3" count="1" selected="0">
            <x v="204"/>
          </reference>
          <reference field="4" count="1">
            <x v="207"/>
          </reference>
        </references>
      </pivotArea>
    </format>
    <format dxfId="17640">
      <pivotArea dataOnly="0" labelOnly="1" fieldPosition="0">
        <references count="5">
          <reference field="0" count="1" selected="0">
            <x v="206"/>
          </reference>
          <reference field="1" count="1" selected="0">
            <x v="204"/>
          </reference>
          <reference field="2" count="1" selected="0">
            <x v="205"/>
          </reference>
          <reference field="3" count="1" selected="0">
            <x v="205"/>
          </reference>
          <reference field="4" count="1">
            <x v="208"/>
          </reference>
        </references>
      </pivotArea>
    </format>
    <format dxfId="17639">
      <pivotArea dataOnly="0" labelOnly="1" fieldPosition="0">
        <references count="5">
          <reference field="0" count="1" selected="0">
            <x v="207"/>
          </reference>
          <reference field="1" count="1" selected="0">
            <x v="205"/>
          </reference>
          <reference field="2" count="1" selected="0">
            <x v="206"/>
          </reference>
          <reference field="3" count="1" selected="0">
            <x v="206"/>
          </reference>
          <reference field="4" count="1">
            <x v="209"/>
          </reference>
        </references>
      </pivotArea>
    </format>
    <format dxfId="17638">
      <pivotArea dataOnly="0" labelOnly="1" fieldPosition="0">
        <references count="5">
          <reference field="0" count="1" selected="0">
            <x v="208"/>
          </reference>
          <reference field="1" count="1" selected="0">
            <x v="206"/>
          </reference>
          <reference field="2" count="1" selected="0">
            <x v="207"/>
          </reference>
          <reference field="3" count="1" selected="0">
            <x v="207"/>
          </reference>
          <reference field="4" count="1">
            <x v="210"/>
          </reference>
        </references>
      </pivotArea>
    </format>
    <format dxfId="17637">
      <pivotArea dataOnly="0" labelOnly="1" fieldPosition="0">
        <references count="5">
          <reference field="0" count="1" selected="0">
            <x v="209"/>
          </reference>
          <reference field="1" count="1" selected="0">
            <x v="207"/>
          </reference>
          <reference field="2" count="1" selected="0">
            <x v="208"/>
          </reference>
          <reference field="3" count="1" selected="0">
            <x v="208"/>
          </reference>
          <reference field="4" count="1">
            <x v="211"/>
          </reference>
        </references>
      </pivotArea>
    </format>
    <format dxfId="17636">
      <pivotArea dataOnly="0" labelOnly="1" fieldPosition="0">
        <references count="5">
          <reference field="0" count="1" selected="0">
            <x v="210"/>
          </reference>
          <reference field="1" count="1" selected="0">
            <x v="208"/>
          </reference>
          <reference field="2" count="1" selected="0">
            <x v="209"/>
          </reference>
          <reference field="3" count="1" selected="0">
            <x v="209"/>
          </reference>
          <reference field="4" count="1">
            <x v="212"/>
          </reference>
        </references>
      </pivotArea>
    </format>
    <format dxfId="17635">
      <pivotArea dataOnly="0" labelOnly="1" fieldPosition="0">
        <references count="5">
          <reference field="0" count="1" selected="0">
            <x v="211"/>
          </reference>
          <reference field="1" count="1" selected="0">
            <x v="209"/>
          </reference>
          <reference field="2" count="1" selected="0">
            <x v="210"/>
          </reference>
          <reference field="3" count="1" selected="0">
            <x v="210"/>
          </reference>
          <reference field="4" count="1">
            <x v="213"/>
          </reference>
        </references>
      </pivotArea>
    </format>
    <format dxfId="17634">
      <pivotArea dataOnly="0" labelOnly="1" fieldPosition="0">
        <references count="5">
          <reference field="0" count="1" selected="0">
            <x v="212"/>
          </reference>
          <reference field="1" count="1" selected="0">
            <x v="210"/>
          </reference>
          <reference field="2" count="1" selected="0">
            <x v="211"/>
          </reference>
          <reference field="3" count="1" selected="0">
            <x v="211"/>
          </reference>
          <reference field="4" count="1">
            <x v="214"/>
          </reference>
        </references>
      </pivotArea>
    </format>
    <format dxfId="17633">
      <pivotArea dataOnly="0" labelOnly="1" fieldPosition="0">
        <references count="5">
          <reference field="0" count="1" selected="0">
            <x v="213"/>
          </reference>
          <reference field="1" count="1" selected="0">
            <x v="211"/>
          </reference>
          <reference field="2" count="1" selected="0">
            <x v="212"/>
          </reference>
          <reference field="3" count="1" selected="0">
            <x v="212"/>
          </reference>
          <reference field="4" count="1">
            <x v="215"/>
          </reference>
        </references>
      </pivotArea>
    </format>
    <format dxfId="17632">
      <pivotArea dataOnly="0" labelOnly="1" fieldPosition="0">
        <references count="5">
          <reference field="0" count="1" selected="0">
            <x v="214"/>
          </reference>
          <reference field="1" count="1" selected="0">
            <x v="212"/>
          </reference>
          <reference field="2" count="1" selected="0">
            <x v="213"/>
          </reference>
          <reference field="3" count="1" selected="0">
            <x v="213"/>
          </reference>
          <reference field="4" count="1">
            <x v="216"/>
          </reference>
        </references>
      </pivotArea>
    </format>
    <format dxfId="17631">
      <pivotArea dataOnly="0" labelOnly="1" fieldPosition="0">
        <references count="5">
          <reference field="0" count="1" selected="0">
            <x v="215"/>
          </reference>
          <reference field="1" count="1" selected="0">
            <x v="213"/>
          </reference>
          <reference field="2" count="1" selected="0">
            <x v="214"/>
          </reference>
          <reference field="3" count="1" selected="0">
            <x v="214"/>
          </reference>
          <reference field="4" count="1">
            <x v="217"/>
          </reference>
        </references>
      </pivotArea>
    </format>
    <format dxfId="17630">
      <pivotArea dataOnly="0" labelOnly="1" fieldPosition="0">
        <references count="5">
          <reference field="0" count="1" selected="0">
            <x v="216"/>
          </reference>
          <reference field="1" count="1" selected="0">
            <x v="214"/>
          </reference>
          <reference field="2" count="1" selected="0">
            <x v="215"/>
          </reference>
          <reference field="3" count="1" selected="0">
            <x v="215"/>
          </reference>
          <reference field="4" count="1">
            <x v="218"/>
          </reference>
        </references>
      </pivotArea>
    </format>
    <format dxfId="17629">
      <pivotArea dataOnly="0" labelOnly="1" fieldPosition="0">
        <references count="5">
          <reference field="0" count="1" selected="0">
            <x v="217"/>
          </reference>
          <reference field="1" count="1" selected="0">
            <x v="215"/>
          </reference>
          <reference field="2" count="1" selected="0">
            <x v="216"/>
          </reference>
          <reference field="3" count="1" selected="0">
            <x v="216"/>
          </reference>
          <reference field="4" count="1">
            <x v="219"/>
          </reference>
        </references>
      </pivotArea>
    </format>
    <format dxfId="17628">
      <pivotArea dataOnly="0" labelOnly="1" fieldPosition="0">
        <references count="5">
          <reference field="0" count="1" selected="0">
            <x v="218"/>
          </reference>
          <reference field="1" count="1" selected="0">
            <x v="216"/>
          </reference>
          <reference field="2" count="1" selected="0">
            <x v="217"/>
          </reference>
          <reference field="3" count="1" selected="0">
            <x v="217"/>
          </reference>
          <reference field="4" count="1">
            <x v="220"/>
          </reference>
        </references>
      </pivotArea>
    </format>
    <format dxfId="17627">
      <pivotArea dataOnly="0" labelOnly="1" fieldPosition="0">
        <references count="5">
          <reference field="0" count="1" selected="0">
            <x v="219"/>
          </reference>
          <reference field="1" count="1" selected="0">
            <x v="217"/>
          </reference>
          <reference field="2" count="1" selected="0">
            <x v="218"/>
          </reference>
          <reference field="3" count="1" selected="0">
            <x v="218"/>
          </reference>
          <reference field="4" count="1">
            <x v="221"/>
          </reference>
        </references>
      </pivotArea>
    </format>
    <format dxfId="17626">
      <pivotArea dataOnly="0" labelOnly="1" fieldPosition="0">
        <references count="5">
          <reference field="0" count="1" selected="0">
            <x v="220"/>
          </reference>
          <reference field="1" count="1" selected="0">
            <x v="218"/>
          </reference>
          <reference field="2" count="1" selected="0">
            <x v="219"/>
          </reference>
          <reference field="3" count="1" selected="0">
            <x v="219"/>
          </reference>
          <reference field="4" count="1">
            <x v="222"/>
          </reference>
        </references>
      </pivotArea>
    </format>
    <format dxfId="17625">
      <pivotArea dataOnly="0" labelOnly="1" fieldPosition="0">
        <references count="5">
          <reference field="0" count="1" selected="0">
            <x v="221"/>
          </reference>
          <reference field="1" count="1" selected="0">
            <x v="219"/>
          </reference>
          <reference field="2" count="1" selected="0">
            <x v="220"/>
          </reference>
          <reference field="3" count="1" selected="0">
            <x v="220"/>
          </reference>
          <reference field="4" count="1">
            <x v="223"/>
          </reference>
        </references>
      </pivotArea>
    </format>
    <format dxfId="17624">
      <pivotArea dataOnly="0" labelOnly="1" fieldPosition="0">
        <references count="5">
          <reference field="0" count="1" selected="0">
            <x v="222"/>
          </reference>
          <reference field="1" count="1" selected="0">
            <x v="220"/>
          </reference>
          <reference field="2" count="1" selected="0">
            <x v="221"/>
          </reference>
          <reference field="3" count="1" selected="0">
            <x v="221"/>
          </reference>
          <reference field="4" count="1">
            <x v="224"/>
          </reference>
        </references>
      </pivotArea>
    </format>
    <format dxfId="17623">
      <pivotArea dataOnly="0" labelOnly="1" fieldPosition="0">
        <references count="5">
          <reference field="0" count="1" selected="0">
            <x v="223"/>
          </reference>
          <reference field="1" count="1" selected="0">
            <x v="221"/>
          </reference>
          <reference field="2" count="1" selected="0">
            <x v="222"/>
          </reference>
          <reference field="3" count="1" selected="0">
            <x v="222"/>
          </reference>
          <reference field="4" count="1">
            <x v="225"/>
          </reference>
        </references>
      </pivotArea>
    </format>
    <format dxfId="17622">
      <pivotArea dataOnly="0" labelOnly="1" fieldPosition="0">
        <references count="5">
          <reference field="0" count="1" selected="0">
            <x v="224"/>
          </reference>
          <reference field="1" count="1" selected="0">
            <x v="222"/>
          </reference>
          <reference field="2" count="1" selected="0">
            <x v="223"/>
          </reference>
          <reference field="3" count="1" selected="0">
            <x v="223"/>
          </reference>
          <reference field="4" count="1">
            <x v="226"/>
          </reference>
        </references>
      </pivotArea>
    </format>
    <format dxfId="17621">
      <pivotArea dataOnly="0" labelOnly="1" fieldPosition="0">
        <references count="5">
          <reference field="0" count="1" selected="0">
            <x v="225"/>
          </reference>
          <reference field="1" count="1" selected="0">
            <x v="223"/>
          </reference>
          <reference field="2" count="1" selected="0">
            <x v="224"/>
          </reference>
          <reference field="3" count="1" selected="0">
            <x v="224"/>
          </reference>
          <reference field="4" count="1">
            <x v="227"/>
          </reference>
        </references>
      </pivotArea>
    </format>
    <format dxfId="17620">
      <pivotArea dataOnly="0" labelOnly="1" fieldPosition="0">
        <references count="5">
          <reference field="0" count="1" selected="0">
            <x v="226"/>
          </reference>
          <reference field="1" count="1" selected="0">
            <x v="224"/>
          </reference>
          <reference field="2" count="1" selected="0">
            <x v="225"/>
          </reference>
          <reference field="3" count="1" selected="0">
            <x v="225"/>
          </reference>
          <reference field="4" count="1">
            <x v="228"/>
          </reference>
        </references>
      </pivotArea>
    </format>
    <format dxfId="17619">
      <pivotArea dataOnly="0" labelOnly="1" fieldPosition="0">
        <references count="5">
          <reference field="0" count="1" selected="0">
            <x v="227"/>
          </reference>
          <reference field="1" count="1" selected="0">
            <x v="225"/>
          </reference>
          <reference field="2" count="1" selected="0">
            <x v="226"/>
          </reference>
          <reference field="3" count="1" selected="0">
            <x v="226"/>
          </reference>
          <reference field="4" count="1">
            <x v="229"/>
          </reference>
        </references>
      </pivotArea>
    </format>
    <format dxfId="17618">
      <pivotArea dataOnly="0" labelOnly="1" fieldPosition="0">
        <references count="5">
          <reference field="0" count="1" selected="0">
            <x v="228"/>
          </reference>
          <reference field="1" count="1" selected="0">
            <x v="226"/>
          </reference>
          <reference field="2" count="1" selected="0">
            <x v="227"/>
          </reference>
          <reference field="3" count="1" selected="0">
            <x v="227"/>
          </reference>
          <reference field="4" count="1">
            <x v="230"/>
          </reference>
        </references>
      </pivotArea>
    </format>
    <format dxfId="17617">
      <pivotArea dataOnly="0" labelOnly="1" fieldPosition="0">
        <references count="5">
          <reference field="0" count="1" selected="0">
            <x v="229"/>
          </reference>
          <reference field="1" count="1" selected="0">
            <x v="227"/>
          </reference>
          <reference field="2" count="1" selected="0">
            <x v="228"/>
          </reference>
          <reference field="3" count="1" selected="0">
            <x v="228"/>
          </reference>
          <reference field="4" count="1">
            <x v="231"/>
          </reference>
        </references>
      </pivotArea>
    </format>
    <format dxfId="17616">
      <pivotArea dataOnly="0" labelOnly="1" fieldPosition="0">
        <references count="5">
          <reference field="0" count="1" selected="0">
            <x v="230"/>
          </reference>
          <reference field="1" count="1" selected="0">
            <x v="228"/>
          </reference>
          <reference field="2" count="1" selected="0">
            <x v="229"/>
          </reference>
          <reference field="3" count="1" selected="0">
            <x v="229"/>
          </reference>
          <reference field="4" count="1">
            <x v="232"/>
          </reference>
        </references>
      </pivotArea>
    </format>
    <format dxfId="17615">
      <pivotArea dataOnly="0" labelOnly="1" fieldPosition="0">
        <references count="5">
          <reference field="0" count="1" selected="0">
            <x v="231"/>
          </reference>
          <reference field="1" count="1" selected="0">
            <x v="229"/>
          </reference>
          <reference field="2" count="1" selected="0">
            <x v="230"/>
          </reference>
          <reference field="3" count="1" selected="0">
            <x v="230"/>
          </reference>
          <reference field="4" count="1">
            <x v="233"/>
          </reference>
        </references>
      </pivotArea>
    </format>
    <format dxfId="17614">
      <pivotArea dataOnly="0" labelOnly="1" fieldPosition="0">
        <references count="5">
          <reference field="0" count="1" selected="0">
            <x v="232"/>
          </reference>
          <reference field="1" count="1" selected="0">
            <x v="230"/>
          </reference>
          <reference field="2" count="1" selected="0">
            <x v="231"/>
          </reference>
          <reference field="3" count="1" selected="0">
            <x v="231"/>
          </reference>
          <reference field="4" count="1">
            <x v="234"/>
          </reference>
        </references>
      </pivotArea>
    </format>
    <format dxfId="17613">
      <pivotArea dataOnly="0" labelOnly="1" fieldPosition="0">
        <references count="5">
          <reference field="0" count="1" selected="0">
            <x v="233"/>
          </reference>
          <reference field="1" count="1" selected="0">
            <x v="231"/>
          </reference>
          <reference field="2" count="1" selected="0">
            <x v="232"/>
          </reference>
          <reference field="3" count="1" selected="0">
            <x v="232"/>
          </reference>
          <reference field="4" count="1">
            <x v="235"/>
          </reference>
        </references>
      </pivotArea>
    </format>
    <format dxfId="17612">
      <pivotArea dataOnly="0" labelOnly="1" fieldPosition="0">
        <references count="5">
          <reference field="0" count="1" selected="0">
            <x v="234"/>
          </reference>
          <reference field="1" count="1" selected="0">
            <x v="232"/>
          </reference>
          <reference field="2" count="1" selected="0">
            <x v="233"/>
          </reference>
          <reference field="3" count="1" selected="0">
            <x v="233"/>
          </reference>
          <reference field="4" count="1">
            <x v="236"/>
          </reference>
        </references>
      </pivotArea>
    </format>
    <format dxfId="17611">
      <pivotArea dataOnly="0" labelOnly="1" fieldPosition="0">
        <references count="5">
          <reference field="0" count="1" selected="0">
            <x v="235"/>
          </reference>
          <reference field="1" count="1" selected="0">
            <x v="233"/>
          </reference>
          <reference field="2" count="1" selected="0">
            <x v="234"/>
          </reference>
          <reference field="3" count="1" selected="0">
            <x v="234"/>
          </reference>
          <reference field="4" count="1">
            <x v="237"/>
          </reference>
        </references>
      </pivotArea>
    </format>
    <format dxfId="17610">
      <pivotArea dataOnly="0" labelOnly="1" fieldPosition="0">
        <references count="5">
          <reference field="0" count="1" selected="0">
            <x v="236"/>
          </reference>
          <reference field="1" count="1" selected="0">
            <x v="234"/>
          </reference>
          <reference field="2" count="1" selected="0">
            <x v="235"/>
          </reference>
          <reference field="3" count="1" selected="0">
            <x v="235"/>
          </reference>
          <reference field="4" count="1">
            <x v="238"/>
          </reference>
        </references>
      </pivotArea>
    </format>
    <format dxfId="17609">
      <pivotArea dataOnly="0" labelOnly="1" fieldPosition="0">
        <references count="5">
          <reference field="0" count="1" selected="0">
            <x v="237"/>
          </reference>
          <reference field="1" count="1" selected="0">
            <x v="235"/>
          </reference>
          <reference field="2" count="1" selected="0">
            <x v="236"/>
          </reference>
          <reference field="3" count="1" selected="0">
            <x v="236"/>
          </reference>
          <reference field="4" count="1">
            <x v="239"/>
          </reference>
        </references>
      </pivotArea>
    </format>
    <format dxfId="17608">
      <pivotArea dataOnly="0" labelOnly="1" fieldPosition="0">
        <references count="5">
          <reference field="0" count="1" selected="0">
            <x v="238"/>
          </reference>
          <reference field="1" count="1" selected="0">
            <x v="236"/>
          </reference>
          <reference field="2" count="1" selected="0">
            <x v="237"/>
          </reference>
          <reference field="3" count="1" selected="0">
            <x v="237"/>
          </reference>
          <reference field="4" count="1">
            <x v="240"/>
          </reference>
        </references>
      </pivotArea>
    </format>
    <format dxfId="17607">
      <pivotArea dataOnly="0" labelOnly="1" fieldPosition="0">
        <references count="5">
          <reference field="0" count="1" selected="0">
            <x v="239"/>
          </reference>
          <reference field="1" count="1" selected="0">
            <x v="237"/>
          </reference>
          <reference field="2" count="1" selected="0">
            <x v="238"/>
          </reference>
          <reference field="3" count="1" selected="0">
            <x v="238"/>
          </reference>
          <reference field="4" count="1">
            <x v="241"/>
          </reference>
        </references>
      </pivotArea>
    </format>
    <format dxfId="17606">
      <pivotArea dataOnly="0" labelOnly="1" fieldPosition="0">
        <references count="5">
          <reference field="0" count="1" selected="0">
            <x v="240"/>
          </reference>
          <reference field="1" count="1" selected="0">
            <x v="238"/>
          </reference>
          <reference field="2" count="1" selected="0">
            <x v="239"/>
          </reference>
          <reference field="3" count="1" selected="0">
            <x v="239"/>
          </reference>
          <reference field="4" count="1">
            <x v="242"/>
          </reference>
        </references>
      </pivotArea>
    </format>
    <format dxfId="17605">
      <pivotArea dataOnly="0" labelOnly="1" fieldPosition="0">
        <references count="5">
          <reference field="0" count="1" selected="0">
            <x v="241"/>
          </reference>
          <reference field="1" count="1" selected="0">
            <x v="239"/>
          </reference>
          <reference field="2" count="1" selected="0">
            <x v="240"/>
          </reference>
          <reference field="3" count="1" selected="0">
            <x v="240"/>
          </reference>
          <reference field="4" count="1">
            <x v="243"/>
          </reference>
        </references>
      </pivotArea>
    </format>
    <format dxfId="17604">
      <pivotArea dataOnly="0" labelOnly="1" fieldPosition="0">
        <references count="5">
          <reference field="0" count="1" selected="0">
            <x v="242"/>
          </reference>
          <reference field="1" count="1" selected="0">
            <x v="240"/>
          </reference>
          <reference field="2" count="1" selected="0">
            <x v="241"/>
          </reference>
          <reference field="3" count="1" selected="0">
            <x v="241"/>
          </reference>
          <reference field="4" count="1">
            <x v="244"/>
          </reference>
        </references>
      </pivotArea>
    </format>
    <format dxfId="17603">
      <pivotArea dataOnly="0" labelOnly="1" fieldPosition="0">
        <references count="5">
          <reference field="0" count="1" selected="0">
            <x v="243"/>
          </reference>
          <reference field="1" count="1" selected="0">
            <x v="241"/>
          </reference>
          <reference field="2" count="1" selected="0">
            <x v="242"/>
          </reference>
          <reference field="3" count="1" selected="0">
            <x v="242"/>
          </reference>
          <reference field="4" count="1">
            <x v="245"/>
          </reference>
        </references>
      </pivotArea>
    </format>
    <format dxfId="17602">
      <pivotArea dataOnly="0" labelOnly="1" fieldPosition="0">
        <references count="5">
          <reference field="0" count="1" selected="0">
            <x v="244"/>
          </reference>
          <reference field="1" count="1" selected="0">
            <x v="242"/>
          </reference>
          <reference field="2" count="1" selected="0">
            <x v="243"/>
          </reference>
          <reference field="3" count="1" selected="0">
            <x v="243"/>
          </reference>
          <reference field="4" count="1">
            <x v="246"/>
          </reference>
        </references>
      </pivotArea>
    </format>
    <format dxfId="17601">
      <pivotArea dataOnly="0" labelOnly="1" fieldPosition="0">
        <references count="5">
          <reference field="0" count="1" selected="0">
            <x v="245"/>
          </reference>
          <reference field="1" count="1" selected="0">
            <x v="243"/>
          </reference>
          <reference field="2" count="1" selected="0">
            <x v="244"/>
          </reference>
          <reference field="3" count="1" selected="0">
            <x v="244"/>
          </reference>
          <reference field="4" count="1">
            <x v="247"/>
          </reference>
        </references>
      </pivotArea>
    </format>
    <format dxfId="17600">
      <pivotArea dataOnly="0" labelOnly="1" fieldPosition="0">
        <references count="5">
          <reference field="0" count="1" selected="0">
            <x v="246"/>
          </reference>
          <reference field="1" count="1" selected="0">
            <x v="244"/>
          </reference>
          <reference field="2" count="1" selected="0">
            <x v="245"/>
          </reference>
          <reference field="3" count="1" selected="0">
            <x v="245"/>
          </reference>
          <reference field="4" count="1">
            <x v="248"/>
          </reference>
        </references>
      </pivotArea>
    </format>
    <format dxfId="17599">
      <pivotArea dataOnly="0" labelOnly="1" fieldPosition="0">
        <references count="5">
          <reference field="0" count="1" selected="0">
            <x v="247"/>
          </reference>
          <reference field="1" count="1" selected="0">
            <x v="245"/>
          </reference>
          <reference field="2" count="1" selected="0">
            <x v="246"/>
          </reference>
          <reference field="3" count="1" selected="0">
            <x v="246"/>
          </reference>
          <reference field="4" count="1">
            <x v="249"/>
          </reference>
        </references>
      </pivotArea>
    </format>
    <format dxfId="17598">
      <pivotArea dataOnly="0" labelOnly="1" fieldPosition="0">
        <references count="5">
          <reference field="0" count="1" selected="0">
            <x v="248"/>
          </reference>
          <reference field="1" count="1" selected="0">
            <x v="246"/>
          </reference>
          <reference field="2" count="1" selected="0">
            <x v="247"/>
          </reference>
          <reference field="3" count="1" selected="0">
            <x v="247"/>
          </reference>
          <reference field="4" count="1">
            <x v="250"/>
          </reference>
        </references>
      </pivotArea>
    </format>
    <format dxfId="17597">
      <pivotArea dataOnly="0" labelOnly="1" fieldPosition="0">
        <references count="5">
          <reference field="0" count="1" selected="0">
            <x v="249"/>
          </reference>
          <reference field="1" count="1" selected="0">
            <x v="247"/>
          </reference>
          <reference field="2" count="1" selected="0">
            <x v="248"/>
          </reference>
          <reference field="3" count="1" selected="0">
            <x v="248"/>
          </reference>
          <reference field="4" count="1">
            <x v="251"/>
          </reference>
        </references>
      </pivotArea>
    </format>
    <format dxfId="17596">
      <pivotArea dataOnly="0" labelOnly="1" fieldPosition="0">
        <references count="5">
          <reference field="0" count="1" selected="0">
            <x v="250"/>
          </reference>
          <reference field="1" count="1" selected="0">
            <x v="248"/>
          </reference>
          <reference field="2" count="1" selected="0">
            <x v="249"/>
          </reference>
          <reference field="3" count="1" selected="0">
            <x v="249"/>
          </reference>
          <reference field="4" count="1">
            <x v="252"/>
          </reference>
        </references>
      </pivotArea>
    </format>
    <format dxfId="17595">
      <pivotArea dataOnly="0" labelOnly="1" fieldPosition="0">
        <references count="5">
          <reference field="0" count="1" selected="0">
            <x v="251"/>
          </reference>
          <reference field="1" count="1" selected="0">
            <x v="249"/>
          </reference>
          <reference field="2" count="1" selected="0">
            <x v="250"/>
          </reference>
          <reference field="3" count="1" selected="0">
            <x v="250"/>
          </reference>
          <reference field="4" count="1">
            <x v="253"/>
          </reference>
        </references>
      </pivotArea>
    </format>
    <format dxfId="17594">
      <pivotArea dataOnly="0" labelOnly="1" fieldPosition="0">
        <references count="5">
          <reference field="0" count="1" selected="0">
            <x v="252"/>
          </reference>
          <reference field="1" count="1" selected="0">
            <x v="250"/>
          </reference>
          <reference field="2" count="1" selected="0">
            <x v="251"/>
          </reference>
          <reference field="3" count="1" selected="0">
            <x v="251"/>
          </reference>
          <reference field="4" count="1">
            <x v="254"/>
          </reference>
        </references>
      </pivotArea>
    </format>
    <format dxfId="17593">
      <pivotArea dataOnly="0" labelOnly="1" fieldPosition="0">
        <references count="5">
          <reference field="0" count="1" selected="0">
            <x v="253"/>
          </reference>
          <reference field="1" count="1" selected="0">
            <x v="251"/>
          </reference>
          <reference field="2" count="1" selected="0">
            <x v="252"/>
          </reference>
          <reference field="3" count="1" selected="0">
            <x v="252"/>
          </reference>
          <reference field="4" count="1">
            <x v="255"/>
          </reference>
        </references>
      </pivotArea>
    </format>
    <format dxfId="17592">
      <pivotArea dataOnly="0" labelOnly="1" fieldPosition="0">
        <references count="5">
          <reference field="0" count="1" selected="0">
            <x v="254"/>
          </reference>
          <reference field="1" count="1" selected="0">
            <x v="252"/>
          </reference>
          <reference field="2" count="1" selected="0">
            <x v="253"/>
          </reference>
          <reference field="3" count="1" selected="0">
            <x v="253"/>
          </reference>
          <reference field="4" count="1">
            <x v="256"/>
          </reference>
        </references>
      </pivotArea>
    </format>
    <format dxfId="17591">
      <pivotArea dataOnly="0" labelOnly="1" fieldPosition="0">
        <references count="5">
          <reference field="0" count="1" selected="0">
            <x v="255"/>
          </reference>
          <reference field="1" count="1" selected="0">
            <x v="253"/>
          </reference>
          <reference field="2" count="1" selected="0">
            <x v="254"/>
          </reference>
          <reference field="3" count="1" selected="0">
            <x v="254"/>
          </reference>
          <reference field="4" count="1">
            <x v="257"/>
          </reference>
        </references>
      </pivotArea>
    </format>
    <format dxfId="17590">
      <pivotArea dataOnly="0" labelOnly="1" fieldPosition="0">
        <references count="5">
          <reference field="0" count="1" selected="0">
            <x v="256"/>
          </reference>
          <reference field="1" count="1" selected="0">
            <x v="254"/>
          </reference>
          <reference field="2" count="1" selected="0">
            <x v="255"/>
          </reference>
          <reference field="3" count="1" selected="0">
            <x v="255"/>
          </reference>
          <reference field="4" count="1">
            <x v="258"/>
          </reference>
        </references>
      </pivotArea>
    </format>
    <format dxfId="17589">
      <pivotArea dataOnly="0" labelOnly="1" fieldPosition="0">
        <references count="5">
          <reference field="0" count="1" selected="0">
            <x v="257"/>
          </reference>
          <reference field="1" count="1" selected="0">
            <x v="255"/>
          </reference>
          <reference field="2" count="1" selected="0">
            <x v="256"/>
          </reference>
          <reference field="3" count="1" selected="0">
            <x v="256"/>
          </reference>
          <reference field="4" count="1">
            <x v="259"/>
          </reference>
        </references>
      </pivotArea>
    </format>
    <format dxfId="17588">
      <pivotArea dataOnly="0" labelOnly="1" fieldPosition="0">
        <references count="5">
          <reference field="0" count="1" selected="0">
            <x v="258"/>
          </reference>
          <reference field="1" count="1" selected="0">
            <x v="256"/>
          </reference>
          <reference field="2" count="1" selected="0">
            <x v="257"/>
          </reference>
          <reference field="3" count="1" selected="0">
            <x v="257"/>
          </reference>
          <reference field="4" count="1">
            <x v="260"/>
          </reference>
        </references>
      </pivotArea>
    </format>
    <format dxfId="17587">
      <pivotArea dataOnly="0" labelOnly="1" fieldPosition="0">
        <references count="5">
          <reference field="0" count="1" selected="0">
            <x v="259"/>
          </reference>
          <reference field="1" count="1" selected="0">
            <x v="257"/>
          </reference>
          <reference field="2" count="1" selected="0">
            <x v="258"/>
          </reference>
          <reference field="3" count="1" selected="0">
            <x v="258"/>
          </reference>
          <reference field="4" count="1">
            <x v="261"/>
          </reference>
        </references>
      </pivotArea>
    </format>
    <format dxfId="17586">
      <pivotArea dataOnly="0" labelOnly="1" fieldPosition="0">
        <references count="5">
          <reference field="0" count="1" selected="0">
            <x v="260"/>
          </reference>
          <reference field="1" count="1" selected="0">
            <x v="258"/>
          </reference>
          <reference field="2" count="1" selected="0">
            <x v="259"/>
          </reference>
          <reference field="3" count="1" selected="0">
            <x v="259"/>
          </reference>
          <reference field="4" count="1">
            <x v="262"/>
          </reference>
        </references>
      </pivotArea>
    </format>
    <format dxfId="17585">
      <pivotArea dataOnly="0" labelOnly="1" fieldPosition="0">
        <references count="5">
          <reference field="0" count="1" selected="0">
            <x v="261"/>
          </reference>
          <reference field="1" count="1" selected="0">
            <x v="259"/>
          </reference>
          <reference field="2" count="1" selected="0">
            <x v="260"/>
          </reference>
          <reference field="3" count="1" selected="0">
            <x v="260"/>
          </reference>
          <reference field="4" count="1">
            <x v="263"/>
          </reference>
        </references>
      </pivotArea>
    </format>
    <format dxfId="17584">
      <pivotArea dataOnly="0" labelOnly="1" fieldPosition="0">
        <references count="5">
          <reference field="0" count="1" selected="0">
            <x v="262"/>
          </reference>
          <reference field="1" count="1" selected="0">
            <x v="260"/>
          </reference>
          <reference field="2" count="1" selected="0">
            <x v="261"/>
          </reference>
          <reference field="3" count="1" selected="0">
            <x v="261"/>
          </reference>
          <reference field="4" count="1">
            <x v="264"/>
          </reference>
        </references>
      </pivotArea>
    </format>
    <format dxfId="17583">
      <pivotArea dataOnly="0" labelOnly="1" fieldPosition="0">
        <references count="5">
          <reference field="0" count="1" selected="0">
            <x v="263"/>
          </reference>
          <reference field="1" count="1" selected="0">
            <x v="261"/>
          </reference>
          <reference field="2" count="1" selected="0">
            <x v="262"/>
          </reference>
          <reference field="3" count="1" selected="0">
            <x v="262"/>
          </reference>
          <reference field="4" count="1">
            <x v="265"/>
          </reference>
        </references>
      </pivotArea>
    </format>
    <format dxfId="17582">
      <pivotArea dataOnly="0" labelOnly="1" fieldPosition="0">
        <references count="5">
          <reference field="0" count="1" selected="0">
            <x v="264"/>
          </reference>
          <reference field="1" count="1" selected="0">
            <x v="262"/>
          </reference>
          <reference field="2" count="1" selected="0">
            <x v="263"/>
          </reference>
          <reference field="3" count="1" selected="0">
            <x v="263"/>
          </reference>
          <reference field="4" count="1">
            <x v="266"/>
          </reference>
        </references>
      </pivotArea>
    </format>
    <format dxfId="17581">
      <pivotArea dataOnly="0" labelOnly="1" fieldPosition="0">
        <references count="5">
          <reference field="0" count="1" selected="0">
            <x v="265"/>
          </reference>
          <reference field="1" count="1" selected="0">
            <x v="263"/>
          </reference>
          <reference field="2" count="1" selected="0">
            <x v="264"/>
          </reference>
          <reference field="3" count="1" selected="0">
            <x v="264"/>
          </reference>
          <reference field="4" count="1">
            <x v="267"/>
          </reference>
        </references>
      </pivotArea>
    </format>
    <format dxfId="17580">
      <pivotArea dataOnly="0" labelOnly="1" fieldPosition="0">
        <references count="5">
          <reference field="0" count="1" selected="0">
            <x v="266"/>
          </reference>
          <reference field="1" count="1" selected="0">
            <x v="264"/>
          </reference>
          <reference field="2" count="1" selected="0">
            <x v="265"/>
          </reference>
          <reference field="3" count="1" selected="0">
            <x v="265"/>
          </reference>
          <reference field="4" count="1">
            <x v="268"/>
          </reference>
        </references>
      </pivotArea>
    </format>
    <format dxfId="17579">
      <pivotArea dataOnly="0" labelOnly="1" fieldPosition="0">
        <references count="5">
          <reference field="0" count="1" selected="0">
            <x v="267"/>
          </reference>
          <reference field="1" count="1" selected="0">
            <x v="265"/>
          </reference>
          <reference field="2" count="1" selected="0">
            <x v="266"/>
          </reference>
          <reference field="3" count="1" selected="0">
            <x v="266"/>
          </reference>
          <reference field="4" count="1">
            <x v="269"/>
          </reference>
        </references>
      </pivotArea>
    </format>
    <format dxfId="17578">
      <pivotArea dataOnly="0" labelOnly="1" fieldPosition="0">
        <references count="5">
          <reference field="0" count="1" selected="0">
            <x v="268"/>
          </reference>
          <reference field="1" count="1" selected="0">
            <x v="266"/>
          </reference>
          <reference field="2" count="1" selected="0">
            <x v="267"/>
          </reference>
          <reference field="3" count="1" selected="0">
            <x v="267"/>
          </reference>
          <reference field="4" count="1">
            <x v="270"/>
          </reference>
        </references>
      </pivotArea>
    </format>
    <format dxfId="17577">
      <pivotArea dataOnly="0" labelOnly="1" fieldPosition="0">
        <references count="5">
          <reference field="0" count="1" selected="0">
            <x v="269"/>
          </reference>
          <reference field="1" count="1" selected="0">
            <x v="267"/>
          </reference>
          <reference field="2" count="1" selected="0">
            <x v="268"/>
          </reference>
          <reference field="3" count="1" selected="0">
            <x v="268"/>
          </reference>
          <reference field="4" count="1">
            <x v="271"/>
          </reference>
        </references>
      </pivotArea>
    </format>
    <format dxfId="17576">
      <pivotArea dataOnly="0" labelOnly="1" fieldPosition="0">
        <references count="5">
          <reference field="0" count="1" selected="0">
            <x v="270"/>
          </reference>
          <reference field="1" count="1" selected="0">
            <x v="268"/>
          </reference>
          <reference field="2" count="1" selected="0">
            <x v="269"/>
          </reference>
          <reference field="3" count="1" selected="0">
            <x v="269"/>
          </reference>
          <reference field="4" count="1">
            <x v="272"/>
          </reference>
        </references>
      </pivotArea>
    </format>
    <format dxfId="17575">
      <pivotArea dataOnly="0" labelOnly="1" fieldPosition="0">
        <references count="5">
          <reference field="0" count="1" selected="0">
            <x v="271"/>
          </reference>
          <reference field="1" count="1" selected="0">
            <x v="269"/>
          </reference>
          <reference field="2" count="1" selected="0">
            <x v="270"/>
          </reference>
          <reference field="3" count="1" selected="0">
            <x v="270"/>
          </reference>
          <reference field="4" count="1">
            <x v="273"/>
          </reference>
        </references>
      </pivotArea>
    </format>
    <format dxfId="17574">
      <pivotArea dataOnly="0" labelOnly="1" fieldPosition="0">
        <references count="5">
          <reference field="0" count="1" selected="0">
            <x v="272"/>
          </reference>
          <reference field="1" count="1" selected="0">
            <x v="270"/>
          </reference>
          <reference field="2" count="1" selected="0">
            <x v="271"/>
          </reference>
          <reference field="3" count="1" selected="0">
            <x v="271"/>
          </reference>
          <reference field="4" count="1">
            <x v="274"/>
          </reference>
        </references>
      </pivotArea>
    </format>
    <format dxfId="17573">
      <pivotArea dataOnly="0" labelOnly="1" fieldPosition="0">
        <references count="5">
          <reference field="0" count="1" selected="0">
            <x v="273"/>
          </reference>
          <reference field="1" count="1" selected="0">
            <x v="271"/>
          </reference>
          <reference field="2" count="1" selected="0">
            <x v="272"/>
          </reference>
          <reference field="3" count="1" selected="0">
            <x v="272"/>
          </reference>
          <reference field="4" count="1">
            <x v="275"/>
          </reference>
        </references>
      </pivotArea>
    </format>
    <format dxfId="17572">
      <pivotArea dataOnly="0" labelOnly="1" fieldPosition="0">
        <references count="5">
          <reference field="0" count="1" selected="0">
            <x v="274"/>
          </reference>
          <reference field="1" count="1" selected="0">
            <x v="272"/>
          </reference>
          <reference field="2" count="1" selected="0">
            <x v="273"/>
          </reference>
          <reference field="3" count="1" selected="0">
            <x v="273"/>
          </reference>
          <reference field="4" count="1">
            <x v="276"/>
          </reference>
        </references>
      </pivotArea>
    </format>
    <format dxfId="17571">
      <pivotArea dataOnly="0" labelOnly="1" fieldPosition="0">
        <references count="5">
          <reference field="0" count="1" selected="0">
            <x v="275"/>
          </reference>
          <reference field="1" count="1" selected="0">
            <x v="273"/>
          </reference>
          <reference field="2" count="1" selected="0">
            <x v="274"/>
          </reference>
          <reference field="3" count="1" selected="0">
            <x v="274"/>
          </reference>
          <reference field="4" count="1">
            <x v="277"/>
          </reference>
        </references>
      </pivotArea>
    </format>
    <format dxfId="17570">
      <pivotArea dataOnly="0" labelOnly="1" fieldPosition="0">
        <references count="5">
          <reference field="0" count="1" selected="0">
            <x v="276"/>
          </reference>
          <reference field="1" count="1" selected="0">
            <x v="274"/>
          </reference>
          <reference field="2" count="1" selected="0">
            <x v="275"/>
          </reference>
          <reference field="3" count="1" selected="0">
            <x v="275"/>
          </reference>
          <reference field="4" count="1">
            <x v="278"/>
          </reference>
        </references>
      </pivotArea>
    </format>
    <format dxfId="17569">
      <pivotArea dataOnly="0" labelOnly="1" fieldPosition="0">
        <references count="5">
          <reference field="0" count="1" selected="0">
            <x v="277"/>
          </reference>
          <reference field="1" count="1" selected="0">
            <x v="275"/>
          </reference>
          <reference field="2" count="1" selected="0">
            <x v="276"/>
          </reference>
          <reference field="3" count="1" selected="0">
            <x v="276"/>
          </reference>
          <reference field="4" count="1">
            <x v="279"/>
          </reference>
        </references>
      </pivotArea>
    </format>
    <format dxfId="17568">
      <pivotArea dataOnly="0" labelOnly="1" fieldPosition="0">
        <references count="5">
          <reference field="0" count="1" selected="0">
            <x v="278"/>
          </reference>
          <reference field="1" count="1" selected="0">
            <x v="276"/>
          </reference>
          <reference field="2" count="1" selected="0">
            <x v="277"/>
          </reference>
          <reference field="3" count="1" selected="0">
            <x v="277"/>
          </reference>
          <reference field="4" count="1">
            <x v="280"/>
          </reference>
        </references>
      </pivotArea>
    </format>
    <format dxfId="17567">
      <pivotArea dataOnly="0" labelOnly="1" fieldPosition="0">
        <references count="5">
          <reference field="0" count="1" selected="0">
            <x v="279"/>
          </reference>
          <reference field="1" count="1" selected="0">
            <x v="277"/>
          </reference>
          <reference field="2" count="1" selected="0">
            <x v="278"/>
          </reference>
          <reference field="3" count="1" selected="0">
            <x v="278"/>
          </reference>
          <reference field="4" count="1">
            <x v="281"/>
          </reference>
        </references>
      </pivotArea>
    </format>
    <format dxfId="17566">
      <pivotArea dataOnly="0" labelOnly="1" fieldPosition="0">
        <references count="5">
          <reference field="0" count="1" selected="0">
            <x v="280"/>
          </reference>
          <reference field="1" count="1" selected="0">
            <x v="278"/>
          </reference>
          <reference field="2" count="1" selected="0">
            <x v="279"/>
          </reference>
          <reference field="3" count="1" selected="0">
            <x v="279"/>
          </reference>
          <reference field="4" count="1">
            <x v="282"/>
          </reference>
        </references>
      </pivotArea>
    </format>
    <format dxfId="17565">
      <pivotArea dataOnly="0" labelOnly="1" fieldPosition="0">
        <references count="5">
          <reference field="0" count="1" selected="0">
            <x v="281"/>
          </reference>
          <reference field="1" count="1" selected="0">
            <x v="279"/>
          </reference>
          <reference field="2" count="1" selected="0">
            <x v="280"/>
          </reference>
          <reference field="3" count="1" selected="0">
            <x v="280"/>
          </reference>
          <reference field="4" count="1">
            <x v="283"/>
          </reference>
        </references>
      </pivotArea>
    </format>
    <format dxfId="17564">
      <pivotArea dataOnly="0" labelOnly="1" fieldPosition="0">
        <references count="5">
          <reference field="0" count="1" selected="0">
            <x v="282"/>
          </reference>
          <reference field="1" count="1" selected="0">
            <x v="280"/>
          </reference>
          <reference field="2" count="1" selected="0">
            <x v="281"/>
          </reference>
          <reference field="3" count="1" selected="0">
            <x v="281"/>
          </reference>
          <reference field="4" count="1">
            <x v="284"/>
          </reference>
        </references>
      </pivotArea>
    </format>
    <format dxfId="17563">
      <pivotArea dataOnly="0" labelOnly="1" fieldPosition="0">
        <references count="5">
          <reference field="0" count="1" selected="0">
            <x v="283"/>
          </reference>
          <reference field="1" count="1" selected="0">
            <x v="281"/>
          </reference>
          <reference field="2" count="1" selected="0">
            <x v="282"/>
          </reference>
          <reference field="3" count="1" selected="0">
            <x v="282"/>
          </reference>
          <reference field="4" count="1">
            <x v="285"/>
          </reference>
        </references>
      </pivotArea>
    </format>
    <format dxfId="17562">
      <pivotArea dataOnly="0" labelOnly="1" fieldPosition="0">
        <references count="5">
          <reference field="0" count="1" selected="0">
            <x v="284"/>
          </reference>
          <reference field="1" count="1" selected="0">
            <x v="282"/>
          </reference>
          <reference field="2" count="1" selected="0">
            <x v="283"/>
          </reference>
          <reference field="3" count="1" selected="0">
            <x v="283"/>
          </reference>
          <reference field="4" count="1">
            <x v="286"/>
          </reference>
        </references>
      </pivotArea>
    </format>
    <format dxfId="17561">
      <pivotArea dataOnly="0" labelOnly="1" fieldPosition="0">
        <references count="5">
          <reference field="0" count="1" selected="0">
            <x v="285"/>
          </reference>
          <reference field="1" count="1" selected="0">
            <x v="283"/>
          </reference>
          <reference field="2" count="1" selected="0">
            <x v="284"/>
          </reference>
          <reference field="3" count="1" selected="0">
            <x v="284"/>
          </reference>
          <reference field="4" count="1">
            <x v="287"/>
          </reference>
        </references>
      </pivotArea>
    </format>
    <format dxfId="17560">
      <pivotArea dataOnly="0" labelOnly="1" fieldPosition="0">
        <references count="5">
          <reference field="0" count="1" selected="0">
            <x v="286"/>
          </reference>
          <reference field="1" count="1" selected="0">
            <x v="284"/>
          </reference>
          <reference field="2" count="1" selected="0">
            <x v="285"/>
          </reference>
          <reference field="3" count="1" selected="0">
            <x v="285"/>
          </reference>
          <reference field="4" count="1">
            <x v="288"/>
          </reference>
        </references>
      </pivotArea>
    </format>
    <format dxfId="17559">
      <pivotArea dataOnly="0" labelOnly="1" fieldPosition="0">
        <references count="5">
          <reference field="0" count="1" selected="0">
            <x v="287"/>
          </reference>
          <reference field="1" count="1" selected="0">
            <x v="285"/>
          </reference>
          <reference field="2" count="1" selected="0">
            <x v="286"/>
          </reference>
          <reference field="3" count="1" selected="0">
            <x v="286"/>
          </reference>
          <reference field="4" count="1">
            <x v="289"/>
          </reference>
        </references>
      </pivotArea>
    </format>
    <format dxfId="17558">
      <pivotArea dataOnly="0" labelOnly="1" fieldPosition="0">
        <references count="5">
          <reference field="0" count="1" selected="0">
            <x v="288"/>
          </reference>
          <reference field="1" count="1" selected="0">
            <x v="286"/>
          </reference>
          <reference field="2" count="1" selected="0">
            <x v="287"/>
          </reference>
          <reference field="3" count="1" selected="0">
            <x v="287"/>
          </reference>
          <reference field="4" count="1">
            <x v="290"/>
          </reference>
        </references>
      </pivotArea>
    </format>
    <format dxfId="17557">
      <pivotArea dataOnly="0" labelOnly="1" fieldPosition="0">
        <references count="5">
          <reference field="0" count="1" selected="0">
            <x v="289"/>
          </reference>
          <reference field="1" count="1" selected="0">
            <x v="287"/>
          </reference>
          <reference field="2" count="1" selected="0">
            <x v="288"/>
          </reference>
          <reference field="3" count="1" selected="0">
            <x v="288"/>
          </reference>
          <reference field="4" count="1">
            <x v="291"/>
          </reference>
        </references>
      </pivotArea>
    </format>
    <format dxfId="17556">
      <pivotArea dataOnly="0" labelOnly="1" fieldPosition="0">
        <references count="5">
          <reference field="0" count="1" selected="0">
            <x v="290"/>
          </reference>
          <reference field="1" count="1" selected="0">
            <x v="288"/>
          </reference>
          <reference field="2" count="1" selected="0">
            <x v="289"/>
          </reference>
          <reference field="3" count="1" selected="0">
            <x v="289"/>
          </reference>
          <reference field="4" count="1">
            <x v="292"/>
          </reference>
        </references>
      </pivotArea>
    </format>
    <format dxfId="17555">
      <pivotArea dataOnly="0" labelOnly="1" fieldPosition="0">
        <references count="5">
          <reference field="0" count="1" selected="0">
            <x v="291"/>
          </reference>
          <reference field="1" count="1" selected="0">
            <x v="289"/>
          </reference>
          <reference field="2" count="1" selected="0">
            <x v="290"/>
          </reference>
          <reference field="3" count="1" selected="0">
            <x v="290"/>
          </reference>
          <reference field="4" count="1">
            <x v="293"/>
          </reference>
        </references>
      </pivotArea>
    </format>
    <format dxfId="17554">
      <pivotArea dataOnly="0" labelOnly="1" fieldPosition="0">
        <references count="5">
          <reference field="0" count="1" selected="0">
            <x v="292"/>
          </reference>
          <reference field="1" count="1" selected="0">
            <x v="290"/>
          </reference>
          <reference field="2" count="1" selected="0">
            <x v="291"/>
          </reference>
          <reference field="3" count="1" selected="0">
            <x v="291"/>
          </reference>
          <reference field="4" count="1">
            <x v="294"/>
          </reference>
        </references>
      </pivotArea>
    </format>
    <format dxfId="17553">
      <pivotArea dataOnly="0" labelOnly="1" fieldPosition="0">
        <references count="5">
          <reference field="0" count="1" selected="0">
            <x v="293"/>
          </reference>
          <reference field="1" count="1" selected="0">
            <x v="291"/>
          </reference>
          <reference field="2" count="1" selected="0">
            <x v="292"/>
          </reference>
          <reference field="3" count="1" selected="0">
            <x v="292"/>
          </reference>
          <reference field="4" count="1">
            <x v="295"/>
          </reference>
        </references>
      </pivotArea>
    </format>
    <format dxfId="17552">
      <pivotArea dataOnly="0" labelOnly="1" fieldPosition="0">
        <references count="5">
          <reference field="0" count="1" selected="0">
            <x v="294"/>
          </reference>
          <reference field="1" count="1" selected="0">
            <x v="292"/>
          </reference>
          <reference field="2" count="1" selected="0">
            <x v="293"/>
          </reference>
          <reference field="3" count="1" selected="0">
            <x v="293"/>
          </reference>
          <reference field="4" count="1">
            <x v="296"/>
          </reference>
        </references>
      </pivotArea>
    </format>
    <format dxfId="17551">
      <pivotArea dataOnly="0" labelOnly="1" fieldPosition="0">
        <references count="5">
          <reference field="0" count="1" selected="0">
            <x v="295"/>
          </reference>
          <reference field="1" count="1" selected="0">
            <x v="293"/>
          </reference>
          <reference field="2" count="1" selected="0">
            <x v="294"/>
          </reference>
          <reference field="3" count="1" selected="0">
            <x v="294"/>
          </reference>
          <reference field="4" count="1">
            <x v="297"/>
          </reference>
        </references>
      </pivotArea>
    </format>
    <format dxfId="17550">
      <pivotArea dataOnly="0" labelOnly="1" fieldPosition="0">
        <references count="5">
          <reference field="0" count="1" selected="0">
            <x v="296"/>
          </reference>
          <reference field="1" count="1" selected="0">
            <x v="294"/>
          </reference>
          <reference field="2" count="1" selected="0">
            <x v="295"/>
          </reference>
          <reference field="3" count="1" selected="0">
            <x v="295"/>
          </reference>
          <reference field="4" count="1">
            <x v="298"/>
          </reference>
        </references>
      </pivotArea>
    </format>
    <format dxfId="17549">
      <pivotArea dataOnly="0" labelOnly="1" fieldPosition="0">
        <references count="5">
          <reference field="0" count="1" selected="0">
            <x v="297"/>
          </reference>
          <reference field="1" count="1" selected="0">
            <x v="295"/>
          </reference>
          <reference field="2" count="1" selected="0">
            <x v="296"/>
          </reference>
          <reference field="3" count="1" selected="0">
            <x v="296"/>
          </reference>
          <reference field="4" count="1">
            <x v="299"/>
          </reference>
        </references>
      </pivotArea>
    </format>
    <format dxfId="17548">
      <pivotArea dataOnly="0" labelOnly="1" fieldPosition="0">
        <references count="5">
          <reference field="0" count="1" selected="0">
            <x v="298"/>
          </reference>
          <reference field="1" count="1" selected="0">
            <x v="296"/>
          </reference>
          <reference field="2" count="1" selected="0">
            <x v="297"/>
          </reference>
          <reference field="3" count="1" selected="0">
            <x v="297"/>
          </reference>
          <reference field="4" count="1">
            <x v="300"/>
          </reference>
        </references>
      </pivotArea>
    </format>
    <format dxfId="17547">
      <pivotArea dataOnly="0" labelOnly="1" fieldPosition="0">
        <references count="5">
          <reference field="0" count="1" selected="0">
            <x v="299"/>
          </reference>
          <reference field="1" count="1" selected="0">
            <x v="297"/>
          </reference>
          <reference field="2" count="1" selected="0">
            <x v="298"/>
          </reference>
          <reference field="3" count="1" selected="0">
            <x v="298"/>
          </reference>
          <reference field="4" count="1">
            <x v="301"/>
          </reference>
        </references>
      </pivotArea>
    </format>
    <format dxfId="17546">
      <pivotArea dataOnly="0" labelOnly="1" fieldPosition="0">
        <references count="5">
          <reference field="0" count="1" selected="0">
            <x v="300"/>
          </reference>
          <reference field="1" count="1" selected="0">
            <x v="298"/>
          </reference>
          <reference field="2" count="1" selected="0">
            <x v="299"/>
          </reference>
          <reference field="3" count="1" selected="0">
            <x v="299"/>
          </reference>
          <reference field="4" count="1">
            <x v="302"/>
          </reference>
        </references>
      </pivotArea>
    </format>
    <format dxfId="17545">
      <pivotArea dataOnly="0" labelOnly="1" fieldPosition="0">
        <references count="5">
          <reference field="0" count="1" selected="0">
            <x v="301"/>
          </reference>
          <reference field="1" count="1" selected="0">
            <x v="299"/>
          </reference>
          <reference field="2" count="1" selected="0">
            <x v="300"/>
          </reference>
          <reference field="3" count="1" selected="0">
            <x v="300"/>
          </reference>
          <reference field="4" count="1">
            <x v="303"/>
          </reference>
        </references>
      </pivotArea>
    </format>
    <format dxfId="17544">
      <pivotArea dataOnly="0" labelOnly="1" fieldPosition="0">
        <references count="5">
          <reference field="0" count="1" selected="0">
            <x v="302"/>
          </reference>
          <reference field="1" count="1" selected="0">
            <x v="300"/>
          </reference>
          <reference field="2" count="1" selected="0">
            <x v="301"/>
          </reference>
          <reference field="3" count="1" selected="0">
            <x v="301"/>
          </reference>
          <reference field="4" count="1">
            <x v="304"/>
          </reference>
        </references>
      </pivotArea>
    </format>
    <format dxfId="17543">
      <pivotArea dataOnly="0" labelOnly="1" fieldPosition="0">
        <references count="5">
          <reference field="0" count="1" selected="0">
            <x v="303"/>
          </reference>
          <reference field="1" count="1" selected="0">
            <x v="301"/>
          </reference>
          <reference field="2" count="1" selected="0">
            <x v="302"/>
          </reference>
          <reference field="3" count="1" selected="0">
            <x v="302"/>
          </reference>
          <reference field="4" count="1">
            <x v="305"/>
          </reference>
        </references>
      </pivotArea>
    </format>
    <format dxfId="17542">
      <pivotArea dataOnly="0" labelOnly="1" fieldPosition="0">
        <references count="5">
          <reference field="0" count="1" selected="0">
            <x v="304"/>
          </reference>
          <reference field="1" count="1" selected="0">
            <x v="302"/>
          </reference>
          <reference field="2" count="1" selected="0">
            <x v="303"/>
          </reference>
          <reference field="3" count="1" selected="0">
            <x v="303"/>
          </reference>
          <reference field="4" count="1">
            <x v="306"/>
          </reference>
        </references>
      </pivotArea>
    </format>
    <format dxfId="17541">
      <pivotArea dataOnly="0" labelOnly="1" fieldPosition="0">
        <references count="5">
          <reference field="0" count="1" selected="0">
            <x v="305"/>
          </reference>
          <reference field="1" count="1" selected="0">
            <x v="303"/>
          </reference>
          <reference field="2" count="1" selected="0">
            <x v="304"/>
          </reference>
          <reference field="3" count="1" selected="0">
            <x v="304"/>
          </reference>
          <reference field="4" count="1">
            <x v="307"/>
          </reference>
        </references>
      </pivotArea>
    </format>
    <format dxfId="17540">
      <pivotArea dataOnly="0" labelOnly="1" fieldPosition="0">
        <references count="5">
          <reference field="0" count="1" selected="0">
            <x v="306"/>
          </reference>
          <reference field="1" count="1" selected="0">
            <x v="304"/>
          </reference>
          <reference field="2" count="1" selected="0">
            <x v="305"/>
          </reference>
          <reference field="3" count="1" selected="0">
            <x v="305"/>
          </reference>
          <reference field="4" count="1">
            <x v="308"/>
          </reference>
        </references>
      </pivotArea>
    </format>
    <format dxfId="17539">
      <pivotArea dataOnly="0" labelOnly="1" fieldPosition="0">
        <references count="5">
          <reference field="0" count="1" selected="0">
            <x v="307"/>
          </reference>
          <reference field="1" count="1" selected="0">
            <x v="305"/>
          </reference>
          <reference field="2" count="1" selected="0">
            <x v="306"/>
          </reference>
          <reference field="3" count="1" selected="0">
            <x v="306"/>
          </reference>
          <reference field="4" count="1">
            <x v="309"/>
          </reference>
        </references>
      </pivotArea>
    </format>
    <format dxfId="17538">
      <pivotArea dataOnly="0" labelOnly="1" fieldPosition="0">
        <references count="5">
          <reference field="0" count="1" selected="0">
            <x v="308"/>
          </reference>
          <reference field="1" count="1" selected="0">
            <x v="306"/>
          </reference>
          <reference field="2" count="1" selected="0">
            <x v="307"/>
          </reference>
          <reference field="3" count="1" selected="0">
            <x v="307"/>
          </reference>
          <reference field="4" count="1">
            <x v="310"/>
          </reference>
        </references>
      </pivotArea>
    </format>
    <format dxfId="17537">
      <pivotArea dataOnly="0" labelOnly="1" fieldPosition="0">
        <references count="5">
          <reference field="0" count="1" selected="0">
            <x v="309"/>
          </reference>
          <reference field="1" count="1" selected="0">
            <x v="307"/>
          </reference>
          <reference field="2" count="1" selected="0">
            <x v="308"/>
          </reference>
          <reference field="3" count="1" selected="0">
            <x v="308"/>
          </reference>
          <reference field="4" count="1">
            <x v="311"/>
          </reference>
        </references>
      </pivotArea>
    </format>
    <format dxfId="17536">
      <pivotArea dataOnly="0" labelOnly="1" fieldPosition="0">
        <references count="5">
          <reference field="0" count="1" selected="0">
            <x v="310"/>
          </reference>
          <reference field="1" count="1" selected="0">
            <x v="308"/>
          </reference>
          <reference field="2" count="1" selected="0">
            <x v="309"/>
          </reference>
          <reference field="3" count="1" selected="0">
            <x v="309"/>
          </reference>
          <reference field="4" count="1">
            <x v="312"/>
          </reference>
        </references>
      </pivotArea>
    </format>
    <format dxfId="17535">
      <pivotArea dataOnly="0" labelOnly="1" fieldPosition="0">
        <references count="5">
          <reference field="0" count="1" selected="0">
            <x v="311"/>
          </reference>
          <reference field="1" count="1" selected="0">
            <x v="309"/>
          </reference>
          <reference field="2" count="1" selected="0">
            <x v="310"/>
          </reference>
          <reference field="3" count="1" selected="0">
            <x v="310"/>
          </reference>
          <reference field="4" count="1">
            <x v="313"/>
          </reference>
        </references>
      </pivotArea>
    </format>
    <format dxfId="17534">
      <pivotArea dataOnly="0" labelOnly="1" fieldPosition="0">
        <references count="5">
          <reference field="0" count="1" selected="0">
            <x v="312"/>
          </reference>
          <reference field="1" count="1" selected="0">
            <x v="310"/>
          </reference>
          <reference field="2" count="1" selected="0">
            <x v="311"/>
          </reference>
          <reference field="3" count="1" selected="0">
            <x v="311"/>
          </reference>
          <reference field="4" count="1">
            <x v="314"/>
          </reference>
        </references>
      </pivotArea>
    </format>
    <format dxfId="17533">
      <pivotArea dataOnly="0" labelOnly="1" fieldPosition="0">
        <references count="5">
          <reference field="0" count="1" selected="0">
            <x v="313"/>
          </reference>
          <reference field="1" count="1" selected="0">
            <x v="311"/>
          </reference>
          <reference field="2" count="1" selected="0">
            <x v="312"/>
          </reference>
          <reference field="3" count="1" selected="0">
            <x v="312"/>
          </reference>
          <reference field="4" count="1">
            <x v="315"/>
          </reference>
        </references>
      </pivotArea>
    </format>
    <format dxfId="17532">
      <pivotArea dataOnly="0" labelOnly="1" fieldPosition="0">
        <references count="5">
          <reference field="0" count="1" selected="0">
            <x v="314"/>
          </reference>
          <reference field="1" count="1" selected="0">
            <x v="312"/>
          </reference>
          <reference field="2" count="1" selected="0">
            <x v="313"/>
          </reference>
          <reference field="3" count="1" selected="0">
            <x v="313"/>
          </reference>
          <reference field="4" count="1">
            <x v="316"/>
          </reference>
        </references>
      </pivotArea>
    </format>
    <format dxfId="17531">
      <pivotArea dataOnly="0" labelOnly="1" fieldPosition="0">
        <references count="5">
          <reference field="0" count="1" selected="0">
            <x v="315"/>
          </reference>
          <reference field="1" count="1" selected="0">
            <x v="313"/>
          </reference>
          <reference field="2" count="1" selected="0">
            <x v="314"/>
          </reference>
          <reference field="3" count="1" selected="0">
            <x v="314"/>
          </reference>
          <reference field="4" count="1">
            <x v="317"/>
          </reference>
        </references>
      </pivotArea>
    </format>
    <format dxfId="17530">
      <pivotArea dataOnly="0" labelOnly="1" fieldPosition="0">
        <references count="5">
          <reference field="0" count="1" selected="0">
            <x v="316"/>
          </reference>
          <reference field="1" count="1" selected="0">
            <x v="314"/>
          </reference>
          <reference field="2" count="1" selected="0">
            <x v="315"/>
          </reference>
          <reference field="3" count="1" selected="0">
            <x v="315"/>
          </reference>
          <reference field="4" count="1">
            <x v="318"/>
          </reference>
        </references>
      </pivotArea>
    </format>
    <format dxfId="17529">
      <pivotArea dataOnly="0" labelOnly="1" fieldPosition="0">
        <references count="5">
          <reference field="0" count="1" selected="0">
            <x v="317"/>
          </reference>
          <reference field="1" count="1" selected="0">
            <x v="315"/>
          </reference>
          <reference field="2" count="1" selected="0">
            <x v="316"/>
          </reference>
          <reference field="3" count="1" selected="0">
            <x v="316"/>
          </reference>
          <reference field="4" count="1">
            <x v="319"/>
          </reference>
        </references>
      </pivotArea>
    </format>
    <format dxfId="17528">
      <pivotArea dataOnly="0" labelOnly="1" fieldPosition="0">
        <references count="5">
          <reference field="0" count="1" selected="0">
            <x v="318"/>
          </reference>
          <reference field="1" count="1" selected="0">
            <x v="316"/>
          </reference>
          <reference field="2" count="1" selected="0">
            <x v="317"/>
          </reference>
          <reference field="3" count="1" selected="0">
            <x v="317"/>
          </reference>
          <reference field="4" count="1">
            <x v="320"/>
          </reference>
        </references>
      </pivotArea>
    </format>
    <format dxfId="17527">
      <pivotArea dataOnly="0" labelOnly="1" fieldPosition="0">
        <references count="5">
          <reference field="0" count="1" selected="0">
            <x v="319"/>
          </reference>
          <reference field="1" count="1" selected="0">
            <x v="317"/>
          </reference>
          <reference field="2" count="1" selected="0">
            <x v="318"/>
          </reference>
          <reference field="3" count="1" selected="0">
            <x v="318"/>
          </reference>
          <reference field="4" count="1">
            <x v="321"/>
          </reference>
        </references>
      </pivotArea>
    </format>
    <format dxfId="17526">
      <pivotArea dataOnly="0" labelOnly="1" fieldPosition="0">
        <references count="5">
          <reference field="0" count="1" selected="0">
            <x v="320"/>
          </reference>
          <reference field="1" count="1" selected="0">
            <x v="318"/>
          </reference>
          <reference field="2" count="1" selected="0">
            <x v="319"/>
          </reference>
          <reference field="3" count="1" selected="0">
            <x v="319"/>
          </reference>
          <reference field="4" count="1">
            <x v="322"/>
          </reference>
        </references>
      </pivotArea>
    </format>
    <format dxfId="17525">
      <pivotArea dataOnly="0" labelOnly="1" fieldPosition="0">
        <references count="5">
          <reference field="0" count="1" selected="0">
            <x v="321"/>
          </reference>
          <reference field="1" count="1" selected="0">
            <x v="319"/>
          </reference>
          <reference field="2" count="1" selected="0">
            <x v="320"/>
          </reference>
          <reference field="3" count="1" selected="0">
            <x v="320"/>
          </reference>
          <reference field="4" count="1">
            <x v="323"/>
          </reference>
        </references>
      </pivotArea>
    </format>
    <format dxfId="17524">
      <pivotArea dataOnly="0" labelOnly="1" fieldPosition="0">
        <references count="5">
          <reference field="0" count="1" selected="0">
            <x v="322"/>
          </reference>
          <reference field="1" count="1" selected="0">
            <x v="320"/>
          </reference>
          <reference field="2" count="1" selected="0">
            <x v="321"/>
          </reference>
          <reference field="3" count="1" selected="0">
            <x v="321"/>
          </reference>
          <reference field="4" count="1">
            <x v="324"/>
          </reference>
        </references>
      </pivotArea>
    </format>
    <format dxfId="17523">
      <pivotArea dataOnly="0" labelOnly="1" fieldPosition="0">
        <references count="5">
          <reference field="0" count="1" selected="0">
            <x v="323"/>
          </reference>
          <reference field="1" count="1" selected="0">
            <x v="321"/>
          </reference>
          <reference field="2" count="1" selected="0">
            <x v="322"/>
          </reference>
          <reference field="3" count="1" selected="0">
            <x v="322"/>
          </reference>
          <reference field="4" count="1">
            <x v="325"/>
          </reference>
        </references>
      </pivotArea>
    </format>
    <format dxfId="17522">
      <pivotArea dataOnly="0" labelOnly="1" fieldPosition="0">
        <references count="5">
          <reference field="0" count="1" selected="0">
            <x v="324"/>
          </reference>
          <reference field="1" count="1" selected="0">
            <x v="322"/>
          </reference>
          <reference field="2" count="1" selected="0">
            <x v="323"/>
          </reference>
          <reference field="3" count="1" selected="0">
            <x v="323"/>
          </reference>
          <reference field="4" count="1">
            <x v="326"/>
          </reference>
        </references>
      </pivotArea>
    </format>
    <format dxfId="17521">
      <pivotArea dataOnly="0" labelOnly="1" fieldPosition="0">
        <references count="5">
          <reference field="0" count="1" selected="0">
            <x v="325"/>
          </reference>
          <reference field="1" count="1" selected="0">
            <x v="323"/>
          </reference>
          <reference field="2" count="1" selected="0">
            <x v="324"/>
          </reference>
          <reference field="3" count="1" selected="0">
            <x v="324"/>
          </reference>
          <reference field="4" count="1">
            <x v="327"/>
          </reference>
        </references>
      </pivotArea>
    </format>
    <format dxfId="17520">
      <pivotArea dataOnly="0" labelOnly="1" fieldPosition="0">
        <references count="5">
          <reference field="0" count="1" selected="0">
            <x v="326"/>
          </reference>
          <reference field="1" count="1" selected="0">
            <x v="324"/>
          </reference>
          <reference field="2" count="1" selected="0">
            <x v="325"/>
          </reference>
          <reference field="3" count="1" selected="0">
            <x v="325"/>
          </reference>
          <reference field="4" count="1">
            <x v="328"/>
          </reference>
        </references>
      </pivotArea>
    </format>
    <format dxfId="17519">
      <pivotArea dataOnly="0" labelOnly="1" fieldPosition="0">
        <references count="5">
          <reference field="0" count="1" selected="0">
            <x v="327"/>
          </reference>
          <reference field="1" count="1" selected="0">
            <x v="325"/>
          </reference>
          <reference field="2" count="1" selected="0">
            <x v="326"/>
          </reference>
          <reference field="3" count="1" selected="0">
            <x v="326"/>
          </reference>
          <reference field="4" count="1">
            <x v="329"/>
          </reference>
        </references>
      </pivotArea>
    </format>
    <format dxfId="17518">
      <pivotArea dataOnly="0" labelOnly="1" fieldPosition="0">
        <references count="5">
          <reference field="0" count="1" selected="0">
            <x v="328"/>
          </reference>
          <reference field="1" count="1" selected="0">
            <x v="326"/>
          </reference>
          <reference field="2" count="1" selected="0">
            <x v="327"/>
          </reference>
          <reference field="3" count="1" selected="0">
            <x v="327"/>
          </reference>
          <reference field="4" count="1">
            <x v="330"/>
          </reference>
        </references>
      </pivotArea>
    </format>
    <format dxfId="17517">
      <pivotArea dataOnly="0" labelOnly="1" fieldPosition="0">
        <references count="5">
          <reference field="0" count="1" selected="0">
            <x v="329"/>
          </reference>
          <reference field="1" count="1" selected="0">
            <x v="327"/>
          </reference>
          <reference field="2" count="1" selected="0">
            <x v="328"/>
          </reference>
          <reference field="3" count="1" selected="0">
            <x v="328"/>
          </reference>
          <reference field="4" count="1">
            <x v="331"/>
          </reference>
        </references>
      </pivotArea>
    </format>
    <format dxfId="17516">
      <pivotArea dataOnly="0" labelOnly="1" fieldPosition="0">
        <references count="5">
          <reference field="0" count="1" selected="0">
            <x v="330"/>
          </reference>
          <reference field="1" count="1" selected="0">
            <x v="328"/>
          </reference>
          <reference field="2" count="1" selected="0">
            <x v="329"/>
          </reference>
          <reference field="3" count="1" selected="0">
            <x v="329"/>
          </reference>
          <reference field="4" count="1">
            <x v="332"/>
          </reference>
        </references>
      </pivotArea>
    </format>
    <format dxfId="17515">
      <pivotArea dataOnly="0" labelOnly="1" fieldPosition="0">
        <references count="5">
          <reference field="0" count="1" selected="0">
            <x v="331"/>
          </reference>
          <reference field="1" count="1" selected="0">
            <x v="329"/>
          </reference>
          <reference field="2" count="1" selected="0">
            <x v="330"/>
          </reference>
          <reference field="3" count="1" selected="0">
            <x v="330"/>
          </reference>
          <reference field="4" count="1">
            <x v="333"/>
          </reference>
        </references>
      </pivotArea>
    </format>
    <format dxfId="17514">
      <pivotArea dataOnly="0" labelOnly="1" fieldPosition="0">
        <references count="5">
          <reference field="0" count="1" selected="0">
            <x v="332"/>
          </reference>
          <reference field="1" count="1" selected="0">
            <x v="330"/>
          </reference>
          <reference field="2" count="1" selected="0">
            <x v="331"/>
          </reference>
          <reference field="3" count="1" selected="0">
            <x v="331"/>
          </reference>
          <reference field="4" count="1">
            <x v="334"/>
          </reference>
        </references>
      </pivotArea>
    </format>
    <format dxfId="17513">
      <pivotArea dataOnly="0" labelOnly="1" fieldPosition="0">
        <references count="5">
          <reference field="0" count="1" selected="0">
            <x v="333"/>
          </reference>
          <reference field="1" count="1" selected="0">
            <x v="331"/>
          </reference>
          <reference field="2" count="1" selected="0">
            <x v="332"/>
          </reference>
          <reference field="3" count="1" selected="0">
            <x v="332"/>
          </reference>
          <reference field="4" count="1">
            <x v="335"/>
          </reference>
        </references>
      </pivotArea>
    </format>
    <format dxfId="17512">
      <pivotArea dataOnly="0" labelOnly="1" fieldPosition="0">
        <references count="5">
          <reference field="0" count="1" selected="0">
            <x v="334"/>
          </reference>
          <reference field="1" count="1" selected="0">
            <x v="332"/>
          </reference>
          <reference field="2" count="1" selected="0">
            <x v="333"/>
          </reference>
          <reference field="3" count="1" selected="0">
            <x v="333"/>
          </reference>
          <reference field="4" count="1">
            <x v="336"/>
          </reference>
        </references>
      </pivotArea>
    </format>
    <format dxfId="17511">
      <pivotArea dataOnly="0" labelOnly="1" fieldPosition="0">
        <references count="5">
          <reference field="0" count="1" selected="0">
            <x v="335"/>
          </reference>
          <reference field="1" count="1" selected="0">
            <x v="333"/>
          </reference>
          <reference field="2" count="1" selected="0">
            <x v="334"/>
          </reference>
          <reference field="3" count="1" selected="0">
            <x v="334"/>
          </reference>
          <reference field="4" count="1">
            <x v="337"/>
          </reference>
        </references>
      </pivotArea>
    </format>
    <format dxfId="17510">
      <pivotArea dataOnly="0" labelOnly="1" fieldPosition="0">
        <references count="5">
          <reference field="0" count="1" selected="0">
            <x v="336"/>
          </reference>
          <reference field="1" count="1" selected="0">
            <x v="334"/>
          </reference>
          <reference field="2" count="1" selected="0">
            <x v="335"/>
          </reference>
          <reference field="3" count="1" selected="0">
            <x v="335"/>
          </reference>
          <reference field="4" count="1">
            <x v="338"/>
          </reference>
        </references>
      </pivotArea>
    </format>
    <format dxfId="17509">
      <pivotArea dataOnly="0" labelOnly="1" fieldPosition="0">
        <references count="5">
          <reference field="0" count="1" selected="0">
            <x v="337"/>
          </reference>
          <reference field="1" count="1" selected="0">
            <x v="335"/>
          </reference>
          <reference field="2" count="1" selected="0">
            <x v="336"/>
          </reference>
          <reference field="3" count="1" selected="0">
            <x v="336"/>
          </reference>
          <reference field="4" count="1">
            <x v="339"/>
          </reference>
        </references>
      </pivotArea>
    </format>
    <format dxfId="17508">
      <pivotArea dataOnly="0" labelOnly="1" fieldPosition="0">
        <references count="5">
          <reference field="0" count="1" selected="0">
            <x v="338"/>
          </reference>
          <reference field="1" count="1" selected="0">
            <x v="336"/>
          </reference>
          <reference field="2" count="1" selected="0">
            <x v="337"/>
          </reference>
          <reference field="3" count="1" selected="0">
            <x v="337"/>
          </reference>
          <reference field="4" count="1">
            <x v="340"/>
          </reference>
        </references>
      </pivotArea>
    </format>
    <format dxfId="17507">
      <pivotArea dataOnly="0" labelOnly="1" fieldPosition="0">
        <references count="5">
          <reference field="0" count="1" selected="0">
            <x v="339"/>
          </reference>
          <reference field="1" count="1" selected="0">
            <x v="337"/>
          </reference>
          <reference field="2" count="1" selected="0">
            <x v="338"/>
          </reference>
          <reference field="3" count="1" selected="0">
            <x v="338"/>
          </reference>
          <reference field="4" count="1">
            <x v="341"/>
          </reference>
        </references>
      </pivotArea>
    </format>
    <format dxfId="17506">
      <pivotArea dataOnly="0" labelOnly="1" fieldPosition="0">
        <references count="5">
          <reference field="0" count="1" selected="0">
            <x v="340"/>
          </reference>
          <reference field="1" count="1" selected="0">
            <x v="338"/>
          </reference>
          <reference field="2" count="1" selected="0">
            <x v="339"/>
          </reference>
          <reference field="3" count="1" selected="0">
            <x v="339"/>
          </reference>
          <reference field="4" count="1">
            <x v="342"/>
          </reference>
        </references>
      </pivotArea>
    </format>
    <format dxfId="17505">
      <pivotArea dataOnly="0" labelOnly="1" fieldPosition="0">
        <references count="5">
          <reference field="0" count="1" selected="0">
            <x v="341"/>
          </reference>
          <reference field="1" count="1" selected="0">
            <x v="339"/>
          </reference>
          <reference field="2" count="1" selected="0">
            <x v="340"/>
          </reference>
          <reference field="3" count="1" selected="0">
            <x v="340"/>
          </reference>
          <reference field="4" count="1">
            <x v="343"/>
          </reference>
        </references>
      </pivotArea>
    </format>
    <format dxfId="17504">
      <pivotArea dataOnly="0" labelOnly="1" fieldPosition="0">
        <references count="5">
          <reference field="0" count="1" selected="0">
            <x v="342"/>
          </reference>
          <reference field="1" count="1" selected="0">
            <x v="340"/>
          </reference>
          <reference field="2" count="1" selected="0">
            <x v="341"/>
          </reference>
          <reference field="3" count="1" selected="0">
            <x v="341"/>
          </reference>
          <reference field="4" count="1">
            <x v="344"/>
          </reference>
        </references>
      </pivotArea>
    </format>
    <format dxfId="17503">
      <pivotArea dataOnly="0" labelOnly="1" fieldPosition="0">
        <references count="5">
          <reference field="0" count="1" selected="0">
            <x v="343"/>
          </reference>
          <reference field="1" count="1" selected="0">
            <x v="341"/>
          </reference>
          <reference field="2" count="1" selected="0">
            <x v="342"/>
          </reference>
          <reference field="3" count="1" selected="0">
            <x v="342"/>
          </reference>
          <reference field="4" count="1">
            <x v="345"/>
          </reference>
        </references>
      </pivotArea>
    </format>
    <format dxfId="17502">
      <pivotArea dataOnly="0" labelOnly="1" fieldPosition="0">
        <references count="5">
          <reference field="0" count="1" selected="0">
            <x v="344"/>
          </reference>
          <reference field="1" count="1" selected="0">
            <x v="342"/>
          </reference>
          <reference field="2" count="1" selected="0">
            <x v="343"/>
          </reference>
          <reference field="3" count="1" selected="0">
            <x v="343"/>
          </reference>
          <reference field="4" count="1">
            <x v="346"/>
          </reference>
        </references>
      </pivotArea>
    </format>
    <format dxfId="17501">
      <pivotArea dataOnly="0" labelOnly="1" fieldPosition="0">
        <references count="5">
          <reference field="0" count="1" selected="0">
            <x v="345"/>
          </reference>
          <reference field="1" count="1" selected="0">
            <x v="343"/>
          </reference>
          <reference field="2" count="1" selected="0">
            <x v="344"/>
          </reference>
          <reference field="3" count="1" selected="0">
            <x v="344"/>
          </reference>
          <reference field="4" count="1">
            <x v="347"/>
          </reference>
        </references>
      </pivotArea>
    </format>
    <format dxfId="17500">
      <pivotArea dataOnly="0" labelOnly="1" fieldPosition="0">
        <references count="5">
          <reference field="0" count="1" selected="0">
            <x v="346"/>
          </reference>
          <reference field="1" count="1" selected="0">
            <x v="344"/>
          </reference>
          <reference field="2" count="1" selected="0">
            <x v="345"/>
          </reference>
          <reference field="3" count="1" selected="0">
            <x v="345"/>
          </reference>
          <reference field="4" count="1">
            <x v="348"/>
          </reference>
        </references>
      </pivotArea>
    </format>
    <format dxfId="17499">
      <pivotArea dataOnly="0" labelOnly="1" fieldPosition="0">
        <references count="5">
          <reference field="0" count="1" selected="0">
            <x v="347"/>
          </reference>
          <reference field="1" count="1" selected="0">
            <x v="345"/>
          </reference>
          <reference field="2" count="1" selected="0">
            <x v="346"/>
          </reference>
          <reference field="3" count="1" selected="0">
            <x v="346"/>
          </reference>
          <reference field="4" count="1">
            <x v="349"/>
          </reference>
        </references>
      </pivotArea>
    </format>
    <format dxfId="17498">
      <pivotArea dataOnly="0" labelOnly="1" fieldPosition="0">
        <references count="5">
          <reference field="0" count="1" selected="0">
            <x v="348"/>
          </reference>
          <reference field="1" count="1" selected="0">
            <x v="346"/>
          </reference>
          <reference field="2" count="1" selected="0">
            <x v="347"/>
          </reference>
          <reference field="3" count="1" selected="0">
            <x v="347"/>
          </reference>
          <reference field="4" count="1">
            <x v="350"/>
          </reference>
        </references>
      </pivotArea>
    </format>
    <format dxfId="17497">
      <pivotArea dataOnly="0" labelOnly="1" fieldPosition="0">
        <references count="5">
          <reference field="0" count="1" selected="0">
            <x v="349"/>
          </reference>
          <reference field="1" count="1" selected="0">
            <x v="347"/>
          </reference>
          <reference field="2" count="1" selected="0">
            <x v="348"/>
          </reference>
          <reference field="3" count="1" selected="0">
            <x v="348"/>
          </reference>
          <reference field="4" count="1">
            <x v="351"/>
          </reference>
        </references>
      </pivotArea>
    </format>
    <format dxfId="17496">
      <pivotArea dataOnly="0" labelOnly="1" fieldPosition="0">
        <references count="5">
          <reference field="0" count="1" selected="0">
            <x v="350"/>
          </reference>
          <reference field="1" count="1" selected="0">
            <x v="348"/>
          </reference>
          <reference field="2" count="1" selected="0">
            <x v="349"/>
          </reference>
          <reference field="3" count="1" selected="0">
            <x v="349"/>
          </reference>
          <reference field="4" count="1">
            <x v="352"/>
          </reference>
        </references>
      </pivotArea>
    </format>
    <format dxfId="17495">
      <pivotArea dataOnly="0" labelOnly="1" fieldPosition="0">
        <references count="5">
          <reference field="0" count="1" selected="0">
            <x v="351"/>
          </reference>
          <reference field="1" count="1" selected="0">
            <x v="349"/>
          </reference>
          <reference field="2" count="1" selected="0">
            <x v="350"/>
          </reference>
          <reference field="3" count="1" selected="0">
            <x v="350"/>
          </reference>
          <reference field="4" count="1">
            <x v="353"/>
          </reference>
        </references>
      </pivotArea>
    </format>
    <format dxfId="17494">
      <pivotArea dataOnly="0" labelOnly="1" fieldPosition="0">
        <references count="5">
          <reference field="0" count="1" selected="0">
            <x v="352"/>
          </reference>
          <reference field="1" count="1" selected="0">
            <x v="350"/>
          </reference>
          <reference field="2" count="1" selected="0">
            <x v="351"/>
          </reference>
          <reference field="3" count="1" selected="0">
            <x v="351"/>
          </reference>
          <reference field="4" count="1">
            <x v="354"/>
          </reference>
        </references>
      </pivotArea>
    </format>
    <format dxfId="17493">
      <pivotArea dataOnly="0" labelOnly="1" fieldPosition="0">
        <references count="5">
          <reference field="0" count="1" selected="0">
            <x v="353"/>
          </reference>
          <reference field="1" count="1" selected="0">
            <x v="351"/>
          </reference>
          <reference field="2" count="1" selected="0">
            <x v="352"/>
          </reference>
          <reference field="3" count="1" selected="0">
            <x v="352"/>
          </reference>
          <reference field="4" count="1">
            <x v="355"/>
          </reference>
        </references>
      </pivotArea>
    </format>
    <format dxfId="17492">
      <pivotArea dataOnly="0" labelOnly="1" fieldPosition="0">
        <references count="5">
          <reference field="0" count="1" selected="0">
            <x v="354"/>
          </reference>
          <reference field="1" count="1" selected="0">
            <x v="352"/>
          </reference>
          <reference field="2" count="1" selected="0">
            <x v="353"/>
          </reference>
          <reference field="3" count="1" selected="0">
            <x v="353"/>
          </reference>
          <reference field="4" count="1">
            <x v="356"/>
          </reference>
        </references>
      </pivotArea>
    </format>
    <format dxfId="17491">
      <pivotArea dataOnly="0" labelOnly="1" fieldPosition="0">
        <references count="5">
          <reference field="0" count="1" selected="0">
            <x v="355"/>
          </reference>
          <reference field="1" count="1" selected="0">
            <x v="353"/>
          </reference>
          <reference field="2" count="1" selected="0">
            <x v="354"/>
          </reference>
          <reference field="3" count="1" selected="0">
            <x v="354"/>
          </reference>
          <reference field="4" count="1">
            <x v="357"/>
          </reference>
        </references>
      </pivotArea>
    </format>
    <format dxfId="17490">
      <pivotArea dataOnly="0" labelOnly="1" fieldPosition="0">
        <references count="5">
          <reference field="0" count="1" selected="0">
            <x v="356"/>
          </reference>
          <reference field="1" count="1" selected="0">
            <x v="354"/>
          </reference>
          <reference field="2" count="1" selected="0">
            <x v="355"/>
          </reference>
          <reference field="3" count="1" selected="0">
            <x v="355"/>
          </reference>
          <reference field="4" count="1">
            <x v="358"/>
          </reference>
        </references>
      </pivotArea>
    </format>
    <format dxfId="17489">
      <pivotArea dataOnly="0" labelOnly="1" fieldPosition="0">
        <references count="5">
          <reference field="0" count="1" selected="0">
            <x v="357"/>
          </reference>
          <reference field="1" count="1" selected="0">
            <x v="355"/>
          </reference>
          <reference field="2" count="1" selected="0">
            <x v="356"/>
          </reference>
          <reference field="3" count="1" selected="0">
            <x v="356"/>
          </reference>
          <reference field="4" count="1">
            <x v="359"/>
          </reference>
        </references>
      </pivotArea>
    </format>
    <format dxfId="17488">
      <pivotArea dataOnly="0" labelOnly="1" fieldPosition="0">
        <references count="5">
          <reference field="0" count="1" selected="0">
            <x v="358"/>
          </reference>
          <reference field="1" count="1" selected="0">
            <x v="356"/>
          </reference>
          <reference field="2" count="1" selected="0">
            <x v="357"/>
          </reference>
          <reference field="3" count="1" selected="0">
            <x v="357"/>
          </reference>
          <reference field="4" count="1">
            <x v="360"/>
          </reference>
        </references>
      </pivotArea>
    </format>
    <format dxfId="17487">
      <pivotArea dataOnly="0" labelOnly="1" fieldPosition="0">
        <references count="5">
          <reference field="0" count="1" selected="0">
            <x v="359"/>
          </reference>
          <reference field="1" count="1" selected="0">
            <x v="357"/>
          </reference>
          <reference field="2" count="1" selected="0">
            <x v="358"/>
          </reference>
          <reference field="3" count="1" selected="0">
            <x v="358"/>
          </reference>
          <reference field="4" count="1">
            <x v="361"/>
          </reference>
        </references>
      </pivotArea>
    </format>
    <format dxfId="17486">
      <pivotArea dataOnly="0" labelOnly="1" fieldPosition="0">
        <references count="5">
          <reference field="0" count="1" selected="0">
            <x v="360"/>
          </reference>
          <reference field="1" count="1" selected="0">
            <x v="358"/>
          </reference>
          <reference field="2" count="1" selected="0">
            <x v="359"/>
          </reference>
          <reference field="3" count="1" selected="0">
            <x v="359"/>
          </reference>
          <reference field="4" count="1">
            <x v="362"/>
          </reference>
        </references>
      </pivotArea>
    </format>
    <format dxfId="17485">
      <pivotArea dataOnly="0" labelOnly="1" fieldPosition="0">
        <references count="5">
          <reference field="0" count="1" selected="0">
            <x v="361"/>
          </reference>
          <reference field="1" count="1" selected="0">
            <x v="359"/>
          </reference>
          <reference field="2" count="1" selected="0">
            <x v="360"/>
          </reference>
          <reference field="3" count="1" selected="0">
            <x v="360"/>
          </reference>
          <reference field="4" count="1">
            <x v="363"/>
          </reference>
        </references>
      </pivotArea>
    </format>
    <format dxfId="17484">
      <pivotArea dataOnly="0" labelOnly="1" fieldPosition="0">
        <references count="5">
          <reference field="0" count="1" selected="0">
            <x v="362"/>
          </reference>
          <reference field="1" count="1" selected="0">
            <x v="360"/>
          </reference>
          <reference field="2" count="1" selected="0">
            <x v="361"/>
          </reference>
          <reference field="3" count="1" selected="0">
            <x v="361"/>
          </reference>
          <reference field="4" count="1">
            <x v="364"/>
          </reference>
        </references>
      </pivotArea>
    </format>
    <format dxfId="17483">
      <pivotArea dataOnly="0" labelOnly="1" fieldPosition="0">
        <references count="5">
          <reference field="0" count="1" selected="0">
            <x v="363"/>
          </reference>
          <reference field="1" count="1" selected="0">
            <x v="361"/>
          </reference>
          <reference field="2" count="1" selected="0">
            <x v="362"/>
          </reference>
          <reference field="3" count="1" selected="0">
            <x v="362"/>
          </reference>
          <reference field="4" count="1">
            <x v="365"/>
          </reference>
        </references>
      </pivotArea>
    </format>
    <format dxfId="17482">
      <pivotArea dataOnly="0" labelOnly="1" fieldPosition="0">
        <references count="5">
          <reference field="0" count="1" selected="0">
            <x v="364"/>
          </reference>
          <reference field="1" count="1" selected="0">
            <x v="362"/>
          </reference>
          <reference field="2" count="1" selected="0">
            <x v="363"/>
          </reference>
          <reference field="3" count="1" selected="0">
            <x v="363"/>
          </reference>
          <reference field="4" count="1">
            <x v="366"/>
          </reference>
        </references>
      </pivotArea>
    </format>
    <format dxfId="17481">
      <pivotArea dataOnly="0" labelOnly="1" fieldPosition="0">
        <references count="5">
          <reference field="0" count="1" selected="0">
            <x v="365"/>
          </reference>
          <reference field="1" count="1" selected="0">
            <x v="363"/>
          </reference>
          <reference field="2" count="1" selected="0">
            <x v="364"/>
          </reference>
          <reference field="3" count="1" selected="0">
            <x v="364"/>
          </reference>
          <reference field="4" count="1">
            <x v="367"/>
          </reference>
        </references>
      </pivotArea>
    </format>
    <format dxfId="17480">
      <pivotArea dataOnly="0" labelOnly="1" fieldPosition="0">
        <references count="5">
          <reference field="0" count="1" selected="0">
            <x v="366"/>
          </reference>
          <reference field="1" count="1" selected="0">
            <x v="364"/>
          </reference>
          <reference field="2" count="1" selected="0">
            <x v="365"/>
          </reference>
          <reference field="3" count="1" selected="0">
            <x v="365"/>
          </reference>
          <reference field="4" count="1">
            <x v="368"/>
          </reference>
        </references>
      </pivotArea>
    </format>
    <format dxfId="17479">
      <pivotArea dataOnly="0" labelOnly="1" fieldPosition="0">
        <references count="5">
          <reference field="0" count="1" selected="0">
            <x v="367"/>
          </reference>
          <reference field="1" count="1" selected="0">
            <x v="365"/>
          </reference>
          <reference field="2" count="1" selected="0">
            <x v="366"/>
          </reference>
          <reference field="3" count="1" selected="0">
            <x v="366"/>
          </reference>
          <reference field="4" count="1">
            <x v="369"/>
          </reference>
        </references>
      </pivotArea>
    </format>
    <format dxfId="17478">
      <pivotArea dataOnly="0" labelOnly="1" fieldPosition="0">
        <references count="5">
          <reference field="0" count="1" selected="0">
            <x v="368"/>
          </reference>
          <reference field="1" count="1" selected="0">
            <x v="366"/>
          </reference>
          <reference field="2" count="1" selected="0">
            <x v="367"/>
          </reference>
          <reference field="3" count="1" selected="0">
            <x v="367"/>
          </reference>
          <reference field="4" count="1">
            <x v="370"/>
          </reference>
        </references>
      </pivotArea>
    </format>
    <format dxfId="17477">
      <pivotArea dataOnly="0" labelOnly="1" fieldPosition="0">
        <references count="5">
          <reference field="0" count="1" selected="0">
            <x v="369"/>
          </reference>
          <reference field="1" count="1" selected="0">
            <x v="367"/>
          </reference>
          <reference field="2" count="1" selected="0">
            <x v="368"/>
          </reference>
          <reference field="3" count="1" selected="0">
            <x v="368"/>
          </reference>
          <reference field="4" count="1">
            <x v="371"/>
          </reference>
        </references>
      </pivotArea>
    </format>
    <format dxfId="17476">
      <pivotArea dataOnly="0" labelOnly="1" fieldPosition="0">
        <references count="5">
          <reference field="0" count="1" selected="0">
            <x v="370"/>
          </reference>
          <reference field="1" count="1" selected="0">
            <x v="368"/>
          </reference>
          <reference field="2" count="1" selected="0">
            <x v="369"/>
          </reference>
          <reference field="3" count="1" selected="0">
            <x v="369"/>
          </reference>
          <reference field="4" count="1">
            <x v="372"/>
          </reference>
        </references>
      </pivotArea>
    </format>
    <format dxfId="17475">
      <pivotArea dataOnly="0" labelOnly="1" fieldPosition="0">
        <references count="5">
          <reference field="0" count="1" selected="0">
            <x v="371"/>
          </reference>
          <reference field="1" count="1" selected="0">
            <x v="369"/>
          </reference>
          <reference field="2" count="1" selected="0">
            <x v="370"/>
          </reference>
          <reference field="3" count="1" selected="0">
            <x v="370"/>
          </reference>
          <reference field="4" count="1">
            <x v="373"/>
          </reference>
        </references>
      </pivotArea>
    </format>
    <format dxfId="17474">
      <pivotArea dataOnly="0" labelOnly="1" fieldPosition="0">
        <references count="5">
          <reference field="0" count="1" selected="0">
            <x v="372"/>
          </reference>
          <reference field="1" count="1" selected="0">
            <x v="370"/>
          </reference>
          <reference field="2" count="1" selected="0">
            <x v="371"/>
          </reference>
          <reference field="3" count="1" selected="0">
            <x v="371"/>
          </reference>
          <reference field="4" count="1">
            <x v="374"/>
          </reference>
        </references>
      </pivotArea>
    </format>
    <format dxfId="17473">
      <pivotArea dataOnly="0" labelOnly="1" fieldPosition="0">
        <references count="5">
          <reference field="0" count="1" selected="0">
            <x v="373"/>
          </reference>
          <reference field="1" count="1" selected="0">
            <x v="371"/>
          </reference>
          <reference field="2" count="1" selected="0">
            <x v="372"/>
          </reference>
          <reference field="3" count="1" selected="0">
            <x v="372"/>
          </reference>
          <reference field="4" count="1">
            <x v="375"/>
          </reference>
        </references>
      </pivotArea>
    </format>
    <format dxfId="17472">
      <pivotArea dataOnly="0" labelOnly="1" fieldPosition="0">
        <references count="5">
          <reference field="0" count="1" selected="0">
            <x v="374"/>
          </reference>
          <reference field="1" count="1" selected="0">
            <x v="372"/>
          </reference>
          <reference field="2" count="1" selected="0">
            <x v="373"/>
          </reference>
          <reference field="3" count="1" selected="0">
            <x v="373"/>
          </reference>
          <reference field="4" count="1">
            <x v="376"/>
          </reference>
        </references>
      </pivotArea>
    </format>
    <format dxfId="17471">
      <pivotArea dataOnly="0" labelOnly="1" fieldPosition="0">
        <references count="5">
          <reference field="0" count="1" selected="0">
            <x v="375"/>
          </reference>
          <reference field="1" count="1" selected="0">
            <x v="373"/>
          </reference>
          <reference field="2" count="1" selected="0">
            <x v="374"/>
          </reference>
          <reference field="3" count="1" selected="0">
            <x v="374"/>
          </reference>
          <reference field="4" count="1">
            <x v="377"/>
          </reference>
        </references>
      </pivotArea>
    </format>
    <format dxfId="17470">
      <pivotArea dataOnly="0" labelOnly="1" fieldPosition="0">
        <references count="5">
          <reference field="0" count="1" selected="0">
            <x v="376"/>
          </reference>
          <reference field="1" count="1" selected="0">
            <x v="374"/>
          </reference>
          <reference field="2" count="1" selected="0">
            <x v="375"/>
          </reference>
          <reference field="3" count="1" selected="0">
            <x v="375"/>
          </reference>
          <reference field="4" count="1">
            <x v="378"/>
          </reference>
        </references>
      </pivotArea>
    </format>
    <format dxfId="17469">
      <pivotArea dataOnly="0" labelOnly="1" fieldPosition="0">
        <references count="5">
          <reference field="0" count="1" selected="0">
            <x v="377"/>
          </reference>
          <reference field="1" count="1" selected="0">
            <x v="375"/>
          </reference>
          <reference field="2" count="1" selected="0">
            <x v="376"/>
          </reference>
          <reference field="3" count="1" selected="0">
            <x v="376"/>
          </reference>
          <reference field="4" count="1">
            <x v="379"/>
          </reference>
        </references>
      </pivotArea>
    </format>
    <format dxfId="17468">
      <pivotArea dataOnly="0" labelOnly="1" fieldPosition="0">
        <references count="5">
          <reference field="0" count="1" selected="0">
            <x v="378"/>
          </reference>
          <reference field="1" count="1" selected="0">
            <x v="376"/>
          </reference>
          <reference field="2" count="1" selected="0">
            <x v="377"/>
          </reference>
          <reference field="3" count="1" selected="0">
            <x v="377"/>
          </reference>
          <reference field="4" count="1">
            <x v="380"/>
          </reference>
        </references>
      </pivotArea>
    </format>
    <format dxfId="17467">
      <pivotArea dataOnly="0" labelOnly="1" fieldPosition="0">
        <references count="5">
          <reference field="0" count="1" selected="0">
            <x v="379"/>
          </reference>
          <reference field="1" count="1" selected="0">
            <x v="377"/>
          </reference>
          <reference field="2" count="1" selected="0">
            <x v="378"/>
          </reference>
          <reference field="3" count="1" selected="0">
            <x v="378"/>
          </reference>
          <reference field="4" count="1">
            <x v="381"/>
          </reference>
        </references>
      </pivotArea>
    </format>
    <format dxfId="17466">
      <pivotArea dataOnly="0" labelOnly="1" fieldPosition="0">
        <references count="5">
          <reference field="0" count="1" selected="0">
            <x v="380"/>
          </reference>
          <reference field="1" count="1" selected="0">
            <x v="378"/>
          </reference>
          <reference field="2" count="1" selected="0">
            <x v="379"/>
          </reference>
          <reference field="3" count="1" selected="0">
            <x v="379"/>
          </reference>
          <reference field="4" count="1">
            <x v="382"/>
          </reference>
        </references>
      </pivotArea>
    </format>
    <format dxfId="17465">
      <pivotArea dataOnly="0" labelOnly="1" fieldPosition="0">
        <references count="5">
          <reference field="0" count="1" selected="0">
            <x v="381"/>
          </reference>
          <reference field="1" count="1" selected="0">
            <x v="379"/>
          </reference>
          <reference field="2" count="1" selected="0">
            <x v="380"/>
          </reference>
          <reference field="3" count="1" selected="0">
            <x v="380"/>
          </reference>
          <reference field="4" count="1">
            <x v="383"/>
          </reference>
        </references>
      </pivotArea>
    </format>
    <format dxfId="17464">
      <pivotArea dataOnly="0" labelOnly="1" fieldPosition="0">
        <references count="5">
          <reference field="0" count="1" selected="0">
            <x v="382"/>
          </reference>
          <reference field="1" count="1" selected="0">
            <x v="380"/>
          </reference>
          <reference field="2" count="1" selected="0">
            <x v="381"/>
          </reference>
          <reference field="3" count="1" selected="0">
            <x v="381"/>
          </reference>
          <reference field="4" count="1">
            <x v="384"/>
          </reference>
        </references>
      </pivotArea>
    </format>
    <format dxfId="17463">
      <pivotArea dataOnly="0" labelOnly="1" fieldPosition="0">
        <references count="5">
          <reference field="0" count="1" selected="0">
            <x v="383"/>
          </reference>
          <reference field="1" count="1" selected="0">
            <x v="381"/>
          </reference>
          <reference field="2" count="1" selected="0">
            <x v="382"/>
          </reference>
          <reference field="3" count="1" selected="0">
            <x v="382"/>
          </reference>
          <reference field="4" count="1">
            <x v="385"/>
          </reference>
        </references>
      </pivotArea>
    </format>
    <format dxfId="17462">
      <pivotArea dataOnly="0" labelOnly="1" fieldPosition="0">
        <references count="5">
          <reference field="0" count="1" selected="0">
            <x v="384"/>
          </reference>
          <reference field="1" count="1" selected="0">
            <x v="382"/>
          </reference>
          <reference field="2" count="1" selected="0">
            <x v="383"/>
          </reference>
          <reference field="3" count="1" selected="0">
            <x v="383"/>
          </reference>
          <reference field="4" count="1">
            <x v="386"/>
          </reference>
        </references>
      </pivotArea>
    </format>
    <format dxfId="17461">
      <pivotArea dataOnly="0" labelOnly="1" fieldPosition="0">
        <references count="5">
          <reference field="0" count="1" selected="0">
            <x v="385"/>
          </reference>
          <reference field="1" count="1" selected="0">
            <x v="383"/>
          </reference>
          <reference field="2" count="1" selected="0">
            <x v="384"/>
          </reference>
          <reference field="3" count="1" selected="0">
            <x v="384"/>
          </reference>
          <reference field="4" count="1">
            <x v="387"/>
          </reference>
        </references>
      </pivotArea>
    </format>
    <format dxfId="17460">
      <pivotArea dataOnly="0" labelOnly="1" fieldPosition="0">
        <references count="5">
          <reference field="0" count="1" selected="0">
            <x v="386"/>
          </reference>
          <reference field="1" count="1" selected="0">
            <x v="384"/>
          </reference>
          <reference field="2" count="1" selected="0">
            <x v="385"/>
          </reference>
          <reference field="3" count="1" selected="0">
            <x v="385"/>
          </reference>
          <reference field="4" count="1">
            <x v="388"/>
          </reference>
        </references>
      </pivotArea>
    </format>
    <format dxfId="17459">
      <pivotArea dataOnly="0" labelOnly="1" fieldPosition="0">
        <references count="5">
          <reference field="0" count="1" selected="0">
            <x v="387"/>
          </reference>
          <reference field="1" count="1" selected="0">
            <x v="385"/>
          </reference>
          <reference field="2" count="1" selected="0">
            <x v="386"/>
          </reference>
          <reference field="3" count="1" selected="0">
            <x v="386"/>
          </reference>
          <reference field="4" count="1">
            <x v="389"/>
          </reference>
        </references>
      </pivotArea>
    </format>
    <format dxfId="17458">
      <pivotArea dataOnly="0" labelOnly="1" fieldPosition="0">
        <references count="5">
          <reference field="0" count="1" selected="0">
            <x v="388"/>
          </reference>
          <reference field="1" count="1" selected="0">
            <x v="386"/>
          </reference>
          <reference field="2" count="1" selected="0">
            <x v="387"/>
          </reference>
          <reference field="3" count="1" selected="0">
            <x v="387"/>
          </reference>
          <reference field="4" count="1">
            <x v="390"/>
          </reference>
        </references>
      </pivotArea>
    </format>
    <format dxfId="17457">
      <pivotArea dataOnly="0" labelOnly="1" fieldPosition="0">
        <references count="5">
          <reference field="0" count="1" selected="0">
            <x v="389"/>
          </reference>
          <reference field="1" count="1" selected="0">
            <x v="387"/>
          </reference>
          <reference field="2" count="1" selected="0">
            <x v="388"/>
          </reference>
          <reference field="3" count="1" selected="0">
            <x v="388"/>
          </reference>
          <reference field="4" count="1">
            <x v="391"/>
          </reference>
        </references>
      </pivotArea>
    </format>
    <format dxfId="17456">
      <pivotArea dataOnly="0" labelOnly="1" fieldPosition="0">
        <references count="5">
          <reference field="0" count="1" selected="0">
            <x v="390"/>
          </reference>
          <reference field="1" count="1" selected="0">
            <x v="388"/>
          </reference>
          <reference field="2" count="1" selected="0">
            <x v="389"/>
          </reference>
          <reference field="3" count="1" selected="0">
            <x v="389"/>
          </reference>
          <reference field="4" count="1">
            <x v="392"/>
          </reference>
        </references>
      </pivotArea>
    </format>
    <format dxfId="17455">
      <pivotArea dataOnly="0" labelOnly="1" fieldPosition="0">
        <references count="5">
          <reference field="0" count="1" selected="0">
            <x v="391"/>
          </reference>
          <reference field="1" count="1" selected="0">
            <x v="389"/>
          </reference>
          <reference field="2" count="1" selected="0">
            <x v="390"/>
          </reference>
          <reference field="3" count="1" selected="0">
            <x v="390"/>
          </reference>
          <reference field="4" count="1">
            <x v="393"/>
          </reference>
        </references>
      </pivotArea>
    </format>
    <format dxfId="17454">
      <pivotArea dataOnly="0" labelOnly="1" fieldPosition="0">
        <references count="5">
          <reference field="0" count="1" selected="0">
            <x v="392"/>
          </reference>
          <reference field="1" count="1" selected="0">
            <x v="390"/>
          </reference>
          <reference field="2" count="1" selected="0">
            <x v="391"/>
          </reference>
          <reference field="3" count="1" selected="0">
            <x v="391"/>
          </reference>
          <reference field="4" count="1">
            <x v="394"/>
          </reference>
        </references>
      </pivotArea>
    </format>
    <format dxfId="17453">
      <pivotArea dataOnly="0" labelOnly="1" fieldPosition="0">
        <references count="5">
          <reference field="0" count="1" selected="0">
            <x v="393"/>
          </reference>
          <reference field="1" count="1" selected="0">
            <x v="391"/>
          </reference>
          <reference field="2" count="1" selected="0">
            <x v="392"/>
          </reference>
          <reference field="3" count="1" selected="0">
            <x v="392"/>
          </reference>
          <reference field="4" count="1">
            <x v="395"/>
          </reference>
        </references>
      </pivotArea>
    </format>
    <format dxfId="17452">
      <pivotArea dataOnly="0" labelOnly="1" fieldPosition="0">
        <references count="5">
          <reference field="0" count="1" selected="0">
            <x v="394"/>
          </reference>
          <reference field="1" count="1" selected="0">
            <x v="392"/>
          </reference>
          <reference field="2" count="1" selected="0">
            <x v="393"/>
          </reference>
          <reference field="3" count="1" selected="0">
            <x v="393"/>
          </reference>
          <reference field="4" count="1">
            <x v="396"/>
          </reference>
        </references>
      </pivotArea>
    </format>
    <format dxfId="17451">
      <pivotArea dataOnly="0" labelOnly="1" fieldPosition="0">
        <references count="5">
          <reference field="0" count="1" selected="0">
            <x v="395"/>
          </reference>
          <reference field="1" count="1" selected="0">
            <x v="393"/>
          </reference>
          <reference field="2" count="1" selected="0">
            <x v="394"/>
          </reference>
          <reference field="3" count="1" selected="0">
            <x v="394"/>
          </reference>
          <reference field="4" count="1">
            <x v="397"/>
          </reference>
        </references>
      </pivotArea>
    </format>
    <format dxfId="17450">
      <pivotArea dataOnly="0" labelOnly="1" fieldPosition="0">
        <references count="5">
          <reference field="0" count="1" selected="0">
            <x v="396"/>
          </reference>
          <reference field="1" count="1" selected="0">
            <x v="394"/>
          </reference>
          <reference field="2" count="1" selected="0">
            <x v="395"/>
          </reference>
          <reference field="3" count="1" selected="0">
            <x v="395"/>
          </reference>
          <reference field="4" count="1">
            <x v="398"/>
          </reference>
        </references>
      </pivotArea>
    </format>
    <format dxfId="17449">
      <pivotArea dataOnly="0" labelOnly="1" fieldPosition="0">
        <references count="5">
          <reference field="0" count="1" selected="0">
            <x v="397"/>
          </reference>
          <reference field="1" count="1" selected="0">
            <x v="395"/>
          </reference>
          <reference field="2" count="1" selected="0">
            <x v="396"/>
          </reference>
          <reference field="3" count="1" selected="0">
            <x v="396"/>
          </reference>
          <reference field="4" count="1">
            <x v="399"/>
          </reference>
        </references>
      </pivotArea>
    </format>
    <format dxfId="17448">
      <pivotArea dataOnly="0" labelOnly="1" fieldPosition="0">
        <references count="5">
          <reference field="0" count="1" selected="0">
            <x v="398"/>
          </reference>
          <reference field="1" count="1" selected="0">
            <x v="396"/>
          </reference>
          <reference field="2" count="1" selected="0">
            <x v="397"/>
          </reference>
          <reference field="3" count="1" selected="0">
            <x v="397"/>
          </reference>
          <reference field="4" count="1">
            <x v="400"/>
          </reference>
        </references>
      </pivotArea>
    </format>
    <format dxfId="17447">
      <pivotArea dataOnly="0" labelOnly="1" fieldPosition="0">
        <references count="5">
          <reference field="0" count="1" selected="0">
            <x v="399"/>
          </reference>
          <reference field="1" count="1" selected="0">
            <x v="397"/>
          </reference>
          <reference field="2" count="1" selected="0">
            <x v="398"/>
          </reference>
          <reference field="3" count="1" selected="0">
            <x v="398"/>
          </reference>
          <reference field="4" count="1">
            <x v="401"/>
          </reference>
        </references>
      </pivotArea>
    </format>
    <format dxfId="17446">
      <pivotArea dataOnly="0" labelOnly="1" fieldPosition="0">
        <references count="5">
          <reference field="0" count="1" selected="0">
            <x v="400"/>
          </reference>
          <reference field="1" count="1" selected="0">
            <x v="398"/>
          </reference>
          <reference field="2" count="1" selected="0">
            <x v="399"/>
          </reference>
          <reference field="3" count="1" selected="0">
            <x v="399"/>
          </reference>
          <reference field="4" count="1">
            <x v="402"/>
          </reference>
        </references>
      </pivotArea>
    </format>
    <format dxfId="17445">
      <pivotArea dataOnly="0" labelOnly="1" fieldPosition="0">
        <references count="5">
          <reference field="0" count="1" selected="0">
            <x v="401"/>
          </reference>
          <reference field="1" count="1" selected="0">
            <x v="399"/>
          </reference>
          <reference field="2" count="1" selected="0">
            <x v="400"/>
          </reference>
          <reference field="3" count="1" selected="0">
            <x v="400"/>
          </reference>
          <reference field="4" count="1">
            <x v="403"/>
          </reference>
        </references>
      </pivotArea>
    </format>
    <format dxfId="17444">
      <pivotArea dataOnly="0" labelOnly="1" fieldPosition="0">
        <references count="5">
          <reference field="0" count="1" selected="0">
            <x v="402"/>
          </reference>
          <reference field="1" count="1" selected="0">
            <x v="400"/>
          </reference>
          <reference field="2" count="1" selected="0">
            <x v="401"/>
          </reference>
          <reference field="3" count="1" selected="0">
            <x v="401"/>
          </reference>
          <reference field="4" count="1">
            <x v="404"/>
          </reference>
        </references>
      </pivotArea>
    </format>
    <format dxfId="17443">
      <pivotArea dataOnly="0" labelOnly="1" fieldPosition="0">
        <references count="5">
          <reference field="0" count="1" selected="0">
            <x v="403"/>
          </reference>
          <reference field="1" count="1" selected="0">
            <x v="401"/>
          </reference>
          <reference field="2" count="1" selected="0">
            <x v="402"/>
          </reference>
          <reference field="3" count="1" selected="0">
            <x v="402"/>
          </reference>
          <reference field="4" count="1">
            <x v="405"/>
          </reference>
        </references>
      </pivotArea>
    </format>
    <format dxfId="17442">
      <pivotArea dataOnly="0" labelOnly="1" fieldPosition="0">
        <references count="5">
          <reference field="0" count="1" selected="0">
            <x v="404"/>
          </reference>
          <reference field="1" count="1" selected="0">
            <x v="402"/>
          </reference>
          <reference field="2" count="1" selected="0">
            <x v="403"/>
          </reference>
          <reference field="3" count="1" selected="0">
            <x v="403"/>
          </reference>
          <reference field="4" count="1">
            <x v="406"/>
          </reference>
        </references>
      </pivotArea>
    </format>
    <format dxfId="17441">
      <pivotArea dataOnly="0" labelOnly="1" fieldPosition="0">
        <references count="5">
          <reference field="0" count="1" selected="0">
            <x v="405"/>
          </reference>
          <reference field="1" count="1" selected="0">
            <x v="403"/>
          </reference>
          <reference field="2" count="1" selected="0">
            <x v="404"/>
          </reference>
          <reference field="3" count="1" selected="0">
            <x v="404"/>
          </reference>
          <reference field="4" count="1">
            <x v="407"/>
          </reference>
        </references>
      </pivotArea>
    </format>
    <format dxfId="17440">
      <pivotArea dataOnly="0" labelOnly="1" fieldPosition="0">
        <references count="5">
          <reference field="0" count="1" selected="0">
            <x v="406"/>
          </reference>
          <reference field="1" count="1" selected="0">
            <x v="404"/>
          </reference>
          <reference field="2" count="1" selected="0">
            <x v="405"/>
          </reference>
          <reference field="3" count="1" selected="0">
            <x v="405"/>
          </reference>
          <reference field="4" count="1">
            <x v="408"/>
          </reference>
        </references>
      </pivotArea>
    </format>
    <format dxfId="17439">
      <pivotArea dataOnly="0" labelOnly="1" fieldPosition="0">
        <references count="5">
          <reference field="0" count="1" selected="0">
            <x v="407"/>
          </reference>
          <reference field="1" count="1" selected="0">
            <x v="405"/>
          </reference>
          <reference field="2" count="1" selected="0">
            <x v="406"/>
          </reference>
          <reference field="3" count="1" selected="0">
            <x v="406"/>
          </reference>
          <reference field="4" count="1">
            <x v="409"/>
          </reference>
        </references>
      </pivotArea>
    </format>
    <format dxfId="17438">
      <pivotArea dataOnly="0" labelOnly="1" fieldPosition="0">
        <references count="5">
          <reference field="0" count="1" selected="0">
            <x v="408"/>
          </reference>
          <reference field="1" count="1" selected="0">
            <x v="406"/>
          </reference>
          <reference field="2" count="1" selected="0">
            <x v="407"/>
          </reference>
          <reference field="3" count="1" selected="0">
            <x v="407"/>
          </reference>
          <reference field="4" count="1">
            <x v="410"/>
          </reference>
        </references>
      </pivotArea>
    </format>
    <format dxfId="17437">
      <pivotArea dataOnly="0" labelOnly="1" fieldPosition="0">
        <references count="5">
          <reference field="0" count="1" selected="0">
            <x v="409"/>
          </reference>
          <reference field="1" count="1" selected="0">
            <x v="407"/>
          </reference>
          <reference field="2" count="1" selected="0">
            <x v="408"/>
          </reference>
          <reference field="3" count="1" selected="0">
            <x v="408"/>
          </reference>
          <reference field="4" count="1">
            <x v="411"/>
          </reference>
        </references>
      </pivotArea>
    </format>
    <format dxfId="17436">
      <pivotArea dataOnly="0" labelOnly="1" fieldPosition="0">
        <references count="5">
          <reference field="0" count="1" selected="0">
            <x v="410"/>
          </reference>
          <reference field="1" count="1" selected="0">
            <x v="408"/>
          </reference>
          <reference field="2" count="1" selected="0">
            <x v="409"/>
          </reference>
          <reference field="3" count="1" selected="0">
            <x v="409"/>
          </reference>
          <reference field="4" count="1">
            <x v="412"/>
          </reference>
        </references>
      </pivotArea>
    </format>
    <format dxfId="17435">
      <pivotArea dataOnly="0" labelOnly="1" fieldPosition="0">
        <references count="5">
          <reference field="0" count="1" selected="0">
            <x v="411"/>
          </reference>
          <reference field="1" count="1" selected="0">
            <x v="409"/>
          </reference>
          <reference field="2" count="1" selected="0">
            <x v="410"/>
          </reference>
          <reference field="3" count="1" selected="0">
            <x v="410"/>
          </reference>
          <reference field="4" count="1">
            <x v="413"/>
          </reference>
        </references>
      </pivotArea>
    </format>
    <format dxfId="17434">
      <pivotArea dataOnly="0" labelOnly="1" fieldPosition="0">
        <references count="5">
          <reference field="0" count="1" selected="0">
            <x v="412"/>
          </reference>
          <reference field="1" count="1" selected="0">
            <x v="410"/>
          </reference>
          <reference field="2" count="1" selected="0">
            <x v="411"/>
          </reference>
          <reference field="3" count="1" selected="0">
            <x v="411"/>
          </reference>
          <reference field="4" count="1">
            <x v="414"/>
          </reference>
        </references>
      </pivotArea>
    </format>
    <format dxfId="17433">
      <pivotArea dataOnly="0" labelOnly="1" fieldPosition="0">
        <references count="5">
          <reference field="0" count="1" selected="0">
            <x v="413"/>
          </reference>
          <reference field="1" count="1" selected="0">
            <x v="411"/>
          </reference>
          <reference field="2" count="1" selected="0">
            <x v="412"/>
          </reference>
          <reference field="3" count="1" selected="0">
            <x v="412"/>
          </reference>
          <reference field="4" count="1">
            <x v="415"/>
          </reference>
        </references>
      </pivotArea>
    </format>
    <format dxfId="17432">
      <pivotArea dataOnly="0" labelOnly="1" fieldPosition="0">
        <references count="5">
          <reference field="0" count="1" selected="0">
            <x v="414"/>
          </reference>
          <reference field="1" count="1" selected="0">
            <x v="412"/>
          </reference>
          <reference field="2" count="1" selected="0">
            <x v="413"/>
          </reference>
          <reference field="3" count="1" selected="0">
            <x v="413"/>
          </reference>
          <reference field="4" count="1">
            <x v="416"/>
          </reference>
        </references>
      </pivotArea>
    </format>
    <format dxfId="17431">
      <pivotArea dataOnly="0" labelOnly="1" fieldPosition="0">
        <references count="5">
          <reference field="0" count="1" selected="0">
            <x v="415"/>
          </reference>
          <reference field="1" count="1" selected="0">
            <x v="413"/>
          </reference>
          <reference field="2" count="1" selected="0">
            <x v="414"/>
          </reference>
          <reference field="3" count="1" selected="0">
            <x v="414"/>
          </reference>
          <reference field="4" count="1">
            <x v="417"/>
          </reference>
        </references>
      </pivotArea>
    </format>
    <format dxfId="17430">
      <pivotArea dataOnly="0" labelOnly="1" fieldPosition="0">
        <references count="5">
          <reference field="0" count="1" selected="0">
            <x v="416"/>
          </reference>
          <reference field="1" count="1" selected="0">
            <x v="414"/>
          </reference>
          <reference field="2" count="1" selected="0">
            <x v="415"/>
          </reference>
          <reference field="3" count="1" selected="0">
            <x v="415"/>
          </reference>
          <reference field="4" count="1">
            <x v="418"/>
          </reference>
        </references>
      </pivotArea>
    </format>
    <format dxfId="17429">
      <pivotArea dataOnly="0" labelOnly="1" fieldPosition="0">
        <references count="5">
          <reference field="0" count="1" selected="0">
            <x v="417"/>
          </reference>
          <reference field="1" count="1" selected="0">
            <x v="415"/>
          </reference>
          <reference field="2" count="1" selected="0">
            <x v="416"/>
          </reference>
          <reference field="3" count="1" selected="0">
            <x v="416"/>
          </reference>
          <reference field="4" count="1">
            <x v="419"/>
          </reference>
        </references>
      </pivotArea>
    </format>
    <format dxfId="17428">
      <pivotArea dataOnly="0" labelOnly="1" fieldPosition="0">
        <references count="5">
          <reference field="0" count="1" selected="0">
            <x v="418"/>
          </reference>
          <reference field="1" count="1" selected="0">
            <x v="416"/>
          </reference>
          <reference field="2" count="1" selected="0">
            <x v="417"/>
          </reference>
          <reference field="3" count="1" selected="0">
            <x v="417"/>
          </reference>
          <reference field="4" count="1">
            <x v="420"/>
          </reference>
        </references>
      </pivotArea>
    </format>
    <format dxfId="17427">
      <pivotArea dataOnly="0" labelOnly="1" fieldPosition="0">
        <references count="5">
          <reference field="0" count="1" selected="0">
            <x v="419"/>
          </reference>
          <reference field="1" count="1" selected="0">
            <x v="417"/>
          </reference>
          <reference field="2" count="1" selected="0">
            <x v="418"/>
          </reference>
          <reference field="3" count="1" selected="0">
            <x v="418"/>
          </reference>
          <reference field="4" count="1">
            <x v="421"/>
          </reference>
        </references>
      </pivotArea>
    </format>
    <format dxfId="17426">
      <pivotArea dataOnly="0" labelOnly="1" fieldPosition="0">
        <references count="5">
          <reference field="0" count="1" selected="0">
            <x v="420"/>
          </reference>
          <reference field="1" count="1" selected="0">
            <x v="418"/>
          </reference>
          <reference field="2" count="1" selected="0">
            <x v="419"/>
          </reference>
          <reference field="3" count="1" selected="0">
            <x v="419"/>
          </reference>
          <reference field="4" count="1">
            <x v="422"/>
          </reference>
        </references>
      </pivotArea>
    </format>
    <format dxfId="17425">
      <pivotArea dataOnly="0" labelOnly="1" fieldPosition="0">
        <references count="5">
          <reference field="0" count="1" selected="0">
            <x v="421"/>
          </reference>
          <reference field="1" count="1" selected="0">
            <x v="419"/>
          </reference>
          <reference field="2" count="1" selected="0">
            <x v="420"/>
          </reference>
          <reference field="3" count="1" selected="0">
            <x v="420"/>
          </reference>
          <reference field="4" count="1">
            <x v="423"/>
          </reference>
        </references>
      </pivotArea>
    </format>
    <format dxfId="17424">
      <pivotArea dataOnly="0" labelOnly="1" fieldPosition="0">
        <references count="5">
          <reference field="0" count="1" selected="0">
            <x v="422"/>
          </reference>
          <reference field="1" count="1" selected="0">
            <x v="420"/>
          </reference>
          <reference field="2" count="1" selected="0">
            <x v="421"/>
          </reference>
          <reference field="3" count="1" selected="0">
            <x v="421"/>
          </reference>
          <reference field="4" count="1">
            <x v="424"/>
          </reference>
        </references>
      </pivotArea>
    </format>
    <format dxfId="17423">
      <pivotArea dataOnly="0" labelOnly="1" fieldPosition="0">
        <references count="5">
          <reference field="0" count="1" selected="0">
            <x v="423"/>
          </reference>
          <reference field="1" count="1" selected="0">
            <x v="421"/>
          </reference>
          <reference field="2" count="1" selected="0">
            <x v="422"/>
          </reference>
          <reference field="3" count="1" selected="0">
            <x v="422"/>
          </reference>
          <reference field="4" count="1">
            <x v="425"/>
          </reference>
        </references>
      </pivotArea>
    </format>
    <format dxfId="17422">
      <pivotArea dataOnly="0" labelOnly="1" fieldPosition="0">
        <references count="5">
          <reference field="0" count="1" selected="0">
            <x v="424"/>
          </reference>
          <reference field="1" count="1" selected="0">
            <x v="422"/>
          </reference>
          <reference field="2" count="1" selected="0">
            <x v="423"/>
          </reference>
          <reference field="3" count="1" selected="0">
            <x v="423"/>
          </reference>
          <reference field="4" count="1">
            <x v="426"/>
          </reference>
        </references>
      </pivotArea>
    </format>
    <format dxfId="17421">
      <pivotArea dataOnly="0" labelOnly="1" fieldPosition="0">
        <references count="5">
          <reference field="0" count="1" selected="0">
            <x v="425"/>
          </reference>
          <reference field="1" count="1" selected="0">
            <x v="423"/>
          </reference>
          <reference field="2" count="1" selected="0">
            <x v="424"/>
          </reference>
          <reference field="3" count="1" selected="0">
            <x v="424"/>
          </reference>
          <reference field="4" count="1">
            <x v="427"/>
          </reference>
        </references>
      </pivotArea>
    </format>
    <format dxfId="17420">
      <pivotArea dataOnly="0" labelOnly="1" fieldPosition="0">
        <references count="5">
          <reference field="0" count="1" selected="0">
            <x v="426"/>
          </reference>
          <reference field="1" count="1" selected="0">
            <x v="424"/>
          </reference>
          <reference field="2" count="1" selected="0">
            <x v="425"/>
          </reference>
          <reference field="3" count="1" selected="0">
            <x v="425"/>
          </reference>
          <reference field="4" count="1">
            <x v="428"/>
          </reference>
        </references>
      </pivotArea>
    </format>
    <format dxfId="17419">
      <pivotArea dataOnly="0" labelOnly="1" fieldPosition="0">
        <references count="5">
          <reference field="0" count="1" selected="0">
            <x v="427"/>
          </reference>
          <reference field="1" count="1" selected="0">
            <x v="425"/>
          </reference>
          <reference field="2" count="1" selected="0">
            <x v="426"/>
          </reference>
          <reference field="3" count="1" selected="0">
            <x v="426"/>
          </reference>
          <reference field="4" count="1">
            <x v="429"/>
          </reference>
        </references>
      </pivotArea>
    </format>
    <format dxfId="17418">
      <pivotArea dataOnly="0" labelOnly="1" fieldPosition="0">
        <references count="5">
          <reference field="0" count="1" selected="0">
            <x v="428"/>
          </reference>
          <reference field="1" count="1" selected="0">
            <x v="426"/>
          </reference>
          <reference field="2" count="1" selected="0">
            <x v="427"/>
          </reference>
          <reference field="3" count="1" selected="0">
            <x v="427"/>
          </reference>
          <reference field="4" count="1">
            <x v="430"/>
          </reference>
        </references>
      </pivotArea>
    </format>
    <format dxfId="17417">
      <pivotArea dataOnly="0" labelOnly="1" fieldPosition="0">
        <references count="5">
          <reference field="0" count="1" selected="0">
            <x v="429"/>
          </reference>
          <reference field="1" count="1" selected="0">
            <x v="427"/>
          </reference>
          <reference field="2" count="1" selected="0">
            <x v="428"/>
          </reference>
          <reference field="3" count="1" selected="0">
            <x v="428"/>
          </reference>
          <reference field="4" count="1">
            <x v="431"/>
          </reference>
        </references>
      </pivotArea>
    </format>
    <format dxfId="17416">
      <pivotArea dataOnly="0" labelOnly="1" fieldPosition="0">
        <references count="5">
          <reference field="0" count="1" selected="0">
            <x v="430"/>
          </reference>
          <reference field="1" count="1" selected="0">
            <x v="428"/>
          </reference>
          <reference field="2" count="1" selected="0">
            <x v="429"/>
          </reference>
          <reference field="3" count="1" selected="0">
            <x v="429"/>
          </reference>
          <reference field="4" count="1">
            <x v="432"/>
          </reference>
        </references>
      </pivotArea>
    </format>
    <format dxfId="17415">
      <pivotArea dataOnly="0" labelOnly="1" fieldPosition="0">
        <references count="5">
          <reference field="0" count="1" selected="0">
            <x v="431"/>
          </reference>
          <reference field="1" count="1" selected="0">
            <x v="429"/>
          </reference>
          <reference field="2" count="1" selected="0">
            <x v="430"/>
          </reference>
          <reference field="3" count="1" selected="0">
            <x v="430"/>
          </reference>
          <reference field="4" count="1">
            <x v="433"/>
          </reference>
        </references>
      </pivotArea>
    </format>
    <format dxfId="17414">
      <pivotArea dataOnly="0" labelOnly="1" fieldPosition="0">
        <references count="5">
          <reference field="0" count="1" selected="0">
            <x v="432"/>
          </reference>
          <reference field="1" count="1" selected="0">
            <x v="430"/>
          </reference>
          <reference field="2" count="1" selected="0">
            <x v="431"/>
          </reference>
          <reference field="3" count="1" selected="0">
            <x v="431"/>
          </reference>
          <reference field="4" count="1">
            <x v="434"/>
          </reference>
        </references>
      </pivotArea>
    </format>
    <format dxfId="17413">
      <pivotArea dataOnly="0" labelOnly="1" fieldPosition="0">
        <references count="5">
          <reference field="0" count="1" selected="0">
            <x v="433"/>
          </reference>
          <reference field="1" count="1" selected="0">
            <x v="431"/>
          </reference>
          <reference field="2" count="1" selected="0">
            <x v="432"/>
          </reference>
          <reference field="3" count="1" selected="0">
            <x v="432"/>
          </reference>
          <reference field="4" count="1">
            <x v="435"/>
          </reference>
        </references>
      </pivotArea>
    </format>
    <format dxfId="17412">
      <pivotArea dataOnly="0" labelOnly="1" fieldPosition="0">
        <references count="5">
          <reference field="0" count="1" selected="0">
            <x v="434"/>
          </reference>
          <reference field="1" count="1" selected="0">
            <x v="432"/>
          </reference>
          <reference field="2" count="1" selected="0">
            <x v="433"/>
          </reference>
          <reference field="3" count="1" selected="0">
            <x v="433"/>
          </reference>
          <reference field="4" count="1">
            <x v="436"/>
          </reference>
        </references>
      </pivotArea>
    </format>
    <format dxfId="17411">
      <pivotArea dataOnly="0" labelOnly="1" fieldPosition="0">
        <references count="5">
          <reference field="0" count="1" selected="0">
            <x v="435"/>
          </reference>
          <reference field="1" count="1" selected="0">
            <x v="433"/>
          </reference>
          <reference field="2" count="1" selected="0">
            <x v="434"/>
          </reference>
          <reference field="3" count="1" selected="0">
            <x v="434"/>
          </reference>
          <reference field="4" count="1">
            <x v="437"/>
          </reference>
        </references>
      </pivotArea>
    </format>
    <format dxfId="17410">
      <pivotArea dataOnly="0" labelOnly="1" fieldPosition="0">
        <references count="5">
          <reference field="0" count="1" selected="0">
            <x v="436"/>
          </reference>
          <reference field="1" count="1" selected="0">
            <x v="434"/>
          </reference>
          <reference field="2" count="1" selected="0">
            <x v="435"/>
          </reference>
          <reference field="3" count="1" selected="0">
            <x v="435"/>
          </reference>
          <reference field="4" count="1">
            <x v="438"/>
          </reference>
        </references>
      </pivotArea>
    </format>
    <format dxfId="17409">
      <pivotArea dataOnly="0" labelOnly="1" fieldPosition="0">
        <references count="5">
          <reference field="0" count="1" selected="0">
            <x v="437"/>
          </reference>
          <reference field="1" count="1" selected="0">
            <x v="435"/>
          </reference>
          <reference field="2" count="1" selected="0">
            <x v="436"/>
          </reference>
          <reference field="3" count="1" selected="0">
            <x v="436"/>
          </reference>
          <reference field="4" count="1">
            <x v="439"/>
          </reference>
        </references>
      </pivotArea>
    </format>
    <format dxfId="17408">
      <pivotArea dataOnly="0" labelOnly="1" fieldPosition="0">
        <references count="5">
          <reference field="0" count="1" selected="0">
            <x v="438"/>
          </reference>
          <reference field="1" count="1" selected="0">
            <x v="436"/>
          </reference>
          <reference field="2" count="1" selected="0">
            <x v="437"/>
          </reference>
          <reference field="3" count="1" selected="0">
            <x v="437"/>
          </reference>
          <reference field="4" count="1">
            <x v="440"/>
          </reference>
        </references>
      </pivotArea>
    </format>
    <format dxfId="17407">
      <pivotArea dataOnly="0" labelOnly="1" fieldPosition="0">
        <references count="5">
          <reference field="0" count="1" selected="0">
            <x v="439"/>
          </reference>
          <reference field="1" count="1" selected="0">
            <x v="437"/>
          </reference>
          <reference field="2" count="1" selected="0">
            <x v="438"/>
          </reference>
          <reference field="3" count="1" selected="0">
            <x v="438"/>
          </reference>
          <reference field="4" count="1">
            <x v="441"/>
          </reference>
        </references>
      </pivotArea>
    </format>
    <format dxfId="17406">
      <pivotArea dataOnly="0" labelOnly="1" fieldPosition="0">
        <references count="5">
          <reference field="0" count="1" selected="0">
            <x v="440"/>
          </reference>
          <reference field="1" count="1" selected="0">
            <x v="438"/>
          </reference>
          <reference field="2" count="1" selected="0">
            <x v="439"/>
          </reference>
          <reference field="3" count="1" selected="0">
            <x v="439"/>
          </reference>
          <reference field="4" count="1">
            <x v="442"/>
          </reference>
        </references>
      </pivotArea>
    </format>
    <format dxfId="17405">
      <pivotArea dataOnly="0" labelOnly="1" fieldPosition="0">
        <references count="5">
          <reference field="0" count="1" selected="0">
            <x v="441"/>
          </reference>
          <reference field="1" count="1" selected="0">
            <x v="439"/>
          </reference>
          <reference field="2" count="1" selected="0">
            <x v="440"/>
          </reference>
          <reference field="3" count="1" selected="0">
            <x v="440"/>
          </reference>
          <reference field="4" count="1">
            <x v="443"/>
          </reference>
        </references>
      </pivotArea>
    </format>
    <format dxfId="17404">
      <pivotArea dataOnly="0" labelOnly="1" fieldPosition="0">
        <references count="5">
          <reference field="0" count="1" selected="0">
            <x v="442"/>
          </reference>
          <reference field="1" count="1" selected="0">
            <x v="440"/>
          </reference>
          <reference field="2" count="1" selected="0">
            <x v="441"/>
          </reference>
          <reference field="3" count="1" selected="0">
            <x v="441"/>
          </reference>
          <reference field="4" count="1">
            <x v="444"/>
          </reference>
        </references>
      </pivotArea>
    </format>
    <format dxfId="17403">
      <pivotArea dataOnly="0" labelOnly="1" fieldPosition="0">
        <references count="5">
          <reference field="0" count="1" selected="0">
            <x v="443"/>
          </reference>
          <reference field="1" count="1" selected="0">
            <x v="441"/>
          </reference>
          <reference field="2" count="1" selected="0">
            <x v="442"/>
          </reference>
          <reference field="3" count="1" selected="0">
            <x v="442"/>
          </reference>
          <reference field="4" count="1">
            <x v="445"/>
          </reference>
        </references>
      </pivotArea>
    </format>
    <format dxfId="17402">
      <pivotArea dataOnly="0" labelOnly="1" fieldPosition="0">
        <references count="5">
          <reference field="0" count="1" selected="0">
            <x v="444"/>
          </reference>
          <reference field="1" count="1" selected="0">
            <x v="442"/>
          </reference>
          <reference field="2" count="1" selected="0">
            <x v="443"/>
          </reference>
          <reference field="3" count="1" selected="0">
            <x v="443"/>
          </reference>
          <reference field="4" count="1">
            <x v="446"/>
          </reference>
        </references>
      </pivotArea>
    </format>
    <format dxfId="17401">
      <pivotArea dataOnly="0" labelOnly="1" fieldPosition="0">
        <references count="5">
          <reference field="0" count="1" selected="0">
            <x v="445"/>
          </reference>
          <reference field="1" count="1" selected="0">
            <x v="443"/>
          </reference>
          <reference field="2" count="1" selected="0">
            <x v="444"/>
          </reference>
          <reference field="3" count="1" selected="0">
            <x v="444"/>
          </reference>
          <reference field="4" count="1">
            <x v="447"/>
          </reference>
        </references>
      </pivotArea>
    </format>
    <format dxfId="17400">
      <pivotArea dataOnly="0" labelOnly="1" fieldPosition="0">
        <references count="5">
          <reference field="0" count="1" selected="0">
            <x v="446"/>
          </reference>
          <reference field="1" count="1" selected="0">
            <x v="444"/>
          </reference>
          <reference field="2" count="1" selected="0">
            <x v="445"/>
          </reference>
          <reference field="3" count="1" selected="0">
            <x v="445"/>
          </reference>
          <reference field="4" count="1">
            <x v="448"/>
          </reference>
        </references>
      </pivotArea>
    </format>
    <format dxfId="17399">
      <pivotArea dataOnly="0" labelOnly="1" fieldPosition="0">
        <references count="5">
          <reference field="0" count="1" selected="0">
            <x v="447"/>
          </reference>
          <reference field="1" count="1" selected="0">
            <x v="445"/>
          </reference>
          <reference field="2" count="1" selected="0">
            <x v="446"/>
          </reference>
          <reference field="3" count="1" selected="0">
            <x v="446"/>
          </reference>
          <reference field="4" count="1">
            <x v="449"/>
          </reference>
        </references>
      </pivotArea>
    </format>
    <format dxfId="17398">
      <pivotArea dataOnly="0" labelOnly="1" fieldPosition="0">
        <references count="5">
          <reference field="0" count="1" selected="0">
            <x v="448"/>
          </reference>
          <reference field="1" count="1" selected="0">
            <x v="446"/>
          </reference>
          <reference field="2" count="1" selected="0">
            <x v="447"/>
          </reference>
          <reference field="3" count="1" selected="0">
            <x v="447"/>
          </reference>
          <reference field="4" count="1">
            <x v="450"/>
          </reference>
        </references>
      </pivotArea>
    </format>
    <format dxfId="17397">
      <pivotArea dataOnly="0" labelOnly="1" fieldPosition="0">
        <references count="5">
          <reference field="0" count="1" selected="0">
            <x v="449"/>
          </reference>
          <reference field="1" count="1" selected="0">
            <x v="447"/>
          </reference>
          <reference field="2" count="1" selected="0">
            <x v="448"/>
          </reference>
          <reference field="3" count="1" selected="0">
            <x v="448"/>
          </reference>
          <reference field="4" count="1">
            <x v="451"/>
          </reference>
        </references>
      </pivotArea>
    </format>
    <format dxfId="17396">
      <pivotArea dataOnly="0" labelOnly="1" fieldPosition="0">
        <references count="5">
          <reference field="0" count="1" selected="0">
            <x v="450"/>
          </reference>
          <reference field="1" count="1" selected="0">
            <x v="448"/>
          </reference>
          <reference field="2" count="1" selected="0">
            <x v="449"/>
          </reference>
          <reference field="3" count="1" selected="0">
            <x v="449"/>
          </reference>
          <reference field="4" count="1">
            <x v="452"/>
          </reference>
        </references>
      </pivotArea>
    </format>
    <format dxfId="17395">
      <pivotArea dataOnly="0" labelOnly="1" fieldPosition="0">
        <references count="5">
          <reference field="0" count="1" selected="0">
            <x v="451"/>
          </reference>
          <reference field="1" count="1" selected="0">
            <x v="449"/>
          </reference>
          <reference field="2" count="1" selected="0">
            <x v="450"/>
          </reference>
          <reference field="3" count="1" selected="0">
            <x v="450"/>
          </reference>
          <reference field="4" count="1">
            <x v="453"/>
          </reference>
        </references>
      </pivotArea>
    </format>
    <format dxfId="17394">
      <pivotArea dataOnly="0" labelOnly="1" fieldPosition="0">
        <references count="5">
          <reference field="0" count="1" selected="0">
            <x v="452"/>
          </reference>
          <reference field="1" count="1" selected="0">
            <x v="450"/>
          </reference>
          <reference field="2" count="1" selected="0">
            <x v="451"/>
          </reference>
          <reference field="3" count="1" selected="0">
            <x v="451"/>
          </reference>
          <reference field="4" count="1">
            <x v="454"/>
          </reference>
        </references>
      </pivotArea>
    </format>
    <format dxfId="17393">
      <pivotArea dataOnly="0" labelOnly="1" fieldPosition="0">
        <references count="5">
          <reference field="0" count="1" selected="0">
            <x v="453"/>
          </reference>
          <reference field="1" count="1" selected="0">
            <x v="451"/>
          </reference>
          <reference field="2" count="1" selected="0">
            <x v="452"/>
          </reference>
          <reference field="3" count="1" selected="0">
            <x v="452"/>
          </reference>
          <reference field="4" count="1">
            <x v="455"/>
          </reference>
        </references>
      </pivotArea>
    </format>
    <format dxfId="17392">
      <pivotArea dataOnly="0" labelOnly="1" fieldPosition="0">
        <references count="5">
          <reference field="0" count="1" selected="0">
            <x v="454"/>
          </reference>
          <reference field="1" count="1" selected="0">
            <x v="452"/>
          </reference>
          <reference field="2" count="1" selected="0">
            <x v="453"/>
          </reference>
          <reference field="3" count="1" selected="0">
            <x v="453"/>
          </reference>
          <reference field="4" count="1">
            <x v="456"/>
          </reference>
        </references>
      </pivotArea>
    </format>
    <format dxfId="17391">
      <pivotArea dataOnly="0" labelOnly="1" fieldPosition="0">
        <references count="5">
          <reference field="0" count="1" selected="0">
            <x v="455"/>
          </reference>
          <reference field="1" count="1" selected="0">
            <x v="453"/>
          </reference>
          <reference field="2" count="1" selected="0">
            <x v="454"/>
          </reference>
          <reference field="3" count="1" selected="0">
            <x v="454"/>
          </reference>
          <reference field="4" count="1">
            <x v="457"/>
          </reference>
        </references>
      </pivotArea>
    </format>
    <format dxfId="17390">
      <pivotArea dataOnly="0" labelOnly="1" fieldPosition="0">
        <references count="5">
          <reference field="0" count="1" selected="0">
            <x v="456"/>
          </reference>
          <reference field="1" count="1" selected="0">
            <x v="454"/>
          </reference>
          <reference field="2" count="1" selected="0">
            <x v="455"/>
          </reference>
          <reference field="3" count="1" selected="0">
            <x v="455"/>
          </reference>
          <reference field="4" count="1">
            <x v="458"/>
          </reference>
        </references>
      </pivotArea>
    </format>
    <format dxfId="17389">
      <pivotArea dataOnly="0" labelOnly="1" fieldPosition="0">
        <references count="5">
          <reference field="0" count="1" selected="0">
            <x v="457"/>
          </reference>
          <reference field="1" count="1" selected="0">
            <x v="455"/>
          </reference>
          <reference field="2" count="1" selected="0">
            <x v="456"/>
          </reference>
          <reference field="3" count="1" selected="0">
            <x v="456"/>
          </reference>
          <reference field="4" count="1">
            <x v="459"/>
          </reference>
        </references>
      </pivotArea>
    </format>
    <format dxfId="17388">
      <pivotArea dataOnly="0" labelOnly="1" fieldPosition="0">
        <references count="5">
          <reference field="0" count="1" selected="0">
            <x v="458"/>
          </reference>
          <reference field="1" count="1" selected="0">
            <x v="456"/>
          </reference>
          <reference field="2" count="1" selected="0">
            <x v="457"/>
          </reference>
          <reference field="3" count="1" selected="0">
            <x v="457"/>
          </reference>
          <reference field="4" count="1">
            <x v="460"/>
          </reference>
        </references>
      </pivotArea>
    </format>
    <format dxfId="17387">
      <pivotArea dataOnly="0" labelOnly="1" fieldPosition="0">
        <references count="5">
          <reference field="0" count="1" selected="0">
            <x v="459"/>
          </reference>
          <reference field="1" count="1" selected="0">
            <x v="457"/>
          </reference>
          <reference field="2" count="1" selected="0">
            <x v="458"/>
          </reference>
          <reference field="3" count="1" selected="0">
            <x v="458"/>
          </reference>
          <reference field="4" count="1">
            <x v="461"/>
          </reference>
        </references>
      </pivotArea>
    </format>
    <format dxfId="17386">
      <pivotArea dataOnly="0" labelOnly="1" fieldPosition="0">
        <references count="5">
          <reference field="0" count="1" selected="0">
            <x v="460"/>
          </reference>
          <reference field="1" count="1" selected="0">
            <x v="458"/>
          </reference>
          <reference field="2" count="1" selected="0">
            <x v="459"/>
          </reference>
          <reference field="3" count="1" selected="0">
            <x v="459"/>
          </reference>
          <reference field="4" count="1">
            <x v="462"/>
          </reference>
        </references>
      </pivotArea>
    </format>
    <format dxfId="17385">
      <pivotArea dataOnly="0" labelOnly="1" fieldPosition="0">
        <references count="5">
          <reference field="0" count="1" selected="0">
            <x v="461"/>
          </reference>
          <reference field="1" count="1" selected="0">
            <x v="459"/>
          </reference>
          <reference field="2" count="1" selected="0">
            <x v="460"/>
          </reference>
          <reference field="3" count="1" selected="0">
            <x v="460"/>
          </reference>
          <reference field="4" count="1">
            <x v="463"/>
          </reference>
        </references>
      </pivotArea>
    </format>
    <format dxfId="17384">
      <pivotArea dataOnly="0" labelOnly="1" fieldPosition="0">
        <references count="5">
          <reference field="0" count="1" selected="0">
            <x v="462"/>
          </reference>
          <reference field="1" count="1" selected="0">
            <x v="460"/>
          </reference>
          <reference field="2" count="1" selected="0">
            <x v="461"/>
          </reference>
          <reference field="3" count="1" selected="0">
            <x v="461"/>
          </reference>
          <reference field="4" count="1">
            <x v="464"/>
          </reference>
        </references>
      </pivotArea>
    </format>
    <format dxfId="17383">
      <pivotArea dataOnly="0" labelOnly="1" fieldPosition="0">
        <references count="5">
          <reference field="0" count="1" selected="0">
            <x v="463"/>
          </reference>
          <reference field="1" count="1" selected="0">
            <x v="461"/>
          </reference>
          <reference field="2" count="1" selected="0">
            <x v="462"/>
          </reference>
          <reference field="3" count="1" selected="0">
            <x v="462"/>
          </reference>
          <reference field="4" count="1">
            <x v="465"/>
          </reference>
        </references>
      </pivotArea>
    </format>
    <format dxfId="17382">
      <pivotArea dataOnly="0" labelOnly="1" fieldPosition="0">
        <references count="5">
          <reference field="0" count="1" selected="0">
            <x v="464"/>
          </reference>
          <reference field="1" count="1" selected="0">
            <x v="462"/>
          </reference>
          <reference field="2" count="1" selected="0">
            <x v="463"/>
          </reference>
          <reference field="3" count="1" selected="0">
            <x v="463"/>
          </reference>
          <reference field="4" count="1">
            <x v="466"/>
          </reference>
        </references>
      </pivotArea>
    </format>
    <format dxfId="17381">
      <pivotArea dataOnly="0" labelOnly="1" fieldPosition="0">
        <references count="5">
          <reference field="0" count="1" selected="0">
            <x v="465"/>
          </reference>
          <reference field="1" count="1" selected="0">
            <x v="463"/>
          </reference>
          <reference field="2" count="1" selected="0">
            <x v="464"/>
          </reference>
          <reference field="3" count="1" selected="0">
            <x v="464"/>
          </reference>
          <reference field="4" count="1">
            <x v="467"/>
          </reference>
        </references>
      </pivotArea>
    </format>
    <format dxfId="17380">
      <pivotArea dataOnly="0" labelOnly="1" fieldPosition="0">
        <references count="5">
          <reference field="0" count="1" selected="0">
            <x v="466"/>
          </reference>
          <reference field="1" count="1" selected="0">
            <x v="464"/>
          </reference>
          <reference field="2" count="1" selected="0">
            <x v="465"/>
          </reference>
          <reference field="3" count="1" selected="0">
            <x v="465"/>
          </reference>
          <reference field="4" count="1">
            <x v="468"/>
          </reference>
        </references>
      </pivotArea>
    </format>
    <format dxfId="17379">
      <pivotArea dataOnly="0" labelOnly="1" fieldPosition="0">
        <references count="5">
          <reference field="0" count="1" selected="0">
            <x v="467"/>
          </reference>
          <reference field="1" count="1" selected="0">
            <x v="465"/>
          </reference>
          <reference field="2" count="1" selected="0">
            <x v="466"/>
          </reference>
          <reference field="3" count="1" selected="0">
            <x v="466"/>
          </reference>
          <reference field="4" count="1">
            <x v="469"/>
          </reference>
        </references>
      </pivotArea>
    </format>
    <format dxfId="17378">
      <pivotArea dataOnly="0" labelOnly="1" fieldPosition="0">
        <references count="5">
          <reference field="0" count="1" selected="0">
            <x v="468"/>
          </reference>
          <reference field="1" count="1" selected="0">
            <x v="466"/>
          </reference>
          <reference field="2" count="1" selected="0">
            <x v="467"/>
          </reference>
          <reference field="3" count="1" selected="0">
            <x v="467"/>
          </reference>
          <reference field="4" count="1">
            <x v="470"/>
          </reference>
        </references>
      </pivotArea>
    </format>
    <format dxfId="17377">
      <pivotArea dataOnly="0" labelOnly="1" fieldPosition="0">
        <references count="5">
          <reference field="0" count="1" selected="0">
            <x v="469"/>
          </reference>
          <reference field="1" count="1" selected="0">
            <x v="467"/>
          </reference>
          <reference field="2" count="1" selected="0">
            <x v="468"/>
          </reference>
          <reference field="3" count="1" selected="0">
            <x v="468"/>
          </reference>
          <reference field="4" count="1">
            <x v="471"/>
          </reference>
        </references>
      </pivotArea>
    </format>
    <format dxfId="17376">
      <pivotArea dataOnly="0" labelOnly="1" fieldPosition="0">
        <references count="5">
          <reference field="0" count="1" selected="0">
            <x v="470"/>
          </reference>
          <reference field="1" count="1" selected="0">
            <x v="468"/>
          </reference>
          <reference field="2" count="1" selected="0">
            <x v="469"/>
          </reference>
          <reference field="3" count="1" selected="0">
            <x v="469"/>
          </reference>
          <reference field="4" count="1">
            <x v="472"/>
          </reference>
        </references>
      </pivotArea>
    </format>
    <format dxfId="17375">
      <pivotArea dataOnly="0" labelOnly="1" fieldPosition="0">
        <references count="5">
          <reference field="0" count="1" selected="0">
            <x v="471"/>
          </reference>
          <reference field="1" count="1" selected="0">
            <x v="469"/>
          </reference>
          <reference field="2" count="1" selected="0">
            <x v="470"/>
          </reference>
          <reference field="3" count="1" selected="0">
            <x v="470"/>
          </reference>
          <reference field="4" count="1">
            <x v="473"/>
          </reference>
        </references>
      </pivotArea>
    </format>
    <format dxfId="17374">
      <pivotArea dataOnly="0" labelOnly="1" fieldPosition="0">
        <references count="5">
          <reference field="0" count="1" selected="0">
            <x v="472"/>
          </reference>
          <reference field="1" count="1" selected="0">
            <x v="470"/>
          </reference>
          <reference field="2" count="1" selected="0">
            <x v="471"/>
          </reference>
          <reference field="3" count="1" selected="0">
            <x v="471"/>
          </reference>
          <reference field="4" count="1">
            <x v="474"/>
          </reference>
        </references>
      </pivotArea>
    </format>
    <format dxfId="17373">
      <pivotArea dataOnly="0" labelOnly="1" fieldPosition="0">
        <references count="5">
          <reference field="0" count="1" selected="0">
            <x v="473"/>
          </reference>
          <reference field="1" count="1" selected="0">
            <x v="471"/>
          </reference>
          <reference field="2" count="1" selected="0">
            <x v="472"/>
          </reference>
          <reference field="3" count="1" selected="0">
            <x v="472"/>
          </reference>
          <reference field="4" count="1">
            <x v="475"/>
          </reference>
        </references>
      </pivotArea>
    </format>
    <format dxfId="17372">
      <pivotArea dataOnly="0" labelOnly="1" fieldPosition="0">
        <references count="5">
          <reference field="0" count="1" selected="0">
            <x v="474"/>
          </reference>
          <reference field="1" count="1" selected="0">
            <x v="472"/>
          </reference>
          <reference field="2" count="1" selected="0">
            <x v="473"/>
          </reference>
          <reference field="3" count="1" selected="0">
            <x v="473"/>
          </reference>
          <reference field="4" count="1">
            <x v="476"/>
          </reference>
        </references>
      </pivotArea>
    </format>
    <format dxfId="17371">
      <pivotArea dataOnly="0" labelOnly="1" fieldPosition="0">
        <references count="5">
          <reference field="0" count="1" selected="0">
            <x v="475"/>
          </reference>
          <reference field="1" count="1" selected="0">
            <x v="473"/>
          </reference>
          <reference field="2" count="1" selected="0">
            <x v="474"/>
          </reference>
          <reference field="3" count="1" selected="0">
            <x v="474"/>
          </reference>
          <reference field="4" count="1">
            <x v="477"/>
          </reference>
        </references>
      </pivotArea>
    </format>
    <format dxfId="17370">
      <pivotArea dataOnly="0" labelOnly="1" fieldPosition="0">
        <references count="5">
          <reference field="0" count="1" selected="0">
            <x v="476"/>
          </reference>
          <reference field="1" count="1" selected="0">
            <x v="474"/>
          </reference>
          <reference field="2" count="1" selected="0">
            <x v="475"/>
          </reference>
          <reference field="3" count="1" selected="0">
            <x v="475"/>
          </reference>
          <reference field="4" count="1">
            <x v="478"/>
          </reference>
        </references>
      </pivotArea>
    </format>
    <format dxfId="17369">
      <pivotArea dataOnly="0" labelOnly="1" fieldPosition="0">
        <references count="5">
          <reference field="0" count="1" selected="0">
            <x v="477"/>
          </reference>
          <reference field="1" count="1" selected="0">
            <x v="475"/>
          </reference>
          <reference field="2" count="1" selected="0">
            <x v="476"/>
          </reference>
          <reference field="3" count="1" selected="0">
            <x v="476"/>
          </reference>
          <reference field="4" count="1">
            <x v="479"/>
          </reference>
        </references>
      </pivotArea>
    </format>
    <format dxfId="17368">
      <pivotArea dataOnly="0" labelOnly="1" fieldPosition="0">
        <references count="5">
          <reference field="0" count="1" selected="0">
            <x v="478"/>
          </reference>
          <reference field="1" count="1" selected="0">
            <x v="476"/>
          </reference>
          <reference field="2" count="1" selected="0">
            <x v="477"/>
          </reference>
          <reference field="3" count="1" selected="0">
            <x v="477"/>
          </reference>
          <reference field="4" count="1">
            <x v="480"/>
          </reference>
        </references>
      </pivotArea>
    </format>
    <format dxfId="17367">
      <pivotArea dataOnly="0" labelOnly="1" fieldPosition="0">
        <references count="5">
          <reference field="0" count="1" selected="0">
            <x v="479"/>
          </reference>
          <reference field="1" count="1" selected="0">
            <x v="477"/>
          </reference>
          <reference field="2" count="1" selected="0">
            <x v="478"/>
          </reference>
          <reference field="3" count="1" selected="0">
            <x v="478"/>
          </reference>
          <reference field="4" count="1">
            <x v="481"/>
          </reference>
        </references>
      </pivotArea>
    </format>
    <format dxfId="17366">
      <pivotArea dataOnly="0" labelOnly="1" fieldPosition="0">
        <references count="5">
          <reference field="0" count="1" selected="0">
            <x v="480"/>
          </reference>
          <reference field="1" count="1" selected="0">
            <x v="478"/>
          </reference>
          <reference field="2" count="1" selected="0">
            <x v="479"/>
          </reference>
          <reference field="3" count="1" selected="0">
            <x v="479"/>
          </reference>
          <reference field="4" count="1">
            <x v="482"/>
          </reference>
        </references>
      </pivotArea>
    </format>
    <format dxfId="17365">
      <pivotArea dataOnly="0" labelOnly="1" fieldPosition="0">
        <references count="5">
          <reference field="0" count="1" selected="0">
            <x v="481"/>
          </reference>
          <reference field="1" count="1" selected="0">
            <x v="479"/>
          </reference>
          <reference field="2" count="1" selected="0">
            <x v="480"/>
          </reference>
          <reference field="3" count="1" selected="0">
            <x v="480"/>
          </reference>
          <reference field="4" count="1">
            <x v="483"/>
          </reference>
        </references>
      </pivotArea>
    </format>
    <format dxfId="17364">
      <pivotArea dataOnly="0" labelOnly="1" fieldPosition="0">
        <references count="5">
          <reference field="0" count="1" selected="0">
            <x v="482"/>
          </reference>
          <reference field="1" count="1" selected="0">
            <x v="480"/>
          </reference>
          <reference field="2" count="1" selected="0">
            <x v="481"/>
          </reference>
          <reference field="3" count="1" selected="0">
            <x v="481"/>
          </reference>
          <reference field="4" count="1">
            <x v="484"/>
          </reference>
        </references>
      </pivotArea>
    </format>
    <format dxfId="17363">
      <pivotArea dataOnly="0" labelOnly="1" fieldPosition="0">
        <references count="5">
          <reference field="0" count="1" selected="0">
            <x v="483"/>
          </reference>
          <reference field="1" count="1" selected="0">
            <x v="481"/>
          </reference>
          <reference field="2" count="1" selected="0">
            <x v="482"/>
          </reference>
          <reference field="3" count="1" selected="0">
            <x v="482"/>
          </reference>
          <reference field="4" count="1">
            <x v="485"/>
          </reference>
        </references>
      </pivotArea>
    </format>
    <format dxfId="17362">
      <pivotArea dataOnly="0" labelOnly="1" fieldPosition="0">
        <references count="5">
          <reference field="0" count="1" selected="0">
            <x v="484"/>
          </reference>
          <reference field="1" count="1" selected="0">
            <x v="482"/>
          </reference>
          <reference field="2" count="1" selected="0">
            <x v="483"/>
          </reference>
          <reference field="3" count="1" selected="0">
            <x v="483"/>
          </reference>
          <reference field="4" count="1">
            <x v="486"/>
          </reference>
        </references>
      </pivotArea>
    </format>
    <format dxfId="17361">
      <pivotArea dataOnly="0" labelOnly="1" fieldPosition="0">
        <references count="6">
          <reference field="0" count="1" selected="0">
            <x v="3"/>
          </reference>
          <reference field="1" count="1" selected="0">
            <x v="5"/>
          </reference>
          <reference field="2" count="1" selected="0">
            <x v="6"/>
          </reference>
          <reference field="3" count="1" selected="0">
            <x v="6"/>
          </reference>
          <reference field="4" count="1" selected="0">
            <x v="9"/>
          </reference>
          <reference field="5" count="1">
            <x v="6"/>
          </reference>
        </references>
      </pivotArea>
    </format>
    <format dxfId="17360">
      <pivotArea dataOnly="0" labelOnly="1" fieldPosition="0">
        <references count="6">
          <reference field="0" count="1" selected="0">
            <x v="7"/>
          </reference>
          <reference field="1" count="1" selected="0">
            <x v="4"/>
          </reference>
          <reference field="2" count="1" selected="0">
            <x v="5"/>
          </reference>
          <reference field="3" count="1" selected="0">
            <x v="5"/>
          </reference>
          <reference field="4" count="1" selected="0">
            <x v="8"/>
          </reference>
          <reference field="5" count="1">
            <x v="5"/>
          </reference>
        </references>
      </pivotArea>
    </format>
    <format dxfId="17359">
      <pivotArea dataOnly="0" labelOnly="1" fieldPosition="0">
        <references count="6">
          <reference field="0" count="1" selected="0">
            <x v="8"/>
          </reference>
          <reference field="1" count="1" selected="0">
            <x v="6"/>
          </reference>
          <reference field="2" count="1" selected="0">
            <x v="7"/>
          </reference>
          <reference field="3" count="1" selected="0">
            <x v="7"/>
          </reference>
          <reference field="4" count="1" selected="0">
            <x v="10"/>
          </reference>
          <reference field="5" count="1">
            <x v="7"/>
          </reference>
        </references>
      </pivotArea>
    </format>
    <format dxfId="17358">
      <pivotArea dataOnly="0" labelOnly="1" fieldPosition="0">
        <references count="6">
          <reference field="0" count="1" selected="0">
            <x v="9"/>
          </reference>
          <reference field="1" count="1" selected="0">
            <x v="7"/>
          </reference>
          <reference field="2" count="1" selected="0">
            <x v="8"/>
          </reference>
          <reference field="3" count="1" selected="0">
            <x v="8"/>
          </reference>
          <reference field="4" count="1" selected="0">
            <x v="11"/>
          </reference>
          <reference field="5" count="1">
            <x v="8"/>
          </reference>
        </references>
      </pivotArea>
    </format>
    <format dxfId="17357">
      <pivotArea dataOnly="0" labelOnly="1" fieldPosition="0">
        <references count="6">
          <reference field="0" count="1" selected="0">
            <x v="10"/>
          </reference>
          <reference field="1" count="1" selected="0">
            <x v="8"/>
          </reference>
          <reference field="2" count="1" selected="0">
            <x v="9"/>
          </reference>
          <reference field="3" count="1" selected="0">
            <x v="9"/>
          </reference>
          <reference field="4" count="1" selected="0">
            <x v="12"/>
          </reference>
          <reference field="5" count="1">
            <x v="9"/>
          </reference>
        </references>
      </pivotArea>
    </format>
    <format dxfId="17356">
      <pivotArea dataOnly="0" labelOnly="1" fieldPosition="0">
        <references count="6">
          <reference field="0" count="1" selected="0">
            <x v="11"/>
          </reference>
          <reference field="1" count="1" selected="0">
            <x v="9"/>
          </reference>
          <reference field="2" count="1" selected="0">
            <x v="10"/>
          </reference>
          <reference field="3" count="1" selected="0">
            <x v="10"/>
          </reference>
          <reference field="4" count="1" selected="0">
            <x v="13"/>
          </reference>
          <reference field="5" count="1">
            <x v="10"/>
          </reference>
        </references>
      </pivotArea>
    </format>
    <format dxfId="17355">
      <pivotArea dataOnly="0" labelOnly="1" fieldPosition="0">
        <references count="6">
          <reference field="0" count="1" selected="0">
            <x v="12"/>
          </reference>
          <reference field="1" count="1" selected="0">
            <x v="10"/>
          </reference>
          <reference field="2" count="1" selected="0">
            <x v="11"/>
          </reference>
          <reference field="3" count="1" selected="0">
            <x v="11"/>
          </reference>
          <reference field="4" count="1" selected="0">
            <x v="14"/>
          </reference>
          <reference field="5" count="1">
            <x v="11"/>
          </reference>
        </references>
      </pivotArea>
    </format>
    <format dxfId="17354">
      <pivotArea dataOnly="0" labelOnly="1" fieldPosition="0">
        <references count="6">
          <reference field="0" count="1" selected="0">
            <x v="13"/>
          </reference>
          <reference field="1" count="1" selected="0">
            <x v="11"/>
          </reference>
          <reference field="2" count="1" selected="0">
            <x v="12"/>
          </reference>
          <reference field="3" count="1" selected="0">
            <x v="12"/>
          </reference>
          <reference field="4" count="1" selected="0">
            <x v="15"/>
          </reference>
          <reference field="5" count="1">
            <x v="12"/>
          </reference>
        </references>
      </pivotArea>
    </format>
    <format dxfId="17353">
      <pivotArea dataOnly="0" labelOnly="1" fieldPosition="0">
        <references count="6">
          <reference field="0" count="1" selected="0">
            <x v="14"/>
          </reference>
          <reference field="1" count="1" selected="0">
            <x v="12"/>
          </reference>
          <reference field="2" count="1" selected="0">
            <x v="13"/>
          </reference>
          <reference field="3" count="1" selected="0">
            <x v="13"/>
          </reference>
          <reference field="4" count="1" selected="0">
            <x v="16"/>
          </reference>
          <reference field="5" count="1">
            <x v="13"/>
          </reference>
        </references>
      </pivotArea>
    </format>
    <format dxfId="17352">
      <pivotArea dataOnly="0" labelOnly="1" fieldPosition="0">
        <references count="6">
          <reference field="0" count="1" selected="0">
            <x v="15"/>
          </reference>
          <reference field="1" count="1" selected="0">
            <x v="13"/>
          </reference>
          <reference field="2" count="1" selected="0">
            <x v="14"/>
          </reference>
          <reference field="3" count="1" selected="0">
            <x v="14"/>
          </reference>
          <reference field="4" count="1" selected="0">
            <x v="17"/>
          </reference>
          <reference field="5" count="1">
            <x v="14"/>
          </reference>
        </references>
      </pivotArea>
    </format>
    <format dxfId="17351">
      <pivotArea dataOnly="0" labelOnly="1" fieldPosition="0">
        <references count="6">
          <reference field="0" count="1" selected="0">
            <x v="16"/>
          </reference>
          <reference field="1" count="1" selected="0">
            <x v="14"/>
          </reference>
          <reference field="2" count="1" selected="0">
            <x v="15"/>
          </reference>
          <reference field="3" count="1" selected="0">
            <x v="15"/>
          </reference>
          <reference field="4" count="1" selected="0">
            <x v="18"/>
          </reference>
          <reference field="5" count="1">
            <x v="15"/>
          </reference>
        </references>
      </pivotArea>
    </format>
    <format dxfId="17350">
      <pivotArea dataOnly="0" labelOnly="1" fieldPosition="0">
        <references count="6">
          <reference field="0" count="1" selected="0">
            <x v="17"/>
          </reference>
          <reference field="1" count="1" selected="0">
            <x v="15"/>
          </reference>
          <reference field="2" count="1" selected="0">
            <x v="16"/>
          </reference>
          <reference field="3" count="1" selected="0">
            <x v="16"/>
          </reference>
          <reference field="4" count="1" selected="0">
            <x v="19"/>
          </reference>
          <reference field="5" count="1">
            <x v="16"/>
          </reference>
        </references>
      </pivotArea>
    </format>
    <format dxfId="17349">
      <pivotArea dataOnly="0" labelOnly="1" fieldPosition="0">
        <references count="6">
          <reference field="0" count="1" selected="0">
            <x v="18"/>
          </reference>
          <reference field="1" count="1" selected="0">
            <x v="16"/>
          </reference>
          <reference field="2" count="1" selected="0">
            <x v="17"/>
          </reference>
          <reference field="3" count="1" selected="0">
            <x v="17"/>
          </reference>
          <reference field="4" count="1" selected="0">
            <x v="20"/>
          </reference>
          <reference field="5" count="1">
            <x v="17"/>
          </reference>
        </references>
      </pivotArea>
    </format>
    <format dxfId="17348">
      <pivotArea dataOnly="0" labelOnly="1" fieldPosition="0">
        <references count="6">
          <reference field="0" count="1" selected="0">
            <x v="19"/>
          </reference>
          <reference field="1" count="1" selected="0">
            <x v="17"/>
          </reference>
          <reference field="2" count="1" selected="0">
            <x v="18"/>
          </reference>
          <reference field="3" count="1" selected="0">
            <x v="18"/>
          </reference>
          <reference field="4" count="1" selected="0">
            <x v="21"/>
          </reference>
          <reference field="5" count="1">
            <x v="18"/>
          </reference>
        </references>
      </pivotArea>
    </format>
    <format dxfId="17347">
      <pivotArea dataOnly="0" labelOnly="1" fieldPosition="0">
        <references count="6">
          <reference field="0" count="1" selected="0">
            <x v="20"/>
          </reference>
          <reference field="1" count="1" selected="0">
            <x v="18"/>
          </reference>
          <reference field="2" count="1" selected="0">
            <x v="19"/>
          </reference>
          <reference field="3" count="1" selected="0">
            <x v="19"/>
          </reference>
          <reference field="4" count="1" selected="0">
            <x v="22"/>
          </reference>
          <reference field="5" count="1">
            <x v="19"/>
          </reference>
        </references>
      </pivotArea>
    </format>
    <format dxfId="17346">
      <pivotArea dataOnly="0" labelOnly="1" fieldPosition="0">
        <references count="6">
          <reference field="0" count="1" selected="0">
            <x v="21"/>
          </reference>
          <reference field="1" count="1" selected="0">
            <x v="19"/>
          </reference>
          <reference field="2" count="1" selected="0">
            <x v="20"/>
          </reference>
          <reference field="3" count="1" selected="0">
            <x v="20"/>
          </reference>
          <reference field="4" count="1" selected="0">
            <x v="23"/>
          </reference>
          <reference field="5" count="1">
            <x v="20"/>
          </reference>
        </references>
      </pivotArea>
    </format>
    <format dxfId="17345">
      <pivotArea dataOnly="0" labelOnly="1" fieldPosition="0">
        <references count="6">
          <reference field="0" count="1" selected="0">
            <x v="22"/>
          </reference>
          <reference field="1" count="1" selected="0">
            <x v="20"/>
          </reference>
          <reference field="2" count="1" selected="0">
            <x v="21"/>
          </reference>
          <reference field="3" count="1" selected="0">
            <x v="21"/>
          </reference>
          <reference field="4" count="1" selected="0">
            <x v="24"/>
          </reference>
          <reference field="5" count="1">
            <x v="21"/>
          </reference>
        </references>
      </pivotArea>
    </format>
    <format dxfId="17344">
      <pivotArea dataOnly="0" labelOnly="1" fieldPosition="0">
        <references count="6">
          <reference field="0" count="1" selected="0">
            <x v="23"/>
          </reference>
          <reference field="1" count="1" selected="0">
            <x v="21"/>
          </reference>
          <reference field="2" count="1" selected="0">
            <x v="22"/>
          </reference>
          <reference field="3" count="1" selected="0">
            <x v="22"/>
          </reference>
          <reference field="4" count="1" selected="0">
            <x v="25"/>
          </reference>
          <reference field="5" count="1">
            <x v="22"/>
          </reference>
        </references>
      </pivotArea>
    </format>
    <format dxfId="17343">
      <pivotArea dataOnly="0" labelOnly="1" fieldPosition="0">
        <references count="6">
          <reference field="0" count="1" selected="0">
            <x v="24"/>
          </reference>
          <reference field="1" count="1" selected="0">
            <x v="22"/>
          </reference>
          <reference field="2" count="1" selected="0">
            <x v="23"/>
          </reference>
          <reference field="3" count="1" selected="0">
            <x v="23"/>
          </reference>
          <reference field="4" count="1" selected="0">
            <x v="26"/>
          </reference>
          <reference field="5" count="1">
            <x v="23"/>
          </reference>
        </references>
      </pivotArea>
    </format>
    <format dxfId="17342">
      <pivotArea dataOnly="0" labelOnly="1" fieldPosition="0">
        <references count="6">
          <reference field="0" count="1" selected="0">
            <x v="25"/>
          </reference>
          <reference field="1" count="1" selected="0">
            <x v="23"/>
          </reference>
          <reference field="2" count="1" selected="0">
            <x v="24"/>
          </reference>
          <reference field="3" count="1" selected="0">
            <x v="24"/>
          </reference>
          <reference field="4" count="1" selected="0">
            <x v="27"/>
          </reference>
          <reference field="5" count="1">
            <x v="24"/>
          </reference>
        </references>
      </pivotArea>
    </format>
    <format dxfId="17341">
      <pivotArea dataOnly="0" labelOnly="1" fieldPosition="0">
        <references count="6">
          <reference field="0" count="1" selected="0">
            <x v="26"/>
          </reference>
          <reference field="1" count="1" selected="0">
            <x v="24"/>
          </reference>
          <reference field="2" count="1" selected="0">
            <x v="25"/>
          </reference>
          <reference field="3" count="1" selected="0">
            <x v="25"/>
          </reference>
          <reference field="4" count="1" selected="0">
            <x v="28"/>
          </reference>
          <reference field="5" count="1">
            <x v="25"/>
          </reference>
        </references>
      </pivotArea>
    </format>
    <format dxfId="17340">
      <pivotArea dataOnly="0" labelOnly="1" fieldPosition="0">
        <references count="6">
          <reference field="0" count="1" selected="0">
            <x v="27"/>
          </reference>
          <reference field="1" count="1" selected="0">
            <x v="25"/>
          </reference>
          <reference field="2" count="1" selected="0">
            <x v="26"/>
          </reference>
          <reference field="3" count="1" selected="0">
            <x v="26"/>
          </reference>
          <reference field="4" count="1" selected="0">
            <x v="29"/>
          </reference>
          <reference field="5" count="1">
            <x v="26"/>
          </reference>
        </references>
      </pivotArea>
    </format>
    <format dxfId="17339">
      <pivotArea dataOnly="0" labelOnly="1" fieldPosition="0">
        <references count="6">
          <reference field="0" count="1" selected="0">
            <x v="28"/>
          </reference>
          <reference field="1" count="1" selected="0">
            <x v="26"/>
          </reference>
          <reference field="2" count="1" selected="0">
            <x v="27"/>
          </reference>
          <reference field="3" count="1" selected="0">
            <x v="27"/>
          </reference>
          <reference field="4" count="1" selected="0">
            <x v="30"/>
          </reference>
          <reference field="5" count="1">
            <x v="27"/>
          </reference>
        </references>
      </pivotArea>
    </format>
    <format dxfId="17338">
      <pivotArea dataOnly="0" labelOnly="1" fieldPosition="0">
        <references count="6">
          <reference field="0" count="1" selected="0">
            <x v="29"/>
          </reference>
          <reference field="1" count="1" selected="0">
            <x v="27"/>
          </reference>
          <reference field="2" count="1" selected="0">
            <x v="28"/>
          </reference>
          <reference field="3" count="1" selected="0">
            <x v="28"/>
          </reference>
          <reference field="4" count="1" selected="0">
            <x v="31"/>
          </reference>
          <reference field="5" count="1">
            <x v="28"/>
          </reference>
        </references>
      </pivotArea>
    </format>
    <format dxfId="17337">
      <pivotArea dataOnly="0" labelOnly="1" fieldPosition="0">
        <references count="6">
          <reference field="0" count="1" selected="0">
            <x v="30"/>
          </reference>
          <reference field="1" count="1" selected="0">
            <x v="28"/>
          </reference>
          <reference field="2" count="1" selected="0">
            <x v="29"/>
          </reference>
          <reference field="3" count="1" selected="0">
            <x v="29"/>
          </reference>
          <reference field="4" count="1" selected="0">
            <x v="32"/>
          </reference>
          <reference field="5" count="1">
            <x v="29"/>
          </reference>
        </references>
      </pivotArea>
    </format>
    <format dxfId="17336">
      <pivotArea dataOnly="0" labelOnly="1" fieldPosition="0">
        <references count="6">
          <reference field="0" count="1" selected="0">
            <x v="31"/>
          </reference>
          <reference field="1" count="1" selected="0">
            <x v="29"/>
          </reference>
          <reference field="2" count="1" selected="0">
            <x v="30"/>
          </reference>
          <reference field="3" count="1" selected="0">
            <x v="30"/>
          </reference>
          <reference field="4" count="1" selected="0">
            <x v="33"/>
          </reference>
          <reference field="5" count="1">
            <x v="30"/>
          </reference>
        </references>
      </pivotArea>
    </format>
    <format dxfId="17335">
      <pivotArea dataOnly="0" labelOnly="1" fieldPosition="0">
        <references count="6">
          <reference field="0" count="1" selected="0">
            <x v="32"/>
          </reference>
          <reference field="1" count="1" selected="0">
            <x v="30"/>
          </reference>
          <reference field="2" count="1" selected="0">
            <x v="31"/>
          </reference>
          <reference field="3" count="1" selected="0">
            <x v="31"/>
          </reference>
          <reference field="4" count="1" selected="0">
            <x v="34"/>
          </reference>
          <reference field="5" count="1">
            <x v="31"/>
          </reference>
        </references>
      </pivotArea>
    </format>
    <format dxfId="17334">
      <pivotArea dataOnly="0" labelOnly="1" fieldPosition="0">
        <references count="6">
          <reference field="0" count="1" selected="0">
            <x v="33"/>
          </reference>
          <reference field="1" count="1" selected="0">
            <x v="31"/>
          </reference>
          <reference field="2" count="1" selected="0">
            <x v="32"/>
          </reference>
          <reference field="3" count="1" selected="0">
            <x v="32"/>
          </reference>
          <reference field="4" count="1" selected="0">
            <x v="35"/>
          </reference>
          <reference field="5" count="1">
            <x v="32"/>
          </reference>
        </references>
      </pivotArea>
    </format>
    <format dxfId="17333">
      <pivotArea dataOnly="0" labelOnly="1" fieldPosition="0">
        <references count="6">
          <reference field="0" count="1" selected="0">
            <x v="34"/>
          </reference>
          <reference field="1" count="1" selected="0">
            <x v="32"/>
          </reference>
          <reference field="2" count="1" selected="0">
            <x v="33"/>
          </reference>
          <reference field="3" count="1" selected="0">
            <x v="33"/>
          </reference>
          <reference field="4" count="1" selected="0">
            <x v="36"/>
          </reference>
          <reference field="5" count="1">
            <x v="33"/>
          </reference>
        </references>
      </pivotArea>
    </format>
    <format dxfId="17332">
      <pivotArea dataOnly="0" labelOnly="1" fieldPosition="0">
        <references count="6">
          <reference field="0" count="1" selected="0">
            <x v="35"/>
          </reference>
          <reference field="1" count="1" selected="0">
            <x v="33"/>
          </reference>
          <reference field="2" count="1" selected="0">
            <x v="34"/>
          </reference>
          <reference field="3" count="1" selected="0">
            <x v="34"/>
          </reference>
          <reference field="4" count="1" selected="0">
            <x v="37"/>
          </reference>
          <reference field="5" count="1">
            <x v="34"/>
          </reference>
        </references>
      </pivotArea>
    </format>
    <format dxfId="17331">
      <pivotArea dataOnly="0" labelOnly="1" fieldPosition="0">
        <references count="6">
          <reference field="0" count="1" selected="0">
            <x v="36"/>
          </reference>
          <reference field="1" count="1" selected="0">
            <x v="34"/>
          </reference>
          <reference field="2" count="1" selected="0">
            <x v="35"/>
          </reference>
          <reference field="3" count="1" selected="0">
            <x v="35"/>
          </reference>
          <reference field="4" count="1" selected="0">
            <x v="38"/>
          </reference>
          <reference field="5" count="1">
            <x v="35"/>
          </reference>
        </references>
      </pivotArea>
    </format>
    <format dxfId="17330">
      <pivotArea dataOnly="0" labelOnly="1" fieldPosition="0">
        <references count="6">
          <reference field="0" count="1" selected="0">
            <x v="37"/>
          </reference>
          <reference field="1" count="1" selected="0">
            <x v="35"/>
          </reference>
          <reference field="2" count="1" selected="0">
            <x v="36"/>
          </reference>
          <reference field="3" count="1" selected="0">
            <x v="36"/>
          </reference>
          <reference field="4" count="1" selected="0">
            <x v="39"/>
          </reference>
          <reference field="5" count="1">
            <x v="36"/>
          </reference>
        </references>
      </pivotArea>
    </format>
    <format dxfId="17329">
      <pivotArea dataOnly="0" labelOnly="1" fieldPosition="0">
        <references count="6">
          <reference field="0" count="1" selected="0">
            <x v="38"/>
          </reference>
          <reference field="1" count="1" selected="0">
            <x v="36"/>
          </reference>
          <reference field="2" count="1" selected="0">
            <x v="37"/>
          </reference>
          <reference field="3" count="1" selected="0">
            <x v="37"/>
          </reference>
          <reference field="4" count="1" selected="0">
            <x v="40"/>
          </reference>
          <reference field="5" count="1">
            <x v="37"/>
          </reference>
        </references>
      </pivotArea>
    </format>
    <format dxfId="17328">
      <pivotArea dataOnly="0" labelOnly="1" fieldPosition="0">
        <references count="6">
          <reference field="0" count="1" selected="0">
            <x v="39"/>
          </reference>
          <reference field="1" count="1" selected="0">
            <x v="37"/>
          </reference>
          <reference field="2" count="1" selected="0">
            <x v="38"/>
          </reference>
          <reference field="3" count="1" selected="0">
            <x v="38"/>
          </reference>
          <reference field="4" count="1" selected="0">
            <x v="41"/>
          </reference>
          <reference field="5" count="1">
            <x v="38"/>
          </reference>
        </references>
      </pivotArea>
    </format>
    <format dxfId="17327">
      <pivotArea dataOnly="0" labelOnly="1" fieldPosition="0">
        <references count="6">
          <reference field="0" count="1" selected="0">
            <x v="40"/>
          </reference>
          <reference field="1" count="1" selected="0">
            <x v="38"/>
          </reference>
          <reference field="2" count="1" selected="0">
            <x v="39"/>
          </reference>
          <reference field="3" count="1" selected="0">
            <x v="39"/>
          </reference>
          <reference field="4" count="1" selected="0">
            <x v="42"/>
          </reference>
          <reference field="5" count="1">
            <x v="39"/>
          </reference>
        </references>
      </pivotArea>
    </format>
    <format dxfId="17326">
      <pivotArea dataOnly="0" labelOnly="1" fieldPosition="0">
        <references count="6">
          <reference field="0" count="1" selected="0">
            <x v="41"/>
          </reference>
          <reference field="1" count="1" selected="0">
            <x v="39"/>
          </reference>
          <reference field="2" count="1" selected="0">
            <x v="40"/>
          </reference>
          <reference field="3" count="1" selected="0">
            <x v="40"/>
          </reference>
          <reference field="4" count="1" selected="0">
            <x v="43"/>
          </reference>
          <reference field="5" count="1">
            <x v="40"/>
          </reference>
        </references>
      </pivotArea>
    </format>
    <format dxfId="17325">
      <pivotArea dataOnly="0" labelOnly="1" fieldPosition="0">
        <references count="6">
          <reference field="0" count="1" selected="0">
            <x v="42"/>
          </reference>
          <reference field="1" count="1" selected="0">
            <x v="40"/>
          </reference>
          <reference field="2" count="1" selected="0">
            <x v="41"/>
          </reference>
          <reference field="3" count="1" selected="0">
            <x v="41"/>
          </reference>
          <reference field="4" count="1" selected="0">
            <x v="44"/>
          </reference>
          <reference field="5" count="1">
            <x v="41"/>
          </reference>
        </references>
      </pivotArea>
    </format>
    <format dxfId="17324">
      <pivotArea dataOnly="0" labelOnly="1" fieldPosition="0">
        <references count="6">
          <reference field="0" count="1" selected="0">
            <x v="43"/>
          </reference>
          <reference field="1" count="1" selected="0">
            <x v="41"/>
          </reference>
          <reference field="2" count="1" selected="0">
            <x v="42"/>
          </reference>
          <reference field="3" count="1" selected="0">
            <x v="42"/>
          </reference>
          <reference field="4" count="1" selected="0">
            <x v="45"/>
          </reference>
          <reference field="5" count="1">
            <x v="42"/>
          </reference>
        </references>
      </pivotArea>
    </format>
    <format dxfId="17323">
      <pivotArea dataOnly="0" labelOnly="1" fieldPosition="0">
        <references count="6">
          <reference field="0" count="1" selected="0">
            <x v="44"/>
          </reference>
          <reference field="1" count="1" selected="0">
            <x v="42"/>
          </reference>
          <reference field="2" count="1" selected="0">
            <x v="43"/>
          </reference>
          <reference field="3" count="1" selected="0">
            <x v="43"/>
          </reference>
          <reference field="4" count="1" selected="0">
            <x v="46"/>
          </reference>
          <reference field="5" count="1">
            <x v="43"/>
          </reference>
        </references>
      </pivotArea>
    </format>
    <format dxfId="17322">
      <pivotArea dataOnly="0" labelOnly="1" fieldPosition="0">
        <references count="6">
          <reference field="0" count="1" selected="0">
            <x v="45"/>
          </reference>
          <reference field="1" count="1" selected="0">
            <x v="43"/>
          </reference>
          <reference field="2" count="1" selected="0">
            <x v="44"/>
          </reference>
          <reference field="3" count="1" selected="0">
            <x v="44"/>
          </reference>
          <reference field="4" count="1" selected="0">
            <x v="47"/>
          </reference>
          <reference field="5" count="1">
            <x v="44"/>
          </reference>
        </references>
      </pivotArea>
    </format>
    <format dxfId="17321">
      <pivotArea dataOnly="0" labelOnly="1" fieldPosition="0">
        <references count="6">
          <reference field="0" count="1" selected="0">
            <x v="46"/>
          </reference>
          <reference field="1" count="1" selected="0">
            <x v="44"/>
          </reference>
          <reference field="2" count="1" selected="0">
            <x v="45"/>
          </reference>
          <reference field="3" count="1" selected="0">
            <x v="45"/>
          </reference>
          <reference field="4" count="1" selected="0">
            <x v="48"/>
          </reference>
          <reference field="5" count="1">
            <x v="45"/>
          </reference>
        </references>
      </pivotArea>
    </format>
    <format dxfId="17320">
      <pivotArea dataOnly="0" labelOnly="1" fieldPosition="0">
        <references count="6">
          <reference field="0" count="1" selected="0">
            <x v="47"/>
          </reference>
          <reference field="1" count="1" selected="0">
            <x v="45"/>
          </reference>
          <reference field="2" count="1" selected="0">
            <x v="46"/>
          </reference>
          <reference field="3" count="1" selected="0">
            <x v="46"/>
          </reference>
          <reference field="4" count="1" selected="0">
            <x v="49"/>
          </reference>
          <reference field="5" count="1">
            <x v="46"/>
          </reference>
        </references>
      </pivotArea>
    </format>
    <format dxfId="17319">
      <pivotArea dataOnly="0" labelOnly="1" fieldPosition="0">
        <references count="6">
          <reference field="0" count="1" selected="0">
            <x v="48"/>
          </reference>
          <reference field="1" count="1" selected="0">
            <x v="46"/>
          </reference>
          <reference field="2" count="1" selected="0">
            <x v="47"/>
          </reference>
          <reference field="3" count="1" selected="0">
            <x v="47"/>
          </reference>
          <reference field="4" count="1" selected="0">
            <x v="50"/>
          </reference>
          <reference field="5" count="1">
            <x v="47"/>
          </reference>
        </references>
      </pivotArea>
    </format>
    <format dxfId="17318">
      <pivotArea dataOnly="0" labelOnly="1" fieldPosition="0">
        <references count="6">
          <reference field="0" count="1" selected="0">
            <x v="49"/>
          </reference>
          <reference field="1" count="1" selected="0">
            <x v="47"/>
          </reference>
          <reference field="2" count="1" selected="0">
            <x v="48"/>
          </reference>
          <reference field="3" count="1" selected="0">
            <x v="48"/>
          </reference>
          <reference field="4" count="1" selected="0">
            <x v="51"/>
          </reference>
          <reference field="5" count="1">
            <x v="48"/>
          </reference>
        </references>
      </pivotArea>
    </format>
    <format dxfId="17317">
      <pivotArea dataOnly="0" labelOnly="1" fieldPosition="0">
        <references count="6">
          <reference field="0" count="1" selected="0">
            <x v="50"/>
          </reference>
          <reference field="1" count="1" selected="0">
            <x v="48"/>
          </reference>
          <reference field="2" count="1" selected="0">
            <x v="49"/>
          </reference>
          <reference field="3" count="1" selected="0">
            <x v="49"/>
          </reference>
          <reference field="4" count="1" selected="0">
            <x v="52"/>
          </reference>
          <reference field="5" count="1">
            <x v="49"/>
          </reference>
        </references>
      </pivotArea>
    </format>
    <format dxfId="17316">
      <pivotArea dataOnly="0" labelOnly="1" fieldPosition="0">
        <references count="6">
          <reference field="0" count="1" selected="0">
            <x v="51"/>
          </reference>
          <reference field="1" count="1" selected="0">
            <x v="49"/>
          </reference>
          <reference field="2" count="1" selected="0">
            <x v="50"/>
          </reference>
          <reference field="3" count="1" selected="0">
            <x v="50"/>
          </reference>
          <reference field="4" count="1" selected="0">
            <x v="53"/>
          </reference>
          <reference field="5" count="1">
            <x v="50"/>
          </reference>
        </references>
      </pivotArea>
    </format>
    <format dxfId="17315">
      <pivotArea dataOnly="0" labelOnly="1" fieldPosition="0">
        <references count="6">
          <reference field="0" count="1" selected="0">
            <x v="52"/>
          </reference>
          <reference field="1" count="1" selected="0">
            <x v="50"/>
          </reference>
          <reference field="2" count="1" selected="0">
            <x v="51"/>
          </reference>
          <reference field="3" count="1" selected="0">
            <x v="51"/>
          </reference>
          <reference field="4" count="1" selected="0">
            <x v="54"/>
          </reference>
          <reference field="5" count="1">
            <x v="51"/>
          </reference>
        </references>
      </pivotArea>
    </format>
    <format dxfId="17314">
      <pivotArea dataOnly="0" labelOnly="1" fieldPosition="0">
        <references count="6">
          <reference field="0" count="1" selected="0">
            <x v="53"/>
          </reference>
          <reference field="1" count="1" selected="0">
            <x v="51"/>
          </reference>
          <reference field="2" count="1" selected="0">
            <x v="52"/>
          </reference>
          <reference field="3" count="1" selected="0">
            <x v="52"/>
          </reference>
          <reference field="4" count="1" selected="0">
            <x v="55"/>
          </reference>
          <reference field="5" count="1">
            <x v="52"/>
          </reference>
        </references>
      </pivotArea>
    </format>
    <format dxfId="17313">
      <pivotArea dataOnly="0" labelOnly="1" fieldPosition="0">
        <references count="6">
          <reference field="0" count="1" selected="0">
            <x v="54"/>
          </reference>
          <reference field="1" count="1" selected="0">
            <x v="52"/>
          </reference>
          <reference field="2" count="1" selected="0">
            <x v="53"/>
          </reference>
          <reference field="3" count="1" selected="0">
            <x v="53"/>
          </reference>
          <reference field="4" count="1" selected="0">
            <x v="56"/>
          </reference>
          <reference field="5" count="1">
            <x v="53"/>
          </reference>
        </references>
      </pivotArea>
    </format>
    <format dxfId="17312">
      <pivotArea dataOnly="0" labelOnly="1" fieldPosition="0">
        <references count="6">
          <reference field="0" count="1" selected="0">
            <x v="55"/>
          </reference>
          <reference field="1" count="1" selected="0">
            <x v="53"/>
          </reference>
          <reference field="2" count="1" selected="0">
            <x v="54"/>
          </reference>
          <reference field="3" count="1" selected="0">
            <x v="54"/>
          </reference>
          <reference field="4" count="1" selected="0">
            <x v="57"/>
          </reference>
          <reference field="5" count="1">
            <x v="54"/>
          </reference>
        </references>
      </pivotArea>
    </format>
    <format dxfId="17311">
      <pivotArea dataOnly="0" labelOnly="1" fieldPosition="0">
        <references count="6">
          <reference field="0" count="1" selected="0">
            <x v="56"/>
          </reference>
          <reference field="1" count="1" selected="0">
            <x v="54"/>
          </reference>
          <reference field="2" count="1" selected="0">
            <x v="55"/>
          </reference>
          <reference field="3" count="1" selected="0">
            <x v="55"/>
          </reference>
          <reference field="4" count="1" selected="0">
            <x v="58"/>
          </reference>
          <reference field="5" count="1">
            <x v="55"/>
          </reference>
        </references>
      </pivotArea>
    </format>
    <format dxfId="17310">
      <pivotArea dataOnly="0" labelOnly="1" fieldPosition="0">
        <references count="6">
          <reference field="0" count="1" selected="0">
            <x v="57"/>
          </reference>
          <reference field="1" count="1" selected="0">
            <x v="55"/>
          </reference>
          <reference field="2" count="1" selected="0">
            <x v="56"/>
          </reference>
          <reference field="3" count="1" selected="0">
            <x v="56"/>
          </reference>
          <reference field="4" count="1" selected="0">
            <x v="59"/>
          </reference>
          <reference field="5" count="1">
            <x v="56"/>
          </reference>
        </references>
      </pivotArea>
    </format>
    <format dxfId="17309">
      <pivotArea dataOnly="0" labelOnly="1" fieldPosition="0">
        <references count="6">
          <reference field="0" count="1" selected="0">
            <x v="58"/>
          </reference>
          <reference field="1" count="1" selected="0">
            <x v="56"/>
          </reference>
          <reference field="2" count="1" selected="0">
            <x v="57"/>
          </reference>
          <reference field="3" count="1" selected="0">
            <x v="57"/>
          </reference>
          <reference field="4" count="1" selected="0">
            <x v="60"/>
          </reference>
          <reference field="5" count="1">
            <x v="57"/>
          </reference>
        </references>
      </pivotArea>
    </format>
    <format dxfId="17308">
      <pivotArea dataOnly="0" labelOnly="1" fieldPosition="0">
        <references count="6">
          <reference field="0" count="1" selected="0">
            <x v="59"/>
          </reference>
          <reference field="1" count="1" selected="0">
            <x v="57"/>
          </reference>
          <reference field="2" count="1" selected="0">
            <x v="58"/>
          </reference>
          <reference field="3" count="1" selected="0">
            <x v="58"/>
          </reference>
          <reference field="4" count="1" selected="0">
            <x v="61"/>
          </reference>
          <reference field="5" count="1">
            <x v="58"/>
          </reference>
        </references>
      </pivotArea>
    </format>
    <format dxfId="17307">
      <pivotArea dataOnly="0" labelOnly="1" fieldPosition="0">
        <references count="6">
          <reference field="0" count="1" selected="0">
            <x v="60"/>
          </reference>
          <reference field="1" count="1" selected="0">
            <x v="58"/>
          </reference>
          <reference field="2" count="1" selected="0">
            <x v="59"/>
          </reference>
          <reference field="3" count="1" selected="0">
            <x v="59"/>
          </reference>
          <reference field="4" count="1" selected="0">
            <x v="62"/>
          </reference>
          <reference field="5" count="1">
            <x v="59"/>
          </reference>
        </references>
      </pivotArea>
    </format>
    <format dxfId="17306">
      <pivotArea dataOnly="0" labelOnly="1" fieldPosition="0">
        <references count="6">
          <reference field="0" count="1" selected="0">
            <x v="61"/>
          </reference>
          <reference field="1" count="1" selected="0">
            <x v="59"/>
          </reference>
          <reference field="2" count="1" selected="0">
            <x v="60"/>
          </reference>
          <reference field="3" count="1" selected="0">
            <x v="60"/>
          </reference>
          <reference field="4" count="1" selected="0">
            <x v="63"/>
          </reference>
          <reference field="5" count="1">
            <x v="60"/>
          </reference>
        </references>
      </pivotArea>
    </format>
    <format dxfId="17305">
      <pivotArea dataOnly="0" labelOnly="1" fieldPosition="0">
        <references count="6">
          <reference field="0" count="1" selected="0">
            <x v="62"/>
          </reference>
          <reference field="1" count="1" selected="0">
            <x v="60"/>
          </reference>
          <reference field="2" count="1" selected="0">
            <x v="61"/>
          </reference>
          <reference field="3" count="1" selected="0">
            <x v="61"/>
          </reference>
          <reference field="4" count="1" selected="0">
            <x v="64"/>
          </reference>
          <reference field="5" count="1">
            <x v="61"/>
          </reference>
        </references>
      </pivotArea>
    </format>
    <format dxfId="17304">
      <pivotArea dataOnly="0" labelOnly="1" fieldPosition="0">
        <references count="6">
          <reference field="0" count="1" selected="0">
            <x v="63"/>
          </reference>
          <reference field="1" count="1" selected="0">
            <x v="61"/>
          </reference>
          <reference field="2" count="1" selected="0">
            <x v="62"/>
          </reference>
          <reference field="3" count="1" selected="0">
            <x v="62"/>
          </reference>
          <reference field="4" count="1" selected="0">
            <x v="65"/>
          </reference>
          <reference field="5" count="1">
            <x v="62"/>
          </reference>
        </references>
      </pivotArea>
    </format>
    <format dxfId="17303">
      <pivotArea dataOnly="0" labelOnly="1" fieldPosition="0">
        <references count="6">
          <reference field="0" count="1" selected="0">
            <x v="64"/>
          </reference>
          <reference field="1" count="1" selected="0">
            <x v="62"/>
          </reference>
          <reference field="2" count="1" selected="0">
            <x v="63"/>
          </reference>
          <reference field="3" count="1" selected="0">
            <x v="63"/>
          </reference>
          <reference field="4" count="1" selected="0">
            <x v="66"/>
          </reference>
          <reference field="5" count="1">
            <x v="63"/>
          </reference>
        </references>
      </pivotArea>
    </format>
    <format dxfId="17302">
      <pivotArea dataOnly="0" labelOnly="1" fieldPosition="0">
        <references count="6">
          <reference field="0" count="1" selected="0">
            <x v="65"/>
          </reference>
          <reference field="1" count="1" selected="0">
            <x v="63"/>
          </reference>
          <reference field="2" count="1" selected="0">
            <x v="64"/>
          </reference>
          <reference field="3" count="1" selected="0">
            <x v="64"/>
          </reference>
          <reference field="4" count="1" selected="0">
            <x v="67"/>
          </reference>
          <reference field="5" count="1">
            <x v="64"/>
          </reference>
        </references>
      </pivotArea>
    </format>
    <format dxfId="17301">
      <pivotArea dataOnly="0" labelOnly="1" fieldPosition="0">
        <references count="6">
          <reference field="0" count="1" selected="0">
            <x v="66"/>
          </reference>
          <reference field="1" count="1" selected="0">
            <x v="64"/>
          </reference>
          <reference field="2" count="1" selected="0">
            <x v="65"/>
          </reference>
          <reference field="3" count="1" selected="0">
            <x v="65"/>
          </reference>
          <reference field="4" count="1" selected="0">
            <x v="68"/>
          </reference>
          <reference field="5" count="1">
            <x v="65"/>
          </reference>
        </references>
      </pivotArea>
    </format>
    <format dxfId="17300">
      <pivotArea dataOnly="0" labelOnly="1" fieldPosition="0">
        <references count="6">
          <reference field="0" count="1" selected="0">
            <x v="67"/>
          </reference>
          <reference field="1" count="1" selected="0">
            <x v="65"/>
          </reference>
          <reference field="2" count="1" selected="0">
            <x v="66"/>
          </reference>
          <reference field="3" count="1" selected="0">
            <x v="66"/>
          </reference>
          <reference field="4" count="1" selected="0">
            <x v="69"/>
          </reference>
          <reference field="5" count="1">
            <x v="66"/>
          </reference>
        </references>
      </pivotArea>
    </format>
    <format dxfId="17299">
      <pivotArea dataOnly="0" labelOnly="1" fieldPosition="0">
        <references count="6">
          <reference field="0" count="1" selected="0">
            <x v="68"/>
          </reference>
          <reference field="1" count="1" selected="0">
            <x v="66"/>
          </reference>
          <reference field="2" count="1" selected="0">
            <x v="67"/>
          </reference>
          <reference field="3" count="1" selected="0">
            <x v="67"/>
          </reference>
          <reference field="4" count="1" selected="0">
            <x v="70"/>
          </reference>
          <reference field="5" count="1">
            <x v="67"/>
          </reference>
        </references>
      </pivotArea>
    </format>
    <format dxfId="17298">
      <pivotArea dataOnly="0" labelOnly="1" fieldPosition="0">
        <references count="6">
          <reference field="0" count="1" selected="0">
            <x v="69"/>
          </reference>
          <reference field="1" count="1" selected="0">
            <x v="67"/>
          </reference>
          <reference field="2" count="1" selected="0">
            <x v="68"/>
          </reference>
          <reference field="3" count="1" selected="0">
            <x v="68"/>
          </reference>
          <reference field="4" count="1" selected="0">
            <x v="71"/>
          </reference>
          <reference field="5" count="1">
            <x v="68"/>
          </reference>
        </references>
      </pivotArea>
    </format>
    <format dxfId="17297">
      <pivotArea dataOnly="0" labelOnly="1" fieldPosition="0">
        <references count="6">
          <reference field="0" count="1" selected="0">
            <x v="70"/>
          </reference>
          <reference field="1" count="1" selected="0">
            <x v="68"/>
          </reference>
          <reference field="2" count="1" selected="0">
            <x v="69"/>
          </reference>
          <reference field="3" count="1" selected="0">
            <x v="69"/>
          </reference>
          <reference field="4" count="1" selected="0">
            <x v="72"/>
          </reference>
          <reference field="5" count="1">
            <x v="69"/>
          </reference>
        </references>
      </pivotArea>
    </format>
    <format dxfId="17296">
      <pivotArea dataOnly="0" labelOnly="1" fieldPosition="0">
        <references count="6">
          <reference field="0" count="1" selected="0">
            <x v="71"/>
          </reference>
          <reference field="1" count="1" selected="0">
            <x v="69"/>
          </reference>
          <reference field="2" count="1" selected="0">
            <x v="70"/>
          </reference>
          <reference field="3" count="1" selected="0">
            <x v="70"/>
          </reference>
          <reference field="4" count="1" selected="0">
            <x v="73"/>
          </reference>
          <reference field="5" count="1">
            <x v="70"/>
          </reference>
        </references>
      </pivotArea>
    </format>
    <format dxfId="17295">
      <pivotArea dataOnly="0" labelOnly="1" fieldPosition="0">
        <references count="6">
          <reference field="0" count="1" selected="0">
            <x v="72"/>
          </reference>
          <reference field="1" count="1" selected="0">
            <x v="70"/>
          </reference>
          <reference field="2" count="1" selected="0">
            <x v="71"/>
          </reference>
          <reference field="3" count="1" selected="0">
            <x v="71"/>
          </reference>
          <reference field="4" count="1" selected="0">
            <x v="74"/>
          </reference>
          <reference field="5" count="1">
            <x v="71"/>
          </reference>
        </references>
      </pivotArea>
    </format>
    <format dxfId="17294">
      <pivotArea dataOnly="0" labelOnly="1" fieldPosition="0">
        <references count="6">
          <reference field="0" count="1" selected="0">
            <x v="73"/>
          </reference>
          <reference field="1" count="1" selected="0">
            <x v="71"/>
          </reference>
          <reference field="2" count="1" selected="0">
            <x v="72"/>
          </reference>
          <reference field="3" count="1" selected="0">
            <x v="72"/>
          </reference>
          <reference field="4" count="1" selected="0">
            <x v="75"/>
          </reference>
          <reference field="5" count="1">
            <x v="72"/>
          </reference>
        </references>
      </pivotArea>
    </format>
    <format dxfId="17293">
      <pivotArea dataOnly="0" labelOnly="1" fieldPosition="0">
        <references count="6">
          <reference field="0" count="1" selected="0">
            <x v="74"/>
          </reference>
          <reference field="1" count="1" selected="0">
            <x v="72"/>
          </reference>
          <reference field="2" count="1" selected="0">
            <x v="73"/>
          </reference>
          <reference field="3" count="1" selected="0">
            <x v="73"/>
          </reference>
          <reference field="4" count="1" selected="0">
            <x v="76"/>
          </reference>
          <reference field="5" count="1">
            <x v="73"/>
          </reference>
        </references>
      </pivotArea>
    </format>
    <format dxfId="17292">
      <pivotArea dataOnly="0" labelOnly="1" fieldPosition="0">
        <references count="6">
          <reference field="0" count="1" selected="0">
            <x v="75"/>
          </reference>
          <reference field="1" count="1" selected="0">
            <x v="73"/>
          </reference>
          <reference field="2" count="1" selected="0">
            <x v="74"/>
          </reference>
          <reference field="3" count="1" selected="0">
            <x v="74"/>
          </reference>
          <reference field="4" count="1" selected="0">
            <x v="77"/>
          </reference>
          <reference field="5" count="1">
            <x v="74"/>
          </reference>
        </references>
      </pivotArea>
    </format>
    <format dxfId="17291">
      <pivotArea dataOnly="0" labelOnly="1" fieldPosition="0">
        <references count="6">
          <reference field="0" count="1" selected="0">
            <x v="76"/>
          </reference>
          <reference field="1" count="1" selected="0">
            <x v="74"/>
          </reference>
          <reference field="2" count="1" selected="0">
            <x v="75"/>
          </reference>
          <reference field="3" count="1" selected="0">
            <x v="75"/>
          </reference>
          <reference field="4" count="1" selected="0">
            <x v="78"/>
          </reference>
          <reference field="5" count="1">
            <x v="75"/>
          </reference>
        </references>
      </pivotArea>
    </format>
    <format dxfId="17290">
      <pivotArea dataOnly="0" labelOnly="1" fieldPosition="0">
        <references count="6">
          <reference field="0" count="1" selected="0">
            <x v="77"/>
          </reference>
          <reference field="1" count="1" selected="0">
            <x v="75"/>
          </reference>
          <reference field="2" count="1" selected="0">
            <x v="76"/>
          </reference>
          <reference field="3" count="1" selected="0">
            <x v="76"/>
          </reference>
          <reference field="4" count="1" selected="0">
            <x v="79"/>
          </reference>
          <reference field="5" count="1">
            <x v="76"/>
          </reference>
        </references>
      </pivotArea>
    </format>
    <format dxfId="17289">
      <pivotArea dataOnly="0" labelOnly="1" fieldPosition="0">
        <references count="6">
          <reference field="0" count="1" selected="0">
            <x v="78"/>
          </reference>
          <reference field="1" count="1" selected="0">
            <x v="76"/>
          </reference>
          <reference field="2" count="1" selected="0">
            <x v="77"/>
          </reference>
          <reference field="3" count="1" selected="0">
            <x v="77"/>
          </reference>
          <reference field="4" count="1" selected="0">
            <x v="80"/>
          </reference>
          <reference field="5" count="1">
            <x v="77"/>
          </reference>
        </references>
      </pivotArea>
    </format>
    <format dxfId="17288">
      <pivotArea dataOnly="0" labelOnly="1" fieldPosition="0">
        <references count="6">
          <reference field="0" count="1" selected="0">
            <x v="79"/>
          </reference>
          <reference field="1" count="1" selected="0">
            <x v="77"/>
          </reference>
          <reference field="2" count="1" selected="0">
            <x v="78"/>
          </reference>
          <reference field="3" count="1" selected="0">
            <x v="78"/>
          </reference>
          <reference field="4" count="1" selected="0">
            <x v="81"/>
          </reference>
          <reference field="5" count="1">
            <x v="78"/>
          </reference>
        </references>
      </pivotArea>
    </format>
    <format dxfId="17287">
      <pivotArea dataOnly="0" labelOnly="1" fieldPosition="0">
        <references count="6">
          <reference field="0" count="1" selected="0">
            <x v="80"/>
          </reference>
          <reference field="1" count="1" selected="0">
            <x v="78"/>
          </reference>
          <reference field="2" count="1" selected="0">
            <x v="79"/>
          </reference>
          <reference field="3" count="1" selected="0">
            <x v="79"/>
          </reference>
          <reference field="4" count="1" selected="0">
            <x v="82"/>
          </reference>
          <reference field="5" count="1">
            <x v="79"/>
          </reference>
        </references>
      </pivotArea>
    </format>
    <format dxfId="17286">
      <pivotArea dataOnly="0" labelOnly="1" fieldPosition="0">
        <references count="6">
          <reference field="0" count="1" selected="0">
            <x v="81"/>
          </reference>
          <reference field="1" count="1" selected="0">
            <x v="79"/>
          </reference>
          <reference field="2" count="1" selected="0">
            <x v="80"/>
          </reference>
          <reference field="3" count="1" selected="0">
            <x v="80"/>
          </reference>
          <reference field="4" count="1" selected="0">
            <x v="83"/>
          </reference>
          <reference field="5" count="1">
            <x v="80"/>
          </reference>
        </references>
      </pivotArea>
    </format>
    <format dxfId="17285">
      <pivotArea dataOnly="0" labelOnly="1" fieldPosition="0">
        <references count="6">
          <reference field="0" count="1" selected="0">
            <x v="82"/>
          </reference>
          <reference field="1" count="1" selected="0">
            <x v="80"/>
          </reference>
          <reference field="2" count="1" selected="0">
            <x v="81"/>
          </reference>
          <reference field="3" count="1" selected="0">
            <x v="81"/>
          </reference>
          <reference field="4" count="1" selected="0">
            <x v="84"/>
          </reference>
          <reference field="5" count="1">
            <x v="81"/>
          </reference>
        </references>
      </pivotArea>
    </format>
    <format dxfId="17284">
      <pivotArea dataOnly="0" labelOnly="1" fieldPosition="0">
        <references count="6">
          <reference field="0" count="1" selected="0">
            <x v="83"/>
          </reference>
          <reference field="1" count="1" selected="0">
            <x v="81"/>
          </reference>
          <reference field="2" count="1" selected="0">
            <x v="82"/>
          </reference>
          <reference field="3" count="1" selected="0">
            <x v="82"/>
          </reference>
          <reference field="4" count="1" selected="0">
            <x v="85"/>
          </reference>
          <reference field="5" count="1">
            <x v="82"/>
          </reference>
        </references>
      </pivotArea>
    </format>
    <format dxfId="17283">
      <pivotArea dataOnly="0" labelOnly="1" fieldPosition="0">
        <references count="6">
          <reference field="0" count="1" selected="0">
            <x v="84"/>
          </reference>
          <reference field="1" count="1" selected="0">
            <x v="82"/>
          </reference>
          <reference field="2" count="1" selected="0">
            <x v="83"/>
          </reference>
          <reference field="3" count="1" selected="0">
            <x v="83"/>
          </reference>
          <reference field="4" count="1" selected="0">
            <x v="86"/>
          </reference>
          <reference field="5" count="1">
            <x v="83"/>
          </reference>
        </references>
      </pivotArea>
    </format>
    <format dxfId="17282">
      <pivotArea dataOnly="0" labelOnly="1" fieldPosition="0">
        <references count="6">
          <reference field="0" count="1" selected="0">
            <x v="85"/>
          </reference>
          <reference field="1" count="1" selected="0">
            <x v="83"/>
          </reference>
          <reference field="2" count="1" selected="0">
            <x v="84"/>
          </reference>
          <reference field="3" count="1" selected="0">
            <x v="84"/>
          </reference>
          <reference field="4" count="1" selected="0">
            <x v="87"/>
          </reference>
          <reference field="5" count="1">
            <x v="84"/>
          </reference>
        </references>
      </pivotArea>
    </format>
    <format dxfId="17281">
      <pivotArea dataOnly="0" labelOnly="1" fieldPosition="0">
        <references count="6">
          <reference field="0" count="1" selected="0">
            <x v="86"/>
          </reference>
          <reference field="1" count="1" selected="0">
            <x v="84"/>
          </reference>
          <reference field="2" count="1" selected="0">
            <x v="85"/>
          </reference>
          <reference field="3" count="1" selected="0">
            <x v="85"/>
          </reference>
          <reference field="4" count="1" selected="0">
            <x v="88"/>
          </reference>
          <reference field="5" count="1">
            <x v="85"/>
          </reference>
        </references>
      </pivotArea>
    </format>
    <format dxfId="17280">
      <pivotArea dataOnly="0" labelOnly="1" fieldPosition="0">
        <references count="6">
          <reference field="0" count="1" selected="0">
            <x v="87"/>
          </reference>
          <reference field="1" count="1" selected="0">
            <x v="85"/>
          </reference>
          <reference field="2" count="1" selected="0">
            <x v="86"/>
          </reference>
          <reference field="3" count="1" selected="0">
            <x v="86"/>
          </reference>
          <reference field="4" count="1" selected="0">
            <x v="89"/>
          </reference>
          <reference field="5" count="1">
            <x v="86"/>
          </reference>
        </references>
      </pivotArea>
    </format>
    <format dxfId="17279">
      <pivotArea dataOnly="0" labelOnly="1" fieldPosition="0">
        <references count="6">
          <reference field="0" count="1" selected="0">
            <x v="88"/>
          </reference>
          <reference field="1" count="1" selected="0">
            <x v="86"/>
          </reference>
          <reference field="2" count="1" selected="0">
            <x v="87"/>
          </reference>
          <reference field="3" count="1" selected="0">
            <x v="87"/>
          </reference>
          <reference field="4" count="1" selected="0">
            <x v="90"/>
          </reference>
          <reference field="5" count="1">
            <x v="87"/>
          </reference>
        </references>
      </pivotArea>
    </format>
    <format dxfId="17278">
      <pivotArea dataOnly="0" labelOnly="1" fieldPosition="0">
        <references count="6">
          <reference field="0" count="1" selected="0">
            <x v="89"/>
          </reference>
          <reference field="1" count="1" selected="0">
            <x v="87"/>
          </reference>
          <reference field="2" count="1" selected="0">
            <x v="88"/>
          </reference>
          <reference field="3" count="1" selected="0">
            <x v="88"/>
          </reference>
          <reference field="4" count="1" selected="0">
            <x v="91"/>
          </reference>
          <reference field="5" count="1">
            <x v="88"/>
          </reference>
        </references>
      </pivotArea>
    </format>
    <format dxfId="17277">
      <pivotArea dataOnly="0" labelOnly="1" fieldPosition="0">
        <references count="6">
          <reference field="0" count="1" selected="0">
            <x v="90"/>
          </reference>
          <reference field="1" count="1" selected="0">
            <x v="88"/>
          </reference>
          <reference field="2" count="1" selected="0">
            <x v="89"/>
          </reference>
          <reference field="3" count="1" selected="0">
            <x v="89"/>
          </reference>
          <reference field="4" count="1" selected="0">
            <x v="92"/>
          </reference>
          <reference field="5" count="1">
            <x v="89"/>
          </reference>
        </references>
      </pivotArea>
    </format>
    <format dxfId="17276">
      <pivotArea dataOnly="0" labelOnly="1" fieldPosition="0">
        <references count="6">
          <reference field="0" count="1" selected="0">
            <x v="91"/>
          </reference>
          <reference field="1" count="1" selected="0">
            <x v="89"/>
          </reference>
          <reference field="2" count="1" selected="0">
            <x v="90"/>
          </reference>
          <reference field="3" count="1" selected="0">
            <x v="90"/>
          </reference>
          <reference field="4" count="1" selected="0">
            <x v="93"/>
          </reference>
          <reference field="5" count="1">
            <x v="90"/>
          </reference>
        </references>
      </pivotArea>
    </format>
    <format dxfId="17275">
      <pivotArea dataOnly="0" labelOnly="1" fieldPosition="0">
        <references count="6">
          <reference field="0" count="1" selected="0">
            <x v="92"/>
          </reference>
          <reference field="1" count="1" selected="0">
            <x v="90"/>
          </reference>
          <reference field="2" count="1" selected="0">
            <x v="91"/>
          </reference>
          <reference field="3" count="1" selected="0">
            <x v="91"/>
          </reference>
          <reference field="4" count="1" selected="0">
            <x v="94"/>
          </reference>
          <reference field="5" count="1">
            <x v="91"/>
          </reference>
        </references>
      </pivotArea>
    </format>
    <format dxfId="17274">
      <pivotArea dataOnly="0" labelOnly="1" fieldPosition="0">
        <references count="6">
          <reference field="0" count="1" selected="0">
            <x v="93"/>
          </reference>
          <reference field="1" count="1" selected="0">
            <x v="91"/>
          </reference>
          <reference field="2" count="1" selected="0">
            <x v="92"/>
          </reference>
          <reference field="3" count="1" selected="0">
            <x v="92"/>
          </reference>
          <reference field="4" count="1" selected="0">
            <x v="95"/>
          </reference>
          <reference field="5" count="1">
            <x v="92"/>
          </reference>
        </references>
      </pivotArea>
    </format>
    <format dxfId="17273">
      <pivotArea dataOnly="0" labelOnly="1" fieldPosition="0">
        <references count="6">
          <reference field="0" count="1" selected="0">
            <x v="94"/>
          </reference>
          <reference field="1" count="1" selected="0">
            <x v="92"/>
          </reference>
          <reference field="2" count="1" selected="0">
            <x v="93"/>
          </reference>
          <reference field="3" count="1" selected="0">
            <x v="93"/>
          </reference>
          <reference field="4" count="1" selected="0">
            <x v="96"/>
          </reference>
          <reference field="5" count="1">
            <x v="93"/>
          </reference>
        </references>
      </pivotArea>
    </format>
    <format dxfId="17272">
      <pivotArea dataOnly="0" labelOnly="1" fieldPosition="0">
        <references count="6">
          <reference field="0" count="1" selected="0">
            <x v="95"/>
          </reference>
          <reference field="1" count="1" selected="0">
            <x v="93"/>
          </reference>
          <reference field="2" count="1" selected="0">
            <x v="94"/>
          </reference>
          <reference field="3" count="1" selected="0">
            <x v="94"/>
          </reference>
          <reference field="4" count="1" selected="0">
            <x v="97"/>
          </reference>
          <reference field="5" count="1">
            <x v="94"/>
          </reference>
        </references>
      </pivotArea>
    </format>
    <format dxfId="17271">
      <pivotArea dataOnly="0" labelOnly="1" fieldPosition="0">
        <references count="6">
          <reference field="0" count="1" selected="0">
            <x v="96"/>
          </reference>
          <reference field="1" count="1" selected="0">
            <x v="94"/>
          </reference>
          <reference field="2" count="1" selected="0">
            <x v="95"/>
          </reference>
          <reference field="3" count="1" selected="0">
            <x v="95"/>
          </reference>
          <reference field="4" count="1" selected="0">
            <x v="98"/>
          </reference>
          <reference field="5" count="1">
            <x v="95"/>
          </reference>
        </references>
      </pivotArea>
    </format>
    <format dxfId="17270">
      <pivotArea dataOnly="0" labelOnly="1" fieldPosition="0">
        <references count="6">
          <reference field="0" count="1" selected="0">
            <x v="97"/>
          </reference>
          <reference field="1" count="1" selected="0">
            <x v="95"/>
          </reference>
          <reference field="2" count="1" selected="0">
            <x v="96"/>
          </reference>
          <reference field="3" count="1" selected="0">
            <x v="96"/>
          </reference>
          <reference field="4" count="1" selected="0">
            <x v="99"/>
          </reference>
          <reference field="5" count="1">
            <x v="96"/>
          </reference>
        </references>
      </pivotArea>
    </format>
    <format dxfId="17269">
      <pivotArea dataOnly="0" labelOnly="1" fieldPosition="0">
        <references count="6">
          <reference field="0" count="1" selected="0">
            <x v="98"/>
          </reference>
          <reference field="1" count="1" selected="0">
            <x v="96"/>
          </reference>
          <reference field="2" count="1" selected="0">
            <x v="97"/>
          </reference>
          <reference field="3" count="1" selected="0">
            <x v="97"/>
          </reference>
          <reference field="4" count="1" selected="0">
            <x v="100"/>
          </reference>
          <reference field="5" count="1">
            <x v="97"/>
          </reference>
        </references>
      </pivotArea>
    </format>
    <format dxfId="17268">
      <pivotArea dataOnly="0" labelOnly="1" fieldPosition="0">
        <references count="6">
          <reference field="0" count="1" selected="0">
            <x v="99"/>
          </reference>
          <reference field="1" count="1" selected="0">
            <x v="97"/>
          </reference>
          <reference field="2" count="1" selected="0">
            <x v="98"/>
          </reference>
          <reference field="3" count="1" selected="0">
            <x v="98"/>
          </reference>
          <reference field="4" count="1" selected="0">
            <x v="101"/>
          </reference>
          <reference field="5" count="1">
            <x v="98"/>
          </reference>
        </references>
      </pivotArea>
    </format>
    <format dxfId="17267">
      <pivotArea dataOnly="0" labelOnly="1" fieldPosition="0">
        <references count="6">
          <reference field="0" count="1" selected="0">
            <x v="100"/>
          </reference>
          <reference field="1" count="1" selected="0">
            <x v="98"/>
          </reference>
          <reference field="2" count="1" selected="0">
            <x v="99"/>
          </reference>
          <reference field="3" count="1" selected="0">
            <x v="99"/>
          </reference>
          <reference field="4" count="1" selected="0">
            <x v="102"/>
          </reference>
          <reference field="5" count="1">
            <x v="99"/>
          </reference>
        </references>
      </pivotArea>
    </format>
    <format dxfId="17266">
      <pivotArea dataOnly="0" labelOnly="1" fieldPosition="0">
        <references count="6">
          <reference field="0" count="1" selected="0">
            <x v="101"/>
          </reference>
          <reference field="1" count="1" selected="0">
            <x v="99"/>
          </reference>
          <reference field="2" count="1" selected="0">
            <x v="100"/>
          </reference>
          <reference field="3" count="1" selected="0">
            <x v="100"/>
          </reference>
          <reference field="4" count="1" selected="0">
            <x v="103"/>
          </reference>
          <reference field="5" count="1">
            <x v="100"/>
          </reference>
        </references>
      </pivotArea>
    </format>
    <format dxfId="17265">
      <pivotArea dataOnly="0" labelOnly="1" fieldPosition="0">
        <references count="6">
          <reference field="0" count="1" selected="0">
            <x v="102"/>
          </reference>
          <reference field="1" count="1" selected="0">
            <x v="100"/>
          </reference>
          <reference field="2" count="1" selected="0">
            <x v="101"/>
          </reference>
          <reference field="3" count="1" selected="0">
            <x v="101"/>
          </reference>
          <reference field="4" count="1" selected="0">
            <x v="104"/>
          </reference>
          <reference field="5" count="1">
            <x v="101"/>
          </reference>
        </references>
      </pivotArea>
    </format>
    <format dxfId="17264">
      <pivotArea dataOnly="0" labelOnly="1" fieldPosition="0">
        <references count="6">
          <reference field="0" count="1" selected="0">
            <x v="103"/>
          </reference>
          <reference field="1" count="1" selected="0">
            <x v="101"/>
          </reference>
          <reference field="2" count="1" selected="0">
            <x v="102"/>
          </reference>
          <reference field="3" count="1" selected="0">
            <x v="102"/>
          </reference>
          <reference field="4" count="1" selected="0">
            <x v="105"/>
          </reference>
          <reference field="5" count="1">
            <x v="102"/>
          </reference>
        </references>
      </pivotArea>
    </format>
    <format dxfId="17263">
      <pivotArea dataOnly="0" labelOnly="1" fieldPosition="0">
        <references count="6">
          <reference field="0" count="1" selected="0">
            <x v="104"/>
          </reference>
          <reference field="1" count="1" selected="0">
            <x v="102"/>
          </reference>
          <reference field="2" count="1" selected="0">
            <x v="103"/>
          </reference>
          <reference field="3" count="1" selected="0">
            <x v="103"/>
          </reference>
          <reference field="4" count="1" selected="0">
            <x v="106"/>
          </reference>
          <reference field="5" count="1">
            <x v="103"/>
          </reference>
        </references>
      </pivotArea>
    </format>
    <format dxfId="17262">
      <pivotArea dataOnly="0" labelOnly="1" fieldPosition="0">
        <references count="6">
          <reference field="0" count="1" selected="0">
            <x v="105"/>
          </reference>
          <reference field="1" count="1" selected="0">
            <x v="103"/>
          </reference>
          <reference field="2" count="1" selected="0">
            <x v="104"/>
          </reference>
          <reference field="3" count="1" selected="0">
            <x v="104"/>
          </reference>
          <reference field="4" count="1" selected="0">
            <x v="107"/>
          </reference>
          <reference field="5" count="1">
            <x v="104"/>
          </reference>
        </references>
      </pivotArea>
    </format>
    <format dxfId="17261">
      <pivotArea dataOnly="0" labelOnly="1" fieldPosition="0">
        <references count="6">
          <reference field="0" count="1" selected="0">
            <x v="106"/>
          </reference>
          <reference field="1" count="1" selected="0">
            <x v="104"/>
          </reference>
          <reference field="2" count="1" selected="0">
            <x v="105"/>
          </reference>
          <reference field="3" count="1" selected="0">
            <x v="105"/>
          </reference>
          <reference field="4" count="1" selected="0">
            <x v="108"/>
          </reference>
          <reference field="5" count="1">
            <x v="105"/>
          </reference>
        </references>
      </pivotArea>
    </format>
    <format dxfId="17260">
      <pivotArea dataOnly="0" labelOnly="1" fieldPosition="0">
        <references count="6">
          <reference field="0" count="1" selected="0">
            <x v="107"/>
          </reference>
          <reference field="1" count="1" selected="0">
            <x v="105"/>
          </reference>
          <reference field="2" count="1" selected="0">
            <x v="106"/>
          </reference>
          <reference field="3" count="1" selected="0">
            <x v="106"/>
          </reference>
          <reference field="4" count="1" selected="0">
            <x v="109"/>
          </reference>
          <reference field="5" count="1">
            <x v="106"/>
          </reference>
        </references>
      </pivotArea>
    </format>
    <format dxfId="17259">
      <pivotArea dataOnly="0" labelOnly="1" fieldPosition="0">
        <references count="6">
          <reference field="0" count="1" selected="0">
            <x v="108"/>
          </reference>
          <reference field="1" count="1" selected="0">
            <x v="106"/>
          </reference>
          <reference field="2" count="1" selected="0">
            <x v="107"/>
          </reference>
          <reference field="3" count="1" selected="0">
            <x v="107"/>
          </reference>
          <reference field="4" count="1" selected="0">
            <x v="110"/>
          </reference>
          <reference field="5" count="1">
            <x v="107"/>
          </reference>
        </references>
      </pivotArea>
    </format>
    <format dxfId="17258">
      <pivotArea dataOnly="0" labelOnly="1" fieldPosition="0">
        <references count="6">
          <reference field="0" count="1" selected="0">
            <x v="109"/>
          </reference>
          <reference field="1" count="1" selected="0">
            <x v="107"/>
          </reference>
          <reference field="2" count="1" selected="0">
            <x v="108"/>
          </reference>
          <reference field="3" count="1" selected="0">
            <x v="108"/>
          </reference>
          <reference field="4" count="1" selected="0">
            <x v="111"/>
          </reference>
          <reference field="5" count="1">
            <x v="108"/>
          </reference>
        </references>
      </pivotArea>
    </format>
    <format dxfId="17257">
      <pivotArea dataOnly="0" labelOnly="1" fieldPosition="0">
        <references count="6">
          <reference field="0" count="1" selected="0">
            <x v="110"/>
          </reference>
          <reference field="1" count="1" selected="0">
            <x v="108"/>
          </reference>
          <reference field="2" count="1" selected="0">
            <x v="109"/>
          </reference>
          <reference field="3" count="1" selected="0">
            <x v="109"/>
          </reference>
          <reference field="4" count="1" selected="0">
            <x v="112"/>
          </reference>
          <reference field="5" count="1">
            <x v="109"/>
          </reference>
        </references>
      </pivotArea>
    </format>
    <format dxfId="17256">
      <pivotArea dataOnly="0" labelOnly="1" fieldPosition="0">
        <references count="6">
          <reference field="0" count="1" selected="0">
            <x v="111"/>
          </reference>
          <reference field="1" count="1" selected="0">
            <x v="109"/>
          </reference>
          <reference field="2" count="1" selected="0">
            <x v="110"/>
          </reference>
          <reference field="3" count="1" selected="0">
            <x v="110"/>
          </reference>
          <reference field="4" count="1" selected="0">
            <x v="113"/>
          </reference>
          <reference field="5" count="1">
            <x v="110"/>
          </reference>
        </references>
      </pivotArea>
    </format>
    <format dxfId="17255">
      <pivotArea dataOnly="0" labelOnly="1" fieldPosition="0">
        <references count="6">
          <reference field="0" count="1" selected="0">
            <x v="112"/>
          </reference>
          <reference field="1" count="1" selected="0">
            <x v="110"/>
          </reference>
          <reference field="2" count="1" selected="0">
            <x v="111"/>
          </reference>
          <reference field="3" count="1" selected="0">
            <x v="111"/>
          </reference>
          <reference field="4" count="1" selected="0">
            <x v="114"/>
          </reference>
          <reference field="5" count="1">
            <x v="111"/>
          </reference>
        </references>
      </pivotArea>
    </format>
    <format dxfId="17254">
      <pivotArea dataOnly="0" labelOnly="1" fieldPosition="0">
        <references count="6">
          <reference field="0" count="1" selected="0">
            <x v="113"/>
          </reference>
          <reference field="1" count="1" selected="0">
            <x v="111"/>
          </reference>
          <reference field="2" count="1" selected="0">
            <x v="112"/>
          </reference>
          <reference field="3" count="1" selected="0">
            <x v="112"/>
          </reference>
          <reference field="4" count="1" selected="0">
            <x v="115"/>
          </reference>
          <reference field="5" count="1">
            <x v="112"/>
          </reference>
        </references>
      </pivotArea>
    </format>
    <format dxfId="17253">
      <pivotArea dataOnly="0" labelOnly="1" fieldPosition="0">
        <references count="6">
          <reference field="0" count="1" selected="0">
            <x v="114"/>
          </reference>
          <reference field="1" count="1" selected="0">
            <x v="112"/>
          </reference>
          <reference field="2" count="1" selected="0">
            <x v="113"/>
          </reference>
          <reference field="3" count="1" selected="0">
            <x v="113"/>
          </reference>
          <reference field="4" count="1" selected="0">
            <x v="116"/>
          </reference>
          <reference field="5" count="1">
            <x v="113"/>
          </reference>
        </references>
      </pivotArea>
    </format>
    <format dxfId="17252">
      <pivotArea dataOnly="0" labelOnly="1" fieldPosition="0">
        <references count="6">
          <reference field="0" count="1" selected="0">
            <x v="115"/>
          </reference>
          <reference field="1" count="1" selected="0">
            <x v="113"/>
          </reference>
          <reference field="2" count="1" selected="0">
            <x v="114"/>
          </reference>
          <reference field="3" count="1" selected="0">
            <x v="114"/>
          </reference>
          <reference field="4" count="1" selected="0">
            <x v="117"/>
          </reference>
          <reference field="5" count="1">
            <x v="114"/>
          </reference>
        </references>
      </pivotArea>
    </format>
    <format dxfId="17251">
      <pivotArea dataOnly="0" labelOnly="1" fieldPosition="0">
        <references count="6">
          <reference field="0" count="1" selected="0">
            <x v="116"/>
          </reference>
          <reference field="1" count="1" selected="0">
            <x v="114"/>
          </reference>
          <reference field="2" count="1" selected="0">
            <x v="115"/>
          </reference>
          <reference field="3" count="1" selected="0">
            <x v="115"/>
          </reference>
          <reference field="4" count="1" selected="0">
            <x v="118"/>
          </reference>
          <reference field="5" count="1">
            <x v="115"/>
          </reference>
        </references>
      </pivotArea>
    </format>
    <format dxfId="17250">
      <pivotArea dataOnly="0" labelOnly="1" fieldPosition="0">
        <references count="6">
          <reference field="0" count="1" selected="0">
            <x v="117"/>
          </reference>
          <reference field="1" count="1" selected="0">
            <x v="115"/>
          </reference>
          <reference field="2" count="1" selected="0">
            <x v="116"/>
          </reference>
          <reference field="3" count="1" selected="0">
            <x v="116"/>
          </reference>
          <reference field="4" count="1" selected="0">
            <x v="119"/>
          </reference>
          <reference field="5" count="1">
            <x v="116"/>
          </reference>
        </references>
      </pivotArea>
    </format>
    <format dxfId="17249">
      <pivotArea dataOnly="0" labelOnly="1" fieldPosition="0">
        <references count="6">
          <reference field="0" count="1" selected="0">
            <x v="118"/>
          </reference>
          <reference field="1" count="1" selected="0">
            <x v="116"/>
          </reference>
          <reference field="2" count="1" selected="0">
            <x v="117"/>
          </reference>
          <reference field="3" count="1" selected="0">
            <x v="117"/>
          </reference>
          <reference field="4" count="1" selected="0">
            <x v="120"/>
          </reference>
          <reference field="5" count="1">
            <x v="117"/>
          </reference>
        </references>
      </pivotArea>
    </format>
    <format dxfId="17248">
      <pivotArea dataOnly="0" labelOnly="1" fieldPosition="0">
        <references count="6">
          <reference field="0" count="1" selected="0">
            <x v="119"/>
          </reference>
          <reference field="1" count="1" selected="0">
            <x v="117"/>
          </reference>
          <reference field="2" count="1" selected="0">
            <x v="118"/>
          </reference>
          <reference field="3" count="1" selected="0">
            <x v="118"/>
          </reference>
          <reference field="4" count="1" selected="0">
            <x v="121"/>
          </reference>
          <reference field="5" count="1">
            <x v="118"/>
          </reference>
        </references>
      </pivotArea>
    </format>
    <format dxfId="17247">
      <pivotArea dataOnly="0" labelOnly="1" fieldPosition="0">
        <references count="6">
          <reference field="0" count="1" selected="0">
            <x v="120"/>
          </reference>
          <reference field="1" count="1" selected="0">
            <x v="118"/>
          </reference>
          <reference field="2" count="1" selected="0">
            <x v="119"/>
          </reference>
          <reference field="3" count="1" selected="0">
            <x v="119"/>
          </reference>
          <reference field="4" count="1" selected="0">
            <x v="122"/>
          </reference>
          <reference field="5" count="1">
            <x v="119"/>
          </reference>
        </references>
      </pivotArea>
    </format>
    <format dxfId="17246">
      <pivotArea dataOnly="0" labelOnly="1" fieldPosition="0">
        <references count="6">
          <reference field="0" count="1" selected="0">
            <x v="121"/>
          </reference>
          <reference field="1" count="1" selected="0">
            <x v="119"/>
          </reference>
          <reference field="2" count="1" selected="0">
            <x v="120"/>
          </reference>
          <reference field="3" count="1" selected="0">
            <x v="120"/>
          </reference>
          <reference field="4" count="1" selected="0">
            <x v="123"/>
          </reference>
          <reference field="5" count="1">
            <x v="120"/>
          </reference>
        </references>
      </pivotArea>
    </format>
    <format dxfId="17245">
      <pivotArea dataOnly="0" labelOnly="1" fieldPosition="0">
        <references count="6">
          <reference field="0" count="1" selected="0">
            <x v="122"/>
          </reference>
          <reference field="1" count="1" selected="0">
            <x v="120"/>
          </reference>
          <reference field="2" count="1" selected="0">
            <x v="121"/>
          </reference>
          <reference field="3" count="1" selected="0">
            <x v="121"/>
          </reference>
          <reference field="4" count="1" selected="0">
            <x v="124"/>
          </reference>
          <reference field="5" count="1">
            <x v="121"/>
          </reference>
        </references>
      </pivotArea>
    </format>
    <format dxfId="17244">
      <pivotArea dataOnly="0" labelOnly="1" fieldPosition="0">
        <references count="6">
          <reference field="0" count="1" selected="0">
            <x v="123"/>
          </reference>
          <reference field="1" count="1" selected="0">
            <x v="121"/>
          </reference>
          <reference field="2" count="1" selected="0">
            <x v="122"/>
          </reference>
          <reference field="3" count="1" selected="0">
            <x v="122"/>
          </reference>
          <reference field="4" count="1" selected="0">
            <x v="125"/>
          </reference>
          <reference field="5" count="1">
            <x v="122"/>
          </reference>
        </references>
      </pivotArea>
    </format>
    <format dxfId="17243">
      <pivotArea dataOnly="0" labelOnly="1" fieldPosition="0">
        <references count="6">
          <reference field="0" count="1" selected="0">
            <x v="124"/>
          </reference>
          <reference field="1" count="1" selected="0">
            <x v="122"/>
          </reference>
          <reference field="2" count="1" selected="0">
            <x v="123"/>
          </reference>
          <reference field="3" count="1" selected="0">
            <x v="123"/>
          </reference>
          <reference field="4" count="1" selected="0">
            <x v="126"/>
          </reference>
          <reference field="5" count="1">
            <x v="123"/>
          </reference>
        </references>
      </pivotArea>
    </format>
    <format dxfId="17242">
      <pivotArea dataOnly="0" labelOnly="1" fieldPosition="0">
        <references count="6">
          <reference field="0" count="1" selected="0">
            <x v="125"/>
          </reference>
          <reference field="1" count="1" selected="0">
            <x v="123"/>
          </reference>
          <reference field="2" count="1" selected="0">
            <x v="124"/>
          </reference>
          <reference field="3" count="1" selected="0">
            <x v="124"/>
          </reference>
          <reference field="4" count="1" selected="0">
            <x v="127"/>
          </reference>
          <reference field="5" count="1">
            <x v="124"/>
          </reference>
        </references>
      </pivotArea>
    </format>
    <format dxfId="17241">
      <pivotArea dataOnly="0" labelOnly="1" fieldPosition="0">
        <references count="6">
          <reference field="0" count="1" selected="0">
            <x v="126"/>
          </reference>
          <reference field="1" count="1" selected="0">
            <x v="124"/>
          </reference>
          <reference field="2" count="1" selected="0">
            <x v="125"/>
          </reference>
          <reference field="3" count="1" selected="0">
            <x v="125"/>
          </reference>
          <reference field="4" count="1" selected="0">
            <x v="128"/>
          </reference>
          <reference field="5" count="1">
            <x v="125"/>
          </reference>
        </references>
      </pivotArea>
    </format>
    <format dxfId="17240">
      <pivotArea dataOnly="0" labelOnly="1" fieldPosition="0">
        <references count="6">
          <reference field="0" count="1" selected="0">
            <x v="127"/>
          </reference>
          <reference field="1" count="1" selected="0">
            <x v="125"/>
          </reference>
          <reference field="2" count="1" selected="0">
            <x v="126"/>
          </reference>
          <reference field="3" count="1" selected="0">
            <x v="126"/>
          </reference>
          <reference field="4" count="1" selected="0">
            <x v="129"/>
          </reference>
          <reference field="5" count="1">
            <x v="126"/>
          </reference>
        </references>
      </pivotArea>
    </format>
    <format dxfId="17239">
      <pivotArea dataOnly="0" labelOnly="1" fieldPosition="0">
        <references count="6">
          <reference field="0" count="1" selected="0">
            <x v="128"/>
          </reference>
          <reference field="1" count="1" selected="0">
            <x v="126"/>
          </reference>
          <reference field="2" count="1" selected="0">
            <x v="127"/>
          </reference>
          <reference field="3" count="1" selected="0">
            <x v="127"/>
          </reference>
          <reference field="4" count="1" selected="0">
            <x v="130"/>
          </reference>
          <reference field="5" count="1">
            <x v="127"/>
          </reference>
        </references>
      </pivotArea>
    </format>
    <format dxfId="17238">
      <pivotArea dataOnly="0" labelOnly="1" fieldPosition="0">
        <references count="6">
          <reference field="0" count="1" selected="0">
            <x v="129"/>
          </reference>
          <reference field="1" count="1" selected="0">
            <x v="127"/>
          </reference>
          <reference field="2" count="1" selected="0">
            <x v="128"/>
          </reference>
          <reference field="3" count="1" selected="0">
            <x v="128"/>
          </reference>
          <reference field="4" count="1" selected="0">
            <x v="131"/>
          </reference>
          <reference field="5" count="1">
            <x v="128"/>
          </reference>
        </references>
      </pivotArea>
    </format>
    <format dxfId="17237">
      <pivotArea dataOnly="0" labelOnly="1" fieldPosition="0">
        <references count="6">
          <reference field="0" count="1" selected="0">
            <x v="130"/>
          </reference>
          <reference field="1" count="1" selected="0">
            <x v="128"/>
          </reference>
          <reference field="2" count="1" selected="0">
            <x v="129"/>
          </reference>
          <reference field="3" count="1" selected="0">
            <x v="129"/>
          </reference>
          <reference field="4" count="1" selected="0">
            <x v="132"/>
          </reference>
          <reference field="5" count="1">
            <x v="129"/>
          </reference>
        </references>
      </pivotArea>
    </format>
    <format dxfId="17236">
      <pivotArea dataOnly="0" labelOnly="1" fieldPosition="0">
        <references count="6">
          <reference field="0" count="1" selected="0">
            <x v="131"/>
          </reference>
          <reference field="1" count="1" selected="0">
            <x v="129"/>
          </reference>
          <reference field="2" count="1" selected="0">
            <x v="130"/>
          </reference>
          <reference field="3" count="1" selected="0">
            <x v="130"/>
          </reference>
          <reference field="4" count="1" selected="0">
            <x v="133"/>
          </reference>
          <reference field="5" count="1">
            <x v="130"/>
          </reference>
        </references>
      </pivotArea>
    </format>
    <format dxfId="17235">
      <pivotArea dataOnly="0" labelOnly="1" fieldPosition="0">
        <references count="6">
          <reference field="0" count="1" selected="0">
            <x v="132"/>
          </reference>
          <reference field="1" count="1" selected="0">
            <x v="130"/>
          </reference>
          <reference field="2" count="1" selected="0">
            <x v="131"/>
          </reference>
          <reference field="3" count="1" selected="0">
            <x v="131"/>
          </reference>
          <reference field="4" count="1" selected="0">
            <x v="134"/>
          </reference>
          <reference field="5" count="1">
            <x v="131"/>
          </reference>
        </references>
      </pivotArea>
    </format>
    <format dxfId="17234">
      <pivotArea dataOnly="0" labelOnly="1" fieldPosition="0">
        <references count="6">
          <reference field="0" count="1" selected="0">
            <x v="133"/>
          </reference>
          <reference field="1" count="1" selected="0">
            <x v="131"/>
          </reference>
          <reference field="2" count="1" selected="0">
            <x v="132"/>
          </reference>
          <reference field="3" count="1" selected="0">
            <x v="132"/>
          </reference>
          <reference field="4" count="1" selected="0">
            <x v="135"/>
          </reference>
          <reference field="5" count="1">
            <x v="132"/>
          </reference>
        </references>
      </pivotArea>
    </format>
    <format dxfId="17233">
      <pivotArea dataOnly="0" labelOnly="1" fieldPosition="0">
        <references count="6">
          <reference field="0" count="1" selected="0">
            <x v="134"/>
          </reference>
          <reference field="1" count="1" selected="0">
            <x v="132"/>
          </reference>
          <reference field="2" count="1" selected="0">
            <x v="133"/>
          </reference>
          <reference field="3" count="1" selected="0">
            <x v="133"/>
          </reference>
          <reference field="4" count="1" selected="0">
            <x v="136"/>
          </reference>
          <reference field="5" count="1">
            <x v="133"/>
          </reference>
        </references>
      </pivotArea>
    </format>
    <format dxfId="17232">
      <pivotArea dataOnly="0" labelOnly="1" fieldPosition="0">
        <references count="6">
          <reference field="0" count="1" selected="0">
            <x v="135"/>
          </reference>
          <reference field="1" count="1" selected="0">
            <x v="133"/>
          </reference>
          <reference field="2" count="1" selected="0">
            <x v="134"/>
          </reference>
          <reference field="3" count="1" selected="0">
            <x v="134"/>
          </reference>
          <reference field="4" count="1" selected="0">
            <x v="137"/>
          </reference>
          <reference field="5" count="1">
            <x v="134"/>
          </reference>
        </references>
      </pivotArea>
    </format>
    <format dxfId="17231">
      <pivotArea dataOnly="0" labelOnly="1" fieldPosition="0">
        <references count="6">
          <reference field="0" count="1" selected="0">
            <x v="136"/>
          </reference>
          <reference field="1" count="1" selected="0">
            <x v="134"/>
          </reference>
          <reference field="2" count="1" selected="0">
            <x v="135"/>
          </reference>
          <reference field="3" count="1" selected="0">
            <x v="135"/>
          </reference>
          <reference field="4" count="1" selected="0">
            <x v="138"/>
          </reference>
          <reference field="5" count="1">
            <x v="135"/>
          </reference>
        </references>
      </pivotArea>
    </format>
    <format dxfId="17230">
      <pivotArea dataOnly="0" labelOnly="1" fieldPosition="0">
        <references count="6">
          <reference field="0" count="1" selected="0">
            <x v="137"/>
          </reference>
          <reference field="1" count="1" selected="0">
            <x v="135"/>
          </reference>
          <reference field="2" count="1" selected="0">
            <x v="136"/>
          </reference>
          <reference field="3" count="1" selected="0">
            <x v="136"/>
          </reference>
          <reference field="4" count="1" selected="0">
            <x v="139"/>
          </reference>
          <reference field="5" count="1">
            <x v="136"/>
          </reference>
        </references>
      </pivotArea>
    </format>
    <format dxfId="17229">
      <pivotArea dataOnly="0" labelOnly="1" fieldPosition="0">
        <references count="6">
          <reference field="0" count="1" selected="0">
            <x v="138"/>
          </reference>
          <reference field="1" count="1" selected="0">
            <x v="136"/>
          </reference>
          <reference field="2" count="1" selected="0">
            <x v="137"/>
          </reference>
          <reference field="3" count="1" selected="0">
            <x v="137"/>
          </reference>
          <reference field="4" count="1" selected="0">
            <x v="140"/>
          </reference>
          <reference field="5" count="1">
            <x v="137"/>
          </reference>
        </references>
      </pivotArea>
    </format>
    <format dxfId="17228">
      <pivotArea dataOnly="0" labelOnly="1" fieldPosition="0">
        <references count="6">
          <reference field="0" count="1" selected="0">
            <x v="139"/>
          </reference>
          <reference field="1" count="1" selected="0">
            <x v="137"/>
          </reference>
          <reference field="2" count="1" selected="0">
            <x v="138"/>
          </reference>
          <reference field="3" count="1" selected="0">
            <x v="138"/>
          </reference>
          <reference field="4" count="1" selected="0">
            <x v="141"/>
          </reference>
          <reference field="5" count="1">
            <x v="138"/>
          </reference>
        </references>
      </pivotArea>
    </format>
    <format dxfId="17227">
      <pivotArea dataOnly="0" labelOnly="1" fieldPosition="0">
        <references count="6">
          <reference field="0" count="1" selected="0">
            <x v="140"/>
          </reference>
          <reference field="1" count="1" selected="0">
            <x v="138"/>
          </reference>
          <reference field="2" count="1" selected="0">
            <x v="139"/>
          </reference>
          <reference field="3" count="1" selected="0">
            <x v="139"/>
          </reference>
          <reference field="4" count="1" selected="0">
            <x v="142"/>
          </reference>
          <reference field="5" count="1">
            <x v="139"/>
          </reference>
        </references>
      </pivotArea>
    </format>
    <format dxfId="17226">
      <pivotArea dataOnly="0" labelOnly="1" fieldPosition="0">
        <references count="6">
          <reference field="0" count="1" selected="0">
            <x v="141"/>
          </reference>
          <reference field="1" count="1" selected="0">
            <x v="139"/>
          </reference>
          <reference field="2" count="1" selected="0">
            <x v="140"/>
          </reference>
          <reference field="3" count="1" selected="0">
            <x v="140"/>
          </reference>
          <reference field="4" count="1" selected="0">
            <x v="143"/>
          </reference>
          <reference field="5" count="1">
            <x v="140"/>
          </reference>
        </references>
      </pivotArea>
    </format>
    <format dxfId="17225">
      <pivotArea dataOnly="0" labelOnly="1" fieldPosition="0">
        <references count="6">
          <reference field="0" count="1" selected="0">
            <x v="142"/>
          </reference>
          <reference field="1" count="1" selected="0">
            <x v="140"/>
          </reference>
          <reference field="2" count="1" selected="0">
            <x v="141"/>
          </reference>
          <reference field="3" count="1" selected="0">
            <x v="141"/>
          </reference>
          <reference field="4" count="1" selected="0">
            <x v="144"/>
          </reference>
          <reference field="5" count="1">
            <x v="141"/>
          </reference>
        </references>
      </pivotArea>
    </format>
    <format dxfId="17224">
      <pivotArea dataOnly="0" labelOnly="1" fieldPosition="0">
        <references count="6">
          <reference field="0" count="1" selected="0">
            <x v="143"/>
          </reference>
          <reference field="1" count="1" selected="0">
            <x v="141"/>
          </reference>
          <reference field="2" count="1" selected="0">
            <x v="142"/>
          </reference>
          <reference field="3" count="1" selected="0">
            <x v="142"/>
          </reference>
          <reference field="4" count="1" selected="0">
            <x v="145"/>
          </reference>
          <reference field="5" count="1">
            <x v="142"/>
          </reference>
        </references>
      </pivotArea>
    </format>
    <format dxfId="17223">
      <pivotArea dataOnly="0" labelOnly="1" fieldPosition="0">
        <references count="6">
          <reference field="0" count="1" selected="0">
            <x v="144"/>
          </reference>
          <reference field="1" count="1" selected="0">
            <x v="142"/>
          </reference>
          <reference field="2" count="1" selected="0">
            <x v="143"/>
          </reference>
          <reference field="3" count="1" selected="0">
            <x v="143"/>
          </reference>
          <reference field="4" count="1" selected="0">
            <x v="146"/>
          </reference>
          <reference field="5" count="1">
            <x v="143"/>
          </reference>
        </references>
      </pivotArea>
    </format>
    <format dxfId="17222">
      <pivotArea dataOnly="0" labelOnly="1" fieldPosition="0">
        <references count="6">
          <reference field="0" count="1" selected="0">
            <x v="145"/>
          </reference>
          <reference field="1" count="1" selected="0">
            <x v="143"/>
          </reference>
          <reference field="2" count="1" selected="0">
            <x v="144"/>
          </reference>
          <reference field="3" count="1" selected="0">
            <x v="144"/>
          </reference>
          <reference field="4" count="1" selected="0">
            <x v="147"/>
          </reference>
          <reference field="5" count="1">
            <x v="144"/>
          </reference>
        </references>
      </pivotArea>
    </format>
    <format dxfId="17221">
      <pivotArea dataOnly="0" labelOnly="1" fieldPosition="0">
        <references count="6">
          <reference field="0" count="1" selected="0">
            <x v="146"/>
          </reference>
          <reference field="1" count="1" selected="0">
            <x v="144"/>
          </reference>
          <reference field="2" count="1" selected="0">
            <x v="145"/>
          </reference>
          <reference field="3" count="1" selected="0">
            <x v="145"/>
          </reference>
          <reference field="4" count="1" selected="0">
            <x v="148"/>
          </reference>
          <reference field="5" count="1">
            <x v="145"/>
          </reference>
        </references>
      </pivotArea>
    </format>
    <format dxfId="17220">
      <pivotArea dataOnly="0" labelOnly="1" fieldPosition="0">
        <references count="6">
          <reference field="0" count="1" selected="0">
            <x v="147"/>
          </reference>
          <reference field="1" count="1" selected="0">
            <x v="145"/>
          </reference>
          <reference field="2" count="1" selected="0">
            <x v="146"/>
          </reference>
          <reference field="3" count="1" selected="0">
            <x v="146"/>
          </reference>
          <reference field="4" count="1" selected="0">
            <x v="149"/>
          </reference>
          <reference field="5" count="1">
            <x v="146"/>
          </reference>
        </references>
      </pivotArea>
    </format>
    <format dxfId="17219">
      <pivotArea dataOnly="0" labelOnly="1" fieldPosition="0">
        <references count="6">
          <reference field="0" count="1" selected="0">
            <x v="148"/>
          </reference>
          <reference field="1" count="1" selected="0">
            <x v="146"/>
          </reference>
          <reference field="2" count="1" selected="0">
            <x v="147"/>
          </reference>
          <reference field="3" count="1" selected="0">
            <x v="147"/>
          </reference>
          <reference field="4" count="1" selected="0">
            <x v="150"/>
          </reference>
          <reference field="5" count="1">
            <x v="147"/>
          </reference>
        </references>
      </pivotArea>
    </format>
    <format dxfId="17218">
      <pivotArea dataOnly="0" labelOnly="1" fieldPosition="0">
        <references count="6">
          <reference field="0" count="1" selected="0">
            <x v="149"/>
          </reference>
          <reference field="1" count="1" selected="0">
            <x v="147"/>
          </reference>
          <reference field="2" count="1" selected="0">
            <x v="148"/>
          </reference>
          <reference field="3" count="1" selected="0">
            <x v="148"/>
          </reference>
          <reference field="4" count="1" selected="0">
            <x v="151"/>
          </reference>
          <reference field="5" count="1">
            <x v="148"/>
          </reference>
        </references>
      </pivotArea>
    </format>
    <format dxfId="17217">
      <pivotArea dataOnly="0" labelOnly="1" fieldPosition="0">
        <references count="6">
          <reference field="0" count="1" selected="0">
            <x v="150"/>
          </reference>
          <reference field="1" count="1" selected="0">
            <x v="148"/>
          </reference>
          <reference field="2" count="1" selected="0">
            <x v="149"/>
          </reference>
          <reference field="3" count="1" selected="0">
            <x v="149"/>
          </reference>
          <reference field="4" count="1" selected="0">
            <x v="152"/>
          </reference>
          <reference field="5" count="1">
            <x v="149"/>
          </reference>
        </references>
      </pivotArea>
    </format>
    <format dxfId="17216">
      <pivotArea dataOnly="0" labelOnly="1" fieldPosition="0">
        <references count="6">
          <reference field="0" count="1" selected="0">
            <x v="151"/>
          </reference>
          <reference field="1" count="1" selected="0">
            <x v="149"/>
          </reference>
          <reference field="2" count="1" selected="0">
            <x v="150"/>
          </reference>
          <reference field="3" count="1" selected="0">
            <x v="150"/>
          </reference>
          <reference field="4" count="1" selected="0">
            <x v="153"/>
          </reference>
          <reference field="5" count="1">
            <x v="150"/>
          </reference>
        </references>
      </pivotArea>
    </format>
    <format dxfId="17215">
      <pivotArea dataOnly="0" labelOnly="1" fieldPosition="0">
        <references count="6">
          <reference field="0" count="1" selected="0">
            <x v="152"/>
          </reference>
          <reference field="1" count="1" selected="0">
            <x v="150"/>
          </reference>
          <reference field="2" count="1" selected="0">
            <x v="151"/>
          </reference>
          <reference field="3" count="1" selected="0">
            <x v="151"/>
          </reference>
          <reference field="4" count="1" selected="0">
            <x v="154"/>
          </reference>
          <reference field="5" count="1">
            <x v="151"/>
          </reference>
        </references>
      </pivotArea>
    </format>
    <format dxfId="17214">
      <pivotArea dataOnly="0" labelOnly="1" fieldPosition="0">
        <references count="6">
          <reference field="0" count="1" selected="0">
            <x v="153"/>
          </reference>
          <reference field="1" count="1" selected="0">
            <x v="151"/>
          </reference>
          <reference field="2" count="1" selected="0">
            <x v="152"/>
          </reference>
          <reference field="3" count="1" selected="0">
            <x v="152"/>
          </reference>
          <reference field="4" count="1" selected="0">
            <x v="155"/>
          </reference>
          <reference field="5" count="1">
            <x v="152"/>
          </reference>
        </references>
      </pivotArea>
    </format>
    <format dxfId="17213">
      <pivotArea dataOnly="0" labelOnly="1" fieldPosition="0">
        <references count="6">
          <reference field="0" count="1" selected="0">
            <x v="154"/>
          </reference>
          <reference field="1" count="1" selected="0">
            <x v="152"/>
          </reference>
          <reference field="2" count="1" selected="0">
            <x v="153"/>
          </reference>
          <reference field="3" count="1" selected="0">
            <x v="153"/>
          </reference>
          <reference field="4" count="1" selected="0">
            <x v="156"/>
          </reference>
          <reference field="5" count="1">
            <x v="153"/>
          </reference>
        </references>
      </pivotArea>
    </format>
    <format dxfId="17212">
      <pivotArea dataOnly="0" labelOnly="1" fieldPosition="0">
        <references count="6">
          <reference field="0" count="1" selected="0">
            <x v="155"/>
          </reference>
          <reference field="1" count="1" selected="0">
            <x v="153"/>
          </reference>
          <reference field="2" count="1" selected="0">
            <x v="154"/>
          </reference>
          <reference field="3" count="1" selected="0">
            <x v="154"/>
          </reference>
          <reference field="4" count="1" selected="0">
            <x v="157"/>
          </reference>
          <reference field="5" count="1">
            <x v="154"/>
          </reference>
        </references>
      </pivotArea>
    </format>
    <format dxfId="17211">
      <pivotArea dataOnly="0" labelOnly="1" fieldPosition="0">
        <references count="6">
          <reference field="0" count="1" selected="0">
            <x v="156"/>
          </reference>
          <reference field="1" count="1" selected="0">
            <x v="154"/>
          </reference>
          <reference field="2" count="1" selected="0">
            <x v="155"/>
          </reference>
          <reference field="3" count="1" selected="0">
            <x v="155"/>
          </reference>
          <reference field="4" count="1" selected="0">
            <x v="158"/>
          </reference>
          <reference field="5" count="1">
            <x v="155"/>
          </reference>
        </references>
      </pivotArea>
    </format>
    <format dxfId="17210">
      <pivotArea dataOnly="0" labelOnly="1" fieldPosition="0">
        <references count="6">
          <reference field="0" count="1" selected="0">
            <x v="157"/>
          </reference>
          <reference field="1" count="1" selected="0">
            <x v="155"/>
          </reference>
          <reference field="2" count="1" selected="0">
            <x v="156"/>
          </reference>
          <reference field="3" count="1" selected="0">
            <x v="156"/>
          </reference>
          <reference field="4" count="1" selected="0">
            <x v="159"/>
          </reference>
          <reference field="5" count="1">
            <x v="156"/>
          </reference>
        </references>
      </pivotArea>
    </format>
    <format dxfId="17209">
      <pivotArea dataOnly="0" labelOnly="1" fieldPosition="0">
        <references count="6">
          <reference field="0" count="1" selected="0">
            <x v="158"/>
          </reference>
          <reference field="1" count="1" selected="0">
            <x v="156"/>
          </reference>
          <reference field="2" count="1" selected="0">
            <x v="157"/>
          </reference>
          <reference field="3" count="1" selected="0">
            <x v="157"/>
          </reference>
          <reference field="4" count="1" selected="0">
            <x v="160"/>
          </reference>
          <reference field="5" count="1">
            <x v="157"/>
          </reference>
        </references>
      </pivotArea>
    </format>
    <format dxfId="17208">
      <pivotArea dataOnly="0" labelOnly="1" fieldPosition="0">
        <references count="6">
          <reference field="0" count="1" selected="0">
            <x v="159"/>
          </reference>
          <reference field="1" count="1" selected="0">
            <x v="157"/>
          </reference>
          <reference field="2" count="1" selected="0">
            <x v="158"/>
          </reference>
          <reference field="3" count="1" selected="0">
            <x v="158"/>
          </reference>
          <reference field="4" count="1" selected="0">
            <x v="161"/>
          </reference>
          <reference field="5" count="1">
            <x v="158"/>
          </reference>
        </references>
      </pivotArea>
    </format>
    <format dxfId="17207">
      <pivotArea dataOnly="0" labelOnly="1" fieldPosition="0">
        <references count="6">
          <reference field="0" count="1" selected="0">
            <x v="160"/>
          </reference>
          <reference field="1" count="1" selected="0">
            <x v="158"/>
          </reference>
          <reference field="2" count="1" selected="0">
            <x v="159"/>
          </reference>
          <reference field="3" count="1" selected="0">
            <x v="159"/>
          </reference>
          <reference field="4" count="1" selected="0">
            <x v="162"/>
          </reference>
          <reference field="5" count="1">
            <x v="159"/>
          </reference>
        </references>
      </pivotArea>
    </format>
    <format dxfId="17206">
      <pivotArea dataOnly="0" labelOnly="1" fieldPosition="0">
        <references count="6">
          <reference field="0" count="1" selected="0">
            <x v="161"/>
          </reference>
          <reference field="1" count="1" selected="0">
            <x v="159"/>
          </reference>
          <reference field="2" count="1" selected="0">
            <x v="160"/>
          </reference>
          <reference field="3" count="1" selected="0">
            <x v="160"/>
          </reference>
          <reference field="4" count="1" selected="0">
            <x v="163"/>
          </reference>
          <reference field="5" count="1">
            <x v="160"/>
          </reference>
        </references>
      </pivotArea>
    </format>
    <format dxfId="17205">
      <pivotArea dataOnly="0" labelOnly="1" fieldPosition="0">
        <references count="6">
          <reference field="0" count="1" selected="0">
            <x v="162"/>
          </reference>
          <reference field="1" count="1" selected="0">
            <x v="160"/>
          </reference>
          <reference field="2" count="1" selected="0">
            <x v="161"/>
          </reference>
          <reference field="3" count="1" selected="0">
            <x v="161"/>
          </reference>
          <reference field="4" count="1" selected="0">
            <x v="164"/>
          </reference>
          <reference field="5" count="1">
            <x v="161"/>
          </reference>
        </references>
      </pivotArea>
    </format>
    <format dxfId="17204">
      <pivotArea dataOnly="0" labelOnly="1" fieldPosition="0">
        <references count="6">
          <reference field="0" count="1" selected="0">
            <x v="163"/>
          </reference>
          <reference field="1" count="1" selected="0">
            <x v="161"/>
          </reference>
          <reference field="2" count="1" selected="0">
            <x v="162"/>
          </reference>
          <reference field="3" count="1" selected="0">
            <x v="162"/>
          </reference>
          <reference field="4" count="1" selected="0">
            <x v="165"/>
          </reference>
          <reference field="5" count="1">
            <x v="162"/>
          </reference>
        </references>
      </pivotArea>
    </format>
    <format dxfId="17203">
      <pivotArea dataOnly="0" labelOnly="1" fieldPosition="0">
        <references count="6">
          <reference field="0" count="1" selected="0">
            <x v="164"/>
          </reference>
          <reference field="1" count="1" selected="0">
            <x v="162"/>
          </reference>
          <reference field="2" count="1" selected="0">
            <x v="163"/>
          </reference>
          <reference field="3" count="1" selected="0">
            <x v="163"/>
          </reference>
          <reference field="4" count="1" selected="0">
            <x v="166"/>
          </reference>
          <reference field="5" count="1">
            <x v="163"/>
          </reference>
        </references>
      </pivotArea>
    </format>
    <format dxfId="17202">
      <pivotArea dataOnly="0" labelOnly="1" fieldPosition="0">
        <references count="6">
          <reference field="0" count="1" selected="0">
            <x v="165"/>
          </reference>
          <reference field="1" count="1" selected="0">
            <x v="163"/>
          </reference>
          <reference field="2" count="1" selected="0">
            <x v="164"/>
          </reference>
          <reference field="3" count="1" selected="0">
            <x v="164"/>
          </reference>
          <reference field="4" count="1" selected="0">
            <x v="167"/>
          </reference>
          <reference field="5" count="1">
            <x v="164"/>
          </reference>
        </references>
      </pivotArea>
    </format>
    <format dxfId="17201">
      <pivotArea dataOnly="0" labelOnly="1" fieldPosition="0">
        <references count="6">
          <reference field="0" count="1" selected="0">
            <x v="166"/>
          </reference>
          <reference field="1" count="1" selected="0">
            <x v="164"/>
          </reference>
          <reference field="2" count="1" selected="0">
            <x v="165"/>
          </reference>
          <reference field="3" count="1" selected="0">
            <x v="165"/>
          </reference>
          <reference field="4" count="1" selected="0">
            <x v="168"/>
          </reference>
          <reference field="5" count="1">
            <x v="165"/>
          </reference>
        </references>
      </pivotArea>
    </format>
    <format dxfId="17200">
      <pivotArea dataOnly="0" labelOnly="1" fieldPosition="0">
        <references count="6">
          <reference field="0" count="1" selected="0">
            <x v="167"/>
          </reference>
          <reference field="1" count="1" selected="0">
            <x v="165"/>
          </reference>
          <reference field="2" count="1" selected="0">
            <x v="166"/>
          </reference>
          <reference field="3" count="1" selected="0">
            <x v="166"/>
          </reference>
          <reference field="4" count="1" selected="0">
            <x v="169"/>
          </reference>
          <reference field="5" count="1">
            <x v="166"/>
          </reference>
        </references>
      </pivotArea>
    </format>
    <format dxfId="17199">
      <pivotArea dataOnly="0" labelOnly="1" fieldPosition="0">
        <references count="6">
          <reference field="0" count="1" selected="0">
            <x v="168"/>
          </reference>
          <reference field="1" count="1" selected="0">
            <x v="166"/>
          </reference>
          <reference field="2" count="1" selected="0">
            <x v="167"/>
          </reference>
          <reference field="3" count="1" selected="0">
            <x v="167"/>
          </reference>
          <reference field="4" count="1" selected="0">
            <x v="170"/>
          </reference>
          <reference field="5" count="1">
            <x v="167"/>
          </reference>
        </references>
      </pivotArea>
    </format>
    <format dxfId="17198">
      <pivotArea dataOnly="0" labelOnly="1" fieldPosition="0">
        <references count="6">
          <reference field="0" count="1" selected="0">
            <x v="169"/>
          </reference>
          <reference field="1" count="1" selected="0">
            <x v="167"/>
          </reference>
          <reference field="2" count="1" selected="0">
            <x v="168"/>
          </reference>
          <reference field="3" count="1" selected="0">
            <x v="168"/>
          </reference>
          <reference field="4" count="1" selected="0">
            <x v="171"/>
          </reference>
          <reference field="5" count="1">
            <x v="168"/>
          </reference>
        </references>
      </pivotArea>
    </format>
    <format dxfId="17197">
      <pivotArea dataOnly="0" labelOnly="1" fieldPosition="0">
        <references count="6">
          <reference field="0" count="1" selected="0">
            <x v="170"/>
          </reference>
          <reference field="1" count="1" selected="0">
            <x v="168"/>
          </reference>
          <reference field="2" count="1" selected="0">
            <x v="169"/>
          </reference>
          <reference field="3" count="1" selected="0">
            <x v="169"/>
          </reference>
          <reference field="4" count="1" selected="0">
            <x v="172"/>
          </reference>
          <reference field="5" count="1">
            <x v="169"/>
          </reference>
        </references>
      </pivotArea>
    </format>
    <format dxfId="17196">
      <pivotArea dataOnly="0" labelOnly="1" fieldPosition="0">
        <references count="6">
          <reference field="0" count="1" selected="0">
            <x v="171"/>
          </reference>
          <reference field="1" count="1" selected="0">
            <x v="169"/>
          </reference>
          <reference field="2" count="1" selected="0">
            <x v="170"/>
          </reference>
          <reference field="3" count="1" selected="0">
            <x v="170"/>
          </reference>
          <reference field="4" count="1" selected="0">
            <x v="173"/>
          </reference>
          <reference field="5" count="1">
            <x v="170"/>
          </reference>
        </references>
      </pivotArea>
    </format>
    <format dxfId="17195">
      <pivotArea dataOnly="0" labelOnly="1" fieldPosition="0">
        <references count="6">
          <reference field="0" count="1" selected="0">
            <x v="172"/>
          </reference>
          <reference field="1" count="1" selected="0">
            <x v="170"/>
          </reference>
          <reference field="2" count="1" selected="0">
            <x v="171"/>
          </reference>
          <reference field="3" count="1" selected="0">
            <x v="171"/>
          </reference>
          <reference field="4" count="1" selected="0">
            <x v="174"/>
          </reference>
          <reference field="5" count="1">
            <x v="171"/>
          </reference>
        </references>
      </pivotArea>
    </format>
    <format dxfId="17194">
      <pivotArea dataOnly="0" labelOnly="1" fieldPosition="0">
        <references count="6">
          <reference field="0" count="1" selected="0">
            <x v="173"/>
          </reference>
          <reference field="1" count="1" selected="0">
            <x v="171"/>
          </reference>
          <reference field="2" count="1" selected="0">
            <x v="172"/>
          </reference>
          <reference field="3" count="1" selected="0">
            <x v="172"/>
          </reference>
          <reference field="4" count="1" selected="0">
            <x v="175"/>
          </reference>
          <reference field="5" count="1">
            <x v="172"/>
          </reference>
        </references>
      </pivotArea>
    </format>
    <format dxfId="17193">
      <pivotArea dataOnly="0" labelOnly="1" fieldPosition="0">
        <references count="6">
          <reference field="0" count="1" selected="0">
            <x v="174"/>
          </reference>
          <reference field="1" count="1" selected="0">
            <x v="172"/>
          </reference>
          <reference field="2" count="1" selected="0">
            <x v="173"/>
          </reference>
          <reference field="3" count="1" selected="0">
            <x v="173"/>
          </reference>
          <reference field="4" count="1" selected="0">
            <x v="176"/>
          </reference>
          <reference field="5" count="1">
            <x v="173"/>
          </reference>
        </references>
      </pivotArea>
    </format>
    <format dxfId="17192">
      <pivotArea dataOnly="0" labelOnly="1" fieldPosition="0">
        <references count="6">
          <reference field="0" count="1" selected="0">
            <x v="175"/>
          </reference>
          <reference field="1" count="1" selected="0">
            <x v="173"/>
          </reference>
          <reference field="2" count="1" selected="0">
            <x v="174"/>
          </reference>
          <reference field="3" count="1" selected="0">
            <x v="174"/>
          </reference>
          <reference field="4" count="1" selected="0">
            <x v="177"/>
          </reference>
          <reference field="5" count="1">
            <x v="174"/>
          </reference>
        </references>
      </pivotArea>
    </format>
    <format dxfId="17191">
      <pivotArea dataOnly="0" labelOnly="1" fieldPosition="0">
        <references count="6">
          <reference field="0" count="1" selected="0">
            <x v="176"/>
          </reference>
          <reference field="1" count="1" selected="0">
            <x v="174"/>
          </reference>
          <reference field="2" count="1" selected="0">
            <x v="175"/>
          </reference>
          <reference field="3" count="1" selected="0">
            <x v="175"/>
          </reference>
          <reference field="4" count="1" selected="0">
            <x v="178"/>
          </reference>
          <reference field="5" count="1">
            <x v="175"/>
          </reference>
        </references>
      </pivotArea>
    </format>
    <format dxfId="17190">
      <pivotArea dataOnly="0" labelOnly="1" fieldPosition="0">
        <references count="6">
          <reference field="0" count="1" selected="0">
            <x v="177"/>
          </reference>
          <reference field="1" count="1" selected="0">
            <x v="175"/>
          </reference>
          <reference field="2" count="1" selected="0">
            <x v="176"/>
          </reference>
          <reference field="3" count="1" selected="0">
            <x v="176"/>
          </reference>
          <reference field="4" count="1" selected="0">
            <x v="179"/>
          </reference>
          <reference field="5" count="1">
            <x v="176"/>
          </reference>
        </references>
      </pivotArea>
    </format>
    <format dxfId="17189">
      <pivotArea dataOnly="0" labelOnly="1" fieldPosition="0">
        <references count="6">
          <reference field="0" count="1" selected="0">
            <x v="178"/>
          </reference>
          <reference field="1" count="1" selected="0">
            <x v="176"/>
          </reference>
          <reference field="2" count="1" selected="0">
            <x v="177"/>
          </reference>
          <reference field="3" count="1" selected="0">
            <x v="177"/>
          </reference>
          <reference field="4" count="1" selected="0">
            <x v="180"/>
          </reference>
          <reference field="5" count="1">
            <x v="177"/>
          </reference>
        </references>
      </pivotArea>
    </format>
    <format dxfId="17188">
      <pivotArea dataOnly="0" labelOnly="1" fieldPosition="0">
        <references count="6">
          <reference field="0" count="1" selected="0">
            <x v="179"/>
          </reference>
          <reference field="1" count="1" selected="0">
            <x v="177"/>
          </reference>
          <reference field="2" count="1" selected="0">
            <x v="178"/>
          </reference>
          <reference field="3" count="1" selected="0">
            <x v="178"/>
          </reference>
          <reference field="4" count="1" selected="0">
            <x v="181"/>
          </reference>
          <reference field="5" count="1">
            <x v="178"/>
          </reference>
        </references>
      </pivotArea>
    </format>
    <format dxfId="17187">
      <pivotArea dataOnly="0" labelOnly="1" fieldPosition="0">
        <references count="6">
          <reference field="0" count="1" selected="0">
            <x v="180"/>
          </reference>
          <reference field="1" count="1" selected="0">
            <x v="178"/>
          </reference>
          <reference field="2" count="1" selected="0">
            <x v="179"/>
          </reference>
          <reference field="3" count="1" selected="0">
            <x v="179"/>
          </reference>
          <reference field="4" count="1" selected="0">
            <x v="182"/>
          </reference>
          <reference field="5" count="1">
            <x v="179"/>
          </reference>
        </references>
      </pivotArea>
    </format>
    <format dxfId="17186">
      <pivotArea dataOnly="0" labelOnly="1" fieldPosition="0">
        <references count="6">
          <reference field="0" count="1" selected="0">
            <x v="181"/>
          </reference>
          <reference field="1" count="1" selected="0">
            <x v="179"/>
          </reference>
          <reference field="2" count="1" selected="0">
            <x v="180"/>
          </reference>
          <reference field="3" count="1" selected="0">
            <x v="180"/>
          </reference>
          <reference field="4" count="1" selected="0">
            <x v="183"/>
          </reference>
          <reference field="5" count="1">
            <x v="180"/>
          </reference>
        </references>
      </pivotArea>
    </format>
    <format dxfId="17185">
      <pivotArea dataOnly="0" labelOnly="1" fieldPosition="0">
        <references count="6">
          <reference field="0" count="1" selected="0">
            <x v="182"/>
          </reference>
          <reference field="1" count="1" selected="0">
            <x v="180"/>
          </reference>
          <reference field="2" count="1" selected="0">
            <x v="181"/>
          </reference>
          <reference field="3" count="1" selected="0">
            <x v="181"/>
          </reference>
          <reference field="4" count="1" selected="0">
            <x v="184"/>
          </reference>
          <reference field="5" count="1">
            <x v="181"/>
          </reference>
        </references>
      </pivotArea>
    </format>
    <format dxfId="17184">
      <pivotArea dataOnly="0" labelOnly="1" fieldPosition="0">
        <references count="6">
          <reference field="0" count="1" selected="0">
            <x v="183"/>
          </reference>
          <reference field="1" count="1" selected="0">
            <x v="181"/>
          </reference>
          <reference field="2" count="1" selected="0">
            <x v="182"/>
          </reference>
          <reference field="3" count="1" selected="0">
            <x v="182"/>
          </reference>
          <reference field="4" count="1" selected="0">
            <x v="185"/>
          </reference>
          <reference field="5" count="1">
            <x v="182"/>
          </reference>
        </references>
      </pivotArea>
    </format>
    <format dxfId="17183">
      <pivotArea dataOnly="0" labelOnly="1" fieldPosition="0">
        <references count="6">
          <reference field="0" count="1" selected="0">
            <x v="184"/>
          </reference>
          <reference field="1" count="1" selected="0">
            <x v="182"/>
          </reference>
          <reference field="2" count="1" selected="0">
            <x v="183"/>
          </reference>
          <reference field="3" count="1" selected="0">
            <x v="183"/>
          </reference>
          <reference field="4" count="1" selected="0">
            <x v="186"/>
          </reference>
          <reference field="5" count="1">
            <x v="183"/>
          </reference>
        </references>
      </pivotArea>
    </format>
    <format dxfId="17182">
      <pivotArea dataOnly="0" labelOnly="1" fieldPosition="0">
        <references count="6">
          <reference field="0" count="1" selected="0">
            <x v="185"/>
          </reference>
          <reference field="1" count="1" selected="0">
            <x v="183"/>
          </reference>
          <reference field="2" count="1" selected="0">
            <x v="184"/>
          </reference>
          <reference field="3" count="1" selected="0">
            <x v="184"/>
          </reference>
          <reference field="4" count="1" selected="0">
            <x v="187"/>
          </reference>
          <reference field="5" count="1">
            <x v="184"/>
          </reference>
        </references>
      </pivotArea>
    </format>
    <format dxfId="17181">
      <pivotArea dataOnly="0" labelOnly="1" fieldPosition="0">
        <references count="6">
          <reference field="0" count="1" selected="0">
            <x v="186"/>
          </reference>
          <reference field="1" count="1" selected="0">
            <x v="184"/>
          </reference>
          <reference field="2" count="1" selected="0">
            <x v="185"/>
          </reference>
          <reference field="3" count="1" selected="0">
            <x v="185"/>
          </reference>
          <reference field="4" count="1" selected="0">
            <x v="188"/>
          </reference>
          <reference field="5" count="1">
            <x v="185"/>
          </reference>
        </references>
      </pivotArea>
    </format>
    <format dxfId="17180">
      <pivotArea dataOnly="0" labelOnly="1" fieldPosition="0">
        <references count="6">
          <reference field="0" count="1" selected="0">
            <x v="187"/>
          </reference>
          <reference field="1" count="1" selected="0">
            <x v="185"/>
          </reference>
          <reference field="2" count="1" selected="0">
            <x v="186"/>
          </reference>
          <reference field="3" count="1" selected="0">
            <x v="186"/>
          </reference>
          <reference field="4" count="1" selected="0">
            <x v="189"/>
          </reference>
          <reference field="5" count="1">
            <x v="186"/>
          </reference>
        </references>
      </pivotArea>
    </format>
    <format dxfId="17179">
      <pivotArea dataOnly="0" labelOnly="1" fieldPosition="0">
        <references count="6">
          <reference field="0" count="1" selected="0">
            <x v="188"/>
          </reference>
          <reference field="1" count="1" selected="0">
            <x v="186"/>
          </reference>
          <reference field="2" count="1" selected="0">
            <x v="187"/>
          </reference>
          <reference field="3" count="1" selected="0">
            <x v="187"/>
          </reference>
          <reference field="4" count="1" selected="0">
            <x v="190"/>
          </reference>
          <reference field="5" count="1">
            <x v="187"/>
          </reference>
        </references>
      </pivotArea>
    </format>
    <format dxfId="17178">
      <pivotArea dataOnly="0" labelOnly="1" fieldPosition="0">
        <references count="6">
          <reference field="0" count="1" selected="0">
            <x v="189"/>
          </reference>
          <reference field="1" count="1" selected="0">
            <x v="187"/>
          </reference>
          <reference field="2" count="1" selected="0">
            <x v="188"/>
          </reference>
          <reference field="3" count="1" selected="0">
            <x v="188"/>
          </reference>
          <reference field="4" count="1" selected="0">
            <x v="191"/>
          </reference>
          <reference field="5" count="1">
            <x v="188"/>
          </reference>
        </references>
      </pivotArea>
    </format>
    <format dxfId="17177">
      <pivotArea dataOnly="0" labelOnly="1" fieldPosition="0">
        <references count="6">
          <reference field="0" count="1" selected="0">
            <x v="190"/>
          </reference>
          <reference field="1" count="1" selected="0">
            <x v="188"/>
          </reference>
          <reference field="2" count="1" selected="0">
            <x v="189"/>
          </reference>
          <reference field="3" count="1" selected="0">
            <x v="189"/>
          </reference>
          <reference field="4" count="1" selected="0">
            <x v="192"/>
          </reference>
          <reference field="5" count="1">
            <x v="189"/>
          </reference>
        </references>
      </pivotArea>
    </format>
    <format dxfId="17176">
      <pivotArea dataOnly="0" labelOnly="1" fieldPosition="0">
        <references count="6">
          <reference field="0" count="1" selected="0">
            <x v="191"/>
          </reference>
          <reference field="1" count="1" selected="0">
            <x v="189"/>
          </reference>
          <reference field="2" count="1" selected="0">
            <x v="190"/>
          </reference>
          <reference field="3" count="1" selected="0">
            <x v="190"/>
          </reference>
          <reference field="4" count="1" selected="0">
            <x v="193"/>
          </reference>
          <reference field="5" count="1">
            <x v="190"/>
          </reference>
        </references>
      </pivotArea>
    </format>
    <format dxfId="17175">
      <pivotArea dataOnly="0" labelOnly="1" fieldPosition="0">
        <references count="6">
          <reference field="0" count="1" selected="0">
            <x v="192"/>
          </reference>
          <reference field="1" count="1" selected="0">
            <x v="190"/>
          </reference>
          <reference field="2" count="1" selected="0">
            <x v="191"/>
          </reference>
          <reference field="3" count="1" selected="0">
            <x v="191"/>
          </reference>
          <reference field="4" count="1" selected="0">
            <x v="194"/>
          </reference>
          <reference field="5" count="1">
            <x v="191"/>
          </reference>
        </references>
      </pivotArea>
    </format>
    <format dxfId="17174">
      <pivotArea dataOnly="0" labelOnly="1" fieldPosition="0">
        <references count="6">
          <reference field="0" count="1" selected="0">
            <x v="193"/>
          </reference>
          <reference field="1" count="1" selected="0">
            <x v="191"/>
          </reference>
          <reference field="2" count="1" selected="0">
            <x v="192"/>
          </reference>
          <reference field="3" count="1" selected="0">
            <x v="192"/>
          </reference>
          <reference field="4" count="1" selected="0">
            <x v="195"/>
          </reference>
          <reference field="5" count="1">
            <x v="192"/>
          </reference>
        </references>
      </pivotArea>
    </format>
    <format dxfId="17173">
      <pivotArea dataOnly="0" labelOnly="1" fieldPosition="0">
        <references count="6">
          <reference field="0" count="1" selected="0">
            <x v="194"/>
          </reference>
          <reference field="1" count="1" selected="0">
            <x v="192"/>
          </reference>
          <reference field="2" count="1" selected="0">
            <x v="193"/>
          </reference>
          <reference field="3" count="1" selected="0">
            <x v="193"/>
          </reference>
          <reference field="4" count="1" selected="0">
            <x v="196"/>
          </reference>
          <reference field="5" count="1">
            <x v="193"/>
          </reference>
        </references>
      </pivotArea>
    </format>
    <format dxfId="17172">
      <pivotArea dataOnly="0" labelOnly="1" fieldPosition="0">
        <references count="6">
          <reference field="0" count="1" selected="0">
            <x v="195"/>
          </reference>
          <reference field="1" count="1" selected="0">
            <x v="193"/>
          </reference>
          <reference field="2" count="1" selected="0">
            <x v="194"/>
          </reference>
          <reference field="3" count="1" selected="0">
            <x v="194"/>
          </reference>
          <reference field="4" count="1" selected="0">
            <x v="197"/>
          </reference>
          <reference field="5" count="1">
            <x v="194"/>
          </reference>
        </references>
      </pivotArea>
    </format>
    <format dxfId="17171">
      <pivotArea dataOnly="0" labelOnly="1" fieldPosition="0">
        <references count="6">
          <reference field="0" count="1" selected="0">
            <x v="196"/>
          </reference>
          <reference field="1" count="1" selected="0">
            <x v="194"/>
          </reference>
          <reference field="2" count="1" selected="0">
            <x v="195"/>
          </reference>
          <reference field="3" count="1" selected="0">
            <x v="195"/>
          </reference>
          <reference field="4" count="1" selected="0">
            <x v="198"/>
          </reference>
          <reference field="5" count="1">
            <x v="195"/>
          </reference>
        </references>
      </pivotArea>
    </format>
    <format dxfId="17170">
      <pivotArea dataOnly="0" labelOnly="1" fieldPosition="0">
        <references count="6">
          <reference field="0" count="1" selected="0">
            <x v="197"/>
          </reference>
          <reference field="1" count="1" selected="0">
            <x v="195"/>
          </reference>
          <reference field="2" count="1" selected="0">
            <x v="196"/>
          </reference>
          <reference field="3" count="1" selected="0">
            <x v="196"/>
          </reference>
          <reference field="4" count="1" selected="0">
            <x v="199"/>
          </reference>
          <reference field="5" count="1">
            <x v="196"/>
          </reference>
        </references>
      </pivotArea>
    </format>
    <format dxfId="17169">
      <pivotArea dataOnly="0" labelOnly="1" fieldPosition="0">
        <references count="6">
          <reference field="0" count="1" selected="0">
            <x v="198"/>
          </reference>
          <reference field="1" count="1" selected="0">
            <x v="196"/>
          </reference>
          <reference field="2" count="1" selected="0">
            <x v="197"/>
          </reference>
          <reference field="3" count="1" selected="0">
            <x v="197"/>
          </reference>
          <reference field="4" count="1" selected="0">
            <x v="200"/>
          </reference>
          <reference field="5" count="1">
            <x v="197"/>
          </reference>
        </references>
      </pivotArea>
    </format>
    <format dxfId="17168">
      <pivotArea dataOnly="0" labelOnly="1" fieldPosition="0">
        <references count="6">
          <reference field="0" count="1" selected="0">
            <x v="199"/>
          </reference>
          <reference field="1" count="1" selected="0">
            <x v="197"/>
          </reference>
          <reference field="2" count="1" selected="0">
            <x v="198"/>
          </reference>
          <reference field="3" count="1" selected="0">
            <x v="198"/>
          </reference>
          <reference field="4" count="1" selected="0">
            <x v="201"/>
          </reference>
          <reference field="5" count="1">
            <x v="198"/>
          </reference>
        </references>
      </pivotArea>
    </format>
    <format dxfId="17167">
      <pivotArea dataOnly="0" labelOnly="1" fieldPosition="0">
        <references count="6">
          <reference field="0" count="1" selected="0">
            <x v="200"/>
          </reference>
          <reference field="1" count="1" selected="0">
            <x v="198"/>
          </reference>
          <reference field="2" count="1" selected="0">
            <x v="199"/>
          </reference>
          <reference field="3" count="1" selected="0">
            <x v="199"/>
          </reference>
          <reference field="4" count="1" selected="0">
            <x v="202"/>
          </reference>
          <reference field="5" count="1">
            <x v="199"/>
          </reference>
        </references>
      </pivotArea>
    </format>
    <format dxfId="17166">
      <pivotArea dataOnly="0" labelOnly="1" fieldPosition="0">
        <references count="6">
          <reference field="0" count="1" selected="0">
            <x v="201"/>
          </reference>
          <reference field="1" count="1" selected="0">
            <x v="199"/>
          </reference>
          <reference field="2" count="1" selected="0">
            <x v="200"/>
          </reference>
          <reference field="3" count="1" selected="0">
            <x v="200"/>
          </reference>
          <reference field="4" count="1" selected="0">
            <x v="203"/>
          </reference>
          <reference field="5" count="1">
            <x v="200"/>
          </reference>
        </references>
      </pivotArea>
    </format>
    <format dxfId="17165">
      <pivotArea dataOnly="0" labelOnly="1" fieldPosition="0">
        <references count="6">
          <reference field="0" count="1" selected="0">
            <x v="202"/>
          </reference>
          <reference field="1" count="1" selected="0">
            <x v="200"/>
          </reference>
          <reference field="2" count="1" selected="0">
            <x v="201"/>
          </reference>
          <reference field="3" count="1" selected="0">
            <x v="201"/>
          </reference>
          <reference field="4" count="1" selected="0">
            <x v="204"/>
          </reference>
          <reference field="5" count="1">
            <x v="201"/>
          </reference>
        </references>
      </pivotArea>
    </format>
    <format dxfId="17164">
      <pivotArea dataOnly="0" labelOnly="1" fieldPosition="0">
        <references count="6">
          <reference field="0" count="1" selected="0">
            <x v="203"/>
          </reference>
          <reference field="1" count="1" selected="0">
            <x v="201"/>
          </reference>
          <reference field="2" count="1" selected="0">
            <x v="202"/>
          </reference>
          <reference field="3" count="1" selected="0">
            <x v="202"/>
          </reference>
          <reference field="4" count="1" selected="0">
            <x v="205"/>
          </reference>
          <reference field="5" count="1">
            <x v="202"/>
          </reference>
        </references>
      </pivotArea>
    </format>
    <format dxfId="17163">
      <pivotArea dataOnly="0" labelOnly="1" fieldPosition="0">
        <references count="6">
          <reference field="0" count="1" selected="0">
            <x v="204"/>
          </reference>
          <reference field="1" count="1" selected="0">
            <x v="202"/>
          </reference>
          <reference field="2" count="1" selected="0">
            <x v="203"/>
          </reference>
          <reference field="3" count="1" selected="0">
            <x v="203"/>
          </reference>
          <reference field="4" count="1" selected="0">
            <x v="206"/>
          </reference>
          <reference field="5" count="1">
            <x v="203"/>
          </reference>
        </references>
      </pivotArea>
    </format>
    <format dxfId="17162">
      <pivotArea dataOnly="0" labelOnly="1" fieldPosition="0">
        <references count="6">
          <reference field="0" count="1" selected="0">
            <x v="205"/>
          </reference>
          <reference field="1" count="1" selected="0">
            <x v="203"/>
          </reference>
          <reference field="2" count="1" selected="0">
            <x v="204"/>
          </reference>
          <reference field="3" count="1" selected="0">
            <x v="204"/>
          </reference>
          <reference field="4" count="1" selected="0">
            <x v="207"/>
          </reference>
          <reference field="5" count="1">
            <x v="204"/>
          </reference>
        </references>
      </pivotArea>
    </format>
    <format dxfId="17161">
      <pivotArea dataOnly="0" labelOnly="1" fieldPosition="0">
        <references count="6">
          <reference field="0" count="1" selected="0">
            <x v="206"/>
          </reference>
          <reference field="1" count="1" selected="0">
            <x v="204"/>
          </reference>
          <reference field="2" count="1" selected="0">
            <x v="205"/>
          </reference>
          <reference field="3" count="1" selected="0">
            <x v="205"/>
          </reference>
          <reference field="4" count="1" selected="0">
            <x v="208"/>
          </reference>
          <reference field="5" count="1">
            <x v="205"/>
          </reference>
        </references>
      </pivotArea>
    </format>
    <format dxfId="17160">
      <pivotArea dataOnly="0" labelOnly="1" fieldPosition="0">
        <references count="6">
          <reference field="0" count="1" selected="0">
            <x v="207"/>
          </reference>
          <reference field="1" count="1" selected="0">
            <x v="205"/>
          </reference>
          <reference field="2" count="1" selected="0">
            <x v="206"/>
          </reference>
          <reference field="3" count="1" selected="0">
            <x v="206"/>
          </reference>
          <reference field="4" count="1" selected="0">
            <x v="209"/>
          </reference>
          <reference field="5" count="1">
            <x v="206"/>
          </reference>
        </references>
      </pivotArea>
    </format>
    <format dxfId="17159">
      <pivotArea dataOnly="0" labelOnly="1" fieldPosition="0">
        <references count="6">
          <reference field="0" count="1" selected="0">
            <x v="208"/>
          </reference>
          <reference field="1" count="1" selected="0">
            <x v="206"/>
          </reference>
          <reference field="2" count="1" selected="0">
            <x v="207"/>
          </reference>
          <reference field="3" count="1" selected="0">
            <x v="207"/>
          </reference>
          <reference field="4" count="1" selected="0">
            <x v="210"/>
          </reference>
          <reference field="5" count="1">
            <x v="207"/>
          </reference>
        </references>
      </pivotArea>
    </format>
    <format dxfId="17158">
      <pivotArea dataOnly="0" labelOnly="1" fieldPosition="0">
        <references count="6">
          <reference field="0" count="1" selected="0">
            <x v="209"/>
          </reference>
          <reference field="1" count="1" selected="0">
            <x v="207"/>
          </reference>
          <reference field="2" count="1" selected="0">
            <x v="208"/>
          </reference>
          <reference field="3" count="1" selected="0">
            <x v="208"/>
          </reference>
          <reference field="4" count="1" selected="0">
            <x v="211"/>
          </reference>
          <reference field="5" count="1">
            <x v="208"/>
          </reference>
        </references>
      </pivotArea>
    </format>
    <format dxfId="17157">
      <pivotArea dataOnly="0" labelOnly="1" fieldPosition="0">
        <references count="6">
          <reference field="0" count="1" selected="0">
            <x v="210"/>
          </reference>
          <reference field="1" count="1" selected="0">
            <x v="208"/>
          </reference>
          <reference field="2" count="1" selected="0">
            <x v="209"/>
          </reference>
          <reference field="3" count="1" selected="0">
            <x v="209"/>
          </reference>
          <reference field="4" count="1" selected="0">
            <x v="212"/>
          </reference>
          <reference field="5" count="1">
            <x v="209"/>
          </reference>
        </references>
      </pivotArea>
    </format>
    <format dxfId="17156">
      <pivotArea dataOnly="0" labelOnly="1" fieldPosition="0">
        <references count="6">
          <reference field="0" count="1" selected="0">
            <x v="211"/>
          </reference>
          <reference field="1" count="1" selected="0">
            <x v="209"/>
          </reference>
          <reference field="2" count="1" selected="0">
            <x v="210"/>
          </reference>
          <reference field="3" count="1" selected="0">
            <x v="210"/>
          </reference>
          <reference field="4" count="1" selected="0">
            <x v="213"/>
          </reference>
          <reference field="5" count="1">
            <x v="210"/>
          </reference>
        </references>
      </pivotArea>
    </format>
    <format dxfId="17155">
      <pivotArea dataOnly="0" labelOnly="1" fieldPosition="0">
        <references count="6">
          <reference field="0" count="1" selected="0">
            <x v="212"/>
          </reference>
          <reference field="1" count="1" selected="0">
            <x v="210"/>
          </reference>
          <reference field="2" count="1" selected="0">
            <x v="211"/>
          </reference>
          <reference field="3" count="1" selected="0">
            <x v="211"/>
          </reference>
          <reference field="4" count="1" selected="0">
            <x v="214"/>
          </reference>
          <reference field="5" count="1">
            <x v="211"/>
          </reference>
        </references>
      </pivotArea>
    </format>
    <format dxfId="17154">
      <pivotArea dataOnly="0" labelOnly="1" fieldPosition="0">
        <references count="6">
          <reference field="0" count="1" selected="0">
            <x v="213"/>
          </reference>
          <reference field="1" count="1" selected="0">
            <x v="211"/>
          </reference>
          <reference field="2" count="1" selected="0">
            <x v="212"/>
          </reference>
          <reference field="3" count="1" selected="0">
            <x v="212"/>
          </reference>
          <reference field="4" count="1" selected="0">
            <x v="215"/>
          </reference>
          <reference field="5" count="1">
            <x v="212"/>
          </reference>
        </references>
      </pivotArea>
    </format>
    <format dxfId="17153">
      <pivotArea dataOnly="0" labelOnly="1" fieldPosition="0">
        <references count="6">
          <reference field="0" count="1" selected="0">
            <x v="214"/>
          </reference>
          <reference field="1" count="1" selected="0">
            <x v="212"/>
          </reference>
          <reference field="2" count="1" selected="0">
            <x v="213"/>
          </reference>
          <reference field="3" count="1" selected="0">
            <x v="213"/>
          </reference>
          <reference field="4" count="1" selected="0">
            <x v="216"/>
          </reference>
          <reference field="5" count="1">
            <x v="213"/>
          </reference>
        </references>
      </pivotArea>
    </format>
    <format dxfId="17152">
      <pivotArea dataOnly="0" labelOnly="1" fieldPosition="0">
        <references count="6">
          <reference field="0" count="1" selected="0">
            <x v="215"/>
          </reference>
          <reference field="1" count="1" selected="0">
            <x v="213"/>
          </reference>
          <reference field="2" count="1" selected="0">
            <x v="214"/>
          </reference>
          <reference field="3" count="1" selected="0">
            <x v="214"/>
          </reference>
          <reference field="4" count="1" selected="0">
            <x v="217"/>
          </reference>
          <reference field="5" count="1">
            <x v="214"/>
          </reference>
        </references>
      </pivotArea>
    </format>
    <format dxfId="17151">
      <pivotArea dataOnly="0" labelOnly="1" fieldPosition="0">
        <references count="6">
          <reference field="0" count="1" selected="0">
            <x v="216"/>
          </reference>
          <reference field="1" count="1" selected="0">
            <x v="214"/>
          </reference>
          <reference field="2" count="1" selected="0">
            <x v="215"/>
          </reference>
          <reference field="3" count="1" selected="0">
            <x v="215"/>
          </reference>
          <reference field="4" count="1" selected="0">
            <x v="218"/>
          </reference>
          <reference field="5" count="1">
            <x v="215"/>
          </reference>
        </references>
      </pivotArea>
    </format>
    <format dxfId="17150">
      <pivotArea dataOnly="0" labelOnly="1" fieldPosition="0">
        <references count="6">
          <reference field="0" count="1" selected="0">
            <x v="217"/>
          </reference>
          <reference field="1" count="1" selected="0">
            <x v="215"/>
          </reference>
          <reference field="2" count="1" selected="0">
            <x v="216"/>
          </reference>
          <reference field="3" count="1" selected="0">
            <x v="216"/>
          </reference>
          <reference field="4" count="1" selected="0">
            <x v="219"/>
          </reference>
          <reference field="5" count="1">
            <x v="216"/>
          </reference>
        </references>
      </pivotArea>
    </format>
    <format dxfId="17149">
      <pivotArea dataOnly="0" labelOnly="1" fieldPosition="0">
        <references count="6">
          <reference field="0" count="1" selected="0">
            <x v="218"/>
          </reference>
          <reference field="1" count="1" selected="0">
            <x v="216"/>
          </reference>
          <reference field="2" count="1" selected="0">
            <x v="217"/>
          </reference>
          <reference field="3" count="1" selected="0">
            <x v="217"/>
          </reference>
          <reference field="4" count="1" selected="0">
            <x v="220"/>
          </reference>
          <reference field="5" count="1">
            <x v="217"/>
          </reference>
        </references>
      </pivotArea>
    </format>
    <format dxfId="17148">
      <pivotArea dataOnly="0" labelOnly="1" fieldPosition="0">
        <references count="6">
          <reference field="0" count="1" selected="0">
            <x v="219"/>
          </reference>
          <reference field="1" count="1" selected="0">
            <x v="217"/>
          </reference>
          <reference field="2" count="1" selected="0">
            <x v="218"/>
          </reference>
          <reference field="3" count="1" selected="0">
            <x v="218"/>
          </reference>
          <reference field="4" count="1" selected="0">
            <x v="221"/>
          </reference>
          <reference field="5" count="1">
            <x v="218"/>
          </reference>
        </references>
      </pivotArea>
    </format>
    <format dxfId="17147">
      <pivotArea dataOnly="0" labelOnly="1" fieldPosition="0">
        <references count="6">
          <reference field="0" count="1" selected="0">
            <x v="220"/>
          </reference>
          <reference field="1" count="1" selected="0">
            <x v="218"/>
          </reference>
          <reference field="2" count="1" selected="0">
            <x v="219"/>
          </reference>
          <reference field="3" count="1" selected="0">
            <x v="219"/>
          </reference>
          <reference field="4" count="1" selected="0">
            <x v="222"/>
          </reference>
          <reference field="5" count="1">
            <x v="219"/>
          </reference>
        </references>
      </pivotArea>
    </format>
    <format dxfId="17146">
      <pivotArea dataOnly="0" labelOnly="1" fieldPosition="0">
        <references count="6">
          <reference field="0" count="1" selected="0">
            <x v="221"/>
          </reference>
          <reference field="1" count="1" selected="0">
            <x v="219"/>
          </reference>
          <reference field="2" count="1" selected="0">
            <x v="220"/>
          </reference>
          <reference field="3" count="1" selected="0">
            <x v="220"/>
          </reference>
          <reference field="4" count="1" selected="0">
            <x v="223"/>
          </reference>
          <reference field="5" count="1">
            <x v="220"/>
          </reference>
        </references>
      </pivotArea>
    </format>
    <format dxfId="17145">
      <pivotArea dataOnly="0" labelOnly="1" fieldPosition="0">
        <references count="6">
          <reference field="0" count="1" selected="0">
            <x v="222"/>
          </reference>
          <reference field="1" count="1" selected="0">
            <x v="220"/>
          </reference>
          <reference field="2" count="1" selected="0">
            <x v="221"/>
          </reference>
          <reference field="3" count="1" selected="0">
            <x v="221"/>
          </reference>
          <reference field="4" count="1" selected="0">
            <x v="224"/>
          </reference>
          <reference field="5" count="1">
            <x v="221"/>
          </reference>
        </references>
      </pivotArea>
    </format>
    <format dxfId="17144">
      <pivotArea dataOnly="0" labelOnly="1" fieldPosition="0">
        <references count="6">
          <reference field="0" count="1" selected="0">
            <x v="223"/>
          </reference>
          <reference field="1" count="1" selected="0">
            <x v="221"/>
          </reference>
          <reference field="2" count="1" selected="0">
            <x v="222"/>
          </reference>
          <reference field="3" count="1" selected="0">
            <x v="222"/>
          </reference>
          <reference field="4" count="1" selected="0">
            <x v="225"/>
          </reference>
          <reference field="5" count="1">
            <x v="222"/>
          </reference>
        </references>
      </pivotArea>
    </format>
    <format dxfId="17143">
      <pivotArea dataOnly="0" labelOnly="1" fieldPosition="0">
        <references count="6">
          <reference field="0" count="1" selected="0">
            <x v="224"/>
          </reference>
          <reference field="1" count="1" selected="0">
            <x v="222"/>
          </reference>
          <reference field="2" count="1" selected="0">
            <x v="223"/>
          </reference>
          <reference field="3" count="1" selected="0">
            <x v="223"/>
          </reference>
          <reference field="4" count="1" selected="0">
            <x v="226"/>
          </reference>
          <reference field="5" count="1">
            <x v="223"/>
          </reference>
        </references>
      </pivotArea>
    </format>
    <format dxfId="17142">
      <pivotArea dataOnly="0" labelOnly="1" fieldPosition="0">
        <references count="6">
          <reference field="0" count="1" selected="0">
            <x v="225"/>
          </reference>
          <reference field="1" count="1" selected="0">
            <x v="223"/>
          </reference>
          <reference field="2" count="1" selected="0">
            <x v="224"/>
          </reference>
          <reference field="3" count="1" selected="0">
            <x v="224"/>
          </reference>
          <reference field="4" count="1" selected="0">
            <x v="227"/>
          </reference>
          <reference field="5" count="1">
            <x v="224"/>
          </reference>
        </references>
      </pivotArea>
    </format>
    <format dxfId="17141">
      <pivotArea dataOnly="0" labelOnly="1" fieldPosition="0">
        <references count="6">
          <reference field="0" count="1" selected="0">
            <x v="226"/>
          </reference>
          <reference field="1" count="1" selected="0">
            <x v="224"/>
          </reference>
          <reference field="2" count="1" selected="0">
            <x v="225"/>
          </reference>
          <reference field="3" count="1" selected="0">
            <x v="225"/>
          </reference>
          <reference field="4" count="1" selected="0">
            <x v="228"/>
          </reference>
          <reference field="5" count="1">
            <x v="225"/>
          </reference>
        </references>
      </pivotArea>
    </format>
    <format dxfId="17140">
      <pivotArea dataOnly="0" labelOnly="1" fieldPosition="0">
        <references count="6">
          <reference field="0" count="1" selected="0">
            <x v="227"/>
          </reference>
          <reference field="1" count="1" selected="0">
            <x v="225"/>
          </reference>
          <reference field="2" count="1" selected="0">
            <x v="226"/>
          </reference>
          <reference field="3" count="1" selected="0">
            <x v="226"/>
          </reference>
          <reference field="4" count="1" selected="0">
            <x v="229"/>
          </reference>
          <reference field="5" count="1">
            <x v="226"/>
          </reference>
        </references>
      </pivotArea>
    </format>
    <format dxfId="17139">
      <pivotArea dataOnly="0" labelOnly="1" fieldPosition="0">
        <references count="6">
          <reference field="0" count="1" selected="0">
            <x v="228"/>
          </reference>
          <reference field="1" count="1" selected="0">
            <x v="226"/>
          </reference>
          <reference field="2" count="1" selected="0">
            <x v="227"/>
          </reference>
          <reference field="3" count="1" selected="0">
            <x v="227"/>
          </reference>
          <reference field="4" count="1" selected="0">
            <x v="230"/>
          </reference>
          <reference field="5" count="1">
            <x v="227"/>
          </reference>
        </references>
      </pivotArea>
    </format>
    <format dxfId="17138">
      <pivotArea dataOnly="0" labelOnly="1" fieldPosition="0">
        <references count="6">
          <reference field="0" count="1" selected="0">
            <x v="229"/>
          </reference>
          <reference field="1" count="1" selected="0">
            <x v="227"/>
          </reference>
          <reference field="2" count="1" selected="0">
            <x v="228"/>
          </reference>
          <reference field="3" count="1" selected="0">
            <x v="228"/>
          </reference>
          <reference field="4" count="1" selected="0">
            <x v="231"/>
          </reference>
          <reference field="5" count="1">
            <x v="228"/>
          </reference>
        </references>
      </pivotArea>
    </format>
    <format dxfId="17137">
      <pivotArea dataOnly="0" labelOnly="1" fieldPosition="0">
        <references count="6">
          <reference field="0" count="1" selected="0">
            <x v="230"/>
          </reference>
          <reference field="1" count="1" selected="0">
            <x v="228"/>
          </reference>
          <reference field="2" count="1" selected="0">
            <x v="229"/>
          </reference>
          <reference field="3" count="1" selected="0">
            <x v="229"/>
          </reference>
          <reference field="4" count="1" selected="0">
            <x v="232"/>
          </reference>
          <reference field="5" count="1">
            <x v="229"/>
          </reference>
        </references>
      </pivotArea>
    </format>
    <format dxfId="17136">
      <pivotArea dataOnly="0" labelOnly="1" fieldPosition="0">
        <references count="6">
          <reference field="0" count="1" selected="0">
            <x v="231"/>
          </reference>
          <reference field="1" count="1" selected="0">
            <x v="229"/>
          </reference>
          <reference field="2" count="1" selected="0">
            <x v="230"/>
          </reference>
          <reference field="3" count="1" selected="0">
            <x v="230"/>
          </reference>
          <reference field="4" count="1" selected="0">
            <x v="233"/>
          </reference>
          <reference field="5" count="1">
            <x v="230"/>
          </reference>
        </references>
      </pivotArea>
    </format>
    <format dxfId="17135">
      <pivotArea dataOnly="0" labelOnly="1" fieldPosition="0">
        <references count="6">
          <reference field="0" count="1" selected="0">
            <x v="232"/>
          </reference>
          <reference field="1" count="1" selected="0">
            <x v="230"/>
          </reference>
          <reference field="2" count="1" selected="0">
            <x v="231"/>
          </reference>
          <reference field="3" count="1" selected="0">
            <x v="231"/>
          </reference>
          <reference field="4" count="1" selected="0">
            <x v="234"/>
          </reference>
          <reference field="5" count="1">
            <x v="231"/>
          </reference>
        </references>
      </pivotArea>
    </format>
    <format dxfId="17134">
      <pivotArea dataOnly="0" labelOnly="1" fieldPosition="0">
        <references count="6">
          <reference field="0" count="1" selected="0">
            <x v="233"/>
          </reference>
          <reference field="1" count="1" selected="0">
            <x v="231"/>
          </reference>
          <reference field="2" count="1" selected="0">
            <x v="232"/>
          </reference>
          <reference field="3" count="1" selected="0">
            <x v="232"/>
          </reference>
          <reference field="4" count="1" selected="0">
            <x v="235"/>
          </reference>
          <reference field="5" count="1">
            <x v="232"/>
          </reference>
        </references>
      </pivotArea>
    </format>
    <format dxfId="17133">
      <pivotArea dataOnly="0" labelOnly="1" fieldPosition="0">
        <references count="6">
          <reference field="0" count="1" selected="0">
            <x v="234"/>
          </reference>
          <reference field="1" count="1" selected="0">
            <x v="232"/>
          </reference>
          <reference field="2" count="1" selected="0">
            <x v="233"/>
          </reference>
          <reference field="3" count="1" selected="0">
            <x v="233"/>
          </reference>
          <reference field="4" count="1" selected="0">
            <x v="236"/>
          </reference>
          <reference field="5" count="1">
            <x v="233"/>
          </reference>
        </references>
      </pivotArea>
    </format>
    <format dxfId="17132">
      <pivotArea dataOnly="0" labelOnly="1" fieldPosition="0">
        <references count="6">
          <reference field="0" count="1" selected="0">
            <x v="235"/>
          </reference>
          <reference field="1" count="1" selected="0">
            <x v="233"/>
          </reference>
          <reference field="2" count="1" selected="0">
            <x v="234"/>
          </reference>
          <reference field="3" count="1" selected="0">
            <x v="234"/>
          </reference>
          <reference field="4" count="1" selected="0">
            <x v="237"/>
          </reference>
          <reference field="5" count="1">
            <x v="234"/>
          </reference>
        </references>
      </pivotArea>
    </format>
    <format dxfId="17131">
      <pivotArea dataOnly="0" labelOnly="1" fieldPosition="0">
        <references count="6">
          <reference field="0" count="1" selected="0">
            <x v="236"/>
          </reference>
          <reference field="1" count="1" selected="0">
            <x v="234"/>
          </reference>
          <reference field="2" count="1" selected="0">
            <x v="235"/>
          </reference>
          <reference field="3" count="1" selected="0">
            <x v="235"/>
          </reference>
          <reference field="4" count="1" selected="0">
            <x v="238"/>
          </reference>
          <reference field="5" count="1">
            <x v="235"/>
          </reference>
        </references>
      </pivotArea>
    </format>
    <format dxfId="17130">
      <pivotArea dataOnly="0" labelOnly="1" fieldPosition="0">
        <references count="6">
          <reference field="0" count="1" selected="0">
            <x v="237"/>
          </reference>
          <reference field="1" count="1" selected="0">
            <x v="235"/>
          </reference>
          <reference field="2" count="1" selected="0">
            <x v="236"/>
          </reference>
          <reference field="3" count="1" selected="0">
            <x v="236"/>
          </reference>
          <reference field="4" count="1" selected="0">
            <x v="239"/>
          </reference>
          <reference field="5" count="1">
            <x v="236"/>
          </reference>
        </references>
      </pivotArea>
    </format>
    <format dxfId="17129">
      <pivotArea dataOnly="0" labelOnly="1" fieldPosition="0">
        <references count="6">
          <reference field="0" count="1" selected="0">
            <x v="238"/>
          </reference>
          <reference field="1" count="1" selected="0">
            <x v="236"/>
          </reference>
          <reference field="2" count="1" selected="0">
            <x v="237"/>
          </reference>
          <reference field="3" count="1" selected="0">
            <x v="237"/>
          </reference>
          <reference field="4" count="1" selected="0">
            <x v="240"/>
          </reference>
          <reference field="5" count="1">
            <x v="237"/>
          </reference>
        </references>
      </pivotArea>
    </format>
    <format dxfId="17128">
      <pivotArea dataOnly="0" labelOnly="1" fieldPosition="0">
        <references count="6">
          <reference field="0" count="1" selected="0">
            <x v="239"/>
          </reference>
          <reference field="1" count="1" selected="0">
            <x v="237"/>
          </reference>
          <reference field="2" count="1" selected="0">
            <x v="238"/>
          </reference>
          <reference field="3" count="1" selected="0">
            <x v="238"/>
          </reference>
          <reference field="4" count="1" selected="0">
            <x v="241"/>
          </reference>
          <reference field="5" count="1">
            <x v="238"/>
          </reference>
        </references>
      </pivotArea>
    </format>
    <format dxfId="17127">
      <pivotArea dataOnly="0" labelOnly="1" fieldPosition="0">
        <references count="6">
          <reference field="0" count="1" selected="0">
            <x v="240"/>
          </reference>
          <reference field="1" count="1" selected="0">
            <x v="238"/>
          </reference>
          <reference field="2" count="1" selected="0">
            <x v="239"/>
          </reference>
          <reference field="3" count="1" selected="0">
            <x v="239"/>
          </reference>
          <reference field="4" count="1" selected="0">
            <x v="242"/>
          </reference>
          <reference field="5" count="1">
            <x v="239"/>
          </reference>
        </references>
      </pivotArea>
    </format>
    <format dxfId="17126">
      <pivotArea dataOnly="0" labelOnly="1" fieldPosition="0">
        <references count="6">
          <reference field="0" count="1" selected="0">
            <x v="241"/>
          </reference>
          <reference field="1" count="1" selected="0">
            <x v="239"/>
          </reference>
          <reference field="2" count="1" selected="0">
            <x v="240"/>
          </reference>
          <reference field="3" count="1" selected="0">
            <x v="240"/>
          </reference>
          <reference field="4" count="1" selected="0">
            <x v="243"/>
          </reference>
          <reference field="5" count="1">
            <x v="240"/>
          </reference>
        </references>
      </pivotArea>
    </format>
    <format dxfId="17125">
      <pivotArea dataOnly="0" labelOnly="1" fieldPosition="0">
        <references count="6">
          <reference field="0" count="1" selected="0">
            <x v="242"/>
          </reference>
          <reference field="1" count="1" selected="0">
            <x v="240"/>
          </reference>
          <reference field="2" count="1" selected="0">
            <x v="241"/>
          </reference>
          <reference field="3" count="1" selected="0">
            <x v="241"/>
          </reference>
          <reference field="4" count="1" selected="0">
            <x v="244"/>
          </reference>
          <reference field="5" count="1">
            <x v="241"/>
          </reference>
        </references>
      </pivotArea>
    </format>
    <format dxfId="17124">
      <pivotArea dataOnly="0" labelOnly="1" fieldPosition="0">
        <references count="6">
          <reference field="0" count="1" selected="0">
            <x v="243"/>
          </reference>
          <reference field="1" count="1" selected="0">
            <x v="241"/>
          </reference>
          <reference field="2" count="1" selected="0">
            <x v="242"/>
          </reference>
          <reference field="3" count="1" selected="0">
            <x v="242"/>
          </reference>
          <reference field="4" count="1" selected="0">
            <x v="245"/>
          </reference>
          <reference field="5" count="1">
            <x v="242"/>
          </reference>
        </references>
      </pivotArea>
    </format>
    <format dxfId="17123">
      <pivotArea dataOnly="0" labelOnly="1" fieldPosition="0">
        <references count="6">
          <reference field="0" count="1" selected="0">
            <x v="244"/>
          </reference>
          <reference field="1" count="1" selected="0">
            <x v="242"/>
          </reference>
          <reference field="2" count="1" selected="0">
            <x v="243"/>
          </reference>
          <reference field="3" count="1" selected="0">
            <x v="243"/>
          </reference>
          <reference field="4" count="1" selected="0">
            <x v="246"/>
          </reference>
          <reference field="5" count="1">
            <x v="243"/>
          </reference>
        </references>
      </pivotArea>
    </format>
    <format dxfId="17122">
      <pivotArea dataOnly="0" labelOnly="1" fieldPosition="0">
        <references count="6">
          <reference field="0" count="1" selected="0">
            <x v="245"/>
          </reference>
          <reference field="1" count="1" selected="0">
            <x v="243"/>
          </reference>
          <reference field="2" count="1" selected="0">
            <x v="244"/>
          </reference>
          <reference field="3" count="1" selected="0">
            <x v="244"/>
          </reference>
          <reference field="4" count="1" selected="0">
            <x v="247"/>
          </reference>
          <reference field="5" count="1">
            <x v="244"/>
          </reference>
        </references>
      </pivotArea>
    </format>
    <format dxfId="17121">
      <pivotArea dataOnly="0" labelOnly="1" fieldPosition="0">
        <references count="6">
          <reference field="0" count="1" selected="0">
            <x v="246"/>
          </reference>
          <reference field="1" count="1" selected="0">
            <x v="244"/>
          </reference>
          <reference field="2" count="1" selected="0">
            <x v="245"/>
          </reference>
          <reference field="3" count="1" selected="0">
            <x v="245"/>
          </reference>
          <reference field="4" count="1" selected="0">
            <x v="248"/>
          </reference>
          <reference field="5" count="1">
            <x v="245"/>
          </reference>
        </references>
      </pivotArea>
    </format>
    <format dxfId="17120">
      <pivotArea dataOnly="0" labelOnly="1" fieldPosition="0">
        <references count="6">
          <reference field="0" count="1" selected="0">
            <x v="247"/>
          </reference>
          <reference field="1" count="1" selected="0">
            <x v="245"/>
          </reference>
          <reference field="2" count="1" selected="0">
            <x v="246"/>
          </reference>
          <reference field="3" count="1" selected="0">
            <x v="246"/>
          </reference>
          <reference field="4" count="1" selected="0">
            <x v="249"/>
          </reference>
          <reference field="5" count="1">
            <x v="246"/>
          </reference>
        </references>
      </pivotArea>
    </format>
    <format dxfId="17119">
      <pivotArea dataOnly="0" labelOnly="1" fieldPosition="0">
        <references count="6">
          <reference field="0" count="1" selected="0">
            <x v="248"/>
          </reference>
          <reference field="1" count="1" selected="0">
            <x v="246"/>
          </reference>
          <reference field="2" count="1" selected="0">
            <x v="247"/>
          </reference>
          <reference field="3" count="1" selected="0">
            <x v="247"/>
          </reference>
          <reference field="4" count="1" selected="0">
            <x v="250"/>
          </reference>
          <reference field="5" count="1">
            <x v="247"/>
          </reference>
        </references>
      </pivotArea>
    </format>
    <format dxfId="17118">
      <pivotArea dataOnly="0" labelOnly="1" fieldPosition="0">
        <references count="6">
          <reference field="0" count="1" selected="0">
            <x v="249"/>
          </reference>
          <reference field="1" count="1" selected="0">
            <x v="247"/>
          </reference>
          <reference field="2" count="1" selected="0">
            <x v="248"/>
          </reference>
          <reference field="3" count="1" selected="0">
            <x v="248"/>
          </reference>
          <reference field="4" count="1" selected="0">
            <x v="251"/>
          </reference>
          <reference field="5" count="1">
            <x v="248"/>
          </reference>
        </references>
      </pivotArea>
    </format>
    <format dxfId="17117">
      <pivotArea dataOnly="0" labelOnly="1" fieldPosition="0">
        <references count="6">
          <reference field="0" count="1" selected="0">
            <x v="250"/>
          </reference>
          <reference field="1" count="1" selected="0">
            <x v="248"/>
          </reference>
          <reference field="2" count="1" selected="0">
            <x v="249"/>
          </reference>
          <reference field="3" count="1" selected="0">
            <x v="249"/>
          </reference>
          <reference field="4" count="1" selected="0">
            <x v="252"/>
          </reference>
          <reference field="5" count="1">
            <x v="249"/>
          </reference>
        </references>
      </pivotArea>
    </format>
    <format dxfId="17116">
      <pivotArea dataOnly="0" labelOnly="1" fieldPosition="0">
        <references count="6">
          <reference field="0" count="1" selected="0">
            <x v="251"/>
          </reference>
          <reference field="1" count="1" selected="0">
            <x v="249"/>
          </reference>
          <reference field="2" count="1" selected="0">
            <x v="250"/>
          </reference>
          <reference field="3" count="1" selected="0">
            <x v="250"/>
          </reference>
          <reference field="4" count="1" selected="0">
            <x v="253"/>
          </reference>
          <reference field="5" count="1">
            <x v="250"/>
          </reference>
        </references>
      </pivotArea>
    </format>
    <format dxfId="17115">
      <pivotArea dataOnly="0" labelOnly="1" fieldPosition="0">
        <references count="6">
          <reference field="0" count="1" selected="0">
            <x v="252"/>
          </reference>
          <reference field="1" count="1" selected="0">
            <x v="250"/>
          </reference>
          <reference field="2" count="1" selected="0">
            <x v="251"/>
          </reference>
          <reference field="3" count="1" selected="0">
            <x v="251"/>
          </reference>
          <reference field="4" count="1" selected="0">
            <x v="254"/>
          </reference>
          <reference field="5" count="1">
            <x v="251"/>
          </reference>
        </references>
      </pivotArea>
    </format>
    <format dxfId="17114">
      <pivotArea dataOnly="0" labelOnly="1" fieldPosition="0">
        <references count="6">
          <reference field="0" count="1" selected="0">
            <x v="253"/>
          </reference>
          <reference field="1" count="1" selected="0">
            <x v="251"/>
          </reference>
          <reference field="2" count="1" selected="0">
            <x v="252"/>
          </reference>
          <reference field="3" count="1" selected="0">
            <x v="252"/>
          </reference>
          <reference field="4" count="1" selected="0">
            <x v="255"/>
          </reference>
          <reference field="5" count="1">
            <x v="252"/>
          </reference>
        </references>
      </pivotArea>
    </format>
    <format dxfId="17113">
      <pivotArea dataOnly="0" labelOnly="1" fieldPosition="0">
        <references count="6">
          <reference field="0" count="1" selected="0">
            <x v="254"/>
          </reference>
          <reference field="1" count="1" selected="0">
            <x v="252"/>
          </reference>
          <reference field="2" count="1" selected="0">
            <x v="253"/>
          </reference>
          <reference field="3" count="1" selected="0">
            <x v="253"/>
          </reference>
          <reference field="4" count="1" selected="0">
            <x v="256"/>
          </reference>
          <reference field="5" count="1">
            <x v="253"/>
          </reference>
        </references>
      </pivotArea>
    </format>
    <format dxfId="17112">
      <pivotArea dataOnly="0" labelOnly="1" fieldPosition="0">
        <references count="6">
          <reference field="0" count="1" selected="0">
            <x v="255"/>
          </reference>
          <reference field="1" count="1" selected="0">
            <x v="253"/>
          </reference>
          <reference field="2" count="1" selected="0">
            <x v="254"/>
          </reference>
          <reference field="3" count="1" selected="0">
            <x v="254"/>
          </reference>
          <reference field="4" count="1" selected="0">
            <x v="257"/>
          </reference>
          <reference field="5" count="1">
            <x v="254"/>
          </reference>
        </references>
      </pivotArea>
    </format>
    <format dxfId="17111">
      <pivotArea dataOnly="0" labelOnly="1" fieldPosition="0">
        <references count="6">
          <reference field="0" count="1" selected="0">
            <x v="256"/>
          </reference>
          <reference field="1" count="1" selected="0">
            <x v="254"/>
          </reference>
          <reference field="2" count="1" selected="0">
            <x v="255"/>
          </reference>
          <reference field="3" count="1" selected="0">
            <x v="255"/>
          </reference>
          <reference field="4" count="1" selected="0">
            <x v="258"/>
          </reference>
          <reference field="5" count="1">
            <x v="255"/>
          </reference>
        </references>
      </pivotArea>
    </format>
    <format dxfId="17110">
      <pivotArea dataOnly="0" labelOnly="1" fieldPosition="0">
        <references count="6">
          <reference field="0" count="1" selected="0">
            <x v="257"/>
          </reference>
          <reference field="1" count="1" selected="0">
            <x v="255"/>
          </reference>
          <reference field="2" count="1" selected="0">
            <x v="256"/>
          </reference>
          <reference field="3" count="1" selected="0">
            <x v="256"/>
          </reference>
          <reference field="4" count="1" selected="0">
            <x v="259"/>
          </reference>
          <reference field="5" count="1">
            <x v="256"/>
          </reference>
        </references>
      </pivotArea>
    </format>
    <format dxfId="17109">
      <pivotArea dataOnly="0" labelOnly="1" fieldPosition="0">
        <references count="6">
          <reference field="0" count="1" selected="0">
            <x v="258"/>
          </reference>
          <reference field="1" count="1" selected="0">
            <x v="256"/>
          </reference>
          <reference field="2" count="1" selected="0">
            <x v="257"/>
          </reference>
          <reference field="3" count="1" selected="0">
            <x v="257"/>
          </reference>
          <reference field="4" count="1" selected="0">
            <x v="260"/>
          </reference>
          <reference field="5" count="1">
            <x v="257"/>
          </reference>
        </references>
      </pivotArea>
    </format>
    <format dxfId="17108">
      <pivotArea dataOnly="0" labelOnly="1" fieldPosition="0">
        <references count="6">
          <reference field="0" count="1" selected="0">
            <x v="259"/>
          </reference>
          <reference field="1" count="1" selected="0">
            <x v="257"/>
          </reference>
          <reference field="2" count="1" selected="0">
            <x v="258"/>
          </reference>
          <reference field="3" count="1" selected="0">
            <x v="258"/>
          </reference>
          <reference field="4" count="1" selected="0">
            <x v="261"/>
          </reference>
          <reference field="5" count="1">
            <x v="258"/>
          </reference>
        </references>
      </pivotArea>
    </format>
    <format dxfId="17107">
      <pivotArea dataOnly="0" labelOnly="1" fieldPosition="0">
        <references count="6">
          <reference field="0" count="1" selected="0">
            <x v="260"/>
          </reference>
          <reference field="1" count="1" selected="0">
            <x v="258"/>
          </reference>
          <reference field="2" count="1" selected="0">
            <x v="259"/>
          </reference>
          <reference field="3" count="1" selected="0">
            <x v="259"/>
          </reference>
          <reference field="4" count="1" selected="0">
            <x v="262"/>
          </reference>
          <reference field="5" count="1">
            <x v="259"/>
          </reference>
        </references>
      </pivotArea>
    </format>
    <format dxfId="17106">
      <pivotArea dataOnly="0" labelOnly="1" fieldPosition="0">
        <references count="6">
          <reference field="0" count="1" selected="0">
            <x v="261"/>
          </reference>
          <reference field="1" count="1" selected="0">
            <x v="259"/>
          </reference>
          <reference field="2" count="1" selected="0">
            <x v="260"/>
          </reference>
          <reference field="3" count="1" selected="0">
            <x v="260"/>
          </reference>
          <reference field="4" count="1" selected="0">
            <x v="263"/>
          </reference>
          <reference field="5" count="1">
            <x v="260"/>
          </reference>
        </references>
      </pivotArea>
    </format>
    <format dxfId="17105">
      <pivotArea dataOnly="0" labelOnly="1" fieldPosition="0">
        <references count="6">
          <reference field="0" count="1" selected="0">
            <x v="262"/>
          </reference>
          <reference field="1" count="1" selected="0">
            <x v="260"/>
          </reference>
          <reference field="2" count="1" selected="0">
            <x v="261"/>
          </reference>
          <reference field="3" count="1" selected="0">
            <x v="261"/>
          </reference>
          <reference field="4" count="1" selected="0">
            <x v="264"/>
          </reference>
          <reference field="5" count="1">
            <x v="261"/>
          </reference>
        </references>
      </pivotArea>
    </format>
    <format dxfId="17104">
      <pivotArea dataOnly="0" labelOnly="1" fieldPosition="0">
        <references count="6">
          <reference field="0" count="1" selected="0">
            <x v="263"/>
          </reference>
          <reference field="1" count="1" selected="0">
            <x v="261"/>
          </reference>
          <reference field="2" count="1" selected="0">
            <x v="262"/>
          </reference>
          <reference field="3" count="1" selected="0">
            <x v="262"/>
          </reference>
          <reference field="4" count="1" selected="0">
            <x v="265"/>
          </reference>
          <reference field="5" count="1">
            <x v="262"/>
          </reference>
        </references>
      </pivotArea>
    </format>
    <format dxfId="17103">
      <pivotArea dataOnly="0" labelOnly="1" fieldPosition="0">
        <references count="6">
          <reference field="0" count="1" selected="0">
            <x v="264"/>
          </reference>
          <reference field="1" count="1" selected="0">
            <x v="262"/>
          </reference>
          <reference field="2" count="1" selected="0">
            <x v="263"/>
          </reference>
          <reference field="3" count="1" selected="0">
            <x v="263"/>
          </reference>
          <reference field="4" count="1" selected="0">
            <x v="266"/>
          </reference>
          <reference field="5" count="1">
            <x v="263"/>
          </reference>
        </references>
      </pivotArea>
    </format>
    <format dxfId="17102">
      <pivotArea dataOnly="0" labelOnly="1" fieldPosition="0">
        <references count="6">
          <reference field="0" count="1" selected="0">
            <x v="265"/>
          </reference>
          <reference field="1" count="1" selected="0">
            <x v="263"/>
          </reference>
          <reference field="2" count="1" selected="0">
            <x v="264"/>
          </reference>
          <reference field="3" count="1" selected="0">
            <x v="264"/>
          </reference>
          <reference field="4" count="1" selected="0">
            <x v="267"/>
          </reference>
          <reference field="5" count="1">
            <x v="264"/>
          </reference>
        </references>
      </pivotArea>
    </format>
    <format dxfId="17101">
      <pivotArea dataOnly="0" labelOnly="1" fieldPosition="0">
        <references count="6">
          <reference field="0" count="1" selected="0">
            <x v="266"/>
          </reference>
          <reference field="1" count="1" selected="0">
            <x v="264"/>
          </reference>
          <reference field="2" count="1" selected="0">
            <x v="265"/>
          </reference>
          <reference field="3" count="1" selected="0">
            <x v="265"/>
          </reference>
          <reference field="4" count="1" selected="0">
            <x v="268"/>
          </reference>
          <reference field="5" count="1">
            <x v="265"/>
          </reference>
        </references>
      </pivotArea>
    </format>
    <format dxfId="17100">
      <pivotArea dataOnly="0" labelOnly="1" fieldPosition="0">
        <references count="6">
          <reference field="0" count="1" selected="0">
            <x v="267"/>
          </reference>
          <reference field="1" count="1" selected="0">
            <x v="265"/>
          </reference>
          <reference field="2" count="1" selected="0">
            <x v="266"/>
          </reference>
          <reference field="3" count="1" selected="0">
            <x v="266"/>
          </reference>
          <reference field="4" count="1" selected="0">
            <x v="269"/>
          </reference>
          <reference field="5" count="1">
            <x v="266"/>
          </reference>
        </references>
      </pivotArea>
    </format>
    <format dxfId="17099">
      <pivotArea dataOnly="0" labelOnly="1" fieldPosition="0">
        <references count="6">
          <reference field="0" count="1" selected="0">
            <x v="268"/>
          </reference>
          <reference field="1" count="1" selected="0">
            <x v="266"/>
          </reference>
          <reference field="2" count="1" selected="0">
            <x v="267"/>
          </reference>
          <reference field="3" count="1" selected="0">
            <x v="267"/>
          </reference>
          <reference field="4" count="1" selected="0">
            <x v="270"/>
          </reference>
          <reference field="5" count="1">
            <x v="267"/>
          </reference>
        </references>
      </pivotArea>
    </format>
    <format dxfId="17098">
      <pivotArea dataOnly="0" labelOnly="1" fieldPosition="0">
        <references count="6">
          <reference field="0" count="1" selected="0">
            <x v="269"/>
          </reference>
          <reference field="1" count="1" selected="0">
            <x v="267"/>
          </reference>
          <reference field="2" count="1" selected="0">
            <x v="268"/>
          </reference>
          <reference field="3" count="1" selected="0">
            <x v="268"/>
          </reference>
          <reference field="4" count="1" selected="0">
            <x v="271"/>
          </reference>
          <reference field="5" count="1">
            <x v="268"/>
          </reference>
        </references>
      </pivotArea>
    </format>
    <format dxfId="17097">
      <pivotArea dataOnly="0" labelOnly="1" fieldPosition="0">
        <references count="6">
          <reference field="0" count="1" selected="0">
            <x v="270"/>
          </reference>
          <reference field="1" count="1" selected="0">
            <x v="268"/>
          </reference>
          <reference field="2" count="1" selected="0">
            <x v="269"/>
          </reference>
          <reference field="3" count="1" selected="0">
            <x v="269"/>
          </reference>
          <reference field="4" count="1" selected="0">
            <x v="272"/>
          </reference>
          <reference field="5" count="1">
            <x v="269"/>
          </reference>
        </references>
      </pivotArea>
    </format>
    <format dxfId="17096">
      <pivotArea dataOnly="0" labelOnly="1" fieldPosition="0">
        <references count="6">
          <reference field="0" count="1" selected="0">
            <x v="271"/>
          </reference>
          <reference field="1" count="1" selected="0">
            <x v="269"/>
          </reference>
          <reference field="2" count="1" selected="0">
            <x v="270"/>
          </reference>
          <reference field="3" count="1" selected="0">
            <x v="270"/>
          </reference>
          <reference field="4" count="1" selected="0">
            <x v="273"/>
          </reference>
          <reference field="5" count="1">
            <x v="270"/>
          </reference>
        </references>
      </pivotArea>
    </format>
    <format dxfId="17095">
      <pivotArea dataOnly="0" labelOnly="1" fieldPosition="0">
        <references count="6">
          <reference field="0" count="1" selected="0">
            <x v="272"/>
          </reference>
          <reference field="1" count="1" selected="0">
            <x v="270"/>
          </reference>
          <reference field="2" count="1" selected="0">
            <x v="271"/>
          </reference>
          <reference field="3" count="1" selected="0">
            <x v="271"/>
          </reference>
          <reference field="4" count="1" selected="0">
            <x v="274"/>
          </reference>
          <reference field="5" count="1">
            <x v="271"/>
          </reference>
        </references>
      </pivotArea>
    </format>
    <format dxfId="17094">
      <pivotArea dataOnly="0" labelOnly="1" fieldPosition="0">
        <references count="6">
          <reference field="0" count="1" selected="0">
            <x v="273"/>
          </reference>
          <reference field="1" count="1" selected="0">
            <x v="271"/>
          </reference>
          <reference field="2" count="1" selected="0">
            <x v="272"/>
          </reference>
          <reference field="3" count="1" selected="0">
            <x v="272"/>
          </reference>
          <reference field="4" count="1" selected="0">
            <x v="275"/>
          </reference>
          <reference field="5" count="1">
            <x v="272"/>
          </reference>
        </references>
      </pivotArea>
    </format>
    <format dxfId="17093">
      <pivotArea dataOnly="0" labelOnly="1" fieldPosition="0">
        <references count="6">
          <reference field="0" count="1" selected="0">
            <x v="274"/>
          </reference>
          <reference field="1" count="1" selected="0">
            <x v="272"/>
          </reference>
          <reference field="2" count="1" selected="0">
            <x v="273"/>
          </reference>
          <reference field="3" count="1" selected="0">
            <x v="273"/>
          </reference>
          <reference field="4" count="1" selected="0">
            <x v="276"/>
          </reference>
          <reference field="5" count="1">
            <x v="273"/>
          </reference>
        </references>
      </pivotArea>
    </format>
    <format dxfId="17092">
      <pivotArea dataOnly="0" labelOnly="1" fieldPosition="0">
        <references count="6">
          <reference field="0" count="1" selected="0">
            <x v="275"/>
          </reference>
          <reference field="1" count="1" selected="0">
            <x v="273"/>
          </reference>
          <reference field="2" count="1" selected="0">
            <x v="274"/>
          </reference>
          <reference field="3" count="1" selected="0">
            <x v="274"/>
          </reference>
          <reference field="4" count="1" selected="0">
            <x v="277"/>
          </reference>
          <reference field="5" count="1">
            <x v="274"/>
          </reference>
        </references>
      </pivotArea>
    </format>
    <format dxfId="17091">
      <pivotArea dataOnly="0" labelOnly="1" fieldPosition="0">
        <references count="6">
          <reference field="0" count="1" selected="0">
            <x v="276"/>
          </reference>
          <reference field="1" count="1" selected="0">
            <x v="274"/>
          </reference>
          <reference field="2" count="1" selected="0">
            <x v="275"/>
          </reference>
          <reference field="3" count="1" selected="0">
            <x v="275"/>
          </reference>
          <reference field="4" count="1" selected="0">
            <x v="278"/>
          </reference>
          <reference field="5" count="1">
            <x v="275"/>
          </reference>
        </references>
      </pivotArea>
    </format>
    <format dxfId="17090">
      <pivotArea dataOnly="0" labelOnly="1" fieldPosition="0">
        <references count="6">
          <reference field="0" count="1" selected="0">
            <x v="277"/>
          </reference>
          <reference field="1" count="1" selected="0">
            <x v="275"/>
          </reference>
          <reference field="2" count="1" selected="0">
            <x v="276"/>
          </reference>
          <reference field="3" count="1" selected="0">
            <x v="276"/>
          </reference>
          <reference field="4" count="1" selected="0">
            <x v="279"/>
          </reference>
          <reference field="5" count="1">
            <x v="276"/>
          </reference>
        </references>
      </pivotArea>
    </format>
    <format dxfId="17089">
      <pivotArea dataOnly="0" labelOnly="1" fieldPosition="0">
        <references count="6">
          <reference field="0" count="1" selected="0">
            <x v="278"/>
          </reference>
          <reference field="1" count="1" selected="0">
            <x v="276"/>
          </reference>
          <reference field="2" count="1" selected="0">
            <x v="277"/>
          </reference>
          <reference field="3" count="1" selected="0">
            <x v="277"/>
          </reference>
          <reference field="4" count="1" selected="0">
            <x v="280"/>
          </reference>
          <reference field="5" count="1">
            <x v="277"/>
          </reference>
        </references>
      </pivotArea>
    </format>
    <format dxfId="17088">
      <pivotArea dataOnly="0" labelOnly="1" fieldPosition="0">
        <references count="6">
          <reference field="0" count="1" selected="0">
            <x v="279"/>
          </reference>
          <reference field="1" count="1" selected="0">
            <x v="277"/>
          </reference>
          <reference field="2" count="1" selected="0">
            <x v="278"/>
          </reference>
          <reference field="3" count="1" selected="0">
            <x v="278"/>
          </reference>
          <reference field="4" count="1" selected="0">
            <x v="281"/>
          </reference>
          <reference field="5" count="1">
            <x v="278"/>
          </reference>
        </references>
      </pivotArea>
    </format>
    <format dxfId="17087">
      <pivotArea dataOnly="0" labelOnly="1" fieldPosition="0">
        <references count="6">
          <reference field="0" count="1" selected="0">
            <x v="280"/>
          </reference>
          <reference field="1" count="1" selected="0">
            <x v="278"/>
          </reference>
          <reference field="2" count="1" selected="0">
            <x v="279"/>
          </reference>
          <reference field="3" count="1" selected="0">
            <x v="279"/>
          </reference>
          <reference field="4" count="1" selected="0">
            <x v="282"/>
          </reference>
          <reference field="5" count="1">
            <x v="279"/>
          </reference>
        </references>
      </pivotArea>
    </format>
    <format dxfId="17086">
      <pivotArea dataOnly="0" labelOnly="1" fieldPosition="0">
        <references count="6">
          <reference field="0" count="1" selected="0">
            <x v="281"/>
          </reference>
          <reference field="1" count="1" selected="0">
            <x v="279"/>
          </reference>
          <reference field="2" count="1" selected="0">
            <x v="280"/>
          </reference>
          <reference field="3" count="1" selected="0">
            <x v="280"/>
          </reference>
          <reference field="4" count="1" selected="0">
            <x v="283"/>
          </reference>
          <reference field="5" count="1">
            <x v="280"/>
          </reference>
        </references>
      </pivotArea>
    </format>
    <format dxfId="17085">
      <pivotArea dataOnly="0" labelOnly="1" fieldPosition="0">
        <references count="6">
          <reference field="0" count="1" selected="0">
            <x v="282"/>
          </reference>
          <reference field="1" count="1" selected="0">
            <x v="280"/>
          </reference>
          <reference field="2" count="1" selected="0">
            <x v="281"/>
          </reference>
          <reference field="3" count="1" selected="0">
            <x v="281"/>
          </reference>
          <reference field="4" count="1" selected="0">
            <x v="284"/>
          </reference>
          <reference field="5" count="1">
            <x v="281"/>
          </reference>
        </references>
      </pivotArea>
    </format>
    <format dxfId="17084">
      <pivotArea dataOnly="0" labelOnly="1" fieldPosition="0">
        <references count="6">
          <reference field="0" count="1" selected="0">
            <x v="283"/>
          </reference>
          <reference field="1" count="1" selected="0">
            <x v="281"/>
          </reference>
          <reference field="2" count="1" selected="0">
            <x v="282"/>
          </reference>
          <reference field="3" count="1" selected="0">
            <x v="282"/>
          </reference>
          <reference field="4" count="1" selected="0">
            <x v="285"/>
          </reference>
          <reference field="5" count="1">
            <x v="282"/>
          </reference>
        </references>
      </pivotArea>
    </format>
    <format dxfId="17083">
      <pivotArea dataOnly="0" labelOnly="1" fieldPosition="0">
        <references count="6">
          <reference field="0" count="1" selected="0">
            <x v="284"/>
          </reference>
          <reference field="1" count="1" selected="0">
            <x v="282"/>
          </reference>
          <reference field="2" count="1" selected="0">
            <x v="283"/>
          </reference>
          <reference field="3" count="1" selected="0">
            <x v="283"/>
          </reference>
          <reference field="4" count="1" selected="0">
            <x v="286"/>
          </reference>
          <reference field="5" count="1">
            <x v="283"/>
          </reference>
        </references>
      </pivotArea>
    </format>
    <format dxfId="17082">
      <pivotArea dataOnly="0" labelOnly="1" fieldPosition="0">
        <references count="6">
          <reference field="0" count="1" selected="0">
            <x v="285"/>
          </reference>
          <reference field="1" count="1" selected="0">
            <x v="283"/>
          </reference>
          <reference field="2" count="1" selected="0">
            <x v="284"/>
          </reference>
          <reference field="3" count="1" selected="0">
            <x v="284"/>
          </reference>
          <reference field="4" count="1" selected="0">
            <x v="287"/>
          </reference>
          <reference field="5" count="1">
            <x v="284"/>
          </reference>
        </references>
      </pivotArea>
    </format>
    <format dxfId="17081">
      <pivotArea dataOnly="0" labelOnly="1" fieldPosition="0">
        <references count="6">
          <reference field="0" count="1" selected="0">
            <x v="286"/>
          </reference>
          <reference field="1" count="1" selected="0">
            <x v="284"/>
          </reference>
          <reference field="2" count="1" selected="0">
            <x v="285"/>
          </reference>
          <reference field="3" count="1" selected="0">
            <x v="285"/>
          </reference>
          <reference field="4" count="1" selected="0">
            <x v="288"/>
          </reference>
          <reference field="5" count="1">
            <x v="285"/>
          </reference>
        </references>
      </pivotArea>
    </format>
    <format dxfId="17080">
      <pivotArea dataOnly="0" labelOnly="1" fieldPosition="0">
        <references count="6">
          <reference field="0" count="1" selected="0">
            <x v="287"/>
          </reference>
          <reference field="1" count="1" selected="0">
            <x v="285"/>
          </reference>
          <reference field="2" count="1" selected="0">
            <x v="286"/>
          </reference>
          <reference field="3" count="1" selected="0">
            <x v="286"/>
          </reference>
          <reference field="4" count="1" selected="0">
            <x v="289"/>
          </reference>
          <reference field="5" count="1">
            <x v="286"/>
          </reference>
        </references>
      </pivotArea>
    </format>
    <format dxfId="17079">
      <pivotArea dataOnly="0" labelOnly="1" fieldPosition="0">
        <references count="6">
          <reference field="0" count="1" selected="0">
            <x v="288"/>
          </reference>
          <reference field="1" count="1" selected="0">
            <x v="286"/>
          </reference>
          <reference field="2" count="1" selected="0">
            <x v="287"/>
          </reference>
          <reference field="3" count="1" selected="0">
            <x v="287"/>
          </reference>
          <reference field="4" count="1" selected="0">
            <x v="290"/>
          </reference>
          <reference field="5" count="1">
            <x v="287"/>
          </reference>
        </references>
      </pivotArea>
    </format>
    <format dxfId="17078">
      <pivotArea dataOnly="0" labelOnly="1" fieldPosition="0">
        <references count="6">
          <reference field="0" count="1" selected="0">
            <x v="289"/>
          </reference>
          <reference field="1" count="1" selected="0">
            <x v="287"/>
          </reference>
          <reference field="2" count="1" selected="0">
            <x v="288"/>
          </reference>
          <reference field="3" count="1" selected="0">
            <x v="288"/>
          </reference>
          <reference field="4" count="1" selected="0">
            <x v="291"/>
          </reference>
          <reference field="5" count="1">
            <x v="288"/>
          </reference>
        </references>
      </pivotArea>
    </format>
    <format dxfId="17077">
      <pivotArea dataOnly="0" labelOnly="1" fieldPosition="0">
        <references count="6">
          <reference field="0" count="1" selected="0">
            <x v="290"/>
          </reference>
          <reference field="1" count="1" selected="0">
            <x v="288"/>
          </reference>
          <reference field="2" count="1" selected="0">
            <x v="289"/>
          </reference>
          <reference field="3" count="1" selected="0">
            <x v="289"/>
          </reference>
          <reference field="4" count="1" selected="0">
            <x v="292"/>
          </reference>
          <reference field="5" count="1">
            <x v="289"/>
          </reference>
        </references>
      </pivotArea>
    </format>
    <format dxfId="17076">
      <pivotArea dataOnly="0" labelOnly="1" fieldPosition="0">
        <references count="6">
          <reference field="0" count="1" selected="0">
            <x v="291"/>
          </reference>
          <reference field="1" count="1" selected="0">
            <x v="289"/>
          </reference>
          <reference field="2" count="1" selected="0">
            <x v="290"/>
          </reference>
          <reference field="3" count="1" selected="0">
            <x v="290"/>
          </reference>
          <reference field="4" count="1" selected="0">
            <x v="293"/>
          </reference>
          <reference field="5" count="1">
            <x v="290"/>
          </reference>
        </references>
      </pivotArea>
    </format>
    <format dxfId="17075">
      <pivotArea dataOnly="0" labelOnly="1" fieldPosition="0">
        <references count="6">
          <reference field="0" count="1" selected="0">
            <x v="292"/>
          </reference>
          <reference field="1" count="1" selected="0">
            <x v="290"/>
          </reference>
          <reference field="2" count="1" selected="0">
            <x v="291"/>
          </reference>
          <reference field="3" count="1" selected="0">
            <x v="291"/>
          </reference>
          <reference field="4" count="1" selected="0">
            <x v="294"/>
          </reference>
          <reference field="5" count="1">
            <x v="291"/>
          </reference>
        </references>
      </pivotArea>
    </format>
    <format dxfId="17074">
      <pivotArea dataOnly="0" labelOnly="1" fieldPosition="0">
        <references count="6">
          <reference field="0" count="1" selected="0">
            <x v="293"/>
          </reference>
          <reference field="1" count="1" selected="0">
            <x v="291"/>
          </reference>
          <reference field="2" count="1" selected="0">
            <x v="292"/>
          </reference>
          <reference field="3" count="1" selected="0">
            <x v="292"/>
          </reference>
          <reference field="4" count="1" selected="0">
            <x v="295"/>
          </reference>
          <reference field="5" count="1">
            <x v="292"/>
          </reference>
        </references>
      </pivotArea>
    </format>
    <format dxfId="17073">
      <pivotArea dataOnly="0" labelOnly="1" fieldPosition="0">
        <references count="6">
          <reference field="0" count="1" selected="0">
            <x v="294"/>
          </reference>
          <reference field="1" count="1" selected="0">
            <x v="292"/>
          </reference>
          <reference field="2" count="1" selected="0">
            <x v="293"/>
          </reference>
          <reference field="3" count="1" selected="0">
            <x v="293"/>
          </reference>
          <reference field="4" count="1" selected="0">
            <x v="296"/>
          </reference>
          <reference field="5" count="1">
            <x v="293"/>
          </reference>
        </references>
      </pivotArea>
    </format>
    <format dxfId="17072">
      <pivotArea dataOnly="0" labelOnly="1" fieldPosition="0">
        <references count="6">
          <reference field="0" count="1" selected="0">
            <x v="295"/>
          </reference>
          <reference field="1" count="1" selected="0">
            <x v="293"/>
          </reference>
          <reference field="2" count="1" selected="0">
            <x v="294"/>
          </reference>
          <reference field="3" count="1" selected="0">
            <x v="294"/>
          </reference>
          <reference field="4" count="1" selected="0">
            <x v="297"/>
          </reference>
          <reference field="5" count="1">
            <x v="294"/>
          </reference>
        </references>
      </pivotArea>
    </format>
    <format dxfId="17071">
      <pivotArea dataOnly="0" labelOnly="1" fieldPosition="0">
        <references count="6">
          <reference field="0" count="1" selected="0">
            <x v="296"/>
          </reference>
          <reference field="1" count="1" selected="0">
            <x v="294"/>
          </reference>
          <reference field="2" count="1" selected="0">
            <x v="295"/>
          </reference>
          <reference field="3" count="1" selected="0">
            <x v="295"/>
          </reference>
          <reference field="4" count="1" selected="0">
            <x v="298"/>
          </reference>
          <reference field="5" count="1">
            <x v="295"/>
          </reference>
        </references>
      </pivotArea>
    </format>
    <format dxfId="17070">
      <pivotArea dataOnly="0" labelOnly="1" fieldPosition="0">
        <references count="6">
          <reference field="0" count="1" selected="0">
            <x v="297"/>
          </reference>
          <reference field="1" count="1" selected="0">
            <x v="295"/>
          </reference>
          <reference field="2" count="1" selected="0">
            <x v="296"/>
          </reference>
          <reference field="3" count="1" selected="0">
            <x v="296"/>
          </reference>
          <reference field="4" count="1" selected="0">
            <x v="299"/>
          </reference>
          <reference field="5" count="1">
            <x v="296"/>
          </reference>
        </references>
      </pivotArea>
    </format>
    <format dxfId="17069">
      <pivotArea dataOnly="0" labelOnly="1" fieldPosition="0">
        <references count="6">
          <reference field="0" count="1" selected="0">
            <x v="298"/>
          </reference>
          <reference field="1" count="1" selected="0">
            <x v="296"/>
          </reference>
          <reference field="2" count="1" selected="0">
            <x v="297"/>
          </reference>
          <reference field="3" count="1" selected="0">
            <x v="297"/>
          </reference>
          <reference field="4" count="1" selected="0">
            <x v="300"/>
          </reference>
          <reference field="5" count="1">
            <x v="297"/>
          </reference>
        </references>
      </pivotArea>
    </format>
    <format dxfId="17068">
      <pivotArea dataOnly="0" labelOnly="1" fieldPosition="0">
        <references count="6">
          <reference field="0" count="1" selected="0">
            <x v="299"/>
          </reference>
          <reference field="1" count="1" selected="0">
            <x v="297"/>
          </reference>
          <reference field="2" count="1" selected="0">
            <x v="298"/>
          </reference>
          <reference field="3" count="1" selected="0">
            <x v="298"/>
          </reference>
          <reference field="4" count="1" selected="0">
            <x v="301"/>
          </reference>
          <reference field="5" count="1">
            <x v="298"/>
          </reference>
        </references>
      </pivotArea>
    </format>
    <format dxfId="17067">
      <pivotArea dataOnly="0" labelOnly="1" fieldPosition="0">
        <references count="6">
          <reference field="0" count="1" selected="0">
            <x v="300"/>
          </reference>
          <reference field="1" count="1" selected="0">
            <x v="298"/>
          </reference>
          <reference field="2" count="1" selected="0">
            <x v="299"/>
          </reference>
          <reference field="3" count="1" selected="0">
            <x v="299"/>
          </reference>
          <reference field="4" count="1" selected="0">
            <x v="302"/>
          </reference>
          <reference field="5" count="1">
            <x v="299"/>
          </reference>
        </references>
      </pivotArea>
    </format>
    <format dxfId="17066">
      <pivotArea dataOnly="0" labelOnly="1" fieldPosition="0">
        <references count="6">
          <reference field="0" count="1" selected="0">
            <x v="301"/>
          </reference>
          <reference field="1" count="1" selected="0">
            <x v="299"/>
          </reference>
          <reference field="2" count="1" selected="0">
            <x v="300"/>
          </reference>
          <reference field="3" count="1" selected="0">
            <x v="300"/>
          </reference>
          <reference field="4" count="1" selected="0">
            <x v="303"/>
          </reference>
          <reference field="5" count="1">
            <x v="300"/>
          </reference>
        </references>
      </pivotArea>
    </format>
    <format dxfId="17065">
      <pivotArea dataOnly="0" labelOnly="1" fieldPosition="0">
        <references count="6">
          <reference field="0" count="1" selected="0">
            <x v="302"/>
          </reference>
          <reference field="1" count="1" selected="0">
            <x v="300"/>
          </reference>
          <reference field="2" count="1" selected="0">
            <x v="301"/>
          </reference>
          <reference field="3" count="1" selected="0">
            <x v="301"/>
          </reference>
          <reference field="4" count="1" selected="0">
            <x v="304"/>
          </reference>
          <reference field="5" count="1">
            <x v="301"/>
          </reference>
        </references>
      </pivotArea>
    </format>
    <format dxfId="17064">
      <pivotArea dataOnly="0" labelOnly="1" fieldPosition="0">
        <references count="6">
          <reference field="0" count="1" selected="0">
            <x v="303"/>
          </reference>
          <reference field="1" count="1" selected="0">
            <x v="301"/>
          </reference>
          <reference field="2" count="1" selected="0">
            <x v="302"/>
          </reference>
          <reference field="3" count="1" selected="0">
            <x v="302"/>
          </reference>
          <reference field="4" count="1" selected="0">
            <x v="305"/>
          </reference>
          <reference field="5" count="1">
            <x v="302"/>
          </reference>
        </references>
      </pivotArea>
    </format>
    <format dxfId="17063">
      <pivotArea dataOnly="0" labelOnly="1" fieldPosition="0">
        <references count="6">
          <reference field="0" count="1" selected="0">
            <x v="304"/>
          </reference>
          <reference field="1" count="1" selected="0">
            <x v="302"/>
          </reference>
          <reference field="2" count="1" selected="0">
            <x v="303"/>
          </reference>
          <reference field="3" count="1" selected="0">
            <x v="303"/>
          </reference>
          <reference field="4" count="1" selected="0">
            <x v="306"/>
          </reference>
          <reference field="5" count="1">
            <x v="303"/>
          </reference>
        </references>
      </pivotArea>
    </format>
    <format dxfId="17062">
      <pivotArea dataOnly="0" labelOnly="1" fieldPosition="0">
        <references count="6">
          <reference field="0" count="1" selected="0">
            <x v="305"/>
          </reference>
          <reference field="1" count="1" selected="0">
            <x v="303"/>
          </reference>
          <reference field="2" count="1" selected="0">
            <x v="304"/>
          </reference>
          <reference field="3" count="1" selected="0">
            <x v="304"/>
          </reference>
          <reference field="4" count="1" selected="0">
            <x v="307"/>
          </reference>
          <reference field="5" count="1">
            <x v="304"/>
          </reference>
        </references>
      </pivotArea>
    </format>
    <format dxfId="17061">
      <pivotArea dataOnly="0" labelOnly="1" fieldPosition="0">
        <references count="6">
          <reference field="0" count="1" selected="0">
            <x v="306"/>
          </reference>
          <reference field="1" count="1" selected="0">
            <x v="304"/>
          </reference>
          <reference field="2" count="1" selected="0">
            <x v="305"/>
          </reference>
          <reference field="3" count="1" selected="0">
            <x v="305"/>
          </reference>
          <reference field="4" count="1" selected="0">
            <x v="308"/>
          </reference>
          <reference field="5" count="1">
            <x v="305"/>
          </reference>
        </references>
      </pivotArea>
    </format>
    <format dxfId="17060">
      <pivotArea dataOnly="0" labelOnly="1" fieldPosition="0">
        <references count="6">
          <reference field="0" count="1" selected="0">
            <x v="307"/>
          </reference>
          <reference field="1" count="1" selected="0">
            <x v="305"/>
          </reference>
          <reference field="2" count="1" selected="0">
            <x v="306"/>
          </reference>
          <reference field="3" count="1" selected="0">
            <x v="306"/>
          </reference>
          <reference field="4" count="1" selected="0">
            <x v="309"/>
          </reference>
          <reference field="5" count="1">
            <x v="306"/>
          </reference>
        </references>
      </pivotArea>
    </format>
    <format dxfId="17059">
      <pivotArea dataOnly="0" labelOnly="1" fieldPosition="0">
        <references count="6">
          <reference field="0" count="1" selected="0">
            <x v="308"/>
          </reference>
          <reference field="1" count="1" selected="0">
            <x v="306"/>
          </reference>
          <reference field="2" count="1" selected="0">
            <x v="307"/>
          </reference>
          <reference field="3" count="1" selected="0">
            <x v="307"/>
          </reference>
          <reference field="4" count="1" selected="0">
            <x v="310"/>
          </reference>
          <reference field="5" count="1">
            <x v="307"/>
          </reference>
        </references>
      </pivotArea>
    </format>
    <format dxfId="17058">
      <pivotArea dataOnly="0" labelOnly="1" fieldPosition="0">
        <references count="6">
          <reference field="0" count="1" selected="0">
            <x v="309"/>
          </reference>
          <reference field="1" count="1" selected="0">
            <x v="307"/>
          </reference>
          <reference field="2" count="1" selected="0">
            <x v="308"/>
          </reference>
          <reference field="3" count="1" selected="0">
            <x v="308"/>
          </reference>
          <reference field="4" count="1" selected="0">
            <x v="311"/>
          </reference>
          <reference field="5" count="1">
            <x v="308"/>
          </reference>
        </references>
      </pivotArea>
    </format>
    <format dxfId="17057">
      <pivotArea dataOnly="0" labelOnly="1" fieldPosition="0">
        <references count="6">
          <reference field="0" count="1" selected="0">
            <x v="310"/>
          </reference>
          <reference field="1" count="1" selected="0">
            <x v="308"/>
          </reference>
          <reference field="2" count="1" selected="0">
            <x v="309"/>
          </reference>
          <reference field="3" count="1" selected="0">
            <x v="309"/>
          </reference>
          <reference field="4" count="1" selected="0">
            <x v="312"/>
          </reference>
          <reference field="5" count="1">
            <x v="309"/>
          </reference>
        </references>
      </pivotArea>
    </format>
    <format dxfId="17056">
      <pivotArea dataOnly="0" labelOnly="1" fieldPosition="0">
        <references count="6">
          <reference field="0" count="1" selected="0">
            <x v="311"/>
          </reference>
          <reference field="1" count="1" selected="0">
            <x v="309"/>
          </reference>
          <reference field="2" count="1" selected="0">
            <x v="310"/>
          </reference>
          <reference field="3" count="1" selected="0">
            <x v="310"/>
          </reference>
          <reference field="4" count="1" selected="0">
            <x v="313"/>
          </reference>
          <reference field="5" count="1">
            <x v="310"/>
          </reference>
        </references>
      </pivotArea>
    </format>
    <format dxfId="17055">
      <pivotArea dataOnly="0" labelOnly="1" fieldPosition="0">
        <references count="6">
          <reference field="0" count="1" selected="0">
            <x v="312"/>
          </reference>
          <reference field="1" count="1" selected="0">
            <x v="310"/>
          </reference>
          <reference field="2" count="1" selected="0">
            <x v="311"/>
          </reference>
          <reference field="3" count="1" selected="0">
            <x v="311"/>
          </reference>
          <reference field="4" count="1" selected="0">
            <x v="314"/>
          </reference>
          <reference field="5" count="1">
            <x v="311"/>
          </reference>
        </references>
      </pivotArea>
    </format>
    <format dxfId="17054">
      <pivotArea dataOnly="0" labelOnly="1" fieldPosition="0">
        <references count="6">
          <reference field="0" count="1" selected="0">
            <x v="313"/>
          </reference>
          <reference field="1" count="1" selected="0">
            <x v="311"/>
          </reference>
          <reference field="2" count="1" selected="0">
            <x v="312"/>
          </reference>
          <reference field="3" count="1" selected="0">
            <x v="312"/>
          </reference>
          <reference field="4" count="1" selected="0">
            <x v="315"/>
          </reference>
          <reference field="5" count="1">
            <x v="312"/>
          </reference>
        </references>
      </pivotArea>
    </format>
    <format dxfId="17053">
      <pivotArea dataOnly="0" labelOnly="1" fieldPosition="0">
        <references count="6">
          <reference field="0" count="1" selected="0">
            <x v="314"/>
          </reference>
          <reference field="1" count="1" selected="0">
            <x v="312"/>
          </reference>
          <reference field="2" count="1" selected="0">
            <x v="313"/>
          </reference>
          <reference field="3" count="1" selected="0">
            <x v="313"/>
          </reference>
          <reference field="4" count="1" selected="0">
            <x v="316"/>
          </reference>
          <reference field="5" count="1">
            <x v="313"/>
          </reference>
        </references>
      </pivotArea>
    </format>
    <format dxfId="17052">
      <pivotArea dataOnly="0" labelOnly="1" fieldPosition="0">
        <references count="6">
          <reference field="0" count="1" selected="0">
            <x v="315"/>
          </reference>
          <reference field="1" count="1" selected="0">
            <x v="313"/>
          </reference>
          <reference field="2" count="1" selected="0">
            <x v="314"/>
          </reference>
          <reference field="3" count="1" selected="0">
            <x v="314"/>
          </reference>
          <reference field="4" count="1" selected="0">
            <x v="317"/>
          </reference>
          <reference field="5" count="1">
            <x v="314"/>
          </reference>
        </references>
      </pivotArea>
    </format>
    <format dxfId="17051">
      <pivotArea dataOnly="0" labelOnly="1" fieldPosition="0">
        <references count="6">
          <reference field="0" count="1" selected="0">
            <x v="316"/>
          </reference>
          <reference field="1" count="1" selected="0">
            <x v="314"/>
          </reference>
          <reference field="2" count="1" selected="0">
            <x v="315"/>
          </reference>
          <reference field="3" count="1" selected="0">
            <x v="315"/>
          </reference>
          <reference field="4" count="1" selected="0">
            <x v="318"/>
          </reference>
          <reference field="5" count="1">
            <x v="315"/>
          </reference>
        </references>
      </pivotArea>
    </format>
    <format dxfId="17050">
      <pivotArea dataOnly="0" labelOnly="1" fieldPosition="0">
        <references count="6">
          <reference field="0" count="1" selected="0">
            <x v="317"/>
          </reference>
          <reference field="1" count="1" selected="0">
            <x v="315"/>
          </reference>
          <reference field="2" count="1" selected="0">
            <x v="316"/>
          </reference>
          <reference field="3" count="1" selected="0">
            <x v="316"/>
          </reference>
          <reference field="4" count="1" selected="0">
            <x v="319"/>
          </reference>
          <reference field="5" count="1">
            <x v="316"/>
          </reference>
        </references>
      </pivotArea>
    </format>
    <format dxfId="17049">
      <pivotArea dataOnly="0" labelOnly="1" fieldPosition="0">
        <references count="6">
          <reference field="0" count="1" selected="0">
            <x v="318"/>
          </reference>
          <reference field="1" count="1" selected="0">
            <x v="316"/>
          </reference>
          <reference field="2" count="1" selected="0">
            <x v="317"/>
          </reference>
          <reference field="3" count="1" selected="0">
            <x v="317"/>
          </reference>
          <reference field="4" count="1" selected="0">
            <x v="320"/>
          </reference>
          <reference field="5" count="1">
            <x v="317"/>
          </reference>
        </references>
      </pivotArea>
    </format>
    <format dxfId="17048">
      <pivotArea dataOnly="0" labelOnly="1" fieldPosition="0">
        <references count="6">
          <reference field="0" count="1" selected="0">
            <x v="319"/>
          </reference>
          <reference field="1" count="1" selected="0">
            <x v="317"/>
          </reference>
          <reference field="2" count="1" selected="0">
            <x v="318"/>
          </reference>
          <reference field="3" count="1" selected="0">
            <x v="318"/>
          </reference>
          <reference field="4" count="1" selected="0">
            <x v="321"/>
          </reference>
          <reference field="5" count="1">
            <x v="318"/>
          </reference>
        </references>
      </pivotArea>
    </format>
    <format dxfId="17047">
      <pivotArea dataOnly="0" labelOnly="1" fieldPosition="0">
        <references count="6">
          <reference field="0" count="1" selected="0">
            <x v="320"/>
          </reference>
          <reference field="1" count="1" selected="0">
            <x v="318"/>
          </reference>
          <reference field="2" count="1" selected="0">
            <x v="319"/>
          </reference>
          <reference field="3" count="1" selected="0">
            <x v="319"/>
          </reference>
          <reference field="4" count="1" selected="0">
            <x v="322"/>
          </reference>
          <reference field="5" count="1">
            <x v="319"/>
          </reference>
        </references>
      </pivotArea>
    </format>
    <format dxfId="17046">
      <pivotArea dataOnly="0" labelOnly="1" fieldPosition="0">
        <references count="6">
          <reference field="0" count="1" selected="0">
            <x v="321"/>
          </reference>
          <reference field="1" count="1" selected="0">
            <x v="319"/>
          </reference>
          <reference field="2" count="1" selected="0">
            <x v="320"/>
          </reference>
          <reference field="3" count="1" selected="0">
            <x v="320"/>
          </reference>
          <reference field="4" count="1" selected="0">
            <x v="323"/>
          </reference>
          <reference field="5" count="1">
            <x v="320"/>
          </reference>
        </references>
      </pivotArea>
    </format>
    <format dxfId="17045">
      <pivotArea dataOnly="0" labelOnly="1" fieldPosition="0">
        <references count="6">
          <reference field="0" count="1" selected="0">
            <x v="322"/>
          </reference>
          <reference field="1" count="1" selected="0">
            <x v="320"/>
          </reference>
          <reference field="2" count="1" selected="0">
            <x v="321"/>
          </reference>
          <reference field="3" count="1" selected="0">
            <x v="321"/>
          </reference>
          <reference field="4" count="1" selected="0">
            <x v="324"/>
          </reference>
          <reference field="5" count="1">
            <x v="321"/>
          </reference>
        </references>
      </pivotArea>
    </format>
    <format dxfId="17044">
      <pivotArea dataOnly="0" labelOnly="1" fieldPosition="0">
        <references count="6">
          <reference field="0" count="1" selected="0">
            <x v="323"/>
          </reference>
          <reference field="1" count="1" selected="0">
            <x v="321"/>
          </reference>
          <reference field="2" count="1" selected="0">
            <x v="322"/>
          </reference>
          <reference field="3" count="1" selected="0">
            <x v="322"/>
          </reference>
          <reference field="4" count="1" selected="0">
            <x v="325"/>
          </reference>
          <reference field="5" count="1">
            <x v="322"/>
          </reference>
        </references>
      </pivotArea>
    </format>
    <format dxfId="17043">
      <pivotArea dataOnly="0" labelOnly="1" fieldPosition="0">
        <references count="6">
          <reference field="0" count="1" selected="0">
            <x v="324"/>
          </reference>
          <reference field="1" count="1" selected="0">
            <x v="322"/>
          </reference>
          <reference field="2" count="1" selected="0">
            <x v="323"/>
          </reference>
          <reference field="3" count="1" selected="0">
            <x v="323"/>
          </reference>
          <reference field="4" count="1" selected="0">
            <x v="326"/>
          </reference>
          <reference field="5" count="1">
            <x v="323"/>
          </reference>
        </references>
      </pivotArea>
    </format>
    <format dxfId="17042">
      <pivotArea dataOnly="0" labelOnly="1" fieldPosition="0">
        <references count="6">
          <reference field="0" count="1" selected="0">
            <x v="325"/>
          </reference>
          <reference field="1" count="1" selected="0">
            <x v="323"/>
          </reference>
          <reference field="2" count="1" selected="0">
            <x v="324"/>
          </reference>
          <reference field="3" count="1" selected="0">
            <x v="324"/>
          </reference>
          <reference field="4" count="1" selected="0">
            <x v="327"/>
          </reference>
          <reference field="5" count="1">
            <x v="324"/>
          </reference>
        </references>
      </pivotArea>
    </format>
    <format dxfId="17041">
      <pivotArea dataOnly="0" labelOnly="1" fieldPosition="0">
        <references count="6">
          <reference field="0" count="1" selected="0">
            <x v="326"/>
          </reference>
          <reference field="1" count="1" selected="0">
            <x v="324"/>
          </reference>
          <reference field="2" count="1" selected="0">
            <x v="325"/>
          </reference>
          <reference field="3" count="1" selected="0">
            <x v="325"/>
          </reference>
          <reference field="4" count="1" selected="0">
            <x v="328"/>
          </reference>
          <reference field="5" count="1">
            <x v="325"/>
          </reference>
        </references>
      </pivotArea>
    </format>
    <format dxfId="17040">
      <pivotArea dataOnly="0" labelOnly="1" fieldPosition="0">
        <references count="6">
          <reference field="0" count="1" selected="0">
            <x v="327"/>
          </reference>
          <reference field="1" count="1" selected="0">
            <x v="325"/>
          </reference>
          <reference field="2" count="1" selected="0">
            <x v="326"/>
          </reference>
          <reference field="3" count="1" selected="0">
            <x v="326"/>
          </reference>
          <reference field="4" count="1" selected="0">
            <x v="329"/>
          </reference>
          <reference field="5" count="1">
            <x v="326"/>
          </reference>
        </references>
      </pivotArea>
    </format>
    <format dxfId="17039">
      <pivotArea dataOnly="0" labelOnly="1" fieldPosition="0">
        <references count="6">
          <reference field="0" count="1" selected="0">
            <x v="328"/>
          </reference>
          <reference field="1" count="1" selected="0">
            <x v="326"/>
          </reference>
          <reference field="2" count="1" selected="0">
            <x v="327"/>
          </reference>
          <reference field="3" count="1" selected="0">
            <x v="327"/>
          </reference>
          <reference field="4" count="1" selected="0">
            <x v="330"/>
          </reference>
          <reference field="5" count="1">
            <x v="327"/>
          </reference>
        </references>
      </pivotArea>
    </format>
    <format dxfId="17038">
      <pivotArea dataOnly="0" labelOnly="1" fieldPosition="0">
        <references count="6">
          <reference field="0" count="1" selected="0">
            <x v="329"/>
          </reference>
          <reference field="1" count="1" selected="0">
            <x v="327"/>
          </reference>
          <reference field="2" count="1" selected="0">
            <x v="328"/>
          </reference>
          <reference field="3" count="1" selected="0">
            <x v="328"/>
          </reference>
          <reference field="4" count="1" selected="0">
            <x v="331"/>
          </reference>
          <reference field="5" count="1">
            <x v="328"/>
          </reference>
        </references>
      </pivotArea>
    </format>
    <format dxfId="17037">
      <pivotArea dataOnly="0" labelOnly="1" fieldPosition="0">
        <references count="6">
          <reference field="0" count="1" selected="0">
            <x v="330"/>
          </reference>
          <reference field="1" count="1" selected="0">
            <x v="328"/>
          </reference>
          <reference field="2" count="1" selected="0">
            <x v="329"/>
          </reference>
          <reference field="3" count="1" selected="0">
            <x v="329"/>
          </reference>
          <reference field="4" count="1" selected="0">
            <x v="332"/>
          </reference>
          <reference field="5" count="1">
            <x v="329"/>
          </reference>
        </references>
      </pivotArea>
    </format>
    <format dxfId="17036">
      <pivotArea dataOnly="0" labelOnly="1" fieldPosition="0">
        <references count="6">
          <reference field="0" count="1" selected="0">
            <x v="331"/>
          </reference>
          <reference field="1" count="1" selected="0">
            <x v="329"/>
          </reference>
          <reference field="2" count="1" selected="0">
            <x v="330"/>
          </reference>
          <reference field="3" count="1" selected="0">
            <x v="330"/>
          </reference>
          <reference field="4" count="1" selected="0">
            <x v="333"/>
          </reference>
          <reference field="5" count="1">
            <x v="330"/>
          </reference>
        </references>
      </pivotArea>
    </format>
    <format dxfId="17035">
      <pivotArea dataOnly="0" labelOnly="1" fieldPosition="0">
        <references count="6">
          <reference field="0" count="1" selected="0">
            <x v="332"/>
          </reference>
          <reference field="1" count="1" selected="0">
            <x v="330"/>
          </reference>
          <reference field="2" count="1" selected="0">
            <x v="331"/>
          </reference>
          <reference field="3" count="1" selected="0">
            <x v="331"/>
          </reference>
          <reference field="4" count="1" selected="0">
            <x v="334"/>
          </reference>
          <reference field="5" count="1">
            <x v="331"/>
          </reference>
        </references>
      </pivotArea>
    </format>
    <format dxfId="17034">
      <pivotArea dataOnly="0" labelOnly="1" fieldPosition="0">
        <references count="6">
          <reference field="0" count="1" selected="0">
            <x v="333"/>
          </reference>
          <reference field="1" count="1" selected="0">
            <x v="331"/>
          </reference>
          <reference field="2" count="1" selected="0">
            <x v="332"/>
          </reference>
          <reference field="3" count="1" selected="0">
            <x v="332"/>
          </reference>
          <reference field="4" count="1" selected="0">
            <x v="335"/>
          </reference>
          <reference field="5" count="1">
            <x v="332"/>
          </reference>
        </references>
      </pivotArea>
    </format>
    <format dxfId="17033">
      <pivotArea dataOnly="0" labelOnly="1" fieldPosition="0">
        <references count="6">
          <reference field="0" count="1" selected="0">
            <x v="334"/>
          </reference>
          <reference field="1" count="1" selected="0">
            <x v="332"/>
          </reference>
          <reference field="2" count="1" selected="0">
            <x v="333"/>
          </reference>
          <reference field="3" count="1" selected="0">
            <x v="333"/>
          </reference>
          <reference field="4" count="1" selected="0">
            <x v="336"/>
          </reference>
          <reference field="5" count="1">
            <x v="333"/>
          </reference>
        </references>
      </pivotArea>
    </format>
    <format dxfId="17032">
      <pivotArea dataOnly="0" labelOnly="1" fieldPosition="0">
        <references count="6">
          <reference field="0" count="1" selected="0">
            <x v="335"/>
          </reference>
          <reference field="1" count="1" selected="0">
            <x v="333"/>
          </reference>
          <reference field="2" count="1" selected="0">
            <x v="334"/>
          </reference>
          <reference field="3" count="1" selected="0">
            <x v="334"/>
          </reference>
          <reference field="4" count="1" selected="0">
            <x v="337"/>
          </reference>
          <reference field="5" count="1">
            <x v="334"/>
          </reference>
        </references>
      </pivotArea>
    </format>
    <format dxfId="17031">
      <pivotArea dataOnly="0" labelOnly="1" fieldPosition="0">
        <references count="6">
          <reference field="0" count="1" selected="0">
            <x v="336"/>
          </reference>
          <reference field="1" count="1" selected="0">
            <x v="334"/>
          </reference>
          <reference field="2" count="1" selected="0">
            <x v="335"/>
          </reference>
          <reference field="3" count="1" selected="0">
            <x v="335"/>
          </reference>
          <reference field="4" count="1" selected="0">
            <x v="338"/>
          </reference>
          <reference field="5" count="1">
            <x v="335"/>
          </reference>
        </references>
      </pivotArea>
    </format>
    <format dxfId="17030">
      <pivotArea dataOnly="0" labelOnly="1" fieldPosition="0">
        <references count="6">
          <reference field="0" count="1" selected="0">
            <x v="337"/>
          </reference>
          <reference field="1" count="1" selected="0">
            <x v="335"/>
          </reference>
          <reference field="2" count="1" selected="0">
            <x v="336"/>
          </reference>
          <reference field="3" count="1" selected="0">
            <x v="336"/>
          </reference>
          <reference field="4" count="1" selected="0">
            <x v="339"/>
          </reference>
          <reference field="5" count="1">
            <x v="336"/>
          </reference>
        </references>
      </pivotArea>
    </format>
    <format dxfId="17029">
      <pivotArea dataOnly="0" labelOnly="1" fieldPosition="0">
        <references count="6">
          <reference field="0" count="1" selected="0">
            <x v="338"/>
          </reference>
          <reference field="1" count="1" selected="0">
            <x v="336"/>
          </reference>
          <reference field="2" count="1" selected="0">
            <x v="337"/>
          </reference>
          <reference field="3" count="1" selected="0">
            <x v="337"/>
          </reference>
          <reference field="4" count="1" selected="0">
            <x v="340"/>
          </reference>
          <reference field="5" count="1">
            <x v="337"/>
          </reference>
        </references>
      </pivotArea>
    </format>
    <format dxfId="17028">
      <pivotArea dataOnly="0" labelOnly="1" fieldPosition="0">
        <references count="6">
          <reference field="0" count="1" selected="0">
            <x v="339"/>
          </reference>
          <reference field="1" count="1" selected="0">
            <x v="337"/>
          </reference>
          <reference field="2" count="1" selected="0">
            <x v="338"/>
          </reference>
          <reference field="3" count="1" selected="0">
            <x v="338"/>
          </reference>
          <reference field="4" count="1" selected="0">
            <x v="341"/>
          </reference>
          <reference field="5" count="1">
            <x v="338"/>
          </reference>
        </references>
      </pivotArea>
    </format>
    <format dxfId="17027">
      <pivotArea dataOnly="0" labelOnly="1" fieldPosition="0">
        <references count="6">
          <reference field="0" count="1" selected="0">
            <x v="340"/>
          </reference>
          <reference field="1" count="1" selected="0">
            <x v="338"/>
          </reference>
          <reference field="2" count="1" selected="0">
            <x v="339"/>
          </reference>
          <reference field="3" count="1" selected="0">
            <x v="339"/>
          </reference>
          <reference field="4" count="1" selected="0">
            <x v="342"/>
          </reference>
          <reference field="5" count="1">
            <x v="339"/>
          </reference>
        </references>
      </pivotArea>
    </format>
    <format dxfId="17026">
      <pivotArea dataOnly="0" labelOnly="1" fieldPosition="0">
        <references count="6">
          <reference field="0" count="1" selected="0">
            <x v="341"/>
          </reference>
          <reference field="1" count="1" selected="0">
            <x v="339"/>
          </reference>
          <reference field="2" count="1" selected="0">
            <x v="340"/>
          </reference>
          <reference field="3" count="1" selected="0">
            <x v="340"/>
          </reference>
          <reference field="4" count="1" selected="0">
            <x v="343"/>
          </reference>
          <reference field="5" count="1">
            <x v="340"/>
          </reference>
        </references>
      </pivotArea>
    </format>
    <format dxfId="17025">
      <pivotArea dataOnly="0" labelOnly="1" fieldPosition="0">
        <references count="6">
          <reference field="0" count="1" selected="0">
            <x v="342"/>
          </reference>
          <reference field="1" count="1" selected="0">
            <x v="340"/>
          </reference>
          <reference field="2" count="1" selected="0">
            <x v="341"/>
          </reference>
          <reference field="3" count="1" selected="0">
            <x v="341"/>
          </reference>
          <reference field="4" count="1" selected="0">
            <x v="344"/>
          </reference>
          <reference field="5" count="1">
            <x v="341"/>
          </reference>
        </references>
      </pivotArea>
    </format>
    <format dxfId="17024">
      <pivotArea dataOnly="0" labelOnly="1" fieldPosition="0">
        <references count="6">
          <reference field="0" count="1" selected="0">
            <x v="343"/>
          </reference>
          <reference field="1" count="1" selected="0">
            <x v="341"/>
          </reference>
          <reference field="2" count="1" selected="0">
            <x v="342"/>
          </reference>
          <reference field="3" count="1" selected="0">
            <x v="342"/>
          </reference>
          <reference field="4" count="1" selected="0">
            <x v="345"/>
          </reference>
          <reference field="5" count="1">
            <x v="342"/>
          </reference>
        </references>
      </pivotArea>
    </format>
    <format dxfId="17023">
      <pivotArea dataOnly="0" labelOnly="1" fieldPosition="0">
        <references count="6">
          <reference field="0" count="1" selected="0">
            <x v="344"/>
          </reference>
          <reference field="1" count="1" selected="0">
            <x v="342"/>
          </reference>
          <reference field="2" count="1" selected="0">
            <x v="343"/>
          </reference>
          <reference field="3" count="1" selected="0">
            <x v="343"/>
          </reference>
          <reference field="4" count="1" selected="0">
            <x v="346"/>
          </reference>
          <reference field="5" count="1">
            <x v="343"/>
          </reference>
        </references>
      </pivotArea>
    </format>
    <format dxfId="17022">
      <pivotArea dataOnly="0" labelOnly="1" fieldPosition="0">
        <references count="6">
          <reference field="0" count="1" selected="0">
            <x v="345"/>
          </reference>
          <reference field="1" count="1" selected="0">
            <x v="343"/>
          </reference>
          <reference field="2" count="1" selected="0">
            <x v="344"/>
          </reference>
          <reference field="3" count="1" selected="0">
            <x v="344"/>
          </reference>
          <reference field="4" count="1" selected="0">
            <x v="347"/>
          </reference>
          <reference field="5" count="1">
            <x v="344"/>
          </reference>
        </references>
      </pivotArea>
    </format>
    <format dxfId="17021">
      <pivotArea dataOnly="0" labelOnly="1" fieldPosition="0">
        <references count="6">
          <reference field="0" count="1" selected="0">
            <x v="346"/>
          </reference>
          <reference field="1" count="1" selected="0">
            <x v="344"/>
          </reference>
          <reference field="2" count="1" selected="0">
            <x v="345"/>
          </reference>
          <reference field="3" count="1" selected="0">
            <x v="345"/>
          </reference>
          <reference field="4" count="1" selected="0">
            <x v="348"/>
          </reference>
          <reference field="5" count="1">
            <x v="345"/>
          </reference>
        </references>
      </pivotArea>
    </format>
    <format dxfId="17020">
      <pivotArea dataOnly="0" labelOnly="1" fieldPosition="0">
        <references count="6">
          <reference field="0" count="1" selected="0">
            <x v="347"/>
          </reference>
          <reference field="1" count="1" selected="0">
            <x v="345"/>
          </reference>
          <reference field="2" count="1" selected="0">
            <x v="346"/>
          </reference>
          <reference field="3" count="1" selected="0">
            <x v="346"/>
          </reference>
          <reference field="4" count="1" selected="0">
            <x v="349"/>
          </reference>
          <reference field="5" count="1">
            <x v="346"/>
          </reference>
        </references>
      </pivotArea>
    </format>
    <format dxfId="17019">
      <pivotArea dataOnly="0" labelOnly="1" fieldPosition="0">
        <references count="6">
          <reference field="0" count="1" selected="0">
            <x v="348"/>
          </reference>
          <reference field="1" count="1" selected="0">
            <x v="346"/>
          </reference>
          <reference field="2" count="1" selected="0">
            <x v="347"/>
          </reference>
          <reference field="3" count="1" selected="0">
            <x v="347"/>
          </reference>
          <reference field="4" count="1" selected="0">
            <x v="350"/>
          </reference>
          <reference field="5" count="1">
            <x v="347"/>
          </reference>
        </references>
      </pivotArea>
    </format>
    <format dxfId="17018">
      <pivotArea dataOnly="0" labelOnly="1" fieldPosition="0">
        <references count="6">
          <reference field="0" count="1" selected="0">
            <x v="349"/>
          </reference>
          <reference field="1" count="1" selected="0">
            <x v="347"/>
          </reference>
          <reference field="2" count="1" selected="0">
            <x v="348"/>
          </reference>
          <reference field="3" count="1" selected="0">
            <x v="348"/>
          </reference>
          <reference field="4" count="1" selected="0">
            <x v="351"/>
          </reference>
          <reference field="5" count="1">
            <x v="348"/>
          </reference>
        </references>
      </pivotArea>
    </format>
    <format dxfId="17017">
      <pivotArea dataOnly="0" labelOnly="1" fieldPosition="0">
        <references count="6">
          <reference field="0" count="1" selected="0">
            <x v="350"/>
          </reference>
          <reference field="1" count="1" selected="0">
            <x v="348"/>
          </reference>
          <reference field="2" count="1" selected="0">
            <x v="349"/>
          </reference>
          <reference field="3" count="1" selected="0">
            <x v="349"/>
          </reference>
          <reference field="4" count="1" selected="0">
            <x v="352"/>
          </reference>
          <reference field="5" count="1">
            <x v="349"/>
          </reference>
        </references>
      </pivotArea>
    </format>
    <format dxfId="17016">
      <pivotArea dataOnly="0" labelOnly="1" fieldPosition="0">
        <references count="6">
          <reference field="0" count="1" selected="0">
            <x v="351"/>
          </reference>
          <reference field="1" count="1" selected="0">
            <x v="349"/>
          </reference>
          <reference field="2" count="1" selected="0">
            <x v="350"/>
          </reference>
          <reference field="3" count="1" selected="0">
            <x v="350"/>
          </reference>
          <reference field="4" count="1" selected="0">
            <x v="353"/>
          </reference>
          <reference field="5" count="1">
            <x v="350"/>
          </reference>
        </references>
      </pivotArea>
    </format>
    <format dxfId="17015">
      <pivotArea dataOnly="0" labelOnly="1" fieldPosition="0">
        <references count="6">
          <reference field="0" count="1" selected="0">
            <x v="352"/>
          </reference>
          <reference field="1" count="1" selected="0">
            <x v="350"/>
          </reference>
          <reference field="2" count="1" selected="0">
            <x v="351"/>
          </reference>
          <reference field="3" count="1" selected="0">
            <x v="351"/>
          </reference>
          <reference field="4" count="1" selected="0">
            <x v="354"/>
          </reference>
          <reference field="5" count="1">
            <x v="351"/>
          </reference>
        </references>
      </pivotArea>
    </format>
    <format dxfId="17014">
      <pivotArea dataOnly="0" labelOnly="1" fieldPosition="0">
        <references count="6">
          <reference field="0" count="1" selected="0">
            <x v="353"/>
          </reference>
          <reference field="1" count="1" selected="0">
            <x v="351"/>
          </reference>
          <reference field="2" count="1" selected="0">
            <x v="352"/>
          </reference>
          <reference field="3" count="1" selected="0">
            <x v="352"/>
          </reference>
          <reference field="4" count="1" selected="0">
            <x v="355"/>
          </reference>
          <reference field="5" count="1">
            <x v="352"/>
          </reference>
        </references>
      </pivotArea>
    </format>
    <format dxfId="17013">
      <pivotArea dataOnly="0" labelOnly="1" fieldPosition="0">
        <references count="6">
          <reference field="0" count="1" selected="0">
            <x v="354"/>
          </reference>
          <reference field="1" count="1" selected="0">
            <x v="352"/>
          </reference>
          <reference field="2" count="1" selected="0">
            <x v="353"/>
          </reference>
          <reference field="3" count="1" selected="0">
            <x v="353"/>
          </reference>
          <reference field="4" count="1" selected="0">
            <x v="356"/>
          </reference>
          <reference field="5" count="1">
            <x v="353"/>
          </reference>
        </references>
      </pivotArea>
    </format>
    <format dxfId="17012">
      <pivotArea dataOnly="0" labelOnly="1" fieldPosition="0">
        <references count="6">
          <reference field="0" count="1" selected="0">
            <x v="355"/>
          </reference>
          <reference field="1" count="1" selected="0">
            <x v="353"/>
          </reference>
          <reference field="2" count="1" selected="0">
            <x v="354"/>
          </reference>
          <reference field="3" count="1" selected="0">
            <x v="354"/>
          </reference>
          <reference field="4" count="1" selected="0">
            <x v="357"/>
          </reference>
          <reference field="5" count="1">
            <x v="354"/>
          </reference>
        </references>
      </pivotArea>
    </format>
    <format dxfId="17011">
      <pivotArea dataOnly="0" labelOnly="1" fieldPosition="0">
        <references count="6">
          <reference field="0" count="1" selected="0">
            <x v="356"/>
          </reference>
          <reference field="1" count="1" selected="0">
            <x v="354"/>
          </reference>
          <reference field="2" count="1" selected="0">
            <x v="355"/>
          </reference>
          <reference field="3" count="1" selected="0">
            <x v="355"/>
          </reference>
          <reference field="4" count="1" selected="0">
            <x v="358"/>
          </reference>
          <reference field="5" count="1">
            <x v="355"/>
          </reference>
        </references>
      </pivotArea>
    </format>
    <format dxfId="17010">
      <pivotArea dataOnly="0" labelOnly="1" fieldPosition="0">
        <references count="6">
          <reference field="0" count="1" selected="0">
            <x v="357"/>
          </reference>
          <reference field="1" count="1" selected="0">
            <x v="355"/>
          </reference>
          <reference field="2" count="1" selected="0">
            <x v="356"/>
          </reference>
          <reference field="3" count="1" selected="0">
            <x v="356"/>
          </reference>
          <reference field="4" count="1" selected="0">
            <x v="359"/>
          </reference>
          <reference field="5" count="1">
            <x v="356"/>
          </reference>
        </references>
      </pivotArea>
    </format>
    <format dxfId="17009">
      <pivotArea dataOnly="0" labelOnly="1" fieldPosition="0">
        <references count="6">
          <reference field="0" count="1" selected="0">
            <x v="358"/>
          </reference>
          <reference field="1" count="1" selected="0">
            <x v="356"/>
          </reference>
          <reference field="2" count="1" selected="0">
            <x v="357"/>
          </reference>
          <reference field="3" count="1" selected="0">
            <x v="357"/>
          </reference>
          <reference field="4" count="1" selected="0">
            <x v="360"/>
          </reference>
          <reference field="5" count="1">
            <x v="357"/>
          </reference>
        </references>
      </pivotArea>
    </format>
    <format dxfId="17008">
      <pivotArea dataOnly="0" labelOnly="1" fieldPosition="0">
        <references count="6">
          <reference field="0" count="1" selected="0">
            <x v="359"/>
          </reference>
          <reference field="1" count="1" selected="0">
            <x v="357"/>
          </reference>
          <reference field="2" count="1" selected="0">
            <x v="358"/>
          </reference>
          <reference field="3" count="1" selected="0">
            <x v="358"/>
          </reference>
          <reference field="4" count="1" selected="0">
            <x v="361"/>
          </reference>
          <reference field="5" count="1">
            <x v="358"/>
          </reference>
        </references>
      </pivotArea>
    </format>
    <format dxfId="17007">
      <pivotArea dataOnly="0" labelOnly="1" fieldPosition="0">
        <references count="6">
          <reference field="0" count="1" selected="0">
            <x v="360"/>
          </reference>
          <reference field="1" count="1" selected="0">
            <x v="358"/>
          </reference>
          <reference field="2" count="1" selected="0">
            <x v="359"/>
          </reference>
          <reference field="3" count="1" selected="0">
            <x v="359"/>
          </reference>
          <reference field="4" count="1" selected="0">
            <x v="362"/>
          </reference>
          <reference field="5" count="1">
            <x v="359"/>
          </reference>
        </references>
      </pivotArea>
    </format>
    <format dxfId="17006">
      <pivotArea dataOnly="0" labelOnly="1" fieldPosition="0">
        <references count="6">
          <reference field="0" count="1" selected="0">
            <x v="361"/>
          </reference>
          <reference field="1" count="1" selected="0">
            <x v="359"/>
          </reference>
          <reference field="2" count="1" selected="0">
            <x v="360"/>
          </reference>
          <reference field="3" count="1" selected="0">
            <x v="360"/>
          </reference>
          <reference field="4" count="1" selected="0">
            <x v="363"/>
          </reference>
          <reference field="5" count="1">
            <x v="360"/>
          </reference>
        </references>
      </pivotArea>
    </format>
    <format dxfId="17005">
      <pivotArea dataOnly="0" labelOnly="1" fieldPosition="0">
        <references count="6">
          <reference field="0" count="1" selected="0">
            <x v="362"/>
          </reference>
          <reference field="1" count="1" selected="0">
            <x v="360"/>
          </reference>
          <reference field="2" count="1" selected="0">
            <x v="361"/>
          </reference>
          <reference field="3" count="1" selected="0">
            <x v="361"/>
          </reference>
          <reference field="4" count="1" selected="0">
            <x v="364"/>
          </reference>
          <reference field="5" count="1">
            <x v="361"/>
          </reference>
        </references>
      </pivotArea>
    </format>
    <format dxfId="17004">
      <pivotArea dataOnly="0" labelOnly="1" fieldPosition="0">
        <references count="6">
          <reference field="0" count="1" selected="0">
            <x v="363"/>
          </reference>
          <reference field="1" count="1" selected="0">
            <x v="361"/>
          </reference>
          <reference field="2" count="1" selected="0">
            <x v="362"/>
          </reference>
          <reference field="3" count="1" selected="0">
            <x v="362"/>
          </reference>
          <reference field="4" count="1" selected="0">
            <x v="365"/>
          </reference>
          <reference field="5" count="1">
            <x v="362"/>
          </reference>
        </references>
      </pivotArea>
    </format>
    <format dxfId="17003">
      <pivotArea dataOnly="0" labelOnly="1" fieldPosition="0">
        <references count="6">
          <reference field="0" count="1" selected="0">
            <x v="364"/>
          </reference>
          <reference field="1" count="1" selected="0">
            <x v="362"/>
          </reference>
          <reference field="2" count="1" selected="0">
            <x v="363"/>
          </reference>
          <reference field="3" count="1" selected="0">
            <x v="363"/>
          </reference>
          <reference field="4" count="1" selected="0">
            <x v="366"/>
          </reference>
          <reference field="5" count="1">
            <x v="363"/>
          </reference>
        </references>
      </pivotArea>
    </format>
    <format dxfId="17002">
      <pivotArea dataOnly="0" labelOnly="1" fieldPosition="0">
        <references count="6">
          <reference field="0" count="1" selected="0">
            <x v="365"/>
          </reference>
          <reference field="1" count="1" selected="0">
            <x v="363"/>
          </reference>
          <reference field="2" count="1" selected="0">
            <x v="364"/>
          </reference>
          <reference field="3" count="1" selected="0">
            <x v="364"/>
          </reference>
          <reference field="4" count="1" selected="0">
            <x v="367"/>
          </reference>
          <reference field="5" count="1">
            <x v="364"/>
          </reference>
        </references>
      </pivotArea>
    </format>
    <format dxfId="17001">
      <pivotArea dataOnly="0" labelOnly="1" fieldPosition="0">
        <references count="6">
          <reference field="0" count="1" selected="0">
            <x v="366"/>
          </reference>
          <reference field="1" count="1" selected="0">
            <x v="364"/>
          </reference>
          <reference field="2" count="1" selected="0">
            <x v="365"/>
          </reference>
          <reference field="3" count="1" selected="0">
            <x v="365"/>
          </reference>
          <reference field="4" count="1" selected="0">
            <x v="368"/>
          </reference>
          <reference field="5" count="1">
            <x v="365"/>
          </reference>
        </references>
      </pivotArea>
    </format>
    <format dxfId="17000">
      <pivotArea dataOnly="0" labelOnly="1" fieldPosition="0">
        <references count="6">
          <reference field="0" count="1" selected="0">
            <x v="367"/>
          </reference>
          <reference field="1" count="1" selected="0">
            <x v="365"/>
          </reference>
          <reference field="2" count="1" selected="0">
            <x v="366"/>
          </reference>
          <reference field="3" count="1" selected="0">
            <x v="366"/>
          </reference>
          <reference field="4" count="1" selected="0">
            <x v="369"/>
          </reference>
          <reference field="5" count="1">
            <x v="366"/>
          </reference>
        </references>
      </pivotArea>
    </format>
    <format dxfId="16999">
      <pivotArea dataOnly="0" labelOnly="1" fieldPosition="0">
        <references count="6">
          <reference field="0" count="1" selected="0">
            <x v="368"/>
          </reference>
          <reference field="1" count="1" selected="0">
            <x v="366"/>
          </reference>
          <reference field="2" count="1" selected="0">
            <x v="367"/>
          </reference>
          <reference field="3" count="1" selected="0">
            <x v="367"/>
          </reference>
          <reference field="4" count="1" selected="0">
            <x v="370"/>
          </reference>
          <reference field="5" count="1">
            <x v="367"/>
          </reference>
        </references>
      </pivotArea>
    </format>
    <format dxfId="16998">
      <pivotArea dataOnly="0" labelOnly="1" fieldPosition="0">
        <references count="6">
          <reference field="0" count="1" selected="0">
            <x v="369"/>
          </reference>
          <reference field="1" count="1" selected="0">
            <x v="367"/>
          </reference>
          <reference field="2" count="1" selected="0">
            <x v="368"/>
          </reference>
          <reference field="3" count="1" selected="0">
            <x v="368"/>
          </reference>
          <reference field="4" count="1" selected="0">
            <x v="371"/>
          </reference>
          <reference field="5" count="1">
            <x v="368"/>
          </reference>
        </references>
      </pivotArea>
    </format>
    <format dxfId="16997">
      <pivotArea dataOnly="0" labelOnly="1" fieldPosition="0">
        <references count="6">
          <reference field="0" count="1" selected="0">
            <x v="370"/>
          </reference>
          <reference field="1" count="1" selected="0">
            <x v="368"/>
          </reference>
          <reference field="2" count="1" selected="0">
            <x v="369"/>
          </reference>
          <reference field="3" count="1" selected="0">
            <x v="369"/>
          </reference>
          <reference field="4" count="1" selected="0">
            <x v="372"/>
          </reference>
          <reference field="5" count="1">
            <x v="369"/>
          </reference>
        </references>
      </pivotArea>
    </format>
    <format dxfId="16996">
      <pivotArea dataOnly="0" labelOnly="1" fieldPosition="0">
        <references count="6">
          <reference field="0" count="1" selected="0">
            <x v="371"/>
          </reference>
          <reference field="1" count="1" selected="0">
            <x v="369"/>
          </reference>
          <reference field="2" count="1" selected="0">
            <x v="370"/>
          </reference>
          <reference field="3" count="1" selected="0">
            <x v="370"/>
          </reference>
          <reference field="4" count="1" selected="0">
            <x v="373"/>
          </reference>
          <reference field="5" count="1">
            <x v="370"/>
          </reference>
        </references>
      </pivotArea>
    </format>
    <format dxfId="16995">
      <pivotArea dataOnly="0" labelOnly="1" fieldPosition="0">
        <references count="6">
          <reference field="0" count="1" selected="0">
            <x v="372"/>
          </reference>
          <reference field="1" count="1" selected="0">
            <x v="370"/>
          </reference>
          <reference field="2" count="1" selected="0">
            <x v="371"/>
          </reference>
          <reference field="3" count="1" selected="0">
            <x v="371"/>
          </reference>
          <reference field="4" count="1" selected="0">
            <x v="374"/>
          </reference>
          <reference field="5" count="1">
            <x v="371"/>
          </reference>
        </references>
      </pivotArea>
    </format>
    <format dxfId="16994">
      <pivotArea dataOnly="0" labelOnly="1" fieldPosition="0">
        <references count="6">
          <reference field="0" count="1" selected="0">
            <x v="373"/>
          </reference>
          <reference field="1" count="1" selected="0">
            <x v="371"/>
          </reference>
          <reference field="2" count="1" selected="0">
            <x v="372"/>
          </reference>
          <reference field="3" count="1" selected="0">
            <x v="372"/>
          </reference>
          <reference field="4" count="1" selected="0">
            <x v="375"/>
          </reference>
          <reference field="5" count="1">
            <x v="372"/>
          </reference>
        </references>
      </pivotArea>
    </format>
    <format dxfId="16993">
      <pivotArea dataOnly="0" labelOnly="1" fieldPosition="0">
        <references count="6">
          <reference field="0" count="1" selected="0">
            <x v="374"/>
          </reference>
          <reference field="1" count="1" selected="0">
            <x v="372"/>
          </reference>
          <reference field="2" count="1" selected="0">
            <x v="373"/>
          </reference>
          <reference field="3" count="1" selected="0">
            <x v="373"/>
          </reference>
          <reference field="4" count="1" selected="0">
            <x v="376"/>
          </reference>
          <reference field="5" count="1">
            <x v="373"/>
          </reference>
        </references>
      </pivotArea>
    </format>
    <format dxfId="16992">
      <pivotArea dataOnly="0" labelOnly="1" fieldPosition="0">
        <references count="6">
          <reference field="0" count="1" selected="0">
            <x v="375"/>
          </reference>
          <reference field="1" count="1" selected="0">
            <x v="373"/>
          </reference>
          <reference field="2" count="1" selected="0">
            <x v="374"/>
          </reference>
          <reference field="3" count="1" selected="0">
            <x v="374"/>
          </reference>
          <reference field="4" count="1" selected="0">
            <x v="377"/>
          </reference>
          <reference field="5" count="1">
            <x v="374"/>
          </reference>
        </references>
      </pivotArea>
    </format>
    <format dxfId="16991">
      <pivotArea dataOnly="0" labelOnly="1" fieldPosition="0">
        <references count="6">
          <reference field="0" count="1" selected="0">
            <x v="376"/>
          </reference>
          <reference field="1" count="1" selected="0">
            <x v="374"/>
          </reference>
          <reference field="2" count="1" selected="0">
            <x v="375"/>
          </reference>
          <reference field="3" count="1" selected="0">
            <x v="375"/>
          </reference>
          <reference field="4" count="1" selected="0">
            <x v="378"/>
          </reference>
          <reference field="5" count="1">
            <x v="375"/>
          </reference>
        </references>
      </pivotArea>
    </format>
    <format dxfId="16990">
      <pivotArea dataOnly="0" labelOnly="1" fieldPosition="0">
        <references count="6">
          <reference field="0" count="1" selected="0">
            <x v="377"/>
          </reference>
          <reference field="1" count="1" selected="0">
            <x v="375"/>
          </reference>
          <reference field="2" count="1" selected="0">
            <x v="376"/>
          </reference>
          <reference field="3" count="1" selected="0">
            <x v="376"/>
          </reference>
          <reference field="4" count="1" selected="0">
            <x v="379"/>
          </reference>
          <reference field="5" count="1">
            <x v="376"/>
          </reference>
        </references>
      </pivotArea>
    </format>
    <format dxfId="16989">
      <pivotArea dataOnly="0" labelOnly="1" fieldPosition="0">
        <references count="6">
          <reference field="0" count="1" selected="0">
            <x v="378"/>
          </reference>
          <reference field="1" count="1" selected="0">
            <x v="376"/>
          </reference>
          <reference field="2" count="1" selected="0">
            <x v="377"/>
          </reference>
          <reference field="3" count="1" selected="0">
            <x v="377"/>
          </reference>
          <reference field="4" count="1" selected="0">
            <x v="380"/>
          </reference>
          <reference field="5" count="1">
            <x v="377"/>
          </reference>
        </references>
      </pivotArea>
    </format>
    <format dxfId="16988">
      <pivotArea dataOnly="0" labelOnly="1" fieldPosition="0">
        <references count="6">
          <reference field="0" count="1" selected="0">
            <x v="379"/>
          </reference>
          <reference field="1" count="1" selected="0">
            <x v="377"/>
          </reference>
          <reference field="2" count="1" selected="0">
            <x v="378"/>
          </reference>
          <reference field="3" count="1" selected="0">
            <x v="378"/>
          </reference>
          <reference field="4" count="1" selected="0">
            <x v="381"/>
          </reference>
          <reference field="5" count="1">
            <x v="378"/>
          </reference>
        </references>
      </pivotArea>
    </format>
    <format dxfId="16987">
      <pivotArea dataOnly="0" labelOnly="1" fieldPosition="0">
        <references count="6">
          <reference field="0" count="1" selected="0">
            <x v="380"/>
          </reference>
          <reference field="1" count="1" selected="0">
            <x v="378"/>
          </reference>
          <reference field="2" count="1" selected="0">
            <x v="379"/>
          </reference>
          <reference field="3" count="1" selected="0">
            <x v="379"/>
          </reference>
          <reference field="4" count="1" selected="0">
            <x v="382"/>
          </reference>
          <reference field="5" count="1">
            <x v="379"/>
          </reference>
        </references>
      </pivotArea>
    </format>
    <format dxfId="16986">
      <pivotArea dataOnly="0" labelOnly="1" fieldPosition="0">
        <references count="6">
          <reference field="0" count="1" selected="0">
            <x v="381"/>
          </reference>
          <reference field="1" count="1" selected="0">
            <x v="379"/>
          </reference>
          <reference field="2" count="1" selected="0">
            <x v="380"/>
          </reference>
          <reference field="3" count="1" selected="0">
            <x v="380"/>
          </reference>
          <reference field="4" count="1" selected="0">
            <x v="383"/>
          </reference>
          <reference field="5" count="1">
            <x v="380"/>
          </reference>
        </references>
      </pivotArea>
    </format>
    <format dxfId="16985">
      <pivotArea dataOnly="0" labelOnly="1" fieldPosition="0">
        <references count="6">
          <reference field="0" count="1" selected="0">
            <x v="382"/>
          </reference>
          <reference field="1" count="1" selected="0">
            <x v="380"/>
          </reference>
          <reference field="2" count="1" selected="0">
            <x v="381"/>
          </reference>
          <reference field="3" count="1" selected="0">
            <x v="381"/>
          </reference>
          <reference field="4" count="1" selected="0">
            <x v="384"/>
          </reference>
          <reference field="5" count="1">
            <x v="381"/>
          </reference>
        </references>
      </pivotArea>
    </format>
    <format dxfId="16984">
      <pivotArea dataOnly="0" labelOnly="1" fieldPosition="0">
        <references count="6">
          <reference field="0" count="1" selected="0">
            <x v="383"/>
          </reference>
          <reference field="1" count="1" selected="0">
            <x v="381"/>
          </reference>
          <reference field="2" count="1" selected="0">
            <x v="382"/>
          </reference>
          <reference field="3" count="1" selected="0">
            <x v="382"/>
          </reference>
          <reference field="4" count="1" selected="0">
            <x v="385"/>
          </reference>
          <reference field="5" count="1">
            <x v="382"/>
          </reference>
        </references>
      </pivotArea>
    </format>
    <format dxfId="16983">
      <pivotArea dataOnly="0" labelOnly="1" fieldPosition="0">
        <references count="6">
          <reference field="0" count="1" selected="0">
            <x v="384"/>
          </reference>
          <reference field="1" count="1" selected="0">
            <x v="382"/>
          </reference>
          <reference field="2" count="1" selected="0">
            <x v="383"/>
          </reference>
          <reference field="3" count="1" selected="0">
            <x v="383"/>
          </reference>
          <reference field="4" count="1" selected="0">
            <x v="386"/>
          </reference>
          <reference field="5" count="1">
            <x v="383"/>
          </reference>
        </references>
      </pivotArea>
    </format>
    <format dxfId="16982">
      <pivotArea dataOnly="0" labelOnly="1" fieldPosition="0">
        <references count="6">
          <reference field="0" count="1" selected="0">
            <x v="385"/>
          </reference>
          <reference field="1" count="1" selected="0">
            <x v="383"/>
          </reference>
          <reference field="2" count="1" selected="0">
            <x v="384"/>
          </reference>
          <reference field="3" count="1" selected="0">
            <x v="384"/>
          </reference>
          <reference field="4" count="1" selected="0">
            <x v="387"/>
          </reference>
          <reference field="5" count="1">
            <x v="384"/>
          </reference>
        </references>
      </pivotArea>
    </format>
    <format dxfId="16981">
      <pivotArea dataOnly="0" labelOnly="1" fieldPosition="0">
        <references count="6">
          <reference field="0" count="1" selected="0">
            <x v="386"/>
          </reference>
          <reference field="1" count="1" selected="0">
            <x v="384"/>
          </reference>
          <reference field="2" count="1" selected="0">
            <x v="385"/>
          </reference>
          <reference field="3" count="1" selected="0">
            <x v="385"/>
          </reference>
          <reference field="4" count="1" selected="0">
            <x v="388"/>
          </reference>
          <reference field="5" count="1">
            <x v="385"/>
          </reference>
        </references>
      </pivotArea>
    </format>
    <format dxfId="16980">
      <pivotArea dataOnly="0" labelOnly="1" fieldPosition="0">
        <references count="6">
          <reference field="0" count="1" selected="0">
            <x v="387"/>
          </reference>
          <reference field="1" count="1" selected="0">
            <x v="385"/>
          </reference>
          <reference field="2" count="1" selected="0">
            <x v="386"/>
          </reference>
          <reference field="3" count="1" selected="0">
            <x v="386"/>
          </reference>
          <reference field="4" count="1" selected="0">
            <x v="389"/>
          </reference>
          <reference field="5" count="1">
            <x v="386"/>
          </reference>
        </references>
      </pivotArea>
    </format>
    <format dxfId="16979">
      <pivotArea dataOnly="0" labelOnly="1" fieldPosition="0">
        <references count="6">
          <reference field="0" count="1" selected="0">
            <x v="388"/>
          </reference>
          <reference field="1" count="1" selected="0">
            <x v="386"/>
          </reference>
          <reference field="2" count="1" selected="0">
            <x v="387"/>
          </reference>
          <reference field="3" count="1" selected="0">
            <x v="387"/>
          </reference>
          <reference field="4" count="1" selected="0">
            <x v="390"/>
          </reference>
          <reference field="5" count="1">
            <x v="387"/>
          </reference>
        </references>
      </pivotArea>
    </format>
    <format dxfId="16978">
      <pivotArea dataOnly="0" labelOnly="1" fieldPosition="0">
        <references count="6">
          <reference field="0" count="1" selected="0">
            <x v="389"/>
          </reference>
          <reference field="1" count="1" selected="0">
            <x v="387"/>
          </reference>
          <reference field="2" count="1" selected="0">
            <x v="388"/>
          </reference>
          <reference field="3" count="1" selected="0">
            <x v="388"/>
          </reference>
          <reference field="4" count="1" selected="0">
            <x v="391"/>
          </reference>
          <reference field="5" count="1">
            <x v="388"/>
          </reference>
        </references>
      </pivotArea>
    </format>
    <format dxfId="16977">
      <pivotArea dataOnly="0" labelOnly="1" fieldPosition="0">
        <references count="6">
          <reference field="0" count="1" selected="0">
            <x v="390"/>
          </reference>
          <reference field="1" count="1" selected="0">
            <x v="388"/>
          </reference>
          <reference field="2" count="1" selected="0">
            <x v="389"/>
          </reference>
          <reference field="3" count="1" selected="0">
            <x v="389"/>
          </reference>
          <reference field="4" count="1" selected="0">
            <x v="392"/>
          </reference>
          <reference field="5" count="1">
            <x v="389"/>
          </reference>
        </references>
      </pivotArea>
    </format>
    <format dxfId="16976">
      <pivotArea dataOnly="0" labelOnly="1" fieldPosition="0">
        <references count="6">
          <reference field="0" count="1" selected="0">
            <x v="391"/>
          </reference>
          <reference field="1" count="1" selected="0">
            <x v="389"/>
          </reference>
          <reference field="2" count="1" selected="0">
            <x v="390"/>
          </reference>
          <reference field="3" count="1" selected="0">
            <x v="390"/>
          </reference>
          <reference field="4" count="1" selected="0">
            <x v="393"/>
          </reference>
          <reference field="5" count="1">
            <x v="390"/>
          </reference>
        </references>
      </pivotArea>
    </format>
    <format dxfId="16975">
      <pivotArea dataOnly="0" labelOnly="1" fieldPosition="0">
        <references count="6">
          <reference field="0" count="1" selected="0">
            <x v="392"/>
          </reference>
          <reference field="1" count="1" selected="0">
            <x v="390"/>
          </reference>
          <reference field="2" count="1" selected="0">
            <x v="391"/>
          </reference>
          <reference field="3" count="1" selected="0">
            <x v="391"/>
          </reference>
          <reference field="4" count="1" selected="0">
            <x v="394"/>
          </reference>
          <reference field="5" count="1">
            <x v="391"/>
          </reference>
        </references>
      </pivotArea>
    </format>
    <format dxfId="16974">
      <pivotArea dataOnly="0" labelOnly="1" fieldPosition="0">
        <references count="6">
          <reference field="0" count="1" selected="0">
            <x v="393"/>
          </reference>
          <reference field="1" count="1" selected="0">
            <x v="391"/>
          </reference>
          <reference field="2" count="1" selected="0">
            <x v="392"/>
          </reference>
          <reference field="3" count="1" selected="0">
            <x v="392"/>
          </reference>
          <reference field="4" count="1" selected="0">
            <x v="395"/>
          </reference>
          <reference field="5" count="1">
            <x v="392"/>
          </reference>
        </references>
      </pivotArea>
    </format>
    <format dxfId="16973">
      <pivotArea dataOnly="0" labelOnly="1" fieldPosition="0">
        <references count="6">
          <reference field="0" count="1" selected="0">
            <x v="394"/>
          </reference>
          <reference field="1" count="1" selected="0">
            <x v="392"/>
          </reference>
          <reference field="2" count="1" selected="0">
            <x v="393"/>
          </reference>
          <reference field="3" count="1" selected="0">
            <x v="393"/>
          </reference>
          <reference field="4" count="1" selected="0">
            <x v="396"/>
          </reference>
          <reference field="5" count="1">
            <x v="393"/>
          </reference>
        </references>
      </pivotArea>
    </format>
    <format dxfId="16972">
      <pivotArea dataOnly="0" labelOnly="1" fieldPosition="0">
        <references count="6">
          <reference field="0" count="1" selected="0">
            <x v="395"/>
          </reference>
          <reference field="1" count="1" selected="0">
            <x v="393"/>
          </reference>
          <reference field="2" count="1" selected="0">
            <x v="394"/>
          </reference>
          <reference field="3" count="1" selected="0">
            <x v="394"/>
          </reference>
          <reference field="4" count="1" selected="0">
            <x v="397"/>
          </reference>
          <reference field="5" count="1">
            <x v="394"/>
          </reference>
        </references>
      </pivotArea>
    </format>
    <format dxfId="16971">
      <pivotArea dataOnly="0" labelOnly="1" fieldPosition="0">
        <references count="6">
          <reference field="0" count="1" selected="0">
            <x v="396"/>
          </reference>
          <reference field="1" count="1" selected="0">
            <x v="394"/>
          </reference>
          <reference field="2" count="1" selected="0">
            <x v="395"/>
          </reference>
          <reference field="3" count="1" selected="0">
            <x v="395"/>
          </reference>
          <reference field="4" count="1" selected="0">
            <x v="398"/>
          </reference>
          <reference field="5" count="1">
            <x v="395"/>
          </reference>
        </references>
      </pivotArea>
    </format>
    <format dxfId="16970">
      <pivotArea dataOnly="0" labelOnly="1" fieldPosition="0">
        <references count="6">
          <reference field="0" count="1" selected="0">
            <x v="397"/>
          </reference>
          <reference field="1" count="1" selected="0">
            <x v="395"/>
          </reference>
          <reference field="2" count="1" selected="0">
            <x v="396"/>
          </reference>
          <reference field="3" count="1" selected="0">
            <x v="396"/>
          </reference>
          <reference field="4" count="1" selected="0">
            <x v="399"/>
          </reference>
          <reference field="5" count="1">
            <x v="396"/>
          </reference>
        </references>
      </pivotArea>
    </format>
    <format dxfId="16969">
      <pivotArea dataOnly="0" labelOnly="1" fieldPosition="0">
        <references count="6">
          <reference field="0" count="1" selected="0">
            <x v="398"/>
          </reference>
          <reference field="1" count="1" selected="0">
            <x v="396"/>
          </reference>
          <reference field="2" count="1" selected="0">
            <x v="397"/>
          </reference>
          <reference field="3" count="1" selected="0">
            <x v="397"/>
          </reference>
          <reference field="4" count="1" selected="0">
            <x v="400"/>
          </reference>
          <reference field="5" count="1">
            <x v="397"/>
          </reference>
        </references>
      </pivotArea>
    </format>
    <format dxfId="16968">
      <pivotArea dataOnly="0" labelOnly="1" fieldPosition="0">
        <references count="6">
          <reference field="0" count="1" selected="0">
            <x v="399"/>
          </reference>
          <reference field="1" count="1" selected="0">
            <x v="397"/>
          </reference>
          <reference field="2" count="1" selected="0">
            <x v="398"/>
          </reference>
          <reference field="3" count="1" selected="0">
            <x v="398"/>
          </reference>
          <reference field="4" count="1" selected="0">
            <x v="401"/>
          </reference>
          <reference field="5" count="1">
            <x v="398"/>
          </reference>
        </references>
      </pivotArea>
    </format>
    <format dxfId="16967">
      <pivotArea dataOnly="0" labelOnly="1" fieldPosition="0">
        <references count="6">
          <reference field="0" count="1" selected="0">
            <x v="400"/>
          </reference>
          <reference field="1" count="1" selected="0">
            <x v="398"/>
          </reference>
          <reference field="2" count="1" selected="0">
            <x v="399"/>
          </reference>
          <reference field="3" count="1" selected="0">
            <x v="399"/>
          </reference>
          <reference field="4" count="1" selected="0">
            <x v="402"/>
          </reference>
          <reference field="5" count="1">
            <x v="399"/>
          </reference>
        </references>
      </pivotArea>
    </format>
    <format dxfId="16966">
      <pivotArea dataOnly="0" labelOnly="1" fieldPosition="0">
        <references count="6">
          <reference field="0" count="1" selected="0">
            <x v="401"/>
          </reference>
          <reference field="1" count="1" selected="0">
            <x v="399"/>
          </reference>
          <reference field="2" count="1" selected="0">
            <x v="400"/>
          </reference>
          <reference field="3" count="1" selected="0">
            <x v="400"/>
          </reference>
          <reference field="4" count="1" selected="0">
            <x v="403"/>
          </reference>
          <reference field="5" count="1">
            <x v="400"/>
          </reference>
        </references>
      </pivotArea>
    </format>
    <format dxfId="16965">
      <pivotArea dataOnly="0" labelOnly="1" fieldPosition="0">
        <references count="6">
          <reference field="0" count="1" selected="0">
            <x v="402"/>
          </reference>
          <reference field="1" count="1" selected="0">
            <x v="400"/>
          </reference>
          <reference field="2" count="1" selected="0">
            <x v="401"/>
          </reference>
          <reference field="3" count="1" selected="0">
            <x v="401"/>
          </reference>
          <reference field="4" count="1" selected="0">
            <x v="404"/>
          </reference>
          <reference field="5" count="1">
            <x v="401"/>
          </reference>
        </references>
      </pivotArea>
    </format>
    <format dxfId="16964">
      <pivotArea dataOnly="0" labelOnly="1" fieldPosition="0">
        <references count="6">
          <reference field="0" count="1" selected="0">
            <x v="403"/>
          </reference>
          <reference field="1" count="1" selected="0">
            <x v="401"/>
          </reference>
          <reference field="2" count="1" selected="0">
            <x v="402"/>
          </reference>
          <reference field="3" count="1" selected="0">
            <x v="402"/>
          </reference>
          <reference field="4" count="1" selected="0">
            <x v="405"/>
          </reference>
          <reference field="5" count="1">
            <x v="402"/>
          </reference>
        </references>
      </pivotArea>
    </format>
    <format dxfId="16963">
      <pivotArea dataOnly="0" labelOnly="1" fieldPosition="0">
        <references count="6">
          <reference field="0" count="1" selected="0">
            <x v="404"/>
          </reference>
          <reference field="1" count="1" selected="0">
            <x v="402"/>
          </reference>
          <reference field="2" count="1" selected="0">
            <x v="403"/>
          </reference>
          <reference field="3" count="1" selected="0">
            <x v="403"/>
          </reference>
          <reference field="4" count="1" selected="0">
            <x v="406"/>
          </reference>
          <reference field="5" count="1">
            <x v="403"/>
          </reference>
        </references>
      </pivotArea>
    </format>
    <format dxfId="16962">
      <pivotArea dataOnly="0" labelOnly="1" fieldPosition="0">
        <references count="6">
          <reference field="0" count="1" selected="0">
            <x v="405"/>
          </reference>
          <reference field="1" count="1" selected="0">
            <x v="403"/>
          </reference>
          <reference field="2" count="1" selected="0">
            <x v="404"/>
          </reference>
          <reference field="3" count="1" selected="0">
            <x v="404"/>
          </reference>
          <reference field="4" count="1" selected="0">
            <x v="407"/>
          </reference>
          <reference field="5" count="1">
            <x v="404"/>
          </reference>
        </references>
      </pivotArea>
    </format>
    <format dxfId="16961">
      <pivotArea dataOnly="0" labelOnly="1" fieldPosition="0">
        <references count="6">
          <reference field="0" count="1" selected="0">
            <x v="406"/>
          </reference>
          <reference field="1" count="1" selected="0">
            <x v="404"/>
          </reference>
          <reference field="2" count="1" selected="0">
            <x v="405"/>
          </reference>
          <reference field="3" count="1" selected="0">
            <x v="405"/>
          </reference>
          <reference field="4" count="1" selected="0">
            <x v="408"/>
          </reference>
          <reference field="5" count="1">
            <x v="405"/>
          </reference>
        </references>
      </pivotArea>
    </format>
    <format dxfId="16960">
      <pivotArea dataOnly="0" labelOnly="1" fieldPosition="0">
        <references count="6">
          <reference field="0" count="1" selected="0">
            <x v="407"/>
          </reference>
          <reference field="1" count="1" selected="0">
            <x v="405"/>
          </reference>
          <reference field="2" count="1" selected="0">
            <x v="406"/>
          </reference>
          <reference field="3" count="1" selected="0">
            <x v="406"/>
          </reference>
          <reference field="4" count="1" selected="0">
            <x v="409"/>
          </reference>
          <reference field="5" count="1">
            <x v="406"/>
          </reference>
        </references>
      </pivotArea>
    </format>
    <format dxfId="16959">
      <pivotArea dataOnly="0" labelOnly="1" fieldPosition="0">
        <references count="6">
          <reference field="0" count="1" selected="0">
            <x v="408"/>
          </reference>
          <reference field="1" count="1" selected="0">
            <x v="406"/>
          </reference>
          <reference field="2" count="1" selected="0">
            <x v="407"/>
          </reference>
          <reference field="3" count="1" selected="0">
            <x v="407"/>
          </reference>
          <reference field="4" count="1" selected="0">
            <x v="410"/>
          </reference>
          <reference field="5" count="1">
            <x v="407"/>
          </reference>
        </references>
      </pivotArea>
    </format>
    <format dxfId="16958">
      <pivotArea dataOnly="0" labelOnly="1" fieldPosition="0">
        <references count="6">
          <reference field="0" count="1" selected="0">
            <x v="409"/>
          </reference>
          <reference field="1" count="1" selected="0">
            <x v="407"/>
          </reference>
          <reference field="2" count="1" selected="0">
            <x v="408"/>
          </reference>
          <reference field="3" count="1" selected="0">
            <x v="408"/>
          </reference>
          <reference field="4" count="1" selected="0">
            <x v="411"/>
          </reference>
          <reference field="5" count="1">
            <x v="408"/>
          </reference>
        </references>
      </pivotArea>
    </format>
    <format dxfId="16957">
      <pivotArea dataOnly="0" labelOnly="1" fieldPosition="0">
        <references count="6">
          <reference field="0" count="1" selected="0">
            <x v="410"/>
          </reference>
          <reference field="1" count="1" selected="0">
            <x v="408"/>
          </reference>
          <reference field="2" count="1" selected="0">
            <x v="409"/>
          </reference>
          <reference field="3" count="1" selected="0">
            <x v="409"/>
          </reference>
          <reference field="4" count="1" selected="0">
            <x v="412"/>
          </reference>
          <reference field="5" count="1">
            <x v="409"/>
          </reference>
        </references>
      </pivotArea>
    </format>
    <format dxfId="16956">
      <pivotArea dataOnly="0" labelOnly="1" fieldPosition="0">
        <references count="6">
          <reference field="0" count="1" selected="0">
            <x v="411"/>
          </reference>
          <reference field="1" count="1" selected="0">
            <x v="409"/>
          </reference>
          <reference field="2" count="1" selected="0">
            <x v="410"/>
          </reference>
          <reference field="3" count="1" selected="0">
            <x v="410"/>
          </reference>
          <reference field="4" count="1" selected="0">
            <x v="413"/>
          </reference>
          <reference field="5" count="1">
            <x v="410"/>
          </reference>
        </references>
      </pivotArea>
    </format>
    <format dxfId="16955">
      <pivotArea dataOnly="0" labelOnly="1" fieldPosition="0">
        <references count="6">
          <reference field="0" count="1" selected="0">
            <x v="412"/>
          </reference>
          <reference field="1" count="1" selected="0">
            <x v="410"/>
          </reference>
          <reference field="2" count="1" selected="0">
            <x v="411"/>
          </reference>
          <reference field="3" count="1" selected="0">
            <x v="411"/>
          </reference>
          <reference field="4" count="1" selected="0">
            <x v="414"/>
          </reference>
          <reference field="5" count="1">
            <x v="411"/>
          </reference>
        </references>
      </pivotArea>
    </format>
    <format dxfId="16954">
      <pivotArea dataOnly="0" labelOnly="1" fieldPosition="0">
        <references count="6">
          <reference field="0" count="1" selected="0">
            <x v="413"/>
          </reference>
          <reference field="1" count="1" selected="0">
            <x v="411"/>
          </reference>
          <reference field="2" count="1" selected="0">
            <x v="412"/>
          </reference>
          <reference field="3" count="1" selected="0">
            <x v="412"/>
          </reference>
          <reference field="4" count="1" selected="0">
            <x v="415"/>
          </reference>
          <reference field="5" count="1">
            <x v="412"/>
          </reference>
        </references>
      </pivotArea>
    </format>
    <format dxfId="16953">
      <pivotArea dataOnly="0" labelOnly="1" fieldPosition="0">
        <references count="6">
          <reference field="0" count="1" selected="0">
            <x v="414"/>
          </reference>
          <reference field="1" count="1" selected="0">
            <x v="412"/>
          </reference>
          <reference field="2" count="1" selected="0">
            <x v="413"/>
          </reference>
          <reference field="3" count="1" selected="0">
            <x v="413"/>
          </reference>
          <reference field="4" count="1" selected="0">
            <x v="416"/>
          </reference>
          <reference field="5" count="1">
            <x v="413"/>
          </reference>
        </references>
      </pivotArea>
    </format>
    <format dxfId="16952">
      <pivotArea dataOnly="0" labelOnly="1" fieldPosition="0">
        <references count="6">
          <reference field="0" count="1" selected="0">
            <x v="415"/>
          </reference>
          <reference field="1" count="1" selected="0">
            <x v="413"/>
          </reference>
          <reference field="2" count="1" selected="0">
            <x v="414"/>
          </reference>
          <reference field="3" count="1" selected="0">
            <x v="414"/>
          </reference>
          <reference field="4" count="1" selected="0">
            <x v="417"/>
          </reference>
          <reference field="5" count="1">
            <x v="414"/>
          </reference>
        </references>
      </pivotArea>
    </format>
    <format dxfId="16951">
      <pivotArea dataOnly="0" labelOnly="1" fieldPosition="0">
        <references count="6">
          <reference field="0" count="1" selected="0">
            <x v="416"/>
          </reference>
          <reference field="1" count="1" selected="0">
            <x v="414"/>
          </reference>
          <reference field="2" count="1" selected="0">
            <x v="415"/>
          </reference>
          <reference field="3" count="1" selected="0">
            <x v="415"/>
          </reference>
          <reference field="4" count="1" selected="0">
            <x v="418"/>
          </reference>
          <reference field="5" count="1">
            <x v="415"/>
          </reference>
        </references>
      </pivotArea>
    </format>
    <format dxfId="16950">
      <pivotArea dataOnly="0" labelOnly="1" fieldPosition="0">
        <references count="6">
          <reference field="0" count="1" selected="0">
            <x v="417"/>
          </reference>
          <reference field="1" count="1" selected="0">
            <x v="415"/>
          </reference>
          <reference field="2" count="1" selected="0">
            <x v="416"/>
          </reference>
          <reference field="3" count="1" selected="0">
            <x v="416"/>
          </reference>
          <reference field="4" count="1" selected="0">
            <x v="419"/>
          </reference>
          <reference field="5" count="1">
            <x v="416"/>
          </reference>
        </references>
      </pivotArea>
    </format>
    <format dxfId="16949">
      <pivotArea dataOnly="0" labelOnly="1" fieldPosition="0">
        <references count="6">
          <reference field="0" count="1" selected="0">
            <x v="418"/>
          </reference>
          <reference field="1" count="1" selected="0">
            <x v="416"/>
          </reference>
          <reference field="2" count="1" selected="0">
            <x v="417"/>
          </reference>
          <reference field="3" count="1" selected="0">
            <x v="417"/>
          </reference>
          <reference field="4" count="1" selected="0">
            <x v="420"/>
          </reference>
          <reference field="5" count="1">
            <x v="417"/>
          </reference>
        </references>
      </pivotArea>
    </format>
    <format dxfId="16948">
      <pivotArea dataOnly="0" labelOnly="1" fieldPosition="0">
        <references count="6">
          <reference field="0" count="1" selected="0">
            <x v="419"/>
          </reference>
          <reference field="1" count="1" selected="0">
            <x v="417"/>
          </reference>
          <reference field="2" count="1" selected="0">
            <x v="418"/>
          </reference>
          <reference field="3" count="1" selected="0">
            <x v="418"/>
          </reference>
          <reference field="4" count="1" selected="0">
            <x v="421"/>
          </reference>
          <reference field="5" count="1">
            <x v="418"/>
          </reference>
        </references>
      </pivotArea>
    </format>
    <format dxfId="16947">
      <pivotArea dataOnly="0" labelOnly="1" fieldPosition="0">
        <references count="6">
          <reference field="0" count="1" selected="0">
            <x v="420"/>
          </reference>
          <reference field="1" count="1" selected="0">
            <x v="418"/>
          </reference>
          <reference field="2" count="1" selected="0">
            <x v="419"/>
          </reference>
          <reference field="3" count="1" selected="0">
            <x v="419"/>
          </reference>
          <reference field="4" count="1" selected="0">
            <x v="422"/>
          </reference>
          <reference field="5" count="1">
            <x v="419"/>
          </reference>
        </references>
      </pivotArea>
    </format>
    <format dxfId="16946">
      <pivotArea dataOnly="0" labelOnly="1" fieldPosition="0">
        <references count="6">
          <reference field="0" count="1" selected="0">
            <x v="421"/>
          </reference>
          <reference field="1" count="1" selected="0">
            <x v="419"/>
          </reference>
          <reference field="2" count="1" selected="0">
            <x v="420"/>
          </reference>
          <reference field="3" count="1" selected="0">
            <x v="420"/>
          </reference>
          <reference field="4" count="1" selected="0">
            <x v="423"/>
          </reference>
          <reference field="5" count="1">
            <x v="420"/>
          </reference>
        </references>
      </pivotArea>
    </format>
    <format dxfId="16945">
      <pivotArea dataOnly="0" labelOnly="1" fieldPosition="0">
        <references count="6">
          <reference field="0" count="1" selected="0">
            <x v="422"/>
          </reference>
          <reference field="1" count="1" selected="0">
            <x v="420"/>
          </reference>
          <reference field="2" count="1" selected="0">
            <x v="421"/>
          </reference>
          <reference field="3" count="1" selected="0">
            <x v="421"/>
          </reference>
          <reference field="4" count="1" selected="0">
            <x v="424"/>
          </reference>
          <reference field="5" count="1">
            <x v="421"/>
          </reference>
        </references>
      </pivotArea>
    </format>
    <format dxfId="16944">
      <pivotArea dataOnly="0" labelOnly="1" fieldPosition="0">
        <references count="6">
          <reference field="0" count="1" selected="0">
            <x v="423"/>
          </reference>
          <reference field="1" count="1" selected="0">
            <x v="421"/>
          </reference>
          <reference field="2" count="1" selected="0">
            <x v="422"/>
          </reference>
          <reference field="3" count="1" selected="0">
            <x v="422"/>
          </reference>
          <reference field="4" count="1" selected="0">
            <x v="425"/>
          </reference>
          <reference field="5" count="1">
            <x v="422"/>
          </reference>
        </references>
      </pivotArea>
    </format>
    <format dxfId="16943">
      <pivotArea dataOnly="0" labelOnly="1" fieldPosition="0">
        <references count="6">
          <reference field="0" count="1" selected="0">
            <x v="424"/>
          </reference>
          <reference field="1" count="1" selected="0">
            <x v="422"/>
          </reference>
          <reference field="2" count="1" selected="0">
            <x v="423"/>
          </reference>
          <reference field="3" count="1" selected="0">
            <x v="423"/>
          </reference>
          <reference field="4" count="1" selected="0">
            <x v="426"/>
          </reference>
          <reference field="5" count="1">
            <x v="423"/>
          </reference>
        </references>
      </pivotArea>
    </format>
    <format dxfId="16942">
      <pivotArea dataOnly="0" labelOnly="1" fieldPosition="0">
        <references count="6">
          <reference field="0" count="1" selected="0">
            <x v="425"/>
          </reference>
          <reference field="1" count="1" selected="0">
            <x v="423"/>
          </reference>
          <reference field="2" count="1" selected="0">
            <x v="424"/>
          </reference>
          <reference field="3" count="1" selected="0">
            <x v="424"/>
          </reference>
          <reference field="4" count="1" selected="0">
            <x v="427"/>
          </reference>
          <reference field="5" count="1">
            <x v="424"/>
          </reference>
        </references>
      </pivotArea>
    </format>
    <format dxfId="16941">
      <pivotArea dataOnly="0" labelOnly="1" fieldPosition="0">
        <references count="6">
          <reference field="0" count="1" selected="0">
            <x v="426"/>
          </reference>
          <reference field="1" count="1" selected="0">
            <x v="424"/>
          </reference>
          <reference field="2" count="1" selected="0">
            <x v="425"/>
          </reference>
          <reference field="3" count="1" selected="0">
            <x v="425"/>
          </reference>
          <reference field="4" count="1" selected="0">
            <x v="428"/>
          </reference>
          <reference field="5" count="1">
            <x v="425"/>
          </reference>
        </references>
      </pivotArea>
    </format>
    <format dxfId="16940">
      <pivotArea dataOnly="0" labelOnly="1" fieldPosition="0">
        <references count="6">
          <reference field="0" count="1" selected="0">
            <x v="427"/>
          </reference>
          <reference field="1" count="1" selected="0">
            <x v="425"/>
          </reference>
          <reference field="2" count="1" selected="0">
            <x v="426"/>
          </reference>
          <reference field="3" count="1" selected="0">
            <x v="426"/>
          </reference>
          <reference field="4" count="1" selected="0">
            <x v="429"/>
          </reference>
          <reference field="5" count="1">
            <x v="426"/>
          </reference>
        </references>
      </pivotArea>
    </format>
    <format dxfId="16939">
      <pivotArea dataOnly="0" labelOnly="1" fieldPosition="0">
        <references count="6">
          <reference field="0" count="1" selected="0">
            <x v="428"/>
          </reference>
          <reference field="1" count="1" selected="0">
            <x v="426"/>
          </reference>
          <reference field="2" count="1" selected="0">
            <x v="427"/>
          </reference>
          <reference field="3" count="1" selected="0">
            <x v="427"/>
          </reference>
          <reference field="4" count="1" selected="0">
            <x v="430"/>
          </reference>
          <reference field="5" count="1">
            <x v="427"/>
          </reference>
        </references>
      </pivotArea>
    </format>
    <format dxfId="16938">
      <pivotArea dataOnly="0" labelOnly="1" fieldPosition="0">
        <references count="6">
          <reference field="0" count="1" selected="0">
            <x v="429"/>
          </reference>
          <reference field="1" count="1" selected="0">
            <x v="427"/>
          </reference>
          <reference field="2" count="1" selected="0">
            <x v="428"/>
          </reference>
          <reference field="3" count="1" selected="0">
            <x v="428"/>
          </reference>
          <reference field="4" count="1" selected="0">
            <x v="431"/>
          </reference>
          <reference field="5" count="1">
            <x v="428"/>
          </reference>
        </references>
      </pivotArea>
    </format>
    <format dxfId="16937">
      <pivotArea dataOnly="0" labelOnly="1" fieldPosition="0">
        <references count="6">
          <reference field="0" count="1" selected="0">
            <x v="430"/>
          </reference>
          <reference field="1" count="1" selected="0">
            <x v="428"/>
          </reference>
          <reference field="2" count="1" selected="0">
            <x v="429"/>
          </reference>
          <reference field="3" count="1" selected="0">
            <x v="429"/>
          </reference>
          <reference field="4" count="1" selected="0">
            <x v="432"/>
          </reference>
          <reference field="5" count="1">
            <x v="429"/>
          </reference>
        </references>
      </pivotArea>
    </format>
    <format dxfId="16936">
      <pivotArea dataOnly="0" labelOnly="1" fieldPosition="0">
        <references count="6">
          <reference field="0" count="1" selected="0">
            <x v="431"/>
          </reference>
          <reference field="1" count="1" selected="0">
            <x v="429"/>
          </reference>
          <reference field="2" count="1" selected="0">
            <x v="430"/>
          </reference>
          <reference field="3" count="1" selected="0">
            <x v="430"/>
          </reference>
          <reference field="4" count="1" selected="0">
            <x v="433"/>
          </reference>
          <reference field="5" count="1">
            <x v="430"/>
          </reference>
        </references>
      </pivotArea>
    </format>
    <format dxfId="16935">
      <pivotArea dataOnly="0" labelOnly="1" fieldPosition="0">
        <references count="6">
          <reference field="0" count="1" selected="0">
            <x v="432"/>
          </reference>
          <reference field="1" count="1" selected="0">
            <x v="430"/>
          </reference>
          <reference field="2" count="1" selected="0">
            <x v="431"/>
          </reference>
          <reference field="3" count="1" selected="0">
            <x v="431"/>
          </reference>
          <reference field="4" count="1" selected="0">
            <x v="434"/>
          </reference>
          <reference field="5" count="1">
            <x v="431"/>
          </reference>
        </references>
      </pivotArea>
    </format>
    <format dxfId="16934">
      <pivotArea dataOnly="0" labelOnly="1" fieldPosition="0">
        <references count="6">
          <reference field="0" count="1" selected="0">
            <x v="433"/>
          </reference>
          <reference field="1" count="1" selected="0">
            <x v="431"/>
          </reference>
          <reference field="2" count="1" selected="0">
            <x v="432"/>
          </reference>
          <reference field="3" count="1" selected="0">
            <x v="432"/>
          </reference>
          <reference field="4" count="1" selected="0">
            <x v="435"/>
          </reference>
          <reference field="5" count="1">
            <x v="432"/>
          </reference>
        </references>
      </pivotArea>
    </format>
    <format dxfId="16933">
      <pivotArea dataOnly="0" labelOnly="1" fieldPosition="0">
        <references count="6">
          <reference field="0" count="1" selected="0">
            <x v="434"/>
          </reference>
          <reference field="1" count="1" selected="0">
            <x v="432"/>
          </reference>
          <reference field="2" count="1" selected="0">
            <x v="433"/>
          </reference>
          <reference field="3" count="1" selected="0">
            <x v="433"/>
          </reference>
          <reference field="4" count="1" selected="0">
            <x v="436"/>
          </reference>
          <reference field="5" count="1">
            <x v="433"/>
          </reference>
        </references>
      </pivotArea>
    </format>
    <format dxfId="16932">
      <pivotArea dataOnly="0" labelOnly="1" fieldPosition="0">
        <references count="6">
          <reference field="0" count="1" selected="0">
            <x v="435"/>
          </reference>
          <reference field="1" count="1" selected="0">
            <x v="433"/>
          </reference>
          <reference field="2" count="1" selected="0">
            <x v="434"/>
          </reference>
          <reference field="3" count="1" selected="0">
            <x v="434"/>
          </reference>
          <reference field="4" count="1" selected="0">
            <x v="437"/>
          </reference>
          <reference field="5" count="1">
            <x v="434"/>
          </reference>
        </references>
      </pivotArea>
    </format>
    <format dxfId="16931">
      <pivotArea dataOnly="0" labelOnly="1" fieldPosition="0">
        <references count="6">
          <reference field="0" count="1" selected="0">
            <x v="436"/>
          </reference>
          <reference field="1" count="1" selected="0">
            <x v="434"/>
          </reference>
          <reference field="2" count="1" selected="0">
            <x v="435"/>
          </reference>
          <reference field="3" count="1" selected="0">
            <x v="435"/>
          </reference>
          <reference field="4" count="1" selected="0">
            <x v="438"/>
          </reference>
          <reference field="5" count="1">
            <x v="435"/>
          </reference>
        </references>
      </pivotArea>
    </format>
    <format dxfId="16930">
      <pivotArea dataOnly="0" labelOnly="1" fieldPosition="0">
        <references count="6">
          <reference field="0" count="1" selected="0">
            <x v="437"/>
          </reference>
          <reference field="1" count="1" selected="0">
            <x v="435"/>
          </reference>
          <reference field="2" count="1" selected="0">
            <x v="436"/>
          </reference>
          <reference field="3" count="1" selected="0">
            <x v="436"/>
          </reference>
          <reference field="4" count="1" selected="0">
            <x v="439"/>
          </reference>
          <reference field="5" count="1">
            <x v="436"/>
          </reference>
        </references>
      </pivotArea>
    </format>
    <format dxfId="16929">
      <pivotArea dataOnly="0" labelOnly="1" fieldPosition="0">
        <references count="6">
          <reference field="0" count="1" selected="0">
            <x v="438"/>
          </reference>
          <reference field="1" count="1" selected="0">
            <x v="436"/>
          </reference>
          <reference field="2" count="1" selected="0">
            <x v="437"/>
          </reference>
          <reference field="3" count="1" selected="0">
            <x v="437"/>
          </reference>
          <reference field="4" count="1" selected="0">
            <x v="440"/>
          </reference>
          <reference field="5" count="1">
            <x v="437"/>
          </reference>
        </references>
      </pivotArea>
    </format>
    <format dxfId="16928">
      <pivotArea dataOnly="0" labelOnly="1" fieldPosition="0">
        <references count="6">
          <reference field="0" count="1" selected="0">
            <x v="439"/>
          </reference>
          <reference field="1" count="1" selected="0">
            <x v="437"/>
          </reference>
          <reference field="2" count="1" selected="0">
            <x v="438"/>
          </reference>
          <reference field="3" count="1" selected="0">
            <x v="438"/>
          </reference>
          <reference field="4" count="1" selected="0">
            <x v="441"/>
          </reference>
          <reference field="5" count="1">
            <x v="438"/>
          </reference>
        </references>
      </pivotArea>
    </format>
    <format dxfId="16927">
      <pivotArea dataOnly="0" labelOnly="1" fieldPosition="0">
        <references count="6">
          <reference field="0" count="1" selected="0">
            <x v="440"/>
          </reference>
          <reference field="1" count="1" selected="0">
            <x v="438"/>
          </reference>
          <reference field="2" count="1" selected="0">
            <x v="439"/>
          </reference>
          <reference field="3" count="1" selected="0">
            <x v="439"/>
          </reference>
          <reference field="4" count="1" selected="0">
            <x v="442"/>
          </reference>
          <reference field="5" count="1">
            <x v="439"/>
          </reference>
        </references>
      </pivotArea>
    </format>
    <format dxfId="16926">
      <pivotArea dataOnly="0" labelOnly="1" fieldPosition="0">
        <references count="6">
          <reference field="0" count="1" selected="0">
            <x v="441"/>
          </reference>
          <reference field="1" count="1" selected="0">
            <x v="439"/>
          </reference>
          <reference field="2" count="1" selected="0">
            <x v="440"/>
          </reference>
          <reference field="3" count="1" selected="0">
            <x v="440"/>
          </reference>
          <reference field="4" count="1" selected="0">
            <x v="443"/>
          </reference>
          <reference field="5" count="1">
            <x v="440"/>
          </reference>
        </references>
      </pivotArea>
    </format>
    <format dxfId="16925">
      <pivotArea dataOnly="0" labelOnly="1" fieldPosition="0">
        <references count="6">
          <reference field="0" count="1" selected="0">
            <x v="442"/>
          </reference>
          <reference field="1" count="1" selected="0">
            <x v="440"/>
          </reference>
          <reference field="2" count="1" selected="0">
            <x v="441"/>
          </reference>
          <reference field="3" count="1" selected="0">
            <x v="441"/>
          </reference>
          <reference field="4" count="1" selected="0">
            <x v="444"/>
          </reference>
          <reference field="5" count="1">
            <x v="441"/>
          </reference>
        </references>
      </pivotArea>
    </format>
    <format dxfId="16924">
      <pivotArea dataOnly="0" labelOnly="1" fieldPosition="0">
        <references count="6">
          <reference field="0" count="1" selected="0">
            <x v="443"/>
          </reference>
          <reference field="1" count="1" selected="0">
            <x v="441"/>
          </reference>
          <reference field="2" count="1" selected="0">
            <x v="442"/>
          </reference>
          <reference field="3" count="1" selected="0">
            <x v="442"/>
          </reference>
          <reference field="4" count="1" selected="0">
            <x v="445"/>
          </reference>
          <reference field="5" count="1">
            <x v="442"/>
          </reference>
        </references>
      </pivotArea>
    </format>
    <format dxfId="16923">
      <pivotArea dataOnly="0" labelOnly="1" fieldPosition="0">
        <references count="6">
          <reference field="0" count="1" selected="0">
            <x v="444"/>
          </reference>
          <reference field="1" count="1" selected="0">
            <x v="442"/>
          </reference>
          <reference field="2" count="1" selected="0">
            <x v="443"/>
          </reference>
          <reference field="3" count="1" selected="0">
            <x v="443"/>
          </reference>
          <reference field="4" count="1" selected="0">
            <x v="446"/>
          </reference>
          <reference field="5" count="1">
            <x v="443"/>
          </reference>
        </references>
      </pivotArea>
    </format>
    <format dxfId="16922">
      <pivotArea dataOnly="0" labelOnly="1" fieldPosition="0">
        <references count="6">
          <reference field="0" count="1" selected="0">
            <x v="445"/>
          </reference>
          <reference field="1" count="1" selected="0">
            <x v="443"/>
          </reference>
          <reference field="2" count="1" selected="0">
            <x v="444"/>
          </reference>
          <reference field="3" count="1" selected="0">
            <x v="444"/>
          </reference>
          <reference field="4" count="1" selected="0">
            <x v="447"/>
          </reference>
          <reference field="5" count="1">
            <x v="444"/>
          </reference>
        </references>
      </pivotArea>
    </format>
    <format dxfId="16921">
      <pivotArea dataOnly="0" labelOnly="1" fieldPosition="0">
        <references count="6">
          <reference field="0" count="1" selected="0">
            <x v="446"/>
          </reference>
          <reference field="1" count="1" selected="0">
            <x v="444"/>
          </reference>
          <reference field="2" count="1" selected="0">
            <x v="445"/>
          </reference>
          <reference field="3" count="1" selected="0">
            <x v="445"/>
          </reference>
          <reference field="4" count="1" selected="0">
            <x v="448"/>
          </reference>
          <reference field="5" count="1">
            <x v="445"/>
          </reference>
        </references>
      </pivotArea>
    </format>
    <format dxfId="16920">
      <pivotArea dataOnly="0" labelOnly="1" fieldPosition="0">
        <references count="6">
          <reference field="0" count="1" selected="0">
            <x v="447"/>
          </reference>
          <reference field="1" count="1" selected="0">
            <x v="445"/>
          </reference>
          <reference field="2" count="1" selected="0">
            <x v="446"/>
          </reference>
          <reference field="3" count="1" selected="0">
            <x v="446"/>
          </reference>
          <reference field="4" count="1" selected="0">
            <x v="449"/>
          </reference>
          <reference field="5" count="1">
            <x v="446"/>
          </reference>
        </references>
      </pivotArea>
    </format>
    <format dxfId="16919">
      <pivotArea dataOnly="0" labelOnly="1" fieldPosition="0">
        <references count="6">
          <reference field="0" count="1" selected="0">
            <x v="448"/>
          </reference>
          <reference field="1" count="1" selected="0">
            <x v="446"/>
          </reference>
          <reference field="2" count="1" selected="0">
            <x v="447"/>
          </reference>
          <reference field="3" count="1" selected="0">
            <x v="447"/>
          </reference>
          <reference field="4" count="1" selected="0">
            <x v="450"/>
          </reference>
          <reference field="5" count="1">
            <x v="447"/>
          </reference>
        </references>
      </pivotArea>
    </format>
    <format dxfId="16918">
      <pivotArea dataOnly="0" labelOnly="1" fieldPosition="0">
        <references count="6">
          <reference field="0" count="1" selected="0">
            <x v="449"/>
          </reference>
          <reference field="1" count="1" selected="0">
            <x v="447"/>
          </reference>
          <reference field="2" count="1" selected="0">
            <x v="448"/>
          </reference>
          <reference field="3" count="1" selected="0">
            <x v="448"/>
          </reference>
          <reference field="4" count="1" selected="0">
            <x v="451"/>
          </reference>
          <reference field="5" count="1">
            <x v="448"/>
          </reference>
        </references>
      </pivotArea>
    </format>
    <format dxfId="16917">
      <pivotArea dataOnly="0" labelOnly="1" fieldPosition="0">
        <references count="6">
          <reference field="0" count="1" selected="0">
            <x v="450"/>
          </reference>
          <reference field="1" count="1" selected="0">
            <x v="448"/>
          </reference>
          <reference field="2" count="1" selected="0">
            <x v="449"/>
          </reference>
          <reference field="3" count="1" selected="0">
            <x v="449"/>
          </reference>
          <reference field="4" count="1" selected="0">
            <x v="452"/>
          </reference>
          <reference field="5" count="1">
            <x v="449"/>
          </reference>
        </references>
      </pivotArea>
    </format>
    <format dxfId="16916">
      <pivotArea dataOnly="0" labelOnly="1" fieldPosition="0">
        <references count="6">
          <reference field="0" count="1" selected="0">
            <x v="451"/>
          </reference>
          <reference field="1" count="1" selected="0">
            <x v="449"/>
          </reference>
          <reference field="2" count="1" selected="0">
            <x v="450"/>
          </reference>
          <reference field="3" count="1" selected="0">
            <x v="450"/>
          </reference>
          <reference field="4" count="1" selected="0">
            <x v="453"/>
          </reference>
          <reference field="5" count="1">
            <x v="450"/>
          </reference>
        </references>
      </pivotArea>
    </format>
    <format dxfId="16915">
      <pivotArea dataOnly="0" labelOnly="1" fieldPosition="0">
        <references count="6">
          <reference field="0" count="1" selected="0">
            <x v="452"/>
          </reference>
          <reference field="1" count="1" selected="0">
            <x v="450"/>
          </reference>
          <reference field="2" count="1" selected="0">
            <x v="451"/>
          </reference>
          <reference field="3" count="1" selected="0">
            <x v="451"/>
          </reference>
          <reference field="4" count="1" selected="0">
            <x v="454"/>
          </reference>
          <reference field="5" count="1">
            <x v="451"/>
          </reference>
        </references>
      </pivotArea>
    </format>
    <format dxfId="16914">
      <pivotArea dataOnly="0" labelOnly="1" fieldPosition="0">
        <references count="6">
          <reference field="0" count="1" selected="0">
            <x v="453"/>
          </reference>
          <reference field="1" count="1" selected="0">
            <x v="451"/>
          </reference>
          <reference field="2" count="1" selected="0">
            <x v="452"/>
          </reference>
          <reference field="3" count="1" selected="0">
            <x v="452"/>
          </reference>
          <reference field="4" count="1" selected="0">
            <x v="455"/>
          </reference>
          <reference field="5" count="1">
            <x v="452"/>
          </reference>
        </references>
      </pivotArea>
    </format>
    <format dxfId="16913">
      <pivotArea dataOnly="0" labelOnly="1" fieldPosition="0">
        <references count="6">
          <reference field="0" count="1" selected="0">
            <x v="454"/>
          </reference>
          <reference field="1" count="1" selected="0">
            <x v="452"/>
          </reference>
          <reference field="2" count="1" selected="0">
            <x v="453"/>
          </reference>
          <reference field="3" count="1" selected="0">
            <x v="453"/>
          </reference>
          <reference field="4" count="1" selected="0">
            <x v="456"/>
          </reference>
          <reference field="5" count="1">
            <x v="453"/>
          </reference>
        </references>
      </pivotArea>
    </format>
    <format dxfId="16912">
      <pivotArea dataOnly="0" labelOnly="1" fieldPosition="0">
        <references count="6">
          <reference field="0" count="1" selected="0">
            <x v="455"/>
          </reference>
          <reference field="1" count="1" selected="0">
            <x v="453"/>
          </reference>
          <reference field="2" count="1" selected="0">
            <x v="454"/>
          </reference>
          <reference field="3" count="1" selected="0">
            <x v="454"/>
          </reference>
          <reference field="4" count="1" selected="0">
            <x v="457"/>
          </reference>
          <reference field="5" count="1">
            <x v="454"/>
          </reference>
        </references>
      </pivotArea>
    </format>
    <format dxfId="16911">
      <pivotArea dataOnly="0" labelOnly="1" fieldPosition="0">
        <references count="6">
          <reference field="0" count="1" selected="0">
            <x v="456"/>
          </reference>
          <reference field="1" count="1" selected="0">
            <x v="454"/>
          </reference>
          <reference field="2" count="1" selected="0">
            <x v="455"/>
          </reference>
          <reference field="3" count="1" selected="0">
            <x v="455"/>
          </reference>
          <reference field="4" count="1" selected="0">
            <x v="458"/>
          </reference>
          <reference field="5" count="1">
            <x v="455"/>
          </reference>
        </references>
      </pivotArea>
    </format>
    <format dxfId="16910">
      <pivotArea dataOnly="0" labelOnly="1" fieldPosition="0">
        <references count="6">
          <reference field="0" count="1" selected="0">
            <x v="457"/>
          </reference>
          <reference field="1" count="1" selected="0">
            <x v="455"/>
          </reference>
          <reference field="2" count="1" selected="0">
            <x v="456"/>
          </reference>
          <reference field="3" count="1" selected="0">
            <x v="456"/>
          </reference>
          <reference field="4" count="1" selected="0">
            <x v="459"/>
          </reference>
          <reference field="5" count="1">
            <x v="456"/>
          </reference>
        </references>
      </pivotArea>
    </format>
    <format dxfId="16909">
      <pivotArea dataOnly="0" labelOnly="1" fieldPosition="0">
        <references count="6">
          <reference field="0" count="1" selected="0">
            <x v="458"/>
          </reference>
          <reference field="1" count="1" selected="0">
            <x v="456"/>
          </reference>
          <reference field="2" count="1" selected="0">
            <x v="457"/>
          </reference>
          <reference field="3" count="1" selected="0">
            <x v="457"/>
          </reference>
          <reference field="4" count="1" selected="0">
            <x v="460"/>
          </reference>
          <reference field="5" count="1">
            <x v="457"/>
          </reference>
        </references>
      </pivotArea>
    </format>
    <format dxfId="16908">
      <pivotArea dataOnly="0" labelOnly="1" fieldPosition="0">
        <references count="6">
          <reference field="0" count="1" selected="0">
            <x v="459"/>
          </reference>
          <reference field="1" count="1" selected="0">
            <x v="457"/>
          </reference>
          <reference field="2" count="1" selected="0">
            <x v="458"/>
          </reference>
          <reference field="3" count="1" selected="0">
            <x v="458"/>
          </reference>
          <reference field="4" count="1" selected="0">
            <x v="461"/>
          </reference>
          <reference field="5" count="1">
            <x v="458"/>
          </reference>
        </references>
      </pivotArea>
    </format>
    <format dxfId="16907">
      <pivotArea dataOnly="0" labelOnly="1" fieldPosition="0">
        <references count="6">
          <reference field="0" count="1" selected="0">
            <x v="460"/>
          </reference>
          <reference field="1" count="1" selected="0">
            <x v="458"/>
          </reference>
          <reference field="2" count="1" selected="0">
            <x v="459"/>
          </reference>
          <reference field="3" count="1" selected="0">
            <x v="459"/>
          </reference>
          <reference field="4" count="1" selected="0">
            <x v="462"/>
          </reference>
          <reference field="5" count="1">
            <x v="459"/>
          </reference>
        </references>
      </pivotArea>
    </format>
    <format dxfId="16906">
      <pivotArea dataOnly="0" labelOnly="1" fieldPosition="0">
        <references count="6">
          <reference field="0" count="1" selected="0">
            <x v="461"/>
          </reference>
          <reference field="1" count="1" selected="0">
            <x v="459"/>
          </reference>
          <reference field="2" count="1" selected="0">
            <x v="460"/>
          </reference>
          <reference field="3" count="1" selected="0">
            <x v="460"/>
          </reference>
          <reference field="4" count="1" selected="0">
            <x v="463"/>
          </reference>
          <reference field="5" count="1">
            <x v="460"/>
          </reference>
        </references>
      </pivotArea>
    </format>
    <format dxfId="16905">
      <pivotArea dataOnly="0" labelOnly="1" fieldPosition="0">
        <references count="6">
          <reference field="0" count="1" selected="0">
            <x v="462"/>
          </reference>
          <reference field="1" count="1" selected="0">
            <x v="460"/>
          </reference>
          <reference field="2" count="1" selected="0">
            <x v="461"/>
          </reference>
          <reference field="3" count="1" selected="0">
            <x v="461"/>
          </reference>
          <reference field="4" count="1" selected="0">
            <x v="464"/>
          </reference>
          <reference field="5" count="1">
            <x v="461"/>
          </reference>
        </references>
      </pivotArea>
    </format>
    <format dxfId="16904">
      <pivotArea dataOnly="0" labelOnly="1" fieldPosition="0">
        <references count="6">
          <reference field="0" count="1" selected="0">
            <x v="463"/>
          </reference>
          <reference field="1" count="1" selected="0">
            <x v="461"/>
          </reference>
          <reference field="2" count="1" selected="0">
            <x v="462"/>
          </reference>
          <reference field="3" count="1" selected="0">
            <x v="462"/>
          </reference>
          <reference field="4" count="1" selected="0">
            <x v="465"/>
          </reference>
          <reference field="5" count="1">
            <x v="462"/>
          </reference>
        </references>
      </pivotArea>
    </format>
    <format dxfId="16903">
      <pivotArea dataOnly="0" labelOnly="1" fieldPosition="0">
        <references count="6">
          <reference field="0" count="1" selected="0">
            <x v="464"/>
          </reference>
          <reference field="1" count="1" selected="0">
            <x v="462"/>
          </reference>
          <reference field="2" count="1" selected="0">
            <x v="463"/>
          </reference>
          <reference field="3" count="1" selected="0">
            <x v="463"/>
          </reference>
          <reference field="4" count="1" selected="0">
            <x v="466"/>
          </reference>
          <reference field="5" count="1">
            <x v="463"/>
          </reference>
        </references>
      </pivotArea>
    </format>
    <format dxfId="16902">
      <pivotArea dataOnly="0" labelOnly="1" fieldPosition="0">
        <references count="6">
          <reference field="0" count="1" selected="0">
            <x v="465"/>
          </reference>
          <reference field="1" count="1" selected="0">
            <x v="463"/>
          </reference>
          <reference field="2" count="1" selected="0">
            <x v="464"/>
          </reference>
          <reference field="3" count="1" selected="0">
            <x v="464"/>
          </reference>
          <reference field="4" count="1" selected="0">
            <x v="467"/>
          </reference>
          <reference field="5" count="1">
            <x v="464"/>
          </reference>
        </references>
      </pivotArea>
    </format>
    <format dxfId="16901">
      <pivotArea dataOnly="0" labelOnly="1" fieldPosition="0">
        <references count="6">
          <reference field="0" count="1" selected="0">
            <x v="466"/>
          </reference>
          <reference field="1" count="1" selected="0">
            <x v="464"/>
          </reference>
          <reference field="2" count="1" selected="0">
            <x v="465"/>
          </reference>
          <reference field="3" count="1" selected="0">
            <x v="465"/>
          </reference>
          <reference field="4" count="1" selected="0">
            <x v="468"/>
          </reference>
          <reference field="5" count="1">
            <x v="465"/>
          </reference>
        </references>
      </pivotArea>
    </format>
    <format dxfId="16900">
      <pivotArea dataOnly="0" labelOnly="1" fieldPosition="0">
        <references count="6">
          <reference field="0" count="1" selected="0">
            <x v="467"/>
          </reference>
          <reference field="1" count="1" selected="0">
            <x v="465"/>
          </reference>
          <reference field="2" count="1" selected="0">
            <x v="466"/>
          </reference>
          <reference field="3" count="1" selected="0">
            <x v="466"/>
          </reference>
          <reference field="4" count="1" selected="0">
            <x v="469"/>
          </reference>
          <reference field="5" count="1">
            <x v="466"/>
          </reference>
        </references>
      </pivotArea>
    </format>
    <format dxfId="16899">
      <pivotArea dataOnly="0" labelOnly="1" fieldPosition="0">
        <references count="6">
          <reference field="0" count="1" selected="0">
            <x v="468"/>
          </reference>
          <reference field="1" count="1" selected="0">
            <x v="466"/>
          </reference>
          <reference field="2" count="1" selected="0">
            <x v="467"/>
          </reference>
          <reference field="3" count="1" selected="0">
            <x v="467"/>
          </reference>
          <reference field="4" count="1" selected="0">
            <x v="470"/>
          </reference>
          <reference field="5" count="1">
            <x v="467"/>
          </reference>
        </references>
      </pivotArea>
    </format>
    <format dxfId="16898">
      <pivotArea dataOnly="0" labelOnly="1" fieldPosition="0">
        <references count="6">
          <reference field="0" count="1" selected="0">
            <x v="469"/>
          </reference>
          <reference field="1" count="1" selected="0">
            <x v="467"/>
          </reference>
          <reference field="2" count="1" selected="0">
            <x v="468"/>
          </reference>
          <reference field="3" count="1" selected="0">
            <x v="468"/>
          </reference>
          <reference field="4" count="1" selected="0">
            <x v="471"/>
          </reference>
          <reference field="5" count="1">
            <x v="468"/>
          </reference>
        </references>
      </pivotArea>
    </format>
    <format dxfId="16897">
      <pivotArea dataOnly="0" labelOnly="1" fieldPosition="0">
        <references count="6">
          <reference field="0" count="1" selected="0">
            <x v="470"/>
          </reference>
          <reference field="1" count="1" selected="0">
            <x v="468"/>
          </reference>
          <reference field="2" count="1" selected="0">
            <x v="469"/>
          </reference>
          <reference field="3" count="1" selected="0">
            <x v="469"/>
          </reference>
          <reference field="4" count="1" selected="0">
            <x v="472"/>
          </reference>
          <reference field="5" count="1">
            <x v="469"/>
          </reference>
        </references>
      </pivotArea>
    </format>
    <format dxfId="16896">
      <pivotArea dataOnly="0" labelOnly="1" fieldPosition="0">
        <references count="6">
          <reference field="0" count="1" selected="0">
            <x v="471"/>
          </reference>
          <reference field="1" count="1" selected="0">
            <x v="469"/>
          </reference>
          <reference field="2" count="1" selected="0">
            <x v="470"/>
          </reference>
          <reference field="3" count="1" selected="0">
            <x v="470"/>
          </reference>
          <reference field="4" count="1" selected="0">
            <x v="473"/>
          </reference>
          <reference field="5" count="1">
            <x v="470"/>
          </reference>
        </references>
      </pivotArea>
    </format>
    <format dxfId="16895">
      <pivotArea dataOnly="0" labelOnly="1" fieldPosition="0">
        <references count="6">
          <reference field="0" count="1" selected="0">
            <x v="472"/>
          </reference>
          <reference field="1" count="1" selected="0">
            <x v="470"/>
          </reference>
          <reference field="2" count="1" selected="0">
            <x v="471"/>
          </reference>
          <reference field="3" count="1" selected="0">
            <x v="471"/>
          </reference>
          <reference field="4" count="1" selected="0">
            <x v="474"/>
          </reference>
          <reference field="5" count="1">
            <x v="471"/>
          </reference>
        </references>
      </pivotArea>
    </format>
    <format dxfId="16894">
      <pivotArea dataOnly="0" labelOnly="1" fieldPosition="0">
        <references count="6">
          <reference field="0" count="1" selected="0">
            <x v="473"/>
          </reference>
          <reference field="1" count="1" selected="0">
            <x v="471"/>
          </reference>
          <reference field="2" count="1" selected="0">
            <x v="472"/>
          </reference>
          <reference field="3" count="1" selected="0">
            <x v="472"/>
          </reference>
          <reference field="4" count="1" selected="0">
            <x v="475"/>
          </reference>
          <reference field="5" count="1">
            <x v="472"/>
          </reference>
        </references>
      </pivotArea>
    </format>
    <format dxfId="16893">
      <pivotArea dataOnly="0" labelOnly="1" fieldPosition="0">
        <references count="6">
          <reference field="0" count="1" selected="0">
            <x v="474"/>
          </reference>
          <reference field="1" count="1" selected="0">
            <x v="472"/>
          </reference>
          <reference field="2" count="1" selected="0">
            <x v="473"/>
          </reference>
          <reference field="3" count="1" selected="0">
            <x v="473"/>
          </reference>
          <reference field="4" count="1" selected="0">
            <x v="476"/>
          </reference>
          <reference field="5" count="1">
            <x v="473"/>
          </reference>
        </references>
      </pivotArea>
    </format>
    <format dxfId="16892">
      <pivotArea dataOnly="0" labelOnly="1" fieldPosition="0">
        <references count="6">
          <reference field="0" count="1" selected="0">
            <x v="475"/>
          </reference>
          <reference field="1" count="1" selected="0">
            <x v="473"/>
          </reference>
          <reference field="2" count="1" selected="0">
            <x v="474"/>
          </reference>
          <reference field="3" count="1" selected="0">
            <x v="474"/>
          </reference>
          <reference field="4" count="1" selected="0">
            <x v="477"/>
          </reference>
          <reference field="5" count="1">
            <x v="474"/>
          </reference>
        </references>
      </pivotArea>
    </format>
    <format dxfId="16891">
      <pivotArea dataOnly="0" labelOnly="1" fieldPosition="0">
        <references count="6">
          <reference field="0" count="1" selected="0">
            <x v="476"/>
          </reference>
          <reference field="1" count="1" selected="0">
            <x v="474"/>
          </reference>
          <reference field="2" count="1" selected="0">
            <x v="475"/>
          </reference>
          <reference field="3" count="1" selected="0">
            <x v="475"/>
          </reference>
          <reference field="4" count="1" selected="0">
            <x v="478"/>
          </reference>
          <reference field="5" count="1">
            <x v="475"/>
          </reference>
        </references>
      </pivotArea>
    </format>
    <format dxfId="16890">
      <pivotArea dataOnly="0" labelOnly="1" fieldPosition="0">
        <references count="6">
          <reference field="0" count="1" selected="0">
            <x v="477"/>
          </reference>
          <reference field="1" count="1" selected="0">
            <x v="475"/>
          </reference>
          <reference field="2" count="1" selected="0">
            <x v="476"/>
          </reference>
          <reference field="3" count="1" selected="0">
            <x v="476"/>
          </reference>
          <reference field="4" count="1" selected="0">
            <x v="479"/>
          </reference>
          <reference field="5" count="1">
            <x v="476"/>
          </reference>
        </references>
      </pivotArea>
    </format>
    <format dxfId="16889">
      <pivotArea dataOnly="0" labelOnly="1" fieldPosition="0">
        <references count="6">
          <reference field="0" count="1" selected="0">
            <x v="478"/>
          </reference>
          <reference field="1" count="1" selected="0">
            <x v="476"/>
          </reference>
          <reference field="2" count="1" selected="0">
            <x v="477"/>
          </reference>
          <reference field="3" count="1" selected="0">
            <x v="477"/>
          </reference>
          <reference field="4" count="1" selected="0">
            <x v="480"/>
          </reference>
          <reference field="5" count="1">
            <x v="477"/>
          </reference>
        </references>
      </pivotArea>
    </format>
    <format dxfId="16888">
      <pivotArea dataOnly="0" labelOnly="1" fieldPosition="0">
        <references count="6">
          <reference field="0" count="1" selected="0">
            <x v="479"/>
          </reference>
          <reference field="1" count="1" selected="0">
            <x v="477"/>
          </reference>
          <reference field="2" count="1" selected="0">
            <x v="478"/>
          </reference>
          <reference field="3" count="1" selected="0">
            <x v="478"/>
          </reference>
          <reference field="4" count="1" selected="0">
            <x v="481"/>
          </reference>
          <reference field="5" count="1">
            <x v="478"/>
          </reference>
        </references>
      </pivotArea>
    </format>
    <format dxfId="16887">
      <pivotArea dataOnly="0" labelOnly="1" fieldPosition="0">
        <references count="6">
          <reference field="0" count="1" selected="0">
            <x v="480"/>
          </reference>
          <reference field="1" count="1" selected="0">
            <x v="478"/>
          </reference>
          <reference field="2" count="1" selected="0">
            <x v="479"/>
          </reference>
          <reference field="3" count="1" selected="0">
            <x v="479"/>
          </reference>
          <reference field="4" count="1" selected="0">
            <x v="482"/>
          </reference>
          <reference field="5" count="1">
            <x v="479"/>
          </reference>
        </references>
      </pivotArea>
    </format>
    <format dxfId="16886">
      <pivotArea dataOnly="0" labelOnly="1" fieldPosition="0">
        <references count="6">
          <reference field="0" count="1" selected="0">
            <x v="481"/>
          </reference>
          <reference field="1" count="1" selected="0">
            <x v="479"/>
          </reference>
          <reference field="2" count="1" selected="0">
            <x v="480"/>
          </reference>
          <reference field="3" count="1" selected="0">
            <x v="480"/>
          </reference>
          <reference field="4" count="1" selected="0">
            <x v="483"/>
          </reference>
          <reference field="5" count="1">
            <x v="480"/>
          </reference>
        </references>
      </pivotArea>
    </format>
    <format dxfId="16885">
      <pivotArea dataOnly="0" labelOnly="1" fieldPosition="0">
        <references count="6">
          <reference field="0" count="1" selected="0">
            <x v="482"/>
          </reference>
          <reference field="1" count="1" selected="0">
            <x v="480"/>
          </reference>
          <reference field="2" count="1" selected="0">
            <x v="481"/>
          </reference>
          <reference field="3" count="1" selected="0">
            <x v="481"/>
          </reference>
          <reference field="4" count="1" selected="0">
            <x v="484"/>
          </reference>
          <reference field="5" count="1">
            <x v="481"/>
          </reference>
        </references>
      </pivotArea>
    </format>
    <format dxfId="16884">
      <pivotArea dataOnly="0" labelOnly="1" fieldPosition="0">
        <references count="6">
          <reference field="0" count="1" selected="0">
            <x v="483"/>
          </reference>
          <reference field="1" count="1" selected="0">
            <x v="481"/>
          </reference>
          <reference field="2" count="1" selected="0">
            <x v="482"/>
          </reference>
          <reference field="3" count="1" selected="0">
            <x v="482"/>
          </reference>
          <reference field="4" count="1" selected="0">
            <x v="485"/>
          </reference>
          <reference field="5" count="1">
            <x v="482"/>
          </reference>
        </references>
      </pivotArea>
    </format>
    <format dxfId="16883">
      <pivotArea dataOnly="0" labelOnly="1" fieldPosition="0">
        <references count="6">
          <reference field="0" count="1" selected="0">
            <x v="484"/>
          </reference>
          <reference field="1" count="1" selected="0">
            <x v="482"/>
          </reference>
          <reference field="2" count="1" selected="0">
            <x v="483"/>
          </reference>
          <reference field="3" count="1" selected="0">
            <x v="483"/>
          </reference>
          <reference field="4" count="1" selected="0">
            <x v="486"/>
          </reference>
          <reference field="5" count="1">
            <x v="483"/>
          </reference>
        </references>
      </pivotArea>
    </format>
    <format dxfId="16882">
      <pivotArea dataOnly="0" labelOnly="1" fieldPosition="0">
        <references count="1">
          <reference field="0" count="50">
            <x v="3"/>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16881">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16880">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16879">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16878">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16877">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16876">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16875">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16874">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16873">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16872">
      <pivotArea dataOnly="0" labelOnly="1" fieldPosition="0">
        <references count="2">
          <reference field="0" count="1" selected="0">
            <x v="3"/>
          </reference>
          <reference field="1" count="1">
            <x v="5"/>
          </reference>
        </references>
      </pivotArea>
    </format>
    <format dxfId="16871">
      <pivotArea dataOnly="0" labelOnly="1" fieldPosition="0">
        <references count="2">
          <reference field="0" count="1" selected="0">
            <x v="7"/>
          </reference>
          <reference field="1" count="1">
            <x v="4"/>
          </reference>
        </references>
      </pivotArea>
    </format>
    <format dxfId="16870">
      <pivotArea dataOnly="0" labelOnly="1" fieldPosition="0">
        <references count="2">
          <reference field="0" count="1" selected="0">
            <x v="8"/>
          </reference>
          <reference field="1" count="1">
            <x v="6"/>
          </reference>
        </references>
      </pivotArea>
    </format>
    <format dxfId="16869">
      <pivotArea dataOnly="0" labelOnly="1" fieldPosition="0">
        <references count="2">
          <reference field="0" count="1" selected="0">
            <x v="9"/>
          </reference>
          <reference field="1" count="1">
            <x v="7"/>
          </reference>
        </references>
      </pivotArea>
    </format>
    <format dxfId="16868">
      <pivotArea dataOnly="0" labelOnly="1" fieldPosition="0">
        <references count="2">
          <reference field="0" count="1" selected="0">
            <x v="10"/>
          </reference>
          <reference field="1" count="1">
            <x v="8"/>
          </reference>
        </references>
      </pivotArea>
    </format>
    <format dxfId="16867">
      <pivotArea dataOnly="0" labelOnly="1" fieldPosition="0">
        <references count="2">
          <reference field="0" count="1" selected="0">
            <x v="11"/>
          </reference>
          <reference field="1" count="1">
            <x v="9"/>
          </reference>
        </references>
      </pivotArea>
    </format>
    <format dxfId="16866">
      <pivotArea dataOnly="0" labelOnly="1" fieldPosition="0">
        <references count="2">
          <reference field="0" count="1" selected="0">
            <x v="12"/>
          </reference>
          <reference field="1" count="1">
            <x v="10"/>
          </reference>
        </references>
      </pivotArea>
    </format>
    <format dxfId="16865">
      <pivotArea dataOnly="0" labelOnly="1" fieldPosition="0">
        <references count="2">
          <reference field="0" count="1" selected="0">
            <x v="13"/>
          </reference>
          <reference field="1" count="1">
            <x v="11"/>
          </reference>
        </references>
      </pivotArea>
    </format>
    <format dxfId="16864">
      <pivotArea dataOnly="0" labelOnly="1" fieldPosition="0">
        <references count="2">
          <reference field="0" count="1" selected="0">
            <x v="14"/>
          </reference>
          <reference field="1" count="1">
            <x v="12"/>
          </reference>
        </references>
      </pivotArea>
    </format>
    <format dxfId="16863">
      <pivotArea dataOnly="0" labelOnly="1" fieldPosition="0">
        <references count="2">
          <reference field="0" count="1" selected="0">
            <x v="15"/>
          </reference>
          <reference field="1" count="1">
            <x v="13"/>
          </reference>
        </references>
      </pivotArea>
    </format>
    <format dxfId="16862">
      <pivotArea dataOnly="0" labelOnly="1" fieldPosition="0">
        <references count="2">
          <reference field="0" count="1" selected="0">
            <x v="16"/>
          </reference>
          <reference field="1" count="1">
            <x v="14"/>
          </reference>
        </references>
      </pivotArea>
    </format>
    <format dxfId="16861">
      <pivotArea dataOnly="0" labelOnly="1" fieldPosition="0">
        <references count="2">
          <reference field="0" count="1" selected="0">
            <x v="17"/>
          </reference>
          <reference field="1" count="1">
            <x v="15"/>
          </reference>
        </references>
      </pivotArea>
    </format>
    <format dxfId="16860">
      <pivotArea dataOnly="0" labelOnly="1" fieldPosition="0">
        <references count="2">
          <reference field="0" count="1" selected="0">
            <x v="18"/>
          </reference>
          <reference field="1" count="1">
            <x v="16"/>
          </reference>
        </references>
      </pivotArea>
    </format>
    <format dxfId="16859">
      <pivotArea dataOnly="0" labelOnly="1" fieldPosition="0">
        <references count="2">
          <reference field="0" count="1" selected="0">
            <x v="19"/>
          </reference>
          <reference field="1" count="1">
            <x v="17"/>
          </reference>
        </references>
      </pivotArea>
    </format>
    <format dxfId="16858">
      <pivotArea dataOnly="0" labelOnly="1" fieldPosition="0">
        <references count="2">
          <reference field="0" count="1" selected="0">
            <x v="20"/>
          </reference>
          <reference field="1" count="1">
            <x v="18"/>
          </reference>
        </references>
      </pivotArea>
    </format>
    <format dxfId="16857">
      <pivotArea dataOnly="0" labelOnly="1" fieldPosition="0">
        <references count="2">
          <reference field="0" count="1" selected="0">
            <x v="21"/>
          </reference>
          <reference field="1" count="1">
            <x v="19"/>
          </reference>
        </references>
      </pivotArea>
    </format>
    <format dxfId="16856">
      <pivotArea dataOnly="0" labelOnly="1" fieldPosition="0">
        <references count="2">
          <reference field="0" count="1" selected="0">
            <x v="22"/>
          </reference>
          <reference field="1" count="1">
            <x v="20"/>
          </reference>
        </references>
      </pivotArea>
    </format>
    <format dxfId="16855">
      <pivotArea dataOnly="0" labelOnly="1" fieldPosition="0">
        <references count="2">
          <reference field="0" count="1" selected="0">
            <x v="23"/>
          </reference>
          <reference field="1" count="1">
            <x v="21"/>
          </reference>
        </references>
      </pivotArea>
    </format>
    <format dxfId="16854">
      <pivotArea dataOnly="0" labelOnly="1" fieldPosition="0">
        <references count="2">
          <reference field="0" count="1" selected="0">
            <x v="24"/>
          </reference>
          <reference field="1" count="1">
            <x v="22"/>
          </reference>
        </references>
      </pivotArea>
    </format>
    <format dxfId="16853">
      <pivotArea dataOnly="0" labelOnly="1" fieldPosition="0">
        <references count="2">
          <reference field="0" count="1" selected="0">
            <x v="25"/>
          </reference>
          <reference field="1" count="1">
            <x v="23"/>
          </reference>
        </references>
      </pivotArea>
    </format>
    <format dxfId="16852">
      <pivotArea dataOnly="0" labelOnly="1" fieldPosition="0">
        <references count="2">
          <reference field="0" count="1" selected="0">
            <x v="26"/>
          </reference>
          <reference field="1" count="1">
            <x v="24"/>
          </reference>
        </references>
      </pivotArea>
    </format>
    <format dxfId="16851">
      <pivotArea dataOnly="0" labelOnly="1" fieldPosition="0">
        <references count="2">
          <reference field="0" count="1" selected="0">
            <x v="27"/>
          </reference>
          <reference field="1" count="1">
            <x v="25"/>
          </reference>
        </references>
      </pivotArea>
    </format>
    <format dxfId="16850">
      <pivotArea dataOnly="0" labelOnly="1" fieldPosition="0">
        <references count="2">
          <reference field="0" count="1" selected="0">
            <x v="28"/>
          </reference>
          <reference field="1" count="1">
            <x v="26"/>
          </reference>
        </references>
      </pivotArea>
    </format>
    <format dxfId="16849">
      <pivotArea dataOnly="0" labelOnly="1" fieldPosition="0">
        <references count="2">
          <reference field="0" count="1" selected="0">
            <x v="29"/>
          </reference>
          <reference field="1" count="1">
            <x v="27"/>
          </reference>
        </references>
      </pivotArea>
    </format>
    <format dxfId="16848">
      <pivotArea dataOnly="0" labelOnly="1" fieldPosition="0">
        <references count="2">
          <reference field="0" count="1" selected="0">
            <x v="30"/>
          </reference>
          <reference field="1" count="1">
            <x v="28"/>
          </reference>
        </references>
      </pivotArea>
    </format>
    <format dxfId="16847">
      <pivotArea dataOnly="0" labelOnly="1" fieldPosition="0">
        <references count="2">
          <reference field="0" count="1" selected="0">
            <x v="31"/>
          </reference>
          <reference field="1" count="1">
            <x v="29"/>
          </reference>
        </references>
      </pivotArea>
    </format>
    <format dxfId="16846">
      <pivotArea dataOnly="0" labelOnly="1" fieldPosition="0">
        <references count="2">
          <reference field="0" count="1" selected="0">
            <x v="32"/>
          </reference>
          <reference field="1" count="1">
            <x v="30"/>
          </reference>
        </references>
      </pivotArea>
    </format>
    <format dxfId="16845">
      <pivotArea dataOnly="0" labelOnly="1" fieldPosition="0">
        <references count="2">
          <reference field="0" count="1" selected="0">
            <x v="33"/>
          </reference>
          <reference field="1" count="1">
            <x v="31"/>
          </reference>
        </references>
      </pivotArea>
    </format>
    <format dxfId="16844">
      <pivotArea dataOnly="0" labelOnly="1" fieldPosition="0">
        <references count="2">
          <reference field="0" count="1" selected="0">
            <x v="34"/>
          </reference>
          <reference field="1" count="1">
            <x v="32"/>
          </reference>
        </references>
      </pivotArea>
    </format>
    <format dxfId="16843">
      <pivotArea dataOnly="0" labelOnly="1" fieldPosition="0">
        <references count="2">
          <reference field="0" count="1" selected="0">
            <x v="35"/>
          </reference>
          <reference field="1" count="1">
            <x v="33"/>
          </reference>
        </references>
      </pivotArea>
    </format>
    <format dxfId="16842">
      <pivotArea dataOnly="0" labelOnly="1" fieldPosition="0">
        <references count="2">
          <reference field="0" count="1" selected="0">
            <x v="36"/>
          </reference>
          <reference field="1" count="1">
            <x v="34"/>
          </reference>
        </references>
      </pivotArea>
    </format>
    <format dxfId="16841">
      <pivotArea dataOnly="0" labelOnly="1" fieldPosition="0">
        <references count="2">
          <reference field="0" count="1" selected="0">
            <x v="37"/>
          </reference>
          <reference field="1" count="1">
            <x v="35"/>
          </reference>
        </references>
      </pivotArea>
    </format>
    <format dxfId="16840">
      <pivotArea dataOnly="0" labelOnly="1" fieldPosition="0">
        <references count="2">
          <reference field="0" count="1" selected="0">
            <x v="38"/>
          </reference>
          <reference field="1" count="1">
            <x v="36"/>
          </reference>
        </references>
      </pivotArea>
    </format>
    <format dxfId="16839">
      <pivotArea dataOnly="0" labelOnly="1" fieldPosition="0">
        <references count="2">
          <reference field="0" count="1" selected="0">
            <x v="39"/>
          </reference>
          <reference field="1" count="1">
            <x v="37"/>
          </reference>
        </references>
      </pivotArea>
    </format>
    <format dxfId="16838">
      <pivotArea dataOnly="0" labelOnly="1" fieldPosition="0">
        <references count="2">
          <reference field="0" count="1" selected="0">
            <x v="40"/>
          </reference>
          <reference field="1" count="1">
            <x v="38"/>
          </reference>
        </references>
      </pivotArea>
    </format>
    <format dxfId="16837">
      <pivotArea dataOnly="0" labelOnly="1" fieldPosition="0">
        <references count="2">
          <reference field="0" count="1" selected="0">
            <x v="41"/>
          </reference>
          <reference field="1" count="1">
            <x v="39"/>
          </reference>
        </references>
      </pivotArea>
    </format>
    <format dxfId="16836">
      <pivotArea dataOnly="0" labelOnly="1" fieldPosition="0">
        <references count="2">
          <reference field="0" count="1" selected="0">
            <x v="42"/>
          </reference>
          <reference field="1" count="1">
            <x v="40"/>
          </reference>
        </references>
      </pivotArea>
    </format>
    <format dxfId="16835">
      <pivotArea dataOnly="0" labelOnly="1" fieldPosition="0">
        <references count="2">
          <reference field="0" count="1" selected="0">
            <x v="43"/>
          </reference>
          <reference field="1" count="1">
            <x v="41"/>
          </reference>
        </references>
      </pivotArea>
    </format>
    <format dxfId="16834">
      <pivotArea dataOnly="0" labelOnly="1" fieldPosition="0">
        <references count="2">
          <reference field="0" count="1" selected="0">
            <x v="44"/>
          </reference>
          <reference field="1" count="1">
            <x v="42"/>
          </reference>
        </references>
      </pivotArea>
    </format>
    <format dxfId="16833">
      <pivotArea dataOnly="0" labelOnly="1" fieldPosition="0">
        <references count="2">
          <reference field="0" count="1" selected="0">
            <x v="45"/>
          </reference>
          <reference field="1" count="1">
            <x v="43"/>
          </reference>
        </references>
      </pivotArea>
    </format>
    <format dxfId="16832">
      <pivotArea dataOnly="0" labelOnly="1" fieldPosition="0">
        <references count="2">
          <reference field="0" count="1" selected="0">
            <x v="46"/>
          </reference>
          <reference field="1" count="1">
            <x v="44"/>
          </reference>
        </references>
      </pivotArea>
    </format>
    <format dxfId="16831">
      <pivotArea dataOnly="0" labelOnly="1" fieldPosition="0">
        <references count="2">
          <reference field="0" count="1" selected="0">
            <x v="47"/>
          </reference>
          <reference field="1" count="1">
            <x v="45"/>
          </reference>
        </references>
      </pivotArea>
    </format>
    <format dxfId="16830">
      <pivotArea dataOnly="0" labelOnly="1" fieldPosition="0">
        <references count="2">
          <reference field="0" count="1" selected="0">
            <x v="48"/>
          </reference>
          <reference field="1" count="1">
            <x v="46"/>
          </reference>
        </references>
      </pivotArea>
    </format>
    <format dxfId="16829">
      <pivotArea dataOnly="0" labelOnly="1" fieldPosition="0">
        <references count="2">
          <reference field="0" count="1" selected="0">
            <x v="49"/>
          </reference>
          <reference field="1" count="1">
            <x v="47"/>
          </reference>
        </references>
      </pivotArea>
    </format>
    <format dxfId="16828">
      <pivotArea dataOnly="0" labelOnly="1" fieldPosition="0">
        <references count="2">
          <reference field="0" count="1" selected="0">
            <x v="50"/>
          </reference>
          <reference field="1" count="1">
            <x v="48"/>
          </reference>
        </references>
      </pivotArea>
    </format>
    <format dxfId="16827">
      <pivotArea dataOnly="0" labelOnly="1" fieldPosition="0">
        <references count="2">
          <reference field="0" count="1" selected="0">
            <x v="51"/>
          </reference>
          <reference field="1" count="1">
            <x v="49"/>
          </reference>
        </references>
      </pivotArea>
    </format>
    <format dxfId="16826">
      <pivotArea dataOnly="0" labelOnly="1" fieldPosition="0">
        <references count="2">
          <reference field="0" count="1" selected="0">
            <x v="52"/>
          </reference>
          <reference field="1" count="1">
            <x v="50"/>
          </reference>
        </references>
      </pivotArea>
    </format>
    <format dxfId="16825">
      <pivotArea dataOnly="0" labelOnly="1" fieldPosition="0">
        <references count="2">
          <reference field="0" count="1" selected="0">
            <x v="53"/>
          </reference>
          <reference field="1" count="1">
            <x v="51"/>
          </reference>
        </references>
      </pivotArea>
    </format>
    <format dxfId="16824">
      <pivotArea dataOnly="0" labelOnly="1" fieldPosition="0">
        <references count="2">
          <reference field="0" count="1" selected="0">
            <x v="54"/>
          </reference>
          <reference field="1" count="1">
            <x v="52"/>
          </reference>
        </references>
      </pivotArea>
    </format>
    <format dxfId="16823">
      <pivotArea dataOnly="0" labelOnly="1" fieldPosition="0">
        <references count="2">
          <reference field="0" count="1" selected="0">
            <x v="55"/>
          </reference>
          <reference field="1" count="1">
            <x v="53"/>
          </reference>
        </references>
      </pivotArea>
    </format>
    <format dxfId="16822">
      <pivotArea dataOnly="0" labelOnly="1" fieldPosition="0">
        <references count="2">
          <reference field="0" count="1" selected="0">
            <x v="56"/>
          </reference>
          <reference field="1" count="1">
            <x v="54"/>
          </reference>
        </references>
      </pivotArea>
    </format>
    <format dxfId="16821">
      <pivotArea dataOnly="0" labelOnly="1" fieldPosition="0">
        <references count="2">
          <reference field="0" count="1" selected="0">
            <x v="57"/>
          </reference>
          <reference field="1" count="1">
            <x v="55"/>
          </reference>
        </references>
      </pivotArea>
    </format>
    <format dxfId="16820">
      <pivotArea dataOnly="0" labelOnly="1" fieldPosition="0">
        <references count="2">
          <reference field="0" count="1" selected="0">
            <x v="58"/>
          </reference>
          <reference field="1" count="1">
            <x v="56"/>
          </reference>
        </references>
      </pivotArea>
    </format>
    <format dxfId="16819">
      <pivotArea dataOnly="0" labelOnly="1" fieldPosition="0">
        <references count="2">
          <reference field="0" count="1" selected="0">
            <x v="59"/>
          </reference>
          <reference field="1" count="1">
            <x v="57"/>
          </reference>
        </references>
      </pivotArea>
    </format>
    <format dxfId="16818">
      <pivotArea dataOnly="0" labelOnly="1" fieldPosition="0">
        <references count="2">
          <reference field="0" count="1" selected="0">
            <x v="60"/>
          </reference>
          <reference field="1" count="1">
            <x v="58"/>
          </reference>
        </references>
      </pivotArea>
    </format>
    <format dxfId="16817">
      <pivotArea dataOnly="0" labelOnly="1" fieldPosition="0">
        <references count="2">
          <reference field="0" count="1" selected="0">
            <x v="61"/>
          </reference>
          <reference field="1" count="1">
            <x v="59"/>
          </reference>
        </references>
      </pivotArea>
    </format>
    <format dxfId="16816">
      <pivotArea dataOnly="0" labelOnly="1" fieldPosition="0">
        <references count="2">
          <reference field="0" count="1" selected="0">
            <x v="62"/>
          </reference>
          <reference field="1" count="1">
            <x v="60"/>
          </reference>
        </references>
      </pivotArea>
    </format>
    <format dxfId="16815">
      <pivotArea dataOnly="0" labelOnly="1" fieldPosition="0">
        <references count="2">
          <reference field="0" count="1" selected="0">
            <x v="63"/>
          </reference>
          <reference field="1" count="1">
            <x v="61"/>
          </reference>
        </references>
      </pivotArea>
    </format>
    <format dxfId="16814">
      <pivotArea dataOnly="0" labelOnly="1" fieldPosition="0">
        <references count="2">
          <reference field="0" count="1" selected="0">
            <x v="64"/>
          </reference>
          <reference field="1" count="1">
            <x v="62"/>
          </reference>
        </references>
      </pivotArea>
    </format>
    <format dxfId="16813">
      <pivotArea dataOnly="0" labelOnly="1" fieldPosition="0">
        <references count="2">
          <reference field="0" count="1" selected="0">
            <x v="65"/>
          </reference>
          <reference field="1" count="1">
            <x v="63"/>
          </reference>
        </references>
      </pivotArea>
    </format>
    <format dxfId="16812">
      <pivotArea dataOnly="0" labelOnly="1" fieldPosition="0">
        <references count="2">
          <reference field="0" count="1" selected="0">
            <x v="66"/>
          </reference>
          <reference field="1" count="1">
            <x v="64"/>
          </reference>
        </references>
      </pivotArea>
    </format>
    <format dxfId="16811">
      <pivotArea dataOnly="0" labelOnly="1" fieldPosition="0">
        <references count="2">
          <reference field="0" count="1" selected="0">
            <x v="67"/>
          </reference>
          <reference field="1" count="1">
            <x v="65"/>
          </reference>
        </references>
      </pivotArea>
    </format>
    <format dxfId="16810">
      <pivotArea dataOnly="0" labelOnly="1" fieldPosition="0">
        <references count="2">
          <reference field="0" count="1" selected="0">
            <x v="68"/>
          </reference>
          <reference field="1" count="1">
            <x v="66"/>
          </reference>
        </references>
      </pivotArea>
    </format>
    <format dxfId="16809">
      <pivotArea dataOnly="0" labelOnly="1" fieldPosition="0">
        <references count="2">
          <reference field="0" count="1" selected="0">
            <x v="69"/>
          </reference>
          <reference field="1" count="1">
            <x v="67"/>
          </reference>
        </references>
      </pivotArea>
    </format>
    <format dxfId="16808">
      <pivotArea dataOnly="0" labelOnly="1" fieldPosition="0">
        <references count="2">
          <reference field="0" count="1" selected="0">
            <x v="70"/>
          </reference>
          <reference field="1" count="1">
            <x v="68"/>
          </reference>
        </references>
      </pivotArea>
    </format>
    <format dxfId="16807">
      <pivotArea dataOnly="0" labelOnly="1" fieldPosition="0">
        <references count="2">
          <reference field="0" count="1" selected="0">
            <x v="71"/>
          </reference>
          <reference field="1" count="1">
            <x v="69"/>
          </reference>
        </references>
      </pivotArea>
    </format>
    <format dxfId="16806">
      <pivotArea dataOnly="0" labelOnly="1" fieldPosition="0">
        <references count="2">
          <reference field="0" count="1" selected="0">
            <x v="72"/>
          </reference>
          <reference field="1" count="1">
            <x v="70"/>
          </reference>
        </references>
      </pivotArea>
    </format>
    <format dxfId="16805">
      <pivotArea dataOnly="0" labelOnly="1" fieldPosition="0">
        <references count="2">
          <reference field="0" count="1" selected="0">
            <x v="73"/>
          </reference>
          <reference field="1" count="1">
            <x v="71"/>
          </reference>
        </references>
      </pivotArea>
    </format>
    <format dxfId="16804">
      <pivotArea dataOnly="0" labelOnly="1" fieldPosition="0">
        <references count="2">
          <reference field="0" count="1" selected="0">
            <x v="74"/>
          </reference>
          <reference field="1" count="1">
            <x v="72"/>
          </reference>
        </references>
      </pivotArea>
    </format>
    <format dxfId="16803">
      <pivotArea dataOnly="0" labelOnly="1" fieldPosition="0">
        <references count="2">
          <reference field="0" count="1" selected="0">
            <x v="75"/>
          </reference>
          <reference field="1" count="1">
            <x v="73"/>
          </reference>
        </references>
      </pivotArea>
    </format>
    <format dxfId="16802">
      <pivotArea dataOnly="0" labelOnly="1" fieldPosition="0">
        <references count="2">
          <reference field="0" count="1" selected="0">
            <x v="76"/>
          </reference>
          <reference field="1" count="1">
            <x v="74"/>
          </reference>
        </references>
      </pivotArea>
    </format>
    <format dxfId="16801">
      <pivotArea dataOnly="0" labelOnly="1" fieldPosition="0">
        <references count="2">
          <reference field="0" count="1" selected="0">
            <x v="77"/>
          </reference>
          <reference field="1" count="1">
            <x v="75"/>
          </reference>
        </references>
      </pivotArea>
    </format>
    <format dxfId="16800">
      <pivotArea dataOnly="0" labelOnly="1" fieldPosition="0">
        <references count="2">
          <reference field="0" count="1" selected="0">
            <x v="78"/>
          </reference>
          <reference field="1" count="1">
            <x v="76"/>
          </reference>
        </references>
      </pivotArea>
    </format>
    <format dxfId="16799">
      <pivotArea dataOnly="0" labelOnly="1" fieldPosition="0">
        <references count="2">
          <reference field="0" count="1" selected="0">
            <x v="79"/>
          </reference>
          <reference field="1" count="1">
            <x v="77"/>
          </reference>
        </references>
      </pivotArea>
    </format>
    <format dxfId="16798">
      <pivotArea dataOnly="0" labelOnly="1" fieldPosition="0">
        <references count="2">
          <reference field="0" count="1" selected="0">
            <x v="80"/>
          </reference>
          <reference field="1" count="1">
            <x v="78"/>
          </reference>
        </references>
      </pivotArea>
    </format>
    <format dxfId="16797">
      <pivotArea dataOnly="0" labelOnly="1" fieldPosition="0">
        <references count="2">
          <reference field="0" count="1" selected="0">
            <x v="81"/>
          </reference>
          <reference field="1" count="1">
            <x v="79"/>
          </reference>
        </references>
      </pivotArea>
    </format>
    <format dxfId="16796">
      <pivotArea dataOnly="0" labelOnly="1" fieldPosition="0">
        <references count="2">
          <reference field="0" count="1" selected="0">
            <x v="82"/>
          </reference>
          <reference field="1" count="1">
            <x v="80"/>
          </reference>
        </references>
      </pivotArea>
    </format>
    <format dxfId="16795">
      <pivotArea dataOnly="0" labelOnly="1" fieldPosition="0">
        <references count="2">
          <reference field="0" count="1" selected="0">
            <x v="83"/>
          </reference>
          <reference field="1" count="1">
            <x v="81"/>
          </reference>
        </references>
      </pivotArea>
    </format>
    <format dxfId="16794">
      <pivotArea dataOnly="0" labelOnly="1" fieldPosition="0">
        <references count="2">
          <reference field="0" count="1" selected="0">
            <x v="84"/>
          </reference>
          <reference field="1" count="1">
            <x v="82"/>
          </reference>
        </references>
      </pivotArea>
    </format>
    <format dxfId="16793">
      <pivotArea dataOnly="0" labelOnly="1" fieldPosition="0">
        <references count="2">
          <reference field="0" count="1" selected="0">
            <x v="85"/>
          </reference>
          <reference field="1" count="1">
            <x v="83"/>
          </reference>
        </references>
      </pivotArea>
    </format>
    <format dxfId="16792">
      <pivotArea dataOnly="0" labelOnly="1" fieldPosition="0">
        <references count="2">
          <reference field="0" count="1" selected="0">
            <x v="86"/>
          </reference>
          <reference field="1" count="1">
            <x v="84"/>
          </reference>
        </references>
      </pivotArea>
    </format>
    <format dxfId="16791">
      <pivotArea dataOnly="0" labelOnly="1" fieldPosition="0">
        <references count="2">
          <reference field="0" count="1" selected="0">
            <x v="87"/>
          </reference>
          <reference field="1" count="1">
            <x v="85"/>
          </reference>
        </references>
      </pivotArea>
    </format>
    <format dxfId="16790">
      <pivotArea dataOnly="0" labelOnly="1" fieldPosition="0">
        <references count="2">
          <reference field="0" count="1" selected="0">
            <x v="88"/>
          </reference>
          <reference field="1" count="1">
            <x v="86"/>
          </reference>
        </references>
      </pivotArea>
    </format>
    <format dxfId="16789">
      <pivotArea dataOnly="0" labelOnly="1" fieldPosition="0">
        <references count="2">
          <reference field="0" count="1" selected="0">
            <x v="89"/>
          </reference>
          <reference field="1" count="1">
            <x v="87"/>
          </reference>
        </references>
      </pivotArea>
    </format>
    <format dxfId="16788">
      <pivotArea dataOnly="0" labelOnly="1" fieldPosition="0">
        <references count="2">
          <reference field="0" count="1" selected="0">
            <x v="90"/>
          </reference>
          <reference field="1" count="1">
            <x v="88"/>
          </reference>
        </references>
      </pivotArea>
    </format>
    <format dxfId="16787">
      <pivotArea dataOnly="0" labelOnly="1" fieldPosition="0">
        <references count="2">
          <reference field="0" count="1" selected="0">
            <x v="91"/>
          </reference>
          <reference field="1" count="1">
            <x v="89"/>
          </reference>
        </references>
      </pivotArea>
    </format>
    <format dxfId="16786">
      <pivotArea dataOnly="0" labelOnly="1" fieldPosition="0">
        <references count="2">
          <reference field="0" count="1" selected="0">
            <x v="92"/>
          </reference>
          <reference field="1" count="1">
            <x v="90"/>
          </reference>
        </references>
      </pivotArea>
    </format>
    <format dxfId="16785">
      <pivotArea dataOnly="0" labelOnly="1" fieldPosition="0">
        <references count="2">
          <reference field="0" count="1" selected="0">
            <x v="93"/>
          </reference>
          <reference field="1" count="1">
            <x v="91"/>
          </reference>
        </references>
      </pivotArea>
    </format>
    <format dxfId="16784">
      <pivotArea dataOnly="0" labelOnly="1" fieldPosition="0">
        <references count="2">
          <reference field="0" count="1" selected="0">
            <x v="94"/>
          </reference>
          <reference field="1" count="1">
            <x v="92"/>
          </reference>
        </references>
      </pivotArea>
    </format>
    <format dxfId="16783">
      <pivotArea dataOnly="0" labelOnly="1" fieldPosition="0">
        <references count="2">
          <reference field="0" count="1" selected="0">
            <x v="95"/>
          </reference>
          <reference field="1" count="1">
            <x v="93"/>
          </reference>
        </references>
      </pivotArea>
    </format>
    <format dxfId="16782">
      <pivotArea dataOnly="0" labelOnly="1" fieldPosition="0">
        <references count="2">
          <reference field="0" count="1" selected="0">
            <x v="96"/>
          </reference>
          <reference field="1" count="1">
            <x v="94"/>
          </reference>
        </references>
      </pivotArea>
    </format>
    <format dxfId="16781">
      <pivotArea dataOnly="0" labelOnly="1" fieldPosition="0">
        <references count="2">
          <reference field="0" count="1" selected="0">
            <x v="97"/>
          </reference>
          <reference field="1" count="1">
            <x v="95"/>
          </reference>
        </references>
      </pivotArea>
    </format>
    <format dxfId="16780">
      <pivotArea dataOnly="0" labelOnly="1" fieldPosition="0">
        <references count="2">
          <reference field="0" count="1" selected="0">
            <x v="98"/>
          </reference>
          <reference field="1" count="1">
            <x v="96"/>
          </reference>
        </references>
      </pivotArea>
    </format>
    <format dxfId="16779">
      <pivotArea dataOnly="0" labelOnly="1" fieldPosition="0">
        <references count="2">
          <reference field="0" count="1" selected="0">
            <x v="99"/>
          </reference>
          <reference field="1" count="1">
            <x v="97"/>
          </reference>
        </references>
      </pivotArea>
    </format>
    <format dxfId="16778">
      <pivotArea dataOnly="0" labelOnly="1" fieldPosition="0">
        <references count="2">
          <reference field="0" count="1" selected="0">
            <x v="100"/>
          </reference>
          <reference field="1" count="1">
            <x v="98"/>
          </reference>
        </references>
      </pivotArea>
    </format>
    <format dxfId="16777">
      <pivotArea dataOnly="0" labelOnly="1" fieldPosition="0">
        <references count="2">
          <reference field="0" count="1" selected="0">
            <x v="101"/>
          </reference>
          <reference field="1" count="1">
            <x v="99"/>
          </reference>
        </references>
      </pivotArea>
    </format>
    <format dxfId="16776">
      <pivotArea dataOnly="0" labelOnly="1" fieldPosition="0">
        <references count="2">
          <reference field="0" count="1" selected="0">
            <x v="102"/>
          </reference>
          <reference field="1" count="1">
            <x v="100"/>
          </reference>
        </references>
      </pivotArea>
    </format>
    <format dxfId="16775">
      <pivotArea dataOnly="0" labelOnly="1" fieldPosition="0">
        <references count="2">
          <reference field="0" count="1" selected="0">
            <x v="103"/>
          </reference>
          <reference field="1" count="1">
            <x v="101"/>
          </reference>
        </references>
      </pivotArea>
    </format>
    <format dxfId="16774">
      <pivotArea dataOnly="0" labelOnly="1" fieldPosition="0">
        <references count="2">
          <reference field="0" count="1" selected="0">
            <x v="104"/>
          </reference>
          <reference field="1" count="1">
            <x v="102"/>
          </reference>
        </references>
      </pivotArea>
    </format>
    <format dxfId="16773">
      <pivotArea dataOnly="0" labelOnly="1" fieldPosition="0">
        <references count="2">
          <reference field="0" count="1" selected="0">
            <x v="105"/>
          </reference>
          <reference field="1" count="1">
            <x v="103"/>
          </reference>
        </references>
      </pivotArea>
    </format>
    <format dxfId="16772">
      <pivotArea dataOnly="0" labelOnly="1" fieldPosition="0">
        <references count="2">
          <reference field="0" count="1" selected="0">
            <x v="106"/>
          </reference>
          <reference field="1" count="1">
            <x v="104"/>
          </reference>
        </references>
      </pivotArea>
    </format>
    <format dxfId="16771">
      <pivotArea dataOnly="0" labelOnly="1" fieldPosition="0">
        <references count="2">
          <reference field="0" count="1" selected="0">
            <x v="107"/>
          </reference>
          <reference field="1" count="1">
            <x v="105"/>
          </reference>
        </references>
      </pivotArea>
    </format>
    <format dxfId="16770">
      <pivotArea dataOnly="0" labelOnly="1" fieldPosition="0">
        <references count="2">
          <reference field="0" count="1" selected="0">
            <x v="108"/>
          </reference>
          <reference field="1" count="1">
            <x v="106"/>
          </reference>
        </references>
      </pivotArea>
    </format>
    <format dxfId="16769">
      <pivotArea dataOnly="0" labelOnly="1" fieldPosition="0">
        <references count="2">
          <reference field="0" count="1" selected="0">
            <x v="109"/>
          </reference>
          <reference field="1" count="1">
            <x v="107"/>
          </reference>
        </references>
      </pivotArea>
    </format>
    <format dxfId="16768">
      <pivotArea dataOnly="0" labelOnly="1" fieldPosition="0">
        <references count="2">
          <reference field="0" count="1" selected="0">
            <x v="110"/>
          </reference>
          <reference field="1" count="1">
            <x v="108"/>
          </reference>
        </references>
      </pivotArea>
    </format>
    <format dxfId="16767">
      <pivotArea dataOnly="0" labelOnly="1" fieldPosition="0">
        <references count="2">
          <reference field="0" count="1" selected="0">
            <x v="111"/>
          </reference>
          <reference field="1" count="1">
            <x v="109"/>
          </reference>
        </references>
      </pivotArea>
    </format>
    <format dxfId="16766">
      <pivotArea dataOnly="0" labelOnly="1" fieldPosition="0">
        <references count="2">
          <reference field="0" count="1" selected="0">
            <x v="112"/>
          </reference>
          <reference field="1" count="1">
            <x v="110"/>
          </reference>
        </references>
      </pivotArea>
    </format>
    <format dxfId="16765">
      <pivotArea dataOnly="0" labelOnly="1" fieldPosition="0">
        <references count="2">
          <reference field="0" count="1" selected="0">
            <x v="113"/>
          </reference>
          <reference field="1" count="1">
            <x v="111"/>
          </reference>
        </references>
      </pivotArea>
    </format>
    <format dxfId="16764">
      <pivotArea dataOnly="0" labelOnly="1" fieldPosition="0">
        <references count="2">
          <reference field="0" count="1" selected="0">
            <x v="114"/>
          </reference>
          <reference field="1" count="1">
            <x v="112"/>
          </reference>
        </references>
      </pivotArea>
    </format>
    <format dxfId="16763">
      <pivotArea dataOnly="0" labelOnly="1" fieldPosition="0">
        <references count="2">
          <reference field="0" count="1" selected="0">
            <x v="115"/>
          </reference>
          <reference field="1" count="1">
            <x v="113"/>
          </reference>
        </references>
      </pivotArea>
    </format>
    <format dxfId="16762">
      <pivotArea dataOnly="0" labelOnly="1" fieldPosition="0">
        <references count="2">
          <reference field="0" count="1" selected="0">
            <x v="116"/>
          </reference>
          <reference field="1" count="1">
            <x v="114"/>
          </reference>
        </references>
      </pivotArea>
    </format>
    <format dxfId="16761">
      <pivotArea dataOnly="0" labelOnly="1" fieldPosition="0">
        <references count="2">
          <reference field="0" count="1" selected="0">
            <x v="117"/>
          </reference>
          <reference field="1" count="1">
            <x v="115"/>
          </reference>
        </references>
      </pivotArea>
    </format>
    <format dxfId="16760">
      <pivotArea dataOnly="0" labelOnly="1" fieldPosition="0">
        <references count="2">
          <reference field="0" count="1" selected="0">
            <x v="118"/>
          </reference>
          <reference field="1" count="1">
            <x v="116"/>
          </reference>
        </references>
      </pivotArea>
    </format>
    <format dxfId="16759">
      <pivotArea dataOnly="0" labelOnly="1" fieldPosition="0">
        <references count="2">
          <reference field="0" count="1" selected="0">
            <x v="119"/>
          </reference>
          <reference field="1" count="1">
            <x v="117"/>
          </reference>
        </references>
      </pivotArea>
    </format>
    <format dxfId="16758">
      <pivotArea dataOnly="0" labelOnly="1" fieldPosition="0">
        <references count="2">
          <reference field="0" count="1" selected="0">
            <x v="120"/>
          </reference>
          <reference field="1" count="1">
            <x v="118"/>
          </reference>
        </references>
      </pivotArea>
    </format>
    <format dxfId="16757">
      <pivotArea dataOnly="0" labelOnly="1" fieldPosition="0">
        <references count="2">
          <reference field="0" count="1" selected="0">
            <x v="121"/>
          </reference>
          <reference field="1" count="1">
            <x v="119"/>
          </reference>
        </references>
      </pivotArea>
    </format>
    <format dxfId="16756">
      <pivotArea dataOnly="0" labelOnly="1" fieldPosition="0">
        <references count="2">
          <reference field="0" count="1" selected="0">
            <x v="122"/>
          </reference>
          <reference field="1" count="1">
            <x v="120"/>
          </reference>
        </references>
      </pivotArea>
    </format>
    <format dxfId="16755">
      <pivotArea dataOnly="0" labelOnly="1" fieldPosition="0">
        <references count="2">
          <reference field="0" count="1" selected="0">
            <x v="123"/>
          </reference>
          <reference field="1" count="1">
            <x v="121"/>
          </reference>
        </references>
      </pivotArea>
    </format>
    <format dxfId="16754">
      <pivotArea dataOnly="0" labelOnly="1" fieldPosition="0">
        <references count="2">
          <reference field="0" count="1" selected="0">
            <x v="124"/>
          </reference>
          <reference field="1" count="1">
            <x v="122"/>
          </reference>
        </references>
      </pivotArea>
    </format>
    <format dxfId="16753">
      <pivotArea dataOnly="0" labelOnly="1" fieldPosition="0">
        <references count="2">
          <reference field="0" count="1" selected="0">
            <x v="125"/>
          </reference>
          <reference field="1" count="1">
            <x v="123"/>
          </reference>
        </references>
      </pivotArea>
    </format>
    <format dxfId="16752">
      <pivotArea dataOnly="0" labelOnly="1" fieldPosition="0">
        <references count="2">
          <reference field="0" count="1" selected="0">
            <x v="126"/>
          </reference>
          <reference field="1" count="1">
            <x v="124"/>
          </reference>
        </references>
      </pivotArea>
    </format>
    <format dxfId="16751">
      <pivotArea dataOnly="0" labelOnly="1" fieldPosition="0">
        <references count="2">
          <reference field="0" count="1" selected="0">
            <x v="127"/>
          </reference>
          <reference field="1" count="1">
            <x v="125"/>
          </reference>
        </references>
      </pivotArea>
    </format>
    <format dxfId="16750">
      <pivotArea dataOnly="0" labelOnly="1" fieldPosition="0">
        <references count="2">
          <reference field="0" count="1" selected="0">
            <x v="128"/>
          </reference>
          <reference field="1" count="1">
            <x v="126"/>
          </reference>
        </references>
      </pivotArea>
    </format>
    <format dxfId="16749">
      <pivotArea dataOnly="0" labelOnly="1" fieldPosition="0">
        <references count="2">
          <reference field="0" count="1" selected="0">
            <x v="129"/>
          </reference>
          <reference field="1" count="1">
            <x v="127"/>
          </reference>
        </references>
      </pivotArea>
    </format>
    <format dxfId="16748">
      <pivotArea dataOnly="0" labelOnly="1" fieldPosition="0">
        <references count="2">
          <reference field="0" count="1" selected="0">
            <x v="130"/>
          </reference>
          <reference field="1" count="1">
            <x v="128"/>
          </reference>
        </references>
      </pivotArea>
    </format>
    <format dxfId="16747">
      <pivotArea dataOnly="0" labelOnly="1" fieldPosition="0">
        <references count="2">
          <reference field="0" count="1" selected="0">
            <x v="131"/>
          </reference>
          <reference field="1" count="1">
            <x v="129"/>
          </reference>
        </references>
      </pivotArea>
    </format>
    <format dxfId="16746">
      <pivotArea dataOnly="0" labelOnly="1" fieldPosition="0">
        <references count="2">
          <reference field="0" count="1" selected="0">
            <x v="132"/>
          </reference>
          <reference field="1" count="1">
            <x v="130"/>
          </reference>
        </references>
      </pivotArea>
    </format>
    <format dxfId="16745">
      <pivotArea dataOnly="0" labelOnly="1" fieldPosition="0">
        <references count="2">
          <reference field="0" count="1" selected="0">
            <x v="133"/>
          </reference>
          <reference field="1" count="1">
            <x v="131"/>
          </reference>
        </references>
      </pivotArea>
    </format>
    <format dxfId="16744">
      <pivotArea dataOnly="0" labelOnly="1" fieldPosition="0">
        <references count="2">
          <reference field="0" count="1" selected="0">
            <x v="134"/>
          </reference>
          <reference field="1" count="1">
            <x v="132"/>
          </reference>
        </references>
      </pivotArea>
    </format>
    <format dxfId="16743">
      <pivotArea dataOnly="0" labelOnly="1" fieldPosition="0">
        <references count="2">
          <reference field="0" count="1" selected="0">
            <x v="135"/>
          </reference>
          <reference field="1" count="1">
            <x v="133"/>
          </reference>
        </references>
      </pivotArea>
    </format>
    <format dxfId="16742">
      <pivotArea dataOnly="0" labelOnly="1" fieldPosition="0">
        <references count="2">
          <reference field="0" count="1" selected="0">
            <x v="136"/>
          </reference>
          <reference field="1" count="1">
            <x v="134"/>
          </reference>
        </references>
      </pivotArea>
    </format>
    <format dxfId="16741">
      <pivotArea dataOnly="0" labelOnly="1" fieldPosition="0">
        <references count="2">
          <reference field="0" count="1" selected="0">
            <x v="137"/>
          </reference>
          <reference field="1" count="1">
            <x v="135"/>
          </reference>
        </references>
      </pivotArea>
    </format>
    <format dxfId="16740">
      <pivotArea dataOnly="0" labelOnly="1" fieldPosition="0">
        <references count="2">
          <reference field="0" count="1" selected="0">
            <x v="138"/>
          </reference>
          <reference field="1" count="1">
            <x v="136"/>
          </reference>
        </references>
      </pivotArea>
    </format>
    <format dxfId="16739">
      <pivotArea dataOnly="0" labelOnly="1" fieldPosition="0">
        <references count="2">
          <reference field="0" count="1" selected="0">
            <x v="139"/>
          </reference>
          <reference field="1" count="1">
            <x v="137"/>
          </reference>
        </references>
      </pivotArea>
    </format>
    <format dxfId="16738">
      <pivotArea dataOnly="0" labelOnly="1" fieldPosition="0">
        <references count="2">
          <reference field="0" count="1" selected="0">
            <x v="140"/>
          </reference>
          <reference field="1" count="1">
            <x v="138"/>
          </reference>
        </references>
      </pivotArea>
    </format>
    <format dxfId="16737">
      <pivotArea dataOnly="0" labelOnly="1" fieldPosition="0">
        <references count="2">
          <reference field="0" count="1" selected="0">
            <x v="141"/>
          </reference>
          <reference field="1" count="1">
            <x v="139"/>
          </reference>
        </references>
      </pivotArea>
    </format>
    <format dxfId="16736">
      <pivotArea dataOnly="0" labelOnly="1" fieldPosition="0">
        <references count="2">
          <reference field="0" count="1" selected="0">
            <x v="142"/>
          </reference>
          <reference field="1" count="1">
            <x v="140"/>
          </reference>
        </references>
      </pivotArea>
    </format>
    <format dxfId="16735">
      <pivotArea dataOnly="0" labelOnly="1" fieldPosition="0">
        <references count="2">
          <reference field="0" count="1" selected="0">
            <x v="143"/>
          </reference>
          <reference field="1" count="1">
            <x v="141"/>
          </reference>
        </references>
      </pivotArea>
    </format>
    <format dxfId="16734">
      <pivotArea dataOnly="0" labelOnly="1" fieldPosition="0">
        <references count="2">
          <reference field="0" count="1" selected="0">
            <x v="144"/>
          </reference>
          <reference field="1" count="1">
            <x v="142"/>
          </reference>
        </references>
      </pivotArea>
    </format>
    <format dxfId="16733">
      <pivotArea dataOnly="0" labelOnly="1" fieldPosition="0">
        <references count="2">
          <reference field="0" count="1" selected="0">
            <x v="145"/>
          </reference>
          <reference field="1" count="1">
            <x v="143"/>
          </reference>
        </references>
      </pivotArea>
    </format>
    <format dxfId="16732">
      <pivotArea dataOnly="0" labelOnly="1" fieldPosition="0">
        <references count="2">
          <reference field="0" count="1" selected="0">
            <x v="146"/>
          </reference>
          <reference field="1" count="1">
            <x v="144"/>
          </reference>
        </references>
      </pivotArea>
    </format>
    <format dxfId="16731">
      <pivotArea dataOnly="0" labelOnly="1" fieldPosition="0">
        <references count="2">
          <reference field="0" count="1" selected="0">
            <x v="147"/>
          </reference>
          <reference field="1" count="1">
            <x v="145"/>
          </reference>
        </references>
      </pivotArea>
    </format>
    <format dxfId="16730">
      <pivotArea dataOnly="0" labelOnly="1" fieldPosition="0">
        <references count="2">
          <reference field="0" count="1" selected="0">
            <x v="148"/>
          </reference>
          <reference field="1" count="1">
            <x v="146"/>
          </reference>
        </references>
      </pivotArea>
    </format>
    <format dxfId="16729">
      <pivotArea dataOnly="0" labelOnly="1" fieldPosition="0">
        <references count="2">
          <reference field="0" count="1" selected="0">
            <x v="149"/>
          </reference>
          <reference field="1" count="1">
            <x v="147"/>
          </reference>
        </references>
      </pivotArea>
    </format>
    <format dxfId="16728">
      <pivotArea dataOnly="0" labelOnly="1" fieldPosition="0">
        <references count="2">
          <reference field="0" count="1" selected="0">
            <x v="150"/>
          </reference>
          <reference field="1" count="1">
            <x v="148"/>
          </reference>
        </references>
      </pivotArea>
    </format>
    <format dxfId="16727">
      <pivotArea dataOnly="0" labelOnly="1" fieldPosition="0">
        <references count="2">
          <reference field="0" count="1" selected="0">
            <x v="151"/>
          </reference>
          <reference field="1" count="1">
            <x v="149"/>
          </reference>
        </references>
      </pivotArea>
    </format>
    <format dxfId="16726">
      <pivotArea dataOnly="0" labelOnly="1" fieldPosition="0">
        <references count="2">
          <reference field="0" count="1" selected="0">
            <x v="152"/>
          </reference>
          <reference field="1" count="1">
            <x v="150"/>
          </reference>
        </references>
      </pivotArea>
    </format>
    <format dxfId="16725">
      <pivotArea dataOnly="0" labelOnly="1" fieldPosition="0">
        <references count="2">
          <reference field="0" count="1" selected="0">
            <x v="153"/>
          </reference>
          <reference field="1" count="1">
            <x v="151"/>
          </reference>
        </references>
      </pivotArea>
    </format>
    <format dxfId="16724">
      <pivotArea dataOnly="0" labelOnly="1" fieldPosition="0">
        <references count="2">
          <reference field="0" count="1" selected="0">
            <x v="154"/>
          </reference>
          <reference field="1" count="1">
            <x v="152"/>
          </reference>
        </references>
      </pivotArea>
    </format>
    <format dxfId="16723">
      <pivotArea dataOnly="0" labelOnly="1" fieldPosition="0">
        <references count="2">
          <reference field="0" count="1" selected="0">
            <x v="155"/>
          </reference>
          <reference field="1" count="1">
            <x v="153"/>
          </reference>
        </references>
      </pivotArea>
    </format>
    <format dxfId="16722">
      <pivotArea dataOnly="0" labelOnly="1" fieldPosition="0">
        <references count="2">
          <reference field="0" count="1" selected="0">
            <x v="156"/>
          </reference>
          <reference field="1" count="1">
            <x v="154"/>
          </reference>
        </references>
      </pivotArea>
    </format>
    <format dxfId="16721">
      <pivotArea dataOnly="0" labelOnly="1" fieldPosition="0">
        <references count="2">
          <reference field="0" count="1" selected="0">
            <x v="157"/>
          </reference>
          <reference field="1" count="1">
            <x v="155"/>
          </reference>
        </references>
      </pivotArea>
    </format>
    <format dxfId="16720">
      <pivotArea dataOnly="0" labelOnly="1" fieldPosition="0">
        <references count="2">
          <reference field="0" count="1" selected="0">
            <x v="158"/>
          </reference>
          <reference field="1" count="1">
            <x v="156"/>
          </reference>
        </references>
      </pivotArea>
    </format>
    <format dxfId="16719">
      <pivotArea dataOnly="0" labelOnly="1" fieldPosition="0">
        <references count="2">
          <reference field="0" count="1" selected="0">
            <x v="159"/>
          </reference>
          <reference field="1" count="1">
            <x v="157"/>
          </reference>
        </references>
      </pivotArea>
    </format>
    <format dxfId="16718">
      <pivotArea dataOnly="0" labelOnly="1" fieldPosition="0">
        <references count="2">
          <reference field="0" count="1" selected="0">
            <x v="160"/>
          </reference>
          <reference field="1" count="1">
            <x v="158"/>
          </reference>
        </references>
      </pivotArea>
    </format>
    <format dxfId="16717">
      <pivotArea dataOnly="0" labelOnly="1" fieldPosition="0">
        <references count="2">
          <reference field="0" count="1" selected="0">
            <x v="161"/>
          </reference>
          <reference field="1" count="1">
            <x v="159"/>
          </reference>
        </references>
      </pivotArea>
    </format>
    <format dxfId="16716">
      <pivotArea dataOnly="0" labelOnly="1" fieldPosition="0">
        <references count="2">
          <reference field="0" count="1" selected="0">
            <x v="162"/>
          </reference>
          <reference field="1" count="1">
            <x v="160"/>
          </reference>
        </references>
      </pivotArea>
    </format>
    <format dxfId="16715">
      <pivotArea dataOnly="0" labelOnly="1" fieldPosition="0">
        <references count="2">
          <reference field="0" count="1" selected="0">
            <x v="163"/>
          </reference>
          <reference field="1" count="1">
            <x v="161"/>
          </reference>
        </references>
      </pivotArea>
    </format>
    <format dxfId="16714">
      <pivotArea dataOnly="0" labelOnly="1" fieldPosition="0">
        <references count="2">
          <reference field="0" count="1" selected="0">
            <x v="164"/>
          </reference>
          <reference field="1" count="1">
            <x v="162"/>
          </reference>
        </references>
      </pivotArea>
    </format>
    <format dxfId="16713">
      <pivotArea dataOnly="0" labelOnly="1" fieldPosition="0">
        <references count="2">
          <reference field="0" count="1" selected="0">
            <x v="165"/>
          </reference>
          <reference field="1" count="1">
            <x v="163"/>
          </reference>
        </references>
      </pivotArea>
    </format>
    <format dxfId="16712">
      <pivotArea dataOnly="0" labelOnly="1" fieldPosition="0">
        <references count="2">
          <reference field="0" count="1" selected="0">
            <x v="166"/>
          </reference>
          <reference field="1" count="1">
            <x v="164"/>
          </reference>
        </references>
      </pivotArea>
    </format>
    <format dxfId="16711">
      <pivotArea dataOnly="0" labelOnly="1" fieldPosition="0">
        <references count="2">
          <reference field="0" count="1" selected="0">
            <x v="167"/>
          </reference>
          <reference field="1" count="1">
            <x v="165"/>
          </reference>
        </references>
      </pivotArea>
    </format>
    <format dxfId="16710">
      <pivotArea dataOnly="0" labelOnly="1" fieldPosition="0">
        <references count="2">
          <reference field="0" count="1" selected="0">
            <x v="168"/>
          </reference>
          <reference field="1" count="1">
            <x v="166"/>
          </reference>
        </references>
      </pivotArea>
    </format>
    <format dxfId="16709">
      <pivotArea dataOnly="0" labelOnly="1" fieldPosition="0">
        <references count="2">
          <reference field="0" count="1" selected="0">
            <x v="169"/>
          </reference>
          <reference field="1" count="1">
            <x v="167"/>
          </reference>
        </references>
      </pivotArea>
    </format>
    <format dxfId="16708">
      <pivotArea dataOnly="0" labelOnly="1" fieldPosition="0">
        <references count="2">
          <reference field="0" count="1" selected="0">
            <x v="170"/>
          </reference>
          <reference field="1" count="1">
            <x v="168"/>
          </reference>
        </references>
      </pivotArea>
    </format>
    <format dxfId="16707">
      <pivotArea dataOnly="0" labelOnly="1" fieldPosition="0">
        <references count="2">
          <reference field="0" count="1" selected="0">
            <x v="171"/>
          </reference>
          <reference field="1" count="1">
            <x v="169"/>
          </reference>
        </references>
      </pivotArea>
    </format>
    <format dxfId="16706">
      <pivotArea dataOnly="0" labelOnly="1" fieldPosition="0">
        <references count="2">
          <reference field="0" count="1" selected="0">
            <x v="172"/>
          </reference>
          <reference field="1" count="1">
            <x v="170"/>
          </reference>
        </references>
      </pivotArea>
    </format>
    <format dxfId="16705">
      <pivotArea dataOnly="0" labelOnly="1" fieldPosition="0">
        <references count="2">
          <reference field="0" count="1" selected="0">
            <x v="173"/>
          </reference>
          <reference field="1" count="1">
            <x v="171"/>
          </reference>
        </references>
      </pivotArea>
    </format>
    <format dxfId="16704">
      <pivotArea dataOnly="0" labelOnly="1" fieldPosition="0">
        <references count="2">
          <reference field="0" count="1" selected="0">
            <x v="174"/>
          </reference>
          <reference field="1" count="1">
            <x v="172"/>
          </reference>
        </references>
      </pivotArea>
    </format>
    <format dxfId="16703">
      <pivotArea dataOnly="0" labelOnly="1" fieldPosition="0">
        <references count="2">
          <reference field="0" count="1" selected="0">
            <x v="175"/>
          </reference>
          <reference field="1" count="1">
            <x v="173"/>
          </reference>
        </references>
      </pivotArea>
    </format>
    <format dxfId="16702">
      <pivotArea dataOnly="0" labelOnly="1" fieldPosition="0">
        <references count="2">
          <reference field="0" count="1" selected="0">
            <x v="176"/>
          </reference>
          <reference field="1" count="1">
            <x v="174"/>
          </reference>
        </references>
      </pivotArea>
    </format>
    <format dxfId="16701">
      <pivotArea dataOnly="0" labelOnly="1" fieldPosition="0">
        <references count="2">
          <reference field="0" count="1" selected="0">
            <x v="177"/>
          </reference>
          <reference field="1" count="1">
            <x v="175"/>
          </reference>
        </references>
      </pivotArea>
    </format>
    <format dxfId="16700">
      <pivotArea dataOnly="0" labelOnly="1" fieldPosition="0">
        <references count="2">
          <reference field="0" count="1" selected="0">
            <x v="178"/>
          </reference>
          <reference field="1" count="1">
            <x v="176"/>
          </reference>
        </references>
      </pivotArea>
    </format>
    <format dxfId="16699">
      <pivotArea dataOnly="0" labelOnly="1" fieldPosition="0">
        <references count="2">
          <reference field="0" count="1" selected="0">
            <x v="179"/>
          </reference>
          <reference field="1" count="1">
            <x v="177"/>
          </reference>
        </references>
      </pivotArea>
    </format>
    <format dxfId="16698">
      <pivotArea dataOnly="0" labelOnly="1" fieldPosition="0">
        <references count="2">
          <reference field="0" count="1" selected="0">
            <x v="180"/>
          </reference>
          <reference field="1" count="1">
            <x v="178"/>
          </reference>
        </references>
      </pivotArea>
    </format>
    <format dxfId="16697">
      <pivotArea dataOnly="0" labelOnly="1" fieldPosition="0">
        <references count="2">
          <reference field="0" count="1" selected="0">
            <x v="181"/>
          </reference>
          <reference field="1" count="1">
            <x v="179"/>
          </reference>
        </references>
      </pivotArea>
    </format>
    <format dxfId="16696">
      <pivotArea dataOnly="0" labelOnly="1" fieldPosition="0">
        <references count="2">
          <reference field="0" count="1" selected="0">
            <x v="182"/>
          </reference>
          <reference field="1" count="1">
            <x v="180"/>
          </reference>
        </references>
      </pivotArea>
    </format>
    <format dxfId="16695">
      <pivotArea dataOnly="0" labelOnly="1" fieldPosition="0">
        <references count="2">
          <reference field="0" count="1" selected="0">
            <x v="183"/>
          </reference>
          <reference field="1" count="1">
            <x v="181"/>
          </reference>
        </references>
      </pivotArea>
    </format>
    <format dxfId="16694">
      <pivotArea dataOnly="0" labelOnly="1" fieldPosition="0">
        <references count="2">
          <reference field="0" count="1" selected="0">
            <x v="184"/>
          </reference>
          <reference field="1" count="1">
            <x v="182"/>
          </reference>
        </references>
      </pivotArea>
    </format>
    <format dxfId="16693">
      <pivotArea dataOnly="0" labelOnly="1" fieldPosition="0">
        <references count="2">
          <reference field="0" count="1" selected="0">
            <x v="185"/>
          </reference>
          <reference field="1" count="1">
            <x v="183"/>
          </reference>
        </references>
      </pivotArea>
    </format>
    <format dxfId="16692">
      <pivotArea dataOnly="0" labelOnly="1" fieldPosition="0">
        <references count="2">
          <reference field="0" count="1" selected="0">
            <x v="186"/>
          </reference>
          <reference field="1" count="1">
            <x v="184"/>
          </reference>
        </references>
      </pivotArea>
    </format>
    <format dxfId="16691">
      <pivotArea dataOnly="0" labelOnly="1" fieldPosition="0">
        <references count="2">
          <reference field="0" count="1" selected="0">
            <x v="187"/>
          </reference>
          <reference field="1" count="1">
            <x v="185"/>
          </reference>
        </references>
      </pivotArea>
    </format>
    <format dxfId="16690">
      <pivotArea dataOnly="0" labelOnly="1" fieldPosition="0">
        <references count="2">
          <reference field="0" count="1" selected="0">
            <x v="188"/>
          </reference>
          <reference field="1" count="1">
            <x v="186"/>
          </reference>
        </references>
      </pivotArea>
    </format>
    <format dxfId="16689">
      <pivotArea dataOnly="0" labelOnly="1" fieldPosition="0">
        <references count="2">
          <reference field="0" count="1" selected="0">
            <x v="189"/>
          </reference>
          <reference field="1" count="1">
            <x v="187"/>
          </reference>
        </references>
      </pivotArea>
    </format>
    <format dxfId="16688">
      <pivotArea dataOnly="0" labelOnly="1" fieldPosition="0">
        <references count="2">
          <reference field="0" count="1" selected="0">
            <x v="190"/>
          </reference>
          <reference field="1" count="1">
            <x v="188"/>
          </reference>
        </references>
      </pivotArea>
    </format>
    <format dxfId="16687">
      <pivotArea dataOnly="0" labelOnly="1" fieldPosition="0">
        <references count="2">
          <reference field="0" count="1" selected="0">
            <x v="191"/>
          </reference>
          <reference field="1" count="1">
            <x v="189"/>
          </reference>
        </references>
      </pivotArea>
    </format>
    <format dxfId="16686">
      <pivotArea dataOnly="0" labelOnly="1" fieldPosition="0">
        <references count="2">
          <reference field="0" count="1" selected="0">
            <x v="192"/>
          </reference>
          <reference field="1" count="1">
            <x v="190"/>
          </reference>
        </references>
      </pivotArea>
    </format>
    <format dxfId="16685">
      <pivotArea dataOnly="0" labelOnly="1" fieldPosition="0">
        <references count="2">
          <reference field="0" count="1" selected="0">
            <x v="193"/>
          </reference>
          <reference field="1" count="1">
            <x v="191"/>
          </reference>
        </references>
      </pivotArea>
    </format>
    <format dxfId="16684">
      <pivotArea dataOnly="0" labelOnly="1" fieldPosition="0">
        <references count="2">
          <reference field="0" count="1" selected="0">
            <x v="194"/>
          </reference>
          <reference field="1" count="1">
            <x v="192"/>
          </reference>
        </references>
      </pivotArea>
    </format>
    <format dxfId="16683">
      <pivotArea dataOnly="0" labelOnly="1" fieldPosition="0">
        <references count="2">
          <reference field="0" count="1" selected="0">
            <x v="195"/>
          </reference>
          <reference field="1" count="1">
            <x v="193"/>
          </reference>
        </references>
      </pivotArea>
    </format>
    <format dxfId="16682">
      <pivotArea dataOnly="0" labelOnly="1" fieldPosition="0">
        <references count="2">
          <reference field="0" count="1" selected="0">
            <x v="196"/>
          </reference>
          <reference field="1" count="1">
            <x v="194"/>
          </reference>
        </references>
      </pivotArea>
    </format>
    <format dxfId="16681">
      <pivotArea dataOnly="0" labelOnly="1" fieldPosition="0">
        <references count="2">
          <reference field="0" count="1" selected="0">
            <x v="197"/>
          </reference>
          <reference field="1" count="1">
            <x v="195"/>
          </reference>
        </references>
      </pivotArea>
    </format>
    <format dxfId="16680">
      <pivotArea dataOnly="0" labelOnly="1" fieldPosition="0">
        <references count="2">
          <reference field="0" count="1" selected="0">
            <x v="198"/>
          </reference>
          <reference field="1" count="1">
            <x v="196"/>
          </reference>
        </references>
      </pivotArea>
    </format>
    <format dxfId="16679">
      <pivotArea dataOnly="0" labelOnly="1" fieldPosition="0">
        <references count="2">
          <reference field="0" count="1" selected="0">
            <x v="199"/>
          </reference>
          <reference field="1" count="1">
            <x v="197"/>
          </reference>
        </references>
      </pivotArea>
    </format>
    <format dxfId="16678">
      <pivotArea dataOnly="0" labelOnly="1" fieldPosition="0">
        <references count="2">
          <reference field="0" count="1" selected="0">
            <x v="200"/>
          </reference>
          <reference field="1" count="1">
            <x v="198"/>
          </reference>
        </references>
      </pivotArea>
    </format>
    <format dxfId="16677">
      <pivotArea dataOnly="0" labelOnly="1" fieldPosition="0">
        <references count="2">
          <reference field="0" count="1" selected="0">
            <x v="201"/>
          </reference>
          <reference field="1" count="1">
            <x v="199"/>
          </reference>
        </references>
      </pivotArea>
    </format>
    <format dxfId="16676">
      <pivotArea dataOnly="0" labelOnly="1" fieldPosition="0">
        <references count="2">
          <reference field="0" count="1" selected="0">
            <x v="202"/>
          </reference>
          <reference field="1" count="1">
            <x v="200"/>
          </reference>
        </references>
      </pivotArea>
    </format>
    <format dxfId="16675">
      <pivotArea dataOnly="0" labelOnly="1" fieldPosition="0">
        <references count="2">
          <reference field="0" count="1" selected="0">
            <x v="203"/>
          </reference>
          <reference field="1" count="1">
            <x v="201"/>
          </reference>
        </references>
      </pivotArea>
    </format>
    <format dxfId="16674">
      <pivotArea dataOnly="0" labelOnly="1" fieldPosition="0">
        <references count="2">
          <reference field="0" count="1" selected="0">
            <x v="204"/>
          </reference>
          <reference field="1" count="1">
            <x v="202"/>
          </reference>
        </references>
      </pivotArea>
    </format>
    <format dxfId="16673">
      <pivotArea dataOnly="0" labelOnly="1" fieldPosition="0">
        <references count="2">
          <reference field="0" count="1" selected="0">
            <x v="205"/>
          </reference>
          <reference field="1" count="1">
            <x v="203"/>
          </reference>
        </references>
      </pivotArea>
    </format>
    <format dxfId="16672">
      <pivotArea dataOnly="0" labelOnly="1" fieldPosition="0">
        <references count="2">
          <reference field="0" count="1" selected="0">
            <x v="206"/>
          </reference>
          <reference field="1" count="1">
            <x v="204"/>
          </reference>
        </references>
      </pivotArea>
    </format>
    <format dxfId="16671">
      <pivotArea dataOnly="0" labelOnly="1" fieldPosition="0">
        <references count="2">
          <reference field="0" count="1" selected="0">
            <x v="207"/>
          </reference>
          <reference field="1" count="1">
            <x v="205"/>
          </reference>
        </references>
      </pivotArea>
    </format>
    <format dxfId="16670">
      <pivotArea dataOnly="0" labelOnly="1" fieldPosition="0">
        <references count="2">
          <reference field="0" count="1" selected="0">
            <x v="208"/>
          </reference>
          <reference field="1" count="1">
            <x v="206"/>
          </reference>
        </references>
      </pivotArea>
    </format>
    <format dxfId="16669">
      <pivotArea dataOnly="0" labelOnly="1" fieldPosition="0">
        <references count="2">
          <reference field="0" count="1" selected="0">
            <x v="209"/>
          </reference>
          <reference field="1" count="1">
            <x v="207"/>
          </reference>
        </references>
      </pivotArea>
    </format>
    <format dxfId="16668">
      <pivotArea dataOnly="0" labelOnly="1" fieldPosition="0">
        <references count="2">
          <reference field="0" count="1" selected="0">
            <x v="210"/>
          </reference>
          <reference field="1" count="1">
            <x v="208"/>
          </reference>
        </references>
      </pivotArea>
    </format>
    <format dxfId="16667">
      <pivotArea dataOnly="0" labelOnly="1" fieldPosition="0">
        <references count="2">
          <reference field="0" count="1" selected="0">
            <x v="211"/>
          </reference>
          <reference field="1" count="1">
            <x v="209"/>
          </reference>
        </references>
      </pivotArea>
    </format>
    <format dxfId="16666">
      <pivotArea dataOnly="0" labelOnly="1" fieldPosition="0">
        <references count="2">
          <reference field="0" count="1" selected="0">
            <x v="212"/>
          </reference>
          <reference field="1" count="1">
            <x v="210"/>
          </reference>
        </references>
      </pivotArea>
    </format>
    <format dxfId="16665">
      <pivotArea dataOnly="0" labelOnly="1" fieldPosition="0">
        <references count="2">
          <reference field="0" count="1" selected="0">
            <x v="213"/>
          </reference>
          <reference field="1" count="1">
            <x v="211"/>
          </reference>
        </references>
      </pivotArea>
    </format>
    <format dxfId="16664">
      <pivotArea dataOnly="0" labelOnly="1" fieldPosition="0">
        <references count="2">
          <reference field="0" count="1" selected="0">
            <x v="214"/>
          </reference>
          <reference field="1" count="1">
            <x v="212"/>
          </reference>
        </references>
      </pivotArea>
    </format>
    <format dxfId="16663">
      <pivotArea dataOnly="0" labelOnly="1" fieldPosition="0">
        <references count="2">
          <reference field="0" count="1" selected="0">
            <x v="215"/>
          </reference>
          <reference field="1" count="1">
            <x v="213"/>
          </reference>
        </references>
      </pivotArea>
    </format>
    <format dxfId="16662">
      <pivotArea dataOnly="0" labelOnly="1" fieldPosition="0">
        <references count="2">
          <reference field="0" count="1" selected="0">
            <x v="216"/>
          </reference>
          <reference field="1" count="1">
            <x v="214"/>
          </reference>
        </references>
      </pivotArea>
    </format>
    <format dxfId="16661">
      <pivotArea dataOnly="0" labelOnly="1" fieldPosition="0">
        <references count="2">
          <reference field="0" count="1" selected="0">
            <x v="217"/>
          </reference>
          <reference field="1" count="1">
            <x v="215"/>
          </reference>
        </references>
      </pivotArea>
    </format>
    <format dxfId="16660">
      <pivotArea dataOnly="0" labelOnly="1" fieldPosition="0">
        <references count="2">
          <reference field="0" count="1" selected="0">
            <x v="218"/>
          </reference>
          <reference field="1" count="1">
            <x v="216"/>
          </reference>
        </references>
      </pivotArea>
    </format>
    <format dxfId="16659">
      <pivotArea dataOnly="0" labelOnly="1" fieldPosition="0">
        <references count="2">
          <reference field="0" count="1" selected="0">
            <x v="219"/>
          </reference>
          <reference field="1" count="1">
            <x v="217"/>
          </reference>
        </references>
      </pivotArea>
    </format>
    <format dxfId="16658">
      <pivotArea dataOnly="0" labelOnly="1" fieldPosition="0">
        <references count="2">
          <reference field="0" count="1" selected="0">
            <x v="220"/>
          </reference>
          <reference field="1" count="1">
            <x v="218"/>
          </reference>
        </references>
      </pivotArea>
    </format>
    <format dxfId="16657">
      <pivotArea dataOnly="0" labelOnly="1" fieldPosition="0">
        <references count="2">
          <reference field="0" count="1" selected="0">
            <x v="221"/>
          </reference>
          <reference field="1" count="1">
            <x v="219"/>
          </reference>
        </references>
      </pivotArea>
    </format>
    <format dxfId="16656">
      <pivotArea dataOnly="0" labelOnly="1" fieldPosition="0">
        <references count="2">
          <reference field="0" count="1" selected="0">
            <x v="222"/>
          </reference>
          <reference field="1" count="1">
            <x v="220"/>
          </reference>
        </references>
      </pivotArea>
    </format>
    <format dxfId="16655">
      <pivotArea dataOnly="0" labelOnly="1" fieldPosition="0">
        <references count="2">
          <reference field="0" count="1" selected="0">
            <x v="223"/>
          </reference>
          <reference field="1" count="1">
            <x v="221"/>
          </reference>
        </references>
      </pivotArea>
    </format>
    <format dxfId="16654">
      <pivotArea dataOnly="0" labelOnly="1" fieldPosition="0">
        <references count="2">
          <reference field="0" count="1" selected="0">
            <x v="224"/>
          </reference>
          <reference field="1" count="1">
            <x v="222"/>
          </reference>
        </references>
      </pivotArea>
    </format>
    <format dxfId="16653">
      <pivotArea dataOnly="0" labelOnly="1" fieldPosition="0">
        <references count="2">
          <reference field="0" count="1" selected="0">
            <x v="225"/>
          </reference>
          <reference field="1" count="1">
            <x v="223"/>
          </reference>
        </references>
      </pivotArea>
    </format>
    <format dxfId="16652">
      <pivotArea dataOnly="0" labelOnly="1" fieldPosition="0">
        <references count="2">
          <reference field="0" count="1" selected="0">
            <x v="226"/>
          </reference>
          <reference field="1" count="1">
            <x v="224"/>
          </reference>
        </references>
      </pivotArea>
    </format>
    <format dxfId="16651">
      <pivotArea dataOnly="0" labelOnly="1" fieldPosition="0">
        <references count="2">
          <reference field="0" count="1" selected="0">
            <x v="227"/>
          </reference>
          <reference field="1" count="1">
            <x v="225"/>
          </reference>
        </references>
      </pivotArea>
    </format>
    <format dxfId="16650">
      <pivotArea dataOnly="0" labelOnly="1" fieldPosition="0">
        <references count="2">
          <reference field="0" count="1" selected="0">
            <x v="228"/>
          </reference>
          <reference field="1" count="1">
            <x v="226"/>
          </reference>
        </references>
      </pivotArea>
    </format>
    <format dxfId="16649">
      <pivotArea dataOnly="0" labelOnly="1" fieldPosition="0">
        <references count="2">
          <reference field="0" count="1" selected="0">
            <x v="229"/>
          </reference>
          <reference field="1" count="1">
            <x v="227"/>
          </reference>
        </references>
      </pivotArea>
    </format>
    <format dxfId="16648">
      <pivotArea dataOnly="0" labelOnly="1" fieldPosition="0">
        <references count="2">
          <reference field="0" count="1" selected="0">
            <x v="230"/>
          </reference>
          <reference field="1" count="1">
            <x v="228"/>
          </reference>
        </references>
      </pivotArea>
    </format>
    <format dxfId="16647">
      <pivotArea dataOnly="0" labelOnly="1" fieldPosition="0">
        <references count="2">
          <reference field="0" count="1" selected="0">
            <x v="231"/>
          </reference>
          <reference field="1" count="1">
            <x v="229"/>
          </reference>
        </references>
      </pivotArea>
    </format>
    <format dxfId="16646">
      <pivotArea dataOnly="0" labelOnly="1" fieldPosition="0">
        <references count="2">
          <reference field="0" count="1" selected="0">
            <x v="232"/>
          </reference>
          <reference field="1" count="1">
            <x v="230"/>
          </reference>
        </references>
      </pivotArea>
    </format>
    <format dxfId="16645">
      <pivotArea dataOnly="0" labelOnly="1" fieldPosition="0">
        <references count="2">
          <reference field="0" count="1" selected="0">
            <x v="233"/>
          </reference>
          <reference field="1" count="1">
            <x v="231"/>
          </reference>
        </references>
      </pivotArea>
    </format>
    <format dxfId="16644">
      <pivotArea dataOnly="0" labelOnly="1" fieldPosition="0">
        <references count="2">
          <reference field="0" count="1" selected="0">
            <x v="234"/>
          </reference>
          <reference field="1" count="1">
            <x v="232"/>
          </reference>
        </references>
      </pivotArea>
    </format>
    <format dxfId="16643">
      <pivotArea dataOnly="0" labelOnly="1" fieldPosition="0">
        <references count="2">
          <reference field="0" count="1" selected="0">
            <x v="235"/>
          </reference>
          <reference field="1" count="1">
            <x v="233"/>
          </reference>
        </references>
      </pivotArea>
    </format>
    <format dxfId="16642">
      <pivotArea dataOnly="0" labelOnly="1" fieldPosition="0">
        <references count="2">
          <reference field="0" count="1" selected="0">
            <x v="236"/>
          </reference>
          <reference field="1" count="1">
            <x v="234"/>
          </reference>
        </references>
      </pivotArea>
    </format>
    <format dxfId="16641">
      <pivotArea dataOnly="0" labelOnly="1" fieldPosition="0">
        <references count="2">
          <reference field="0" count="1" selected="0">
            <x v="237"/>
          </reference>
          <reference field="1" count="1">
            <x v="235"/>
          </reference>
        </references>
      </pivotArea>
    </format>
    <format dxfId="16640">
      <pivotArea dataOnly="0" labelOnly="1" fieldPosition="0">
        <references count="2">
          <reference field="0" count="1" selected="0">
            <x v="238"/>
          </reference>
          <reference field="1" count="1">
            <x v="236"/>
          </reference>
        </references>
      </pivotArea>
    </format>
    <format dxfId="16639">
      <pivotArea dataOnly="0" labelOnly="1" fieldPosition="0">
        <references count="2">
          <reference field="0" count="1" selected="0">
            <x v="239"/>
          </reference>
          <reference field="1" count="1">
            <x v="237"/>
          </reference>
        </references>
      </pivotArea>
    </format>
    <format dxfId="16638">
      <pivotArea dataOnly="0" labelOnly="1" fieldPosition="0">
        <references count="2">
          <reference field="0" count="1" selected="0">
            <x v="240"/>
          </reference>
          <reference field="1" count="1">
            <x v="238"/>
          </reference>
        </references>
      </pivotArea>
    </format>
    <format dxfId="16637">
      <pivotArea dataOnly="0" labelOnly="1" fieldPosition="0">
        <references count="2">
          <reference field="0" count="1" selected="0">
            <x v="241"/>
          </reference>
          <reference field="1" count="1">
            <x v="239"/>
          </reference>
        </references>
      </pivotArea>
    </format>
    <format dxfId="16636">
      <pivotArea dataOnly="0" labelOnly="1" fieldPosition="0">
        <references count="2">
          <reference field="0" count="1" selected="0">
            <x v="242"/>
          </reference>
          <reference field="1" count="1">
            <x v="240"/>
          </reference>
        </references>
      </pivotArea>
    </format>
    <format dxfId="16635">
      <pivotArea dataOnly="0" labelOnly="1" fieldPosition="0">
        <references count="2">
          <reference field="0" count="1" selected="0">
            <x v="243"/>
          </reference>
          <reference field="1" count="1">
            <x v="241"/>
          </reference>
        </references>
      </pivotArea>
    </format>
    <format dxfId="16634">
      <pivotArea dataOnly="0" labelOnly="1" fieldPosition="0">
        <references count="2">
          <reference field="0" count="1" selected="0">
            <x v="244"/>
          </reference>
          <reference field="1" count="1">
            <x v="242"/>
          </reference>
        </references>
      </pivotArea>
    </format>
    <format dxfId="16633">
      <pivotArea dataOnly="0" labelOnly="1" fieldPosition="0">
        <references count="2">
          <reference field="0" count="1" selected="0">
            <x v="245"/>
          </reference>
          <reference field="1" count="1">
            <x v="243"/>
          </reference>
        </references>
      </pivotArea>
    </format>
    <format dxfId="16632">
      <pivotArea dataOnly="0" labelOnly="1" fieldPosition="0">
        <references count="2">
          <reference field="0" count="1" selected="0">
            <x v="246"/>
          </reference>
          <reference field="1" count="1">
            <x v="244"/>
          </reference>
        </references>
      </pivotArea>
    </format>
    <format dxfId="16631">
      <pivotArea dataOnly="0" labelOnly="1" fieldPosition="0">
        <references count="2">
          <reference field="0" count="1" selected="0">
            <x v="247"/>
          </reference>
          <reference field="1" count="1">
            <x v="245"/>
          </reference>
        </references>
      </pivotArea>
    </format>
    <format dxfId="16630">
      <pivotArea dataOnly="0" labelOnly="1" fieldPosition="0">
        <references count="2">
          <reference field="0" count="1" selected="0">
            <x v="248"/>
          </reference>
          <reference field="1" count="1">
            <x v="246"/>
          </reference>
        </references>
      </pivotArea>
    </format>
    <format dxfId="16629">
      <pivotArea dataOnly="0" labelOnly="1" fieldPosition="0">
        <references count="2">
          <reference field="0" count="1" selected="0">
            <x v="249"/>
          </reference>
          <reference field="1" count="1">
            <x v="247"/>
          </reference>
        </references>
      </pivotArea>
    </format>
    <format dxfId="16628">
      <pivotArea dataOnly="0" labelOnly="1" fieldPosition="0">
        <references count="2">
          <reference field="0" count="1" selected="0">
            <x v="250"/>
          </reference>
          <reference field="1" count="1">
            <x v="248"/>
          </reference>
        </references>
      </pivotArea>
    </format>
    <format dxfId="16627">
      <pivotArea dataOnly="0" labelOnly="1" fieldPosition="0">
        <references count="2">
          <reference field="0" count="1" selected="0">
            <x v="251"/>
          </reference>
          <reference field="1" count="1">
            <x v="249"/>
          </reference>
        </references>
      </pivotArea>
    </format>
    <format dxfId="16626">
      <pivotArea dataOnly="0" labelOnly="1" fieldPosition="0">
        <references count="2">
          <reference field="0" count="1" selected="0">
            <x v="252"/>
          </reference>
          <reference field="1" count="1">
            <x v="250"/>
          </reference>
        </references>
      </pivotArea>
    </format>
    <format dxfId="16625">
      <pivotArea dataOnly="0" labelOnly="1" fieldPosition="0">
        <references count="2">
          <reference field="0" count="1" selected="0">
            <x v="253"/>
          </reference>
          <reference field="1" count="1">
            <x v="251"/>
          </reference>
        </references>
      </pivotArea>
    </format>
    <format dxfId="16624">
      <pivotArea dataOnly="0" labelOnly="1" fieldPosition="0">
        <references count="2">
          <reference field="0" count="1" selected="0">
            <x v="254"/>
          </reference>
          <reference field="1" count="1">
            <x v="252"/>
          </reference>
        </references>
      </pivotArea>
    </format>
    <format dxfId="16623">
      <pivotArea dataOnly="0" labelOnly="1" fieldPosition="0">
        <references count="2">
          <reference field="0" count="1" selected="0">
            <x v="255"/>
          </reference>
          <reference field="1" count="1">
            <x v="253"/>
          </reference>
        </references>
      </pivotArea>
    </format>
    <format dxfId="16622">
      <pivotArea dataOnly="0" labelOnly="1" fieldPosition="0">
        <references count="2">
          <reference field="0" count="1" selected="0">
            <x v="256"/>
          </reference>
          <reference field="1" count="1">
            <x v="254"/>
          </reference>
        </references>
      </pivotArea>
    </format>
    <format dxfId="16621">
      <pivotArea dataOnly="0" labelOnly="1" fieldPosition="0">
        <references count="2">
          <reference field="0" count="1" selected="0">
            <x v="257"/>
          </reference>
          <reference field="1" count="1">
            <x v="255"/>
          </reference>
        </references>
      </pivotArea>
    </format>
    <format dxfId="16620">
      <pivotArea dataOnly="0" labelOnly="1" fieldPosition="0">
        <references count="2">
          <reference field="0" count="1" selected="0">
            <x v="258"/>
          </reference>
          <reference field="1" count="1">
            <x v="256"/>
          </reference>
        </references>
      </pivotArea>
    </format>
    <format dxfId="16619">
      <pivotArea dataOnly="0" labelOnly="1" fieldPosition="0">
        <references count="2">
          <reference field="0" count="1" selected="0">
            <x v="259"/>
          </reference>
          <reference field="1" count="1">
            <x v="257"/>
          </reference>
        </references>
      </pivotArea>
    </format>
    <format dxfId="16618">
      <pivotArea dataOnly="0" labelOnly="1" fieldPosition="0">
        <references count="2">
          <reference field="0" count="1" selected="0">
            <x v="260"/>
          </reference>
          <reference field="1" count="1">
            <x v="258"/>
          </reference>
        </references>
      </pivotArea>
    </format>
    <format dxfId="16617">
      <pivotArea dataOnly="0" labelOnly="1" fieldPosition="0">
        <references count="2">
          <reference field="0" count="1" selected="0">
            <x v="261"/>
          </reference>
          <reference field="1" count="1">
            <x v="259"/>
          </reference>
        </references>
      </pivotArea>
    </format>
    <format dxfId="16616">
      <pivotArea dataOnly="0" labelOnly="1" fieldPosition="0">
        <references count="2">
          <reference field="0" count="1" selected="0">
            <x v="262"/>
          </reference>
          <reference field="1" count="1">
            <x v="260"/>
          </reference>
        </references>
      </pivotArea>
    </format>
    <format dxfId="16615">
      <pivotArea dataOnly="0" labelOnly="1" fieldPosition="0">
        <references count="2">
          <reference field="0" count="1" selected="0">
            <x v="263"/>
          </reference>
          <reference field="1" count="1">
            <x v="261"/>
          </reference>
        </references>
      </pivotArea>
    </format>
    <format dxfId="16614">
      <pivotArea dataOnly="0" labelOnly="1" fieldPosition="0">
        <references count="2">
          <reference field="0" count="1" selected="0">
            <x v="264"/>
          </reference>
          <reference field="1" count="1">
            <x v="262"/>
          </reference>
        </references>
      </pivotArea>
    </format>
    <format dxfId="16613">
      <pivotArea dataOnly="0" labelOnly="1" fieldPosition="0">
        <references count="2">
          <reference field="0" count="1" selected="0">
            <x v="265"/>
          </reference>
          <reference field="1" count="1">
            <x v="263"/>
          </reference>
        </references>
      </pivotArea>
    </format>
    <format dxfId="16612">
      <pivotArea dataOnly="0" labelOnly="1" fieldPosition="0">
        <references count="2">
          <reference field="0" count="1" selected="0">
            <x v="266"/>
          </reference>
          <reference field="1" count="1">
            <x v="264"/>
          </reference>
        </references>
      </pivotArea>
    </format>
    <format dxfId="16611">
      <pivotArea dataOnly="0" labelOnly="1" fieldPosition="0">
        <references count="2">
          <reference field="0" count="1" selected="0">
            <x v="267"/>
          </reference>
          <reference field="1" count="1">
            <x v="265"/>
          </reference>
        </references>
      </pivotArea>
    </format>
    <format dxfId="16610">
      <pivotArea dataOnly="0" labelOnly="1" fieldPosition="0">
        <references count="2">
          <reference field="0" count="1" selected="0">
            <x v="268"/>
          </reference>
          <reference field="1" count="1">
            <x v="266"/>
          </reference>
        </references>
      </pivotArea>
    </format>
    <format dxfId="16609">
      <pivotArea dataOnly="0" labelOnly="1" fieldPosition="0">
        <references count="2">
          <reference field="0" count="1" selected="0">
            <x v="269"/>
          </reference>
          <reference field="1" count="1">
            <x v="267"/>
          </reference>
        </references>
      </pivotArea>
    </format>
    <format dxfId="16608">
      <pivotArea dataOnly="0" labelOnly="1" fieldPosition="0">
        <references count="2">
          <reference field="0" count="1" selected="0">
            <x v="270"/>
          </reference>
          <reference field="1" count="1">
            <x v="268"/>
          </reference>
        </references>
      </pivotArea>
    </format>
    <format dxfId="16607">
      <pivotArea dataOnly="0" labelOnly="1" fieldPosition="0">
        <references count="2">
          <reference field="0" count="1" selected="0">
            <x v="271"/>
          </reference>
          <reference field="1" count="1">
            <x v="269"/>
          </reference>
        </references>
      </pivotArea>
    </format>
    <format dxfId="16606">
      <pivotArea dataOnly="0" labelOnly="1" fieldPosition="0">
        <references count="2">
          <reference field="0" count="1" selected="0">
            <x v="272"/>
          </reference>
          <reference field="1" count="1">
            <x v="270"/>
          </reference>
        </references>
      </pivotArea>
    </format>
    <format dxfId="16605">
      <pivotArea dataOnly="0" labelOnly="1" fieldPosition="0">
        <references count="2">
          <reference field="0" count="1" selected="0">
            <x v="273"/>
          </reference>
          <reference field="1" count="1">
            <x v="271"/>
          </reference>
        </references>
      </pivotArea>
    </format>
    <format dxfId="16604">
      <pivotArea dataOnly="0" labelOnly="1" fieldPosition="0">
        <references count="2">
          <reference field="0" count="1" selected="0">
            <x v="274"/>
          </reference>
          <reference field="1" count="1">
            <x v="272"/>
          </reference>
        </references>
      </pivotArea>
    </format>
    <format dxfId="16603">
      <pivotArea dataOnly="0" labelOnly="1" fieldPosition="0">
        <references count="2">
          <reference field="0" count="1" selected="0">
            <x v="275"/>
          </reference>
          <reference field="1" count="1">
            <x v="273"/>
          </reference>
        </references>
      </pivotArea>
    </format>
    <format dxfId="16602">
      <pivotArea dataOnly="0" labelOnly="1" fieldPosition="0">
        <references count="2">
          <reference field="0" count="1" selected="0">
            <x v="276"/>
          </reference>
          <reference field="1" count="1">
            <x v="274"/>
          </reference>
        </references>
      </pivotArea>
    </format>
    <format dxfId="16601">
      <pivotArea dataOnly="0" labelOnly="1" fieldPosition="0">
        <references count="2">
          <reference field="0" count="1" selected="0">
            <x v="277"/>
          </reference>
          <reference field="1" count="1">
            <x v="275"/>
          </reference>
        </references>
      </pivotArea>
    </format>
    <format dxfId="16600">
      <pivotArea dataOnly="0" labelOnly="1" fieldPosition="0">
        <references count="2">
          <reference field="0" count="1" selected="0">
            <x v="278"/>
          </reference>
          <reference field="1" count="1">
            <x v="276"/>
          </reference>
        </references>
      </pivotArea>
    </format>
    <format dxfId="16599">
      <pivotArea dataOnly="0" labelOnly="1" fieldPosition="0">
        <references count="2">
          <reference field="0" count="1" selected="0">
            <x v="279"/>
          </reference>
          <reference field="1" count="1">
            <x v="277"/>
          </reference>
        </references>
      </pivotArea>
    </format>
    <format dxfId="16598">
      <pivotArea dataOnly="0" labelOnly="1" fieldPosition="0">
        <references count="2">
          <reference field="0" count="1" selected="0">
            <x v="280"/>
          </reference>
          <reference field="1" count="1">
            <x v="278"/>
          </reference>
        </references>
      </pivotArea>
    </format>
    <format dxfId="16597">
      <pivotArea dataOnly="0" labelOnly="1" fieldPosition="0">
        <references count="2">
          <reference field="0" count="1" selected="0">
            <x v="281"/>
          </reference>
          <reference field="1" count="1">
            <x v="279"/>
          </reference>
        </references>
      </pivotArea>
    </format>
    <format dxfId="16596">
      <pivotArea dataOnly="0" labelOnly="1" fieldPosition="0">
        <references count="2">
          <reference field="0" count="1" selected="0">
            <x v="282"/>
          </reference>
          <reference field="1" count="1">
            <x v="280"/>
          </reference>
        </references>
      </pivotArea>
    </format>
    <format dxfId="16595">
      <pivotArea dataOnly="0" labelOnly="1" fieldPosition="0">
        <references count="2">
          <reference field="0" count="1" selected="0">
            <x v="283"/>
          </reference>
          <reference field="1" count="1">
            <x v="281"/>
          </reference>
        </references>
      </pivotArea>
    </format>
    <format dxfId="16594">
      <pivotArea dataOnly="0" labelOnly="1" fieldPosition="0">
        <references count="2">
          <reference field="0" count="1" selected="0">
            <x v="284"/>
          </reference>
          <reference field="1" count="1">
            <x v="282"/>
          </reference>
        </references>
      </pivotArea>
    </format>
    <format dxfId="16593">
      <pivotArea dataOnly="0" labelOnly="1" fieldPosition="0">
        <references count="2">
          <reference field="0" count="1" selected="0">
            <x v="285"/>
          </reference>
          <reference field="1" count="1">
            <x v="283"/>
          </reference>
        </references>
      </pivotArea>
    </format>
    <format dxfId="16592">
      <pivotArea dataOnly="0" labelOnly="1" fieldPosition="0">
        <references count="2">
          <reference field="0" count="1" selected="0">
            <x v="286"/>
          </reference>
          <reference field="1" count="1">
            <x v="284"/>
          </reference>
        </references>
      </pivotArea>
    </format>
    <format dxfId="16591">
      <pivotArea dataOnly="0" labelOnly="1" fieldPosition="0">
        <references count="2">
          <reference field="0" count="1" selected="0">
            <x v="287"/>
          </reference>
          <reference field="1" count="1">
            <x v="285"/>
          </reference>
        </references>
      </pivotArea>
    </format>
    <format dxfId="16590">
      <pivotArea dataOnly="0" labelOnly="1" fieldPosition="0">
        <references count="2">
          <reference field="0" count="1" selected="0">
            <x v="288"/>
          </reference>
          <reference field="1" count="1">
            <x v="286"/>
          </reference>
        </references>
      </pivotArea>
    </format>
    <format dxfId="16589">
      <pivotArea dataOnly="0" labelOnly="1" fieldPosition="0">
        <references count="2">
          <reference field="0" count="1" selected="0">
            <x v="289"/>
          </reference>
          <reference field="1" count="1">
            <x v="287"/>
          </reference>
        </references>
      </pivotArea>
    </format>
    <format dxfId="16588">
      <pivotArea dataOnly="0" labelOnly="1" fieldPosition="0">
        <references count="2">
          <reference field="0" count="1" selected="0">
            <x v="290"/>
          </reference>
          <reference field="1" count="1">
            <x v="288"/>
          </reference>
        </references>
      </pivotArea>
    </format>
    <format dxfId="16587">
      <pivotArea dataOnly="0" labelOnly="1" fieldPosition="0">
        <references count="2">
          <reference field="0" count="1" selected="0">
            <x v="291"/>
          </reference>
          <reference field="1" count="1">
            <x v="289"/>
          </reference>
        </references>
      </pivotArea>
    </format>
    <format dxfId="16586">
      <pivotArea dataOnly="0" labelOnly="1" fieldPosition="0">
        <references count="2">
          <reference field="0" count="1" selected="0">
            <x v="292"/>
          </reference>
          <reference field="1" count="1">
            <x v="290"/>
          </reference>
        </references>
      </pivotArea>
    </format>
    <format dxfId="16585">
      <pivotArea dataOnly="0" labelOnly="1" fieldPosition="0">
        <references count="2">
          <reference field="0" count="1" selected="0">
            <x v="293"/>
          </reference>
          <reference field="1" count="1">
            <x v="291"/>
          </reference>
        </references>
      </pivotArea>
    </format>
    <format dxfId="16584">
      <pivotArea dataOnly="0" labelOnly="1" fieldPosition="0">
        <references count="2">
          <reference field="0" count="1" selected="0">
            <x v="294"/>
          </reference>
          <reference field="1" count="1">
            <x v="292"/>
          </reference>
        </references>
      </pivotArea>
    </format>
    <format dxfId="16583">
      <pivotArea dataOnly="0" labelOnly="1" fieldPosition="0">
        <references count="2">
          <reference field="0" count="1" selected="0">
            <x v="295"/>
          </reference>
          <reference field="1" count="1">
            <x v="293"/>
          </reference>
        </references>
      </pivotArea>
    </format>
    <format dxfId="16582">
      <pivotArea dataOnly="0" labelOnly="1" fieldPosition="0">
        <references count="2">
          <reference field="0" count="1" selected="0">
            <x v="296"/>
          </reference>
          <reference field="1" count="1">
            <x v="294"/>
          </reference>
        </references>
      </pivotArea>
    </format>
    <format dxfId="16581">
      <pivotArea dataOnly="0" labelOnly="1" fieldPosition="0">
        <references count="2">
          <reference field="0" count="1" selected="0">
            <x v="297"/>
          </reference>
          <reference field="1" count="1">
            <x v="295"/>
          </reference>
        </references>
      </pivotArea>
    </format>
    <format dxfId="16580">
      <pivotArea dataOnly="0" labelOnly="1" fieldPosition="0">
        <references count="2">
          <reference field="0" count="1" selected="0">
            <x v="298"/>
          </reference>
          <reference field="1" count="1">
            <x v="296"/>
          </reference>
        </references>
      </pivotArea>
    </format>
    <format dxfId="16579">
      <pivotArea dataOnly="0" labelOnly="1" fieldPosition="0">
        <references count="2">
          <reference field="0" count="1" selected="0">
            <x v="299"/>
          </reference>
          <reference field="1" count="1">
            <x v="297"/>
          </reference>
        </references>
      </pivotArea>
    </format>
    <format dxfId="16578">
      <pivotArea dataOnly="0" labelOnly="1" fieldPosition="0">
        <references count="2">
          <reference field="0" count="1" selected="0">
            <x v="300"/>
          </reference>
          <reference field="1" count="1">
            <x v="298"/>
          </reference>
        </references>
      </pivotArea>
    </format>
    <format dxfId="16577">
      <pivotArea dataOnly="0" labelOnly="1" fieldPosition="0">
        <references count="2">
          <reference field="0" count="1" selected="0">
            <x v="301"/>
          </reference>
          <reference field="1" count="1">
            <x v="299"/>
          </reference>
        </references>
      </pivotArea>
    </format>
    <format dxfId="16576">
      <pivotArea dataOnly="0" labelOnly="1" fieldPosition="0">
        <references count="2">
          <reference field="0" count="1" selected="0">
            <x v="302"/>
          </reference>
          <reference field="1" count="1">
            <x v="300"/>
          </reference>
        </references>
      </pivotArea>
    </format>
    <format dxfId="16575">
      <pivotArea dataOnly="0" labelOnly="1" fieldPosition="0">
        <references count="2">
          <reference field="0" count="1" selected="0">
            <x v="303"/>
          </reference>
          <reference field="1" count="1">
            <x v="301"/>
          </reference>
        </references>
      </pivotArea>
    </format>
    <format dxfId="16574">
      <pivotArea dataOnly="0" labelOnly="1" fieldPosition="0">
        <references count="2">
          <reference field="0" count="1" selected="0">
            <x v="304"/>
          </reference>
          <reference field="1" count="1">
            <x v="302"/>
          </reference>
        </references>
      </pivotArea>
    </format>
    <format dxfId="16573">
      <pivotArea dataOnly="0" labelOnly="1" fieldPosition="0">
        <references count="2">
          <reference field="0" count="1" selected="0">
            <x v="305"/>
          </reference>
          <reference field="1" count="1">
            <x v="303"/>
          </reference>
        </references>
      </pivotArea>
    </format>
    <format dxfId="16572">
      <pivotArea dataOnly="0" labelOnly="1" fieldPosition="0">
        <references count="2">
          <reference field="0" count="1" selected="0">
            <x v="306"/>
          </reference>
          <reference field="1" count="1">
            <x v="304"/>
          </reference>
        </references>
      </pivotArea>
    </format>
    <format dxfId="16571">
      <pivotArea dataOnly="0" labelOnly="1" fieldPosition="0">
        <references count="2">
          <reference field="0" count="1" selected="0">
            <x v="307"/>
          </reference>
          <reference field="1" count="1">
            <x v="305"/>
          </reference>
        </references>
      </pivotArea>
    </format>
    <format dxfId="16570">
      <pivotArea dataOnly="0" labelOnly="1" fieldPosition="0">
        <references count="2">
          <reference field="0" count="1" selected="0">
            <x v="308"/>
          </reference>
          <reference field="1" count="1">
            <x v="306"/>
          </reference>
        </references>
      </pivotArea>
    </format>
    <format dxfId="16569">
      <pivotArea dataOnly="0" labelOnly="1" fieldPosition="0">
        <references count="2">
          <reference field="0" count="1" selected="0">
            <x v="309"/>
          </reference>
          <reference field="1" count="1">
            <x v="307"/>
          </reference>
        </references>
      </pivotArea>
    </format>
    <format dxfId="16568">
      <pivotArea dataOnly="0" labelOnly="1" fieldPosition="0">
        <references count="2">
          <reference field="0" count="1" selected="0">
            <x v="310"/>
          </reference>
          <reference field="1" count="1">
            <x v="308"/>
          </reference>
        </references>
      </pivotArea>
    </format>
    <format dxfId="16567">
      <pivotArea dataOnly="0" labelOnly="1" fieldPosition="0">
        <references count="2">
          <reference field="0" count="1" selected="0">
            <x v="311"/>
          </reference>
          <reference field="1" count="1">
            <x v="309"/>
          </reference>
        </references>
      </pivotArea>
    </format>
    <format dxfId="16566">
      <pivotArea dataOnly="0" labelOnly="1" fieldPosition="0">
        <references count="2">
          <reference field="0" count="1" selected="0">
            <x v="312"/>
          </reference>
          <reference field="1" count="1">
            <x v="310"/>
          </reference>
        </references>
      </pivotArea>
    </format>
    <format dxfId="16565">
      <pivotArea dataOnly="0" labelOnly="1" fieldPosition="0">
        <references count="2">
          <reference field="0" count="1" selected="0">
            <x v="313"/>
          </reference>
          <reference field="1" count="1">
            <x v="311"/>
          </reference>
        </references>
      </pivotArea>
    </format>
    <format dxfId="16564">
      <pivotArea dataOnly="0" labelOnly="1" fieldPosition="0">
        <references count="2">
          <reference field="0" count="1" selected="0">
            <x v="314"/>
          </reference>
          <reference field="1" count="1">
            <x v="312"/>
          </reference>
        </references>
      </pivotArea>
    </format>
    <format dxfId="16563">
      <pivotArea dataOnly="0" labelOnly="1" fieldPosition="0">
        <references count="2">
          <reference field="0" count="1" selected="0">
            <x v="315"/>
          </reference>
          <reference field="1" count="1">
            <x v="313"/>
          </reference>
        </references>
      </pivotArea>
    </format>
    <format dxfId="16562">
      <pivotArea dataOnly="0" labelOnly="1" fieldPosition="0">
        <references count="2">
          <reference field="0" count="1" selected="0">
            <x v="316"/>
          </reference>
          <reference field="1" count="1">
            <x v="314"/>
          </reference>
        </references>
      </pivotArea>
    </format>
    <format dxfId="16561">
      <pivotArea dataOnly="0" labelOnly="1" fieldPosition="0">
        <references count="2">
          <reference field="0" count="1" selected="0">
            <x v="317"/>
          </reference>
          <reference field="1" count="1">
            <x v="315"/>
          </reference>
        </references>
      </pivotArea>
    </format>
    <format dxfId="16560">
      <pivotArea dataOnly="0" labelOnly="1" fieldPosition="0">
        <references count="2">
          <reference field="0" count="1" selected="0">
            <x v="318"/>
          </reference>
          <reference field="1" count="1">
            <x v="316"/>
          </reference>
        </references>
      </pivotArea>
    </format>
    <format dxfId="16559">
      <pivotArea dataOnly="0" labelOnly="1" fieldPosition="0">
        <references count="2">
          <reference field="0" count="1" selected="0">
            <x v="319"/>
          </reference>
          <reference field="1" count="1">
            <x v="317"/>
          </reference>
        </references>
      </pivotArea>
    </format>
    <format dxfId="16558">
      <pivotArea dataOnly="0" labelOnly="1" fieldPosition="0">
        <references count="2">
          <reference field="0" count="1" selected="0">
            <x v="320"/>
          </reference>
          <reference field="1" count="1">
            <x v="318"/>
          </reference>
        </references>
      </pivotArea>
    </format>
    <format dxfId="16557">
      <pivotArea dataOnly="0" labelOnly="1" fieldPosition="0">
        <references count="2">
          <reference field="0" count="1" selected="0">
            <x v="321"/>
          </reference>
          <reference field="1" count="1">
            <x v="319"/>
          </reference>
        </references>
      </pivotArea>
    </format>
    <format dxfId="16556">
      <pivotArea dataOnly="0" labelOnly="1" fieldPosition="0">
        <references count="2">
          <reference field="0" count="1" selected="0">
            <x v="322"/>
          </reference>
          <reference field="1" count="1">
            <x v="320"/>
          </reference>
        </references>
      </pivotArea>
    </format>
    <format dxfId="16555">
      <pivotArea dataOnly="0" labelOnly="1" fieldPosition="0">
        <references count="2">
          <reference field="0" count="1" selected="0">
            <x v="323"/>
          </reference>
          <reference field="1" count="1">
            <x v="321"/>
          </reference>
        </references>
      </pivotArea>
    </format>
    <format dxfId="16554">
      <pivotArea dataOnly="0" labelOnly="1" fieldPosition="0">
        <references count="2">
          <reference field="0" count="1" selected="0">
            <x v="324"/>
          </reference>
          <reference field="1" count="1">
            <x v="322"/>
          </reference>
        </references>
      </pivotArea>
    </format>
    <format dxfId="16553">
      <pivotArea dataOnly="0" labelOnly="1" fieldPosition="0">
        <references count="2">
          <reference field="0" count="1" selected="0">
            <x v="325"/>
          </reference>
          <reference field="1" count="1">
            <x v="323"/>
          </reference>
        </references>
      </pivotArea>
    </format>
    <format dxfId="16552">
      <pivotArea dataOnly="0" labelOnly="1" fieldPosition="0">
        <references count="2">
          <reference field="0" count="1" selected="0">
            <x v="326"/>
          </reference>
          <reference field="1" count="1">
            <x v="324"/>
          </reference>
        </references>
      </pivotArea>
    </format>
    <format dxfId="16551">
      <pivotArea dataOnly="0" labelOnly="1" fieldPosition="0">
        <references count="2">
          <reference field="0" count="1" selected="0">
            <x v="327"/>
          </reference>
          <reference field="1" count="1">
            <x v="325"/>
          </reference>
        </references>
      </pivotArea>
    </format>
    <format dxfId="16550">
      <pivotArea dataOnly="0" labelOnly="1" fieldPosition="0">
        <references count="2">
          <reference field="0" count="1" selected="0">
            <x v="328"/>
          </reference>
          <reference field="1" count="1">
            <x v="326"/>
          </reference>
        </references>
      </pivotArea>
    </format>
    <format dxfId="16549">
      <pivotArea dataOnly="0" labelOnly="1" fieldPosition="0">
        <references count="2">
          <reference field="0" count="1" selected="0">
            <x v="329"/>
          </reference>
          <reference field="1" count="1">
            <x v="327"/>
          </reference>
        </references>
      </pivotArea>
    </format>
    <format dxfId="16548">
      <pivotArea dataOnly="0" labelOnly="1" fieldPosition="0">
        <references count="2">
          <reference field="0" count="1" selected="0">
            <x v="330"/>
          </reference>
          <reference field="1" count="1">
            <x v="328"/>
          </reference>
        </references>
      </pivotArea>
    </format>
    <format dxfId="16547">
      <pivotArea dataOnly="0" labelOnly="1" fieldPosition="0">
        <references count="2">
          <reference field="0" count="1" selected="0">
            <x v="331"/>
          </reference>
          <reference field="1" count="1">
            <x v="329"/>
          </reference>
        </references>
      </pivotArea>
    </format>
    <format dxfId="16546">
      <pivotArea dataOnly="0" labelOnly="1" fieldPosition="0">
        <references count="2">
          <reference field="0" count="1" selected="0">
            <x v="332"/>
          </reference>
          <reference field="1" count="1">
            <x v="330"/>
          </reference>
        </references>
      </pivotArea>
    </format>
    <format dxfId="16545">
      <pivotArea dataOnly="0" labelOnly="1" fieldPosition="0">
        <references count="2">
          <reference field="0" count="1" selected="0">
            <x v="333"/>
          </reference>
          <reference field="1" count="1">
            <x v="331"/>
          </reference>
        </references>
      </pivotArea>
    </format>
    <format dxfId="16544">
      <pivotArea dataOnly="0" labelOnly="1" fieldPosition="0">
        <references count="2">
          <reference field="0" count="1" selected="0">
            <x v="334"/>
          </reference>
          <reference field="1" count="1">
            <x v="332"/>
          </reference>
        </references>
      </pivotArea>
    </format>
    <format dxfId="16543">
      <pivotArea dataOnly="0" labelOnly="1" fieldPosition="0">
        <references count="2">
          <reference field="0" count="1" selected="0">
            <x v="335"/>
          </reference>
          <reference field="1" count="1">
            <x v="333"/>
          </reference>
        </references>
      </pivotArea>
    </format>
    <format dxfId="16542">
      <pivotArea dataOnly="0" labelOnly="1" fieldPosition="0">
        <references count="2">
          <reference field="0" count="1" selected="0">
            <x v="336"/>
          </reference>
          <reference field="1" count="1">
            <x v="334"/>
          </reference>
        </references>
      </pivotArea>
    </format>
    <format dxfId="16541">
      <pivotArea dataOnly="0" labelOnly="1" fieldPosition="0">
        <references count="2">
          <reference field="0" count="1" selected="0">
            <x v="337"/>
          </reference>
          <reference field="1" count="1">
            <x v="335"/>
          </reference>
        </references>
      </pivotArea>
    </format>
    <format dxfId="16540">
      <pivotArea dataOnly="0" labelOnly="1" fieldPosition="0">
        <references count="2">
          <reference field="0" count="1" selected="0">
            <x v="338"/>
          </reference>
          <reference field="1" count="1">
            <x v="336"/>
          </reference>
        </references>
      </pivotArea>
    </format>
    <format dxfId="16539">
      <pivotArea dataOnly="0" labelOnly="1" fieldPosition="0">
        <references count="2">
          <reference field="0" count="1" selected="0">
            <x v="339"/>
          </reference>
          <reference field="1" count="1">
            <x v="337"/>
          </reference>
        </references>
      </pivotArea>
    </format>
    <format dxfId="16538">
      <pivotArea dataOnly="0" labelOnly="1" fieldPosition="0">
        <references count="2">
          <reference field="0" count="1" selected="0">
            <x v="340"/>
          </reference>
          <reference field="1" count="1">
            <x v="338"/>
          </reference>
        </references>
      </pivotArea>
    </format>
    <format dxfId="16537">
      <pivotArea dataOnly="0" labelOnly="1" fieldPosition="0">
        <references count="2">
          <reference field="0" count="1" selected="0">
            <x v="341"/>
          </reference>
          <reference field="1" count="1">
            <x v="339"/>
          </reference>
        </references>
      </pivotArea>
    </format>
    <format dxfId="16536">
      <pivotArea dataOnly="0" labelOnly="1" fieldPosition="0">
        <references count="2">
          <reference field="0" count="1" selected="0">
            <x v="342"/>
          </reference>
          <reference field="1" count="1">
            <x v="340"/>
          </reference>
        </references>
      </pivotArea>
    </format>
    <format dxfId="16535">
      <pivotArea dataOnly="0" labelOnly="1" fieldPosition="0">
        <references count="2">
          <reference field="0" count="1" selected="0">
            <x v="343"/>
          </reference>
          <reference field="1" count="1">
            <x v="341"/>
          </reference>
        </references>
      </pivotArea>
    </format>
    <format dxfId="16534">
      <pivotArea dataOnly="0" labelOnly="1" fieldPosition="0">
        <references count="2">
          <reference field="0" count="1" selected="0">
            <x v="344"/>
          </reference>
          <reference field="1" count="1">
            <x v="342"/>
          </reference>
        </references>
      </pivotArea>
    </format>
    <format dxfId="16533">
      <pivotArea dataOnly="0" labelOnly="1" fieldPosition="0">
        <references count="2">
          <reference field="0" count="1" selected="0">
            <x v="345"/>
          </reference>
          <reference field="1" count="1">
            <x v="343"/>
          </reference>
        </references>
      </pivotArea>
    </format>
    <format dxfId="16532">
      <pivotArea dataOnly="0" labelOnly="1" fieldPosition="0">
        <references count="2">
          <reference field="0" count="1" selected="0">
            <x v="346"/>
          </reference>
          <reference field="1" count="1">
            <x v="344"/>
          </reference>
        </references>
      </pivotArea>
    </format>
    <format dxfId="16531">
      <pivotArea dataOnly="0" labelOnly="1" fieldPosition="0">
        <references count="2">
          <reference field="0" count="1" selected="0">
            <x v="347"/>
          </reference>
          <reference field="1" count="1">
            <x v="345"/>
          </reference>
        </references>
      </pivotArea>
    </format>
    <format dxfId="16530">
      <pivotArea dataOnly="0" labelOnly="1" fieldPosition="0">
        <references count="2">
          <reference field="0" count="1" selected="0">
            <x v="348"/>
          </reference>
          <reference field="1" count="1">
            <x v="346"/>
          </reference>
        </references>
      </pivotArea>
    </format>
    <format dxfId="16529">
      <pivotArea dataOnly="0" labelOnly="1" fieldPosition="0">
        <references count="2">
          <reference field="0" count="1" selected="0">
            <x v="349"/>
          </reference>
          <reference field="1" count="1">
            <x v="347"/>
          </reference>
        </references>
      </pivotArea>
    </format>
    <format dxfId="16528">
      <pivotArea dataOnly="0" labelOnly="1" fieldPosition="0">
        <references count="2">
          <reference field="0" count="1" selected="0">
            <x v="350"/>
          </reference>
          <reference field="1" count="1">
            <x v="348"/>
          </reference>
        </references>
      </pivotArea>
    </format>
    <format dxfId="16527">
      <pivotArea dataOnly="0" labelOnly="1" fieldPosition="0">
        <references count="2">
          <reference field="0" count="1" selected="0">
            <x v="351"/>
          </reference>
          <reference field="1" count="1">
            <x v="349"/>
          </reference>
        </references>
      </pivotArea>
    </format>
    <format dxfId="16526">
      <pivotArea dataOnly="0" labelOnly="1" fieldPosition="0">
        <references count="2">
          <reference field="0" count="1" selected="0">
            <x v="352"/>
          </reference>
          <reference field="1" count="1">
            <x v="350"/>
          </reference>
        </references>
      </pivotArea>
    </format>
    <format dxfId="16525">
      <pivotArea dataOnly="0" labelOnly="1" fieldPosition="0">
        <references count="2">
          <reference field="0" count="1" selected="0">
            <x v="353"/>
          </reference>
          <reference field="1" count="1">
            <x v="351"/>
          </reference>
        </references>
      </pivotArea>
    </format>
    <format dxfId="16524">
      <pivotArea dataOnly="0" labelOnly="1" fieldPosition="0">
        <references count="2">
          <reference field="0" count="1" selected="0">
            <x v="354"/>
          </reference>
          <reference field="1" count="1">
            <x v="352"/>
          </reference>
        </references>
      </pivotArea>
    </format>
    <format dxfId="16523">
      <pivotArea dataOnly="0" labelOnly="1" fieldPosition="0">
        <references count="2">
          <reference field="0" count="1" selected="0">
            <x v="355"/>
          </reference>
          <reference field="1" count="1">
            <x v="353"/>
          </reference>
        </references>
      </pivotArea>
    </format>
    <format dxfId="16522">
      <pivotArea dataOnly="0" labelOnly="1" fieldPosition="0">
        <references count="2">
          <reference field="0" count="1" selected="0">
            <x v="356"/>
          </reference>
          <reference field="1" count="1">
            <x v="354"/>
          </reference>
        </references>
      </pivotArea>
    </format>
    <format dxfId="16521">
      <pivotArea dataOnly="0" labelOnly="1" fieldPosition="0">
        <references count="2">
          <reference field="0" count="1" selected="0">
            <x v="357"/>
          </reference>
          <reference field="1" count="1">
            <x v="355"/>
          </reference>
        </references>
      </pivotArea>
    </format>
    <format dxfId="16520">
      <pivotArea dataOnly="0" labelOnly="1" fieldPosition="0">
        <references count="2">
          <reference field="0" count="1" selected="0">
            <x v="358"/>
          </reference>
          <reference field="1" count="1">
            <x v="356"/>
          </reference>
        </references>
      </pivotArea>
    </format>
    <format dxfId="16519">
      <pivotArea dataOnly="0" labelOnly="1" fieldPosition="0">
        <references count="2">
          <reference field="0" count="1" selected="0">
            <x v="359"/>
          </reference>
          <reference field="1" count="1">
            <x v="357"/>
          </reference>
        </references>
      </pivotArea>
    </format>
    <format dxfId="16518">
      <pivotArea dataOnly="0" labelOnly="1" fieldPosition="0">
        <references count="2">
          <reference field="0" count="1" selected="0">
            <x v="360"/>
          </reference>
          <reference field="1" count="1">
            <x v="358"/>
          </reference>
        </references>
      </pivotArea>
    </format>
    <format dxfId="16517">
      <pivotArea dataOnly="0" labelOnly="1" fieldPosition="0">
        <references count="2">
          <reference field="0" count="1" selected="0">
            <x v="361"/>
          </reference>
          <reference field="1" count="1">
            <x v="359"/>
          </reference>
        </references>
      </pivotArea>
    </format>
    <format dxfId="16516">
      <pivotArea dataOnly="0" labelOnly="1" fieldPosition="0">
        <references count="2">
          <reference field="0" count="1" selected="0">
            <x v="362"/>
          </reference>
          <reference field="1" count="1">
            <x v="360"/>
          </reference>
        </references>
      </pivotArea>
    </format>
    <format dxfId="16515">
      <pivotArea dataOnly="0" labelOnly="1" fieldPosition="0">
        <references count="2">
          <reference field="0" count="1" selected="0">
            <x v="363"/>
          </reference>
          <reference field="1" count="1">
            <x v="361"/>
          </reference>
        </references>
      </pivotArea>
    </format>
    <format dxfId="16514">
      <pivotArea dataOnly="0" labelOnly="1" fieldPosition="0">
        <references count="2">
          <reference field="0" count="1" selected="0">
            <x v="364"/>
          </reference>
          <reference field="1" count="1">
            <x v="362"/>
          </reference>
        </references>
      </pivotArea>
    </format>
    <format dxfId="16513">
      <pivotArea dataOnly="0" labelOnly="1" fieldPosition="0">
        <references count="2">
          <reference field="0" count="1" selected="0">
            <x v="365"/>
          </reference>
          <reference field="1" count="1">
            <x v="363"/>
          </reference>
        </references>
      </pivotArea>
    </format>
    <format dxfId="16512">
      <pivotArea dataOnly="0" labelOnly="1" fieldPosition="0">
        <references count="2">
          <reference field="0" count="1" selected="0">
            <x v="366"/>
          </reference>
          <reference field="1" count="1">
            <x v="364"/>
          </reference>
        </references>
      </pivotArea>
    </format>
    <format dxfId="16511">
      <pivotArea dataOnly="0" labelOnly="1" fieldPosition="0">
        <references count="2">
          <reference field="0" count="1" selected="0">
            <x v="367"/>
          </reference>
          <reference field="1" count="1">
            <x v="365"/>
          </reference>
        </references>
      </pivotArea>
    </format>
    <format dxfId="16510">
      <pivotArea dataOnly="0" labelOnly="1" fieldPosition="0">
        <references count="2">
          <reference field="0" count="1" selected="0">
            <x v="368"/>
          </reference>
          <reference field="1" count="1">
            <x v="366"/>
          </reference>
        </references>
      </pivotArea>
    </format>
    <format dxfId="16509">
      <pivotArea dataOnly="0" labelOnly="1" fieldPosition="0">
        <references count="2">
          <reference field="0" count="1" selected="0">
            <x v="369"/>
          </reference>
          <reference field="1" count="1">
            <x v="367"/>
          </reference>
        </references>
      </pivotArea>
    </format>
    <format dxfId="16508">
      <pivotArea dataOnly="0" labelOnly="1" fieldPosition="0">
        <references count="2">
          <reference field="0" count="1" selected="0">
            <x v="370"/>
          </reference>
          <reference field="1" count="1">
            <x v="368"/>
          </reference>
        </references>
      </pivotArea>
    </format>
    <format dxfId="16507">
      <pivotArea dataOnly="0" labelOnly="1" fieldPosition="0">
        <references count="2">
          <reference field="0" count="1" selected="0">
            <x v="371"/>
          </reference>
          <reference field="1" count="1">
            <x v="369"/>
          </reference>
        </references>
      </pivotArea>
    </format>
    <format dxfId="16506">
      <pivotArea dataOnly="0" labelOnly="1" fieldPosition="0">
        <references count="2">
          <reference field="0" count="1" selected="0">
            <x v="372"/>
          </reference>
          <reference field="1" count="1">
            <x v="370"/>
          </reference>
        </references>
      </pivotArea>
    </format>
    <format dxfId="16505">
      <pivotArea dataOnly="0" labelOnly="1" fieldPosition="0">
        <references count="2">
          <reference field="0" count="1" selected="0">
            <x v="373"/>
          </reference>
          <reference field="1" count="1">
            <x v="371"/>
          </reference>
        </references>
      </pivotArea>
    </format>
    <format dxfId="16504">
      <pivotArea dataOnly="0" labelOnly="1" fieldPosition="0">
        <references count="2">
          <reference field="0" count="1" selected="0">
            <x v="374"/>
          </reference>
          <reference field="1" count="1">
            <x v="372"/>
          </reference>
        </references>
      </pivotArea>
    </format>
    <format dxfId="16503">
      <pivotArea dataOnly="0" labelOnly="1" fieldPosition="0">
        <references count="2">
          <reference field="0" count="1" selected="0">
            <x v="375"/>
          </reference>
          <reference field="1" count="1">
            <x v="373"/>
          </reference>
        </references>
      </pivotArea>
    </format>
    <format dxfId="16502">
      <pivotArea dataOnly="0" labelOnly="1" fieldPosition="0">
        <references count="2">
          <reference field="0" count="1" selected="0">
            <x v="376"/>
          </reference>
          <reference field="1" count="1">
            <x v="374"/>
          </reference>
        </references>
      </pivotArea>
    </format>
    <format dxfId="16501">
      <pivotArea dataOnly="0" labelOnly="1" fieldPosition="0">
        <references count="2">
          <reference field="0" count="1" selected="0">
            <x v="377"/>
          </reference>
          <reference field="1" count="1">
            <x v="375"/>
          </reference>
        </references>
      </pivotArea>
    </format>
    <format dxfId="16500">
      <pivotArea dataOnly="0" labelOnly="1" fieldPosition="0">
        <references count="2">
          <reference field="0" count="1" selected="0">
            <x v="378"/>
          </reference>
          <reference field="1" count="1">
            <x v="376"/>
          </reference>
        </references>
      </pivotArea>
    </format>
    <format dxfId="16499">
      <pivotArea dataOnly="0" labelOnly="1" fieldPosition="0">
        <references count="2">
          <reference field="0" count="1" selected="0">
            <x v="379"/>
          </reference>
          <reference field="1" count="1">
            <x v="377"/>
          </reference>
        </references>
      </pivotArea>
    </format>
    <format dxfId="16498">
      <pivotArea dataOnly="0" labelOnly="1" fieldPosition="0">
        <references count="2">
          <reference field="0" count="1" selected="0">
            <x v="380"/>
          </reference>
          <reference field="1" count="1">
            <x v="378"/>
          </reference>
        </references>
      </pivotArea>
    </format>
    <format dxfId="16497">
      <pivotArea dataOnly="0" labelOnly="1" fieldPosition="0">
        <references count="2">
          <reference field="0" count="1" selected="0">
            <x v="381"/>
          </reference>
          <reference field="1" count="1">
            <x v="379"/>
          </reference>
        </references>
      </pivotArea>
    </format>
    <format dxfId="16496">
      <pivotArea dataOnly="0" labelOnly="1" fieldPosition="0">
        <references count="2">
          <reference field="0" count="1" selected="0">
            <x v="382"/>
          </reference>
          <reference field="1" count="1">
            <x v="380"/>
          </reference>
        </references>
      </pivotArea>
    </format>
    <format dxfId="16495">
      <pivotArea dataOnly="0" labelOnly="1" fieldPosition="0">
        <references count="2">
          <reference field="0" count="1" selected="0">
            <x v="383"/>
          </reference>
          <reference field="1" count="1">
            <x v="381"/>
          </reference>
        </references>
      </pivotArea>
    </format>
    <format dxfId="16494">
      <pivotArea dataOnly="0" labelOnly="1" fieldPosition="0">
        <references count="2">
          <reference field="0" count="1" selected="0">
            <x v="384"/>
          </reference>
          <reference field="1" count="1">
            <x v="382"/>
          </reference>
        </references>
      </pivotArea>
    </format>
    <format dxfId="16493">
      <pivotArea dataOnly="0" labelOnly="1" fieldPosition="0">
        <references count="2">
          <reference field="0" count="1" selected="0">
            <x v="385"/>
          </reference>
          <reference field="1" count="1">
            <x v="383"/>
          </reference>
        </references>
      </pivotArea>
    </format>
    <format dxfId="16492">
      <pivotArea dataOnly="0" labelOnly="1" fieldPosition="0">
        <references count="2">
          <reference field="0" count="1" selected="0">
            <x v="386"/>
          </reference>
          <reference field="1" count="1">
            <x v="384"/>
          </reference>
        </references>
      </pivotArea>
    </format>
    <format dxfId="16491">
      <pivotArea dataOnly="0" labelOnly="1" fieldPosition="0">
        <references count="2">
          <reference field="0" count="1" selected="0">
            <x v="387"/>
          </reference>
          <reference field="1" count="1">
            <x v="385"/>
          </reference>
        </references>
      </pivotArea>
    </format>
    <format dxfId="16490">
      <pivotArea dataOnly="0" labelOnly="1" fieldPosition="0">
        <references count="2">
          <reference field="0" count="1" selected="0">
            <x v="388"/>
          </reference>
          <reference field="1" count="1">
            <x v="386"/>
          </reference>
        </references>
      </pivotArea>
    </format>
    <format dxfId="16489">
      <pivotArea dataOnly="0" labelOnly="1" fieldPosition="0">
        <references count="2">
          <reference field="0" count="1" selected="0">
            <x v="389"/>
          </reference>
          <reference field="1" count="1">
            <x v="387"/>
          </reference>
        </references>
      </pivotArea>
    </format>
    <format dxfId="16488">
      <pivotArea dataOnly="0" labelOnly="1" fieldPosition="0">
        <references count="2">
          <reference field="0" count="1" selected="0">
            <x v="390"/>
          </reference>
          <reference field="1" count="1">
            <x v="388"/>
          </reference>
        </references>
      </pivotArea>
    </format>
    <format dxfId="16487">
      <pivotArea dataOnly="0" labelOnly="1" fieldPosition="0">
        <references count="2">
          <reference field="0" count="1" selected="0">
            <x v="391"/>
          </reference>
          <reference field="1" count="1">
            <x v="389"/>
          </reference>
        </references>
      </pivotArea>
    </format>
    <format dxfId="16486">
      <pivotArea dataOnly="0" labelOnly="1" fieldPosition="0">
        <references count="2">
          <reference field="0" count="1" selected="0">
            <x v="392"/>
          </reference>
          <reference field="1" count="1">
            <x v="390"/>
          </reference>
        </references>
      </pivotArea>
    </format>
    <format dxfId="16485">
      <pivotArea dataOnly="0" labelOnly="1" fieldPosition="0">
        <references count="2">
          <reference field="0" count="1" selected="0">
            <x v="393"/>
          </reference>
          <reference field="1" count="1">
            <x v="391"/>
          </reference>
        </references>
      </pivotArea>
    </format>
    <format dxfId="16484">
      <pivotArea dataOnly="0" labelOnly="1" fieldPosition="0">
        <references count="2">
          <reference field="0" count="1" selected="0">
            <x v="394"/>
          </reference>
          <reference field="1" count="1">
            <x v="392"/>
          </reference>
        </references>
      </pivotArea>
    </format>
    <format dxfId="16483">
      <pivotArea dataOnly="0" labelOnly="1" fieldPosition="0">
        <references count="2">
          <reference field="0" count="1" selected="0">
            <x v="395"/>
          </reference>
          <reference field="1" count="1">
            <x v="393"/>
          </reference>
        </references>
      </pivotArea>
    </format>
    <format dxfId="16482">
      <pivotArea dataOnly="0" labelOnly="1" fieldPosition="0">
        <references count="2">
          <reference field="0" count="1" selected="0">
            <x v="396"/>
          </reference>
          <reference field="1" count="1">
            <x v="394"/>
          </reference>
        </references>
      </pivotArea>
    </format>
    <format dxfId="16481">
      <pivotArea dataOnly="0" labelOnly="1" fieldPosition="0">
        <references count="2">
          <reference field="0" count="1" selected="0">
            <x v="397"/>
          </reference>
          <reference field="1" count="1">
            <x v="395"/>
          </reference>
        </references>
      </pivotArea>
    </format>
    <format dxfId="16480">
      <pivotArea dataOnly="0" labelOnly="1" fieldPosition="0">
        <references count="2">
          <reference field="0" count="1" selected="0">
            <x v="398"/>
          </reference>
          <reference field="1" count="1">
            <x v="396"/>
          </reference>
        </references>
      </pivotArea>
    </format>
    <format dxfId="16479">
      <pivotArea dataOnly="0" labelOnly="1" fieldPosition="0">
        <references count="2">
          <reference field="0" count="1" selected="0">
            <x v="399"/>
          </reference>
          <reference field="1" count="1">
            <x v="397"/>
          </reference>
        </references>
      </pivotArea>
    </format>
    <format dxfId="16478">
      <pivotArea dataOnly="0" labelOnly="1" fieldPosition="0">
        <references count="2">
          <reference field="0" count="1" selected="0">
            <x v="400"/>
          </reference>
          <reference field="1" count="1">
            <x v="398"/>
          </reference>
        </references>
      </pivotArea>
    </format>
    <format dxfId="16477">
      <pivotArea dataOnly="0" labelOnly="1" fieldPosition="0">
        <references count="2">
          <reference field="0" count="1" selected="0">
            <x v="401"/>
          </reference>
          <reference field="1" count="1">
            <x v="399"/>
          </reference>
        </references>
      </pivotArea>
    </format>
    <format dxfId="16476">
      <pivotArea dataOnly="0" labelOnly="1" fieldPosition="0">
        <references count="2">
          <reference field="0" count="1" selected="0">
            <x v="402"/>
          </reference>
          <reference field="1" count="1">
            <x v="400"/>
          </reference>
        </references>
      </pivotArea>
    </format>
    <format dxfId="16475">
      <pivotArea dataOnly="0" labelOnly="1" fieldPosition="0">
        <references count="2">
          <reference field="0" count="1" selected="0">
            <x v="403"/>
          </reference>
          <reference field="1" count="1">
            <x v="401"/>
          </reference>
        </references>
      </pivotArea>
    </format>
    <format dxfId="16474">
      <pivotArea dataOnly="0" labelOnly="1" fieldPosition="0">
        <references count="2">
          <reference field="0" count="1" selected="0">
            <x v="404"/>
          </reference>
          <reference field="1" count="1">
            <x v="402"/>
          </reference>
        </references>
      </pivotArea>
    </format>
    <format dxfId="16473">
      <pivotArea dataOnly="0" labelOnly="1" fieldPosition="0">
        <references count="2">
          <reference field="0" count="1" selected="0">
            <x v="405"/>
          </reference>
          <reference field="1" count="1">
            <x v="403"/>
          </reference>
        </references>
      </pivotArea>
    </format>
    <format dxfId="16472">
      <pivotArea dataOnly="0" labelOnly="1" fieldPosition="0">
        <references count="2">
          <reference field="0" count="1" selected="0">
            <x v="406"/>
          </reference>
          <reference field="1" count="1">
            <x v="404"/>
          </reference>
        </references>
      </pivotArea>
    </format>
    <format dxfId="16471">
      <pivotArea dataOnly="0" labelOnly="1" fieldPosition="0">
        <references count="2">
          <reference field="0" count="1" selected="0">
            <x v="407"/>
          </reference>
          <reference field="1" count="1">
            <x v="405"/>
          </reference>
        </references>
      </pivotArea>
    </format>
    <format dxfId="16470">
      <pivotArea dataOnly="0" labelOnly="1" fieldPosition="0">
        <references count="2">
          <reference field="0" count="1" selected="0">
            <x v="408"/>
          </reference>
          <reference field="1" count="1">
            <x v="406"/>
          </reference>
        </references>
      </pivotArea>
    </format>
    <format dxfId="16469">
      <pivotArea dataOnly="0" labelOnly="1" fieldPosition="0">
        <references count="2">
          <reference field="0" count="1" selected="0">
            <x v="409"/>
          </reference>
          <reference field="1" count="1">
            <x v="407"/>
          </reference>
        </references>
      </pivotArea>
    </format>
    <format dxfId="16468">
      <pivotArea dataOnly="0" labelOnly="1" fieldPosition="0">
        <references count="2">
          <reference field="0" count="1" selected="0">
            <x v="410"/>
          </reference>
          <reference field="1" count="1">
            <x v="408"/>
          </reference>
        </references>
      </pivotArea>
    </format>
    <format dxfId="16467">
      <pivotArea dataOnly="0" labelOnly="1" fieldPosition="0">
        <references count="2">
          <reference field="0" count="1" selected="0">
            <x v="411"/>
          </reference>
          <reference field="1" count="1">
            <x v="409"/>
          </reference>
        </references>
      </pivotArea>
    </format>
    <format dxfId="16466">
      <pivotArea dataOnly="0" labelOnly="1" fieldPosition="0">
        <references count="2">
          <reference field="0" count="1" selected="0">
            <x v="412"/>
          </reference>
          <reference field="1" count="1">
            <x v="410"/>
          </reference>
        </references>
      </pivotArea>
    </format>
    <format dxfId="16465">
      <pivotArea dataOnly="0" labelOnly="1" fieldPosition="0">
        <references count="2">
          <reference field="0" count="1" selected="0">
            <x v="413"/>
          </reference>
          <reference field="1" count="1">
            <x v="411"/>
          </reference>
        </references>
      </pivotArea>
    </format>
    <format dxfId="16464">
      <pivotArea dataOnly="0" labelOnly="1" fieldPosition="0">
        <references count="2">
          <reference field="0" count="1" selected="0">
            <x v="414"/>
          </reference>
          <reference field="1" count="1">
            <x v="412"/>
          </reference>
        </references>
      </pivotArea>
    </format>
    <format dxfId="16463">
      <pivotArea dataOnly="0" labelOnly="1" fieldPosition="0">
        <references count="2">
          <reference field="0" count="1" selected="0">
            <x v="415"/>
          </reference>
          <reference field="1" count="1">
            <x v="413"/>
          </reference>
        </references>
      </pivotArea>
    </format>
    <format dxfId="16462">
      <pivotArea dataOnly="0" labelOnly="1" fieldPosition="0">
        <references count="2">
          <reference field="0" count="1" selected="0">
            <x v="416"/>
          </reference>
          <reference field="1" count="1">
            <x v="414"/>
          </reference>
        </references>
      </pivotArea>
    </format>
    <format dxfId="16461">
      <pivotArea dataOnly="0" labelOnly="1" fieldPosition="0">
        <references count="2">
          <reference field="0" count="1" selected="0">
            <x v="417"/>
          </reference>
          <reference field="1" count="1">
            <x v="415"/>
          </reference>
        </references>
      </pivotArea>
    </format>
    <format dxfId="16460">
      <pivotArea dataOnly="0" labelOnly="1" fieldPosition="0">
        <references count="2">
          <reference field="0" count="1" selected="0">
            <x v="418"/>
          </reference>
          <reference field="1" count="1">
            <x v="416"/>
          </reference>
        </references>
      </pivotArea>
    </format>
    <format dxfId="16459">
      <pivotArea dataOnly="0" labelOnly="1" fieldPosition="0">
        <references count="2">
          <reference field="0" count="1" selected="0">
            <x v="419"/>
          </reference>
          <reference field="1" count="1">
            <x v="417"/>
          </reference>
        </references>
      </pivotArea>
    </format>
    <format dxfId="16458">
      <pivotArea dataOnly="0" labelOnly="1" fieldPosition="0">
        <references count="2">
          <reference field="0" count="1" selected="0">
            <x v="420"/>
          </reference>
          <reference field="1" count="1">
            <x v="418"/>
          </reference>
        </references>
      </pivotArea>
    </format>
    <format dxfId="16457">
      <pivotArea dataOnly="0" labelOnly="1" fieldPosition="0">
        <references count="2">
          <reference field="0" count="1" selected="0">
            <x v="421"/>
          </reference>
          <reference field="1" count="1">
            <x v="419"/>
          </reference>
        </references>
      </pivotArea>
    </format>
    <format dxfId="16456">
      <pivotArea dataOnly="0" labelOnly="1" fieldPosition="0">
        <references count="2">
          <reference field="0" count="1" selected="0">
            <x v="422"/>
          </reference>
          <reference field="1" count="1">
            <x v="420"/>
          </reference>
        </references>
      </pivotArea>
    </format>
    <format dxfId="16455">
      <pivotArea dataOnly="0" labelOnly="1" fieldPosition="0">
        <references count="2">
          <reference field="0" count="1" selected="0">
            <x v="423"/>
          </reference>
          <reference field="1" count="1">
            <x v="421"/>
          </reference>
        </references>
      </pivotArea>
    </format>
    <format dxfId="16454">
      <pivotArea dataOnly="0" labelOnly="1" fieldPosition="0">
        <references count="2">
          <reference field="0" count="1" selected="0">
            <x v="424"/>
          </reference>
          <reference field="1" count="1">
            <x v="422"/>
          </reference>
        </references>
      </pivotArea>
    </format>
    <format dxfId="16453">
      <pivotArea dataOnly="0" labelOnly="1" fieldPosition="0">
        <references count="2">
          <reference field="0" count="1" selected="0">
            <x v="425"/>
          </reference>
          <reference field="1" count="1">
            <x v="423"/>
          </reference>
        </references>
      </pivotArea>
    </format>
    <format dxfId="16452">
      <pivotArea dataOnly="0" labelOnly="1" fieldPosition="0">
        <references count="2">
          <reference field="0" count="1" selected="0">
            <x v="426"/>
          </reference>
          <reference field="1" count="1">
            <x v="424"/>
          </reference>
        </references>
      </pivotArea>
    </format>
    <format dxfId="16451">
      <pivotArea dataOnly="0" labelOnly="1" fieldPosition="0">
        <references count="2">
          <reference field="0" count="1" selected="0">
            <x v="427"/>
          </reference>
          <reference field="1" count="1">
            <x v="425"/>
          </reference>
        </references>
      </pivotArea>
    </format>
    <format dxfId="16450">
      <pivotArea dataOnly="0" labelOnly="1" fieldPosition="0">
        <references count="2">
          <reference field="0" count="1" selected="0">
            <x v="428"/>
          </reference>
          <reference field="1" count="1">
            <x v="426"/>
          </reference>
        </references>
      </pivotArea>
    </format>
    <format dxfId="16449">
      <pivotArea dataOnly="0" labelOnly="1" fieldPosition="0">
        <references count="2">
          <reference field="0" count="1" selected="0">
            <x v="429"/>
          </reference>
          <reference field="1" count="1">
            <x v="427"/>
          </reference>
        </references>
      </pivotArea>
    </format>
    <format dxfId="16448">
      <pivotArea dataOnly="0" labelOnly="1" fieldPosition="0">
        <references count="2">
          <reference field="0" count="1" selected="0">
            <x v="430"/>
          </reference>
          <reference field="1" count="1">
            <x v="428"/>
          </reference>
        </references>
      </pivotArea>
    </format>
    <format dxfId="16447">
      <pivotArea dataOnly="0" labelOnly="1" fieldPosition="0">
        <references count="2">
          <reference field="0" count="1" selected="0">
            <x v="431"/>
          </reference>
          <reference field="1" count="1">
            <x v="429"/>
          </reference>
        </references>
      </pivotArea>
    </format>
    <format dxfId="16446">
      <pivotArea dataOnly="0" labelOnly="1" fieldPosition="0">
        <references count="2">
          <reference field="0" count="1" selected="0">
            <x v="432"/>
          </reference>
          <reference field="1" count="1">
            <x v="430"/>
          </reference>
        </references>
      </pivotArea>
    </format>
    <format dxfId="16445">
      <pivotArea dataOnly="0" labelOnly="1" fieldPosition="0">
        <references count="2">
          <reference field="0" count="1" selected="0">
            <x v="433"/>
          </reference>
          <reference field="1" count="1">
            <x v="431"/>
          </reference>
        </references>
      </pivotArea>
    </format>
    <format dxfId="16444">
      <pivotArea dataOnly="0" labelOnly="1" fieldPosition="0">
        <references count="2">
          <reference field="0" count="1" selected="0">
            <x v="434"/>
          </reference>
          <reference field="1" count="1">
            <x v="432"/>
          </reference>
        </references>
      </pivotArea>
    </format>
    <format dxfId="16443">
      <pivotArea dataOnly="0" labelOnly="1" fieldPosition="0">
        <references count="2">
          <reference field="0" count="1" selected="0">
            <x v="435"/>
          </reference>
          <reference field="1" count="1">
            <x v="433"/>
          </reference>
        </references>
      </pivotArea>
    </format>
    <format dxfId="16442">
      <pivotArea dataOnly="0" labelOnly="1" fieldPosition="0">
        <references count="2">
          <reference field="0" count="1" selected="0">
            <x v="436"/>
          </reference>
          <reference field="1" count="1">
            <x v="434"/>
          </reference>
        </references>
      </pivotArea>
    </format>
    <format dxfId="16441">
      <pivotArea dataOnly="0" labelOnly="1" fieldPosition="0">
        <references count="2">
          <reference field="0" count="1" selected="0">
            <x v="437"/>
          </reference>
          <reference field="1" count="1">
            <x v="435"/>
          </reference>
        </references>
      </pivotArea>
    </format>
    <format dxfId="16440">
      <pivotArea dataOnly="0" labelOnly="1" fieldPosition="0">
        <references count="2">
          <reference field="0" count="1" selected="0">
            <x v="438"/>
          </reference>
          <reference field="1" count="1">
            <x v="436"/>
          </reference>
        </references>
      </pivotArea>
    </format>
    <format dxfId="16439">
      <pivotArea dataOnly="0" labelOnly="1" fieldPosition="0">
        <references count="2">
          <reference field="0" count="1" selected="0">
            <x v="439"/>
          </reference>
          <reference field="1" count="1">
            <x v="437"/>
          </reference>
        </references>
      </pivotArea>
    </format>
    <format dxfId="16438">
      <pivotArea dataOnly="0" labelOnly="1" fieldPosition="0">
        <references count="2">
          <reference field="0" count="1" selected="0">
            <x v="440"/>
          </reference>
          <reference field="1" count="1">
            <x v="438"/>
          </reference>
        </references>
      </pivotArea>
    </format>
    <format dxfId="16437">
      <pivotArea dataOnly="0" labelOnly="1" fieldPosition="0">
        <references count="2">
          <reference field="0" count="1" selected="0">
            <x v="441"/>
          </reference>
          <reference field="1" count="1">
            <x v="439"/>
          </reference>
        </references>
      </pivotArea>
    </format>
    <format dxfId="16436">
      <pivotArea dataOnly="0" labelOnly="1" fieldPosition="0">
        <references count="2">
          <reference field="0" count="1" selected="0">
            <x v="442"/>
          </reference>
          <reference field="1" count="1">
            <x v="440"/>
          </reference>
        </references>
      </pivotArea>
    </format>
    <format dxfId="16435">
      <pivotArea dataOnly="0" labelOnly="1" fieldPosition="0">
        <references count="2">
          <reference field="0" count="1" selected="0">
            <x v="443"/>
          </reference>
          <reference field="1" count="1">
            <x v="441"/>
          </reference>
        </references>
      </pivotArea>
    </format>
    <format dxfId="16434">
      <pivotArea dataOnly="0" labelOnly="1" fieldPosition="0">
        <references count="2">
          <reference field="0" count="1" selected="0">
            <x v="444"/>
          </reference>
          <reference field="1" count="1">
            <x v="442"/>
          </reference>
        </references>
      </pivotArea>
    </format>
    <format dxfId="16433">
      <pivotArea dataOnly="0" labelOnly="1" fieldPosition="0">
        <references count="2">
          <reference field="0" count="1" selected="0">
            <x v="445"/>
          </reference>
          <reference field="1" count="1">
            <x v="443"/>
          </reference>
        </references>
      </pivotArea>
    </format>
    <format dxfId="16432">
      <pivotArea dataOnly="0" labelOnly="1" fieldPosition="0">
        <references count="2">
          <reference field="0" count="1" selected="0">
            <x v="446"/>
          </reference>
          <reference field="1" count="1">
            <x v="444"/>
          </reference>
        </references>
      </pivotArea>
    </format>
    <format dxfId="16431">
      <pivotArea dataOnly="0" labelOnly="1" fieldPosition="0">
        <references count="2">
          <reference field="0" count="1" selected="0">
            <x v="447"/>
          </reference>
          <reference field="1" count="1">
            <x v="445"/>
          </reference>
        </references>
      </pivotArea>
    </format>
    <format dxfId="16430">
      <pivotArea dataOnly="0" labelOnly="1" fieldPosition="0">
        <references count="2">
          <reference field="0" count="1" selected="0">
            <x v="448"/>
          </reference>
          <reference field="1" count="1">
            <x v="446"/>
          </reference>
        </references>
      </pivotArea>
    </format>
    <format dxfId="16429">
      <pivotArea dataOnly="0" labelOnly="1" fieldPosition="0">
        <references count="2">
          <reference field="0" count="1" selected="0">
            <x v="449"/>
          </reference>
          <reference field="1" count="1">
            <x v="447"/>
          </reference>
        </references>
      </pivotArea>
    </format>
    <format dxfId="16428">
      <pivotArea dataOnly="0" labelOnly="1" fieldPosition="0">
        <references count="2">
          <reference field="0" count="1" selected="0">
            <x v="450"/>
          </reference>
          <reference field="1" count="1">
            <x v="448"/>
          </reference>
        </references>
      </pivotArea>
    </format>
    <format dxfId="16427">
      <pivotArea dataOnly="0" labelOnly="1" fieldPosition="0">
        <references count="2">
          <reference field="0" count="1" selected="0">
            <x v="451"/>
          </reference>
          <reference field="1" count="1">
            <x v="449"/>
          </reference>
        </references>
      </pivotArea>
    </format>
    <format dxfId="16426">
      <pivotArea dataOnly="0" labelOnly="1" fieldPosition="0">
        <references count="2">
          <reference field="0" count="1" selected="0">
            <x v="452"/>
          </reference>
          <reference field="1" count="1">
            <x v="450"/>
          </reference>
        </references>
      </pivotArea>
    </format>
    <format dxfId="16425">
      <pivotArea dataOnly="0" labelOnly="1" fieldPosition="0">
        <references count="2">
          <reference field="0" count="1" selected="0">
            <x v="453"/>
          </reference>
          <reference field="1" count="1">
            <x v="451"/>
          </reference>
        </references>
      </pivotArea>
    </format>
    <format dxfId="16424">
      <pivotArea dataOnly="0" labelOnly="1" fieldPosition="0">
        <references count="2">
          <reference field="0" count="1" selected="0">
            <x v="454"/>
          </reference>
          <reference field="1" count="1">
            <x v="452"/>
          </reference>
        </references>
      </pivotArea>
    </format>
    <format dxfId="16423">
      <pivotArea dataOnly="0" labelOnly="1" fieldPosition="0">
        <references count="2">
          <reference field="0" count="1" selected="0">
            <x v="455"/>
          </reference>
          <reference field="1" count="1">
            <x v="453"/>
          </reference>
        </references>
      </pivotArea>
    </format>
    <format dxfId="16422">
      <pivotArea dataOnly="0" labelOnly="1" fieldPosition="0">
        <references count="2">
          <reference field="0" count="1" selected="0">
            <x v="456"/>
          </reference>
          <reference field="1" count="1">
            <x v="454"/>
          </reference>
        </references>
      </pivotArea>
    </format>
    <format dxfId="16421">
      <pivotArea dataOnly="0" labelOnly="1" fieldPosition="0">
        <references count="2">
          <reference field="0" count="1" selected="0">
            <x v="457"/>
          </reference>
          <reference field="1" count="1">
            <x v="455"/>
          </reference>
        </references>
      </pivotArea>
    </format>
    <format dxfId="16420">
      <pivotArea dataOnly="0" labelOnly="1" fieldPosition="0">
        <references count="2">
          <reference field="0" count="1" selected="0">
            <x v="458"/>
          </reference>
          <reference field="1" count="1">
            <x v="456"/>
          </reference>
        </references>
      </pivotArea>
    </format>
    <format dxfId="16419">
      <pivotArea dataOnly="0" labelOnly="1" fieldPosition="0">
        <references count="2">
          <reference field="0" count="1" selected="0">
            <x v="459"/>
          </reference>
          <reference field="1" count="1">
            <x v="457"/>
          </reference>
        </references>
      </pivotArea>
    </format>
    <format dxfId="16418">
      <pivotArea dataOnly="0" labelOnly="1" fieldPosition="0">
        <references count="2">
          <reference field="0" count="1" selected="0">
            <x v="460"/>
          </reference>
          <reference field="1" count="1">
            <x v="458"/>
          </reference>
        </references>
      </pivotArea>
    </format>
    <format dxfId="16417">
      <pivotArea dataOnly="0" labelOnly="1" fieldPosition="0">
        <references count="2">
          <reference field="0" count="1" selected="0">
            <x v="461"/>
          </reference>
          <reference field="1" count="1">
            <x v="459"/>
          </reference>
        </references>
      </pivotArea>
    </format>
    <format dxfId="16416">
      <pivotArea dataOnly="0" labelOnly="1" fieldPosition="0">
        <references count="2">
          <reference field="0" count="1" selected="0">
            <x v="462"/>
          </reference>
          <reference field="1" count="1">
            <x v="460"/>
          </reference>
        </references>
      </pivotArea>
    </format>
    <format dxfId="16415">
      <pivotArea dataOnly="0" labelOnly="1" fieldPosition="0">
        <references count="2">
          <reference field="0" count="1" selected="0">
            <x v="463"/>
          </reference>
          <reference field="1" count="1">
            <x v="461"/>
          </reference>
        </references>
      </pivotArea>
    </format>
    <format dxfId="16414">
      <pivotArea dataOnly="0" labelOnly="1" fieldPosition="0">
        <references count="2">
          <reference field="0" count="1" selected="0">
            <x v="464"/>
          </reference>
          <reference field="1" count="1">
            <x v="462"/>
          </reference>
        </references>
      </pivotArea>
    </format>
    <format dxfId="16413">
      <pivotArea dataOnly="0" labelOnly="1" fieldPosition="0">
        <references count="2">
          <reference field="0" count="1" selected="0">
            <x v="465"/>
          </reference>
          <reference field="1" count="1">
            <x v="463"/>
          </reference>
        </references>
      </pivotArea>
    </format>
    <format dxfId="16412">
      <pivotArea dataOnly="0" labelOnly="1" fieldPosition="0">
        <references count="2">
          <reference field="0" count="1" selected="0">
            <x v="466"/>
          </reference>
          <reference field="1" count="1">
            <x v="464"/>
          </reference>
        </references>
      </pivotArea>
    </format>
    <format dxfId="16411">
      <pivotArea dataOnly="0" labelOnly="1" fieldPosition="0">
        <references count="2">
          <reference field="0" count="1" selected="0">
            <x v="467"/>
          </reference>
          <reference field="1" count="1">
            <x v="465"/>
          </reference>
        </references>
      </pivotArea>
    </format>
    <format dxfId="16410">
      <pivotArea dataOnly="0" labelOnly="1" fieldPosition="0">
        <references count="2">
          <reference field="0" count="1" selected="0">
            <x v="468"/>
          </reference>
          <reference field="1" count="1">
            <x v="466"/>
          </reference>
        </references>
      </pivotArea>
    </format>
    <format dxfId="16409">
      <pivotArea dataOnly="0" labelOnly="1" fieldPosition="0">
        <references count="2">
          <reference field="0" count="1" selected="0">
            <x v="469"/>
          </reference>
          <reference field="1" count="1">
            <x v="467"/>
          </reference>
        </references>
      </pivotArea>
    </format>
    <format dxfId="16408">
      <pivotArea dataOnly="0" labelOnly="1" fieldPosition="0">
        <references count="2">
          <reference field="0" count="1" selected="0">
            <x v="470"/>
          </reference>
          <reference field="1" count="1">
            <x v="468"/>
          </reference>
        </references>
      </pivotArea>
    </format>
    <format dxfId="16407">
      <pivotArea dataOnly="0" labelOnly="1" fieldPosition="0">
        <references count="2">
          <reference field="0" count="1" selected="0">
            <x v="471"/>
          </reference>
          <reference field="1" count="1">
            <x v="469"/>
          </reference>
        </references>
      </pivotArea>
    </format>
    <format dxfId="16406">
      <pivotArea dataOnly="0" labelOnly="1" fieldPosition="0">
        <references count="2">
          <reference field="0" count="1" selected="0">
            <x v="472"/>
          </reference>
          <reference field="1" count="1">
            <x v="470"/>
          </reference>
        </references>
      </pivotArea>
    </format>
    <format dxfId="16405">
      <pivotArea dataOnly="0" labelOnly="1" fieldPosition="0">
        <references count="2">
          <reference field="0" count="1" selected="0">
            <x v="473"/>
          </reference>
          <reference field="1" count="1">
            <x v="471"/>
          </reference>
        </references>
      </pivotArea>
    </format>
    <format dxfId="16404">
      <pivotArea dataOnly="0" labelOnly="1" fieldPosition="0">
        <references count="2">
          <reference field="0" count="1" selected="0">
            <x v="474"/>
          </reference>
          <reference field="1" count="1">
            <x v="472"/>
          </reference>
        </references>
      </pivotArea>
    </format>
    <format dxfId="16403">
      <pivotArea dataOnly="0" labelOnly="1" fieldPosition="0">
        <references count="2">
          <reference field="0" count="1" selected="0">
            <x v="475"/>
          </reference>
          <reference field="1" count="1">
            <x v="473"/>
          </reference>
        </references>
      </pivotArea>
    </format>
    <format dxfId="16402">
      <pivotArea dataOnly="0" labelOnly="1" fieldPosition="0">
        <references count="2">
          <reference field="0" count="1" selected="0">
            <x v="476"/>
          </reference>
          <reference field="1" count="1">
            <x v="474"/>
          </reference>
        </references>
      </pivotArea>
    </format>
    <format dxfId="16401">
      <pivotArea dataOnly="0" labelOnly="1" fieldPosition="0">
        <references count="2">
          <reference field="0" count="1" selected="0">
            <x v="477"/>
          </reference>
          <reference field="1" count="1">
            <x v="475"/>
          </reference>
        </references>
      </pivotArea>
    </format>
    <format dxfId="16400">
      <pivotArea dataOnly="0" labelOnly="1" fieldPosition="0">
        <references count="2">
          <reference field="0" count="1" selected="0">
            <x v="478"/>
          </reference>
          <reference field="1" count="1">
            <x v="476"/>
          </reference>
        </references>
      </pivotArea>
    </format>
    <format dxfId="16399">
      <pivotArea dataOnly="0" labelOnly="1" fieldPosition="0">
        <references count="2">
          <reference field="0" count="1" selected="0">
            <x v="479"/>
          </reference>
          <reference field="1" count="1">
            <x v="477"/>
          </reference>
        </references>
      </pivotArea>
    </format>
    <format dxfId="16398">
      <pivotArea dataOnly="0" labelOnly="1" fieldPosition="0">
        <references count="2">
          <reference field="0" count="1" selected="0">
            <x v="480"/>
          </reference>
          <reference field="1" count="1">
            <x v="478"/>
          </reference>
        </references>
      </pivotArea>
    </format>
    <format dxfId="16397">
      <pivotArea dataOnly="0" labelOnly="1" fieldPosition="0">
        <references count="2">
          <reference field="0" count="1" selected="0">
            <x v="481"/>
          </reference>
          <reference field="1" count="1">
            <x v="479"/>
          </reference>
        </references>
      </pivotArea>
    </format>
    <format dxfId="16396">
      <pivotArea dataOnly="0" labelOnly="1" fieldPosition="0">
        <references count="2">
          <reference field="0" count="1" selected="0">
            <x v="482"/>
          </reference>
          <reference field="1" count="1">
            <x v="480"/>
          </reference>
        </references>
      </pivotArea>
    </format>
    <format dxfId="16395">
      <pivotArea dataOnly="0" labelOnly="1" fieldPosition="0">
        <references count="2">
          <reference field="0" count="1" selected="0">
            <x v="483"/>
          </reference>
          <reference field="1" count="1">
            <x v="481"/>
          </reference>
        </references>
      </pivotArea>
    </format>
    <format dxfId="16394">
      <pivotArea dataOnly="0" labelOnly="1" fieldPosition="0">
        <references count="2">
          <reference field="0" count="1" selected="0">
            <x v="484"/>
          </reference>
          <reference field="1" count="1">
            <x v="482"/>
          </reference>
        </references>
      </pivotArea>
    </format>
    <format dxfId="16393">
      <pivotArea dataOnly="0" labelOnly="1" fieldPosition="0">
        <references count="6">
          <reference field="0" count="1" selected="0">
            <x v="3"/>
          </reference>
          <reference field="1" count="1" selected="0">
            <x v="5"/>
          </reference>
          <reference field="2" count="1" selected="0">
            <x v="6"/>
          </reference>
          <reference field="3" count="1" selected="0">
            <x v="6"/>
          </reference>
          <reference field="4" count="1" selected="0">
            <x v="9"/>
          </reference>
          <reference field="5" count="1">
            <x v="6"/>
          </reference>
        </references>
      </pivotArea>
    </format>
    <format dxfId="16392">
      <pivotArea dataOnly="0" labelOnly="1" fieldPosition="0">
        <references count="6">
          <reference field="0" count="1" selected="0">
            <x v="7"/>
          </reference>
          <reference field="1" count="1" selected="0">
            <x v="4"/>
          </reference>
          <reference field="2" count="1" selected="0">
            <x v="5"/>
          </reference>
          <reference field="3" count="1" selected="0">
            <x v="5"/>
          </reference>
          <reference field="4" count="1" selected="0">
            <x v="8"/>
          </reference>
          <reference field="5" count="1">
            <x v="5"/>
          </reference>
        </references>
      </pivotArea>
    </format>
    <format dxfId="16391">
      <pivotArea dataOnly="0" labelOnly="1" fieldPosition="0">
        <references count="6">
          <reference field="0" count="1" selected="0">
            <x v="8"/>
          </reference>
          <reference field="1" count="1" selected="0">
            <x v="6"/>
          </reference>
          <reference field="2" count="1" selected="0">
            <x v="7"/>
          </reference>
          <reference field="3" count="1" selected="0">
            <x v="7"/>
          </reference>
          <reference field="4" count="1" selected="0">
            <x v="10"/>
          </reference>
          <reference field="5" count="1">
            <x v="7"/>
          </reference>
        </references>
      </pivotArea>
    </format>
    <format dxfId="16390">
      <pivotArea dataOnly="0" labelOnly="1" fieldPosition="0">
        <references count="6">
          <reference field="0" count="1" selected="0">
            <x v="9"/>
          </reference>
          <reference field="1" count="1" selected="0">
            <x v="7"/>
          </reference>
          <reference field="2" count="1" selected="0">
            <x v="8"/>
          </reference>
          <reference field="3" count="1" selected="0">
            <x v="8"/>
          </reference>
          <reference field="4" count="1" selected="0">
            <x v="11"/>
          </reference>
          <reference field="5" count="1">
            <x v="8"/>
          </reference>
        </references>
      </pivotArea>
    </format>
    <format dxfId="16389">
      <pivotArea dataOnly="0" labelOnly="1" fieldPosition="0">
        <references count="6">
          <reference field="0" count="1" selected="0">
            <x v="10"/>
          </reference>
          <reference field="1" count="1" selected="0">
            <x v="8"/>
          </reference>
          <reference field="2" count="1" selected="0">
            <x v="9"/>
          </reference>
          <reference field="3" count="1" selected="0">
            <x v="9"/>
          </reference>
          <reference field="4" count="1" selected="0">
            <x v="12"/>
          </reference>
          <reference field="5" count="1">
            <x v="9"/>
          </reference>
        </references>
      </pivotArea>
    </format>
    <format dxfId="16388">
      <pivotArea dataOnly="0" labelOnly="1" fieldPosition="0">
        <references count="6">
          <reference field="0" count="1" selected="0">
            <x v="11"/>
          </reference>
          <reference field="1" count="1" selected="0">
            <x v="9"/>
          </reference>
          <reference field="2" count="1" selected="0">
            <x v="10"/>
          </reference>
          <reference field="3" count="1" selected="0">
            <x v="10"/>
          </reference>
          <reference field="4" count="1" selected="0">
            <x v="13"/>
          </reference>
          <reference field="5" count="1">
            <x v="10"/>
          </reference>
        </references>
      </pivotArea>
    </format>
    <format dxfId="16387">
      <pivotArea dataOnly="0" labelOnly="1" fieldPosition="0">
        <references count="6">
          <reference field="0" count="1" selected="0">
            <x v="12"/>
          </reference>
          <reference field="1" count="1" selected="0">
            <x v="10"/>
          </reference>
          <reference field="2" count="1" selected="0">
            <x v="11"/>
          </reference>
          <reference field="3" count="1" selected="0">
            <x v="11"/>
          </reference>
          <reference field="4" count="1" selected="0">
            <x v="14"/>
          </reference>
          <reference field="5" count="1">
            <x v="11"/>
          </reference>
        </references>
      </pivotArea>
    </format>
    <format dxfId="16386">
      <pivotArea dataOnly="0" labelOnly="1" fieldPosition="0">
        <references count="6">
          <reference field="0" count="1" selected="0">
            <x v="13"/>
          </reference>
          <reference field="1" count="1" selected="0">
            <x v="11"/>
          </reference>
          <reference field="2" count="1" selected="0">
            <x v="12"/>
          </reference>
          <reference field="3" count="1" selected="0">
            <x v="12"/>
          </reference>
          <reference field="4" count="1" selected="0">
            <x v="15"/>
          </reference>
          <reference field="5" count="1">
            <x v="12"/>
          </reference>
        </references>
      </pivotArea>
    </format>
    <format dxfId="16385">
      <pivotArea dataOnly="0" labelOnly="1" fieldPosition="0">
        <references count="6">
          <reference field="0" count="1" selected="0">
            <x v="14"/>
          </reference>
          <reference field="1" count="1" selected="0">
            <x v="12"/>
          </reference>
          <reference field="2" count="1" selected="0">
            <x v="13"/>
          </reference>
          <reference field="3" count="1" selected="0">
            <x v="13"/>
          </reference>
          <reference field="4" count="1" selected="0">
            <x v="16"/>
          </reference>
          <reference field="5" count="1">
            <x v="13"/>
          </reference>
        </references>
      </pivotArea>
    </format>
    <format dxfId="16384">
      <pivotArea dataOnly="0" labelOnly="1" fieldPosition="0">
        <references count="6">
          <reference field="0" count="1" selected="0">
            <x v="15"/>
          </reference>
          <reference field="1" count="1" selected="0">
            <x v="13"/>
          </reference>
          <reference field="2" count="1" selected="0">
            <x v="14"/>
          </reference>
          <reference field="3" count="1" selected="0">
            <x v="14"/>
          </reference>
          <reference field="4" count="1" selected="0">
            <x v="17"/>
          </reference>
          <reference field="5" count="1">
            <x v="14"/>
          </reference>
        </references>
      </pivotArea>
    </format>
    <format dxfId="16383">
      <pivotArea dataOnly="0" labelOnly="1" fieldPosition="0">
        <references count="6">
          <reference field="0" count="1" selected="0">
            <x v="16"/>
          </reference>
          <reference field="1" count="1" selected="0">
            <x v="14"/>
          </reference>
          <reference field="2" count="1" selected="0">
            <x v="15"/>
          </reference>
          <reference field="3" count="1" selected="0">
            <x v="15"/>
          </reference>
          <reference field="4" count="1" selected="0">
            <x v="18"/>
          </reference>
          <reference field="5" count="1">
            <x v="15"/>
          </reference>
        </references>
      </pivotArea>
    </format>
    <format dxfId="16382">
      <pivotArea dataOnly="0" labelOnly="1" fieldPosition="0">
        <references count="6">
          <reference field="0" count="1" selected="0">
            <x v="17"/>
          </reference>
          <reference field="1" count="1" selected="0">
            <x v="15"/>
          </reference>
          <reference field="2" count="1" selected="0">
            <x v="16"/>
          </reference>
          <reference field="3" count="1" selected="0">
            <x v="16"/>
          </reference>
          <reference field="4" count="1" selected="0">
            <x v="19"/>
          </reference>
          <reference field="5" count="1">
            <x v="16"/>
          </reference>
        </references>
      </pivotArea>
    </format>
    <format dxfId="16381">
      <pivotArea dataOnly="0" labelOnly="1" fieldPosition="0">
        <references count="6">
          <reference field="0" count="1" selected="0">
            <x v="18"/>
          </reference>
          <reference field="1" count="1" selected="0">
            <x v="16"/>
          </reference>
          <reference field="2" count="1" selected="0">
            <x v="17"/>
          </reference>
          <reference field="3" count="1" selected="0">
            <x v="17"/>
          </reference>
          <reference field="4" count="1" selected="0">
            <x v="20"/>
          </reference>
          <reference field="5" count="1">
            <x v="17"/>
          </reference>
        </references>
      </pivotArea>
    </format>
    <format dxfId="16380">
      <pivotArea dataOnly="0" labelOnly="1" fieldPosition="0">
        <references count="6">
          <reference field="0" count="1" selected="0">
            <x v="19"/>
          </reference>
          <reference field="1" count="1" selected="0">
            <x v="17"/>
          </reference>
          <reference field="2" count="1" selected="0">
            <x v="18"/>
          </reference>
          <reference field="3" count="1" selected="0">
            <x v="18"/>
          </reference>
          <reference field="4" count="1" selected="0">
            <x v="21"/>
          </reference>
          <reference field="5" count="1">
            <x v="18"/>
          </reference>
        </references>
      </pivotArea>
    </format>
    <format dxfId="16379">
      <pivotArea dataOnly="0" labelOnly="1" fieldPosition="0">
        <references count="6">
          <reference field="0" count="1" selected="0">
            <x v="20"/>
          </reference>
          <reference field="1" count="1" selected="0">
            <x v="18"/>
          </reference>
          <reference field="2" count="1" selected="0">
            <x v="19"/>
          </reference>
          <reference field="3" count="1" selected="0">
            <x v="19"/>
          </reference>
          <reference field="4" count="1" selected="0">
            <x v="22"/>
          </reference>
          <reference field="5" count="1">
            <x v="19"/>
          </reference>
        </references>
      </pivotArea>
    </format>
    <format dxfId="16378">
      <pivotArea dataOnly="0" labelOnly="1" fieldPosition="0">
        <references count="6">
          <reference field="0" count="1" selected="0">
            <x v="21"/>
          </reference>
          <reference field="1" count="1" selected="0">
            <x v="19"/>
          </reference>
          <reference field="2" count="1" selected="0">
            <x v="20"/>
          </reference>
          <reference field="3" count="1" selected="0">
            <x v="20"/>
          </reference>
          <reference field="4" count="1" selected="0">
            <x v="23"/>
          </reference>
          <reference field="5" count="1">
            <x v="20"/>
          </reference>
        </references>
      </pivotArea>
    </format>
    <format dxfId="16377">
      <pivotArea dataOnly="0" labelOnly="1" fieldPosition="0">
        <references count="6">
          <reference field="0" count="1" selected="0">
            <x v="22"/>
          </reference>
          <reference field="1" count="1" selected="0">
            <x v="20"/>
          </reference>
          <reference field="2" count="1" selected="0">
            <x v="21"/>
          </reference>
          <reference field="3" count="1" selected="0">
            <x v="21"/>
          </reference>
          <reference field="4" count="1" selected="0">
            <x v="24"/>
          </reference>
          <reference field="5" count="1">
            <x v="21"/>
          </reference>
        </references>
      </pivotArea>
    </format>
    <format dxfId="16376">
      <pivotArea dataOnly="0" labelOnly="1" fieldPosition="0">
        <references count="6">
          <reference field="0" count="1" selected="0">
            <x v="23"/>
          </reference>
          <reference field="1" count="1" selected="0">
            <x v="21"/>
          </reference>
          <reference field="2" count="1" selected="0">
            <x v="22"/>
          </reference>
          <reference field="3" count="1" selected="0">
            <x v="22"/>
          </reference>
          <reference field="4" count="1" selected="0">
            <x v="25"/>
          </reference>
          <reference field="5" count="1">
            <x v="22"/>
          </reference>
        </references>
      </pivotArea>
    </format>
    <format dxfId="16375">
      <pivotArea dataOnly="0" labelOnly="1" fieldPosition="0">
        <references count="6">
          <reference field="0" count="1" selected="0">
            <x v="24"/>
          </reference>
          <reference field="1" count="1" selected="0">
            <x v="22"/>
          </reference>
          <reference field="2" count="1" selected="0">
            <x v="23"/>
          </reference>
          <reference field="3" count="1" selected="0">
            <x v="23"/>
          </reference>
          <reference field="4" count="1" selected="0">
            <x v="26"/>
          </reference>
          <reference field="5" count="1">
            <x v="23"/>
          </reference>
        </references>
      </pivotArea>
    </format>
    <format dxfId="16374">
      <pivotArea dataOnly="0" labelOnly="1" fieldPosition="0">
        <references count="6">
          <reference field="0" count="1" selected="0">
            <x v="25"/>
          </reference>
          <reference field="1" count="1" selected="0">
            <x v="23"/>
          </reference>
          <reference field="2" count="1" selected="0">
            <x v="24"/>
          </reference>
          <reference field="3" count="1" selected="0">
            <x v="24"/>
          </reference>
          <reference field="4" count="1" selected="0">
            <x v="27"/>
          </reference>
          <reference field="5" count="1">
            <x v="24"/>
          </reference>
        </references>
      </pivotArea>
    </format>
    <format dxfId="16373">
      <pivotArea dataOnly="0" labelOnly="1" fieldPosition="0">
        <references count="6">
          <reference field="0" count="1" selected="0">
            <x v="26"/>
          </reference>
          <reference field="1" count="1" selected="0">
            <x v="24"/>
          </reference>
          <reference field="2" count="1" selected="0">
            <x v="25"/>
          </reference>
          <reference field="3" count="1" selected="0">
            <x v="25"/>
          </reference>
          <reference field="4" count="1" selected="0">
            <x v="28"/>
          </reference>
          <reference field="5" count="1">
            <x v="25"/>
          </reference>
        </references>
      </pivotArea>
    </format>
    <format dxfId="16372">
      <pivotArea dataOnly="0" labelOnly="1" fieldPosition="0">
        <references count="6">
          <reference field="0" count="1" selected="0">
            <x v="27"/>
          </reference>
          <reference field="1" count="1" selected="0">
            <x v="25"/>
          </reference>
          <reference field="2" count="1" selected="0">
            <x v="26"/>
          </reference>
          <reference field="3" count="1" selected="0">
            <x v="26"/>
          </reference>
          <reference field="4" count="1" selected="0">
            <x v="29"/>
          </reference>
          <reference field="5" count="1">
            <x v="26"/>
          </reference>
        </references>
      </pivotArea>
    </format>
    <format dxfId="16371">
      <pivotArea dataOnly="0" labelOnly="1" fieldPosition="0">
        <references count="6">
          <reference field="0" count="1" selected="0">
            <x v="28"/>
          </reference>
          <reference field="1" count="1" selected="0">
            <x v="26"/>
          </reference>
          <reference field="2" count="1" selected="0">
            <x v="27"/>
          </reference>
          <reference field="3" count="1" selected="0">
            <x v="27"/>
          </reference>
          <reference field="4" count="1" selected="0">
            <x v="30"/>
          </reference>
          <reference field="5" count="1">
            <x v="27"/>
          </reference>
        </references>
      </pivotArea>
    </format>
    <format dxfId="16370">
      <pivotArea dataOnly="0" labelOnly="1" fieldPosition="0">
        <references count="6">
          <reference field="0" count="1" selected="0">
            <x v="29"/>
          </reference>
          <reference field="1" count="1" selected="0">
            <x v="27"/>
          </reference>
          <reference field="2" count="1" selected="0">
            <x v="28"/>
          </reference>
          <reference field="3" count="1" selected="0">
            <x v="28"/>
          </reference>
          <reference field="4" count="1" selected="0">
            <x v="31"/>
          </reference>
          <reference field="5" count="1">
            <x v="28"/>
          </reference>
        </references>
      </pivotArea>
    </format>
    <format dxfId="16369">
      <pivotArea dataOnly="0" labelOnly="1" fieldPosition="0">
        <references count="6">
          <reference field="0" count="1" selected="0">
            <x v="30"/>
          </reference>
          <reference field="1" count="1" selected="0">
            <x v="28"/>
          </reference>
          <reference field="2" count="1" selected="0">
            <x v="29"/>
          </reference>
          <reference field="3" count="1" selected="0">
            <x v="29"/>
          </reference>
          <reference field="4" count="1" selected="0">
            <x v="32"/>
          </reference>
          <reference field="5" count="1">
            <x v="29"/>
          </reference>
        </references>
      </pivotArea>
    </format>
    <format dxfId="16368">
      <pivotArea dataOnly="0" labelOnly="1" fieldPosition="0">
        <references count="6">
          <reference field="0" count="1" selected="0">
            <x v="31"/>
          </reference>
          <reference field="1" count="1" selected="0">
            <x v="29"/>
          </reference>
          <reference field="2" count="1" selected="0">
            <x v="30"/>
          </reference>
          <reference field="3" count="1" selected="0">
            <x v="30"/>
          </reference>
          <reference field="4" count="1" selected="0">
            <x v="33"/>
          </reference>
          <reference field="5" count="1">
            <x v="30"/>
          </reference>
        </references>
      </pivotArea>
    </format>
    <format dxfId="16367">
      <pivotArea dataOnly="0" labelOnly="1" fieldPosition="0">
        <references count="6">
          <reference field="0" count="1" selected="0">
            <x v="32"/>
          </reference>
          <reference field="1" count="1" selected="0">
            <x v="30"/>
          </reference>
          <reference field="2" count="1" selected="0">
            <x v="31"/>
          </reference>
          <reference field="3" count="1" selected="0">
            <x v="31"/>
          </reference>
          <reference field="4" count="1" selected="0">
            <x v="34"/>
          </reference>
          <reference field="5" count="1">
            <x v="31"/>
          </reference>
        </references>
      </pivotArea>
    </format>
    <format dxfId="16366">
      <pivotArea dataOnly="0" labelOnly="1" fieldPosition="0">
        <references count="6">
          <reference field="0" count="1" selected="0">
            <x v="33"/>
          </reference>
          <reference field="1" count="1" selected="0">
            <x v="31"/>
          </reference>
          <reference field="2" count="1" selected="0">
            <x v="32"/>
          </reference>
          <reference field="3" count="1" selected="0">
            <x v="32"/>
          </reference>
          <reference field="4" count="1" selected="0">
            <x v="35"/>
          </reference>
          <reference field="5" count="1">
            <x v="32"/>
          </reference>
        </references>
      </pivotArea>
    </format>
    <format dxfId="16365">
      <pivotArea dataOnly="0" labelOnly="1" fieldPosition="0">
        <references count="6">
          <reference field="0" count="1" selected="0">
            <x v="34"/>
          </reference>
          <reference field="1" count="1" selected="0">
            <x v="32"/>
          </reference>
          <reference field="2" count="1" selected="0">
            <x v="33"/>
          </reference>
          <reference field="3" count="1" selected="0">
            <x v="33"/>
          </reference>
          <reference field="4" count="1" selected="0">
            <x v="36"/>
          </reference>
          <reference field="5" count="1">
            <x v="33"/>
          </reference>
        </references>
      </pivotArea>
    </format>
    <format dxfId="16364">
      <pivotArea dataOnly="0" labelOnly="1" fieldPosition="0">
        <references count="6">
          <reference field="0" count="1" selected="0">
            <x v="35"/>
          </reference>
          <reference field="1" count="1" selected="0">
            <x v="33"/>
          </reference>
          <reference field="2" count="1" selected="0">
            <x v="34"/>
          </reference>
          <reference field="3" count="1" selected="0">
            <x v="34"/>
          </reference>
          <reference field="4" count="1" selected="0">
            <x v="37"/>
          </reference>
          <reference field="5" count="1">
            <x v="34"/>
          </reference>
        </references>
      </pivotArea>
    </format>
    <format dxfId="16363">
      <pivotArea dataOnly="0" labelOnly="1" fieldPosition="0">
        <references count="6">
          <reference field="0" count="1" selected="0">
            <x v="36"/>
          </reference>
          <reference field="1" count="1" selected="0">
            <x v="34"/>
          </reference>
          <reference field="2" count="1" selected="0">
            <x v="35"/>
          </reference>
          <reference field="3" count="1" selected="0">
            <x v="35"/>
          </reference>
          <reference field="4" count="1" selected="0">
            <x v="38"/>
          </reference>
          <reference field="5" count="1">
            <x v="35"/>
          </reference>
        </references>
      </pivotArea>
    </format>
    <format dxfId="16362">
      <pivotArea dataOnly="0" labelOnly="1" fieldPosition="0">
        <references count="6">
          <reference field="0" count="1" selected="0">
            <x v="37"/>
          </reference>
          <reference field="1" count="1" selected="0">
            <x v="35"/>
          </reference>
          <reference field="2" count="1" selected="0">
            <x v="36"/>
          </reference>
          <reference field="3" count="1" selected="0">
            <x v="36"/>
          </reference>
          <reference field="4" count="1" selected="0">
            <x v="39"/>
          </reference>
          <reference field="5" count="1">
            <x v="36"/>
          </reference>
        </references>
      </pivotArea>
    </format>
    <format dxfId="16361">
      <pivotArea dataOnly="0" labelOnly="1" fieldPosition="0">
        <references count="6">
          <reference field="0" count="1" selected="0">
            <x v="38"/>
          </reference>
          <reference field="1" count="1" selected="0">
            <x v="36"/>
          </reference>
          <reference field="2" count="1" selected="0">
            <x v="37"/>
          </reference>
          <reference field="3" count="1" selected="0">
            <x v="37"/>
          </reference>
          <reference field="4" count="1" selected="0">
            <x v="40"/>
          </reference>
          <reference field="5" count="1">
            <x v="37"/>
          </reference>
        </references>
      </pivotArea>
    </format>
    <format dxfId="16360">
      <pivotArea dataOnly="0" labelOnly="1" fieldPosition="0">
        <references count="6">
          <reference field="0" count="1" selected="0">
            <x v="39"/>
          </reference>
          <reference field="1" count="1" selected="0">
            <x v="37"/>
          </reference>
          <reference field="2" count="1" selected="0">
            <x v="38"/>
          </reference>
          <reference field="3" count="1" selected="0">
            <x v="38"/>
          </reference>
          <reference field="4" count="1" selected="0">
            <x v="41"/>
          </reference>
          <reference field="5" count="1">
            <x v="38"/>
          </reference>
        </references>
      </pivotArea>
    </format>
    <format dxfId="16359">
      <pivotArea dataOnly="0" labelOnly="1" fieldPosition="0">
        <references count="6">
          <reference field="0" count="1" selected="0">
            <x v="40"/>
          </reference>
          <reference field="1" count="1" selected="0">
            <x v="38"/>
          </reference>
          <reference field="2" count="1" selected="0">
            <x v="39"/>
          </reference>
          <reference field="3" count="1" selected="0">
            <x v="39"/>
          </reference>
          <reference field="4" count="1" selected="0">
            <x v="42"/>
          </reference>
          <reference field="5" count="1">
            <x v="39"/>
          </reference>
        </references>
      </pivotArea>
    </format>
    <format dxfId="16358">
      <pivotArea dataOnly="0" labelOnly="1" fieldPosition="0">
        <references count="6">
          <reference field="0" count="1" selected="0">
            <x v="41"/>
          </reference>
          <reference field="1" count="1" selected="0">
            <x v="39"/>
          </reference>
          <reference field="2" count="1" selected="0">
            <x v="40"/>
          </reference>
          <reference field="3" count="1" selected="0">
            <x v="40"/>
          </reference>
          <reference field="4" count="1" selected="0">
            <x v="43"/>
          </reference>
          <reference field="5" count="1">
            <x v="40"/>
          </reference>
        </references>
      </pivotArea>
    </format>
    <format dxfId="16357">
      <pivotArea dataOnly="0" labelOnly="1" fieldPosition="0">
        <references count="6">
          <reference field="0" count="1" selected="0">
            <x v="42"/>
          </reference>
          <reference field="1" count="1" selected="0">
            <x v="40"/>
          </reference>
          <reference field="2" count="1" selected="0">
            <x v="41"/>
          </reference>
          <reference field="3" count="1" selected="0">
            <x v="41"/>
          </reference>
          <reference field="4" count="1" selected="0">
            <x v="44"/>
          </reference>
          <reference field="5" count="1">
            <x v="41"/>
          </reference>
        </references>
      </pivotArea>
    </format>
    <format dxfId="16356">
      <pivotArea dataOnly="0" labelOnly="1" fieldPosition="0">
        <references count="6">
          <reference field="0" count="1" selected="0">
            <x v="43"/>
          </reference>
          <reference field="1" count="1" selected="0">
            <x v="41"/>
          </reference>
          <reference field="2" count="1" selected="0">
            <x v="42"/>
          </reference>
          <reference field="3" count="1" selected="0">
            <x v="42"/>
          </reference>
          <reference field="4" count="1" selected="0">
            <x v="45"/>
          </reference>
          <reference field="5" count="1">
            <x v="42"/>
          </reference>
        </references>
      </pivotArea>
    </format>
    <format dxfId="16355">
      <pivotArea dataOnly="0" labelOnly="1" fieldPosition="0">
        <references count="6">
          <reference field="0" count="1" selected="0">
            <x v="44"/>
          </reference>
          <reference field="1" count="1" selected="0">
            <x v="42"/>
          </reference>
          <reference field="2" count="1" selected="0">
            <x v="43"/>
          </reference>
          <reference field="3" count="1" selected="0">
            <x v="43"/>
          </reference>
          <reference field="4" count="1" selected="0">
            <x v="46"/>
          </reference>
          <reference field="5" count="1">
            <x v="43"/>
          </reference>
        </references>
      </pivotArea>
    </format>
    <format dxfId="16354">
      <pivotArea dataOnly="0" labelOnly="1" fieldPosition="0">
        <references count="6">
          <reference field="0" count="1" selected="0">
            <x v="45"/>
          </reference>
          <reference field="1" count="1" selected="0">
            <x v="43"/>
          </reference>
          <reference field="2" count="1" selected="0">
            <x v="44"/>
          </reference>
          <reference field="3" count="1" selected="0">
            <x v="44"/>
          </reference>
          <reference field="4" count="1" selected="0">
            <x v="47"/>
          </reference>
          <reference field="5" count="1">
            <x v="44"/>
          </reference>
        </references>
      </pivotArea>
    </format>
    <format dxfId="16353">
      <pivotArea dataOnly="0" labelOnly="1" fieldPosition="0">
        <references count="6">
          <reference field="0" count="1" selected="0">
            <x v="46"/>
          </reference>
          <reference field="1" count="1" selected="0">
            <x v="44"/>
          </reference>
          <reference field="2" count="1" selected="0">
            <x v="45"/>
          </reference>
          <reference field="3" count="1" selected="0">
            <x v="45"/>
          </reference>
          <reference field="4" count="1" selected="0">
            <x v="48"/>
          </reference>
          <reference field="5" count="1">
            <x v="45"/>
          </reference>
        </references>
      </pivotArea>
    </format>
    <format dxfId="16352">
      <pivotArea dataOnly="0" labelOnly="1" fieldPosition="0">
        <references count="6">
          <reference field="0" count="1" selected="0">
            <x v="47"/>
          </reference>
          <reference field="1" count="1" selected="0">
            <x v="45"/>
          </reference>
          <reference field="2" count="1" selected="0">
            <x v="46"/>
          </reference>
          <reference field="3" count="1" selected="0">
            <x v="46"/>
          </reference>
          <reference field="4" count="1" selected="0">
            <x v="49"/>
          </reference>
          <reference field="5" count="1">
            <x v="46"/>
          </reference>
        </references>
      </pivotArea>
    </format>
    <format dxfId="16351">
      <pivotArea dataOnly="0" labelOnly="1" fieldPosition="0">
        <references count="6">
          <reference field="0" count="1" selected="0">
            <x v="48"/>
          </reference>
          <reference field="1" count="1" selected="0">
            <x v="46"/>
          </reference>
          <reference field="2" count="1" selected="0">
            <x v="47"/>
          </reference>
          <reference field="3" count="1" selected="0">
            <x v="47"/>
          </reference>
          <reference field="4" count="1" selected="0">
            <x v="50"/>
          </reference>
          <reference field="5" count="1">
            <x v="47"/>
          </reference>
        </references>
      </pivotArea>
    </format>
    <format dxfId="16350">
      <pivotArea dataOnly="0" labelOnly="1" fieldPosition="0">
        <references count="6">
          <reference field="0" count="1" selected="0">
            <x v="49"/>
          </reference>
          <reference field="1" count="1" selected="0">
            <x v="47"/>
          </reference>
          <reference field="2" count="1" selected="0">
            <x v="48"/>
          </reference>
          <reference field="3" count="1" selected="0">
            <x v="48"/>
          </reference>
          <reference field="4" count="1" selected="0">
            <x v="51"/>
          </reference>
          <reference field="5" count="1">
            <x v="48"/>
          </reference>
        </references>
      </pivotArea>
    </format>
    <format dxfId="16349">
      <pivotArea dataOnly="0" labelOnly="1" fieldPosition="0">
        <references count="6">
          <reference field="0" count="1" selected="0">
            <x v="50"/>
          </reference>
          <reference field="1" count="1" selected="0">
            <x v="48"/>
          </reference>
          <reference field="2" count="1" selected="0">
            <x v="49"/>
          </reference>
          <reference field="3" count="1" selected="0">
            <x v="49"/>
          </reference>
          <reference field="4" count="1" selected="0">
            <x v="52"/>
          </reference>
          <reference field="5" count="1">
            <x v="49"/>
          </reference>
        </references>
      </pivotArea>
    </format>
    <format dxfId="16348">
      <pivotArea dataOnly="0" labelOnly="1" fieldPosition="0">
        <references count="6">
          <reference field="0" count="1" selected="0">
            <x v="51"/>
          </reference>
          <reference field="1" count="1" selected="0">
            <x v="49"/>
          </reference>
          <reference field="2" count="1" selected="0">
            <x v="50"/>
          </reference>
          <reference field="3" count="1" selected="0">
            <x v="50"/>
          </reference>
          <reference field="4" count="1" selected="0">
            <x v="53"/>
          </reference>
          <reference field="5" count="1">
            <x v="50"/>
          </reference>
        </references>
      </pivotArea>
    </format>
    <format dxfId="16347">
      <pivotArea dataOnly="0" labelOnly="1" fieldPosition="0">
        <references count="6">
          <reference field="0" count="1" selected="0">
            <x v="52"/>
          </reference>
          <reference field="1" count="1" selected="0">
            <x v="50"/>
          </reference>
          <reference field="2" count="1" selected="0">
            <x v="51"/>
          </reference>
          <reference field="3" count="1" selected="0">
            <x v="51"/>
          </reference>
          <reference field="4" count="1" selected="0">
            <x v="54"/>
          </reference>
          <reference field="5" count="1">
            <x v="51"/>
          </reference>
        </references>
      </pivotArea>
    </format>
    <format dxfId="16346">
      <pivotArea dataOnly="0" labelOnly="1" fieldPosition="0">
        <references count="6">
          <reference field="0" count="1" selected="0">
            <x v="53"/>
          </reference>
          <reference field="1" count="1" selected="0">
            <x v="51"/>
          </reference>
          <reference field="2" count="1" selected="0">
            <x v="52"/>
          </reference>
          <reference field="3" count="1" selected="0">
            <x v="52"/>
          </reference>
          <reference field="4" count="1" selected="0">
            <x v="55"/>
          </reference>
          <reference field="5" count="1">
            <x v="52"/>
          </reference>
        </references>
      </pivotArea>
    </format>
    <format dxfId="16345">
      <pivotArea dataOnly="0" labelOnly="1" fieldPosition="0">
        <references count="6">
          <reference field="0" count="1" selected="0">
            <x v="54"/>
          </reference>
          <reference field="1" count="1" selected="0">
            <x v="52"/>
          </reference>
          <reference field="2" count="1" selected="0">
            <x v="53"/>
          </reference>
          <reference field="3" count="1" selected="0">
            <x v="53"/>
          </reference>
          <reference field="4" count="1" selected="0">
            <x v="56"/>
          </reference>
          <reference field="5" count="1">
            <x v="53"/>
          </reference>
        </references>
      </pivotArea>
    </format>
    <format dxfId="16344">
      <pivotArea dataOnly="0" labelOnly="1" fieldPosition="0">
        <references count="6">
          <reference field="0" count="1" selected="0">
            <x v="55"/>
          </reference>
          <reference field="1" count="1" selected="0">
            <x v="53"/>
          </reference>
          <reference field="2" count="1" selected="0">
            <x v="54"/>
          </reference>
          <reference field="3" count="1" selected="0">
            <x v="54"/>
          </reference>
          <reference field="4" count="1" selected="0">
            <x v="57"/>
          </reference>
          <reference field="5" count="1">
            <x v="54"/>
          </reference>
        </references>
      </pivotArea>
    </format>
    <format dxfId="16343">
      <pivotArea dataOnly="0" labelOnly="1" fieldPosition="0">
        <references count="6">
          <reference field="0" count="1" selected="0">
            <x v="56"/>
          </reference>
          <reference field="1" count="1" selected="0">
            <x v="54"/>
          </reference>
          <reference field="2" count="1" selected="0">
            <x v="55"/>
          </reference>
          <reference field="3" count="1" selected="0">
            <x v="55"/>
          </reference>
          <reference field="4" count="1" selected="0">
            <x v="58"/>
          </reference>
          <reference field="5" count="1">
            <x v="55"/>
          </reference>
        </references>
      </pivotArea>
    </format>
    <format dxfId="16342">
      <pivotArea dataOnly="0" labelOnly="1" fieldPosition="0">
        <references count="6">
          <reference field="0" count="1" selected="0">
            <x v="57"/>
          </reference>
          <reference field="1" count="1" selected="0">
            <x v="55"/>
          </reference>
          <reference field="2" count="1" selected="0">
            <x v="56"/>
          </reference>
          <reference field="3" count="1" selected="0">
            <x v="56"/>
          </reference>
          <reference field="4" count="1" selected="0">
            <x v="59"/>
          </reference>
          <reference field="5" count="1">
            <x v="56"/>
          </reference>
        </references>
      </pivotArea>
    </format>
    <format dxfId="16341">
      <pivotArea dataOnly="0" labelOnly="1" fieldPosition="0">
        <references count="6">
          <reference field="0" count="1" selected="0">
            <x v="58"/>
          </reference>
          <reference field="1" count="1" selected="0">
            <x v="56"/>
          </reference>
          <reference field="2" count="1" selected="0">
            <x v="57"/>
          </reference>
          <reference field="3" count="1" selected="0">
            <x v="57"/>
          </reference>
          <reference field="4" count="1" selected="0">
            <x v="60"/>
          </reference>
          <reference field="5" count="1">
            <x v="57"/>
          </reference>
        </references>
      </pivotArea>
    </format>
    <format dxfId="16340">
      <pivotArea dataOnly="0" labelOnly="1" fieldPosition="0">
        <references count="6">
          <reference field="0" count="1" selected="0">
            <x v="59"/>
          </reference>
          <reference field="1" count="1" selected="0">
            <x v="57"/>
          </reference>
          <reference field="2" count="1" selected="0">
            <x v="58"/>
          </reference>
          <reference field="3" count="1" selected="0">
            <x v="58"/>
          </reference>
          <reference field="4" count="1" selected="0">
            <x v="61"/>
          </reference>
          <reference field="5" count="1">
            <x v="58"/>
          </reference>
        </references>
      </pivotArea>
    </format>
    <format dxfId="16339">
      <pivotArea dataOnly="0" labelOnly="1" fieldPosition="0">
        <references count="6">
          <reference field="0" count="1" selected="0">
            <x v="60"/>
          </reference>
          <reference field="1" count="1" selected="0">
            <x v="58"/>
          </reference>
          <reference field="2" count="1" selected="0">
            <x v="59"/>
          </reference>
          <reference field="3" count="1" selected="0">
            <x v="59"/>
          </reference>
          <reference field="4" count="1" selected="0">
            <x v="62"/>
          </reference>
          <reference field="5" count="1">
            <x v="59"/>
          </reference>
        </references>
      </pivotArea>
    </format>
    <format dxfId="16338">
      <pivotArea dataOnly="0" labelOnly="1" fieldPosition="0">
        <references count="6">
          <reference field="0" count="1" selected="0">
            <x v="61"/>
          </reference>
          <reference field="1" count="1" selected="0">
            <x v="59"/>
          </reference>
          <reference field="2" count="1" selected="0">
            <x v="60"/>
          </reference>
          <reference field="3" count="1" selected="0">
            <x v="60"/>
          </reference>
          <reference field="4" count="1" selected="0">
            <x v="63"/>
          </reference>
          <reference field="5" count="1">
            <x v="60"/>
          </reference>
        </references>
      </pivotArea>
    </format>
    <format dxfId="16337">
      <pivotArea dataOnly="0" labelOnly="1" fieldPosition="0">
        <references count="6">
          <reference field="0" count="1" selected="0">
            <x v="62"/>
          </reference>
          <reference field="1" count="1" selected="0">
            <x v="60"/>
          </reference>
          <reference field="2" count="1" selected="0">
            <x v="61"/>
          </reference>
          <reference field="3" count="1" selected="0">
            <x v="61"/>
          </reference>
          <reference field="4" count="1" selected="0">
            <x v="64"/>
          </reference>
          <reference field="5" count="1">
            <x v="61"/>
          </reference>
        </references>
      </pivotArea>
    </format>
    <format dxfId="16336">
      <pivotArea dataOnly="0" labelOnly="1" fieldPosition="0">
        <references count="6">
          <reference field="0" count="1" selected="0">
            <x v="63"/>
          </reference>
          <reference field="1" count="1" selected="0">
            <x v="61"/>
          </reference>
          <reference field="2" count="1" selected="0">
            <x v="62"/>
          </reference>
          <reference field="3" count="1" selected="0">
            <x v="62"/>
          </reference>
          <reference field="4" count="1" selected="0">
            <x v="65"/>
          </reference>
          <reference field="5" count="1">
            <x v="62"/>
          </reference>
        </references>
      </pivotArea>
    </format>
    <format dxfId="16335">
      <pivotArea dataOnly="0" labelOnly="1" fieldPosition="0">
        <references count="6">
          <reference field="0" count="1" selected="0">
            <x v="64"/>
          </reference>
          <reference field="1" count="1" selected="0">
            <x v="62"/>
          </reference>
          <reference field="2" count="1" selected="0">
            <x v="63"/>
          </reference>
          <reference field="3" count="1" selected="0">
            <x v="63"/>
          </reference>
          <reference field="4" count="1" selected="0">
            <x v="66"/>
          </reference>
          <reference field="5" count="1">
            <x v="63"/>
          </reference>
        </references>
      </pivotArea>
    </format>
    <format dxfId="16334">
      <pivotArea dataOnly="0" labelOnly="1" fieldPosition="0">
        <references count="6">
          <reference field="0" count="1" selected="0">
            <x v="65"/>
          </reference>
          <reference field="1" count="1" selected="0">
            <x v="63"/>
          </reference>
          <reference field="2" count="1" selected="0">
            <x v="64"/>
          </reference>
          <reference field="3" count="1" selected="0">
            <x v="64"/>
          </reference>
          <reference field="4" count="1" selected="0">
            <x v="67"/>
          </reference>
          <reference field="5" count="1">
            <x v="64"/>
          </reference>
        </references>
      </pivotArea>
    </format>
    <format dxfId="16333">
      <pivotArea dataOnly="0" labelOnly="1" fieldPosition="0">
        <references count="6">
          <reference field="0" count="1" selected="0">
            <x v="66"/>
          </reference>
          <reference field="1" count="1" selected="0">
            <x v="64"/>
          </reference>
          <reference field="2" count="1" selected="0">
            <x v="65"/>
          </reference>
          <reference field="3" count="1" selected="0">
            <x v="65"/>
          </reference>
          <reference field="4" count="1" selected="0">
            <x v="68"/>
          </reference>
          <reference field="5" count="1">
            <x v="65"/>
          </reference>
        </references>
      </pivotArea>
    </format>
    <format dxfId="16332">
      <pivotArea dataOnly="0" labelOnly="1" fieldPosition="0">
        <references count="6">
          <reference field="0" count="1" selected="0">
            <x v="67"/>
          </reference>
          <reference field="1" count="1" selected="0">
            <x v="65"/>
          </reference>
          <reference field="2" count="1" selected="0">
            <x v="66"/>
          </reference>
          <reference field="3" count="1" selected="0">
            <x v="66"/>
          </reference>
          <reference field="4" count="1" selected="0">
            <x v="69"/>
          </reference>
          <reference field="5" count="1">
            <x v="66"/>
          </reference>
        </references>
      </pivotArea>
    </format>
    <format dxfId="16331">
      <pivotArea dataOnly="0" labelOnly="1" fieldPosition="0">
        <references count="6">
          <reference field="0" count="1" selected="0">
            <x v="68"/>
          </reference>
          <reference field="1" count="1" selected="0">
            <x v="66"/>
          </reference>
          <reference field="2" count="1" selected="0">
            <x v="67"/>
          </reference>
          <reference field="3" count="1" selected="0">
            <x v="67"/>
          </reference>
          <reference field="4" count="1" selected="0">
            <x v="70"/>
          </reference>
          <reference field="5" count="1">
            <x v="67"/>
          </reference>
        </references>
      </pivotArea>
    </format>
    <format dxfId="16330">
      <pivotArea dataOnly="0" labelOnly="1" fieldPosition="0">
        <references count="6">
          <reference field="0" count="1" selected="0">
            <x v="69"/>
          </reference>
          <reference field="1" count="1" selected="0">
            <x v="67"/>
          </reference>
          <reference field="2" count="1" selected="0">
            <x v="68"/>
          </reference>
          <reference field="3" count="1" selected="0">
            <x v="68"/>
          </reference>
          <reference field="4" count="1" selected="0">
            <x v="71"/>
          </reference>
          <reference field="5" count="1">
            <x v="68"/>
          </reference>
        </references>
      </pivotArea>
    </format>
    <format dxfId="16329">
      <pivotArea dataOnly="0" labelOnly="1" fieldPosition="0">
        <references count="6">
          <reference field="0" count="1" selected="0">
            <x v="70"/>
          </reference>
          <reference field="1" count="1" selected="0">
            <x v="68"/>
          </reference>
          <reference field="2" count="1" selected="0">
            <x v="69"/>
          </reference>
          <reference field="3" count="1" selected="0">
            <x v="69"/>
          </reference>
          <reference field="4" count="1" selected="0">
            <x v="72"/>
          </reference>
          <reference field="5" count="1">
            <x v="69"/>
          </reference>
        </references>
      </pivotArea>
    </format>
    <format dxfId="16328">
      <pivotArea dataOnly="0" labelOnly="1" fieldPosition="0">
        <references count="6">
          <reference field="0" count="1" selected="0">
            <x v="71"/>
          </reference>
          <reference field="1" count="1" selected="0">
            <x v="69"/>
          </reference>
          <reference field="2" count="1" selected="0">
            <x v="70"/>
          </reference>
          <reference field="3" count="1" selected="0">
            <x v="70"/>
          </reference>
          <reference field="4" count="1" selected="0">
            <x v="73"/>
          </reference>
          <reference field="5" count="1">
            <x v="70"/>
          </reference>
        </references>
      </pivotArea>
    </format>
    <format dxfId="16327">
      <pivotArea dataOnly="0" labelOnly="1" fieldPosition="0">
        <references count="6">
          <reference field="0" count="1" selected="0">
            <x v="72"/>
          </reference>
          <reference field="1" count="1" selected="0">
            <x v="70"/>
          </reference>
          <reference field="2" count="1" selected="0">
            <x v="71"/>
          </reference>
          <reference field="3" count="1" selected="0">
            <x v="71"/>
          </reference>
          <reference field="4" count="1" selected="0">
            <x v="74"/>
          </reference>
          <reference field="5" count="1">
            <x v="71"/>
          </reference>
        </references>
      </pivotArea>
    </format>
    <format dxfId="16326">
      <pivotArea dataOnly="0" labelOnly="1" fieldPosition="0">
        <references count="6">
          <reference field="0" count="1" selected="0">
            <x v="73"/>
          </reference>
          <reference field="1" count="1" selected="0">
            <x v="71"/>
          </reference>
          <reference field="2" count="1" selected="0">
            <x v="72"/>
          </reference>
          <reference field="3" count="1" selected="0">
            <x v="72"/>
          </reference>
          <reference field="4" count="1" selected="0">
            <x v="75"/>
          </reference>
          <reference field="5" count="1">
            <x v="72"/>
          </reference>
        </references>
      </pivotArea>
    </format>
    <format dxfId="16325">
      <pivotArea dataOnly="0" labelOnly="1" fieldPosition="0">
        <references count="6">
          <reference field="0" count="1" selected="0">
            <x v="74"/>
          </reference>
          <reference field="1" count="1" selected="0">
            <x v="72"/>
          </reference>
          <reference field="2" count="1" selected="0">
            <x v="73"/>
          </reference>
          <reference field="3" count="1" selected="0">
            <x v="73"/>
          </reference>
          <reference field="4" count="1" selected="0">
            <x v="76"/>
          </reference>
          <reference field="5" count="1">
            <x v="73"/>
          </reference>
        </references>
      </pivotArea>
    </format>
    <format dxfId="16324">
      <pivotArea dataOnly="0" labelOnly="1" fieldPosition="0">
        <references count="6">
          <reference field="0" count="1" selected="0">
            <x v="75"/>
          </reference>
          <reference field="1" count="1" selected="0">
            <x v="73"/>
          </reference>
          <reference field="2" count="1" selected="0">
            <x v="74"/>
          </reference>
          <reference field="3" count="1" selected="0">
            <x v="74"/>
          </reference>
          <reference field="4" count="1" selected="0">
            <x v="77"/>
          </reference>
          <reference field="5" count="1">
            <x v="74"/>
          </reference>
        </references>
      </pivotArea>
    </format>
    <format dxfId="16323">
      <pivotArea dataOnly="0" labelOnly="1" fieldPosition="0">
        <references count="6">
          <reference field="0" count="1" selected="0">
            <x v="76"/>
          </reference>
          <reference field="1" count="1" selected="0">
            <x v="74"/>
          </reference>
          <reference field="2" count="1" selected="0">
            <x v="75"/>
          </reference>
          <reference field="3" count="1" selected="0">
            <x v="75"/>
          </reference>
          <reference field="4" count="1" selected="0">
            <x v="78"/>
          </reference>
          <reference field="5" count="1">
            <x v="75"/>
          </reference>
        </references>
      </pivotArea>
    </format>
    <format dxfId="16322">
      <pivotArea dataOnly="0" labelOnly="1" fieldPosition="0">
        <references count="6">
          <reference field="0" count="1" selected="0">
            <x v="77"/>
          </reference>
          <reference field="1" count="1" selected="0">
            <x v="75"/>
          </reference>
          <reference field="2" count="1" selected="0">
            <x v="76"/>
          </reference>
          <reference field="3" count="1" selected="0">
            <x v="76"/>
          </reference>
          <reference field="4" count="1" selected="0">
            <x v="79"/>
          </reference>
          <reference field="5" count="1">
            <x v="76"/>
          </reference>
        </references>
      </pivotArea>
    </format>
    <format dxfId="16321">
      <pivotArea dataOnly="0" labelOnly="1" fieldPosition="0">
        <references count="6">
          <reference field="0" count="1" selected="0">
            <x v="78"/>
          </reference>
          <reference field="1" count="1" selected="0">
            <x v="76"/>
          </reference>
          <reference field="2" count="1" selected="0">
            <x v="77"/>
          </reference>
          <reference field="3" count="1" selected="0">
            <x v="77"/>
          </reference>
          <reference field="4" count="1" selected="0">
            <x v="80"/>
          </reference>
          <reference field="5" count="1">
            <x v="77"/>
          </reference>
        </references>
      </pivotArea>
    </format>
    <format dxfId="16320">
      <pivotArea dataOnly="0" labelOnly="1" fieldPosition="0">
        <references count="6">
          <reference field="0" count="1" selected="0">
            <x v="79"/>
          </reference>
          <reference field="1" count="1" selected="0">
            <x v="77"/>
          </reference>
          <reference field="2" count="1" selected="0">
            <x v="78"/>
          </reference>
          <reference field="3" count="1" selected="0">
            <x v="78"/>
          </reference>
          <reference field="4" count="1" selected="0">
            <x v="81"/>
          </reference>
          <reference field="5" count="1">
            <x v="78"/>
          </reference>
        </references>
      </pivotArea>
    </format>
    <format dxfId="16319">
      <pivotArea dataOnly="0" labelOnly="1" fieldPosition="0">
        <references count="6">
          <reference field="0" count="1" selected="0">
            <x v="80"/>
          </reference>
          <reference field="1" count="1" selected="0">
            <x v="78"/>
          </reference>
          <reference field="2" count="1" selected="0">
            <x v="79"/>
          </reference>
          <reference field="3" count="1" selected="0">
            <x v="79"/>
          </reference>
          <reference field="4" count="1" selected="0">
            <x v="82"/>
          </reference>
          <reference field="5" count="1">
            <x v="79"/>
          </reference>
        </references>
      </pivotArea>
    </format>
    <format dxfId="16318">
      <pivotArea dataOnly="0" labelOnly="1" fieldPosition="0">
        <references count="6">
          <reference field="0" count="1" selected="0">
            <x v="81"/>
          </reference>
          <reference field="1" count="1" selected="0">
            <x v="79"/>
          </reference>
          <reference field="2" count="1" selected="0">
            <x v="80"/>
          </reference>
          <reference field="3" count="1" selected="0">
            <x v="80"/>
          </reference>
          <reference field="4" count="1" selected="0">
            <x v="83"/>
          </reference>
          <reference field="5" count="1">
            <x v="80"/>
          </reference>
        </references>
      </pivotArea>
    </format>
    <format dxfId="16317">
      <pivotArea dataOnly="0" labelOnly="1" fieldPosition="0">
        <references count="6">
          <reference field="0" count="1" selected="0">
            <x v="82"/>
          </reference>
          <reference field="1" count="1" selected="0">
            <x v="80"/>
          </reference>
          <reference field="2" count="1" selected="0">
            <x v="81"/>
          </reference>
          <reference field="3" count="1" selected="0">
            <x v="81"/>
          </reference>
          <reference field="4" count="1" selected="0">
            <x v="84"/>
          </reference>
          <reference field="5" count="1">
            <x v="81"/>
          </reference>
        </references>
      </pivotArea>
    </format>
    <format dxfId="16316">
      <pivotArea dataOnly="0" labelOnly="1" fieldPosition="0">
        <references count="6">
          <reference field="0" count="1" selected="0">
            <x v="83"/>
          </reference>
          <reference field="1" count="1" selected="0">
            <x v="81"/>
          </reference>
          <reference field="2" count="1" selected="0">
            <x v="82"/>
          </reference>
          <reference field="3" count="1" selected="0">
            <x v="82"/>
          </reference>
          <reference field="4" count="1" selected="0">
            <x v="85"/>
          </reference>
          <reference field="5" count="1">
            <x v="82"/>
          </reference>
        </references>
      </pivotArea>
    </format>
    <format dxfId="16315">
      <pivotArea dataOnly="0" labelOnly="1" fieldPosition="0">
        <references count="6">
          <reference field="0" count="1" selected="0">
            <x v="84"/>
          </reference>
          <reference field="1" count="1" selected="0">
            <x v="82"/>
          </reference>
          <reference field="2" count="1" selected="0">
            <x v="83"/>
          </reference>
          <reference field="3" count="1" selected="0">
            <x v="83"/>
          </reference>
          <reference field="4" count="1" selected="0">
            <x v="86"/>
          </reference>
          <reference field="5" count="1">
            <x v="83"/>
          </reference>
        </references>
      </pivotArea>
    </format>
    <format dxfId="16314">
      <pivotArea dataOnly="0" labelOnly="1" fieldPosition="0">
        <references count="6">
          <reference field="0" count="1" selected="0">
            <x v="85"/>
          </reference>
          <reference field="1" count="1" selected="0">
            <x v="83"/>
          </reference>
          <reference field="2" count="1" selected="0">
            <x v="84"/>
          </reference>
          <reference field="3" count="1" selected="0">
            <x v="84"/>
          </reference>
          <reference field="4" count="1" selected="0">
            <x v="87"/>
          </reference>
          <reference field="5" count="1">
            <x v="84"/>
          </reference>
        </references>
      </pivotArea>
    </format>
    <format dxfId="16313">
      <pivotArea dataOnly="0" labelOnly="1" fieldPosition="0">
        <references count="6">
          <reference field="0" count="1" selected="0">
            <x v="86"/>
          </reference>
          <reference field="1" count="1" selected="0">
            <x v="84"/>
          </reference>
          <reference field="2" count="1" selected="0">
            <x v="85"/>
          </reference>
          <reference field="3" count="1" selected="0">
            <x v="85"/>
          </reference>
          <reference field="4" count="1" selected="0">
            <x v="88"/>
          </reference>
          <reference field="5" count="1">
            <x v="85"/>
          </reference>
        </references>
      </pivotArea>
    </format>
    <format dxfId="16312">
      <pivotArea dataOnly="0" labelOnly="1" fieldPosition="0">
        <references count="6">
          <reference field="0" count="1" selected="0">
            <x v="87"/>
          </reference>
          <reference field="1" count="1" selected="0">
            <x v="85"/>
          </reference>
          <reference field="2" count="1" selected="0">
            <x v="86"/>
          </reference>
          <reference field="3" count="1" selected="0">
            <x v="86"/>
          </reference>
          <reference field="4" count="1" selected="0">
            <x v="89"/>
          </reference>
          <reference field="5" count="1">
            <x v="86"/>
          </reference>
        </references>
      </pivotArea>
    </format>
    <format dxfId="16311">
      <pivotArea dataOnly="0" labelOnly="1" fieldPosition="0">
        <references count="6">
          <reference field="0" count="1" selected="0">
            <x v="88"/>
          </reference>
          <reference field="1" count="1" selected="0">
            <x v="86"/>
          </reference>
          <reference field="2" count="1" selected="0">
            <x v="87"/>
          </reference>
          <reference field="3" count="1" selected="0">
            <x v="87"/>
          </reference>
          <reference field="4" count="1" selected="0">
            <x v="90"/>
          </reference>
          <reference field="5" count="1">
            <x v="87"/>
          </reference>
        </references>
      </pivotArea>
    </format>
    <format dxfId="16310">
      <pivotArea dataOnly="0" labelOnly="1" fieldPosition="0">
        <references count="6">
          <reference field="0" count="1" selected="0">
            <x v="89"/>
          </reference>
          <reference field="1" count="1" selected="0">
            <x v="87"/>
          </reference>
          <reference field="2" count="1" selected="0">
            <x v="88"/>
          </reference>
          <reference field="3" count="1" selected="0">
            <x v="88"/>
          </reference>
          <reference field="4" count="1" selected="0">
            <x v="91"/>
          </reference>
          <reference field="5" count="1">
            <x v="88"/>
          </reference>
        </references>
      </pivotArea>
    </format>
    <format dxfId="16309">
      <pivotArea dataOnly="0" labelOnly="1" fieldPosition="0">
        <references count="6">
          <reference field="0" count="1" selected="0">
            <x v="90"/>
          </reference>
          <reference field="1" count="1" selected="0">
            <x v="88"/>
          </reference>
          <reference field="2" count="1" selected="0">
            <x v="89"/>
          </reference>
          <reference field="3" count="1" selected="0">
            <x v="89"/>
          </reference>
          <reference field="4" count="1" selected="0">
            <x v="92"/>
          </reference>
          <reference field="5" count="1">
            <x v="89"/>
          </reference>
        </references>
      </pivotArea>
    </format>
    <format dxfId="16308">
      <pivotArea dataOnly="0" labelOnly="1" fieldPosition="0">
        <references count="6">
          <reference field="0" count="1" selected="0">
            <x v="91"/>
          </reference>
          <reference field="1" count="1" selected="0">
            <x v="89"/>
          </reference>
          <reference field="2" count="1" selected="0">
            <x v="90"/>
          </reference>
          <reference field="3" count="1" selected="0">
            <x v="90"/>
          </reference>
          <reference field="4" count="1" selected="0">
            <x v="93"/>
          </reference>
          <reference field="5" count="1">
            <x v="90"/>
          </reference>
        </references>
      </pivotArea>
    </format>
    <format dxfId="16307">
      <pivotArea dataOnly="0" labelOnly="1" fieldPosition="0">
        <references count="6">
          <reference field="0" count="1" selected="0">
            <x v="92"/>
          </reference>
          <reference field="1" count="1" selected="0">
            <x v="90"/>
          </reference>
          <reference field="2" count="1" selected="0">
            <x v="91"/>
          </reference>
          <reference field="3" count="1" selected="0">
            <x v="91"/>
          </reference>
          <reference field="4" count="1" selected="0">
            <x v="94"/>
          </reference>
          <reference field="5" count="1">
            <x v="91"/>
          </reference>
        </references>
      </pivotArea>
    </format>
    <format dxfId="16306">
      <pivotArea dataOnly="0" labelOnly="1" fieldPosition="0">
        <references count="6">
          <reference field="0" count="1" selected="0">
            <x v="93"/>
          </reference>
          <reference field="1" count="1" selected="0">
            <x v="91"/>
          </reference>
          <reference field="2" count="1" selected="0">
            <x v="92"/>
          </reference>
          <reference field="3" count="1" selected="0">
            <x v="92"/>
          </reference>
          <reference field="4" count="1" selected="0">
            <x v="95"/>
          </reference>
          <reference field="5" count="1">
            <x v="92"/>
          </reference>
        </references>
      </pivotArea>
    </format>
    <format dxfId="16305">
      <pivotArea dataOnly="0" labelOnly="1" fieldPosition="0">
        <references count="6">
          <reference field="0" count="1" selected="0">
            <x v="94"/>
          </reference>
          <reference field="1" count="1" selected="0">
            <x v="92"/>
          </reference>
          <reference field="2" count="1" selected="0">
            <x v="93"/>
          </reference>
          <reference field="3" count="1" selected="0">
            <x v="93"/>
          </reference>
          <reference field="4" count="1" selected="0">
            <x v="96"/>
          </reference>
          <reference field="5" count="1">
            <x v="93"/>
          </reference>
        </references>
      </pivotArea>
    </format>
    <format dxfId="16304">
      <pivotArea dataOnly="0" labelOnly="1" fieldPosition="0">
        <references count="6">
          <reference field="0" count="1" selected="0">
            <x v="95"/>
          </reference>
          <reference field="1" count="1" selected="0">
            <x v="93"/>
          </reference>
          <reference field="2" count="1" selected="0">
            <x v="94"/>
          </reference>
          <reference field="3" count="1" selected="0">
            <x v="94"/>
          </reference>
          <reference field="4" count="1" selected="0">
            <x v="97"/>
          </reference>
          <reference field="5" count="1">
            <x v="94"/>
          </reference>
        </references>
      </pivotArea>
    </format>
    <format dxfId="16303">
      <pivotArea dataOnly="0" labelOnly="1" fieldPosition="0">
        <references count="6">
          <reference field="0" count="1" selected="0">
            <x v="96"/>
          </reference>
          <reference field="1" count="1" selected="0">
            <x v="94"/>
          </reference>
          <reference field="2" count="1" selected="0">
            <x v="95"/>
          </reference>
          <reference field="3" count="1" selected="0">
            <x v="95"/>
          </reference>
          <reference field="4" count="1" selected="0">
            <x v="98"/>
          </reference>
          <reference field="5" count="1">
            <x v="95"/>
          </reference>
        </references>
      </pivotArea>
    </format>
    <format dxfId="16302">
      <pivotArea dataOnly="0" labelOnly="1" fieldPosition="0">
        <references count="6">
          <reference field="0" count="1" selected="0">
            <x v="97"/>
          </reference>
          <reference field="1" count="1" selected="0">
            <x v="95"/>
          </reference>
          <reference field="2" count="1" selected="0">
            <x v="96"/>
          </reference>
          <reference field="3" count="1" selected="0">
            <x v="96"/>
          </reference>
          <reference field="4" count="1" selected="0">
            <x v="99"/>
          </reference>
          <reference field="5" count="1">
            <x v="96"/>
          </reference>
        </references>
      </pivotArea>
    </format>
    <format dxfId="16301">
      <pivotArea dataOnly="0" labelOnly="1" fieldPosition="0">
        <references count="6">
          <reference field="0" count="1" selected="0">
            <x v="98"/>
          </reference>
          <reference field="1" count="1" selected="0">
            <x v="96"/>
          </reference>
          <reference field="2" count="1" selected="0">
            <x v="97"/>
          </reference>
          <reference field="3" count="1" selected="0">
            <x v="97"/>
          </reference>
          <reference field="4" count="1" selected="0">
            <x v="100"/>
          </reference>
          <reference field="5" count="1">
            <x v="97"/>
          </reference>
        </references>
      </pivotArea>
    </format>
    <format dxfId="16300">
      <pivotArea dataOnly="0" labelOnly="1" fieldPosition="0">
        <references count="6">
          <reference field="0" count="1" selected="0">
            <x v="99"/>
          </reference>
          <reference field="1" count="1" selected="0">
            <x v="97"/>
          </reference>
          <reference field="2" count="1" selected="0">
            <x v="98"/>
          </reference>
          <reference field="3" count="1" selected="0">
            <x v="98"/>
          </reference>
          <reference field="4" count="1" selected="0">
            <x v="101"/>
          </reference>
          <reference field="5" count="1">
            <x v="98"/>
          </reference>
        </references>
      </pivotArea>
    </format>
    <format dxfId="16299">
      <pivotArea dataOnly="0" labelOnly="1" fieldPosition="0">
        <references count="6">
          <reference field="0" count="1" selected="0">
            <x v="100"/>
          </reference>
          <reference field="1" count="1" selected="0">
            <x v="98"/>
          </reference>
          <reference field="2" count="1" selected="0">
            <x v="99"/>
          </reference>
          <reference field="3" count="1" selected="0">
            <x v="99"/>
          </reference>
          <reference field="4" count="1" selected="0">
            <x v="102"/>
          </reference>
          <reference field="5" count="1">
            <x v="99"/>
          </reference>
        </references>
      </pivotArea>
    </format>
    <format dxfId="16298">
      <pivotArea dataOnly="0" labelOnly="1" fieldPosition="0">
        <references count="6">
          <reference field="0" count="1" selected="0">
            <x v="101"/>
          </reference>
          <reference field="1" count="1" selected="0">
            <x v="99"/>
          </reference>
          <reference field="2" count="1" selected="0">
            <x v="100"/>
          </reference>
          <reference field="3" count="1" selected="0">
            <x v="100"/>
          </reference>
          <reference field="4" count="1" selected="0">
            <x v="103"/>
          </reference>
          <reference field="5" count="1">
            <x v="100"/>
          </reference>
        </references>
      </pivotArea>
    </format>
    <format dxfId="16297">
      <pivotArea dataOnly="0" labelOnly="1" fieldPosition="0">
        <references count="6">
          <reference field="0" count="1" selected="0">
            <x v="102"/>
          </reference>
          <reference field="1" count="1" selected="0">
            <x v="100"/>
          </reference>
          <reference field="2" count="1" selected="0">
            <x v="101"/>
          </reference>
          <reference field="3" count="1" selected="0">
            <x v="101"/>
          </reference>
          <reference field="4" count="1" selected="0">
            <x v="104"/>
          </reference>
          <reference field="5" count="1">
            <x v="101"/>
          </reference>
        </references>
      </pivotArea>
    </format>
    <format dxfId="16296">
      <pivotArea dataOnly="0" labelOnly="1" fieldPosition="0">
        <references count="6">
          <reference field="0" count="1" selected="0">
            <x v="103"/>
          </reference>
          <reference field="1" count="1" selected="0">
            <x v="101"/>
          </reference>
          <reference field="2" count="1" selected="0">
            <x v="102"/>
          </reference>
          <reference field="3" count="1" selected="0">
            <x v="102"/>
          </reference>
          <reference field="4" count="1" selected="0">
            <x v="105"/>
          </reference>
          <reference field="5" count="1">
            <x v="102"/>
          </reference>
        </references>
      </pivotArea>
    </format>
    <format dxfId="16295">
      <pivotArea dataOnly="0" labelOnly="1" fieldPosition="0">
        <references count="6">
          <reference field="0" count="1" selected="0">
            <x v="104"/>
          </reference>
          <reference field="1" count="1" selected="0">
            <x v="102"/>
          </reference>
          <reference field="2" count="1" selected="0">
            <x v="103"/>
          </reference>
          <reference field="3" count="1" selected="0">
            <x v="103"/>
          </reference>
          <reference field="4" count="1" selected="0">
            <x v="106"/>
          </reference>
          <reference field="5" count="1">
            <x v="103"/>
          </reference>
        </references>
      </pivotArea>
    </format>
    <format dxfId="16294">
      <pivotArea dataOnly="0" labelOnly="1" fieldPosition="0">
        <references count="6">
          <reference field="0" count="1" selected="0">
            <x v="105"/>
          </reference>
          <reference field="1" count="1" selected="0">
            <x v="103"/>
          </reference>
          <reference field="2" count="1" selected="0">
            <x v="104"/>
          </reference>
          <reference field="3" count="1" selected="0">
            <x v="104"/>
          </reference>
          <reference field="4" count="1" selected="0">
            <x v="107"/>
          </reference>
          <reference field="5" count="1">
            <x v="104"/>
          </reference>
        </references>
      </pivotArea>
    </format>
    <format dxfId="16293">
      <pivotArea dataOnly="0" labelOnly="1" fieldPosition="0">
        <references count="6">
          <reference field="0" count="1" selected="0">
            <x v="106"/>
          </reference>
          <reference field="1" count="1" selected="0">
            <x v="104"/>
          </reference>
          <reference field="2" count="1" selected="0">
            <x v="105"/>
          </reference>
          <reference field="3" count="1" selected="0">
            <x v="105"/>
          </reference>
          <reference field="4" count="1" selected="0">
            <x v="108"/>
          </reference>
          <reference field="5" count="1">
            <x v="105"/>
          </reference>
        </references>
      </pivotArea>
    </format>
    <format dxfId="16292">
      <pivotArea dataOnly="0" labelOnly="1" fieldPosition="0">
        <references count="6">
          <reference field="0" count="1" selected="0">
            <x v="107"/>
          </reference>
          <reference field="1" count="1" selected="0">
            <x v="105"/>
          </reference>
          <reference field="2" count="1" selected="0">
            <x v="106"/>
          </reference>
          <reference field="3" count="1" selected="0">
            <x v="106"/>
          </reference>
          <reference field="4" count="1" selected="0">
            <x v="109"/>
          </reference>
          <reference field="5" count="1">
            <x v="106"/>
          </reference>
        </references>
      </pivotArea>
    </format>
    <format dxfId="16291">
      <pivotArea dataOnly="0" labelOnly="1" fieldPosition="0">
        <references count="6">
          <reference field="0" count="1" selected="0">
            <x v="108"/>
          </reference>
          <reference field="1" count="1" selected="0">
            <x v="106"/>
          </reference>
          <reference field="2" count="1" selected="0">
            <x v="107"/>
          </reference>
          <reference field="3" count="1" selected="0">
            <x v="107"/>
          </reference>
          <reference field="4" count="1" selected="0">
            <x v="110"/>
          </reference>
          <reference field="5" count="1">
            <x v="107"/>
          </reference>
        </references>
      </pivotArea>
    </format>
    <format dxfId="16290">
      <pivotArea dataOnly="0" labelOnly="1" fieldPosition="0">
        <references count="6">
          <reference field="0" count="1" selected="0">
            <x v="109"/>
          </reference>
          <reference field="1" count="1" selected="0">
            <x v="107"/>
          </reference>
          <reference field="2" count="1" selected="0">
            <x v="108"/>
          </reference>
          <reference field="3" count="1" selected="0">
            <x v="108"/>
          </reference>
          <reference field="4" count="1" selected="0">
            <x v="111"/>
          </reference>
          <reference field="5" count="1">
            <x v="108"/>
          </reference>
        </references>
      </pivotArea>
    </format>
    <format dxfId="16289">
      <pivotArea dataOnly="0" labelOnly="1" fieldPosition="0">
        <references count="6">
          <reference field="0" count="1" selected="0">
            <x v="110"/>
          </reference>
          <reference field="1" count="1" selected="0">
            <x v="108"/>
          </reference>
          <reference field="2" count="1" selected="0">
            <x v="109"/>
          </reference>
          <reference field="3" count="1" selected="0">
            <x v="109"/>
          </reference>
          <reference field="4" count="1" selected="0">
            <x v="112"/>
          </reference>
          <reference field="5" count="1">
            <x v="109"/>
          </reference>
        </references>
      </pivotArea>
    </format>
    <format dxfId="16288">
      <pivotArea dataOnly="0" labelOnly="1" fieldPosition="0">
        <references count="6">
          <reference field="0" count="1" selected="0">
            <x v="111"/>
          </reference>
          <reference field="1" count="1" selected="0">
            <x v="109"/>
          </reference>
          <reference field="2" count="1" selected="0">
            <x v="110"/>
          </reference>
          <reference field="3" count="1" selected="0">
            <x v="110"/>
          </reference>
          <reference field="4" count="1" selected="0">
            <x v="113"/>
          </reference>
          <reference field="5" count="1">
            <x v="110"/>
          </reference>
        </references>
      </pivotArea>
    </format>
    <format dxfId="16287">
      <pivotArea dataOnly="0" labelOnly="1" fieldPosition="0">
        <references count="6">
          <reference field="0" count="1" selected="0">
            <x v="112"/>
          </reference>
          <reference field="1" count="1" selected="0">
            <x v="110"/>
          </reference>
          <reference field="2" count="1" selected="0">
            <x v="111"/>
          </reference>
          <reference field="3" count="1" selected="0">
            <x v="111"/>
          </reference>
          <reference field="4" count="1" selected="0">
            <x v="114"/>
          </reference>
          <reference field="5" count="1">
            <x v="111"/>
          </reference>
        </references>
      </pivotArea>
    </format>
    <format dxfId="16286">
      <pivotArea dataOnly="0" labelOnly="1" fieldPosition="0">
        <references count="6">
          <reference field="0" count="1" selected="0">
            <x v="113"/>
          </reference>
          <reference field="1" count="1" selected="0">
            <x v="111"/>
          </reference>
          <reference field="2" count="1" selected="0">
            <x v="112"/>
          </reference>
          <reference field="3" count="1" selected="0">
            <x v="112"/>
          </reference>
          <reference field="4" count="1" selected="0">
            <x v="115"/>
          </reference>
          <reference field="5" count="1">
            <x v="112"/>
          </reference>
        </references>
      </pivotArea>
    </format>
    <format dxfId="16285">
      <pivotArea dataOnly="0" labelOnly="1" fieldPosition="0">
        <references count="6">
          <reference field="0" count="1" selected="0">
            <x v="114"/>
          </reference>
          <reference field="1" count="1" selected="0">
            <x v="112"/>
          </reference>
          <reference field="2" count="1" selected="0">
            <x v="113"/>
          </reference>
          <reference field="3" count="1" selected="0">
            <x v="113"/>
          </reference>
          <reference field="4" count="1" selected="0">
            <x v="116"/>
          </reference>
          <reference field="5" count="1">
            <x v="113"/>
          </reference>
        </references>
      </pivotArea>
    </format>
    <format dxfId="16284">
      <pivotArea dataOnly="0" labelOnly="1" fieldPosition="0">
        <references count="6">
          <reference field="0" count="1" selected="0">
            <x v="115"/>
          </reference>
          <reference field="1" count="1" selected="0">
            <x v="113"/>
          </reference>
          <reference field="2" count="1" selected="0">
            <x v="114"/>
          </reference>
          <reference field="3" count="1" selected="0">
            <x v="114"/>
          </reference>
          <reference field="4" count="1" selected="0">
            <x v="117"/>
          </reference>
          <reference field="5" count="1">
            <x v="114"/>
          </reference>
        </references>
      </pivotArea>
    </format>
    <format dxfId="16283">
      <pivotArea dataOnly="0" labelOnly="1" fieldPosition="0">
        <references count="6">
          <reference field="0" count="1" selected="0">
            <x v="116"/>
          </reference>
          <reference field="1" count="1" selected="0">
            <x v="114"/>
          </reference>
          <reference field="2" count="1" selected="0">
            <x v="115"/>
          </reference>
          <reference field="3" count="1" selected="0">
            <x v="115"/>
          </reference>
          <reference field="4" count="1" selected="0">
            <x v="118"/>
          </reference>
          <reference field="5" count="1">
            <x v="115"/>
          </reference>
        </references>
      </pivotArea>
    </format>
    <format dxfId="16282">
      <pivotArea dataOnly="0" labelOnly="1" fieldPosition="0">
        <references count="6">
          <reference field="0" count="1" selected="0">
            <x v="117"/>
          </reference>
          <reference field="1" count="1" selected="0">
            <x v="115"/>
          </reference>
          <reference field="2" count="1" selected="0">
            <x v="116"/>
          </reference>
          <reference field="3" count="1" selected="0">
            <x v="116"/>
          </reference>
          <reference field="4" count="1" selected="0">
            <x v="119"/>
          </reference>
          <reference field="5" count="1">
            <x v="116"/>
          </reference>
        </references>
      </pivotArea>
    </format>
    <format dxfId="16281">
      <pivotArea dataOnly="0" labelOnly="1" fieldPosition="0">
        <references count="6">
          <reference field="0" count="1" selected="0">
            <x v="118"/>
          </reference>
          <reference field="1" count="1" selected="0">
            <x v="116"/>
          </reference>
          <reference field="2" count="1" selected="0">
            <x v="117"/>
          </reference>
          <reference field="3" count="1" selected="0">
            <x v="117"/>
          </reference>
          <reference field="4" count="1" selected="0">
            <x v="120"/>
          </reference>
          <reference field="5" count="1">
            <x v="117"/>
          </reference>
        </references>
      </pivotArea>
    </format>
    <format dxfId="16280">
      <pivotArea dataOnly="0" labelOnly="1" fieldPosition="0">
        <references count="6">
          <reference field="0" count="1" selected="0">
            <x v="119"/>
          </reference>
          <reference field="1" count="1" selected="0">
            <x v="117"/>
          </reference>
          <reference field="2" count="1" selected="0">
            <x v="118"/>
          </reference>
          <reference field="3" count="1" selected="0">
            <x v="118"/>
          </reference>
          <reference field="4" count="1" selected="0">
            <x v="121"/>
          </reference>
          <reference field="5" count="1">
            <x v="118"/>
          </reference>
        </references>
      </pivotArea>
    </format>
    <format dxfId="16279">
      <pivotArea dataOnly="0" labelOnly="1" fieldPosition="0">
        <references count="6">
          <reference field="0" count="1" selected="0">
            <x v="120"/>
          </reference>
          <reference field="1" count="1" selected="0">
            <x v="118"/>
          </reference>
          <reference field="2" count="1" selected="0">
            <x v="119"/>
          </reference>
          <reference field="3" count="1" selected="0">
            <x v="119"/>
          </reference>
          <reference field="4" count="1" selected="0">
            <x v="122"/>
          </reference>
          <reference field="5" count="1">
            <x v="119"/>
          </reference>
        </references>
      </pivotArea>
    </format>
    <format dxfId="16278">
      <pivotArea dataOnly="0" labelOnly="1" fieldPosition="0">
        <references count="6">
          <reference field="0" count="1" selected="0">
            <x v="121"/>
          </reference>
          <reference field="1" count="1" selected="0">
            <x v="119"/>
          </reference>
          <reference field="2" count="1" selected="0">
            <x v="120"/>
          </reference>
          <reference field="3" count="1" selected="0">
            <x v="120"/>
          </reference>
          <reference field="4" count="1" selected="0">
            <x v="123"/>
          </reference>
          <reference field="5" count="1">
            <x v="120"/>
          </reference>
        </references>
      </pivotArea>
    </format>
    <format dxfId="16277">
      <pivotArea dataOnly="0" labelOnly="1" fieldPosition="0">
        <references count="6">
          <reference field="0" count="1" selected="0">
            <x v="122"/>
          </reference>
          <reference field="1" count="1" selected="0">
            <x v="120"/>
          </reference>
          <reference field="2" count="1" selected="0">
            <x v="121"/>
          </reference>
          <reference field="3" count="1" selected="0">
            <x v="121"/>
          </reference>
          <reference field="4" count="1" selected="0">
            <x v="124"/>
          </reference>
          <reference field="5" count="1">
            <x v="121"/>
          </reference>
        </references>
      </pivotArea>
    </format>
    <format dxfId="16276">
      <pivotArea dataOnly="0" labelOnly="1" fieldPosition="0">
        <references count="6">
          <reference field="0" count="1" selected="0">
            <x v="123"/>
          </reference>
          <reference field="1" count="1" selected="0">
            <x v="121"/>
          </reference>
          <reference field="2" count="1" selected="0">
            <x v="122"/>
          </reference>
          <reference field="3" count="1" selected="0">
            <x v="122"/>
          </reference>
          <reference field="4" count="1" selected="0">
            <x v="125"/>
          </reference>
          <reference field="5" count="1">
            <x v="122"/>
          </reference>
        </references>
      </pivotArea>
    </format>
    <format dxfId="16275">
      <pivotArea dataOnly="0" labelOnly="1" fieldPosition="0">
        <references count="6">
          <reference field="0" count="1" selected="0">
            <x v="124"/>
          </reference>
          <reference field="1" count="1" selected="0">
            <x v="122"/>
          </reference>
          <reference field="2" count="1" selected="0">
            <x v="123"/>
          </reference>
          <reference field="3" count="1" selected="0">
            <x v="123"/>
          </reference>
          <reference field="4" count="1" selected="0">
            <x v="126"/>
          </reference>
          <reference field="5" count="1">
            <x v="123"/>
          </reference>
        </references>
      </pivotArea>
    </format>
    <format dxfId="16274">
      <pivotArea dataOnly="0" labelOnly="1" fieldPosition="0">
        <references count="6">
          <reference field="0" count="1" selected="0">
            <x v="125"/>
          </reference>
          <reference field="1" count="1" selected="0">
            <x v="123"/>
          </reference>
          <reference field="2" count="1" selected="0">
            <x v="124"/>
          </reference>
          <reference field="3" count="1" selected="0">
            <x v="124"/>
          </reference>
          <reference field="4" count="1" selected="0">
            <x v="127"/>
          </reference>
          <reference field="5" count="1">
            <x v="124"/>
          </reference>
        </references>
      </pivotArea>
    </format>
    <format dxfId="16273">
      <pivotArea dataOnly="0" labelOnly="1" fieldPosition="0">
        <references count="6">
          <reference field="0" count="1" selected="0">
            <x v="126"/>
          </reference>
          <reference field="1" count="1" selected="0">
            <x v="124"/>
          </reference>
          <reference field="2" count="1" selected="0">
            <x v="125"/>
          </reference>
          <reference field="3" count="1" selected="0">
            <x v="125"/>
          </reference>
          <reference field="4" count="1" selected="0">
            <x v="128"/>
          </reference>
          <reference field="5" count="1">
            <x v="125"/>
          </reference>
        </references>
      </pivotArea>
    </format>
    <format dxfId="16272">
      <pivotArea dataOnly="0" labelOnly="1" fieldPosition="0">
        <references count="6">
          <reference field="0" count="1" selected="0">
            <x v="127"/>
          </reference>
          <reference field="1" count="1" selected="0">
            <x v="125"/>
          </reference>
          <reference field="2" count="1" selected="0">
            <x v="126"/>
          </reference>
          <reference field="3" count="1" selected="0">
            <x v="126"/>
          </reference>
          <reference field="4" count="1" selected="0">
            <x v="129"/>
          </reference>
          <reference field="5" count="1">
            <x v="126"/>
          </reference>
        </references>
      </pivotArea>
    </format>
    <format dxfId="16271">
      <pivotArea dataOnly="0" labelOnly="1" fieldPosition="0">
        <references count="6">
          <reference field="0" count="1" selected="0">
            <x v="128"/>
          </reference>
          <reference field="1" count="1" selected="0">
            <x v="126"/>
          </reference>
          <reference field="2" count="1" selected="0">
            <x v="127"/>
          </reference>
          <reference field="3" count="1" selected="0">
            <x v="127"/>
          </reference>
          <reference field="4" count="1" selected="0">
            <x v="130"/>
          </reference>
          <reference field="5" count="1">
            <x v="127"/>
          </reference>
        </references>
      </pivotArea>
    </format>
    <format dxfId="16270">
      <pivotArea dataOnly="0" labelOnly="1" fieldPosition="0">
        <references count="6">
          <reference field="0" count="1" selected="0">
            <x v="129"/>
          </reference>
          <reference field="1" count="1" selected="0">
            <x v="127"/>
          </reference>
          <reference field="2" count="1" selected="0">
            <x v="128"/>
          </reference>
          <reference field="3" count="1" selected="0">
            <x v="128"/>
          </reference>
          <reference field="4" count="1" selected="0">
            <x v="131"/>
          </reference>
          <reference field="5" count="1">
            <x v="128"/>
          </reference>
        </references>
      </pivotArea>
    </format>
    <format dxfId="16269">
      <pivotArea dataOnly="0" labelOnly="1" fieldPosition="0">
        <references count="6">
          <reference field="0" count="1" selected="0">
            <x v="130"/>
          </reference>
          <reference field="1" count="1" selected="0">
            <x v="128"/>
          </reference>
          <reference field="2" count="1" selected="0">
            <x v="129"/>
          </reference>
          <reference field="3" count="1" selected="0">
            <x v="129"/>
          </reference>
          <reference field="4" count="1" selected="0">
            <x v="132"/>
          </reference>
          <reference field="5" count="1">
            <x v="129"/>
          </reference>
        </references>
      </pivotArea>
    </format>
    <format dxfId="16268">
      <pivotArea dataOnly="0" labelOnly="1" fieldPosition="0">
        <references count="6">
          <reference field="0" count="1" selected="0">
            <x v="131"/>
          </reference>
          <reference field="1" count="1" selected="0">
            <x v="129"/>
          </reference>
          <reference field="2" count="1" selected="0">
            <x v="130"/>
          </reference>
          <reference field="3" count="1" selected="0">
            <x v="130"/>
          </reference>
          <reference field="4" count="1" selected="0">
            <x v="133"/>
          </reference>
          <reference field="5" count="1">
            <x v="130"/>
          </reference>
        </references>
      </pivotArea>
    </format>
    <format dxfId="16267">
      <pivotArea dataOnly="0" labelOnly="1" fieldPosition="0">
        <references count="6">
          <reference field="0" count="1" selected="0">
            <x v="132"/>
          </reference>
          <reference field="1" count="1" selected="0">
            <x v="130"/>
          </reference>
          <reference field="2" count="1" selected="0">
            <x v="131"/>
          </reference>
          <reference field="3" count="1" selected="0">
            <x v="131"/>
          </reference>
          <reference field="4" count="1" selected="0">
            <x v="134"/>
          </reference>
          <reference field="5" count="1">
            <x v="131"/>
          </reference>
        </references>
      </pivotArea>
    </format>
    <format dxfId="16266">
      <pivotArea dataOnly="0" labelOnly="1" fieldPosition="0">
        <references count="6">
          <reference field="0" count="1" selected="0">
            <x v="133"/>
          </reference>
          <reference field="1" count="1" selected="0">
            <x v="131"/>
          </reference>
          <reference field="2" count="1" selected="0">
            <x v="132"/>
          </reference>
          <reference field="3" count="1" selected="0">
            <x v="132"/>
          </reference>
          <reference field="4" count="1" selected="0">
            <x v="135"/>
          </reference>
          <reference field="5" count="1">
            <x v="132"/>
          </reference>
        </references>
      </pivotArea>
    </format>
    <format dxfId="16265">
      <pivotArea dataOnly="0" labelOnly="1" fieldPosition="0">
        <references count="6">
          <reference field="0" count="1" selected="0">
            <x v="134"/>
          </reference>
          <reference field="1" count="1" selected="0">
            <x v="132"/>
          </reference>
          <reference field="2" count="1" selected="0">
            <x v="133"/>
          </reference>
          <reference field="3" count="1" selected="0">
            <x v="133"/>
          </reference>
          <reference field="4" count="1" selected="0">
            <x v="136"/>
          </reference>
          <reference field="5" count="1">
            <x v="133"/>
          </reference>
        </references>
      </pivotArea>
    </format>
    <format dxfId="16264">
      <pivotArea dataOnly="0" labelOnly="1" fieldPosition="0">
        <references count="6">
          <reference field="0" count="1" selected="0">
            <x v="135"/>
          </reference>
          <reference field="1" count="1" selected="0">
            <x v="133"/>
          </reference>
          <reference field="2" count="1" selected="0">
            <x v="134"/>
          </reference>
          <reference field="3" count="1" selected="0">
            <x v="134"/>
          </reference>
          <reference field="4" count="1" selected="0">
            <x v="137"/>
          </reference>
          <reference field="5" count="1">
            <x v="134"/>
          </reference>
        </references>
      </pivotArea>
    </format>
    <format dxfId="16263">
      <pivotArea dataOnly="0" labelOnly="1" fieldPosition="0">
        <references count="6">
          <reference field="0" count="1" selected="0">
            <x v="136"/>
          </reference>
          <reference field="1" count="1" selected="0">
            <x v="134"/>
          </reference>
          <reference field="2" count="1" selected="0">
            <x v="135"/>
          </reference>
          <reference field="3" count="1" selected="0">
            <x v="135"/>
          </reference>
          <reference field="4" count="1" selected="0">
            <x v="138"/>
          </reference>
          <reference field="5" count="1">
            <x v="135"/>
          </reference>
        </references>
      </pivotArea>
    </format>
    <format dxfId="16262">
      <pivotArea dataOnly="0" labelOnly="1" fieldPosition="0">
        <references count="6">
          <reference field="0" count="1" selected="0">
            <x v="137"/>
          </reference>
          <reference field="1" count="1" selected="0">
            <x v="135"/>
          </reference>
          <reference field="2" count="1" selected="0">
            <x v="136"/>
          </reference>
          <reference field="3" count="1" selected="0">
            <x v="136"/>
          </reference>
          <reference field="4" count="1" selected="0">
            <x v="139"/>
          </reference>
          <reference field="5" count="1">
            <x v="136"/>
          </reference>
        </references>
      </pivotArea>
    </format>
    <format dxfId="16261">
      <pivotArea dataOnly="0" labelOnly="1" fieldPosition="0">
        <references count="6">
          <reference field="0" count="1" selected="0">
            <x v="138"/>
          </reference>
          <reference field="1" count="1" selected="0">
            <x v="136"/>
          </reference>
          <reference field="2" count="1" selected="0">
            <x v="137"/>
          </reference>
          <reference field="3" count="1" selected="0">
            <x v="137"/>
          </reference>
          <reference field="4" count="1" selected="0">
            <x v="140"/>
          </reference>
          <reference field="5" count="1">
            <x v="137"/>
          </reference>
        </references>
      </pivotArea>
    </format>
    <format dxfId="16260">
      <pivotArea dataOnly="0" labelOnly="1" fieldPosition="0">
        <references count="6">
          <reference field="0" count="1" selected="0">
            <x v="139"/>
          </reference>
          <reference field="1" count="1" selected="0">
            <x v="137"/>
          </reference>
          <reference field="2" count="1" selected="0">
            <x v="138"/>
          </reference>
          <reference field="3" count="1" selected="0">
            <x v="138"/>
          </reference>
          <reference field="4" count="1" selected="0">
            <x v="141"/>
          </reference>
          <reference field="5" count="1">
            <x v="138"/>
          </reference>
        </references>
      </pivotArea>
    </format>
    <format dxfId="16259">
      <pivotArea dataOnly="0" labelOnly="1" fieldPosition="0">
        <references count="6">
          <reference field="0" count="1" selected="0">
            <x v="140"/>
          </reference>
          <reference field="1" count="1" selected="0">
            <x v="138"/>
          </reference>
          <reference field="2" count="1" selected="0">
            <x v="139"/>
          </reference>
          <reference field="3" count="1" selected="0">
            <x v="139"/>
          </reference>
          <reference field="4" count="1" selected="0">
            <x v="142"/>
          </reference>
          <reference field="5" count="1">
            <x v="139"/>
          </reference>
        </references>
      </pivotArea>
    </format>
    <format dxfId="16258">
      <pivotArea dataOnly="0" labelOnly="1" fieldPosition="0">
        <references count="6">
          <reference field="0" count="1" selected="0">
            <x v="141"/>
          </reference>
          <reference field="1" count="1" selected="0">
            <x v="139"/>
          </reference>
          <reference field="2" count="1" selected="0">
            <x v="140"/>
          </reference>
          <reference field="3" count="1" selected="0">
            <x v="140"/>
          </reference>
          <reference field="4" count="1" selected="0">
            <x v="143"/>
          </reference>
          <reference field="5" count="1">
            <x v="140"/>
          </reference>
        </references>
      </pivotArea>
    </format>
    <format dxfId="16257">
      <pivotArea dataOnly="0" labelOnly="1" fieldPosition="0">
        <references count="6">
          <reference field="0" count="1" selected="0">
            <x v="142"/>
          </reference>
          <reference field="1" count="1" selected="0">
            <x v="140"/>
          </reference>
          <reference field="2" count="1" selected="0">
            <x v="141"/>
          </reference>
          <reference field="3" count="1" selected="0">
            <x v="141"/>
          </reference>
          <reference field="4" count="1" selected="0">
            <x v="144"/>
          </reference>
          <reference field="5" count="1">
            <x v="141"/>
          </reference>
        </references>
      </pivotArea>
    </format>
    <format dxfId="16256">
      <pivotArea dataOnly="0" labelOnly="1" fieldPosition="0">
        <references count="6">
          <reference field="0" count="1" selected="0">
            <x v="143"/>
          </reference>
          <reference field="1" count="1" selected="0">
            <x v="141"/>
          </reference>
          <reference field="2" count="1" selected="0">
            <x v="142"/>
          </reference>
          <reference field="3" count="1" selected="0">
            <x v="142"/>
          </reference>
          <reference field="4" count="1" selected="0">
            <x v="145"/>
          </reference>
          <reference field="5" count="1">
            <x v="142"/>
          </reference>
        </references>
      </pivotArea>
    </format>
    <format dxfId="16255">
      <pivotArea dataOnly="0" labelOnly="1" fieldPosition="0">
        <references count="6">
          <reference field="0" count="1" selected="0">
            <x v="144"/>
          </reference>
          <reference field="1" count="1" selected="0">
            <x v="142"/>
          </reference>
          <reference field="2" count="1" selected="0">
            <x v="143"/>
          </reference>
          <reference field="3" count="1" selected="0">
            <x v="143"/>
          </reference>
          <reference field="4" count="1" selected="0">
            <x v="146"/>
          </reference>
          <reference field="5" count="1">
            <x v="143"/>
          </reference>
        </references>
      </pivotArea>
    </format>
    <format dxfId="16254">
      <pivotArea dataOnly="0" labelOnly="1" fieldPosition="0">
        <references count="6">
          <reference field="0" count="1" selected="0">
            <x v="145"/>
          </reference>
          <reference field="1" count="1" selected="0">
            <x v="143"/>
          </reference>
          <reference field="2" count="1" selected="0">
            <x v="144"/>
          </reference>
          <reference field="3" count="1" selected="0">
            <x v="144"/>
          </reference>
          <reference field="4" count="1" selected="0">
            <x v="147"/>
          </reference>
          <reference field="5" count="1">
            <x v="144"/>
          </reference>
        </references>
      </pivotArea>
    </format>
    <format dxfId="16253">
      <pivotArea dataOnly="0" labelOnly="1" fieldPosition="0">
        <references count="6">
          <reference field="0" count="1" selected="0">
            <x v="146"/>
          </reference>
          <reference field="1" count="1" selected="0">
            <x v="144"/>
          </reference>
          <reference field="2" count="1" selected="0">
            <x v="145"/>
          </reference>
          <reference field="3" count="1" selected="0">
            <x v="145"/>
          </reference>
          <reference field="4" count="1" selected="0">
            <x v="148"/>
          </reference>
          <reference field="5" count="1">
            <x v="145"/>
          </reference>
        </references>
      </pivotArea>
    </format>
    <format dxfId="16252">
      <pivotArea dataOnly="0" labelOnly="1" fieldPosition="0">
        <references count="6">
          <reference field="0" count="1" selected="0">
            <x v="147"/>
          </reference>
          <reference field="1" count="1" selected="0">
            <x v="145"/>
          </reference>
          <reference field="2" count="1" selected="0">
            <x v="146"/>
          </reference>
          <reference field="3" count="1" selected="0">
            <x v="146"/>
          </reference>
          <reference field="4" count="1" selected="0">
            <x v="149"/>
          </reference>
          <reference field="5" count="1">
            <x v="146"/>
          </reference>
        </references>
      </pivotArea>
    </format>
    <format dxfId="16251">
      <pivotArea dataOnly="0" labelOnly="1" fieldPosition="0">
        <references count="6">
          <reference field="0" count="1" selected="0">
            <x v="148"/>
          </reference>
          <reference field="1" count="1" selected="0">
            <x v="146"/>
          </reference>
          <reference field="2" count="1" selected="0">
            <x v="147"/>
          </reference>
          <reference field="3" count="1" selected="0">
            <x v="147"/>
          </reference>
          <reference field="4" count="1" selected="0">
            <x v="150"/>
          </reference>
          <reference field="5" count="1">
            <x v="147"/>
          </reference>
        </references>
      </pivotArea>
    </format>
    <format dxfId="16250">
      <pivotArea dataOnly="0" labelOnly="1" fieldPosition="0">
        <references count="6">
          <reference field="0" count="1" selected="0">
            <x v="149"/>
          </reference>
          <reference field="1" count="1" selected="0">
            <x v="147"/>
          </reference>
          <reference field="2" count="1" selected="0">
            <x v="148"/>
          </reference>
          <reference field="3" count="1" selected="0">
            <x v="148"/>
          </reference>
          <reference field="4" count="1" selected="0">
            <x v="151"/>
          </reference>
          <reference field="5" count="1">
            <x v="148"/>
          </reference>
        </references>
      </pivotArea>
    </format>
    <format dxfId="16249">
      <pivotArea dataOnly="0" labelOnly="1" fieldPosition="0">
        <references count="6">
          <reference field="0" count="1" selected="0">
            <x v="150"/>
          </reference>
          <reference field="1" count="1" selected="0">
            <x v="148"/>
          </reference>
          <reference field="2" count="1" selected="0">
            <x v="149"/>
          </reference>
          <reference field="3" count="1" selected="0">
            <x v="149"/>
          </reference>
          <reference field="4" count="1" selected="0">
            <x v="152"/>
          </reference>
          <reference field="5" count="1">
            <x v="149"/>
          </reference>
        </references>
      </pivotArea>
    </format>
    <format dxfId="16248">
      <pivotArea dataOnly="0" labelOnly="1" fieldPosition="0">
        <references count="6">
          <reference field="0" count="1" selected="0">
            <x v="151"/>
          </reference>
          <reference field="1" count="1" selected="0">
            <x v="149"/>
          </reference>
          <reference field="2" count="1" selected="0">
            <x v="150"/>
          </reference>
          <reference field="3" count="1" selected="0">
            <x v="150"/>
          </reference>
          <reference field="4" count="1" selected="0">
            <x v="153"/>
          </reference>
          <reference field="5" count="1">
            <x v="150"/>
          </reference>
        </references>
      </pivotArea>
    </format>
    <format dxfId="16247">
      <pivotArea dataOnly="0" labelOnly="1" fieldPosition="0">
        <references count="6">
          <reference field="0" count="1" selected="0">
            <x v="152"/>
          </reference>
          <reference field="1" count="1" selected="0">
            <x v="150"/>
          </reference>
          <reference field="2" count="1" selected="0">
            <x v="151"/>
          </reference>
          <reference field="3" count="1" selected="0">
            <x v="151"/>
          </reference>
          <reference field="4" count="1" selected="0">
            <x v="154"/>
          </reference>
          <reference field="5" count="1">
            <x v="151"/>
          </reference>
        </references>
      </pivotArea>
    </format>
    <format dxfId="16246">
      <pivotArea dataOnly="0" labelOnly="1" fieldPosition="0">
        <references count="6">
          <reference field="0" count="1" selected="0">
            <x v="153"/>
          </reference>
          <reference field="1" count="1" selected="0">
            <x v="151"/>
          </reference>
          <reference field="2" count="1" selected="0">
            <x v="152"/>
          </reference>
          <reference field="3" count="1" selected="0">
            <x v="152"/>
          </reference>
          <reference field="4" count="1" selected="0">
            <x v="155"/>
          </reference>
          <reference field="5" count="1">
            <x v="152"/>
          </reference>
        </references>
      </pivotArea>
    </format>
    <format dxfId="16245">
      <pivotArea dataOnly="0" labelOnly="1" fieldPosition="0">
        <references count="6">
          <reference field="0" count="1" selected="0">
            <x v="154"/>
          </reference>
          <reference field="1" count="1" selected="0">
            <x v="152"/>
          </reference>
          <reference field="2" count="1" selected="0">
            <x v="153"/>
          </reference>
          <reference field="3" count="1" selected="0">
            <x v="153"/>
          </reference>
          <reference field="4" count="1" selected="0">
            <x v="156"/>
          </reference>
          <reference field="5" count="1">
            <x v="153"/>
          </reference>
        </references>
      </pivotArea>
    </format>
    <format dxfId="16244">
      <pivotArea dataOnly="0" labelOnly="1" fieldPosition="0">
        <references count="6">
          <reference field="0" count="1" selected="0">
            <x v="155"/>
          </reference>
          <reference field="1" count="1" selected="0">
            <x v="153"/>
          </reference>
          <reference field="2" count="1" selected="0">
            <x v="154"/>
          </reference>
          <reference field="3" count="1" selected="0">
            <x v="154"/>
          </reference>
          <reference field="4" count="1" selected="0">
            <x v="157"/>
          </reference>
          <reference field="5" count="1">
            <x v="154"/>
          </reference>
        </references>
      </pivotArea>
    </format>
    <format dxfId="16243">
      <pivotArea dataOnly="0" labelOnly="1" fieldPosition="0">
        <references count="6">
          <reference field="0" count="1" selected="0">
            <x v="156"/>
          </reference>
          <reference field="1" count="1" selected="0">
            <x v="154"/>
          </reference>
          <reference field="2" count="1" selected="0">
            <x v="155"/>
          </reference>
          <reference field="3" count="1" selected="0">
            <x v="155"/>
          </reference>
          <reference field="4" count="1" selected="0">
            <x v="158"/>
          </reference>
          <reference field="5" count="1">
            <x v="155"/>
          </reference>
        </references>
      </pivotArea>
    </format>
    <format dxfId="16242">
      <pivotArea dataOnly="0" labelOnly="1" fieldPosition="0">
        <references count="6">
          <reference field="0" count="1" selected="0">
            <x v="157"/>
          </reference>
          <reference field="1" count="1" selected="0">
            <x v="155"/>
          </reference>
          <reference field="2" count="1" selected="0">
            <x v="156"/>
          </reference>
          <reference field="3" count="1" selected="0">
            <x v="156"/>
          </reference>
          <reference field="4" count="1" selected="0">
            <x v="159"/>
          </reference>
          <reference field="5" count="1">
            <x v="156"/>
          </reference>
        </references>
      </pivotArea>
    </format>
    <format dxfId="16241">
      <pivotArea dataOnly="0" labelOnly="1" fieldPosition="0">
        <references count="6">
          <reference field="0" count="1" selected="0">
            <x v="158"/>
          </reference>
          <reference field="1" count="1" selected="0">
            <x v="156"/>
          </reference>
          <reference field="2" count="1" selected="0">
            <x v="157"/>
          </reference>
          <reference field="3" count="1" selected="0">
            <x v="157"/>
          </reference>
          <reference field="4" count="1" selected="0">
            <x v="160"/>
          </reference>
          <reference field="5" count="1">
            <x v="157"/>
          </reference>
        </references>
      </pivotArea>
    </format>
    <format dxfId="16240">
      <pivotArea dataOnly="0" labelOnly="1" fieldPosition="0">
        <references count="6">
          <reference field="0" count="1" selected="0">
            <x v="159"/>
          </reference>
          <reference field="1" count="1" selected="0">
            <x v="157"/>
          </reference>
          <reference field="2" count="1" selected="0">
            <x v="158"/>
          </reference>
          <reference field="3" count="1" selected="0">
            <x v="158"/>
          </reference>
          <reference field="4" count="1" selected="0">
            <x v="161"/>
          </reference>
          <reference field="5" count="1">
            <x v="158"/>
          </reference>
        </references>
      </pivotArea>
    </format>
    <format dxfId="16239">
      <pivotArea dataOnly="0" labelOnly="1" fieldPosition="0">
        <references count="6">
          <reference field="0" count="1" selected="0">
            <x v="160"/>
          </reference>
          <reference field="1" count="1" selected="0">
            <x v="158"/>
          </reference>
          <reference field="2" count="1" selected="0">
            <x v="159"/>
          </reference>
          <reference field="3" count="1" selected="0">
            <x v="159"/>
          </reference>
          <reference field="4" count="1" selected="0">
            <x v="162"/>
          </reference>
          <reference field="5" count="1">
            <x v="159"/>
          </reference>
        </references>
      </pivotArea>
    </format>
    <format dxfId="16238">
      <pivotArea dataOnly="0" labelOnly="1" fieldPosition="0">
        <references count="6">
          <reference field="0" count="1" selected="0">
            <x v="161"/>
          </reference>
          <reference field="1" count="1" selected="0">
            <x v="159"/>
          </reference>
          <reference field="2" count="1" selected="0">
            <x v="160"/>
          </reference>
          <reference field="3" count="1" selected="0">
            <x v="160"/>
          </reference>
          <reference field="4" count="1" selected="0">
            <x v="163"/>
          </reference>
          <reference field="5" count="1">
            <x v="160"/>
          </reference>
        </references>
      </pivotArea>
    </format>
    <format dxfId="16237">
      <pivotArea dataOnly="0" labelOnly="1" fieldPosition="0">
        <references count="6">
          <reference field="0" count="1" selected="0">
            <x v="162"/>
          </reference>
          <reference field="1" count="1" selected="0">
            <x v="160"/>
          </reference>
          <reference field="2" count="1" selected="0">
            <x v="161"/>
          </reference>
          <reference field="3" count="1" selected="0">
            <x v="161"/>
          </reference>
          <reference field="4" count="1" selected="0">
            <x v="164"/>
          </reference>
          <reference field="5" count="1">
            <x v="161"/>
          </reference>
        </references>
      </pivotArea>
    </format>
    <format dxfId="16236">
      <pivotArea dataOnly="0" labelOnly="1" fieldPosition="0">
        <references count="6">
          <reference field="0" count="1" selected="0">
            <x v="163"/>
          </reference>
          <reference field="1" count="1" selected="0">
            <x v="161"/>
          </reference>
          <reference field="2" count="1" selected="0">
            <x v="162"/>
          </reference>
          <reference field="3" count="1" selected="0">
            <x v="162"/>
          </reference>
          <reference field="4" count="1" selected="0">
            <x v="165"/>
          </reference>
          <reference field="5" count="1">
            <x v="162"/>
          </reference>
        </references>
      </pivotArea>
    </format>
    <format dxfId="16235">
      <pivotArea dataOnly="0" labelOnly="1" fieldPosition="0">
        <references count="6">
          <reference field="0" count="1" selected="0">
            <x v="164"/>
          </reference>
          <reference field="1" count="1" selected="0">
            <x v="162"/>
          </reference>
          <reference field="2" count="1" selected="0">
            <x v="163"/>
          </reference>
          <reference field="3" count="1" selected="0">
            <x v="163"/>
          </reference>
          <reference field="4" count="1" selected="0">
            <x v="166"/>
          </reference>
          <reference field="5" count="1">
            <x v="163"/>
          </reference>
        </references>
      </pivotArea>
    </format>
    <format dxfId="16234">
      <pivotArea dataOnly="0" labelOnly="1" fieldPosition="0">
        <references count="6">
          <reference field="0" count="1" selected="0">
            <x v="165"/>
          </reference>
          <reference field="1" count="1" selected="0">
            <x v="163"/>
          </reference>
          <reference field="2" count="1" selected="0">
            <x v="164"/>
          </reference>
          <reference field="3" count="1" selected="0">
            <x v="164"/>
          </reference>
          <reference field="4" count="1" selected="0">
            <x v="167"/>
          </reference>
          <reference field="5" count="1">
            <x v="164"/>
          </reference>
        </references>
      </pivotArea>
    </format>
    <format dxfId="16233">
      <pivotArea dataOnly="0" labelOnly="1" fieldPosition="0">
        <references count="6">
          <reference field="0" count="1" selected="0">
            <x v="166"/>
          </reference>
          <reference field="1" count="1" selected="0">
            <x v="164"/>
          </reference>
          <reference field="2" count="1" selected="0">
            <x v="165"/>
          </reference>
          <reference field="3" count="1" selected="0">
            <x v="165"/>
          </reference>
          <reference field="4" count="1" selected="0">
            <x v="168"/>
          </reference>
          <reference field="5" count="1">
            <x v="165"/>
          </reference>
        </references>
      </pivotArea>
    </format>
    <format dxfId="16232">
      <pivotArea dataOnly="0" labelOnly="1" fieldPosition="0">
        <references count="6">
          <reference field="0" count="1" selected="0">
            <x v="167"/>
          </reference>
          <reference field="1" count="1" selected="0">
            <x v="165"/>
          </reference>
          <reference field="2" count="1" selected="0">
            <x v="166"/>
          </reference>
          <reference field="3" count="1" selected="0">
            <x v="166"/>
          </reference>
          <reference field="4" count="1" selected="0">
            <x v="169"/>
          </reference>
          <reference field="5" count="1">
            <x v="166"/>
          </reference>
        </references>
      </pivotArea>
    </format>
    <format dxfId="16231">
      <pivotArea dataOnly="0" labelOnly="1" fieldPosition="0">
        <references count="6">
          <reference field="0" count="1" selected="0">
            <x v="168"/>
          </reference>
          <reference field="1" count="1" selected="0">
            <x v="166"/>
          </reference>
          <reference field="2" count="1" selected="0">
            <x v="167"/>
          </reference>
          <reference field="3" count="1" selected="0">
            <x v="167"/>
          </reference>
          <reference field="4" count="1" selected="0">
            <x v="170"/>
          </reference>
          <reference field="5" count="1">
            <x v="167"/>
          </reference>
        </references>
      </pivotArea>
    </format>
    <format dxfId="16230">
      <pivotArea dataOnly="0" labelOnly="1" fieldPosition="0">
        <references count="6">
          <reference field="0" count="1" selected="0">
            <x v="169"/>
          </reference>
          <reference field="1" count="1" selected="0">
            <x v="167"/>
          </reference>
          <reference field="2" count="1" selected="0">
            <x v="168"/>
          </reference>
          <reference field="3" count="1" selected="0">
            <x v="168"/>
          </reference>
          <reference field="4" count="1" selected="0">
            <x v="171"/>
          </reference>
          <reference field="5" count="1">
            <x v="168"/>
          </reference>
        </references>
      </pivotArea>
    </format>
    <format dxfId="16229">
      <pivotArea dataOnly="0" labelOnly="1" fieldPosition="0">
        <references count="6">
          <reference field="0" count="1" selected="0">
            <x v="170"/>
          </reference>
          <reference field="1" count="1" selected="0">
            <x v="168"/>
          </reference>
          <reference field="2" count="1" selected="0">
            <x v="169"/>
          </reference>
          <reference field="3" count="1" selected="0">
            <x v="169"/>
          </reference>
          <reference field="4" count="1" selected="0">
            <x v="172"/>
          </reference>
          <reference field="5" count="1">
            <x v="169"/>
          </reference>
        </references>
      </pivotArea>
    </format>
    <format dxfId="16228">
      <pivotArea dataOnly="0" labelOnly="1" fieldPosition="0">
        <references count="6">
          <reference field="0" count="1" selected="0">
            <x v="171"/>
          </reference>
          <reference field="1" count="1" selected="0">
            <x v="169"/>
          </reference>
          <reference field="2" count="1" selected="0">
            <x v="170"/>
          </reference>
          <reference field="3" count="1" selected="0">
            <x v="170"/>
          </reference>
          <reference field="4" count="1" selected="0">
            <x v="173"/>
          </reference>
          <reference field="5" count="1">
            <x v="170"/>
          </reference>
        </references>
      </pivotArea>
    </format>
    <format dxfId="16227">
      <pivotArea dataOnly="0" labelOnly="1" fieldPosition="0">
        <references count="6">
          <reference field="0" count="1" selected="0">
            <x v="172"/>
          </reference>
          <reference field="1" count="1" selected="0">
            <x v="170"/>
          </reference>
          <reference field="2" count="1" selected="0">
            <x v="171"/>
          </reference>
          <reference field="3" count="1" selected="0">
            <x v="171"/>
          </reference>
          <reference field="4" count="1" selected="0">
            <x v="174"/>
          </reference>
          <reference field="5" count="1">
            <x v="171"/>
          </reference>
        </references>
      </pivotArea>
    </format>
    <format dxfId="16226">
      <pivotArea dataOnly="0" labelOnly="1" fieldPosition="0">
        <references count="6">
          <reference field="0" count="1" selected="0">
            <x v="173"/>
          </reference>
          <reference field="1" count="1" selected="0">
            <x v="171"/>
          </reference>
          <reference field="2" count="1" selected="0">
            <x v="172"/>
          </reference>
          <reference field="3" count="1" selected="0">
            <x v="172"/>
          </reference>
          <reference field="4" count="1" selected="0">
            <x v="175"/>
          </reference>
          <reference field="5" count="1">
            <x v="172"/>
          </reference>
        </references>
      </pivotArea>
    </format>
    <format dxfId="16225">
      <pivotArea dataOnly="0" labelOnly="1" fieldPosition="0">
        <references count="6">
          <reference field="0" count="1" selected="0">
            <x v="174"/>
          </reference>
          <reference field="1" count="1" selected="0">
            <x v="172"/>
          </reference>
          <reference field="2" count="1" selected="0">
            <x v="173"/>
          </reference>
          <reference field="3" count="1" selected="0">
            <x v="173"/>
          </reference>
          <reference field="4" count="1" selected="0">
            <x v="176"/>
          </reference>
          <reference field="5" count="1">
            <x v="173"/>
          </reference>
        </references>
      </pivotArea>
    </format>
    <format dxfId="16224">
      <pivotArea dataOnly="0" labelOnly="1" fieldPosition="0">
        <references count="6">
          <reference field="0" count="1" selected="0">
            <x v="175"/>
          </reference>
          <reference field="1" count="1" selected="0">
            <x v="173"/>
          </reference>
          <reference field="2" count="1" selected="0">
            <x v="174"/>
          </reference>
          <reference field="3" count="1" selected="0">
            <x v="174"/>
          </reference>
          <reference field="4" count="1" selected="0">
            <x v="177"/>
          </reference>
          <reference field="5" count="1">
            <x v="174"/>
          </reference>
        </references>
      </pivotArea>
    </format>
    <format dxfId="16223">
      <pivotArea dataOnly="0" labelOnly="1" fieldPosition="0">
        <references count="6">
          <reference field="0" count="1" selected="0">
            <x v="176"/>
          </reference>
          <reference field="1" count="1" selected="0">
            <x v="174"/>
          </reference>
          <reference field="2" count="1" selected="0">
            <x v="175"/>
          </reference>
          <reference field="3" count="1" selected="0">
            <x v="175"/>
          </reference>
          <reference field="4" count="1" selected="0">
            <x v="178"/>
          </reference>
          <reference field="5" count="1">
            <x v="175"/>
          </reference>
        </references>
      </pivotArea>
    </format>
    <format dxfId="16222">
      <pivotArea dataOnly="0" labelOnly="1" fieldPosition="0">
        <references count="6">
          <reference field="0" count="1" selected="0">
            <x v="177"/>
          </reference>
          <reference field="1" count="1" selected="0">
            <x v="175"/>
          </reference>
          <reference field="2" count="1" selected="0">
            <x v="176"/>
          </reference>
          <reference field="3" count="1" selected="0">
            <x v="176"/>
          </reference>
          <reference field="4" count="1" selected="0">
            <x v="179"/>
          </reference>
          <reference field="5" count="1">
            <x v="176"/>
          </reference>
        </references>
      </pivotArea>
    </format>
    <format dxfId="16221">
      <pivotArea dataOnly="0" labelOnly="1" fieldPosition="0">
        <references count="6">
          <reference field="0" count="1" selected="0">
            <x v="178"/>
          </reference>
          <reference field="1" count="1" selected="0">
            <x v="176"/>
          </reference>
          <reference field="2" count="1" selected="0">
            <x v="177"/>
          </reference>
          <reference field="3" count="1" selected="0">
            <x v="177"/>
          </reference>
          <reference field="4" count="1" selected="0">
            <x v="180"/>
          </reference>
          <reference field="5" count="1">
            <x v="177"/>
          </reference>
        </references>
      </pivotArea>
    </format>
    <format dxfId="16220">
      <pivotArea dataOnly="0" labelOnly="1" fieldPosition="0">
        <references count="6">
          <reference field="0" count="1" selected="0">
            <x v="179"/>
          </reference>
          <reference field="1" count="1" selected="0">
            <x v="177"/>
          </reference>
          <reference field="2" count="1" selected="0">
            <x v="178"/>
          </reference>
          <reference field="3" count="1" selected="0">
            <x v="178"/>
          </reference>
          <reference field="4" count="1" selected="0">
            <x v="181"/>
          </reference>
          <reference field="5" count="1">
            <x v="178"/>
          </reference>
        </references>
      </pivotArea>
    </format>
    <format dxfId="16219">
      <pivotArea dataOnly="0" labelOnly="1" fieldPosition="0">
        <references count="6">
          <reference field="0" count="1" selected="0">
            <x v="180"/>
          </reference>
          <reference field="1" count="1" selected="0">
            <x v="178"/>
          </reference>
          <reference field="2" count="1" selected="0">
            <x v="179"/>
          </reference>
          <reference field="3" count="1" selected="0">
            <x v="179"/>
          </reference>
          <reference field="4" count="1" selected="0">
            <x v="182"/>
          </reference>
          <reference field="5" count="1">
            <x v="179"/>
          </reference>
        </references>
      </pivotArea>
    </format>
    <format dxfId="16218">
      <pivotArea dataOnly="0" labelOnly="1" fieldPosition="0">
        <references count="6">
          <reference field="0" count="1" selected="0">
            <x v="181"/>
          </reference>
          <reference field="1" count="1" selected="0">
            <x v="179"/>
          </reference>
          <reference field="2" count="1" selected="0">
            <x v="180"/>
          </reference>
          <reference field="3" count="1" selected="0">
            <x v="180"/>
          </reference>
          <reference field="4" count="1" selected="0">
            <x v="183"/>
          </reference>
          <reference field="5" count="1">
            <x v="180"/>
          </reference>
        </references>
      </pivotArea>
    </format>
    <format dxfId="16217">
      <pivotArea dataOnly="0" labelOnly="1" fieldPosition="0">
        <references count="6">
          <reference field="0" count="1" selected="0">
            <x v="182"/>
          </reference>
          <reference field="1" count="1" selected="0">
            <x v="180"/>
          </reference>
          <reference field="2" count="1" selected="0">
            <x v="181"/>
          </reference>
          <reference field="3" count="1" selected="0">
            <x v="181"/>
          </reference>
          <reference field="4" count="1" selected="0">
            <x v="184"/>
          </reference>
          <reference field="5" count="1">
            <x v="181"/>
          </reference>
        </references>
      </pivotArea>
    </format>
    <format dxfId="16216">
      <pivotArea dataOnly="0" labelOnly="1" fieldPosition="0">
        <references count="6">
          <reference field="0" count="1" selected="0">
            <x v="183"/>
          </reference>
          <reference field="1" count="1" selected="0">
            <x v="181"/>
          </reference>
          <reference field="2" count="1" selected="0">
            <x v="182"/>
          </reference>
          <reference field="3" count="1" selected="0">
            <x v="182"/>
          </reference>
          <reference field="4" count="1" selected="0">
            <x v="185"/>
          </reference>
          <reference field="5" count="1">
            <x v="182"/>
          </reference>
        </references>
      </pivotArea>
    </format>
    <format dxfId="16215">
      <pivotArea dataOnly="0" labelOnly="1" fieldPosition="0">
        <references count="6">
          <reference field="0" count="1" selected="0">
            <x v="184"/>
          </reference>
          <reference field="1" count="1" selected="0">
            <x v="182"/>
          </reference>
          <reference field="2" count="1" selected="0">
            <x v="183"/>
          </reference>
          <reference field="3" count="1" selected="0">
            <x v="183"/>
          </reference>
          <reference field="4" count="1" selected="0">
            <x v="186"/>
          </reference>
          <reference field="5" count="1">
            <x v="183"/>
          </reference>
        </references>
      </pivotArea>
    </format>
    <format dxfId="16214">
      <pivotArea dataOnly="0" labelOnly="1" fieldPosition="0">
        <references count="6">
          <reference field="0" count="1" selected="0">
            <x v="185"/>
          </reference>
          <reference field="1" count="1" selected="0">
            <x v="183"/>
          </reference>
          <reference field="2" count="1" selected="0">
            <x v="184"/>
          </reference>
          <reference field="3" count="1" selected="0">
            <x v="184"/>
          </reference>
          <reference field="4" count="1" selected="0">
            <x v="187"/>
          </reference>
          <reference field="5" count="1">
            <x v="184"/>
          </reference>
        </references>
      </pivotArea>
    </format>
    <format dxfId="16213">
      <pivotArea dataOnly="0" labelOnly="1" fieldPosition="0">
        <references count="6">
          <reference field="0" count="1" selected="0">
            <x v="186"/>
          </reference>
          <reference field="1" count="1" selected="0">
            <x v="184"/>
          </reference>
          <reference field="2" count="1" selected="0">
            <x v="185"/>
          </reference>
          <reference field="3" count="1" selected="0">
            <x v="185"/>
          </reference>
          <reference field="4" count="1" selected="0">
            <x v="188"/>
          </reference>
          <reference field="5" count="1">
            <x v="185"/>
          </reference>
        </references>
      </pivotArea>
    </format>
    <format dxfId="16212">
      <pivotArea dataOnly="0" labelOnly="1" fieldPosition="0">
        <references count="6">
          <reference field="0" count="1" selected="0">
            <x v="187"/>
          </reference>
          <reference field="1" count="1" selected="0">
            <x v="185"/>
          </reference>
          <reference field="2" count="1" selected="0">
            <x v="186"/>
          </reference>
          <reference field="3" count="1" selected="0">
            <x v="186"/>
          </reference>
          <reference field="4" count="1" selected="0">
            <x v="189"/>
          </reference>
          <reference field="5" count="1">
            <x v="186"/>
          </reference>
        </references>
      </pivotArea>
    </format>
    <format dxfId="16211">
      <pivotArea dataOnly="0" labelOnly="1" fieldPosition="0">
        <references count="6">
          <reference field="0" count="1" selected="0">
            <x v="188"/>
          </reference>
          <reference field="1" count="1" selected="0">
            <x v="186"/>
          </reference>
          <reference field="2" count="1" selected="0">
            <x v="187"/>
          </reference>
          <reference field="3" count="1" selected="0">
            <x v="187"/>
          </reference>
          <reference field="4" count="1" selected="0">
            <x v="190"/>
          </reference>
          <reference field="5" count="1">
            <x v="187"/>
          </reference>
        </references>
      </pivotArea>
    </format>
    <format dxfId="16210">
      <pivotArea dataOnly="0" labelOnly="1" fieldPosition="0">
        <references count="6">
          <reference field="0" count="1" selected="0">
            <x v="189"/>
          </reference>
          <reference field="1" count="1" selected="0">
            <x v="187"/>
          </reference>
          <reference field="2" count="1" selected="0">
            <x v="188"/>
          </reference>
          <reference field="3" count="1" selected="0">
            <x v="188"/>
          </reference>
          <reference field="4" count="1" selected="0">
            <x v="191"/>
          </reference>
          <reference field="5" count="1">
            <x v="188"/>
          </reference>
        </references>
      </pivotArea>
    </format>
    <format dxfId="16209">
      <pivotArea dataOnly="0" labelOnly="1" fieldPosition="0">
        <references count="6">
          <reference field="0" count="1" selected="0">
            <x v="190"/>
          </reference>
          <reference field="1" count="1" selected="0">
            <x v="188"/>
          </reference>
          <reference field="2" count="1" selected="0">
            <x v="189"/>
          </reference>
          <reference field="3" count="1" selected="0">
            <x v="189"/>
          </reference>
          <reference field="4" count="1" selected="0">
            <x v="192"/>
          </reference>
          <reference field="5" count="1">
            <x v="189"/>
          </reference>
        </references>
      </pivotArea>
    </format>
    <format dxfId="16208">
      <pivotArea dataOnly="0" labelOnly="1" fieldPosition="0">
        <references count="6">
          <reference field="0" count="1" selected="0">
            <x v="191"/>
          </reference>
          <reference field="1" count="1" selected="0">
            <x v="189"/>
          </reference>
          <reference field="2" count="1" selected="0">
            <x v="190"/>
          </reference>
          <reference field="3" count="1" selected="0">
            <x v="190"/>
          </reference>
          <reference field="4" count="1" selected="0">
            <x v="193"/>
          </reference>
          <reference field="5" count="1">
            <x v="190"/>
          </reference>
        </references>
      </pivotArea>
    </format>
    <format dxfId="16207">
      <pivotArea dataOnly="0" labelOnly="1" fieldPosition="0">
        <references count="6">
          <reference field="0" count="1" selected="0">
            <x v="192"/>
          </reference>
          <reference field="1" count="1" selected="0">
            <x v="190"/>
          </reference>
          <reference field="2" count="1" selected="0">
            <x v="191"/>
          </reference>
          <reference field="3" count="1" selected="0">
            <x v="191"/>
          </reference>
          <reference field="4" count="1" selected="0">
            <x v="194"/>
          </reference>
          <reference field="5" count="1">
            <x v="191"/>
          </reference>
        </references>
      </pivotArea>
    </format>
    <format dxfId="16206">
      <pivotArea dataOnly="0" labelOnly="1" fieldPosition="0">
        <references count="6">
          <reference field="0" count="1" selected="0">
            <x v="193"/>
          </reference>
          <reference field="1" count="1" selected="0">
            <x v="191"/>
          </reference>
          <reference field="2" count="1" selected="0">
            <x v="192"/>
          </reference>
          <reference field="3" count="1" selected="0">
            <x v="192"/>
          </reference>
          <reference field="4" count="1" selected="0">
            <x v="195"/>
          </reference>
          <reference field="5" count="1">
            <x v="192"/>
          </reference>
        </references>
      </pivotArea>
    </format>
    <format dxfId="16205">
      <pivotArea dataOnly="0" labelOnly="1" fieldPosition="0">
        <references count="6">
          <reference field="0" count="1" selected="0">
            <x v="194"/>
          </reference>
          <reference field="1" count="1" selected="0">
            <x v="192"/>
          </reference>
          <reference field="2" count="1" selected="0">
            <x v="193"/>
          </reference>
          <reference field="3" count="1" selected="0">
            <x v="193"/>
          </reference>
          <reference field="4" count="1" selected="0">
            <x v="196"/>
          </reference>
          <reference field="5" count="1">
            <x v="193"/>
          </reference>
        </references>
      </pivotArea>
    </format>
    <format dxfId="16204">
      <pivotArea dataOnly="0" labelOnly="1" fieldPosition="0">
        <references count="6">
          <reference field="0" count="1" selected="0">
            <x v="195"/>
          </reference>
          <reference field="1" count="1" selected="0">
            <x v="193"/>
          </reference>
          <reference field="2" count="1" selected="0">
            <x v="194"/>
          </reference>
          <reference field="3" count="1" selected="0">
            <x v="194"/>
          </reference>
          <reference field="4" count="1" selected="0">
            <x v="197"/>
          </reference>
          <reference field="5" count="1">
            <x v="194"/>
          </reference>
        </references>
      </pivotArea>
    </format>
    <format dxfId="16203">
      <pivotArea dataOnly="0" labelOnly="1" fieldPosition="0">
        <references count="6">
          <reference field="0" count="1" selected="0">
            <x v="196"/>
          </reference>
          <reference field="1" count="1" selected="0">
            <x v="194"/>
          </reference>
          <reference field="2" count="1" selected="0">
            <x v="195"/>
          </reference>
          <reference field="3" count="1" selected="0">
            <x v="195"/>
          </reference>
          <reference field="4" count="1" selected="0">
            <x v="198"/>
          </reference>
          <reference field="5" count="1">
            <x v="195"/>
          </reference>
        </references>
      </pivotArea>
    </format>
    <format dxfId="16202">
      <pivotArea dataOnly="0" labelOnly="1" fieldPosition="0">
        <references count="6">
          <reference field="0" count="1" selected="0">
            <x v="197"/>
          </reference>
          <reference field="1" count="1" selected="0">
            <x v="195"/>
          </reference>
          <reference field="2" count="1" selected="0">
            <x v="196"/>
          </reference>
          <reference field="3" count="1" selected="0">
            <x v="196"/>
          </reference>
          <reference field="4" count="1" selected="0">
            <x v="199"/>
          </reference>
          <reference field="5" count="1">
            <x v="196"/>
          </reference>
        </references>
      </pivotArea>
    </format>
    <format dxfId="16201">
      <pivotArea dataOnly="0" labelOnly="1" fieldPosition="0">
        <references count="6">
          <reference field="0" count="1" selected="0">
            <x v="198"/>
          </reference>
          <reference field="1" count="1" selected="0">
            <x v="196"/>
          </reference>
          <reference field="2" count="1" selected="0">
            <x v="197"/>
          </reference>
          <reference field="3" count="1" selected="0">
            <x v="197"/>
          </reference>
          <reference field="4" count="1" selected="0">
            <x v="200"/>
          </reference>
          <reference field="5" count="1">
            <x v="197"/>
          </reference>
        </references>
      </pivotArea>
    </format>
    <format dxfId="16200">
      <pivotArea dataOnly="0" labelOnly="1" fieldPosition="0">
        <references count="6">
          <reference field="0" count="1" selected="0">
            <x v="199"/>
          </reference>
          <reference field="1" count="1" selected="0">
            <x v="197"/>
          </reference>
          <reference field="2" count="1" selected="0">
            <x v="198"/>
          </reference>
          <reference field="3" count="1" selected="0">
            <x v="198"/>
          </reference>
          <reference field="4" count="1" selected="0">
            <x v="201"/>
          </reference>
          <reference field="5" count="1">
            <x v="198"/>
          </reference>
        </references>
      </pivotArea>
    </format>
    <format dxfId="16199">
      <pivotArea dataOnly="0" labelOnly="1" fieldPosition="0">
        <references count="6">
          <reference field="0" count="1" selected="0">
            <x v="200"/>
          </reference>
          <reference field="1" count="1" selected="0">
            <x v="198"/>
          </reference>
          <reference field="2" count="1" selected="0">
            <x v="199"/>
          </reference>
          <reference field="3" count="1" selected="0">
            <x v="199"/>
          </reference>
          <reference field="4" count="1" selected="0">
            <x v="202"/>
          </reference>
          <reference field="5" count="1">
            <x v="199"/>
          </reference>
        </references>
      </pivotArea>
    </format>
    <format dxfId="16198">
      <pivotArea dataOnly="0" labelOnly="1" fieldPosition="0">
        <references count="6">
          <reference field="0" count="1" selected="0">
            <x v="201"/>
          </reference>
          <reference field="1" count="1" selected="0">
            <x v="199"/>
          </reference>
          <reference field="2" count="1" selected="0">
            <x v="200"/>
          </reference>
          <reference field="3" count="1" selected="0">
            <x v="200"/>
          </reference>
          <reference field="4" count="1" selected="0">
            <x v="203"/>
          </reference>
          <reference field="5" count="1">
            <x v="200"/>
          </reference>
        </references>
      </pivotArea>
    </format>
    <format dxfId="16197">
      <pivotArea dataOnly="0" labelOnly="1" fieldPosition="0">
        <references count="6">
          <reference field="0" count="1" selected="0">
            <x v="202"/>
          </reference>
          <reference field="1" count="1" selected="0">
            <x v="200"/>
          </reference>
          <reference field="2" count="1" selected="0">
            <x v="201"/>
          </reference>
          <reference field="3" count="1" selected="0">
            <x v="201"/>
          </reference>
          <reference field="4" count="1" selected="0">
            <x v="204"/>
          </reference>
          <reference field="5" count="1">
            <x v="201"/>
          </reference>
        </references>
      </pivotArea>
    </format>
    <format dxfId="16196">
      <pivotArea dataOnly="0" labelOnly="1" fieldPosition="0">
        <references count="6">
          <reference field="0" count="1" selected="0">
            <x v="203"/>
          </reference>
          <reference field="1" count="1" selected="0">
            <x v="201"/>
          </reference>
          <reference field="2" count="1" selected="0">
            <x v="202"/>
          </reference>
          <reference field="3" count="1" selected="0">
            <x v="202"/>
          </reference>
          <reference field="4" count="1" selected="0">
            <x v="205"/>
          </reference>
          <reference field="5" count="1">
            <x v="202"/>
          </reference>
        </references>
      </pivotArea>
    </format>
    <format dxfId="16195">
      <pivotArea dataOnly="0" labelOnly="1" fieldPosition="0">
        <references count="6">
          <reference field="0" count="1" selected="0">
            <x v="204"/>
          </reference>
          <reference field="1" count="1" selected="0">
            <x v="202"/>
          </reference>
          <reference field="2" count="1" selected="0">
            <x v="203"/>
          </reference>
          <reference field="3" count="1" selected="0">
            <x v="203"/>
          </reference>
          <reference field="4" count="1" selected="0">
            <x v="206"/>
          </reference>
          <reference field="5" count="1">
            <x v="203"/>
          </reference>
        </references>
      </pivotArea>
    </format>
    <format dxfId="16194">
      <pivotArea dataOnly="0" labelOnly="1" fieldPosition="0">
        <references count="6">
          <reference field="0" count="1" selected="0">
            <x v="205"/>
          </reference>
          <reference field="1" count="1" selected="0">
            <x v="203"/>
          </reference>
          <reference field="2" count="1" selected="0">
            <x v="204"/>
          </reference>
          <reference field="3" count="1" selected="0">
            <x v="204"/>
          </reference>
          <reference field="4" count="1" selected="0">
            <x v="207"/>
          </reference>
          <reference field="5" count="1">
            <x v="204"/>
          </reference>
        </references>
      </pivotArea>
    </format>
    <format dxfId="16193">
      <pivotArea dataOnly="0" labelOnly="1" fieldPosition="0">
        <references count="6">
          <reference field="0" count="1" selected="0">
            <x v="206"/>
          </reference>
          <reference field="1" count="1" selected="0">
            <x v="204"/>
          </reference>
          <reference field="2" count="1" selected="0">
            <x v="205"/>
          </reference>
          <reference field="3" count="1" selected="0">
            <x v="205"/>
          </reference>
          <reference field="4" count="1" selected="0">
            <x v="208"/>
          </reference>
          <reference field="5" count="1">
            <x v="205"/>
          </reference>
        </references>
      </pivotArea>
    </format>
    <format dxfId="16192">
      <pivotArea dataOnly="0" labelOnly="1" fieldPosition="0">
        <references count="6">
          <reference field="0" count="1" selected="0">
            <x v="207"/>
          </reference>
          <reference field="1" count="1" selected="0">
            <x v="205"/>
          </reference>
          <reference field="2" count="1" selected="0">
            <x v="206"/>
          </reference>
          <reference field="3" count="1" selected="0">
            <x v="206"/>
          </reference>
          <reference field="4" count="1" selected="0">
            <x v="209"/>
          </reference>
          <reference field="5" count="1">
            <x v="206"/>
          </reference>
        </references>
      </pivotArea>
    </format>
    <format dxfId="16191">
      <pivotArea dataOnly="0" labelOnly="1" fieldPosition="0">
        <references count="6">
          <reference field="0" count="1" selected="0">
            <x v="208"/>
          </reference>
          <reference field="1" count="1" selected="0">
            <x v="206"/>
          </reference>
          <reference field="2" count="1" selected="0">
            <x v="207"/>
          </reference>
          <reference field="3" count="1" selected="0">
            <x v="207"/>
          </reference>
          <reference field="4" count="1" selected="0">
            <x v="210"/>
          </reference>
          <reference field="5" count="1">
            <x v="207"/>
          </reference>
        </references>
      </pivotArea>
    </format>
    <format dxfId="16190">
      <pivotArea dataOnly="0" labelOnly="1" fieldPosition="0">
        <references count="6">
          <reference field="0" count="1" selected="0">
            <x v="209"/>
          </reference>
          <reference field="1" count="1" selected="0">
            <x v="207"/>
          </reference>
          <reference field="2" count="1" selected="0">
            <x v="208"/>
          </reference>
          <reference field="3" count="1" selected="0">
            <x v="208"/>
          </reference>
          <reference field="4" count="1" selected="0">
            <x v="211"/>
          </reference>
          <reference field="5" count="1">
            <x v="208"/>
          </reference>
        </references>
      </pivotArea>
    </format>
    <format dxfId="16189">
      <pivotArea dataOnly="0" labelOnly="1" fieldPosition="0">
        <references count="6">
          <reference field="0" count="1" selected="0">
            <x v="210"/>
          </reference>
          <reference field="1" count="1" selected="0">
            <x v="208"/>
          </reference>
          <reference field="2" count="1" selected="0">
            <x v="209"/>
          </reference>
          <reference field="3" count="1" selected="0">
            <x v="209"/>
          </reference>
          <reference field="4" count="1" selected="0">
            <x v="212"/>
          </reference>
          <reference field="5" count="1">
            <x v="209"/>
          </reference>
        </references>
      </pivotArea>
    </format>
    <format dxfId="16188">
      <pivotArea dataOnly="0" labelOnly="1" fieldPosition="0">
        <references count="6">
          <reference field="0" count="1" selected="0">
            <x v="211"/>
          </reference>
          <reference field="1" count="1" selected="0">
            <x v="209"/>
          </reference>
          <reference field="2" count="1" selected="0">
            <x v="210"/>
          </reference>
          <reference field="3" count="1" selected="0">
            <x v="210"/>
          </reference>
          <reference field="4" count="1" selected="0">
            <x v="213"/>
          </reference>
          <reference field="5" count="1">
            <x v="210"/>
          </reference>
        </references>
      </pivotArea>
    </format>
    <format dxfId="16187">
      <pivotArea dataOnly="0" labelOnly="1" fieldPosition="0">
        <references count="6">
          <reference field="0" count="1" selected="0">
            <x v="212"/>
          </reference>
          <reference field="1" count="1" selected="0">
            <x v="210"/>
          </reference>
          <reference field="2" count="1" selected="0">
            <x v="211"/>
          </reference>
          <reference field="3" count="1" selected="0">
            <x v="211"/>
          </reference>
          <reference field="4" count="1" selected="0">
            <x v="214"/>
          </reference>
          <reference field="5" count="1">
            <x v="211"/>
          </reference>
        </references>
      </pivotArea>
    </format>
    <format dxfId="16186">
      <pivotArea dataOnly="0" labelOnly="1" fieldPosition="0">
        <references count="6">
          <reference field="0" count="1" selected="0">
            <x v="213"/>
          </reference>
          <reference field="1" count="1" selected="0">
            <x v="211"/>
          </reference>
          <reference field="2" count="1" selected="0">
            <x v="212"/>
          </reference>
          <reference field="3" count="1" selected="0">
            <x v="212"/>
          </reference>
          <reference field="4" count="1" selected="0">
            <x v="215"/>
          </reference>
          <reference field="5" count="1">
            <x v="212"/>
          </reference>
        </references>
      </pivotArea>
    </format>
    <format dxfId="16185">
      <pivotArea dataOnly="0" labelOnly="1" fieldPosition="0">
        <references count="6">
          <reference field="0" count="1" selected="0">
            <x v="214"/>
          </reference>
          <reference field="1" count="1" selected="0">
            <x v="212"/>
          </reference>
          <reference field="2" count="1" selected="0">
            <x v="213"/>
          </reference>
          <reference field="3" count="1" selected="0">
            <x v="213"/>
          </reference>
          <reference field="4" count="1" selected="0">
            <x v="216"/>
          </reference>
          <reference field="5" count="1">
            <x v="213"/>
          </reference>
        </references>
      </pivotArea>
    </format>
    <format dxfId="16184">
      <pivotArea dataOnly="0" labelOnly="1" fieldPosition="0">
        <references count="6">
          <reference field="0" count="1" selected="0">
            <x v="215"/>
          </reference>
          <reference field="1" count="1" selected="0">
            <x v="213"/>
          </reference>
          <reference field="2" count="1" selected="0">
            <x v="214"/>
          </reference>
          <reference field="3" count="1" selected="0">
            <x v="214"/>
          </reference>
          <reference field="4" count="1" selected="0">
            <x v="217"/>
          </reference>
          <reference field="5" count="1">
            <x v="214"/>
          </reference>
        </references>
      </pivotArea>
    </format>
    <format dxfId="16183">
      <pivotArea dataOnly="0" labelOnly="1" fieldPosition="0">
        <references count="6">
          <reference field="0" count="1" selected="0">
            <x v="216"/>
          </reference>
          <reference field="1" count="1" selected="0">
            <x v="214"/>
          </reference>
          <reference field="2" count="1" selected="0">
            <x v="215"/>
          </reference>
          <reference field="3" count="1" selected="0">
            <x v="215"/>
          </reference>
          <reference field="4" count="1" selected="0">
            <x v="218"/>
          </reference>
          <reference field="5" count="1">
            <x v="215"/>
          </reference>
        </references>
      </pivotArea>
    </format>
    <format dxfId="16182">
      <pivotArea dataOnly="0" labelOnly="1" fieldPosition="0">
        <references count="6">
          <reference field="0" count="1" selected="0">
            <x v="217"/>
          </reference>
          <reference field="1" count="1" selected="0">
            <x v="215"/>
          </reference>
          <reference field="2" count="1" selected="0">
            <x v="216"/>
          </reference>
          <reference field="3" count="1" selected="0">
            <x v="216"/>
          </reference>
          <reference field="4" count="1" selected="0">
            <x v="219"/>
          </reference>
          <reference field="5" count="1">
            <x v="216"/>
          </reference>
        </references>
      </pivotArea>
    </format>
    <format dxfId="16181">
      <pivotArea dataOnly="0" labelOnly="1" fieldPosition="0">
        <references count="6">
          <reference field="0" count="1" selected="0">
            <x v="218"/>
          </reference>
          <reference field="1" count="1" selected="0">
            <x v="216"/>
          </reference>
          <reference field="2" count="1" selected="0">
            <x v="217"/>
          </reference>
          <reference field="3" count="1" selected="0">
            <x v="217"/>
          </reference>
          <reference field="4" count="1" selected="0">
            <x v="220"/>
          </reference>
          <reference field="5" count="1">
            <x v="217"/>
          </reference>
        </references>
      </pivotArea>
    </format>
    <format dxfId="16180">
      <pivotArea dataOnly="0" labelOnly="1" fieldPosition="0">
        <references count="6">
          <reference field="0" count="1" selected="0">
            <x v="219"/>
          </reference>
          <reference field="1" count="1" selected="0">
            <x v="217"/>
          </reference>
          <reference field="2" count="1" selected="0">
            <x v="218"/>
          </reference>
          <reference field="3" count="1" selected="0">
            <x v="218"/>
          </reference>
          <reference field="4" count="1" selected="0">
            <x v="221"/>
          </reference>
          <reference field="5" count="1">
            <x v="218"/>
          </reference>
        </references>
      </pivotArea>
    </format>
    <format dxfId="16179">
      <pivotArea dataOnly="0" labelOnly="1" fieldPosition="0">
        <references count="6">
          <reference field="0" count="1" selected="0">
            <x v="220"/>
          </reference>
          <reference field="1" count="1" selected="0">
            <x v="218"/>
          </reference>
          <reference field="2" count="1" selected="0">
            <x v="219"/>
          </reference>
          <reference field="3" count="1" selected="0">
            <x v="219"/>
          </reference>
          <reference field="4" count="1" selected="0">
            <x v="222"/>
          </reference>
          <reference field="5" count="1">
            <x v="219"/>
          </reference>
        </references>
      </pivotArea>
    </format>
    <format dxfId="16178">
      <pivotArea dataOnly="0" labelOnly="1" fieldPosition="0">
        <references count="6">
          <reference field="0" count="1" selected="0">
            <x v="221"/>
          </reference>
          <reference field="1" count="1" selected="0">
            <x v="219"/>
          </reference>
          <reference field="2" count="1" selected="0">
            <x v="220"/>
          </reference>
          <reference field="3" count="1" selected="0">
            <x v="220"/>
          </reference>
          <reference field="4" count="1" selected="0">
            <x v="223"/>
          </reference>
          <reference field="5" count="1">
            <x v="220"/>
          </reference>
        </references>
      </pivotArea>
    </format>
    <format dxfId="16177">
      <pivotArea dataOnly="0" labelOnly="1" fieldPosition="0">
        <references count="6">
          <reference field="0" count="1" selected="0">
            <x v="222"/>
          </reference>
          <reference field="1" count="1" selected="0">
            <x v="220"/>
          </reference>
          <reference field="2" count="1" selected="0">
            <x v="221"/>
          </reference>
          <reference field="3" count="1" selected="0">
            <x v="221"/>
          </reference>
          <reference field="4" count="1" selected="0">
            <x v="224"/>
          </reference>
          <reference field="5" count="1">
            <x v="221"/>
          </reference>
        </references>
      </pivotArea>
    </format>
    <format dxfId="16176">
      <pivotArea dataOnly="0" labelOnly="1" fieldPosition="0">
        <references count="6">
          <reference field="0" count="1" selected="0">
            <x v="223"/>
          </reference>
          <reference field="1" count="1" selected="0">
            <x v="221"/>
          </reference>
          <reference field="2" count="1" selected="0">
            <x v="222"/>
          </reference>
          <reference field="3" count="1" selected="0">
            <x v="222"/>
          </reference>
          <reference field="4" count="1" selected="0">
            <x v="225"/>
          </reference>
          <reference field="5" count="1">
            <x v="222"/>
          </reference>
        </references>
      </pivotArea>
    </format>
    <format dxfId="16175">
      <pivotArea dataOnly="0" labelOnly="1" fieldPosition="0">
        <references count="6">
          <reference field="0" count="1" selected="0">
            <x v="224"/>
          </reference>
          <reference field="1" count="1" selected="0">
            <x v="222"/>
          </reference>
          <reference field="2" count="1" selected="0">
            <x v="223"/>
          </reference>
          <reference field="3" count="1" selected="0">
            <x v="223"/>
          </reference>
          <reference field="4" count="1" selected="0">
            <x v="226"/>
          </reference>
          <reference field="5" count="1">
            <x v="223"/>
          </reference>
        </references>
      </pivotArea>
    </format>
    <format dxfId="16174">
      <pivotArea dataOnly="0" labelOnly="1" fieldPosition="0">
        <references count="6">
          <reference field="0" count="1" selected="0">
            <x v="225"/>
          </reference>
          <reference field="1" count="1" selected="0">
            <x v="223"/>
          </reference>
          <reference field="2" count="1" selected="0">
            <x v="224"/>
          </reference>
          <reference field="3" count="1" selected="0">
            <x v="224"/>
          </reference>
          <reference field="4" count="1" selected="0">
            <x v="227"/>
          </reference>
          <reference field="5" count="1">
            <x v="224"/>
          </reference>
        </references>
      </pivotArea>
    </format>
    <format dxfId="16173">
      <pivotArea dataOnly="0" labelOnly="1" fieldPosition="0">
        <references count="6">
          <reference field="0" count="1" selected="0">
            <x v="226"/>
          </reference>
          <reference field="1" count="1" selected="0">
            <x v="224"/>
          </reference>
          <reference field="2" count="1" selected="0">
            <x v="225"/>
          </reference>
          <reference field="3" count="1" selected="0">
            <x v="225"/>
          </reference>
          <reference field="4" count="1" selected="0">
            <x v="228"/>
          </reference>
          <reference field="5" count="1">
            <x v="225"/>
          </reference>
        </references>
      </pivotArea>
    </format>
    <format dxfId="16172">
      <pivotArea dataOnly="0" labelOnly="1" fieldPosition="0">
        <references count="6">
          <reference field="0" count="1" selected="0">
            <x v="227"/>
          </reference>
          <reference field="1" count="1" selected="0">
            <x v="225"/>
          </reference>
          <reference field="2" count="1" selected="0">
            <x v="226"/>
          </reference>
          <reference field="3" count="1" selected="0">
            <x v="226"/>
          </reference>
          <reference field="4" count="1" selected="0">
            <x v="229"/>
          </reference>
          <reference field="5" count="1">
            <x v="226"/>
          </reference>
        </references>
      </pivotArea>
    </format>
    <format dxfId="16171">
      <pivotArea dataOnly="0" labelOnly="1" fieldPosition="0">
        <references count="6">
          <reference field="0" count="1" selected="0">
            <x v="228"/>
          </reference>
          <reference field="1" count="1" selected="0">
            <x v="226"/>
          </reference>
          <reference field="2" count="1" selected="0">
            <x v="227"/>
          </reference>
          <reference field="3" count="1" selected="0">
            <x v="227"/>
          </reference>
          <reference field="4" count="1" selected="0">
            <x v="230"/>
          </reference>
          <reference field="5" count="1">
            <x v="227"/>
          </reference>
        </references>
      </pivotArea>
    </format>
    <format dxfId="16170">
      <pivotArea dataOnly="0" labelOnly="1" fieldPosition="0">
        <references count="6">
          <reference field="0" count="1" selected="0">
            <x v="229"/>
          </reference>
          <reference field="1" count="1" selected="0">
            <x v="227"/>
          </reference>
          <reference field="2" count="1" selected="0">
            <x v="228"/>
          </reference>
          <reference field="3" count="1" selected="0">
            <x v="228"/>
          </reference>
          <reference field="4" count="1" selected="0">
            <x v="231"/>
          </reference>
          <reference field="5" count="1">
            <x v="228"/>
          </reference>
        </references>
      </pivotArea>
    </format>
    <format dxfId="16169">
      <pivotArea dataOnly="0" labelOnly="1" fieldPosition="0">
        <references count="6">
          <reference field="0" count="1" selected="0">
            <x v="230"/>
          </reference>
          <reference field="1" count="1" selected="0">
            <x v="228"/>
          </reference>
          <reference field="2" count="1" selected="0">
            <x v="229"/>
          </reference>
          <reference field="3" count="1" selected="0">
            <x v="229"/>
          </reference>
          <reference field="4" count="1" selected="0">
            <x v="232"/>
          </reference>
          <reference field="5" count="1">
            <x v="229"/>
          </reference>
        </references>
      </pivotArea>
    </format>
    <format dxfId="16168">
      <pivotArea dataOnly="0" labelOnly="1" fieldPosition="0">
        <references count="6">
          <reference field="0" count="1" selected="0">
            <x v="231"/>
          </reference>
          <reference field="1" count="1" selected="0">
            <x v="229"/>
          </reference>
          <reference field="2" count="1" selected="0">
            <x v="230"/>
          </reference>
          <reference field="3" count="1" selected="0">
            <x v="230"/>
          </reference>
          <reference field="4" count="1" selected="0">
            <x v="233"/>
          </reference>
          <reference field="5" count="1">
            <x v="230"/>
          </reference>
        </references>
      </pivotArea>
    </format>
    <format dxfId="16167">
      <pivotArea dataOnly="0" labelOnly="1" fieldPosition="0">
        <references count="6">
          <reference field="0" count="1" selected="0">
            <x v="232"/>
          </reference>
          <reference field="1" count="1" selected="0">
            <x v="230"/>
          </reference>
          <reference field="2" count="1" selected="0">
            <x v="231"/>
          </reference>
          <reference field="3" count="1" selected="0">
            <x v="231"/>
          </reference>
          <reference field="4" count="1" selected="0">
            <x v="234"/>
          </reference>
          <reference field="5" count="1">
            <x v="231"/>
          </reference>
        </references>
      </pivotArea>
    </format>
    <format dxfId="16166">
      <pivotArea dataOnly="0" labelOnly="1" fieldPosition="0">
        <references count="6">
          <reference field="0" count="1" selected="0">
            <x v="233"/>
          </reference>
          <reference field="1" count="1" selected="0">
            <x v="231"/>
          </reference>
          <reference field="2" count="1" selected="0">
            <x v="232"/>
          </reference>
          <reference field="3" count="1" selected="0">
            <x v="232"/>
          </reference>
          <reference field="4" count="1" selected="0">
            <x v="235"/>
          </reference>
          <reference field="5" count="1">
            <x v="232"/>
          </reference>
        </references>
      </pivotArea>
    </format>
    <format dxfId="16165">
      <pivotArea dataOnly="0" labelOnly="1" fieldPosition="0">
        <references count="6">
          <reference field="0" count="1" selected="0">
            <x v="234"/>
          </reference>
          <reference field="1" count="1" selected="0">
            <x v="232"/>
          </reference>
          <reference field="2" count="1" selected="0">
            <x v="233"/>
          </reference>
          <reference field="3" count="1" selected="0">
            <x v="233"/>
          </reference>
          <reference field="4" count="1" selected="0">
            <x v="236"/>
          </reference>
          <reference field="5" count="1">
            <x v="233"/>
          </reference>
        </references>
      </pivotArea>
    </format>
    <format dxfId="16164">
      <pivotArea dataOnly="0" labelOnly="1" fieldPosition="0">
        <references count="6">
          <reference field="0" count="1" selected="0">
            <x v="235"/>
          </reference>
          <reference field="1" count="1" selected="0">
            <x v="233"/>
          </reference>
          <reference field="2" count="1" selected="0">
            <x v="234"/>
          </reference>
          <reference field="3" count="1" selected="0">
            <x v="234"/>
          </reference>
          <reference field="4" count="1" selected="0">
            <x v="237"/>
          </reference>
          <reference field="5" count="1">
            <x v="234"/>
          </reference>
        </references>
      </pivotArea>
    </format>
    <format dxfId="16163">
      <pivotArea dataOnly="0" labelOnly="1" fieldPosition="0">
        <references count="6">
          <reference field="0" count="1" selected="0">
            <x v="236"/>
          </reference>
          <reference field="1" count="1" selected="0">
            <x v="234"/>
          </reference>
          <reference field="2" count="1" selected="0">
            <x v="235"/>
          </reference>
          <reference field="3" count="1" selected="0">
            <x v="235"/>
          </reference>
          <reference field="4" count="1" selected="0">
            <x v="238"/>
          </reference>
          <reference field="5" count="1">
            <x v="235"/>
          </reference>
        </references>
      </pivotArea>
    </format>
    <format dxfId="16162">
      <pivotArea dataOnly="0" labelOnly="1" fieldPosition="0">
        <references count="6">
          <reference field="0" count="1" selected="0">
            <x v="237"/>
          </reference>
          <reference field="1" count="1" selected="0">
            <x v="235"/>
          </reference>
          <reference field="2" count="1" selected="0">
            <x v="236"/>
          </reference>
          <reference field="3" count="1" selected="0">
            <x v="236"/>
          </reference>
          <reference field="4" count="1" selected="0">
            <x v="239"/>
          </reference>
          <reference field="5" count="1">
            <x v="236"/>
          </reference>
        </references>
      </pivotArea>
    </format>
    <format dxfId="16161">
      <pivotArea dataOnly="0" labelOnly="1" fieldPosition="0">
        <references count="6">
          <reference field="0" count="1" selected="0">
            <x v="238"/>
          </reference>
          <reference field="1" count="1" selected="0">
            <x v="236"/>
          </reference>
          <reference field="2" count="1" selected="0">
            <x v="237"/>
          </reference>
          <reference field="3" count="1" selected="0">
            <x v="237"/>
          </reference>
          <reference field="4" count="1" selected="0">
            <x v="240"/>
          </reference>
          <reference field="5" count="1">
            <x v="237"/>
          </reference>
        </references>
      </pivotArea>
    </format>
    <format dxfId="16160">
      <pivotArea dataOnly="0" labelOnly="1" fieldPosition="0">
        <references count="6">
          <reference field="0" count="1" selected="0">
            <x v="239"/>
          </reference>
          <reference field="1" count="1" selected="0">
            <x v="237"/>
          </reference>
          <reference field="2" count="1" selected="0">
            <x v="238"/>
          </reference>
          <reference field="3" count="1" selected="0">
            <x v="238"/>
          </reference>
          <reference field="4" count="1" selected="0">
            <x v="241"/>
          </reference>
          <reference field="5" count="1">
            <x v="238"/>
          </reference>
        </references>
      </pivotArea>
    </format>
    <format dxfId="16159">
      <pivotArea dataOnly="0" labelOnly="1" fieldPosition="0">
        <references count="6">
          <reference field="0" count="1" selected="0">
            <x v="240"/>
          </reference>
          <reference field="1" count="1" selected="0">
            <x v="238"/>
          </reference>
          <reference field="2" count="1" selected="0">
            <x v="239"/>
          </reference>
          <reference field="3" count="1" selected="0">
            <x v="239"/>
          </reference>
          <reference field="4" count="1" selected="0">
            <x v="242"/>
          </reference>
          <reference field="5" count="1">
            <x v="239"/>
          </reference>
        </references>
      </pivotArea>
    </format>
    <format dxfId="16158">
      <pivotArea dataOnly="0" labelOnly="1" fieldPosition="0">
        <references count="6">
          <reference field="0" count="1" selected="0">
            <x v="241"/>
          </reference>
          <reference field="1" count="1" selected="0">
            <x v="239"/>
          </reference>
          <reference field="2" count="1" selected="0">
            <x v="240"/>
          </reference>
          <reference field="3" count="1" selected="0">
            <x v="240"/>
          </reference>
          <reference field="4" count="1" selected="0">
            <x v="243"/>
          </reference>
          <reference field="5" count="1">
            <x v="240"/>
          </reference>
        </references>
      </pivotArea>
    </format>
    <format dxfId="16157">
      <pivotArea dataOnly="0" labelOnly="1" fieldPosition="0">
        <references count="6">
          <reference field="0" count="1" selected="0">
            <x v="242"/>
          </reference>
          <reference field="1" count="1" selected="0">
            <x v="240"/>
          </reference>
          <reference field="2" count="1" selected="0">
            <x v="241"/>
          </reference>
          <reference field="3" count="1" selected="0">
            <x v="241"/>
          </reference>
          <reference field="4" count="1" selected="0">
            <x v="244"/>
          </reference>
          <reference field="5" count="1">
            <x v="241"/>
          </reference>
        </references>
      </pivotArea>
    </format>
    <format dxfId="16156">
      <pivotArea dataOnly="0" labelOnly="1" fieldPosition="0">
        <references count="6">
          <reference field="0" count="1" selected="0">
            <x v="243"/>
          </reference>
          <reference field="1" count="1" selected="0">
            <x v="241"/>
          </reference>
          <reference field="2" count="1" selected="0">
            <x v="242"/>
          </reference>
          <reference field="3" count="1" selected="0">
            <x v="242"/>
          </reference>
          <reference field="4" count="1" selected="0">
            <x v="245"/>
          </reference>
          <reference field="5" count="1">
            <x v="242"/>
          </reference>
        </references>
      </pivotArea>
    </format>
    <format dxfId="16155">
      <pivotArea dataOnly="0" labelOnly="1" fieldPosition="0">
        <references count="6">
          <reference field="0" count="1" selected="0">
            <x v="244"/>
          </reference>
          <reference field="1" count="1" selected="0">
            <x v="242"/>
          </reference>
          <reference field="2" count="1" selected="0">
            <x v="243"/>
          </reference>
          <reference field="3" count="1" selected="0">
            <x v="243"/>
          </reference>
          <reference field="4" count="1" selected="0">
            <x v="246"/>
          </reference>
          <reference field="5" count="1">
            <x v="243"/>
          </reference>
        </references>
      </pivotArea>
    </format>
    <format dxfId="16154">
      <pivotArea dataOnly="0" labelOnly="1" fieldPosition="0">
        <references count="6">
          <reference field="0" count="1" selected="0">
            <x v="245"/>
          </reference>
          <reference field="1" count="1" selected="0">
            <x v="243"/>
          </reference>
          <reference field="2" count="1" selected="0">
            <x v="244"/>
          </reference>
          <reference field="3" count="1" selected="0">
            <x v="244"/>
          </reference>
          <reference field="4" count="1" selected="0">
            <x v="247"/>
          </reference>
          <reference field="5" count="1">
            <x v="244"/>
          </reference>
        </references>
      </pivotArea>
    </format>
    <format dxfId="16153">
      <pivotArea dataOnly="0" labelOnly="1" fieldPosition="0">
        <references count="6">
          <reference field="0" count="1" selected="0">
            <x v="246"/>
          </reference>
          <reference field="1" count="1" selected="0">
            <x v="244"/>
          </reference>
          <reference field="2" count="1" selected="0">
            <x v="245"/>
          </reference>
          <reference field="3" count="1" selected="0">
            <x v="245"/>
          </reference>
          <reference field="4" count="1" selected="0">
            <x v="248"/>
          </reference>
          <reference field="5" count="1">
            <x v="245"/>
          </reference>
        </references>
      </pivotArea>
    </format>
    <format dxfId="16152">
      <pivotArea dataOnly="0" labelOnly="1" fieldPosition="0">
        <references count="6">
          <reference field="0" count="1" selected="0">
            <x v="247"/>
          </reference>
          <reference field="1" count="1" selected="0">
            <x v="245"/>
          </reference>
          <reference field="2" count="1" selected="0">
            <x v="246"/>
          </reference>
          <reference field="3" count="1" selected="0">
            <x v="246"/>
          </reference>
          <reference field="4" count="1" selected="0">
            <x v="249"/>
          </reference>
          <reference field="5" count="1">
            <x v="246"/>
          </reference>
        </references>
      </pivotArea>
    </format>
    <format dxfId="16151">
      <pivotArea dataOnly="0" labelOnly="1" fieldPosition="0">
        <references count="6">
          <reference field="0" count="1" selected="0">
            <x v="248"/>
          </reference>
          <reference field="1" count="1" selected="0">
            <x v="246"/>
          </reference>
          <reference field="2" count="1" selected="0">
            <x v="247"/>
          </reference>
          <reference field="3" count="1" selected="0">
            <x v="247"/>
          </reference>
          <reference field="4" count="1" selected="0">
            <x v="250"/>
          </reference>
          <reference field="5" count="1">
            <x v="247"/>
          </reference>
        </references>
      </pivotArea>
    </format>
    <format dxfId="16150">
      <pivotArea dataOnly="0" labelOnly="1" fieldPosition="0">
        <references count="6">
          <reference field="0" count="1" selected="0">
            <x v="249"/>
          </reference>
          <reference field="1" count="1" selected="0">
            <x v="247"/>
          </reference>
          <reference field="2" count="1" selected="0">
            <x v="248"/>
          </reference>
          <reference field="3" count="1" selected="0">
            <x v="248"/>
          </reference>
          <reference field="4" count="1" selected="0">
            <x v="251"/>
          </reference>
          <reference field="5" count="1">
            <x v="248"/>
          </reference>
        </references>
      </pivotArea>
    </format>
    <format dxfId="16149">
      <pivotArea dataOnly="0" labelOnly="1" fieldPosition="0">
        <references count="6">
          <reference field="0" count="1" selected="0">
            <x v="250"/>
          </reference>
          <reference field="1" count="1" selected="0">
            <x v="248"/>
          </reference>
          <reference field="2" count="1" selected="0">
            <x v="249"/>
          </reference>
          <reference field="3" count="1" selected="0">
            <x v="249"/>
          </reference>
          <reference field="4" count="1" selected="0">
            <x v="252"/>
          </reference>
          <reference field="5" count="1">
            <x v="249"/>
          </reference>
        </references>
      </pivotArea>
    </format>
    <format dxfId="16148">
      <pivotArea dataOnly="0" labelOnly="1" fieldPosition="0">
        <references count="6">
          <reference field="0" count="1" selected="0">
            <x v="251"/>
          </reference>
          <reference field="1" count="1" selected="0">
            <x v="249"/>
          </reference>
          <reference field="2" count="1" selected="0">
            <x v="250"/>
          </reference>
          <reference field="3" count="1" selected="0">
            <x v="250"/>
          </reference>
          <reference field="4" count="1" selected="0">
            <x v="253"/>
          </reference>
          <reference field="5" count="1">
            <x v="250"/>
          </reference>
        </references>
      </pivotArea>
    </format>
    <format dxfId="16147">
      <pivotArea dataOnly="0" labelOnly="1" fieldPosition="0">
        <references count="6">
          <reference field="0" count="1" selected="0">
            <x v="252"/>
          </reference>
          <reference field="1" count="1" selected="0">
            <x v="250"/>
          </reference>
          <reference field="2" count="1" selected="0">
            <x v="251"/>
          </reference>
          <reference field="3" count="1" selected="0">
            <x v="251"/>
          </reference>
          <reference field="4" count="1" selected="0">
            <x v="254"/>
          </reference>
          <reference field="5" count="1">
            <x v="251"/>
          </reference>
        </references>
      </pivotArea>
    </format>
    <format dxfId="16146">
      <pivotArea dataOnly="0" labelOnly="1" fieldPosition="0">
        <references count="6">
          <reference field="0" count="1" selected="0">
            <x v="253"/>
          </reference>
          <reference field="1" count="1" selected="0">
            <x v="251"/>
          </reference>
          <reference field="2" count="1" selected="0">
            <x v="252"/>
          </reference>
          <reference field="3" count="1" selected="0">
            <x v="252"/>
          </reference>
          <reference field="4" count="1" selected="0">
            <x v="255"/>
          </reference>
          <reference field="5" count="1">
            <x v="252"/>
          </reference>
        </references>
      </pivotArea>
    </format>
    <format dxfId="16145">
      <pivotArea dataOnly="0" labelOnly="1" fieldPosition="0">
        <references count="6">
          <reference field="0" count="1" selected="0">
            <x v="254"/>
          </reference>
          <reference field="1" count="1" selected="0">
            <x v="252"/>
          </reference>
          <reference field="2" count="1" selected="0">
            <x v="253"/>
          </reference>
          <reference field="3" count="1" selected="0">
            <x v="253"/>
          </reference>
          <reference field="4" count="1" selected="0">
            <x v="256"/>
          </reference>
          <reference field="5" count="1">
            <x v="253"/>
          </reference>
        </references>
      </pivotArea>
    </format>
    <format dxfId="16144">
      <pivotArea dataOnly="0" labelOnly="1" fieldPosition="0">
        <references count="6">
          <reference field="0" count="1" selected="0">
            <x v="255"/>
          </reference>
          <reference field="1" count="1" selected="0">
            <x v="253"/>
          </reference>
          <reference field="2" count="1" selected="0">
            <x v="254"/>
          </reference>
          <reference field="3" count="1" selected="0">
            <x v="254"/>
          </reference>
          <reference field="4" count="1" selected="0">
            <x v="257"/>
          </reference>
          <reference field="5" count="1">
            <x v="254"/>
          </reference>
        </references>
      </pivotArea>
    </format>
    <format dxfId="16143">
      <pivotArea dataOnly="0" labelOnly="1" fieldPosition="0">
        <references count="6">
          <reference field="0" count="1" selected="0">
            <x v="256"/>
          </reference>
          <reference field="1" count="1" selected="0">
            <x v="254"/>
          </reference>
          <reference field="2" count="1" selected="0">
            <x v="255"/>
          </reference>
          <reference field="3" count="1" selected="0">
            <x v="255"/>
          </reference>
          <reference field="4" count="1" selected="0">
            <x v="258"/>
          </reference>
          <reference field="5" count="1">
            <x v="255"/>
          </reference>
        </references>
      </pivotArea>
    </format>
    <format dxfId="16142">
      <pivotArea dataOnly="0" labelOnly="1" fieldPosition="0">
        <references count="6">
          <reference field="0" count="1" selected="0">
            <x v="257"/>
          </reference>
          <reference field="1" count="1" selected="0">
            <x v="255"/>
          </reference>
          <reference field="2" count="1" selected="0">
            <x v="256"/>
          </reference>
          <reference field="3" count="1" selected="0">
            <x v="256"/>
          </reference>
          <reference field="4" count="1" selected="0">
            <x v="259"/>
          </reference>
          <reference field="5" count="1">
            <x v="256"/>
          </reference>
        </references>
      </pivotArea>
    </format>
    <format dxfId="16141">
      <pivotArea dataOnly="0" labelOnly="1" fieldPosition="0">
        <references count="6">
          <reference field="0" count="1" selected="0">
            <x v="258"/>
          </reference>
          <reference field="1" count="1" selected="0">
            <x v="256"/>
          </reference>
          <reference field="2" count="1" selected="0">
            <x v="257"/>
          </reference>
          <reference field="3" count="1" selected="0">
            <x v="257"/>
          </reference>
          <reference field="4" count="1" selected="0">
            <x v="260"/>
          </reference>
          <reference field="5" count="1">
            <x v="257"/>
          </reference>
        </references>
      </pivotArea>
    </format>
    <format dxfId="16140">
      <pivotArea dataOnly="0" labelOnly="1" fieldPosition="0">
        <references count="6">
          <reference field="0" count="1" selected="0">
            <x v="259"/>
          </reference>
          <reference field="1" count="1" selected="0">
            <x v="257"/>
          </reference>
          <reference field="2" count="1" selected="0">
            <x v="258"/>
          </reference>
          <reference field="3" count="1" selected="0">
            <x v="258"/>
          </reference>
          <reference field="4" count="1" selected="0">
            <x v="261"/>
          </reference>
          <reference field="5" count="1">
            <x v="258"/>
          </reference>
        </references>
      </pivotArea>
    </format>
    <format dxfId="16139">
      <pivotArea dataOnly="0" labelOnly="1" fieldPosition="0">
        <references count="6">
          <reference field="0" count="1" selected="0">
            <x v="260"/>
          </reference>
          <reference field="1" count="1" selected="0">
            <x v="258"/>
          </reference>
          <reference field="2" count="1" selected="0">
            <x v="259"/>
          </reference>
          <reference field="3" count="1" selected="0">
            <x v="259"/>
          </reference>
          <reference field="4" count="1" selected="0">
            <x v="262"/>
          </reference>
          <reference field="5" count="1">
            <x v="259"/>
          </reference>
        </references>
      </pivotArea>
    </format>
    <format dxfId="16138">
      <pivotArea dataOnly="0" labelOnly="1" fieldPosition="0">
        <references count="6">
          <reference field="0" count="1" selected="0">
            <x v="261"/>
          </reference>
          <reference field="1" count="1" selected="0">
            <x v="259"/>
          </reference>
          <reference field="2" count="1" selected="0">
            <x v="260"/>
          </reference>
          <reference field="3" count="1" selected="0">
            <x v="260"/>
          </reference>
          <reference field="4" count="1" selected="0">
            <x v="263"/>
          </reference>
          <reference field="5" count="1">
            <x v="260"/>
          </reference>
        </references>
      </pivotArea>
    </format>
    <format dxfId="16137">
      <pivotArea dataOnly="0" labelOnly="1" fieldPosition="0">
        <references count="6">
          <reference field="0" count="1" selected="0">
            <x v="262"/>
          </reference>
          <reference field="1" count="1" selected="0">
            <x v="260"/>
          </reference>
          <reference field="2" count="1" selected="0">
            <x v="261"/>
          </reference>
          <reference field="3" count="1" selected="0">
            <x v="261"/>
          </reference>
          <reference field="4" count="1" selected="0">
            <x v="264"/>
          </reference>
          <reference field="5" count="1">
            <x v="261"/>
          </reference>
        </references>
      </pivotArea>
    </format>
    <format dxfId="16136">
      <pivotArea dataOnly="0" labelOnly="1" fieldPosition="0">
        <references count="6">
          <reference field="0" count="1" selected="0">
            <x v="263"/>
          </reference>
          <reference field="1" count="1" selected="0">
            <x v="261"/>
          </reference>
          <reference field="2" count="1" selected="0">
            <x v="262"/>
          </reference>
          <reference field="3" count="1" selected="0">
            <x v="262"/>
          </reference>
          <reference field="4" count="1" selected="0">
            <x v="265"/>
          </reference>
          <reference field="5" count="1">
            <x v="262"/>
          </reference>
        </references>
      </pivotArea>
    </format>
    <format dxfId="16135">
      <pivotArea dataOnly="0" labelOnly="1" fieldPosition="0">
        <references count="6">
          <reference field="0" count="1" selected="0">
            <x v="264"/>
          </reference>
          <reference field="1" count="1" selected="0">
            <x v="262"/>
          </reference>
          <reference field="2" count="1" selected="0">
            <x v="263"/>
          </reference>
          <reference field="3" count="1" selected="0">
            <x v="263"/>
          </reference>
          <reference field="4" count="1" selected="0">
            <x v="266"/>
          </reference>
          <reference field="5" count="1">
            <x v="263"/>
          </reference>
        </references>
      </pivotArea>
    </format>
    <format dxfId="16134">
      <pivotArea dataOnly="0" labelOnly="1" fieldPosition="0">
        <references count="6">
          <reference field="0" count="1" selected="0">
            <x v="265"/>
          </reference>
          <reference field="1" count="1" selected="0">
            <x v="263"/>
          </reference>
          <reference field="2" count="1" selected="0">
            <x v="264"/>
          </reference>
          <reference field="3" count="1" selected="0">
            <x v="264"/>
          </reference>
          <reference field="4" count="1" selected="0">
            <x v="267"/>
          </reference>
          <reference field="5" count="1">
            <x v="264"/>
          </reference>
        </references>
      </pivotArea>
    </format>
    <format dxfId="16133">
      <pivotArea dataOnly="0" labelOnly="1" fieldPosition="0">
        <references count="6">
          <reference field="0" count="1" selected="0">
            <x v="266"/>
          </reference>
          <reference field="1" count="1" selected="0">
            <x v="264"/>
          </reference>
          <reference field="2" count="1" selected="0">
            <x v="265"/>
          </reference>
          <reference field="3" count="1" selected="0">
            <x v="265"/>
          </reference>
          <reference field="4" count="1" selected="0">
            <x v="268"/>
          </reference>
          <reference field="5" count="1">
            <x v="265"/>
          </reference>
        </references>
      </pivotArea>
    </format>
    <format dxfId="16132">
      <pivotArea dataOnly="0" labelOnly="1" fieldPosition="0">
        <references count="6">
          <reference field="0" count="1" selected="0">
            <x v="267"/>
          </reference>
          <reference field="1" count="1" selected="0">
            <x v="265"/>
          </reference>
          <reference field="2" count="1" selected="0">
            <x v="266"/>
          </reference>
          <reference field="3" count="1" selected="0">
            <x v="266"/>
          </reference>
          <reference field="4" count="1" selected="0">
            <x v="269"/>
          </reference>
          <reference field="5" count="1">
            <x v="266"/>
          </reference>
        </references>
      </pivotArea>
    </format>
    <format dxfId="16131">
      <pivotArea dataOnly="0" labelOnly="1" fieldPosition="0">
        <references count="6">
          <reference field="0" count="1" selected="0">
            <x v="268"/>
          </reference>
          <reference field="1" count="1" selected="0">
            <x v="266"/>
          </reference>
          <reference field="2" count="1" selected="0">
            <x v="267"/>
          </reference>
          <reference field="3" count="1" selected="0">
            <x v="267"/>
          </reference>
          <reference field="4" count="1" selected="0">
            <x v="270"/>
          </reference>
          <reference field="5" count="1">
            <x v="267"/>
          </reference>
        </references>
      </pivotArea>
    </format>
    <format dxfId="16130">
      <pivotArea dataOnly="0" labelOnly="1" fieldPosition="0">
        <references count="6">
          <reference field="0" count="1" selected="0">
            <x v="269"/>
          </reference>
          <reference field="1" count="1" selected="0">
            <x v="267"/>
          </reference>
          <reference field="2" count="1" selected="0">
            <x v="268"/>
          </reference>
          <reference field="3" count="1" selected="0">
            <x v="268"/>
          </reference>
          <reference field="4" count="1" selected="0">
            <x v="271"/>
          </reference>
          <reference field="5" count="1">
            <x v="268"/>
          </reference>
        </references>
      </pivotArea>
    </format>
    <format dxfId="16129">
      <pivotArea dataOnly="0" labelOnly="1" fieldPosition="0">
        <references count="6">
          <reference field="0" count="1" selected="0">
            <x v="270"/>
          </reference>
          <reference field="1" count="1" selected="0">
            <x v="268"/>
          </reference>
          <reference field="2" count="1" selected="0">
            <x v="269"/>
          </reference>
          <reference field="3" count="1" selected="0">
            <x v="269"/>
          </reference>
          <reference field="4" count="1" selected="0">
            <x v="272"/>
          </reference>
          <reference field="5" count="1">
            <x v="269"/>
          </reference>
        </references>
      </pivotArea>
    </format>
    <format dxfId="16128">
      <pivotArea dataOnly="0" labelOnly="1" fieldPosition="0">
        <references count="6">
          <reference field="0" count="1" selected="0">
            <x v="271"/>
          </reference>
          <reference field="1" count="1" selected="0">
            <x v="269"/>
          </reference>
          <reference field="2" count="1" selected="0">
            <x v="270"/>
          </reference>
          <reference field="3" count="1" selected="0">
            <x v="270"/>
          </reference>
          <reference field="4" count="1" selected="0">
            <x v="273"/>
          </reference>
          <reference field="5" count="1">
            <x v="270"/>
          </reference>
        </references>
      </pivotArea>
    </format>
    <format dxfId="16127">
      <pivotArea dataOnly="0" labelOnly="1" fieldPosition="0">
        <references count="6">
          <reference field="0" count="1" selected="0">
            <x v="272"/>
          </reference>
          <reference field="1" count="1" selected="0">
            <x v="270"/>
          </reference>
          <reference field="2" count="1" selected="0">
            <x v="271"/>
          </reference>
          <reference field="3" count="1" selected="0">
            <x v="271"/>
          </reference>
          <reference field="4" count="1" selected="0">
            <x v="274"/>
          </reference>
          <reference field="5" count="1">
            <x v="271"/>
          </reference>
        </references>
      </pivotArea>
    </format>
    <format dxfId="16126">
      <pivotArea dataOnly="0" labelOnly="1" fieldPosition="0">
        <references count="6">
          <reference field="0" count="1" selected="0">
            <x v="273"/>
          </reference>
          <reference field="1" count="1" selected="0">
            <x v="271"/>
          </reference>
          <reference field="2" count="1" selected="0">
            <x v="272"/>
          </reference>
          <reference field="3" count="1" selected="0">
            <x v="272"/>
          </reference>
          <reference field="4" count="1" selected="0">
            <x v="275"/>
          </reference>
          <reference field="5" count="1">
            <x v="272"/>
          </reference>
        </references>
      </pivotArea>
    </format>
    <format dxfId="16125">
      <pivotArea dataOnly="0" labelOnly="1" fieldPosition="0">
        <references count="6">
          <reference field="0" count="1" selected="0">
            <x v="274"/>
          </reference>
          <reference field="1" count="1" selected="0">
            <x v="272"/>
          </reference>
          <reference field="2" count="1" selected="0">
            <x v="273"/>
          </reference>
          <reference field="3" count="1" selected="0">
            <x v="273"/>
          </reference>
          <reference field="4" count="1" selected="0">
            <x v="276"/>
          </reference>
          <reference field="5" count="1">
            <x v="273"/>
          </reference>
        </references>
      </pivotArea>
    </format>
    <format dxfId="16124">
      <pivotArea dataOnly="0" labelOnly="1" fieldPosition="0">
        <references count="6">
          <reference field="0" count="1" selected="0">
            <x v="275"/>
          </reference>
          <reference field="1" count="1" selected="0">
            <x v="273"/>
          </reference>
          <reference field="2" count="1" selected="0">
            <x v="274"/>
          </reference>
          <reference field="3" count="1" selected="0">
            <x v="274"/>
          </reference>
          <reference field="4" count="1" selected="0">
            <x v="277"/>
          </reference>
          <reference field="5" count="1">
            <x v="274"/>
          </reference>
        </references>
      </pivotArea>
    </format>
    <format dxfId="16123">
      <pivotArea dataOnly="0" labelOnly="1" fieldPosition="0">
        <references count="6">
          <reference field="0" count="1" selected="0">
            <x v="276"/>
          </reference>
          <reference field="1" count="1" selected="0">
            <x v="274"/>
          </reference>
          <reference field="2" count="1" selected="0">
            <x v="275"/>
          </reference>
          <reference field="3" count="1" selected="0">
            <x v="275"/>
          </reference>
          <reference field="4" count="1" selected="0">
            <x v="278"/>
          </reference>
          <reference field="5" count="1">
            <x v="275"/>
          </reference>
        </references>
      </pivotArea>
    </format>
    <format dxfId="16122">
      <pivotArea dataOnly="0" labelOnly="1" fieldPosition="0">
        <references count="6">
          <reference field="0" count="1" selected="0">
            <x v="277"/>
          </reference>
          <reference field="1" count="1" selected="0">
            <x v="275"/>
          </reference>
          <reference field="2" count="1" selected="0">
            <x v="276"/>
          </reference>
          <reference field="3" count="1" selected="0">
            <x v="276"/>
          </reference>
          <reference field="4" count="1" selected="0">
            <x v="279"/>
          </reference>
          <reference field="5" count="1">
            <x v="276"/>
          </reference>
        </references>
      </pivotArea>
    </format>
    <format dxfId="16121">
      <pivotArea dataOnly="0" labelOnly="1" fieldPosition="0">
        <references count="6">
          <reference field="0" count="1" selected="0">
            <x v="278"/>
          </reference>
          <reference field="1" count="1" selected="0">
            <x v="276"/>
          </reference>
          <reference field="2" count="1" selected="0">
            <x v="277"/>
          </reference>
          <reference field="3" count="1" selected="0">
            <x v="277"/>
          </reference>
          <reference field="4" count="1" selected="0">
            <x v="280"/>
          </reference>
          <reference field="5" count="1">
            <x v="277"/>
          </reference>
        </references>
      </pivotArea>
    </format>
    <format dxfId="16120">
      <pivotArea dataOnly="0" labelOnly="1" fieldPosition="0">
        <references count="6">
          <reference field="0" count="1" selected="0">
            <x v="279"/>
          </reference>
          <reference field="1" count="1" selected="0">
            <x v="277"/>
          </reference>
          <reference field="2" count="1" selected="0">
            <x v="278"/>
          </reference>
          <reference field="3" count="1" selected="0">
            <x v="278"/>
          </reference>
          <reference field="4" count="1" selected="0">
            <x v="281"/>
          </reference>
          <reference field="5" count="1">
            <x v="278"/>
          </reference>
        </references>
      </pivotArea>
    </format>
    <format dxfId="16119">
      <pivotArea dataOnly="0" labelOnly="1" fieldPosition="0">
        <references count="6">
          <reference field="0" count="1" selected="0">
            <x v="280"/>
          </reference>
          <reference field="1" count="1" selected="0">
            <x v="278"/>
          </reference>
          <reference field="2" count="1" selected="0">
            <x v="279"/>
          </reference>
          <reference field="3" count="1" selected="0">
            <x v="279"/>
          </reference>
          <reference field="4" count="1" selected="0">
            <x v="282"/>
          </reference>
          <reference field="5" count="1">
            <x v="279"/>
          </reference>
        </references>
      </pivotArea>
    </format>
    <format dxfId="16118">
      <pivotArea dataOnly="0" labelOnly="1" fieldPosition="0">
        <references count="6">
          <reference field="0" count="1" selected="0">
            <x v="281"/>
          </reference>
          <reference field="1" count="1" selected="0">
            <x v="279"/>
          </reference>
          <reference field="2" count="1" selected="0">
            <x v="280"/>
          </reference>
          <reference field="3" count="1" selected="0">
            <x v="280"/>
          </reference>
          <reference field="4" count="1" selected="0">
            <x v="283"/>
          </reference>
          <reference field="5" count="1">
            <x v="280"/>
          </reference>
        </references>
      </pivotArea>
    </format>
    <format dxfId="16117">
      <pivotArea dataOnly="0" labelOnly="1" fieldPosition="0">
        <references count="6">
          <reference field="0" count="1" selected="0">
            <x v="282"/>
          </reference>
          <reference field="1" count="1" selected="0">
            <x v="280"/>
          </reference>
          <reference field="2" count="1" selected="0">
            <x v="281"/>
          </reference>
          <reference field="3" count="1" selected="0">
            <x v="281"/>
          </reference>
          <reference field="4" count="1" selected="0">
            <x v="284"/>
          </reference>
          <reference field="5" count="1">
            <x v="281"/>
          </reference>
        </references>
      </pivotArea>
    </format>
    <format dxfId="16116">
      <pivotArea dataOnly="0" labelOnly="1" fieldPosition="0">
        <references count="6">
          <reference field="0" count="1" selected="0">
            <x v="283"/>
          </reference>
          <reference field="1" count="1" selected="0">
            <x v="281"/>
          </reference>
          <reference field="2" count="1" selected="0">
            <x v="282"/>
          </reference>
          <reference field="3" count="1" selected="0">
            <x v="282"/>
          </reference>
          <reference field="4" count="1" selected="0">
            <x v="285"/>
          </reference>
          <reference field="5" count="1">
            <x v="282"/>
          </reference>
        </references>
      </pivotArea>
    </format>
    <format dxfId="16115">
      <pivotArea dataOnly="0" labelOnly="1" fieldPosition="0">
        <references count="6">
          <reference field="0" count="1" selected="0">
            <x v="284"/>
          </reference>
          <reference field="1" count="1" selected="0">
            <x v="282"/>
          </reference>
          <reference field="2" count="1" selected="0">
            <x v="283"/>
          </reference>
          <reference field="3" count="1" selected="0">
            <x v="283"/>
          </reference>
          <reference field="4" count="1" selected="0">
            <x v="286"/>
          </reference>
          <reference field="5" count="1">
            <x v="283"/>
          </reference>
        </references>
      </pivotArea>
    </format>
    <format dxfId="16114">
      <pivotArea dataOnly="0" labelOnly="1" fieldPosition="0">
        <references count="6">
          <reference field="0" count="1" selected="0">
            <x v="285"/>
          </reference>
          <reference field="1" count="1" selected="0">
            <x v="283"/>
          </reference>
          <reference field="2" count="1" selected="0">
            <x v="284"/>
          </reference>
          <reference field="3" count="1" selected="0">
            <x v="284"/>
          </reference>
          <reference field="4" count="1" selected="0">
            <x v="287"/>
          </reference>
          <reference field="5" count="1">
            <x v="284"/>
          </reference>
        </references>
      </pivotArea>
    </format>
    <format dxfId="16113">
      <pivotArea dataOnly="0" labelOnly="1" fieldPosition="0">
        <references count="6">
          <reference field="0" count="1" selected="0">
            <x v="286"/>
          </reference>
          <reference field="1" count="1" selected="0">
            <x v="284"/>
          </reference>
          <reference field="2" count="1" selected="0">
            <x v="285"/>
          </reference>
          <reference field="3" count="1" selected="0">
            <x v="285"/>
          </reference>
          <reference field="4" count="1" selected="0">
            <x v="288"/>
          </reference>
          <reference field="5" count="1">
            <x v="285"/>
          </reference>
        </references>
      </pivotArea>
    </format>
    <format dxfId="16112">
      <pivotArea dataOnly="0" labelOnly="1" fieldPosition="0">
        <references count="6">
          <reference field="0" count="1" selected="0">
            <x v="287"/>
          </reference>
          <reference field="1" count="1" selected="0">
            <x v="285"/>
          </reference>
          <reference field="2" count="1" selected="0">
            <x v="286"/>
          </reference>
          <reference field="3" count="1" selected="0">
            <x v="286"/>
          </reference>
          <reference field="4" count="1" selected="0">
            <x v="289"/>
          </reference>
          <reference field="5" count="1">
            <x v="286"/>
          </reference>
        </references>
      </pivotArea>
    </format>
    <format dxfId="16111">
      <pivotArea dataOnly="0" labelOnly="1" fieldPosition="0">
        <references count="6">
          <reference field="0" count="1" selected="0">
            <x v="288"/>
          </reference>
          <reference field="1" count="1" selected="0">
            <x v="286"/>
          </reference>
          <reference field="2" count="1" selected="0">
            <x v="287"/>
          </reference>
          <reference field="3" count="1" selected="0">
            <x v="287"/>
          </reference>
          <reference field="4" count="1" selected="0">
            <x v="290"/>
          </reference>
          <reference field="5" count="1">
            <x v="287"/>
          </reference>
        </references>
      </pivotArea>
    </format>
    <format dxfId="16110">
      <pivotArea dataOnly="0" labelOnly="1" fieldPosition="0">
        <references count="6">
          <reference field="0" count="1" selected="0">
            <x v="289"/>
          </reference>
          <reference field="1" count="1" selected="0">
            <x v="287"/>
          </reference>
          <reference field="2" count="1" selected="0">
            <x v="288"/>
          </reference>
          <reference field="3" count="1" selected="0">
            <x v="288"/>
          </reference>
          <reference field="4" count="1" selected="0">
            <x v="291"/>
          </reference>
          <reference field="5" count="1">
            <x v="288"/>
          </reference>
        </references>
      </pivotArea>
    </format>
    <format dxfId="16109">
      <pivotArea dataOnly="0" labelOnly="1" fieldPosition="0">
        <references count="6">
          <reference field="0" count="1" selected="0">
            <x v="290"/>
          </reference>
          <reference field="1" count="1" selected="0">
            <x v="288"/>
          </reference>
          <reference field="2" count="1" selected="0">
            <x v="289"/>
          </reference>
          <reference field="3" count="1" selected="0">
            <x v="289"/>
          </reference>
          <reference field="4" count="1" selected="0">
            <x v="292"/>
          </reference>
          <reference field="5" count="1">
            <x v="289"/>
          </reference>
        </references>
      </pivotArea>
    </format>
    <format dxfId="16108">
      <pivotArea dataOnly="0" labelOnly="1" fieldPosition="0">
        <references count="6">
          <reference field="0" count="1" selected="0">
            <x v="291"/>
          </reference>
          <reference field="1" count="1" selected="0">
            <x v="289"/>
          </reference>
          <reference field="2" count="1" selected="0">
            <x v="290"/>
          </reference>
          <reference field="3" count="1" selected="0">
            <x v="290"/>
          </reference>
          <reference field="4" count="1" selected="0">
            <x v="293"/>
          </reference>
          <reference field="5" count="1">
            <x v="290"/>
          </reference>
        </references>
      </pivotArea>
    </format>
    <format dxfId="16107">
      <pivotArea dataOnly="0" labelOnly="1" fieldPosition="0">
        <references count="6">
          <reference field="0" count="1" selected="0">
            <x v="292"/>
          </reference>
          <reference field="1" count="1" selected="0">
            <x v="290"/>
          </reference>
          <reference field="2" count="1" selected="0">
            <x v="291"/>
          </reference>
          <reference field="3" count="1" selected="0">
            <x v="291"/>
          </reference>
          <reference field="4" count="1" selected="0">
            <x v="294"/>
          </reference>
          <reference field="5" count="1">
            <x v="291"/>
          </reference>
        </references>
      </pivotArea>
    </format>
    <format dxfId="16106">
      <pivotArea dataOnly="0" labelOnly="1" fieldPosition="0">
        <references count="6">
          <reference field="0" count="1" selected="0">
            <x v="293"/>
          </reference>
          <reference field="1" count="1" selected="0">
            <x v="291"/>
          </reference>
          <reference field="2" count="1" selected="0">
            <x v="292"/>
          </reference>
          <reference field="3" count="1" selected="0">
            <x v="292"/>
          </reference>
          <reference field="4" count="1" selected="0">
            <x v="295"/>
          </reference>
          <reference field="5" count="1">
            <x v="292"/>
          </reference>
        </references>
      </pivotArea>
    </format>
    <format dxfId="16105">
      <pivotArea dataOnly="0" labelOnly="1" fieldPosition="0">
        <references count="6">
          <reference field="0" count="1" selected="0">
            <x v="294"/>
          </reference>
          <reference field="1" count="1" selected="0">
            <x v="292"/>
          </reference>
          <reference field="2" count="1" selected="0">
            <x v="293"/>
          </reference>
          <reference field="3" count="1" selected="0">
            <x v="293"/>
          </reference>
          <reference field="4" count="1" selected="0">
            <x v="296"/>
          </reference>
          <reference field="5" count="1">
            <x v="293"/>
          </reference>
        </references>
      </pivotArea>
    </format>
    <format dxfId="16104">
      <pivotArea dataOnly="0" labelOnly="1" fieldPosition="0">
        <references count="6">
          <reference field="0" count="1" selected="0">
            <x v="295"/>
          </reference>
          <reference field="1" count="1" selected="0">
            <x v="293"/>
          </reference>
          <reference field="2" count="1" selected="0">
            <x v="294"/>
          </reference>
          <reference field="3" count="1" selected="0">
            <x v="294"/>
          </reference>
          <reference field="4" count="1" selected="0">
            <x v="297"/>
          </reference>
          <reference field="5" count="1">
            <x v="294"/>
          </reference>
        </references>
      </pivotArea>
    </format>
    <format dxfId="16103">
      <pivotArea dataOnly="0" labelOnly="1" fieldPosition="0">
        <references count="6">
          <reference field="0" count="1" selected="0">
            <x v="296"/>
          </reference>
          <reference field="1" count="1" selected="0">
            <x v="294"/>
          </reference>
          <reference field="2" count="1" selected="0">
            <x v="295"/>
          </reference>
          <reference field="3" count="1" selected="0">
            <x v="295"/>
          </reference>
          <reference field="4" count="1" selected="0">
            <x v="298"/>
          </reference>
          <reference field="5" count="1">
            <x v="295"/>
          </reference>
        </references>
      </pivotArea>
    </format>
    <format dxfId="16102">
      <pivotArea dataOnly="0" labelOnly="1" fieldPosition="0">
        <references count="6">
          <reference field="0" count="1" selected="0">
            <x v="297"/>
          </reference>
          <reference field="1" count="1" selected="0">
            <x v="295"/>
          </reference>
          <reference field="2" count="1" selected="0">
            <x v="296"/>
          </reference>
          <reference field="3" count="1" selected="0">
            <x v="296"/>
          </reference>
          <reference field="4" count="1" selected="0">
            <x v="299"/>
          </reference>
          <reference field="5" count="1">
            <x v="296"/>
          </reference>
        </references>
      </pivotArea>
    </format>
    <format dxfId="16101">
      <pivotArea dataOnly="0" labelOnly="1" fieldPosition="0">
        <references count="6">
          <reference field="0" count="1" selected="0">
            <x v="298"/>
          </reference>
          <reference field="1" count="1" selected="0">
            <x v="296"/>
          </reference>
          <reference field="2" count="1" selected="0">
            <x v="297"/>
          </reference>
          <reference field="3" count="1" selected="0">
            <x v="297"/>
          </reference>
          <reference field="4" count="1" selected="0">
            <x v="300"/>
          </reference>
          <reference field="5" count="1">
            <x v="297"/>
          </reference>
        </references>
      </pivotArea>
    </format>
    <format dxfId="16100">
      <pivotArea dataOnly="0" labelOnly="1" fieldPosition="0">
        <references count="6">
          <reference field="0" count="1" selected="0">
            <x v="299"/>
          </reference>
          <reference field="1" count="1" selected="0">
            <x v="297"/>
          </reference>
          <reference field="2" count="1" selected="0">
            <x v="298"/>
          </reference>
          <reference field="3" count="1" selected="0">
            <x v="298"/>
          </reference>
          <reference field="4" count="1" selected="0">
            <x v="301"/>
          </reference>
          <reference field="5" count="1">
            <x v="298"/>
          </reference>
        </references>
      </pivotArea>
    </format>
    <format dxfId="16099">
      <pivotArea dataOnly="0" labelOnly="1" fieldPosition="0">
        <references count="6">
          <reference field="0" count="1" selected="0">
            <x v="300"/>
          </reference>
          <reference field="1" count="1" selected="0">
            <x v="298"/>
          </reference>
          <reference field="2" count="1" selected="0">
            <x v="299"/>
          </reference>
          <reference field="3" count="1" selected="0">
            <x v="299"/>
          </reference>
          <reference field="4" count="1" selected="0">
            <x v="302"/>
          </reference>
          <reference field="5" count="1">
            <x v="299"/>
          </reference>
        </references>
      </pivotArea>
    </format>
    <format dxfId="16098">
      <pivotArea dataOnly="0" labelOnly="1" fieldPosition="0">
        <references count="6">
          <reference field="0" count="1" selected="0">
            <x v="301"/>
          </reference>
          <reference field="1" count="1" selected="0">
            <x v="299"/>
          </reference>
          <reference field="2" count="1" selected="0">
            <x v="300"/>
          </reference>
          <reference field="3" count="1" selected="0">
            <x v="300"/>
          </reference>
          <reference field="4" count="1" selected="0">
            <x v="303"/>
          </reference>
          <reference field="5" count="1">
            <x v="300"/>
          </reference>
        </references>
      </pivotArea>
    </format>
    <format dxfId="16097">
      <pivotArea dataOnly="0" labelOnly="1" fieldPosition="0">
        <references count="6">
          <reference field="0" count="1" selected="0">
            <x v="302"/>
          </reference>
          <reference field="1" count="1" selected="0">
            <x v="300"/>
          </reference>
          <reference field="2" count="1" selected="0">
            <x v="301"/>
          </reference>
          <reference field="3" count="1" selected="0">
            <x v="301"/>
          </reference>
          <reference field="4" count="1" selected="0">
            <x v="304"/>
          </reference>
          <reference field="5" count="1">
            <x v="301"/>
          </reference>
        </references>
      </pivotArea>
    </format>
    <format dxfId="16096">
      <pivotArea dataOnly="0" labelOnly="1" fieldPosition="0">
        <references count="6">
          <reference field="0" count="1" selected="0">
            <x v="303"/>
          </reference>
          <reference field="1" count="1" selected="0">
            <x v="301"/>
          </reference>
          <reference field="2" count="1" selected="0">
            <x v="302"/>
          </reference>
          <reference field="3" count="1" selected="0">
            <x v="302"/>
          </reference>
          <reference field="4" count="1" selected="0">
            <x v="305"/>
          </reference>
          <reference field="5" count="1">
            <x v="302"/>
          </reference>
        </references>
      </pivotArea>
    </format>
    <format dxfId="16095">
      <pivotArea dataOnly="0" labelOnly="1" fieldPosition="0">
        <references count="6">
          <reference field="0" count="1" selected="0">
            <x v="304"/>
          </reference>
          <reference field="1" count="1" selected="0">
            <x v="302"/>
          </reference>
          <reference field="2" count="1" selected="0">
            <x v="303"/>
          </reference>
          <reference field="3" count="1" selected="0">
            <x v="303"/>
          </reference>
          <reference field="4" count="1" selected="0">
            <x v="306"/>
          </reference>
          <reference field="5" count="1">
            <x v="303"/>
          </reference>
        </references>
      </pivotArea>
    </format>
    <format dxfId="16094">
      <pivotArea dataOnly="0" labelOnly="1" fieldPosition="0">
        <references count="6">
          <reference field="0" count="1" selected="0">
            <x v="305"/>
          </reference>
          <reference field="1" count="1" selected="0">
            <x v="303"/>
          </reference>
          <reference field="2" count="1" selected="0">
            <x v="304"/>
          </reference>
          <reference field="3" count="1" selected="0">
            <x v="304"/>
          </reference>
          <reference field="4" count="1" selected="0">
            <x v="307"/>
          </reference>
          <reference field="5" count="1">
            <x v="304"/>
          </reference>
        </references>
      </pivotArea>
    </format>
    <format dxfId="16093">
      <pivotArea dataOnly="0" labelOnly="1" fieldPosition="0">
        <references count="6">
          <reference field="0" count="1" selected="0">
            <x v="306"/>
          </reference>
          <reference field="1" count="1" selected="0">
            <x v="304"/>
          </reference>
          <reference field="2" count="1" selected="0">
            <x v="305"/>
          </reference>
          <reference field="3" count="1" selected="0">
            <x v="305"/>
          </reference>
          <reference field="4" count="1" selected="0">
            <x v="308"/>
          </reference>
          <reference field="5" count="1">
            <x v="305"/>
          </reference>
        </references>
      </pivotArea>
    </format>
    <format dxfId="16092">
      <pivotArea dataOnly="0" labelOnly="1" fieldPosition="0">
        <references count="6">
          <reference field="0" count="1" selected="0">
            <x v="307"/>
          </reference>
          <reference field="1" count="1" selected="0">
            <x v="305"/>
          </reference>
          <reference field="2" count="1" selected="0">
            <x v="306"/>
          </reference>
          <reference field="3" count="1" selected="0">
            <x v="306"/>
          </reference>
          <reference field="4" count="1" selected="0">
            <x v="309"/>
          </reference>
          <reference field="5" count="1">
            <x v="306"/>
          </reference>
        </references>
      </pivotArea>
    </format>
    <format dxfId="16091">
      <pivotArea dataOnly="0" labelOnly="1" fieldPosition="0">
        <references count="6">
          <reference field="0" count="1" selected="0">
            <x v="308"/>
          </reference>
          <reference field="1" count="1" selected="0">
            <x v="306"/>
          </reference>
          <reference field="2" count="1" selected="0">
            <x v="307"/>
          </reference>
          <reference field="3" count="1" selected="0">
            <x v="307"/>
          </reference>
          <reference field="4" count="1" selected="0">
            <x v="310"/>
          </reference>
          <reference field="5" count="1">
            <x v="307"/>
          </reference>
        </references>
      </pivotArea>
    </format>
    <format dxfId="16090">
      <pivotArea dataOnly="0" labelOnly="1" fieldPosition="0">
        <references count="6">
          <reference field="0" count="1" selected="0">
            <x v="309"/>
          </reference>
          <reference field="1" count="1" selected="0">
            <x v="307"/>
          </reference>
          <reference field="2" count="1" selected="0">
            <x v="308"/>
          </reference>
          <reference field="3" count="1" selected="0">
            <x v="308"/>
          </reference>
          <reference field="4" count="1" selected="0">
            <x v="311"/>
          </reference>
          <reference field="5" count="1">
            <x v="308"/>
          </reference>
        </references>
      </pivotArea>
    </format>
    <format dxfId="16089">
      <pivotArea dataOnly="0" labelOnly="1" fieldPosition="0">
        <references count="6">
          <reference field="0" count="1" selected="0">
            <x v="310"/>
          </reference>
          <reference field="1" count="1" selected="0">
            <x v="308"/>
          </reference>
          <reference field="2" count="1" selected="0">
            <x v="309"/>
          </reference>
          <reference field="3" count="1" selected="0">
            <x v="309"/>
          </reference>
          <reference field="4" count="1" selected="0">
            <x v="312"/>
          </reference>
          <reference field="5" count="1">
            <x v="309"/>
          </reference>
        </references>
      </pivotArea>
    </format>
    <format dxfId="16088">
      <pivotArea dataOnly="0" labelOnly="1" fieldPosition="0">
        <references count="6">
          <reference field="0" count="1" selected="0">
            <x v="311"/>
          </reference>
          <reference field="1" count="1" selected="0">
            <x v="309"/>
          </reference>
          <reference field="2" count="1" selected="0">
            <x v="310"/>
          </reference>
          <reference field="3" count="1" selected="0">
            <x v="310"/>
          </reference>
          <reference field="4" count="1" selected="0">
            <x v="313"/>
          </reference>
          <reference field="5" count="1">
            <x v="310"/>
          </reference>
        </references>
      </pivotArea>
    </format>
    <format dxfId="16087">
      <pivotArea dataOnly="0" labelOnly="1" fieldPosition="0">
        <references count="6">
          <reference field="0" count="1" selected="0">
            <x v="312"/>
          </reference>
          <reference field="1" count="1" selected="0">
            <x v="310"/>
          </reference>
          <reference field="2" count="1" selected="0">
            <x v="311"/>
          </reference>
          <reference field="3" count="1" selected="0">
            <x v="311"/>
          </reference>
          <reference field="4" count="1" selected="0">
            <x v="314"/>
          </reference>
          <reference field="5" count="1">
            <x v="311"/>
          </reference>
        </references>
      </pivotArea>
    </format>
    <format dxfId="16086">
      <pivotArea dataOnly="0" labelOnly="1" fieldPosition="0">
        <references count="6">
          <reference field="0" count="1" selected="0">
            <x v="313"/>
          </reference>
          <reference field="1" count="1" selected="0">
            <x v="311"/>
          </reference>
          <reference field="2" count="1" selected="0">
            <x v="312"/>
          </reference>
          <reference field="3" count="1" selected="0">
            <x v="312"/>
          </reference>
          <reference field="4" count="1" selected="0">
            <x v="315"/>
          </reference>
          <reference field="5" count="1">
            <x v="312"/>
          </reference>
        </references>
      </pivotArea>
    </format>
    <format dxfId="16085">
      <pivotArea dataOnly="0" labelOnly="1" fieldPosition="0">
        <references count="6">
          <reference field="0" count="1" selected="0">
            <x v="314"/>
          </reference>
          <reference field="1" count="1" selected="0">
            <x v="312"/>
          </reference>
          <reference field="2" count="1" selected="0">
            <x v="313"/>
          </reference>
          <reference field="3" count="1" selected="0">
            <x v="313"/>
          </reference>
          <reference field="4" count="1" selected="0">
            <x v="316"/>
          </reference>
          <reference field="5" count="1">
            <x v="313"/>
          </reference>
        </references>
      </pivotArea>
    </format>
    <format dxfId="16084">
      <pivotArea dataOnly="0" labelOnly="1" fieldPosition="0">
        <references count="6">
          <reference field="0" count="1" selected="0">
            <x v="315"/>
          </reference>
          <reference field="1" count="1" selected="0">
            <x v="313"/>
          </reference>
          <reference field="2" count="1" selected="0">
            <x v="314"/>
          </reference>
          <reference field="3" count="1" selected="0">
            <x v="314"/>
          </reference>
          <reference field="4" count="1" selected="0">
            <x v="317"/>
          </reference>
          <reference field="5" count="1">
            <x v="314"/>
          </reference>
        </references>
      </pivotArea>
    </format>
    <format dxfId="16083">
      <pivotArea dataOnly="0" labelOnly="1" fieldPosition="0">
        <references count="6">
          <reference field="0" count="1" selected="0">
            <x v="316"/>
          </reference>
          <reference field="1" count="1" selected="0">
            <x v="314"/>
          </reference>
          <reference field="2" count="1" selected="0">
            <x v="315"/>
          </reference>
          <reference field="3" count="1" selected="0">
            <x v="315"/>
          </reference>
          <reference field="4" count="1" selected="0">
            <x v="318"/>
          </reference>
          <reference field="5" count="1">
            <x v="315"/>
          </reference>
        </references>
      </pivotArea>
    </format>
    <format dxfId="16082">
      <pivotArea dataOnly="0" labelOnly="1" fieldPosition="0">
        <references count="6">
          <reference field="0" count="1" selected="0">
            <x v="317"/>
          </reference>
          <reference field="1" count="1" selected="0">
            <x v="315"/>
          </reference>
          <reference field="2" count="1" selected="0">
            <x v="316"/>
          </reference>
          <reference field="3" count="1" selected="0">
            <x v="316"/>
          </reference>
          <reference field="4" count="1" selected="0">
            <x v="319"/>
          </reference>
          <reference field="5" count="1">
            <x v="316"/>
          </reference>
        </references>
      </pivotArea>
    </format>
    <format dxfId="16081">
      <pivotArea dataOnly="0" labelOnly="1" fieldPosition="0">
        <references count="6">
          <reference field="0" count="1" selected="0">
            <x v="318"/>
          </reference>
          <reference field="1" count="1" selected="0">
            <x v="316"/>
          </reference>
          <reference field="2" count="1" selected="0">
            <x v="317"/>
          </reference>
          <reference field="3" count="1" selected="0">
            <x v="317"/>
          </reference>
          <reference field="4" count="1" selected="0">
            <x v="320"/>
          </reference>
          <reference field="5" count="1">
            <x v="317"/>
          </reference>
        </references>
      </pivotArea>
    </format>
    <format dxfId="16080">
      <pivotArea dataOnly="0" labelOnly="1" fieldPosition="0">
        <references count="6">
          <reference field="0" count="1" selected="0">
            <x v="319"/>
          </reference>
          <reference field="1" count="1" selected="0">
            <x v="317"/>
          </reference>
          <reference field="2" count="1" selected="0">
            <x v="318"/>
          </reference>
          <reference field="3" count="1" selected="0">
            <x v="318"/>
          </reference>
          <reference field="4" count="1" selected="0">
            <x v="321"/>
          </reference>
          <reference field="5" count="1">
            <x v="318"/>
          </reference>
        </references>
      </pivotArea>
    </format>
    <format dxfId="16079">
      <pivotArea dataOnly="0" labelOnly="1" fieldPosition="0">
        <references count="6">
          <reference field="0" count="1" selected="0">
            <x v="320"/>
          </reference>
          <reference field="1" count="1" selected="0">
            <x v="318"/>
          </reference>
          <reference field="2" count="1" selected="0">
            <x v="319"/>
          </reference>
          <reference field="3" count="1" selected="0">
            <x v="319"/>
          </reference>
          <reference field="4" count="1" selected="0">
            <x v="322"/>
          </reference>
          <reference field="5" count="1">
            <x v="319"/>
          </reference>
        </references>
      </pivotArea>
    </format>
    <format dxfId="16078">
      <pivotArea dataOnly="0" labelOnly="1" fieldPosition="0">
        <references count="6">
          <reference field="0" count="1" selected="0">
            <x v="321"/>
          </reference>
          <reference field="1" count="1" selected="0">
            <x v="319"/>
          </reference>
          <reference field="2" count="1" selected="0">
            <x v="320"/>
          </reference>
          <reference field="3" count="1" selected="0">
            <x v="320"/>
          </reference>
          <reference field="4" count="1" selected="0">
            <x v="323"/>
          </reference>
          <reference field="5" count="1">
            <x v="320"/>
          </reference>
        </references>
      </pivotArea>
    </format>
    <format dxfId="16077">
      <pivotArea dataOnly="0" labelOnly="1" fieldPosition="0">
        <references count="6">
          <reference field="0" count="1" selected="0">
            <x v="322"/>
          </reference>
          <reference field="1" count="1" selected="0">
            <x v="320"/>
          </reference>
          <reference field="2" count="1" selected="0">
            <x v="321"/>
          </reference>
          <reference field="3" count="1" selected="0">
            <x v="321"/>
          </reference>
          <reference field="4" count="1" selected="0">
            <x v="324"/>
          </reference>
          <reference field="5" count="1">
            <x v="321"/>
          </reference>
        </references>
      </pivotArea>
    </format>
    <format dxfId="16076">
      <pivotArea dataOnly="0" labelOnly="1" fieldPosition="0">
        <references count="6">
          <reference field="0" count="1" selected="0">
            <x v="323"/>
          </reference>
          <reference field="1" count="1" selected="0">
            <x v="321"/>
          </reference>
          <reference field="2" count="1" selected="0">
            <x v="322"/>
          </reference>
          <reference field="3" count="1" selected="0">
            <x v="322"/>
          </reference>
          <reference field="4" count="1" selected="0">
            <x v="325"/>
          </reference>
          <reference field="5" count="1">
            <x v="322"/>
          </reference>
        </references>
      </pivotArea>
    </format>
    <format dxfId="16075">
      <pivotArea dataOnly="0" labelOnly="1" fieldPosition="0">
        <references count="6">
          <reference field="0" count="1" selected="0">
            <x v="324"/>
          </reference>
          <reference field="1" count="1" selected="0">
            <x v="322"/>
          </reference>
          <reference field="2" count="1" selected="0">
            <x v="323"/>
          </reference>
          <reference field="3" count="1" selected="0">
            <x v="323"/>
          </reference>
          <reference field="4" count="1" selected="0">
            <x v="326"/>
          </reference>
          <reference field="5" count="1">
            <x v="323"/>
          </reference>
        </references>
      </pivotArea>
    </format>
    <format dxfId="16074">
      <pivotArea dataOnly="0" labelOnly="1" fieldPosition="0">
        <references count="6">
          <reference field="0" count="1" selected="0">
            <x v="325"/>
          </reference>
          <reference field="1" count="1" selected="0">
            <x v="323"/>
          </reference>
          <reference field="2" count="1" selected="0">
            <x v="324"/>
          </reference>
          <reference field="3" count="1" selected="0">
            <x v="324"/>
          </reference>
          <reference field="4" count="1" selected="0">
            <x v="327"/>
          </reference>
          <reference field="5" count="1">
            <x v="324"/>
          </reference>
        </references>
      </pivotArea>
    </format>
    <format dxfId="16073">
      <pivotArea dataOnly="0" labelOnly="1" fieldPosition="0">
        <references count="6">
          <reference field="0" count="1" selected="0">
            <x v="326"/>
          </reference>
          <reference field="1" count="1" selected="0">
            <x v="324"/>
          </reference>
          <reference field="2" count="1" selected="0">
            <x v="325"/>
          </reference>
          <reference field="3" count="1" selected="0">
            <x v="325"/>
          </reference>
          <reference field="4" count="1" selected="0">
            <x v="328"/>
          </reference>
          <reference field="5" count="1">
            <x v="325"/>
          </reference>
        </references>
      </pivotArea>
    </format>
    <format dxfId="16072">
      <pivotArea dataOnly="0" labelOnly="1" fieldPosition="0">
        <references count="6">
          <reference field="0" count="1" selected="0">
            <x v="327"/>
          </reference>
          <reference field="1" count="1" selected="0">
            <x v="325"/>
          </reference>
          <reference field="2" count="1" selected="0">
            <x v="326"/>
          </reference>
          <reference field="3" count="1" selected="0">
            <x v="326"/>
          </reference>
          <reference field="4" count="1" selected="0">
            <x v="329"/>
          </reference>
          <reference field="5" count="1">
            <x v="326"/>
          </reference>
        </references>
      </pivotArea>
    </format>
    <format dxfId="16071">
      <pivotArea dataOnly="0" labelOnly="1" fieldPosition="0">
        <references count="6">
          <reference field="0" count="1" selected="0">
            <x v="328"/>
          </reference>
          <reference field="1" count="1" selected="0">
            <x v="326"/>
          </reference>
          <reference field="2" count="1" selected="0">
            <x v="327"/>
          </reference>
          <reference field="3" count="1" selected="0">
            <x v="327"/>
          </reference>
          <reference field="4" count="1" selected="0">
            <x v="330"/>
          </reference>
          <reference field="5" count="1">
            <x v="327"/>
          </reference>
        </references>
      </pivotArea>
    </format>
    <format dxfId="16070">
      <pivotArea dataOnly="0" labelOnly="1" fieldPosition="0">
        <references count="6">
          <reference field="0" count="1" selected="0">
            <x v="329"/>
          </reference>
          <reference field="1" count="1" selected="0">
            <x v="327"/>
          </reference>
          <reference field="2" count="1" selected="0">
            <x v="328"/>
          </reference>
          <reference field="3" count="1" selected="0">
            <x v="328"/>
          </reference>
          <reference field="4" count="1" selected="0">
            <x v="331"/>
          </reference>
          <reference field="5" count="1">
            <x v="328"/>
          </reference>
        </references>
      </pivotArea>
    </format>
    <format dxfId="16069">
      <pivotArea dataOnly="0" labelOnly="1" fieldPosition="0">
        <references count="6">
          <reference field="0" count="1" selected="0">
            <x v="330"/>
          </reference>
          <reference field="1" count="1" selected="0">
            <x v="328"/>
          </reference>
          <reference field="2" count="1" selected="0">
            <x v="329"/>
          </reference>
          <reference field="3" count="1" selected="0">
            <x v="329"/>
          </reference>
          <reference field="4" count="1" selected="0">
            <x v="332"/>
          </reference>
          <reference field="5" count="1">
            <x v="329"/>
          </reference>
        </references>
      </pivotArea>
    </format>
    <format dxfId="16068">
      <pivotArea dataOnly="0" labelOnly="1" fieldPosition="0">
        <references count="6">
          <reference field="0" count="1" selected="0">
            <x v="331"/>
          </reference>
          <reference field="1" count="1" selected="0">
            <x v="329"/>
          </reference>
          <reference field="2" count="1" selected="0">
            <x v="330"/>
          </reference>
          <reference field="3" count="1" selected="0">
            <x v="330"/>
          </reference>
          <reference field="4" count="1" selected="0">
            <x v="333"/>
          </reference>
          <reference field="5" count="1">
            <x v="330"/>
          </reference>
        </references>
      </pivotArea>
    </format>
    <format dxfId="16067">
      <pivotArea dataOnly="0" labelOnly="1" fieldPosition="0">
        <references count="6">
          <reference field="0" count="1" selected="0">
            <x v="332"/>
          </reference>
          <reference field="1" count="1" selected="0">
            <x v="330"/>
          </reference>
          <reference field="2" count="1" selected="0">
            <x v="331"/>
          </reference>
          <reference field="3" count="1" selected="0">
            <x v="331"/>
          </reference>
          <reference field="4" count="1" selected="0">
            <x v="334"/>
          </reference>
          <reference field="5" count="1">
            <x v="331"/>
          </reference>
        </references>
      </pivotArea>
    </format>
    <format dxfId="16066">
      <pivotArea dataOnly="0" labelOnly="1" fieldPosition="0">
        <references count="6">
          <reference field="0" count="1" selected="0">
            <x v="333"/>
          </reference>
          <reference field="1" count="1" selected="0">
            <x v="331"/>
          </reference>
          <reference field="2" count="1" selected="0">
            <x v="332"/>
          </reference>
          <reference field="3" count="1" selected="0">
            <x v="332"/>
          </reference>
          <reference field="4" count="1" selected="0">
            <x v="335"/>
          </reference>
          <reference field="5" count="1">
            <x v="332"/>
          </reference>
        </references>
      </pivotArea>
    </format>
    <format dxfId="16065">
      <pivotArea dataOnly="0" labelOnly="1" fieldPosition="0">
        <references count="6">
          <reference field="0" count="1" selected="0">
            <x v="334"/>
          </reference>
          <reference field="1" count="1" selected="0">
            <x v="332"/>
          </reference>
          <reference field="2" count="1" selected="0">
            <x v="333"/>
          </reference>
          <reference field="3" count="1" selected="0">
            <x v="333"/>
          </reference>
          <reference field="4" count="1" selected="0">
            <x v="336"/>
          </reference>
          <reference field="5" count="1">
            <x v="333"/>
          </reference>
        </references>
      </pivotArea>
    </format>
    <format dxfId="16064">
      <pivotArea dataOnly="0" labelOnly="1" fieldPosition="0">
        <references count="6">
          <reference field="0" count="1" selected="0">
            <x v="335"/>
          </reference>
          <reference field="1" count="1" selected="0">
            <x v="333"/>
          </reference>
          <reference field="2" count="1" selected="0">
            <x v="334"/>
          </reference>
          <reference field="3" count="1" selected="0">
            <x v="334"/>
          </reference>
          <reference field="4" count="1" selected="0">
            <x v="337"/>
          </reference>
          <reference field="5" count="1">
            <x v="334"/>
          </reference>
        </references>
      </pivotArea>
    </format>
    <format dxfId="16063">
      <pivotArea dataOnly="0" labelOnly="1" fieldPosition="0">
        <references count="6">
          <reference field="0" count="1" selected="0">
            <x v="336"/>
          </reference>
          <reference field="1" count="1" selected="0">
            <x v="334"/>
          </reference>
          <reference field="2" count="1" selected="0">
            <x v="335"/>
          </reference>
          <reference field="3" count="1" selected="0">
            <x v="335"/>
          </reference>
          <reference field="4" count="1" selected="0">
            <x v="338"/>
          </reference>
          <reference field="5" count="1">
            <x v="335"/>
          </reference>
        </references>
      </pivotArea>
    </format>
    <format dxfId="16062">
      <pivotArea dataOnly="0" labelOnly="1" fieldPosition="0">
        <references count="6">
          <reference field="0" count="1" selected="0">
            <x v="337"/>
          </reference>
          <reference field="1" count="1" selected="0">
            <x v="335"/>
          </reference>
          <reference field="2" count="1" selected="0">
            <x v="336"/>
          </reference>
          <reference field="3" count="1" selected="0">
            <x v="336"/>
          </reference>
          <reference field="4" count="1" selected="0">
            <x v="339"/>
          </reference>
          <reference field="5" count="1">
            <x v="336"/>
          </reference>
        </references>
      </pivotArea>
    </format>
    <format dxfId="16061">
      <pivotArea dataOnly="0" labelOnly="1" fieldPosition="0">
        <references count="6">
          <reference field="0" count="1" selected="0">
            <x v="338"/>
          </reference>
          <reference field="1" count="1" selected="0">
            <x v="336"/>
          </reference>
          <reference field="2" count="1" selected="0">
            <x v="337"/>
          </reference>
          <reference field="3" count="1" selected="0">
            <x v="337"/>
          </reference>
          <reference field="4" count="1" selected="0">
            <x v="340"/>
          </reference>
          <reference field="5" count="1">
            <x v="337"/>
          </reference>
        </references>
      </pivotArea>
    </format>
    <format dxfId="16060">
      <pivotArea dataOnly="0" labelOnly="1" fieldPosition="0">
        <references count="6">
          <reference field="0" count="1" selected="0">
            <x v="339"/>
          </reference>
          <reference field="1" count="1" selected="0">
            <x v="337"/>
          </reference>
          <reference field="2" count="1" selected="0">
            <x v="338"/>
          </reference>
          <reference field="3" count="1" selected="0">
            <x v="338"/>
          </reference>
          <reference field="4" count="1" selected="0">
            <x v="341"/>
          </reference>
          <reference field="5" count="1">
            <x v="338"/>
          </reference>
        </references>
      </pivotArea>
    </format>
    <format dxfId="16059">
      <pivotArea dataOnly="0" labelOnly="1" fieldPosition="0">
        <references count="6">
          <reference field="0" count="1" selected="0">
            <x v="340"/>
          </reference>
          <reference field="1" count="1" selected="0">
            <x v="338"/>
          </reference>
          <reference field="2" count="1" selected="0">
            <x v="339"/>
          </reference>
          <reference field="3" count="1" selected="0">
            <x v="339"/>
          </reference>
          <reference field="4" count="1" selected="0">
            <x v="342"/>
          </reference>
          <reference field="5" count="1">
            <x v="339"/>
          </reference>
        </references>
      </pivotArea>
    </format>
    <format dxfId="16058">
      <pivotArea dataOnly="0" labelOnly="1" fieldPosition="0">
        <references count="6">
          <reference field="0" count="1" selected="0">
            <x v="341"/>
          </reference>
          <reference field="1" count="1" selected="0">
            <x v="339"/>
          </reference>
          <reference field="2" count="1" selected="0">
            <x v="340"/>
          </reference>
          <reference field="3" count="1" selected="0">
            <x v="340"/>
          </reference>
          <reference field="4" count="1" selected="0">
            <x v="343"/>
          </reference>
          <reference field="5" count="1">
            <x v="340"/>
          </reference>
        </references>
      </pivotArea>
    </format>
    <format dxfId="16057">
      <pivotArea dataOnly="0" labelOnly="1" fieldPosition="0">
        <references count="6">
          <reference field="0" count="1" selected="0">
            <x v="342"/>
          </reference>
          <reference field="1" count="1" selected="0">
            <x v="340"/>
          </reference>
          <reference field="2" count="1" selected="0">
            <x v="341"/>
          </reference>
          <reference field="3" count="1" selected="0">
            <x v="341"/>
          </reference>
          <reference field="4" count="1" selected="0">
            <x v="344"/>
          </reference>
          <reference field="5" count="1">
            <x v="341"/>
          </reference>
        </references>
      </pivotArea>
    </format>
    <format dxfId="16056">
      <pivotArea dataOnly="0" labelOnly="1" fieldPosition="0">
        <references count="6">
          <reference field="0" count="1" selected="0">
            <x v="343"/>
          </reference>
          <reference field="1" count="1" selected="0">
            <x v="341"/>
          </reference>
          <reference field="2" count="1" selected="0">
            <x v="342"/>
          </reference>
          <reference field="3" count="1" selected="0">
            <x v="342"/>
          </reference>
          <reference field="4" count="1" selected="0">
            <x v="345"/>
          </reference>
          <reference field="5" count="1">
            <x v="342"/>
          </reference>
        </references>
      </pivotArea>
    </format>
    <format dxfId="16055">
      <pivotArea dataOnly="0" labelOnly="1" fieldPosition="0">
        <references count="6">
          <reference field="0" count="1" selected="0">
            <x v="344"/>
          </reference>
          <reference field="1" count="1" selected="0">
            <x v="342"/>
          </reference>
          <reference field="2" count="1" selected="0">
            <x v="343"/>
          </reference>
          <reference field="3" count="1" selected="0">
            <x v="343"/>
          </reference>
          <reference field="4" count="1" selected="0">
            <x v="346"/>
          </reference>
          <reference field="5" count="1">
            <x v="343"/>
          </reference>
        </references>
      </pivotArea>
    </format>
    <format dxfId="16054">
      <pivotArea dataOnly="0" labelOnly="1" fieldPosition="0">
        <references count="6">
          <reference field="0" count="1" selected="0">
            <x v="345"/>
          </reference>
          <reference field="1" count="1" selected="0">
            <x v="343"/>
          </reference>
          <reference field="2" count="1" selected="0">
            <x v="344"/>
          </reference>
          <reference field="3" count="1" selected="0">
            <x v="344"/>
          </reference>
          <reference field="4" count="1" selected="0">
            <x v="347"/>
          </reference>
          <reference field="5" count="1">
            <x v="344"/>
          </reference>
        </references>
      </pivotArea>
    </format>
    <format dxfId="16053">
      <pivotArea dataOnly="0" labelOnly="1" fieldPosition="0">
        <references count="6">
          <reference field="0" count="1" selected="0">
            <x v="346"/>
          </reference>
          <reference field="1" count="1" selected="0">
            <x v="344"/>
          </reference>
          <reference field="2" count="1" selected="0">
            <x v="345"/>
          </reference>
          <reference field="3" count="1" selected="0">
            <x v="345"/>
          </reference>
          <reference field="4" count="1" selected="0">
            <x v="348"/>
          </reference>
          <reference field="5" count="1">
            <x v="345"/>
          </reference>
        </references>
      </pivotArea>
    </format>
    <format dxfId="16052">
      <pivotArea dataOnly="0" labelOnly="1" fieldPosition="0">
        <references count="6">
          <reference field="0" count="1" selected="0">
            <x v="347"/>
          </reference>
          <reference field="1" count="1" selected="0">
            <x v="345"/>
          </reference>
          <reference field="2" count="1" selected="0">
            <x v="346"/>
          </reference>
          <reference field="3" count="1" selected="0">
            <x v="346"/>
          </reference>
          <reference field="4" count="1" selected="0">
            <x v="349"/>
          </reference>
          <reference field="5" count="1">
            <x v="346"/>
          </reference>
        </references>
      </pivotArea>
    </format>
    <format dxfId="16051">
      <pivotArea dataOnly="0" labelOnly="1" fieldPosition="0">
        <references count="6">
          <reference field="0" count="1" selected="0">
            <x v="348"/>
          </reference>
          <reference field="1" count="1" selected="0">
            <x v="346"/>
          </reference>
          <reference field="2" count="1" selected="0">
            <x v="347"/>
          </reference>
          <reference field="3" count="1" selected="0">
            <x v="347"/>
          </reference>
          <reference field="4" count="1" selected="0">
            <x v="350"/>
          </reference>
          <reference field="5" count="1">
            <x v="347"/>
          </reference>
        </references>
      </pivotArea>
    </format>
    <format dxfId="16050">
      <pivotArea dataOnly="0" labelOnly="1" fieldPosition="0">
        <references count="6">
          <reference field="0" count="1" selected="0">
            <x v="349"/>
          </reference>
          <reference field="1" count="1" selected="0">
            <x v="347"/>
          </reference>
          <reference field="2" count="1" selected="0">
            <x v="348"/>
          </reference>
          <reference field="3" count="1" selected="0">
            <x v="348"/>
          </reference>
          <reference field="4" count="1" selected="0">
            <x v="351"/>
          </reference>
          <reference field="5" count="1">
            <x v="348"/>
          </reference>
        </references>
      </pivotArea>
    </format>
    <format dxfId="16049">
      <pivotArea dataOnly="0" labelOnly="1" fieldPosition="0">
        <references count="6">
          <reference field="0" count="1" selected="0">
            <x v="350"/>
          </reference>
          <reference field="1" count="1" selected="0">
            <x v="348"/>
          </reference>
          <reference field="2" count="1" selected="0">
            <x v="349"/>
          </reference>
          <reference field="3" count="1" selected="0">
            <x v="349"/>
          </reference>
          <reference field="4" count="1" selected="0">
            <x v="352"/>
          </reference>
          <reference field="5" count="1">
            <x v="349"/>
          </reference>
        </references>
      </pivotArea>
    </format>
    <format dxfId="16048">
      <pivotArea dataOnly="0" labelOnly="1" fieldPosition="0">
        <references count="6">
          <reference field="0" count="1" selected="0">
            <x v="351"/>
          </reference>
          <reference field="1" count="1" selected="0">
            <x v="349"/>
          </reference>
          <reference field="2" count="1" selected="0">
            <x v="350"/>
          </reference>
          <reference field="3" count="1" selected="0">
            <x v="350"/>
          </reference>
          <reference field="4" count="1" selected="0">
            <x v="353"/>
          </reference>
          <reference field="5" count="1">
            <x v="350"/>
          </reference>
        </references>
      </pivotArea>
    </format>
    <format dxfId="16047">
      <pivotArea dataOnly="0" labelOnly="1" fieldPosition="0">
        <references count="6">
          <reference field="0" count="1" selected="0">
            <x v="352"/>
          </reference>
          <reference field="1" count="1" selected="0">
            <x v="350"/>
          </reference>
          <reference field="2" count="1" selected="0">
            <x v="351"/>
          </reference>
          <reference field="3" count="1" selected="0">
            <x v="351"/>
          </reference>
          <reference field="4" count="1" selected="0">
            <x v="354"/>
          </reference>
          <reference field="5" count="1">
            <x v="351"/>
          </reference>
        </references>
      </pivotArea>
    </format>
    <format dxfId="16046">
      <pivotArea dataOnly="0" labelOnly="1" fieldPosition="0">
        <references count="6">
          <reference field="0" count="1" selected="0">
            <x v="353"/>
          </reference>
          <reference field="1" count="1" selected="0">
            <x v="351"/>
          </reference>
          <reference field="2" count="1" selected="0">
            <x v="352"/>
          </reference>
          <reference field="3" count="1" selected="0">
            <x v="352"/>
          </reference>
          <reference field="4" count="1" selected="0">
            <x v="355"/>
          </reference>
          <reference field="5" count="1">
            <x v="352"/>
          </reference>
        </references>
      </pivotArea>
    </format>
    <format dxfId="16045">
      <pivotArea dataOnly="0" labelOnly="1" fieldPosition="0">
        <references count="6">
          <reference field="0" count="1" selected="0">
            <x v="354"/>
          </reference>
          <reference field="1" count="1" selected="0">
            <x v="352"/>
          </reference>
          <reference field="2" count="1" selected="0">
            <x v="353"/>
          </reference>
          <reference field="3" count="1" selected="0">
            <x v="353"/>
          </reference>
          <reference field="4" count="1" selected="0">
            <x v="356"/>
          </reference>
          <reference field="5" count="1">
            <x v="353"/>
          </reference>
        </references>
      </pivotArea>
    </format>
    <format dxfId="16044">
      <pivotArea dataOnly="0" labelOnly="1" fieldPosition="0">
        <references count="6">
          <reference field="0" count="1" selected="0">
            <x v="355"/>
          </reference>
          <reference field="1" count="1" selected="0">
            <x v="353"/>
          </reference>
          <reference field="2" count="1" selected="0">
            <x v="354"/>
          </reference>
          <reference field="3" count="1" selected="0">
            <x v="354"/>
          </reference>
          <reference field="4" count="1" selected="0">
            <x v="357"/>
          </reference>
          <reference field="5" count="1">
            <x v="354"/>
          </reference>
        </references>
      </pivotArea>
    </format>
    <format dxfId="16043">
      <pivotArea dataOnly="0" labelOnly="1" fieldPosition="0">
        <references count="6">
          <reference field="0" count="1" selected="0">
            <x v="356"/>
          </reference>
          <reference field="1" count="1" selected="0">
            <x v="354"/>
          </reference>
          <reference field="2" count="1" selected="0">
            <x v="355"/>
          </reference>
          <reference field="3" count="1" selected="0">
            <x v="355"/>
          </reference>
          <reference field="4" count="1" selected="0">
            <x v="358"/>
          </reference>
          <reference field="5" count="1">
            <x v="355"/>
          </reference>
        </references>
      </pivotArea>
    </format>
    <format dxfId="16042">
      <pivotArea dataOnly="0" labelOnly="1" fieldPosition="0">
        <references count="6">
          <reference field="0" count="1" selected="0">
            <x v="357"/>
          </reference>
          <reference field="1" count="1" selected="0">
            <x v="355"/>
          </reference>
          <reference field="2" count="1" selected="0">
            <x v="356"/>
          </reference>
          <reference field="3" count="1" selected="0">
            <x v="356"/>
          </reference>
          <reference field="4" count="1" selected="0">
            <x v="359"/>
          </reference>
          <reference field="5" count="1">
            <x v="356"/>
          </reference>
        </references>
      </pivotArea>
    </format>
    <format dxfId="16041">
      <pivotArea dataOnly="0" labelOnly="1" fieldPosition="0">
        <references count="6">
          <reference field="0" count="1" selected="0">
            <x v="358"/>
          </reference>
          <reference field="1" count="1" selected="0">
            <x v="356"/>
          </reference>
          <reference field="2" count="1" selected="0">
            <x v="357"/>
          </reference>
          <reference field="3" count="1" selected="0">
            <x v="357"/>
          </reference>
          <reference field="4" count="1" selected="0">
            <x v="360"/>
          </reference>
          <reference field="5" count="1">
            <x v="357"/>
          </reference>
        </references>
      </pivotArea>
    </format>
    <format dxfId="16040">
      <pivotArea dataOnly="0" labelOnly="1" fieldPosition="0">
        <references count="6">
          <reference field="0" count="1" selected="0">
            <x v="359"/>
          </reference>
          <reference field="1" count="1" selected="0">
            <x v="357"/>
          </reference>
          <reference field="2" count="1" selected="0">
            <x v="358"/>
          </reference>
          <reference field="3" count="1" selected="0">
            <x v="358"/>
          </reference>
          <reference field="4" count="1" selected="0">
            <x v="361"/>
          </reference>
          <reference field="5" count="1">
            <x v="358"/>
          </reference>
        </references>
      </pivotArea>
    </format>
    <format dxfId="16039">
      <pivotArea dataOnly="0" labelOnly="1" fieldPosition="0">
        <references count="6">
          <reference field="0" count="1" selected="0">
            <x v="360"/>
          </reference>
          <reference field="1" count="1" selected="0">
            <x v="358"/>
          </reference>
          <reference field="2" count="1" selected="0">
            <x v="359"/>
          </reference>
          <reference field="3" count="1" selected="0">
            <x v="359"/>
          </reference>
          <reference field="4" count="1" selected="0">
            <x v="362"/>
          </reference>
          <reference field="5" count="1">
            <x v="359"/>
          </reference>
        </references>
      </pivotArea>
    </format>
    <format dxfId="16038">
      <pivotArea dataOnly="0" labelOnly="1" fieldPosition="0">
        <references count="6">
          <reference field="0" count="1" selected="0">
            <x v="361"/>
          </reference>
          <reference field="1" count="1" selected="0">
            <x v="359"/>
          </reference>
          <reference field="2" count="1" selected="0">
            <x v="360"/>
          </reference>
          <reference field="3" count="1" selected="0">
            <x v="360"/>
          </reference>
          <reference field="4" count="1" selected="0">
            <x v="363"/>
          </reference>
          <reference field="5" count="1">
            <x v="360"/>
          </reference>
        </references>
      </pivotArea>
    </format>
    <format dxfId="16037">
      <pivotArea dataOnly="0" labelOnly="1" fieldPosition="0">
        <references count="6">
          <reference field="0" count="1" selected="0">
            <x v="362"/>
          </reference>
          <reference field="1" count="1" selected="0">
            <x v="360"/>
          </reference>
          <reference field="2" count="1" selected="0">
            <x v="361"/>
          </reference>
          <reference field="3" count="1" selected="0">
            <x v="361"/>
          </reference>
          <reference field="4" count="1" selected="0">
            <x v="364"/>
          </reference>
          <reference field="5" count="1">
            <x v="361"/>
          </reference>
        </references>
      </pivotArea>
    </format>
    <format dxfId="16036">
      <pivotArea dataOnly="0" labelOnly="1" fieldPosition="0">
        <references count="6">
          <reference field="0" count="1" selected="0">
            <x v="363"/>
          </reference>
          <reference field="1" count="1" selected="0">
            <x v="361"/>
          </reference>
          <reference field="2" count="1" selected="0">
            <x v="362"/>
          </reference>
          <reference field="3" count="1" selected="0">
            <x v="362"/>
          </reference>
          <reference field="4" count="1" selected="0">
            <x v="365"/>
          </reference>
          <reference field="5" count="1">
            <x v="362"/>
          </reference>
        </references>
      </pivotArea>
    </format>
    <format dxfId="16035">
      <pivotArea dataOnly="0" labelOnly="1" fieldPosition="0">
        <references count="6">
          <reference field="0" count="1" selected="0">
            <x v="364"/>
          </reference>
          <reference field="1" count="1" selected="0">
            <x v="362"/>
          </reference>
          <reference field="2" count="1" selected="0">
            <x v="363"/>
          </reference>
          <reference field="3" count="1" selected="0">
            <x v="363"/>
          </reference>
          <reference field="4" count="1" selected="0">
            <x v="366"/>
          </reference>
          <reference field="5" count="1">
            <x v="363"/>
          </reference>
        </references>
      </pivotArea>
    </format>
    <format dxfId="16034">
      <pivotArea dataOnly="0" labelOnly="1" fieldPosition="0">
        <references count="6">
          <reference field="0" count="1" selected="0">
            <x v="365"/>
          </reference>
          <reference field="1" count="1" selected="0">
            <x v="363"/>
          </reference>
          <reference field="2" count="1" selected="0">
            <x v="364"/>
          </reference>
          <reference field="3" count="1" selected="0">
            <x v="364"/>
          </reference>
          <reference field="4" count="1" selected="0">
            <x v="367"/>
          </reference>
          <reference field="5" count="1">
            <x v="364"/>
          </reference>
        </references>
      </pivotArea>
    </format>
    <format dxfId="16033">
      <pivotArea dataOnly="0" labelOnly="1" fieldPosition="0">
        <references count="6">
          <reference field="0" count="1" selected="0">
            <x v="366"/>
          </reference>
          <reference field="1" count="1" selected="0">
            <x v="364"/>
          </reference>
          <reference field="2" count="1" selected="0">
            <x v="365"/>
          </reference>
          <reference field="3" count="1" selected="0">
            <x v="365"/>
          </reference>
          <reference field="4" count="1" selected="0">
            <x v="368"/>
          </reference>
          <reference field="5" count="1">
            <x v="365"/>
          </reference>
        </references>
      </pivotArea>
    </format>
    <format dxfId="16032">
      <pivotArea dataOnly="0" labelOnly="1" fieldPosition="0">
        <references count="6">
          <reference field="0" count="1" selected="0">
            <x v="367"/>
          </reference>
          <reference field="1" count="1" selected="0">
            <x v="365"/>
          </reference>
          <reference field="2" count="1" selected="0">
            <x v="366"/>
          </reference>
          <reference field="3" count="1" selected="0">
            <x v="366"/>
          </reference>
          <reference field="4" count="1" selected="0">
            <x v="369"/>
          </reference>
          <reference field="5" count="1">
            <x v="366"/>
          </reference>
        </references>
      </pivotArea>
    </format>
    <format dxfId="16031">
      <pivotArea dataOnly="0" labelOnly="1" fieldPosition="0">
        <references count="6">
          <reference field="0" count="1" selected="0">
            <x v="368"/>
          </reference>
          <reference field="1" count="1" selected="0">
            <x v="366"/>
          </reference>
          <reference field="2" count="1" selected="0">
            <x v="367"/>
          </reference>
          <reference field="3" count="1" selected="0">
            <x v="367"/>
          </reference>
          <reference field="4" count="1" selected="0">
            <x v="370"/>
          </reference>
          <reference field="5" count="1">
            <x v="367"/>
          </reference>
        </references>
      </pivotArea>
    </format>
    <format dxfId="16030">
      <pivotArea dataOnly="0" labelOnly="1" fieldPosition="0">
        <references count="6">
          <reference field="0" count="1" selected="0">
            <x v="369"/>
          </reference>
          <reference field="1" count="1" selected="0">
            <x v="367"/>
          </reference>
          <reference field="2" count="1" selected="0">
            <x v="368"/>
          </reference>
          <reference field="3" count="1" selected="0">
            <x v="368"/>
          </reference>
          <reference field="4" count="1" selected="0">
            <x v="371"/>
          </reference>
          <reference field="5" count="1">
            <x v="368"/>
          </reference>
        </references>
      </pivotArea>
    </format>
    <format dxfId="16029">
      <pivotArea dataOnly="0" labelOnly="1" fieldPosition="0">
        <references count="6">
          <reference field="0" count="1" selected="0">
            <x v="370"/>
          </reference>
          <reference field="1" count="1" selected="0">
            <x v="368"/>
          </reference>
          <reference field="2" count="1" selected="0">
            <x v="369"/>
          </reference>
          <reference field="3" count="1" selected="0">
            <x v="369"/>
          </reference>
          <reference field="4" count="1" selected="0">
            <x v="372"/>
          </reference>
          <reference field="5" count="1">
            <x v="369"/>
          </reference>
        </references>
      </pivotArea>
    </format>
    <format dxfId="16028">
      <pivotArea dataOnly="0" labelOnly="1" fieldPosition="0">
        <references count="6">
          <reference field="0" count="1" selected="0">
            <x v="371"/>
          </reference>
          <reference field="1" count="1" selected="0">
            <x v="369"/>
          </reference>
          <reference field="2" count="1" selected="0">
            <x v="370"/>
          </reference>
          <reference field="3" count="1" selected="0">
            <x v="370"/>
          </reference>
          <reference field="4" count="1" selected="0">
            <x v="373"/>
          </reference>
          <reference field="5" count="1">
            <x v="370"/>
          </reference>
        </references>
      </pivotArea>
    </format>
    <format dxfId="16027">
      <pivotArea dataOnly="0" labelOnly="1" fieldPosition="0">
        <references count="6">
          <reference field="0" count="1" selected="0">
            <x v="372"/>
          </reference>
          <reference field="1" count="1" selected="0">
            <x v="370"/>
          </reference>
          <reference field="2" count="1" selected="0">
            <x v="371"/>
          </reference>
          <reference field="3" count="1" selected="0">
            <x v="371"/>
          </reference>
          <reference field="4" count="1" selected="0">
            <x v="374"/>
          </reference>
          <reference field="5" count="1">
            <x v="371"/>
          </reference>
        </references>
      </pivotArea>
    </format>
    <format dxfId="16026">
      <pivotArea dataOnly="0" labelOnly="1" fieldPosition="0">
        <references count="6">
          <reference field="0" count="1" selected="0">
            <x v="373"/>
          </reference>
          <reference field="1" count="1" selected="0">
            <x v="371"/>
          </reference>
          <reference field="2" count="1" selected="0">
            <x v="372"/>
          </reference>
          <reference field="3" count="1" selected="0">
            <x v="372"/>
          </reference>
          <reference field="4" count="1" selected="0">
            <x v="375"/>
          </reference>
          <reference field="5" count="1">
            <x v="372"/>
          </reference>
        </references>
      </pivotArea>
    </format>
    <format dxfId="16025">
      <pivotArea dataOnly="0" labelOnly="1" fieldPosition="0">
        <references count="6">
          <reference field="0" count="1" selected="0">
            <x v="374"/>
          </reference>
          <reference field="1" count="1" selected="0">
            <x v="372"/>
          </reference>
          <reference field="2" count="1" selected="0">
            <x v="373"/>
          </reference>
          <reference field="3" count="1" selected="0">
            <x v="373"/>
          </reference>
          <reference field="4" count="1" selected="0">
            <x v="376"/>
          </reference>
          <reference field="5" count="1">
            <x v="373"/>
          </reference>
        </references>
      </pivotArea>
    </format>
    <format dxfId="16024">
      <pivotArea dataOnly="0" labelOnly="1" fieldPosition="0">
        <references count="6">
          <reference field="0" count="1" selected="0">
            <x v="375"/>
          </reference>
          <reference field="1" count="1" selected="0">
            <x v="373"/>
          </reference>
          <reference field="2" count="1" selected="0">
            <x v="374"/>
          </reference>
          <reference field="3" count="1" selected="0">
            <x v="374"/>
          </reference>
          <reference field="4" count="1" selected="0">
            <x v="377"/>
          </reference>
          <reference field="5" count="1">
            <x v="374"/>
          </reference>
        </references>
      </pivotArea>
    </format>
    <format dxfId="16023">
      <pivotArea dataOnly="0" labelOnly="1" fieldPosition="0">
        <references count="6">
          <reference field="0" count="1" selected="0">
            <x v="376"/>
          </reference>
          <reference field="1" count="1" selected="0">
            <x v="374"/>
          </reference>
          <reference field="2" count="1" selected="0">
            <x v="375"/>
          </reference>
          <reference field="3" count="1" selected="0">
            <x v="375"/>
          </reference>
          <reference field="4" count="1" selected="0">
            <x v="378"/>
          </reference>
          <reference field="5" count="1">
            <x v="375"/>
          </reference>
        </references>
      </pivotArea>
    </format>
    <format dxfId="16022">
      <pivotArea dataOnly="0" labelOnly="1" fieldPosition="0">
        <references count="6">
          <reference field="0" count="1" selected="0">
            <x v="377"/>
          </reference>
          <reference field="1" count="1" selected="0">
            <x v="375"/>
          </reference>
          <reference field="2" count="1" selected="0">
            <x v="376"/>
          </reference>
          <reference field="3" count="1" selected="0">
            <x v="376"/>
          </reference>
          <reference field="4" count="1" selected="0">
            <x v="379"/>
          </reference>
          <reference field="5" count="1">
            <x v="376"/>
          </reference>
        </references>
      </pivotArea>
    </format>
    <format dxfId="16021">
      <pivotArea dataOnly="0" labelOnly="1" fieldPosition="0">
        <references count="6">
          <reference field="0" count="1" selected="0">
            <x v="378"/>
          </reference>
          <reference field="1" count="1" selected="0">
            <x v="376"/>
          </reference>
          <reference field="2" count="1" selected="0">
            <x v="377"/>
          </reference>
          <reference field="3" count="1" selected="0">
            <x v="377"/>
          </reference>
          <reference field="4" count="1" selected="0">
            <x v="380"/>
          </reference>
          <reference field="5" count="1">
            <x v="377"/>
          </reference>
        </references>
      </pivotArea>
    </format>
    <format dxfId="16020">
      <pivotArea dataOnly="0" labelOnly="1" fieldPosition="0">
        <references count="6">
          <reference field="0" count="1" selected="0">
            <x v="379"/>
          </reference>
          <reference field="1" count="1" selected="0">
            <x v="377"/>
          </reference>
          <reference field="2" count="1" selected="0">
            <x v="378"/>
          </reference>
          <reference field="3" count="1" selected="0">
            <x v="378"/>
          </reference>
          <reference field="4" count="1" selected="0">
            <x v="381"/>
          </reference>
          <reference field="5" count="1">
            <x v="378"/>
          </reference>
        </references>
      </pivotArea>
    </format>
    <format dxfId="16019">
      <pivotArea dataOnly="0" labelOnly="1" fieldPosition="0">
        <references count="6">
          <reference field="0" count="1" selected="0">
            <x v="380"/>
          </reference>
          <reference field="1" count="1" selected="0">
            <x v="378"/>
          </reference>
          <reference field="2" count="1" selected="0">
            <x v="379"/>
          </reference>
          <reference field="3" count="1" selected="0">
            <x v="379"/>
          </reference>
          <reference field="4" count="1" selected="0">
            <x v="382"/>
          </reference>
          <reference field="5" count="1">
            <x v="379"/>
          </reference>
        </references>
      </pivotArea>
    </format>
    <format dxfId="16018">
      <pivotArea dataOnly="0" labelOnly="1" fieldPosition="0">
        <references count="6">
          <reference field="0" count="1" selected="0">
            <x v="381"/>
          </reference>
          <reference field="1" count="1" selected="0">
            <x v="379"/>
          </reference>
          <reference field="2" count="1" selected="0">
            <x v="380"/>
          </reference>
          <reference field="3" count="1" selected="0">
            <x v="380"/>
          </reference>
          <reference field="4" count="1" selected="0">
            <x v="383"/>
          </reference>
          <reference field="5" count="1">
            <x v="380"/>
          </reference>
        </references>
      </pivotArea>
    </format>
    <format dxfId="16017">
      <pivotArea dataOnly="0" labelOnly="1" fieldPosition="0">
        <references count="6">
          <reference field="0" count="1" selected="0">
            <x v="382"/>
          </reference>
          <reference field="1" count="1" selected="0">
            <x v="380"/>
          </reference>
          <reference field="2" count="1" selected="0">
            <x v="381"/>
          </reference>
          <reference field="3" count="1" selected="0">
            <x v="381"/>
          </reference>
          <reference field="4" count="1" selected="0">
            <x v="384"/>
          </reference>
          <reference field="5" count="1">
            <x v="381"/>
          </reference>
        </references>
      </pivotArea>
    </format>
    <format dxfId="16016">
      <pivotArea dataOnly="0" labelOnly="1" fieldPosition="0">
        <references count="6">
          <reference field="0" count="1" selected="0">
            <x v="383"/>
          </reference>
          <reference field="1" count="1" selected="0">
            <x v="381"/>
          </reference>
          <reference field="2" count="1" selected="0">
            <x v="382"/>
          </reference>
          <reference field="3" count="1" selected="0">
            <x v="382"/>
          </reference>
          <reference field="4" count="1" selected="0">
            <x v="385"/>
          </reference>
          <reference field="5" count="1">
            <x v="382"/>
          </reference>
        </references>
      </pivotArea>
    </format>
    <format dxfId="16015">
      <pivotArea dataOnly="0" labelOnly="1" fieldPosition="0">
        <references count="6">
          <reference field="0" count="1" selected="0">
            <x v="384"/>
          </reference>
          <reference field="1" count="1" selected="0">
            <x v="382"/>
          </reference>
          <reference field="2" count="1" selected="0">
            <x v="383"/>
          </reference>
          <reference field="3" count="1" selected="0">
            <x v="383"/>
          </reference>
          <reference field="4" count="1" selected="0">
            <x v="386"/>
          </reference>
          <reference field="5" count="1">
            <x v="383"/>
          </reference>
        </references>
      </pivotArea>
    </format>
    <format dxfId="16014">
      <pivotArea dataOnly="0" labelOnly="1" fieldPosition="0">
        <references count="6">
          <reference field="0" count="1" selected="0">
            <x v="385"/>
          </reference>
          <reference field="1" count="1" selected="0">
            <x v="383"/>
          </reference>
          <reference field="2" count="1" selected="0">
            <x v="384"/>
          </reference>
          <reference field="3" count="1" selected="0">
            <x v="384"/>
          </reference>
          <reference field="4" count="1" selected="0">
            <x v="387"/>
          </reference>
          <reference field="5" count="1">
            <x v="384"/>
          </reference>
        </references>
      </pivotArea>
    </format>
    <format dxfId="16013">
      <pivotArea dataOnly="0" labelOnly="1" fieldPosition="0">
        <references count="6">
          <reference field="0" count="1" selected="0">
            <x v="386"/>
          </reference>
          <reference field="1" count="1" selected="0">
            <x v="384"/>
          </reference>
          <reference field="2" count="1" selected="0">
            <x v="385"/>
          </reference>
          <reference field="3" count="1" selected="0">
            <x v="385"/>
          </reference>
          <reference field="4" count="1" selected="0">
            <x v="388"/>
          </reference>
          <reference field="5" count="1">
            <x v="385"/>
          </reference>
        </references>
      </pivotArea>
    </format>
    <format dxfId="16012">
      <pivotArea dataOnly="0" labelOnly="1" fieldPosition="0">
        <references count="6">
          <reference field="0" count="1" selected="0">
            <x v="387"/>
          </reference>
          <reference field="1" count="1" selected="0">
            <x v="385"/>
          </reference>
          <reference field="2" count="1" selected="0">
            <x v="386"/>
          </reference>
          <reference field="3" count="1" selected="0">
            <x v="386"/>
          </reference>
          <reference field="4" count="1" selected="0">
            <x v="389"/>
          </reference>
          <reference field="5" count="1">
            <x v="386"/>
          </reference>
        </references>
      </pivotArea>
    </format>
    <format dxfId="16011">
      <pivotArea dataOnly="0" labelOnly="1" fieldPosition="0">
        <references count="6">
          <reference field="0" count="1" selected="0">
            <x v="388"/>
          </reference>
          <reference field="1" count="1" selected="0">
            <x v="386"/>
          </reference>
          <reference field="2" count="1" selected="0">
            <x v="387"/>
          </reference>
          <reference field="3" count="1" selected="0">
            <x v="387"/>
          </reference>
          <reference field="4" count="1" selected="0">
            <x v="390"/>
          </reference>
          <reference field="5" count="1">
            <x v="387"/>
          </reference>
        </references>
      </pivotArea>
    </format>
    <format dxfId="16010">
      <pivotArea dataOnly="0" labelOnly="1" fieldPosition="0">
        <references count="6">
          <reference field="0" count="1" selected="0">
            <x v="389"/>
          </reference>
          <reference field="1" count="1" selected="0">
            <x v="387"/>
          </reference>
          <reference field="2" count="1" selected="0">
            <x v="388"/>
          </reference>
          <reference field="3" count="1" selected="0">
            <x v="388"/>
          </reference>
          <reference field="4" count="1" selected="0">
            <x v="391"/>
          </reference>
          <reference field="5" count="1">
            <x v="388"/>
          </reference>
        </references>
      </pivotArea>
    </format>
    <format dxfId="16009">
      <pivotArea dataOnly="0" labelOnly="1" fieldPosition="0">
        <references count="6">
          <reference field="0" count="1" selected="0">
            <x v="390"/>
          </reference>
          <reference field="1" count="1" selected="0">
            <x v="388"/>
          </reference>
          <reference field="2" count="1" selected="0">
            <x v="389"/>
          </reference>
          <reference field="3" count="1" selected="0">
            <x v="389"/>
          </reference>
          <reference field="4" count="1" selected="0">
            <x v="392"/>
          </reference>
          <reference field="5" count="1">
            <x v="389"/>
          </reference>
        </references>
      </pivotArea>
    </format>
    <format dxfId="16008">
      <pivotArea dataOnly="0" labelOnly="1" fieldPosition="0">
        <references count="6">
          <reference field="0" count="1" selected="0">
            <x v="391"/>
          </reference>
          <reference field="1" count="1" selected="0">
            <x v="389"/>
          </reference>
          <reference field="2" count="1" selected="0">
            <x v="390"/>
          </reference>
          <reference field="3" count="1" selected="0">
            <x v="390"/>
          </reference>
          <reference field="4" count="1" selected="0">
            <x v="393"/>
          </reference>
          <reference field="5" count="1">
            <x v="390"/>
          </reference>
        </references>
      </pivotArea>
    </format>
    <format dxfId="16007">
      <pivotArea dataOnly="0" labelOnly="1" fieldPosition="0">
        <references count="6">
          <reference field="0" count="1" selected="0">
            <x v="392"/>
          </reference>
          <reference field="1" count="1" selected="0">
            <x v="390"/>
          </reference>
          <reference field="2" count="1" selected="0">
            <x v="391"/>
          </reference>
          <reference field="3" count="1" selected="0">
            <x v="391"/>
          </reference>
          <reference field="4" count="1" selected="0">
            <x v="394"/>
          </reference>
          <reference field="5" count="1">
            <x v="391"/>
          </reference>
        </references>
      </pivotArea>
    </format>
    <format dxfId="16006">
      <pivotArea dataOnly="0" labelOnly="1" fieldPosition="0">
        <references count="6">
          <reference field="0" count="1" selected="0">
            <x v="393"/>
          </reference>
          <reference field="1" count="1" selected="0">
            <x v="391"/>
          </reference>
          <reference field="2" count="1" selected="0">
            <x v="392"/>
          </reference>
          <reference field="3" count="1" selected="0">
            <x v="392"/>
          </reference>
          <reference field="4" count="1" selected="0">
            <x v="395"/>
          </reference>
          <reference field="5" count="1">
            <x v="392"/>
          </reference>
        </references>
      </pivotArea>
    </format>
    <format dxfId="16005">
      <pivotArea dataOnly="0" labelOnly="1" fieldPosition="0">
        <references count="6">
          <reference field="0" count="1" selected="0">
            <x v="394"/>
          </reference>
          <reference field="1" count="1" selected="0">
            <x v="392"/>
          </reference>
          <reference field="2" count="1" selected="0">
            <x v="393"/>
          </reference>
          <reference field="3" count="1" selected="0">
            <x v="393"/>
          </reference>
          <reference field="4" count="1" selected="0">
            <x v="396"/>
          </reference>
          <reference field="5" count="1">
            <x v="393"/>
          </reference>
        </references>
      </pivotArea>
    </format>
    <format dxfId="16004">
      <pivotArea dataOnly="0" labelOnly="1" fieldPosition="0">
        <references count="6">
          <reference field="0" count="1" selected="0">
            <x v="395"/>
          </reference>
          <reference field="1" count="1" selected="0">
            <x v="393"/>
          </reference>
          <reference field="2" count="1" selected="0">
            <x v="394"/>
          </reference>
          <reference field="3" count="1" selected="0">
            <x v="394"/>
          </reference>
          <reference field="4" count="1" selected="0">
            <x v="397"/>
          </reference>
          <reference field="5" count="1">
            <x v="394"/>
          </reference>
        </references>
      </pivotArea>
    </format>
    <format dxfId="16003">
      <pivotArea dataOnly="0" labelOnly="1" fieldPosition="0">
        <references count="6">
          <reference field="0" count="1" selected="0">
            <x v="396"/>
          </reference>
          <reference field="1" count="1" selected="0">
            <x v="394"/>
          </reference>
          <reference field="2" count="1" selected="0">
            <x v="395"/>
          </reference>
          <reference field="3" count="1" selected="0">
            <x v="395"/>
          </reference>
          <reference field="4" count="1" selected="0">
            <x v="398"/>
          </reference>
          <reference field="5" count="1">
            <x v="395"/>
          </reference>
        </references>
      </pivotArea>
    </format>
    <format dxfId="16002">
      <pivotArea dataOnly="0" labelOnly="1" fieldPosition="0">
        <references count="6">
          <reference field="0" count="1" selected="0">
            <x v="397"/>
          </reference>
          <reference field="1" count="1" selected="0">
            <x v="395"/>
          </reference>
          <reference field="2" count="1" selected="0">
            <x v="396"/>
          </reference>
          <reference field="3" count="1" selected="0">
            <x v="396"/>
          </reference>
          <reference field="4" count="1" selected="0">
            <x v="399"/>
          </reference>
          <reference field="5" count="1">
            <x v="396"/>
          </reference>
        </references>
      </pivotArea>
    </format>
    <format dxfId="16001">
      <pivotArea dataOnly="0" labelOnly="1" fieldPosition="0">
        <references count="6">
          <reference field="0" count="1" selected="0">
            <x v="398"/>
          </reference>
          <reference field="1" count="1" selected="0">
            <x v="396"/>
          </reference>
          <reference field="2" count="1" selected="0">
            <x v="397"/>
          </reference>
          <reference field="3" count="1" selected="0">
            <x v="397"/>
          </reference>
          <reference field="4" count="1" selected="0">
            <x v="400"/>
          </reference>
          <reference field="5" count="1">
            <x v="397"/>
          </reference>
        </references>
      </pivotArea>
    </format>
    <format dxfId="16000">
      <pivotArea dataOnly="0" labelOnly="1" fieldPosition="0">
        <references count="6">
          <reference field="0" count="1" selected="0">
            <x v="399"/>
          </reference>
          <reference field="1" count="1" selected="0">
            <x v="397"/>
          </reference>
          <reference field="2" count="1" selected="0">
            <x v="398"/>
          </reference>
          <reference field="3" count="1" selected="0">
            <x v="398"/>
          </reference>
          <reference field="4" count="1" selected="0">
            <x v="401"/>
          </reference>
          <reference field="5" count="1">
            <x v="398"/>
          </reference>
        </references>
      </pivotArea>
    </format>
    <format dxfId="15999">
      <pivotArea dataOnly="0" labelOnly="1" fieldPosition="0">
        <references count="6">
          <reference field="0" count="1" selected="0">
            <x v="400"/>
          </reference>
          <reference field="1" count="1" selected="0">
            <x v="398"/>
          </reference>
          <reference field="2" count="1" selected="0">
            <x v="399"/>
          </reference>
          <reference field="3" count="1" selected="0">
            <x v="399"/>
          </reference>
          <reference field="4" count="1" selected="0">
            <x v="402"/>
          </reference>
          <reference field="5" count="1">
            <x v="399"/>
          </reference>
        </references>
      </pivotArea>
    </format>
    <format dxfId="15998">
      <pivotArea dataOnly="0" labelOnly="1" fieldPosition="0">
        <references count="6">
          <reference field="0" count="1" selected="0">
            <x v="401"/>
          </reference>
          <reference field="1" count="1" selected="0">
            <x v="399"/>
          </reference>
          <reference field="2" count="1" selected="0">
            <x v="400"/>
          </reference>
          <reference field="3" count="1" selected="0">
            <x v="400"/>
          </reference>
          <reference field="4" count="1" selected="0">
            <x v="403"/>
          </reference>
          <reference field="5" count="1">
            <x v="400"/>
          </reference>
        </references>
      </pivotArea>
    </format>
    <format dxfId="15997">
      <pivotArea dataOnly="0" labelOnly="1" fieldPosition="0">
        <references count="6">
          <reference field="0" count="1" selected="0">
            <x v="402"/>
          </reference>
          <reference field="1" count="1" selected="0">
            <x v="400"/>
          </reference>
          <reference field="2" count="1" selected="0">
            <x v="401"/>
          </reference>
          <reference field="3" count="1" selected="0">
            <x v="401"/>
          </reference>
          <reference field="4" count="1" selected="0">
            <x v="404"/>
          </reference>
          <reference field="5" count="1">
            <x v="401"/>
          </reference>
        </references>
      </pivotArea>
    </format>
    <format dxfId="15996">
      <pivotArea dataOnly="0" labelOnly="1" fieldPosition="0">
        <references count="6">
          <reference field="0" count="1" selected="0">
            <x v="403"/>
          </reference>
          <reference field="1" count="1" selected="0">
            <x v="401"/>
          </reference>
          <reference field="2" count="1" selected="0">
            <x v="402"/>
          </reference>
          <reference field="3" count="1" selected="0">
            <x v="402"/>
          </reference>
          <reference field="4" count="1" selected="0">
            <x v="405"/>
          </reference>
          <reference field="5" count="1">
            <x v="402"/>
          </reference>
        </references>
      </pivotArea>
    </format>
    <format dxfId="15995">
      <pivotArea dataOnly="0" labelOnly="1" fieldPosition="0">
        <references count="6">
          <reference field="0" count="1" selected="0">
            <x v="404"/>
          </reference>
          <reference field="1" count="1" selected="0">
            <x v="402"/>
          </reference>
          <reference field="2" count="1" selected="0">
            <x v="403"/>
          </reference>
          <reference field="3" count="1" selected="0">
            <x v="403"/>
          </reference>
          <reference field="4" count="1" selected="0">
            <x v="406"/>
          </reference>
          <reference field="5" count="1">
            <x v="403"/>
          </reference>
        </references>
      </pivotArea>
    </format>
    <format dxfId="15994">
      <pivotArea dataOnly="0" labelOnly="1" fieldPosition="0">
        <references count="6">
          <reference field="0" count="1" selected="0">
            <x v="405"/>
          </reference>
          <reference field="1" count="1" selected="0">
            <x v="403"/>
          </reference>
          <reference field="2" count="1" selected="0">
            <x v="404"/>
          </reference>
          <reference field="3" count="1" selected="0">
            <x v="404"/>
          </reference>
          <reference field="4" count="1" selected="0">
            <x v="407"/>
          </reference>
          <reference field="5" count="1">
            <x v="404"/>
          </reference>
        </references>
      </pivotArea>
    </format>
    <format dxfId="15993">
      <pivotArea dataOnly="0" labelOnly="1" fieldPosition="0">
        <references count="6">
          <reference field="0" count="1" selected="0">
            <x v="406"/>
          </reference>
          <reference field="1" count="1" selected="0">
            <x v="404"/>
          </reference>
          <reference field="2" count="1" selected="0">
            <x v="405"/>
          </reference>
          <reference field="3" count="1" selected="0">
            <x v="405"/>
          </reference>
          <reference field="4" count="1" selected="0">
            <x v="408"/>
          </reference>
          <reference field="5" count="1">
            <x v="405"/>
          </reference>
        </references>
      </pivotArea>
    </format>
    <format dxfId="15992">
      <pivotArea dataOnly="0" labelOnly="1" fieldPosition="0">
        <references count="6">
          <reference field="0" count="1" selected="0">
            <x v="407"/>
          </reference>
          <reference field="1" count="1" selected="0">
            <x v="405"/>
          </reference>
          <reference field="2" count="1" selected="0">
            <x v="406"/>
          </reference>
          <reference field="3" count="1" selected="0">
            <x v="406"/>
          </reference>
          <reference field="4" count="1" selected="0">
            <x v="409"/>
          </reference>
          <reference field="5" count="1">
            <x v="406"/>
          </reference>
        </references>
      </pivotArea>
    </format>
    <format dxfId="15991">
      <pivotArea dataOnly="0" labelOnly="1" fieldPosition="0">
        <references count="6">
          <reference field="0" count="1" selected="0">
            <x v="408"/>
          </reference>
          <reference field="1" count="1" selected="0">
            <x v="406"/>
          </reference>
          <reference field="2" count="1" selected="0">
            <x v="407"/>
          </reference>
          <reference field="3" count="1" selected="0">
            <x v="407"/>
          </reference>
          <reference field="4" count="1" selected="0">
            <x v="410"/>
          </reference>
          <reference field="5" count="1">
            <x v="407"/>
          </reference>
        </references>
      </pivotArea>
    </format>
    <format dxfId="15990">
      <pivotArea dataOnly="0" labelOnly="1" fieldPosition="0">
        <references count="6">
          <reference field="0" count="1" selected="0">
            <x v="409"/>
          </reference>
          <reference field="1" count="1" selected="0">
            <x v="407"/>
          </reference>
          <reference field="2" count="1" selected="0">
            <x v="408"/>
          </reference>
          <reference field="3" count="1" selected="0">
            <x v="408"/>
          </reference>
          <reference field="4" count="1" selected="0">
            <x v="411"/>
          </reference>
          <reference field="5" count="1">
            <x v="408"/>
          </reference>
        </references>
      </pivotArea>
    </format>
    <format dxfId="15989">
      <pivotArea dataOnly="0" labelOnly="1" fieldPosition="0">
        <references count="6">
          <reference field="0" count="1" selected="0">
            <x v="410"/>
          </reference>
          <reference field="1" count="1" selected="0">
            <x v="408"/>
          </reference>
          <reference field="2" count="1" selected="0">
            <x v="409"/>
          </reference>
          <reference field="3" count="1" selected="0">
            <x v="409"/>
          </reference>
          <reference field="4" count="1" selected="0">
            <x v="412"/>
          </reference>
          <reference field="5" count="1">
            <x v="409"/>
          </reference>
        </references>
      </pivotArea>
    </format>
    <format dxfId="15988">
      <pivotArea dataOnly="0" labelOnly="1" fieldPosition="0">
        <references count="6">
          <reference field="0" count="1" selected="0">
            <x v="411"/>
          </reference>
          <reference field="1" count="1" selected="0">
            <x v="409"/>
          </reference>
          <reference field="2" count="1" selected="0">
            <x v="410"/>
          </reference>
          <reference field="3" count="1" selected="0">
            <x v="410"/>
          </reference>
          <reference field="4" count="1" selected="0">
            <x v="413"/>
          </reference>
          <reference field="5" count="1">
            <x v="410"/>
          </reference>
        </references>
      </pivotArea>
    </format>
    <format dxfId="15987">
      <pivotArea dataOnly="0" labelOnly="1" fieldPosition="0">
        <references count="6">
          <reference field="0" count="1" selected="0">
            <x v="412"/>
          </reference>
          <reference field="1" count="1" selected="0">
            <x v="410"/>
          </reference>
          <reference field="2" count="1" selected="0">
            <x v="411"/>
          </reference>
          <reference field="3" count="1" selected="0">
            <x v="411"/>
          </reference>
          <reference field="4" count="1" selected="0">
            <x v="414"/>
          </reference>
          <reference field="5" count="1">
            <x v="411"/>
          </reference>
        </references>
      </pivotArea>
    </format>
    <format dxfId="15986">
      <pivotArea dataOnly="0" labelOnly="1" fieldPosition="0">
        <references count="6">
          <reference field="0" count="1" selected="0">
            <x v="413"/>
          </reference>
          <reference field="1" count="1" selected="0">
            <x v="411"/>
          </reference>
          <reference field="2" count="1" selected="0">
            <x v="412"/>
          </reference>
          <reference field="3" count="1" selected="0">
            <x v="412"/>
          </reference>
          <reference field="4" count="1" selected="0">
            <x v="415"/>
          </reference>
          <reference field="5" count="1">
            <x v="412"/>
          </reference>
        </references>
      </pivotArea>
    </format>
    <format dxfId="15985">
      <pivotArea dataOnly="0" labelOnly="1" fieldPosition="0">
        <references count="6">
          <reference field="0" count="1" selected="0">
            <x v="414"/>
          </reference>
          <reference field="1" count="1" selected="0">
            <x v="412"/>
          </reference>
          <reference field="2" count="1" selected="0">
            <x v="413"/>
          </reference>
          <reference field="3" count="1" selected="0">
            <x v="413"/>
          </reference>
          <reference field="4" count="1" selected="0">
            <x v="416"/>
          </reference>
          <reference field="5" count="1">
            <x v="413"/>
          </reference>
        </references>
      </pivotArea>
    </format>
    <format dxfId="15984">
      <pivotArea dataOnly="0" labelOnly="1" fieldPosition="0">
        <references count="6">
          <reference field="0" count="1" selected="0">
            <x v="415"/>
          </reference>
          <reference field="1" count="1" selected="0">
            <x v="413"/>
          </reference>
          <reference field="2" count="1" selected="0">
            <x v="414"/>
          </reference>
          <reference field="3" count="1" selected="0">
            <x v="414"/>
          </reference>
          <reference field="4" count="1" selected="0">
            <x v="417"/>
          </reference>
          <reference field="5" count="1">
            <x v="414"/>
          </reference>
        </references>
      </pivotArea>
    </format>
    <format dxfId="15983">
      <pivotArea dataOnly="0" labelOnly="1" fieldPosition="0">
        <references count="6">
          <reference field="0" count="1" selected="0">
            <x v="416"/>
          </reference>
          <reference field="1" count="1" selected="0">
            <x v="414"/>
          </reference>
          <reference field="2" count="1" selected="0">
            <x v="415"/>
          </reference>
          <reference field="3" count="1" selected="0">
            <x v="415"/>
          </reference>
          <reference field="4" count="1" selected="0">
            <x v="418"/>
          </reference>
          <reference field="5" count="1">
            <x v="415"/>
          </reference>
        </references>
      </pivotArea>
    </format>
    <format dxfId="15982">
      <pivotArea dataOnly="0" labelOnly="1" fieldPosition="0">
        <references count="6">
          <reference field="0" count="1" selected="0">
            <x v="417"/>
          </reference>
          <reference field="1" count="1" selected="0">
            <x v="415"/>
          </reference>
          <reference field="2" count="1" selected="0">
            <x v="416"/>
          </reference>
          <reference field="3" count="1" selected="0">
            <x v="416"/>
          </reference>
          <reference field="4" count="1" selected="0">
            <x v="419"/>
          </reference>
          <reference field="5" count="1">
            <x v="416"/>
          </reference>
        </references>
      </pivotArea>
    </format>
    <format dxfId="15981">
      <pivotArea dataOnly="0" labelOnly="1" fieldPosition="0">
        <references count="6">
          <reference field="0" count="1" selected="0">
            <x v="418"/>
          </reference>
          <reference field="1" count="1" selected="0">
            <x v="416"/>
          </reference>
          <reference field="2" count="1" selected="0">
            <x v="417"/>
          </reference>
          <reference field="3" count="1" selected="0">
            <x v="417"/>
          </reference>
          <reference field="4" count="1" selected="0">
            <x v="420"/>
          </reference>
          <reference field="5" count="1">
            <x v="417"/>
          </reference>
        </references>
      </pivotArea>
    </format>
    <format dxfId="15980">
      <pivotArea dataOnly="0" labelOnly="1" fieldPosition="0">
        <references count="6">
          <reference field="0" count="1" selected="0">
            <x v="419"/>
          </reference>
          <reference field="1" count="1" selected="0">
            <x v="417"/>
          </reference>
          <reference field="2" count="1" selected="0">
            <x v="418"/>
          </reference>
          <reference field="3" count="1" selected="0">
            <x v="418"/>
          </reference>
          <reference field="4" count="1" selected="0">
            <x v="421"/>
          </reference>
          <reference field="5" count="1">
            <x v="418"/>
          </reference>
        </references>
      </pivotArea>
    </format>
    <format dxfId="15979">
      <pivotArea dataOnly="0" labelOnly="1" fieldPosition="0">
        <references count="6">
          <reference field="0" count="1" selected="0">
            <x v="420"/>
          </reference>
          <reference field="1" count="1" selected="0">
            <x v="418"/>
          </reference>
          <reference field="2" count="1" selected="0">
            <x v="419"/>
          </reference>
          <reference field="3" count="1" selected="0">
            <x v="419"/>
          </reference>
          <reference field="4" count="1" selected="0">
            <x v="422"/>
          </reference>
          <reference field="5" count="1">
            <x v="419"/>
          </reference>
        </references>
      </pivotArea>
    </format>
    <format dxfId="15978">
      <pivotArea dataOnly="0" labelOnly="1" fieldPosition="0">
        <references count="6">
          <reference field="0" count="1" selected="0">
            <x v="421"/>
          </reference>
          <reference field="1" count="1" selected="0">
            <x v="419"/>
          </reference>
          <reference field="2" count="1" selected="0">
            <x v="420"/>
          </reference>
          <reference field="3" count="1" selected="0">
            <x v="420"/>
          </reference>
          <reference field="4" count="1" selected="0">
            <x v="423"/>
          </reference>
          <reference field="5" count="1">
            <x v="420"/>
          </reference>
        </references>
      </pivotArea>
    </format>
    <format dxfId="15977">
      <pivotArea dataOnly="0" labelOnly="1" fieldPosition="0">
        <references count="6">
          <reference field="0" count="1" selected="0">
            <x v="422"/>
          </reference>
          <reference field="1" count="1" selected="0">
            <x v="420"/>
          </reference>
          <reference field="2" count="1" selected="0">
            <x v="421"/>
          </reference>
          <reference field="3" count="1" selected="0">
            <x v="421"/>
          </reference>
          <reference field="4" count="1" selected="0">
            <x v="424"/>
          </reference>
          <reference field="5" count="1">
            <x v="421"/>
          </reference>
        </references>
      </pivotArea>
    </format>
    <format dxfId="15976">
      <pivotArea dataOnly="0" labelOnly="1" fieldPosition="0">
        <references count="6">
          <reference field="0" count="1" selected="0">
            <x v="423"/>
          </reference>
          <reference field="1" count="1" selected="0">
            <x v="421"/>
          </reference>
          <reference field="2" count="1" selected="0">
            <x v="422"/>
          </reference>
          <reference field="3" count="1" selected="0">
            <x v="422"/>
          </reference>
          <reference field="4" count="1" selected="0">
            <x v="425"/>
          </reference>
          <reference field="5" count="1">
            <x v="422"/>
          </reference>
        </references>
      </pivotArea>
    </format>
    <format dxfId="15975">
      <pivotArea dataOnly="0" labelOnly="1" fieldPosition="0">
        <references count="6">
          <reference field="0" count="1" selected="0">
            <x v="424"/>
          </reference>
          <reference field="1" count="1" selected="0">
            <x v="422"/>
          </reference>
          <reference field="2" count="1" selected="0">
            <x v="423"/>
          </reference>
          <reference field="3" count="1" selected="0">
            <x v="423"/>
          </reference>
          <reference field="4" count="1" selected="0">
            <x v="426"/>
          </reference>
          <reference field="5" count="1">
            <x v="423"/>
          </reference>
        </references>
      </pivotArea>
    </format>
    <format dxfId="15974">
      <pivotArea dataOnly="0" labelOnly="1" fieldPosition="0">
        <references count="6">
          <reference field="0" count="1" selected="0">
            <x v="425"/>
          </reference>
          <reference field="1" count="1" selected="0">
            <x v="423"/>
          </reference>
          <reference field="2" count="1" selected="0">
            <x v="424"/>
          </reference>
          <reference field="3" count="1" selected="0">
            <x v="424"/>
          </reference>
          <reference field="4" count="1" selected="0">
            <x v="427"/>
          </reference>
          <reference field="5" count="1">
            <x v="424"/>
          </reference>
        </references>
      </pivotArea>
    </format>
    <format dxfId="15973">
      <pivotArea dataOnly="0" labelOnly="1" fieldPosition="0">
        <references count="6">
          <reference field="0" count="1" selected="0">
            <x v="426"/>
          </reference>
          <reference field="1" count="1" selected="0">
            <x v="424"/>
          </reference>
          <reference field="2" count="1" selected="0">
            <x v="425"/>
          </reference>
          <reference field="3" count="1" selected="0">
            <x v="425"/>
          </reference>
          <reference field="4" count="1" selected="0">
            <x v="428"/>
          </reference>
          <reference field="5" count="1">
            <x v="425"/>
          </reference>
        </references>
      </pivotArea>
    </format>
    <format dxfId="15972">
      <pivotArea dataOnly="0" labelOnly="1" fieldPosition="0">
        <references count="6">
          <reference field="0" count="1" selected="0">
            <x v="427"/>
          </reference>
          <reference field="1" count="1" selected="0">
            <x v="425"/>
          </reference>
          <reference field="2" count="1" selected="0">
            <x v="426"/>
          </reference>
          <reference field="3" count="1" selected="0">
            <x v="426"/>
          </reference>
          <reference field="4" count="1" selected="0">
            <x v="429"/>
          </reference>
          <reference field="5" count="1">
            <x v="426"/>
          </reference>
        </references>
      </pivotArea>
    </format>
    <format dxfId="15971">
      <pivotArea dataOnly="0" labelOnly="1" fieldPosition="0">
        <references count="6">
          <reference field="0" count="1" selected="0">
            <x v="428"/>
          </reference>
          <reference field="1" count="1" selected="0">
            <x v="426"/>
          </reference>
          <reference field="2" count="1" selected="0">
            <x v="427"/>
          </reference>
          <reference field="3" count="1" selected="0">
            <x v="427"/>
          </reference>
          <reference field="4" count="1" selected="0">
            <x v="430"/>
          </reference>
          <reference field="5" count="1">
            <x v="427"/>
          </reference>
        </references>
      </pivotArea>
    </format>
    <format dxfId="15970">
      <pivotArea dataOnly="0" labelOnly="1" fieldPosition="0">
        <references count="6">
          <reference field="0" count="1" selected="0">
            <x v="429"/>
          </reference>
          <reference field="1" count="1" selected="0">
            <x v="427"/>
          </reference>
          <reference field="2" count="1" selected="0">
            <x v="428"/>
          </reference>
          <reference field="3" count="1" selected="0">
            <x v="428"/>
          </reference>
          <reference field="4" count="1" selected="0">
            <x v="431"/>
          </reference>
          <reference field="5" count="1">
            <x v="428"/>
          </reference>
        </references>
      </pivotArea>
    </format>
    <format dxfId="15969">
      <pivotArea dataOnly="0" labelOnly="1" fieldPosition="0">
        <references count="6">
          <reference field="0" count="1" selected="0">
            <x v="430"/>
          </reference>
          <reference field="1" count="1" selected="0">
            <x v="428"/>
          </reference>
          <reference field="2" count="1" selected="0">
            <x v="429"/>
          </reference>
          <reference field="3" count="1" selected="0">
            <x v="429"/>
          </reference>
          <reference field="4" count="1" selected="0">
            <x v="432"/>
          </reference>
          <reference field="5" count="1">
            <x v="429"/>
          </reference>
        </references>
      </pivotArea>
    </format>
    <format dxfId="15968">
      <pivotArea dataOnly="0" labelOnly="1" fieldPosition="0">
        <references count="6">
          <reference field="0" count="1" selected="0">
            <x v="431"/>
          </reference>
          <reference field="1" count="1" selected="0">
            <x v="429"/>
          </reference>
          <reference field="2" count="1" selected="0">
            <x v="430"/>
          </reference>
          <reference field="3" count="1" selected="0">
            <x v="430"/>
          </reference>
          <reference field="4" count="1" selected="0">
            <x v="433"/>
          </reference>
          <reference field="5" count="1">
            <x v="430"/>
          </reference>
        </references>
      </pivotArea>
    </format>
    <format dxfId="15967">
      <pivotArea dataOnly="0" labelOnly="1" fieldPosition="0">
        <references count="6">
          <reference field="0" count="1" selected="0">
            <x v="432"/>
          </reference>
          <reference field="1" count="1" selected="0">
            <x v="430"/>
          </reference>
          <reference field="2" count="1" selected="0">
            <x v="431"/>
          </reference>
          <reference field="3" count="1" selected="0">
            <x v="431"/>
          </reference>
          <reference field="4" count="1" selected="0">
            <x v="434"/>
          </reference>
          <reference field="5" count="1">
            <x v="431"/>
          </reference>
        </references>
      </pivotArea>
    </format>
    <format dxfId="15966">
      <pivotArea dataOnly="0" labelOnly="1" fieldPosition="0">
        <references count="6">
          <reference field="0" count="1" selected="0">
            <x v="433"/>
          </reference>
          <reference field="1" count="1" selected="0">
            <x v="431"/>
          </reference>
          <reference field="2" count="1" selected="0">
            <x v="432"/>
          </reference>
          <reference field="3" count="1" selected="0">
            <x v="432"/>
          </reference>
          <reference field="4" count="1" selected="0">
            <x v="435"/>
          </reference>
          <reference field="5" count="1">
            <x v="432"/>
          </reference>
        </references>
      </pivotArea>
    </format>
    <format dxfId="15965">
      <pivotArea dataOnly="0" labelOnly="1" fieldPosition="0">
        <references count="6">
          <reference field="0" count="1" selected="0">
            <x v="434"/>
          </reference>
          <reference field="1" count="1" selected="0">
            <x v="432"/>
          </reference>
          <reference field="2" count="1" selected="0">
            <x v="433"/>
          </reference>
          <reference field="3" count="1" selected="0">
            <x v="433"/>
          </reference>
          <reference field="4" count="1" selected="0">
            <x v="436"/>
          </reference>
          <reference field="5" count="1">
            <x v="433"/>
          </reference>
        </references>
      </pivotArea>
    </format>
    <format dxfId="15964">
      <pivotArea dataOnly="0" labelOnly="1" fieldPosition="0">
        <references count="6">
          <reference field="0" count="1" selected="0">
            <x v="435"/>
          </reference>
          <reference field="1" count="1" selected="0">
            <x v="433"/>
          </reference>
          <reference field="2" count="1" selected="0">
            <x v="434"/>
          </reference>
          <reference field="3" count="1" selected="0">
            <x v="434"/>
          </reference>
          <reference field="4" count="1" selected="0">
            <x v="437"/>
          </reference>
          <reference field="5" count="1">
            <x v="434"/>
          </reference>
        </references>
      </pivotArea>
    </format>
    <format dxfId="15963">
      <pivotArea dataOnly="0" labelOnly="1" fieldPosition="0">
        <references count="6">
          <reference field="0" count="1" selected="0">
            <x v="436"/>
          </reference>
          <reference field="1" count="1" selected="0">
            <x v="434"/>
          </reference>
          <reference field="2" count="1" selected="0">
            <x v="435"/>
          </reference>
          <reference field="3" count="1" selected="0">
            <x v="435"/>
          </reference>
          <reference field="4" count="1" selected="0">
            <x v="438"/>
          </reference>
          <reference field="5" count="1">
            <x v="435"/>
          </reference>
        </references>
      </pivotArea>
    </format>
    <format dxfId="15962">
      <pivotArea dataOnly="0" labelOnly="1" fieldPosition="0">
        <references count="6">
          <reference field="0" count="1" selected="0">
            <x v="437"/>
          </reference>
          <reference field="1" count="1" selected="0">
            <x v="435"/>
          </reference>
          <reference field="2" count="1" selected="0">
            <x v="436"/>
          </reference>
          <reference field="3" count="1" selected="0">
            <x v="436"/>
          </reference>
          <reference field="4" count="1" selected="0">
            <x v="439"/>
          </reference>
          <reference field="5" count="1">
            <x v="436"/>
          </reference>
        </references>
      </pivotArea>
    </format>
    <format dxfId="15961">
      <pivotArea dataOnly="0" labelOnly="1" fieldPosition="0">
        <references count="6">
          <reference field="0" count="1" selected="0">
            <x v="438"/>
          </reference>
          <reference field="1" count="1" selected="0">
            <x v="436"/>
          </reference>
          <reference field="2" count="1" selected="0">
            <x v="437"/>
          </reference>
          <reference field="3" count="1" selected="0">
            <x v="437"/>
          </reference>
          <reference field="4" count="1" selected="0">
            <x v="440"/>
          </reference>
          <reference field="5" count="1">
            <x v="437"/>
          </reference>
        </references>
      </pivotArea>
    </format>
    <format dxfId="15960">
      <pivotArea dataOnly="0" labelOnly="1" fieldPosition="0">
        <references count="6">
          <reference field="0" count="1" selected="0">
            <x v="439"/>
          </reference>
          <reference field="1" count="1" selected="0">
            <x v="437"/>
          </reference>
          <reference field="2" count="1" selected="0">
            <x v="438"/>
          </reference>
          <reference field="3" count="1" selected="0">
            <x v="438"/>
          </reference>
          <reference field="4" count="1" selected="0">
            <x v="441"/>
          </reference>
          <reference field="5" count="1">
            <x v="438"/>
          </reference>
        </references>
      </pivotArea>
    </format>
    <format dxfId="15959">
      <pivotArea dataOnly="0" labelOnly="1" fieldPosition="0">
        <references count="6">
          <reference field="0" count="1" selected="0">
            <x v="440"/>
          </reference>
          <reference field="1" count="1" selected="0">
            <x v="438"/>
          </reference>
          <reference field="2" count="1" selected="0">
            <x v="439"/>
          </reference>
          <reference field="3" count="1" selected="0">
            <x v="439"/>
          </reference>
          <reference field="4" count="1" selected="0">
            <x v="442"/>
          </reference>
          <reference field="5" count="1">
            <x v="439"/>
          </reference>
        </references>
      </pivotArea>
    </format>
    <format dxfId="15958">
      <pivotArea dataOnly="0" labelOnly="1" fieldPosition="0">
        <references count="6">
          <reference field="0" count="1" selected="0">
            <x v="441"/>
          </reference>
          <reference field="1" count="1" selected="0">
            <x v="439"/>
          </reference>
          <reference field="2" count="1" selected="0">
            <x v="440"/>
          </reference>
          <reference field="3" count="1" selected="0">
            <x v="440"/>
          </reference>
          <reference field="4" count="1" selected="0">
            <x v="443"/>
          </reference>
          <reference field="5" count="1">
            <x v="440"/>
          </reference>
        </references>
      </pivotArea>
    </format>
    <format dxfId="15957">
      <pivotArea dataOnly="0" labelOnly="1" fieldPosition="0">
        <references count="6">
          <reference field="0" count="1" selected="0">
            <x v="442"/>
          </reference>
          <reference field="1" count="1" selected="0">
            <x v="440"/>
          </reference>
          <reference field="2" count="1" selected="0">
            <x v="441"/>
          </reference>
          <reference field="3" count="1" selected="0">
            <x v="441"/>
          </reference>
          <reference field="4" count="1" selected="0">
            <x v="444"/>
          </reference>
          <reference field="5" count="1">
            <x v="441"/>
          </reference>
        </references>
      </pivotArea>
    </format>
    <format dxfId="15956">
      <pivotArea dataOnly="0" labelOnly="1" fieldPosition="0">
        <references count="6">
          <reference field="0" count="1" selected="0">
            <x v="443"/>
          </reference>
          <reference field="1" count="1" selected="0">
            <x v="441"/>
          </reference>
          <reference field="2" count="1" selected="0">
            <x v="442"/>
          </reference>
          <reference field="3" count="1" selected="0">
            <x v="442"/>
          </reference>
          <reference field="4" count="1" selected="0">
            <x v="445"/>
          </reference>
          <reference field="5" count="1">
            <x v="442"/>
          </reference>
        </references>
      </pivotArea>
    </format>
    <format dxfId="15955">
      <pivotArea dataOnly="0" labelOnly="1" fieldPosition="0">
        <references count="6">
          <reference field="0" count="1" selected="0">
            <x v="444"/>
          </reference>
          <reference field="1" count="1" selected="0">
            <x v="442"/>
          </reference>
          <reference field="2" count="1" selected="0">
            <x v="443"/>
          </reference>
          <reference field="3" count="1" selected="0">
            <x v="443"/>
          </reference>
          <reference field="4" count="1" selected="0">
            <x v="446"/>
          </reference>
          <reference field="5" count="1">
            <x v="443"/>
          </reference>
        </references>
      </pivotArea>
    </format>
    <format dxfId="15954">
      <pivotArea dataOnly="0" labelOnly="1" fieldPosition="0">
        <references count="6">
          <reference field="0" count="1" selected="0">
            <x v="445"/>
          </reference>
          <reference field="1" count="1" selected="0">
            <x v="443"/>
          </reference>
          <reference field="2" count="1" selected="0">
            <x v="444"/>
          </reference>
          <reference field="3" count="1" selected="0">
            <x v="444"/>
          </reference>
          <reference field="4" count="1" selected="0">
            <x v="447"/>
          </reference>
          <reference field="5" count="1">
            <x v="444"/>
          </reference>
        </references>
      </pivotArea>
    </format>
    <format dxfId="15953">
      <pivotArea dataOnly="0" labelOnly="1" fieldPosition="0">
        <references count="6">
          <reference field="0" count="1" selected="0">
            <x v="446"/>
          </reference>
          <reference field="1" count="1" selected="0">
            <x v="444"/>
          </reference>
          <reference field="2" count="1" selected="0">
            <x v="445"/>
          </reference>
          <reference field="3" count="1" selected="0">
            <x v="445"/>
          </reference>
          <reference field="4" count="1" selected="0">
            <x v="448"/>
          </reference>
          <reference field="5" count="1">
            <x v="445"/>
          </reference>
        </references>
      </pivotArea>
    </format>
    <format dxfId="15952">
      <pivotArea dataOnly="0" labelOnly="1" fieldPosition="0">
        <references count="6">
          <reference field="0" count="1" selected="0">
            <x v="447"/>
          </reference>
          <reference field="1" count="1" selected="0">
            <x v="445"/>
          </reference>
          <reference field="2" count="1" selected="0">
            <x v="446"/>
          </reference>
          <reference field="3" count="1" selected="0">
            <x v="446"/>
          </reference>
          <reference field="4" count="1" selected="0">
            <x v="449"/>
          </reference>
          <reference field="5" count="1">
            <x v="446"/>
          </reference>
        </references>
      </pivotArea>
    </format>
    <format dxfId="15951">
      <pivotArea dataOnly="0" labelOnly="1" fieldPosition="0">
        <references count="6">
          <reference field="0" count="1" selected="0">
            <x v="448"/>
          </reference>
          <reference field="1" count="1" selected="0">
            <x v="446"/>
          </reference>
          <reference field="2" count="1" selected="0">
            <x v="447"/>
          </reference>
          <reference field="3" count="1" selected="0">
            <x v="447"/>
          </reference>
          <reference field="4" count="1" selected="0">
            <x v="450"/>
          </reference>
          <reference field="5" count="1">
            <x v="447"/>
          </reference>
        </references>
      </pivotArea>
    </format>
    <format dxfId="15950">
      <pivotArea dataOnly="0" labelOnly="1" fieldPosition="0">
        <references count="6">
          <reference field="0" count="1" selected="0">
            <x v="449"/>
          </reference>
          <reference field="1" count="1" selected="0">
            <x v="447"/>
          </reference>
          <reference field="2" count="1" selected="0">
            <x v="448"/>
          </reference>
          <reference field="3" count="1" selected="0">
            <x v="448"/>
          </reference>
          <reference field="4" count="1" selected="0">
            <x v="451"/>
          </reference>
          <reference field="5" count="1">
            <x v="448"/>
          </reference>
        </references>
      </pivotArea>
    </format>
    <format dxfId="15949">
      <pivotArea dataOnly="0" labelOnly="1" fieldPosition="0">
        <references count="6">
          <reference field="0" count="1" selected="0">
            <x v="450"/>
          </reference>
          <reference field="1" count="1" selected="0">
            <x v="448"/>
          </reference>
          <reference field="2" count="1" selected="0">
            <x v="449"/>
          </reference>
          <reference field="3" count="1" selected="0">
            <x v="449"/>
          </reference>
          <reference field="4" count="1" selected="0">
            <x v="452"/>
          </reference>
          <reference field="5" count="1">
            <x v="449"/>
          </reference>
        </references>
      </pivotArea>
    </format>
    <format dxfId="15948">
      <pivotArea dataOnly="0" labelOnly="1" fieldPosition="0">
        <references count="6">
          <reference field="0" count="1" selected="0">
            <x v="451"/>
          </reference>
          <reference field="1" count="1" selected="0">
            <x v="449"/>
          </reference>
          <reference field="2" count="1" selected="0">
            <x v="450"/>
          </reference>
          <reference field="3" count="1" selected="0">
            <x v="450"/>
          </reference>
          <reference field="4" count="1" selected="0">
            <x v="453"/>
          </reference>
          <reference field="5" count="1">
            <x v="450"/>
          </reference>
        </references>
      </pivotArea>
    </format>
    <format dxfId="15947">
      <pivotArea dataOnly="0" labelOnly="1" fieldPosition="0">
        <references count="6">
          <reference field="0" count="1" selected="0">
            <x v="452"/>
          </reference>
          <reference field="1" count="1" selected="0">
            <x v="450"/>
          </reference>
          <reference field="2" count="1" selected="0">
            <x v="451"/>
          </reference>
          <reference field="3" count="1" selected="0">
            <x v="451"/>
          </reference>
          <reference field="4" count="1" selected="0">
            <x v="454"/>
          </reference>
          <reference field="5" count="1">
            <x v="451"/>
          </reference>
        </references>
      </pivotArea>
    </format>
    <format dxfId="15946">
      <pivotArea dataOnly="0" labelOnly="1" fieldPosition="0">
        <references count="6">
          <reference field="0" count="1" selected="0">
            <x v="453"/>
          </reference>
          <reference field="1" count="1" selected="0">
            <x v="451"/>
          </reference>
          <reference field="2" count="1" selected="0">
            <x v="452"/>
          </reference>
          <reference field="3" count="1" selected="0">
            <x v="452"/>
          </reference>
          <reference field="4" count="1" selected="0">
            <x v="455"/>
          </reference>
          <reference field="5" count="1">
            <x v="452"/>
          </reference>
        </references>
      </pivotArea>
    </format>
    <format dxfId="15945">
      <pivotArea dataOnly="0" labelOnly="1" fieldPosition="0">
        <references count="6">
          <reference field="0" count="1" selected="0">
            <x v="454"/>
          </reference>
          <reference field="1" count="1" selected="0">
            <x v="452"/>
          </reference>
          <reference field="2" count="1" selected="0">
            <x v="453"/>
          </reference>
          <reference field="3" count="1" selected="0">
            <x v="453"/>
          </reference>
          <reference field="4" count="1" selected="0">
            <x v="456"/>
          </reference>
          <reference field="5" count="1">
            <x v="453"/>
          </reference>
        </references>
      </pivotArea>
    </format>
    <format dxfId="15944">
      <pivotArea dataOnly="0" labelOnly="1" fieldPosition="0">
        <references count="6">
          <reference field="0" count="1" selected="0">
            <x v="455"/>
          </reference>
          <reference field="1" count="1" selected="0">
            <x v="453"/>
          </reference>
          <reference field="2" count="1" selected="0">
            <x v="454"/>
          </reference>
          <reference field="3" count="1" selected="0">
            <x v="454"/>
          </reference>
          <reference field="4" count="1" selected="0">
            <x v="457"/>
          </reference>
          <reference field="5" count="1">
            <x v="454"/>
          </reference>
        </references>
      </pivotArea>
    </format>
    <format dxfId="15943">
      <pivotArea dataOnly="0" labelOnly="1" fieldPosition="0">
        <references count="6">
          <reference field="0" count="1" selected="0">
            <x v="456"/>
          </reference>
          <reference field="1" count="1" selected="0">
            <x v="454"/>
          </reference>
          <reference field="2" count="1" selected="0">
            <x v="455"/>
          </reference>
          <reference field="3" count="1" selected="0">
            <x v="455"/>
          </reference>
          <reference field="4" count="1" selected="0">
            <x v="458"/>
          </reference>
          <reference field="5" count="1">
            <x v="455"/>
          </reference>
        </references>
      </pivotArea>
    </format>
    <format dxfId="15942">
      <pivotArea dataOnly="0" labelOnly="1" fieldPosition="0">
        <references count="6">
          <reference field="0" count="1" selected="0">
            <x v="457"/>
          </reference>
          <reference field="1" count="1" selected="0">
            <x v="455"/>
          </reference>
          <reference field="2" count="1" selected="0">
            <x v="456"/>
          </reference>
          <reference field="3" count="1" selected="0">
            <x v="456"/>
          </reference>
          <reference field="4" count="1" selected="0">
            <x v="459"/>
          </reference>
          <reference field="5" count="1">
            <x v="456"/>
          </reference>
        </references>
      </pivotArea>
    </format>
    <format dxfId="15941">
      <pivotArea dataOnly="0" labelOnly="1" fieldPosition="0">
        <references count="6">
          <reference field="0" count="1" selected="0">
            <x v="458"/>
          </reference>
          <reference field="1" count="1" selected="0">
            <x v="456"/>
          </reference>
          <reference field="2" count="1" selected="0">
            <x v="457"/>
          </reference>
          <reference field="3" count="1" selected="0">
            <x v="457"/>
          </reference>
          <reference field="4" count="1" selected="0">
            <x v="460"/>
          </reference>
          <reference field="5" count="1">
            <x v="457"/>
          </reference>
        </references>
      </pivotArea>
    </format>
    <format dxfId="15940">
      <pivotArea dataOnly="0" labelOnly="1" fieldPosition="0">
        <references count="6">
          <reference field="0" count="1" selected="0">
            <x v="459"/>
          </reference>
          <reference field="1" count="1" selected="0">
            <x v="457"/>
          </reference>
          <reference field="2" count="1" selected="0">
            <x v="458"/>
          </reference>
          <reference field="3" count="1" selected="0">
            <x v="458"/>
          </reference>
          <reference field="4" count="1" selected="0">
            <x v="461"/>
          </reference>
          <reference field="5" count="1">
            <x v="458"/>
          </reference>
        </references>
      </pivotArea>
    </format>
    <format dxfId="15939">
      <pivotArea dataOnly="0" labelOnly="1" fieldPosition="0">
        <references count="6">
          <reference field="0" count="1" selected="0">
            <x v="460"/>
          </reference>
          <reference field="1" count="1" selected="0">
            <x v="458"/>
          </reference>
          <reference field="2" count="1" selected="0">
            <x v="459"/>
          </reference>
          <reference field="3" count="1" selected="0">
            <x v="459"/>
          </reference>
          <reference field="4" count="1" selected="0">
            <x v="462"/>
          </reference>
          <reference field="5" count="1">
            <x v="459"/>
          </reference>
        </references>
      </pivotArea>
    </format>
    <format dxfId="15938">
      <pivotArea dataOnly="0" labelOnly="1" fieldPosition="0">
        <references count="6">
          <reference field="0" count="1" selected="0">
            <x v="461"/>
          </reference>
          <reference field="1" count="1" selected="0">
            <x v="459"/>
          </reference>
          <reference field="2" count="1" selected="0">
            <x v="460"/>
          </reference>
          <reference field="3" count="1" selected="0">
            <x v="460"/>
          </reference>
          <reference field="4" count="1" selected="0">
            <x v="463"/>
          </reference>
          <reference field="5" count="1">
            <x v="460"/>
          </reference>
        </references>
      </pivotArea>
    </format>
    <format dxfId="15937">
      <pivotArea dataOnly="0" labelOnly="1" fieldPosition="0">
        <references count="6">
          <reference field="0" count="1" selected="0">
            <x v="462"/>
          </reference>
          <reference field="1" count="1" selected="0">
            <x v="460"/>
          </reference>
          <reference field="2" count="1" selected="0">
            <x v="461"/>
          </reference>
          <reference field="3" count="1" selected="0">
            <x v="461"/>
          </reference>
          <reference field="4" count="1" selected="0">
            <x v="464"/>
          </reference>
          <reference field="5" count="1">
            <x v="461"/>
          </reference>
        </references>
      </pivotArea>
    </format>
    <format dxfId="15936">
      <pivotArea dataOnly="0" labelOnly="1" fieldPosition="0">
        <references count="6">
          <reference field="0" count="1" selected="0">
            <x v="463"/>
          </reference>
          <reference field="1" count="1" selected="0">
            <x v="461"/>
          </reference>
          <reference field="2" count="1" selected="0">
            <x v="462"/>
          </reference>
          <reference field="3" count="1" selected="0">
            <x v="462"/>
          </reference>
          <reference field="4" count="1" selected="0">
            <x v="465"/>
          </reference>
          <reference field="5" count="1">
            <x v="462"/>
          </reference>
        </references>
      </pivotArea>
    </format>
    <format dxfId="15935">
      <pivotArea dataOnly="0" labelOnly="1" fieldPosition="0">
        <references count="6">
          <reference field="0" count="1" selected="0">
            <x v="464"/>
          </reference>
          <reference field="1" count="1" selected="0">
            <x v="462"/>
          </reference>
          <reference field="2" count="1" selected="0">
            <x v="463"/>
          </reference>
          <reference field="3" count="1" selected="0">
            <x v="463"/>
          </reference>
          <reference field="4" count="1" selected="0">
            <x v="466"/>
          </reference>
          <reference field="5" count="1">
            <x v="463"/>
          </reference>
        </references>
      </pivotArea>
    </format>
    <format dxfId="15934">
      <pivotArea dataOnly="0" labelOnly="1" fieldPosition="0">
        <references count="6">
          <reference field="0" count="1" selected="0">
            <x v="465"/>
          </reference>
          <reference field="1" count="1" selected="0">
            <x v="463"/>
          </reference>
          <reference field="2" count="1" selected="0">
            <x v="464"/>
          </reference>
          <reference field="3" count="1" selected="0">
            <x v="464"/>
          </reference>
          <reference field="4" count="1" selected="0">
            <x v="467"/>
          </reference>
          <reference field="5" count="1">
            <x v="464"/>
          </reference>
        </references>
      </pivotArea>
    </format>
    <format dxfId="15933">
      <pivotArea dataOnly="0" labelOnly="1" fieldPosition="0">
        <references count="6">
          <reference field="0" count="1" selected="0">
            <x v="466"/>
          </reference>
          <reference field="1" count="1" selected="0">
            <x v="464"/>
          </reference>
          <reference field="2" count="1" selected="0">
            <x v="465"/>
          </reference>
          <reference field="3" count="1" selected="0">
            <x v="465"/>
          </reference>
          <reference field="4" count="1" selected="0">
            <x v="468"/>
          </reference>
          <reference field="5" count="1">
            <x v="465"/>
          </reference>
        </references>
      </pivotArea>
    </format>
    <format dxfId="15932">
      <pivotArea dataOnly="0" labelOnly="1" fieldPosition="0">
        <references count="6">
          <reference field="0" count="1" selected="0">
            <x v="467"/>
          </reference>
          <reference field="1" count="1" selected="0">
            <x v="465"/>
          </reference>
          <reference field="2" count="1" selected="0">
            <x v="466"/>
          </reference>
          <reference field="3" count="1" selected="0">
            <x v="466"/>
          </reference>
          <reference field="4" count="1" selected="0">
            <x v="469"/>
          </reference>
          <reference field="5" count="1">
            <x v="466"/>
          </reference>
        </references>
      </pivotArea>
    </format>
    <format dxfId="15931">
      <pivotArea dataOnly="0" labelOnly="1" fieldPosition="0">
        <references count="6">
          <reference field="0" count="1" selected="0">
            <x v="468"/>
          </reference>
          <reference field="1" count="1" selected="0">
            <x v="466"/>
          </reference>
          <reference field="2" count="1" selected="0">
            <x v="467"/>
          </reference>
          <reference field="3" count="1" selected="0">
            <x v="467"/>
          </reference>
          <reference field="4" count="1" selected="0">
            <x v="470"/>
          </reference>
          <reference field="5" count="1">
            <x v="467"/>
          </reference>
        </references>
      </pivotArea>
    </format>
    <format dxfId="15930">
      <pivotArea dataOnly="0" labelOnly="1" fieldPosition="0">
        <references count="6">
          <reference field="0" count="1" selected="0">
            <x v="469"/>
          </reference>
          <reference field="1" count="1" selected="0">
            <x v="467"/>
          </reference>
          <reference field="2" count="1" selected="0">
            <x v="468"/>
          </reference>
          <reference field="3" count="1" selected="0">
            <x v="468"/>
          </reference>
          <reference field="4" count="1" selected="0">
            <x v="471"/>
          </reference>
          <reference field="5" count="1">
            <x v="468"/>
          </reference>
        </references>
      </pivotArea>
    </format>
    <format dxfId="15929">
      <pivotArea dataOnly="0" labelOnly="1" fieldPosition="0">
        <references count="6">
          <reference field="0" count="1" selected="0">
            <x v="470"/>
          </reference>
          <reference field="1" count="1" selected="0">
            <x v="468"/>
          </reference>
          <reference field="2" count="1" selected="0">
            <x v="469"/>
          </reference>
          <reference field="3" count="1" selected="0">
            <x v="469"/>
          </reference>
          <reference field="4" count="1" selected="0">
            <x v="472"/>
          </reference>
          <reference field="5" count="1">
            <x v="469"/>
          </reference>
        </references>
      </pivotArea>
    </format>
    <format dxfId="15928">
      <pivotArea dataOnly="0" labelOnly="1" fieldPosition="0">
        <references count="6">
          <reference field="0" count="1" selected="0">
            <x v="471"/>
          </reference>
          <reference field="1" count="1" selected="0">
            <x v="469"/>
          </reference>
          <reference field="2" count="1" selected="0">
            <x v="470"/>
          </reference>
          <reference field="3" count="1" selected="0">
            <x v="470"/>
          </reference>
          <reference field="4" count="1" selected="0">
            <x v="473"/>
          </reference>
          <reference field="5" count="1">
            <x v="470"/>
          </reference>
        </references>
      </pivotArea>
    </format>
    <format dxfId="15927">
      <pivotArea dataOnly="0" labelOnly="1" fieldPosition="0">
        <references count="6">
          <reference field="0" count="1" selected="0">
            <x v="472"/>
          </reference>
          <reference field="1" count="1" selected="0">
            <x v="470"/>
          </reference>
          <reference field="2" count="1" selected="0">
            <x v="471"/>
          </reference>
          <reference field="3" count="1" selected="0">
            <x v="471"/>
          </reference>
          <reference field="4" count="1" selected="0">
            <x v="474"/>
          </reference>
          <reference field="5" count="1">
            <x v="471"/>
          </reference>
        </references>
      </pivotArea>
    </format>
    <format dxfId="15926">
      <pivotArea dataOnly="0" labelOnly="1" fieldPosition="0">
        <references count="6">
          <reference field="0" count="1" selected="0">
            <x v="473"/>
          </reference>
          <reference field="1" count="1" selected="0">
            <x v="471"/>
          </reference>
          <reference field="2" count="1" selected="0">
            <x v="472"/>
          </reference>
          <reference field="3" count="1" selected="0">
            <x v="472"/>
          </reference>
          <reference field="4" count="1" selected="0">
            <x v="475"/>
          </reference>
          <reference field="5" count="1">
            <x v="472"/>
          </reference>
        </references>
      </pivotArea>
    </format>
    <format dxfId="15925">
      <pivotArea dataOnly="0" labelOnly="1" fieldPosition="0">
        <references count="6">
          <reference field="0" count="1" selected="0">
            <x v="474"/>
          </reference>
          <reference field="1" count="1" selected="0">
            <x v="472"/>
          </reference>
          <reference field="2" count="1" selected="0">
            <x v="473"/>
          </reference>
          <reference field="3" count="1" selected="0">
            <x v="473"/>
          </reference>
          <reference field="4" count="1" selected="0">
            <x v="476"/>
          </reference>
          <reference field="5" count="1">
            <x v="473"/>
          </reference>
        </references>
      </pivotArea>
    </format>
    <format dxfId="15924">
      <pivotArea dataOnly="0" labelOnly="1" fieldPosition="0">
        <references count="6">
          <reference field="0" count="1" selected="0">
            <x v="475"/>
          </reference>
          <reference field="1" count="1" selected="0">
            <x v="473"/>
          </reference>
          <reference field="2" count="1" selected="0">
            <x v="474"/>
          </reference>
          <reference field="3" count="1" selected="0">
            <x v="474"/>
          </reference>
          <reference field="4" count="1" selected="0">
            <x v="477"/>
          </reference>
          <reference field="5" count="1">
            <x v="474"/>
          </reference>
        </references>
      </pivotArea>
    </format>
    <format dxfId="15923">
      <pivotArea dataOnly="0" labelOnly="1" fieldPosition="0">
        <references count="6">
          <reference field="0" count="1" selected="0">
            <x v="476"/>
          </reference>
          <reference field="1" count="1" selected="0">
            <x v="474"/>
          </reference>
          <reference field="2" count="1" selected="0">
            <x v="475"/>
          </reference>
          <reference field="3" count="1" selected="0">
            <x v="475"/>
          </reference>
          <reference field="4" count="1" selected="0">
            <x v="478"/>
          </reference>
          <reference field="5" count="1">
            <x v="475"/>
          </reference>
        </references>
      </pivotArea>
    </format>
    <format dxfId="15922">
      <pivotArea dataOnly="0" labelOnly="1" fieldPosition="0">
        <references count="6">
          <reference field="0" count="1" selected="0">
            <x v="477"/>
          </reference>
          <reference field="1" count="1" selected="0">
            <x v="475"/>
          </reference>
          <reference field="2" count="1" selected="0">
            <x v="476"/>
          </reference>
          <reference field="3" count="1" selected="0">
            <x v="476"/>
          </reference>
          <reference field="4" count="1" selected="0">
            <x v="479"/>
          </reference>
          <reference field="5" count="1">
            <x v="476"/>
          </reference>
        </references>
      </pivotArea>
    </format>
    <format dxfId="15921">
      <pivotArea dataOnly="0" labelOnly="1" fieldPosition="0">
        <references count="6">
          <reference field="0" count="1" selected="0">
            <x v="478"/>
          </reference>
          <reference field="1" count="1" selected="0">
            <x v="476"/>
          </reference>
          <reference field="2" count="1" selected="0">
            <x v="477"/>
          </reference>
          <reference field="3" count="1" selected="0">
            <x v="477"/>
          </reference>
          <reference field="4" count="1" selected="0">
            <x v="480"/>
          </reference>
          <reference field="5" count="1">
            <x v="477"/>
          </reference>
        </references>
      </pivotArea>
    </format>
    <format dxfId="15920">
      <pivotArea dataOnly="0" labelOnly="1" fieldPosition="0">
        <references count="6">
          <reference field="0" count="1" selected="0">
            <x v="479"/>
          </reference>
          <reference field="1" count="1" selected="0">
            <x v="477"/>
          </reference>
          <reference field="2" count="1" selected="0">
            <x v="478"/>
          </reference>
          <reference field="3" count="1" selected="0">
            <x v="478"/>
          </reference>
          <reference field="4" count="1" selected="0">
            <x v="481"/>
          </reference>
          <reference field="5" count="1">
            <x v="478"/>
          </reference>
        </references>
      </pivotArea>
    </format>
    <format dxfId="15919">
      <pivotArea dataOnly="0" labelOnly="1" fieldPosition="0">
        <references count="6">
          <reference field="0" count="1" selected="0">
            <x v="480"/>
          </reference>
          <reference field="1" count="1" selected="0">
            <x v="478"/>
          </reference>
          <reference field="2" count="1" selected="0">
            <x v="479"/>
          </reference>
          <reference field="3" count="1" selected="0">
            <x v="479"/>
          </reference>
          <reference field="4" count="1" selected="0">
            <x v="482"/>
          </reference>
          <reference field="5" count="1">
            <x v="479"/>
          </reference>
        </references>
      </pivotArea>
    </format>
    <format dxfId="15918">
      <pivotArea dataOnly="0" labelOnly="1" fieldPosition="0">
        <references count="6">
          <reference field="0" count="1" selected="0">
            <x v="481"/>
          </reference>
          <reference field="1" count="1" selected="0">
            <x v="479"/>
          </reference>
          <reference field="2" count="1" selected="0">
            <x v="480"/>
          </reference>
          <reference field="3" count="1" selected="0">
            <x v="480"/>
          </reference>
          <reference field="4" count="1" selected="0">
            <x v="483"/>
          </reference>
          <reference field="5" count="1">
            <x v="480"/>
          </reference>
        </references>
      </pivotArea>
    </format>
    <format dxfId="15917">
      <pivotArea dataOnly="0" labelOnly="1" fieldPosition="0">
        <references count="6">
          <reference field="0" count="1" selected="0">
            <x v="482"/>
          </reference>
          <reference field="1" count="1" selected="0">
            <x v="480"/>
          </reference>
          <reference field="2" count="1" selected="0">
            <x v="481"/>
          </reference>
          <reference field="3" count="1" selected="0">
            <x v="481"/>
          </reference>
          <reference field="4" count="1" selected="0">
            <x v="484"/>
          </reference>
          <reference field="5" count="1">
            <x v="481"/>
          </reference>
        </references>
      </pivotArea>
    </format>
    <format dxfId="15916">
      <pivotArea dataOnly="0" labelOnly="1" fieldPosition="0">
        <references count="6">
          <reference field="0" count="1" selected="0">
            <x v="483"/>
          </reference>
          <reference field="1" count="1" selected="0">
            <x v="481"/>
          </reference>
          <reference field="2" count="1" selected="0">
            <x v="482"/>
          </reference>
          <reference field="3" count="1" selected="0">
            <x v="482"/>
          </reference>
          <reference field="4" count="1" selected="0">
            <x v="485"/>
          </reference>
          <reference field="5" count="1">
            <x v="482"/>
          </reference>
        </references>
      </pivotArea>
    </format>
    <format dxfId="15915">
      <pivotArea dataOnly="0" labelOnly="1" fieldPosition="0">
        <references count="6">
          <reference field="0" count="1" selected="0">
            <x v="484"/>
          </reference>
          <reference field="1" count="1" selected="0">
            <x v="482"/>
          </reference>
          <reference field="2" count="1" selected="0">
            <x v="483"/>
          </reference>
          <reference field="3" count="1" selected="0">
            <x v="483"/>
          </reference>
          <reference field="4" count="1" selected="0">
            <x v="486"/>
          </reference>
          <reference field="5" count="1">
            <x v="483"/>
          </reference>
        </references>
      </pivotArea>
    </format>
    <format dxfId="15914">
      <pivotArea dataOnly="0" labelOnly="1" fieldPosition="0">
        <references count="6">
          <reference field="0" count="1" selected="0">
            <x v="3"/>
          </reference>
          <reference field="1" count="1" selected="0">
            <x v="5"/>
          </reference>
          <reference field="2" count="1" selected="0">
            <x v="6"/>
          </reference>
          <reference field="3" count="1" selected="0">
            <x v="6"/>
          </reference>
          <reference field="4" count="1" selected="0">
            <x v="9"/>
          </reference>
          <reference field="5" count="1">
            <x v="6"/>
          </reference>
        </references>
      </pivotArea>
    </format>
    <format dxfId="15913">
      <pivotArea dataOnly="0" labelOnly="1" fieldPosition="0">
        <references count="6">
          <reference field="0" count="1" selected="0">
            <x v="7"/>
          </reference>
          <reference field="1" count="1" selected="0">
            <x v="4"/>
          </reference>
          <reference field="2" count="1" selected="0">
            <x v="5"/>
          </reference>
          <reference field="3" count="1" selected="0">
            <x v="5"/>
          </reference>
          <reference field="4" count="1" selected="0">
            <x v="8"/>
          </reference>
          <reference field="5" count="1">
            <x v="5"/>
          </reference>
        </references>
      </pivotArea>
    </format>
    <format dxfId="15912">
      <pivotArea dataOnly="0" labelOnly="1" fieldPosition="0">
        <references count="6">
          <reference field="0" count="1" selected="0">
            <x v="8"/>
          </reference>
          <reference field="1" count="1" selected="0">
            <x v="6"/>
          </reference>
          <reference field="2" count="1" selected="0">
            <x v="7"/>
          </reference>
          <reference field="3" count="1" selected="0">
            <x v="7"/>
          </reference>
          <reference field="4" count="1" selected="0">
            <x v="10"/>
          </reference>
          <reference field="5" count="1">
            <x v="7"/>
          </reference>
        </references>
      </pivotArea>
    </format>
    <format dxfId="15911">
      <pivotArea dataOnly="0" labelOnly="1" fieldPosition="0">
        <references count="6">
          <reference field="0" count="1" selected="0">
            <x v="9"/>
          </reference>
          <reference field="1" count="1" selected="0">
            <x v="7"/>
          </reference>
          <reference field="2" count="1" selected="0">
            <x v="8"/>
          </reference>
          <reference field="3" count="1" selected="0">
            <x v="8"/>
          </reference>
          <reference field="4" count="1" selected="0">
            <x v="11"/>
          </reference>
          <reference field="5" count="1">
            <x v="8"/>
          </reference>
        </references>
      </pivotArea>
    </format>
    <format dxfId="15910">
      <pivotArea dataOnly="0" labelOnly="1" fieldPosition="0">
        <references count="6">
          <reference field="0" count="1" selected="0">
            <x v="10"/>
          </reference>
          <reference field="1" count="1" selected="0">
            <x v="8"/>
          </reference>
          <reference field="2" count="1" selected="0">
            <x v="9"/>
          </reference>
          <reference field="3" count="1" selected="0">
            <x v="9"/>
          </reference>
          <reference field="4" count="1" selected="0">
            <x v="12"/>
          </reference>
          <reference field="5" count="1">
            <x v="9"/>
          </reference>
        </references>
      </pivotArea>
    </format>
    <format dxfId="15909">
      <pivotArea dataOnly="0" labelOnly="1" fieldPosition="0">
        <references count="6">
          <reference field="0" count="1" selected="0">
            <x v="11"/>
          </reference>
          <reference field="1" count="1" selected="0">
            <x v="9"/>
          </reference>
          <reference field="2" count="1" selected="0">
            <x v="10"/>
          </reference>
          <reference field="3" count="1" selected="0">
            <x v="10"/>
          </reference>
          <reference field="4" count="1" selected="0">
            <x v="13"/>
          </reference>
          <reference field="5" count="1">
            <x v="10"/>
          </reference>
        </references>
      </pivotArea>
    </format>
    <format dxfId="15908">
      <pivotArea dataOnly="0" labelOnly="1" fieldPosition="0">
        <references count="6">
          <reference field="0" count="1" selected="0">
            <x v="12"/>
          </reference>
          <reference field="1" count="1" selected="0">
            <x v="10"/>
          </reference>
          <reference field="2" count="1" selected="0">
            <x v="11"/>
          </reference>
          <reference field="3" count="1" selected="0">
            <x v="11"/>
          </reference>
          <reference field="4" count="1" selected="0">
            <x v="14"/>
          </reference>
          <reference field="5" count="1">
            <x v="11"/>
          </reference>
        </references>
      </pivotArea>
    </format>
    <format dxfId="15907">
      <pivotArea dataOnly="0" labelOnly="1" fieldPosition="0">
        <references count="6">
          <reference field="0" count="1" selected="0">
            <x v="13"/>
          </reference>
          <reference field="1" count="1" selected="0">
            <x v="11"/>
          </reference>
          <reference field="2" count="1" selected="0">
            <x v="12"/>
          </reference>
          <reference field="3" count="1" selected="0">
            <x v="12"/>
          </reference>
          <reference field="4" count="1" selected="0">
            <x v="15"/>
          </reference>
          <reference field="5" count="1">
            <x v="12"/>
          </reference>
        </references>
      </pivotArea>
    </format>
    <format dxfId="15906">
      <pivotArea dataOnly="0" labelOnly="1" fieldPosition="0">
        <references count="6">
          <reference field="0" count="1" selected="0">
            <x v="14"/>
          </reference>
          <reference field="1" count="1" selected="0">
            <x v="12"/>
          </reference>
          <reference field="2" count="1" selected="0">
            <x v="13"/>
          </reference>
          <reference field="3" count="1" selected="0">
            <x v="13"/>
          </reference>
          <reference field="4" count="1" selected="0">
            <x v="16"/>
          </reference>
          <reference field="5" count="1">
            <x v="13"/>
          </reference>
        </references>
      </pivotArea>
    </format>
    <format dxfId="15905">
      <pivotArea dataOnly="0" labelOnly="1" fieldPosition="0">
        <references count="6">
          <reference field="0" count="1" selected="0">
            <x v="15"/>
          </reference>
          <reference field="1" count="1" selected="0">
            <x v="13"/>
          </reference>
          <reference field="2" count="1" selected="0">
            <x v="14"/>
          </reference>
          <reference field="3" count="1" selected="0">
            <x v="14"/>
          </reference>
          <reference field="4" count="1" selected="0">
            <x v="17"/>
          </reference>
          <reference field="5" count="1">
            <x v="14"/>
          </reference>
        </references>
      </pivotArea>
    </format>
    <format dxfId="15904">
      <pivotArea dataOnly="0" labelOnly="1" fieldPosition="0">
        <references count="6">
          <reference field="0" count="1" selected="0">
            <x v="16"/>
          </reference>
          <reference field="1" count="1" selected="0">
            <x v="14"/>
          </reference>
          <reference field="2" count="1" selected="0">
            <x v="15"/>
          </reference>
          <reference field="3" count="1" selected="0">
            <x v="15"/>
          </reference>
          <reference field="4" count="1" selected="0">
            <x v="18"/>
          </reference>
          <reference field="5" count="1">
            <x v="15"/>
          </reference>
        </references>
      </pivotArea>
    </format>
    <format dxfId="15903">
      <pivotArea dataOnly="0" labelOnly="1" fieldPosition="0">
        <references count="6">
          <reference field="0" count="1" selected="0">
            <x v="17"/>
          </reference>
          <reference field="1" count="1" selected="0">
            <x v="15"/>
          </reference>
          <reference field="2" count="1" selected="0">
            <x v="16"/>
          </reference>
          <reference field="3" count="1" selected="0">
            <x v="16"/>
          </reference>
          <reference field="4" count="1" selected="0">
            <x v="19"/>
          </reference>
          <reference field="5" count="1">
            <x v="16"/>
          </reference>
        </references>
      </pivotArea>
    </format>
    <format dxfId="15902">
      <pivotArea dataOnly="0" labelOnly="1" fieldPosition="0">
        <references count="6">
          <reference field="0" count="1" selected="0">
            <x v="18"/>
          </reference>
          <reference field="1" count="1" selected="0">
            <x v="16"/>
          </reference>
          <reference field="2" count="1" selected="0">
            <x v="17"/>
          </reference>
          <reference field="3" count="1" selected="0">
            <x v="17"/>
          </reference>
          <reference field="4" count="1" selected="0">
            <x v="20"/>
          </reference>
          <reference field="5" count="1">
            <x v="17"/>
          </reference>
        </references>
      </pivotArea>
    </format>
    <format dxfId="15901">
      <pivotArea dataOnly="0" labelOnly="1" fieldPosition="0">
        <references count="6">
          <reference field="0" count="1" selected="0">
            <x v="19"/>
          </reference>
          <reference field="1" count="1" selected="0">
            <x v="17"/>
          </reference>
          <reference field="2" count="1" selected="0">
            <x v="18"/>
          </reference>
          <reference field="3" count="1" selected="0">
            <x v="18"/>
          </reference>
          <reference field="4" count="1" selected="0">
            <x v="21"/>
          </reference>
          <reference field="5" count="1">
            <x v="18"/>
          </reference>
        </references>
      </pivotArea>
    </format>
    <format dxfId="15900">
      <pivotArea dataOnly="0" labelOnly="1" fieldPosition="0">
        <references count="6">
          <reference field="0" count="1" selected="0">
            <x v="20"/>
          </reference>
          <reference field="1" count="1" selected="0">
            <x v="18"/>
          </reference>
          <reference field="2" count="1" selected="0">
            <x v="19"/>
          </reference>
          <reference field="3" count="1" selected="0">
            <x v="19"/>
          </reference>
          <reference field="4" count="1" selected="0">
            <x v="22"/>
          </reference>
          <reference field="5" count="1">
            <x v="19"/>
          </reference>
        </references>
      </pivotArea>
    </format>
    <format dxfId="15899">
      <pivotArea dataOnly="0" labelOnly="1" fieldPosition="0">
        <references count="6">
          <reference field="0" count="1" selected="0">
            <x v="21"/>
          </reference>
          <reference field="1" count="1" selected="0">
            <x v="19"/>
          </reference>
          <reference field="2" count="1" selected="0">
            <x v="20"/>
          </reference>
          <reference field="3" count="1" selected="0">
            <x v="20"/>
          </reference>
          <reference field="4" count="1" selected="0">
            <x v="23"/>
          </reference>
          <reference field="5" count="1">
            <x v="20"/>
          </reference>
        </references>
      </pivotArea>
    </format>
    <format dxfId="15898">
      <pivotArea dataOnly="0" labelOnly="1" fieldPosition="0">
        <references count="6">
          <reference field="0" count="1" selected="0">
            <x v="22"/>
          </reference>
          <reference field="1" count="1" selected="0">
            <x v="20"/>
          </reference>
          <reference field="2" count="1" selected="0">
            <x v="21"/>
          </reference>
          <reference field="3" count="1" selected="0">
            <x v="21"/>
          </reference>
          <reference field="4" count="1" selected="0">
            <x v="24"/>
          </reference>
          <reference field="5" count="1">
            <x v="21"/>
          </reference>
        </references>
      </pivotArea>
    </format>
    <format dxfId="15897">
      <pivotArea dataOnly="0" labelOnly="1" fieldPosition="0">
        <references count="6">
          <reference field="0" count="1" selected="0">
            <x v="23"/>
          </reference>
          <reference field="1" count="1" selected="0">
            <x v="21"/>
          </reference>
          <reference field="2" count="1" selected="0">
            <x v="22"/>
          </reference>
          <reference field="3" count="1" selected="0">
            <x v="22"/>
          </reference>
          <reference field="4" count="1" selected="0">
            <x v="25"/>
          </reference>
          <reference field="5" count="1">
            <x v="22"/>
          </reference>
        </references>
      </pivotArea>
    </format>
    <format dxfId="15896">
      <pivotArea dataOnly="0" labelOnly="1" fieldPosition="0">
        <references count="6">
          <reference field="0" count="1" selected="0">
            <x v="24"/>
          </reference>
          <reference field="1" count="1" selected="0">
            <x v="22"/>
          </reference>
          <reference field="2" count="1" selected="0">
            <x v="23"/>
          </reference>
          <reference field="3" count="1" selected="0">
            <x v="23"/>
          </reference>
          <reference field="4" count="1" selected="0">
            <x v="26"/>
          </reference>
          <reference field="5" count="1">
            <x v="23"/>
          </reference>
        </references>
      </pivotArea>
    </format>
    <format dxfId="15895">
      <pivotArea dataOnly="0" labelOnly="1" fieldPosition="0">
        <references count="6">
          <reference field="0" count="1" selected="0">
            <x v="25"/>
          </reference>
          <reference field="1" count="1" selected="0">
            <x v="23"/>
          </reference>
          <reference field="2" count="1" selected="0">
            <x v="24"/>
          </reference>
          <reference field="3" count="1" selected="0">
            <x v="24"/>
          </reference>
          <reference field="4" count="1" selected="0">
            <x v="27"/>
          </reference>
          <reference field="5" count="1">
            <x v="24"/>
          </reference>
        </references>
      </pivotArea>
    </format>
    <format dxfId="15894">
      <pivotArea dataOnly="0" labelOnly="1" fieldPosition="0">
        <references count="6">
          <reference field="0" count="1" selected="0">
            <x v="26"/>
          </reference>
          <reference field="1" count="1" selected="0">
            <x v="24"/>
          </reference>
          <reference field="2" count="1" selected="0">
            <x v="25"/>
          </reference>
          <reference field="3" count="1" selected="0">
            <x v="25"/>
          </reference>
          <reference field="4" count="1" selected="0">
            <x v="28"/>
          </reference>
          <reference field="5" count="1">
            <x v="25"/>
          </reference>
        </references>
      </pivotArea>
    </format>
    <format dxfId="15893">
      <pivotArea dataOnly="0" labelOnly="1" fieldPosition="0">
        <references count="6">
          <reference field="0" count="1" selected="0">
            <x v="27"/>
          </reference>
          <reference field="1" count="1" selected="0">
            <x v="25"/>
          </reference>
          <reference field="2" count="1" selected="0">
            <x v="26"/>
          </reference>
          <reference field="3" count="1" selected="0">
            <x v="26"/>
          </reference>
          <reference field="4" count="1" selected="0">
            <x v="29"/>
          </reference>
          <reference field="5" count="1">
            <x v="26"/>
          </reference>
        </references>
      </pivotArea>
    </format>
    <format dxfId="15892">
      <pivotArea dataOnly="0" labelOnly="1" fieldPosition="0">
        <references count="6">
          <reference field="0" count="1" selected="0">
            <x v="28"/>
          </reference>
          <reference field="1" count="1" selected="0">
            <x v="26"/>
          </reference>
          <reference field="2" count="1" selected="0">
            <x v="27"/>
          </reference>
          <reference field="3" count="1" selected="0">
            <x v="27"/>
          </reference>
          <reference field="4" count="1" selected="0">
            <x v="30"/>
          </reference>
          <reference field="5" count="1">
            <x v="27"/>
          </reference>
        </references>
      </pivotArea>
    </format>
    <format dxfId="15891">
      <pivotArea dataOnly="0" labelOnly="1" fieldPosition="0">
        <references count="6">
          <reference field="0" count="1" selected="0">
            <x v="29"/>
          </reference>
          <reference field="1" count="1" selected="0">
            <x v="27"/>
          </reference>
          <reference field="2" count="1" selected="0">
            <x v="28"/>
          </reference>
          <reference field="3" count="1" selected="0">
            <x v="28"/>
          </reference>
          <reference field="4" count="1" selected="0">
            <x v="31"/>
          </reference>
          <reference field="5" count="1">
            <x v="28"/>
          </reference>
        </references>
      </pivotArea>
    </format>
    <format dxfId="15890">
      <pivotArea dataOnly="0" labelOnly="1" fieldPosition="0">
        <references count="6">
          <reference field="0" count="1" selected="0">
            <x v="30"/>
          </reference>
          <reference field="1" count="1" selected="0">
            <x v="28"/>
          </reference>
          <reference field="2" count="1" selected="0">
            <x v="29"/>
          </reference>
          <reference field="3" count="1" selected="0">
            <x v="29"/>
          </reference>
          <reference field="4" count="1" selected="0">
            <x v="32"/>
          </reference>
          <reference field="5" count="1">
            <x v="29"/>
          </reference>
        </references>
      </pivotArea>
    </format>
    <format dxfId="15889">
      <pivotArea dataOnly="0" labelOnly="1" fieldPosition="0">
        <references count="6">
          <reference field="0" count="1" selected="0">
            <x v="31"/>
          </reference>
          <reference field="1" count="1" selected="0">
            <x v="29"/>
          </reference>
          <reference field="2" count="1" selected="0">
            <x v="30"/>
          </reference>
          <reference field="3" count="1" selected="0">
            <x v="30"/>
          </reference>
          <reference field="4" count="1" selected="0">
            <x v="33"/>
          </reference>
          <reference field="5" count="1">
            <x v="30"/>
          </reference>
        </references>
      </pivotArea>
    </format>
    <format dxfId="15888">
      <pivotArea dataOnly="0" labelOnly="1" fieldPosition="0">
        <references count="6">
          <reference field="0" count="1" selected="0">
            <x v="32"/>
          </reference>
          <reference field="1" count="1" selected="0">
            <x v="30"/>
          </reference>
          <reference field="2" count="1" selected="0">
            <x v="31"/>
          </reference>
          <reference field="3" count="1" selected="0">
            <x v="31"/>
          </reference>
          <reference field="4" count="1" selected="0">
            <x v="34"/>
          </reference>
          <reference field="5" count="1">
            <x v="31"/>
          </reference>
        </references>
      </pivotArea>
    </format>
    <format dxfId="15887">
      <pivotArea dataOnly="0" labelOnly="1" fieldPosition="0">
        <references count="6">
          <reference field="0" count="1" selected="0">
            <x v="33"/>
          </reference>
          <reference field="1" count="1" selected="0">
            <x v="31"/>
          </reference>
          <reference field="2" count="1" selected="0">
            <x v="32"/>
          </reference>
          <reference field="3" count="1" selected="0">
            <x v="32"/>
          </reference>
          <reference field="4" count="1" selected="0">
            <x v="35"/>
          </reference>
          <reference field="5" count="1">
            <x v="32"/>
          </reference>
        </references>
      </pivotArea>
    </format>
    <format dxfId="15886">
      <pivotArea dataOnly="0" labelOnly="1" fieldPosition="0">
        <references count="6">
          <reference field="0" count="1" selected="0">
            <x v="34"/>
          </reference>
          <reference field="1" count="1" selected="0">
            <x v="32"/>
          </reference>
          <reference field="2" count="1" selected="0">
            <x v="33"/>
          </reference>
          <reference field="3" count="1" selected="0">
            <x v="33"/>
          </reference>
          <reference field="4" count="1" selected="0">
            <x v="36"/>
          </reference>
          <reference field="5" count="1">
            <x v="33"/>
          </reference>
        </references>
      </pivotArea>
    </format>
    <format dxfId="15885">
      <pivotArea dataOnly="0" labelOnly="1" fieldPosition="0">
        <references count="6">
          <reference field="0" count="1" selected="0">
            <x v="35"/>
          </reference>
          <reference field="1" count="1" selected="0">
            <x v="33"/>
          </reference>
          <reference field="2" count="1" selected="0">
            <x v="34"/>
          </reference>
          <reference field="3" count="1" selected="0">
            <x v="34"/>
          </reference>
          <reference field="4" count="1" selected="0">
            <x v="37"/>
          </reference>
          <reference field="5" count="1">
            <x v="34"/>
          </reference>
        </references>
      </pivotArea>
    </format>
    <format dxfId="15884">
      <pivotArea dataOnly="0" labelOnly="1" fieldPosition="0">
        <references count="6">
          <reference field="0" count="1" selected="0">
            <x v="36"/>
          </reference>
          <reference field="1" count="1" selected="0">
            <x v="34"/>
          </reference>
          <reference field="2" count="1" selected="0">
            <x v="35"/>
          </reference>
          <reference field="3" count="1" selected="0">
            <x v="35"/>
          </reference>
          <reference field="4" count="1" selected="0">
            <x v="38"/>
          </reference>
          <reference field="5" count="1">
            <x v="35"/>
          </reference>
        </references>
      </pivotArea>
    </format>
    <format dxfId="15883">
      <pivotArea dataOnly="0" labelOnly="1" fieldPosition="0">
        <references count="6">
          <reference field="0" count="1" selected="0">
            <x v="37"/>
          </reference>
          <reference field="1" count="1" selected="0">
            <x v="35"/>
          </reference>
          <reference field="2" count="1" selected="0">
            <x v="36"/>
          </reference>
          <reference field="3" count="1" selected="0">
            <x v="36"/>
          </reference>
          <reference field="4" count="1" selected="0">
            <x v="39"/>
          </reference>
          <reference field="5" count="1">
            <x v="36"/>
          </reference>
        </references>
      </pivotArea>
    </format>
    <format dxfId="15882">
      <pivotArea dataOnly="0" labelOnly="1" fieldPosition="0">
        <references count="6">
          <reference field="0" count="1" selected="0">
            <x v="38"/>
          </reference>
          <reference field="1" count="1" selected="0">
            <x v="36"/>
          </reference>
          <reference field="2" count="1" selected="0">
            <x v="37"/>
          </reference>
          <reference field="3" count="1" selected="0">
            <x v="37"/>
          </reference>
          <reference field="4" count="1" selected="0">
            <x v="40"/>
          </reference>
          <reference field="5" count="1">
            <x v="37"/>
          </reference>
        </references>
      </pivotArea>
    </format>
    <format dxfId="15881">
      <pivotArea dataOnly="0" labelOnly="1" fieldPosition="0">
        <references count="6">
          <reference field="0" count="1" selected="0">
            <x v="39"/>
          </reference>
          <reference field="1" count="1" selected="0">
            <x v="37"/>
          </reference>
          <reference field="2" count="1" selected="0">
            <x v="38"/>
          </reference>
          <reference field="3" count="1" selected="0">
            <x v="38"/>
          </reference>
          <reference field="4" count="1" selected="0">
            <x v="41"/>
          </reference>
          <reference field="5" count="1">
            <x v="38"/>
          </reference>
        </references>
      </pivotArea>
    </format>
    <format dxfId="15880">
      <pivotArea dataOnly="0" labelOnly="1" fieldPosition="0">
        <references count="6">
          <reference field="0" count="1" selected="0">
            <x v="40"/>
          </reference>
          <reference field="1" count="1" selected="0">
            <x v="38"/>
          </reference>
          <reference field="2" count="1" selected="0">
            <x v="39"/>
          </reference>
          <reference field="3" count="1" selected="0">
            <x v="39"/>
          </reference>
          <reference field="4" count="1" selected="0">
            <x v="42"/>
          </reference>
          <reference field="5" count="1">
            <x v="39"/>
          </reference>
        </references>
      </pivotArea>
    </format>
    <format dxfId="15879">
      <pivotArea dataOnly="0" labelOnly="1" fieldPosition="0">
        <references count="6">
          <reference field="0" count="1" selected="0">
            <x v="41"/>
          </reference>
          <reference field="1" count="1" selected="0">
            <x v="39"/>
          </reference>
          <reference field="2" count="1" selected="0">
            <x v="40"/>
          </reference>
          <reference field="3" count="1" selected="0">
            <x v="40"/>
          </reference>
          <reference field="4" count="1" selected="0">
            <x v="43"/>
          </reference>
          <reference field="5" count="1">
            <x v="40"/>
          </reference>
        </references>
      </pivotArea>
    </format>
    <format dxfId="15878">
      <pivotArea dataOnly="0" labelOnly="1" fieldPosition="0">
        <references count="6">
          <reference field="0" count="1" selected="0">
            <x v="42"/>
          </reference>
          <reference field="1" count="1" selected="0">
            <x v="40"/>
          </reference>
          <reference field="2" count="1" selected="0">
            <x v="41"/>
          </reference>
          <reference field="3" count="1" selected="0">
            <x v="41"/>
          </reference>
          <reference field="4" count="1" selected="0">
            <x v="44"/>
          </reference>
          <reference field="5" count="1">
            <x v="41"/>
          </reference>
        </references>
      </pivotArea>
    </format>
    <format dxfId="15877">
      <pivotArea dataOnly="0" labelOnly="1" fieldPosition="0">
        <references count="6">
          <reference field="0" count="1" selected="0">
            <x v="43"/>
          </reference>
          <reference field="1" count="1" selected="0">
            <x v="41"/>
          </reference>
          <reference field="2" count="1" selected="0">
            <x v="42"/>
          </reference>
          <reference field="3" count="1" selected="0">
            <x v="42"/>
          </reference>
          <reference field="4" count="1" selected="0">
            <x v="45"/>
          </reference>
          <reference field="5" count="1">
            <x v="42"/>
          </reference>
        </references>
      </pivotArea>
    </format>
    <format dxfId="15876">
      <pivotArea dataOnly="0" labelOnly="1" fieldPosition="0">
        <references count="6">
          <reference field="0" count="1" selected="0">
            <x v="44"/>
          </reference>
          <reference field="1" count="1" selected="0">
            <x v="42"/>
          </reference>
          <reference field="2" count="1" selected="0">
            <x v="43"/>
          </reference>
          <reference field="3" count="1" selected="0">
            <x v="43"/>
          </reference>
          <reference field="4" count="1" selected="0">
            <x v="46"/>
          </reference>
          <reference field="5" count="1">
            <x v="43"/>
          </reference>
        </references>
      </pivotArea>
    </format>
    <format dxfId="15875">
      <pivotArea dataOnly="0" labelOnly="1" fieldPosition="0">
        <references count="6">
          <reference field="0" count="1" selected="0">
            <x v="45"/>
          </reference>
          <reference field="1" count="1" selected="0">
            <x v="43"/>
          </reference>
          <reference field="2" count="1" selected="0">
            <x v="44"/>
          </reference>
          <reference field="3" count="1" selected="0">
            <x v="44"/>
          </reference>
          <reference field="4" count="1" selected="0">
            <x v="47"/>
          </reference>
          <reference field="5" count="1">
            <x v="44"/>
          </reference>
        </references>
      </pivotArea>
    </format>
    <format dxfId="15874">
      <pivotArea dataOnly="0" labelOnly="1" fieldPosition="0">
        <references count="6">
          <reference field="0" count="1" selected="0">
            <x v="46"/>
          </reference>
          <reference field="1" count="1" selected="0">
            <x v="44"/>
          </reference>
          <reference field="2" count="1" selected="0">
            <x v="45"/>
          </reference>
          <reference field="3" count="1" selected="0">
            <x v="45"/>
          </reference>
          <reference field="4" count="1" selected="0">
            <x v="48"/>
          </reference>
          <reference field="5" count="1">
            <x v="45"/>
          </reference>
        </references>
      </pivotArea>
    </format>
    <format dxfId="15873">
      <pivotArea dataOnly="0" labelOnly="1" fieldPosition="0">
        <references count="6">
          <reference field="0" count="1" selected="0">
            <x v="47"/>
          </reference>
          <reference field="1" count="1" selected="0">
            <x v="45"/>
          </reference>
          <reference field="2" count="1" selected="0">
            <x v="46"/>
          </reference>
          <reference field="3" count="1" selected="0">
            <x v="46"/>
          </reference>
          <reference field="4" count="1" selected="0">
            <x v="49"/>
          </reference>
          <reference field="5" count="1">
            <x v="46"/>
          </reference>
        </references>
      </pivotArea>
    </format>
    <format dxfId="15872">
      <pivotArea dataOnly="0" labelOnly="1" fieldPosition="0">
        <references count="6">
          <reference field="0" count="1" selected="0">
            <x v="48"/>
          </reference>
          <reference field="1" count="1" selected="0">
            <x v="46"/>
          </reference>
          <reference field="2" count="1" selected="0">
            <x v="47"/>
          </reference>
          <reference field="3" count="1" selected="0">
            <x v="47"/>
          </reference>
          <reference field="4" count="1" selected="0">
            <x v="50"/>
          </reference>
          <reference field="5" count="1">
            <x v="47"/>
          </reference>
        </references>
      </pivotArea>
    </format>
    <format dxfId="15871">
      <pivotArea dataOnly="0" labelOnly="1" fieldPosition="0">
        <references count="6">
          <reference field="0" count="1" selected="0">
            <x v="49"/>
          </reference>
          <reference field="1" count="1" selected="0">
            <x v="47"/>
          </reference>
          <reference field="2" count="1" selected="0">
            <x v="48"/>
          </reference>
          <reference field="3" count="1" selected="0">
            <x v="48"/>
          </reference>
          <reference field="4" count="1" selected="0">
            <x v="51"/>
          </reference>
          <reference field="5" count="1">
            <x v="48"/>
          </reference>
        </references>
      </pivotArea>
    </format>
    <format dxfId="15870">
      <pivotArea dataOnly="0" labelOnly="1" fieldPosition="0">
        <references count="6">
          <reference field="0" count="1" selected="0">
            <x v="50"/>
          </reference>
          <reference field="1" count="1" selected="0">
            <x v="48"/>
          </reference>
          <reference field="2" count="1" selected="0">
            <x v="49"/>
          </reference>
          <reference field="3" count="1" selected="0">
            <x v="49"/>
          </reference>
          <reference field="4" count="1" selected="0">
            <x v="52"/>
          </reference>
          <reference field="5" count="1">
            <x v="49"/>
          </reference>
        </references>
      </pivotArea>
    </format>
    <format dxfId="15869">
      <pivotArea dataOnly="0" labelOnly="1" fieldPosition="0">
        <references count="6">
          <reference field="0" count="1" selected="0">
            <x v="51"/>
          </reference>
          <reference field="1" count="1" selected="0">
            <x v="49"/>
          </reference>
          <reference field="2" count="1" selected="0">
            <x v="50"/>
          </reference>
          <reference field="3" count="1" selected="0">
            <x v="50"/>
          </reference>
          <reference field="4" count="1" selected="0">
            <x v="53"/>
          </reference>
          <reference field="5" count="1">
            <x v="50"/>
          </reference>
        </references>
      </pivotArea>
    </format>
    <format dxfId="15868">
      <pivotArea dataOnly="0" labelOnly="1" fieldPosition="0">
        <references count="6">
          <reference field="0" count="1" selected="0">
            <x v="52"/>
          </reference>
          <reference field="1" count="1" selected="0">
            <x v="50"/>
          </reference>
          <reference field="2" count="1" selected="0">
            <x v="51"/>
          </reference>
          <reference field="3" count="1" selected="0">
            <x v="51"/>
          </reference>
          <reference field="4" count="1" selected="0">
            <x v="54"/>
          </reference>
          <reference field="5" count="1">
            <x v="51"/>
          </reference>
        </references>
      </pivotArea>
    </format>
    <format dxfId="15867">
      <pivotArea dataOnly="0" labelOnly="1" fieldPosition="0">
        <references count="6">
          <reference field="0" count="1" selected="0">
            <x v="53"/>
          </reference>
          <reference field="1" count="1" selected="0">
            <x v="51"/>
          </reference>
          <reference field="2" count="1" selected="0">
            <x v="52"/>
          </reference>
          <reference field="3" count="1" selected="0">
            <x v="52"/>
          </reference>
          <reference field="4" count="1" selected="0">
            <x v="55"/>
          </reference>
          <reference field="5" count="1">
            <x v="52"/>
          </reference>
        </references>
      </pivotArea>
    </format>
    <format dxfId="15866">
      <pivotArea dataOnly="0" labelOnly="1" fieldPosition="0">
        <references count="6">
          <reference field="0" count="1" selected="0">
            <x v="54"/>
          </reference>
          <reference field="1" count="1" selected="0">
            <x v="52"/>
          </reference>
          <reference field="2" count="1" selected="0">
            <x v="53"/>
          </reference>
          <reference field="3" count="1" selected="0">
            <x v="53"/>
          </reference>
          <reference field="4" count="1" selected="0">
            <x v="56"/>
          </reference>
          <reference field="5" count="1">
            <x v="53"/>
          </reference>
        </references>
      </pivotArea>
    </format>
    <format dxfId="15865">
      <pivotArea dataOnly="0" labelOnly="1" fieldPosition="0">
        <references count="6">
          <reference field="0" count="1" selected="0">
            <x v="55"/>
          </reference>
          <reference field="1" count="1" selected="0">
            <x v="53"/>
          </reference>
          <reference field="2" count="1" selected="0">
            <x v="54"/>
          </reference>
          <reference field="3" count="1" selected="0">
            <x v="54"/>
          </reference>
          <reference field="4" count="1" selected="0">
            <x v="57"/>
          </reference>
          <reference field="5" count="1">
            <x v="54"/>
          </reference>
        </references>
      </pivotArea>
    </format>
    <format dxfId="15864">
      <pivotArea dataOnly="0" labelOnly="1" fieldPosition="0">
        <references count="6">
          <reference field="0" count="1" selected="0">
            <x v="56"/>
          </reference>
          <reference field="1" count="1" selected="0">
            <x v="54"/>
          </reference>
          <reference field="2" count="1" selected="0">
            <x v="55"/>
          </reference>
          <reference field="3" count="1" selected="0">
            <x v="55"/>
          </reference>
          <reference field="4" count="1" selected="0">
            <x v="58"/>
          </reference>
          <reference field="5" count="1">
            <x v="55"/>
          </reference>
        </references>
      </pivotArea>
    </format>
    <format dxfId="15863">
      <pivotArea dataOnly="0" labelOnly="1" fieldPosition="0">
        <references count="6">
          <reference field="0" count="1" selected="0">
            <x v="57"/>
          </reference>
          <reference field="1" count="1" selected="0">
            <x v="55"/>
          </reference>
          <reference field="2" count="1" selected="0">
            <x v="56"/>
          </reference>
          <reference field="3" count="1" selected="0">
            <x v="56"/>
          </reference>
          <reference field="4" count="1" selected="0">
            <x v="59"/>
          </reference>
          <reference field="5" count="1">
            <x v="56"/>
          </reference>
        </references>
      </pivotArea>
    </format>
    <format dxfId="15862">
      <pivotArea dataOnly="0" labelOnly="1" fieldPosition="0">
        <references count="6">
          <reference field="0" count="1" selected="0">
            <x v="58"/>
          </reference>
          <reference field="1" count="1" selected="0">
            <x v="56"/>
          </reference>
          <reference field="2" count="1" selected="0">
            <x v="57"/>
          </reference>
          <reference field="3" count="1" selected="0">
            <x v="57"/>
          </reference>
          <reference field="4" count="1" selected="0">
            <x v="60"/>
          </reference>
          <reference field="5" count="1">
            <x v="57"/>
          </reference>
        </references>
      </pivotArea>
    </format>
    <format dxfId="15861">
      <pivotArea dataOnly="0" labelOnly="1" fieldPosition="0">
        <references count="6">
          <reference field="0" count="1" selected="0">
            <x v="59"/>
          </reference>
          <reference field="1" count="1" selected="0">
            <x v="57"/>
          </reference>
          <reference field="2" count="1" selected="0">
            <x v="58"/>
          </reference>
          <reference field="3" count="1" selected="0">
            <x v="58"/>
          </reference>
          <reference field="4" count="1" selected="0">
            <x v="61"/>
          </reference>
          <reference field="5" count="1">
            <x v="58"/>
          </reference>
        </references>
      </pivotArea>
    </format>
    <format dxfId="15860">
      <pivotArea dataOnly="0" labelOnly="1" fieldPosition="0">
        <references count="6">
          <reference field="0" count="1" selected="0">
            <x v="60"/>
          </reference>
          <reference field="1" count="1" selected="0">
            <x v="58"/>
          </reference>
          <reference field="2" count="1" selected="0">
            <x v="59"/>
          </reference>
          <reference field="3" count="1" selected="0">
            <x v="59"/>
          </reference>
          <reference field="4" count="1" selected="0">
            <x v="62"/>
          </reference>
          <reference field="5" count="1">
            <x v="59"/>
          </reference>
        </references>
      </pivotArea>
    </format>
    <format dxfId="15859">
      <pivotArea dataOnly="0" labelOnly="1" fieldPosition="0">
        <references count="6">
          <reference field="0" count="1" selected="0">
            <x v="61"/>
          </reference>
          <reference field="1" count="1" selected="0">
            <x v="59"/>
          </reference>
          <reference field="2" count="1" selected="0">
            <x v="60"/>
          </reference>
          <reference field="3" count="1" selected="0">
            <x v="60"/>
          </reference>
          <reference field="4" count="1" selected="0">
            <x v="63"/>
          </reference>
          <reference field="5" count="1">
            <x v="60"/>
          </reference>
        </references>
      </pivotArea>
    </format>
    <format dxfId="15858">
      <pivotArea dataOnly="0" labelOnly="1" fieldPosition="0">
        <references count="6">
          <reference field="0" count="1" selected="0">
            <x v="62"/>
          </reference>
          <reference field="1" count="1" selected="0">
            <x v="60"/>
          </reference>
          <reference field="2" count="1" selected="0">
            <x v="61"/>
          </reference>
          <reference field="3" count="1" selected="0">
            <x v="61"/>
          </reference>
          <reference field="4" count="1" selected="0">
            <x v="64"/>
          </reference>
          <reference field="5" count="1">
            <x v="61"/>
          </reference>
        </references>
      </pivotArea>
    </format>
    <format dxfId="15857">
      <pivotArea dataOnly="0" labelOnly="1" fieldPosition="0">
        <references count="6">
          <reference field="0" count="1" selected="0">
            <x v="63"/>
          </reference>
          <reference field="1" count="1" selected="0">
            <x v="61"/>
          </reference>
          <reference field="2" count="1" selected="0">
            <x v="62"/>
          </reference>
          <reference field="3" count="1" selected="0">
            <x v="62"/>
          </reference>
          <reference field="4" count="1" selected="0">
            <x v="65"/>
          </reference>
          <reference field="5" count="1">
            <x v="62"/>
          </reference>
        </references>
      </pivotArea>
    </format>
    <format dxfId="15856">
      <pivotArea dataOnly="0" labelOnly="1" fieldPosition="0">
        <references count="6">
          <reference field="0" count="1" selected="0">
            <x v="64"/>
          </reference>
          <reference field="1" count="1" selected="0">
            <x v="62"/>
          </reference>
          <reference field="2" count="1" selected="0">
            <x v="63"/>
          </reference>
          <reference field="3" count="1" selected="0">
            <x v="63"/>
          </reference>
          <reference field="4" count="1" selected="0">
            <x v="66"/>
          </reference>
          <reference field="5" count="1">
            <x v="63"/>
          </reference>
        </references>
      </pivotArea>
    </format>
    <format dxfId="15855">
      <pivotArea dataOnly="0" labelOnly="1" fieldPosition="0">
        <references count="6">
          <reference field="0" count="1" selected="0">
            <x v="65"/>
          </reference>
          <reference field="1" count="1" selected="0">
            <x v="63"/>
          </reference>
          <reference field="2" count="1" selected="0">
            <x v="64"/>
          </reference>
          <reference field="3" count="1" selected="0">
            <x v="64"/>
          </reference>
          <reference field="4" count="1" selected="0">
            <x v="67"/>
          </reference>
          <reference field="5" count="1">
            <x v="64"/>
          </reference>
        </references>
      </pivotArea>
    </format>
    <format dxfId="15854">
      <pivotArea dataOnly="0" labelOnly="1" fieldPosition="0">
        <references count="6">
          <reference field="0" count="1" selected="0">
            <x v="66"/>
          </reference>
          <reference field="1" count="1" selected="0">
            <x v="64"/>
          </reference>
          <reference field="2" count="1" selected="0">
            <x v="65"/>
          </reference>
          <reference field="3" count="1" selected="0">
            <x v="65"/>
          </reference>
          <reference field="4" count="1" selected="0">
            <x v="68"/>
          </reference>
          <reference field="5" count="1">
            <x v="65"/>
          </reference>
        </references>
      </pivotArea>
    </format>
    <format dxfId="15853">
      <pivotArea dataOnly="0" labelOnly="1" fieldPosition="0">
        <references count="6">
          <reference field="0" count="1" selected="0">
            <x v="67"/>
          </reference>
          <reference field="1" count="1" selected="0">
            <x v="65"/>
          </reference>
          <reference field="2" count="1" selected="0">
            <x v="66"/>
          </reference>
          <reference field="3" count="1" selected="0">
            <x v="66"/>
          </reference>
          <reference field="4" count="1" selected="0">
            <x v="69"/>
          </reference>
          <reference field="5" count="1">
            <x v="66"/>
          </reference>
        </references>
      </pivotArea>
    </format>
    <format dxfId="15852">
      <pivotArea dataOnly="0" labelOnly="1" fieldPosition="0">
        <references count="6">
          <reference field="0" count="1" selected="0">
            <x v="68"/>
          </reference>
          <reference field="1" count="1" selected="0">
            <x v="66"/>
          </reference>
          <reference field="2" count="1" selected="0">
            <x v="67"/>
          </reference>
          <reference field="3" count="1" selected="0">
            <x v="67"/>
          </reference>
          <reference field="4" count="1" selected="0">
            <x v="70"/>
          </reference>
          <reference field="5" count="1">
            <x v="67"/>
          </reference>
        </references>
      </pivotArea>
    </format>
    <format dxfId="15851">
      <pivotArea dataOnly="0" labelOnly="1" fieldPosition="0">
        <references count="6">
          <reference field="0" count="1" selected="0">
            <x v="69"/>
          </reference>
          <reference field="1" count="1" selected="0">
            <x v="67"/>
          </reference>
          <reference field="2" count="1" selected="0">
            <x v="68"/>
          </reference>
          <reference field="3" count="1" selected="0">
            <x v="68"/>
          </reference>
          <reference field="4" count="1" selected="0">
            <x v="71"/>
          </reference>
          <reference field="5" count="1">
            <x v="68"/>
          </reference>
        </references>
      </pivotArea>
    </format>
    <format dxfId="15850">
      <pivotArea dataOnly="0" labelOnly="1" fieldPosition="0">
        <references count="6">
          <reference field="0" count="1" selected="0">
            <x v="70"/>
          </reference>
          <reference field="1" count="1" selected="0">
            <x v="68"/>
          </reference>
          <reference field="2" count="1" selected="0">
            <x v="69"/>
          </reference>
          <reference field="3" count="1" selected="0">
            <x v="69"/>
          </reference>
          <reference field="4" count="1" selected="0">
            <x v="72"/>
          </reference>
          <reference field="5" count="1">
            <x v="69"/>
          </reference>
        </references>
      </pivotArea>
    </format>
    <format dxfId="15849">
      <pivotArea dataOnly="0" labelOnly="1" fieldPosition="0">
        <references count="6">
          <reference field="0" count="1" selected="0">
            <x v="71"/>
          </reference>
          <reference field="1" count="1" selected="0">
            <x v="69"/>
          </reference>
          <reference field="2" count="1" selected="0">
            <x v="70"/>
          </reference>
          <reference field="3" count="1" selected="0">
            <x v="70"/>
          </reference>
          <reference field="4" count="1" selected="0">
            <x v="73"/>
          </reference>
          <reference field="5" count="1">
            <x v="70"/>
          </reference>
        </references>
      </pivotArea>
    </format>
    <format dxfId="15848">
      <pivotArea dataOnly="0" labelOnly="1" fieldPosition="0">
        <references count="6">
          <reference field="0" count="1" selected="0">
            <x v="72"/>
          </reference>
          <reference field="1" count="1" selected="0">
            <x v="70"/>
          </reference>
          <reference field="2" count="1" selected="0">
            <x v="71"/>
          </reference>
          <reference field="3" count="1" selected="0">
            <x v="71"/>
          </reference>
          <reference field="4" count="1" selected="0">
            <x v="74"/>
          </reference>
          <reference field="5" count="1">
            <x v="71"/>
          </reference>
        </references>
      </pivotArea>
    </format>
    <format dxfId="15847">
      <pivotArea dataOnly="0" labelOnly="1" fieldPosition="0">
        <references count="6">
          <reference field="0" count="1" selected="0">
            <x v="73"/>
          </reference>
          <reference field="1" count="1" selected="0">
            <x v="71"/>
          </reference>
          <reference field="2" count="1" selected="0">
            <x v="72"/>
          </reference>
          <reference field="3" count="1" selected="0">
            <x v="72"/>
          </reference>
          <reference field="4" count="1" selected="0">
            <x v="75"/>
          </reference>
          <reference field="5" count="1">
            <x v="72"/>
          </reference>
        </references>
      </pivotArea>
    </format>
    <format dxfId="15846">
      <pivotArea dataOnly="0" labelOnly="1" fieldPosition="0">
        <references count="6">
          <reference field="0" count="1" selected="0">
            <x v="74"/>
          </reference>
          <reference field="1" count="1" selected="0">
            <x v="72"/>
          </reference>
          <reference field="2" count="1" selected="0">
            <x v="73"/>
          </reference>
          <reference field="3" count="1" selected="0">
            <x v="73"/>
          </reference>
          <reference field="4" count="1" selected="0">
            <x v="76"/>
          </reference>
          <reference field="5" count="1">
            <x v="73"/>
          </reference>
        </references>
      </pivotArea>
    </format>
    <format dxfId="15845">
      <pivotArea dataOnly="0" labelOnly="1" fieldPosition="0">
        <references count="6">
          <reference field="0" count="1" selected="0">
            <x v="75"/>
          </reference>
          <reference field="1" count="1" selected="0">
            <x v="73"/>
          </reference>
          <reference field="2" count="1" selected="0">
            <x v="74"/>
          </reference>
          <reference field="3" count="1" selected="0">
            <x v="74"/>
          </reference>
          <reference field="4" count="1" selected="0">
            <x v="77"/>
          </reference>
          <reference field="5" count="1">
            <x v="74"/>
          </reference>
        </references>
      </pivotArea>
    </format>
    <format dxfId="15844">
      <pivotArea dataOnly="0" labelOnly="1" fieldPosition="0">
        <references count="6">
          <reference field="0" count="1" selected="0">
            <x v="76"/>
          </reference>
          <reference field="1" count="1" selected="0">
            <x v="74"/>
          </reference>
          <reference field="2" count="1" selected="0">
            <x v="75"/>
          </reference>
          <reference field="3" count="1" selected="0">
            <x v="75"/>
          </reference>
          <reference field="4" count="1" selected="0">
            <x v="78"/>
          </reference>
          <reference field="5" count="1">
            <x v="75"/>
          </reference>
        </references>
      </pivotArea>
    </format>
    <format dxfId="15843">
      <pivotArea dataOnly="0" labelOnly="1" fieldPosition="0">
        <references count="6">
          <reference field="0" count="1" selected="0">
            <x v="77"/>
          </reference>
          <reference field="1" count="1" selected="0">
            <x v="75"/>
          </reference>
          <reference field="2" count="1" selected="0">
            <x v="76"/>
          </reference>
          <reference field="3" count="1" selected="0">
            <x v="76"/>
          </reference>
          <reference field="4" count="1" selected="0">
            <x v="79"/>
          </reference>
          <reference field="5" count="1">
            <x v="76"/>
          </reference>
        </references>
      </pivotArea>
    </format>
    <format dxfId="15842">
      <pivotArea dataOnly="0" labelOnly="1" fieldPosition="0">
        <references count="6">
          <reference field="0" count="1" selected="0">
            <x v="78"/>
          </reference>
          <reference field="1" count="1" selected="0">
            <x v="76"/>
          </reference>
          <reference field="2" count="1" selected="0">
            <x v="77"/>
          </reference>
          <reference field="3" count="1" selected="0">
            <x v="77"/>
          </reference>
          <reference field="4" count="1" selected="0">
            <x v="80"/>
          </reference>
          <reference field="5" count="1">
            <x v="77"/>
          </reference>
        </references>
      </pivotArea>
    </format>
    <format dxfId="15841">
      <pivotArea dataOnly="0" labelOnly="1" fieldPosition="0">
        <references count="6">
          <reference field="0" count="1" selected="0">
            <x v="79"/>
          </reference>
          <reference field="1" count="1" selected="0">
            <x v="77"/>
          </reference>
          <reference field="2" count="1" selected="0">
            <x v="78"/>
          </reference>
          <reference field="3" count="1" selected="0">
            <x v="78"/>
          </reference>
          <reference field="4" count="1" selected="0">
            <x v="81"/>
          </reference>
          <reference field="5" count="1">
            <x v="78"/>
          </reference>
        </references>
      </pivotArea>
    </format>
    <format dxfId="15840">
      <pivotArea dataOnly="0" labelOnly="1" fieldPosition="0">
        <references count="6">
          <reference field="0" count="1" selected="0">
            <x v="80"/>
          </reference>
          <reference field="1" count="1" selected="0">
            <x v="78"/>
          </reference>
          <reference field="2" count="1" selected="0">
            <x v="79"/>
          </reference>
          <reference field="3" count="1" selected="0">
            <x v="79"/>
          </reference>
          <reference field="4" count="1" selected="0">
            <x v="82"/>
          </reference>
          <reference field="5" count="1">
            <x v="79"/>
          </reference>
        </references>
      </pivotArea>
    </format>
    <format dxfId="15839">
      <pivotArea dataOnly="0" labelOnly="1" fieldPosition="0">
        <references count="6">
          <reference field="0" count="1" selected="0">
            <x v="81"/>
          </reference>
          <reference field="1" count="1" selected="0">
            <x v="79"/>
          </reference>
          <reference field="2" count="1" selected="0">
            <x v="80"/>
          </reference>
          <reference field="3" count="1" selected="0">
            <x v="80"/>
          </reference>
          <reference field="4" count="1" selected="0">
            <x v="83"/>
          </reference>
          <reference field="5" count="1">
            <x v="80"/>
          </reference>
        </references>
      </pivotArea>
    </format>
    <format dxfId="15838">
      <pivotArea dataOnly="0" labelOnly="1" fieldPosition="0">
        <references count="6">
          <reference field="0" count="1" selected="0">
            <x v="82"/>
          </reference>
          <reference field="1" count="1" selected="0">
            <x v="80"/>
          </reference>
          <reference field="2" count="1" selected="0">
            <x v="81"/>
          </reference>
          <reference field="3" count="1" selected="0">
            <x v="81"/>
          </reference>
          <reference field="4" count="1" selected="0">
            <x v="84"/>
          </reference>
          <reference field="5" count="1">
            <x v="81"/>
          </reference>
        </references>
      </pivotArea>
    </format>
    <format dxfId="15837">
      <pivotArea dataOnly="0" labelOnly="1" fieldPosition="0">
        <references count="6">
          <reference field="0" count="1" selected="0">
            <x v="83"/>
          </reference>
          <reference field="1" count="1" selected="0">
            <x v="81"/>
          </reference>
          <reference field="2" count="1" selected="0">
            <x v="82"/>
          </reference>
          <reference field="3" count="1" selected="0">
            <x v="82"/>
          </reference>
          <reference field="4" count="1" selected="0">
            <x v="85"/>
          </reference>
          <reference field="5" count="1">
            <x v="82"/>
          </reference>
        </references>
      </pivotArea>
    </format>
    <format dxfId="15836">
      <pivotArea dataOnly="0" labelOnly="1" fieldPosition="0">
        <references count="6">
          <reference field="0" count="1" selected="0">
            <x v="84"/>
          </reference>
          <reference field="1" count="1" selected="0">
            <x v="82"/>
          </reference>
          <reference field="2" count="1" selected="0">
            <x v="83"/>
          </reference>
          <reference field="3" count="1" selected="0">
            <x v="83"/>
          </reference>
          <reference field="4" count="1" selected="0">
            <x v="86"/>
          </reference>
          <reference field="5" count="1">
            <x v="83"/>
          </reference>
        </references>
      </pivotArea>
    </format>
    <format dxfId="15835">
      <pivotArea dataOnly="0" labelOnly="1" fieldPosition="0">
        <references count="6">
          <reference field="0" count="1" selected="0">
            <x v="85"/>
          </reference>
          <reference field="1" count="1" selected="0">
            <x v="83"/>
          </reference>
          <reference field="2" count="1" selected="0">
            <x v="84"/>
          </reference>
          <reference field="3" count="1" selected="0">
            <x v="84"/>
          </reference>
          <reference field="4" count="1" selected="0">
            <x v="87"/>
          </reference>
          <reference field="5" count="1">
            <x v="84"/>
          </reference>
        </references>
      </pivotArea>
    </format>
    <format dxfId="15834">
      <pivotArea dataOnly="0" labelOnly="1" fieldPosition="0">
        <references count="6">
          <reference field="0" count="1" selected="0">
            <x v="86"/>
          </reference>
          <reference field="1" count="1" selected="0">
            <x v="84"/>
          </reference>
          <reference field="2" count="1" selected="0">
            <x v="85"/>
          </reference>
          <reference field="3" count="1" selected="0">
            <x v="85"/>
          </reference>
          <reference field="4" count="1" selected="0">
            <x v="88"/>
          </reference>
          <reference field="5" count="1">
            <x v="85"/>
          </reference>
        </references>
      </pivotArea>
    </format>
    <format dxfId="15833">
      <pivotArea dataOnly="0" labelOnly="1" fieldPosition="0">
        <references count="6">
          <reference field="0" count="1" selected="0">
            <x v="87"/>
          </reference>
          <reference field="1" count="1" selected="0">
            <x v="85"/>
          </reference>
          <reference field="2" count="1" selected="0">
            <x v="86"/>
          </reference>
          <reference field="3" count="1" selected="0">
            <x v="86"/>
          </reference>
          <reference field="4" count="1" selected="0">
            <x v="89"/>
          </reference>
          <reference field="5" count="1">
            <x v="86"/>
          </reference>
        </references>
      </pivotArea>
    </format>
    <format dxfId="15832">
      <pivotArea dataOnly="0" labelOnly="1" fieldPosition="0">
        <references count="6">
          <reference field="0" count="1" selected="0">
            <x v="88"/>
          </reference>
          <reference field="1" count="1" selected="0">
            <x v="86"/>
          </reference>
          <reference field="2" count="1" selected="0">
            <x v="87"/>
          </reference>
          <reference field="3" count="1" selected="0">
            <x v="87"/>
          </reference>
          <reference field="4" count="1" selected="0">
            <x v="90"/>
          </reference>
          <reference field="5" count="1">
            <x v="87"/>
          </reference>
        </references>
      </pivotArea>
    </format>
    <format dxfId="15831">
      <pivotArea dataOnly="0" labelOnly="1" fieldPosition="0">
        <references count="6">
          <reference field="0" count="1" selected="0">
            <x v="89"/>
          </reference>
          <reference field="1" count="1" selected="0">
            <x v="87"/>
          </reference>
          <reference field="2" count="1" selected="0">
            <x v="88"/>
          </reference>
          <reference field="3" count="1" selected="0">
            <x v="88"/>
          </reference>
          <reference field="4" count="1" selected="0">
            <x v="91"/>
          </reference>
          <reference field="5" count="1">
            <x v="88"/>
          </reference>
        </references>
      </pivotArea>
    </format>
    <format dxfId="15830">
      <pivotArea dataOnly="0" labelOnly="1" fieldPosition="0">
        <references count="6">
          <reference field="0" count="1" selected="0">
            <x v="90"/>
          </reference>
          <reference field="1" count="1" selected="0">
            <x v="88"/>
          </reference>
          <reference field="2" count="1" selected="0">
            <x v="89"/>
          </reference>
          <reference field="3" count="1" selected="0">
            <x v="89"/>
          </reference>
          <reference field="4" count="1" selected="0">
            <x v="92"/>
          </reference>
          <reference field="5" count="1">
            <x v="89"/>
          </reference>
        </references>
      </pivotArea>
    </format>
    <format dxfId="15829">
      <pivotArea dataOnly="0" labelOnly="1" fieldPosition="0">
        <references count="6">
          <reference field="0" count="1" selected="0">
            <x v="91"/>
          </reference>
          <reference field="1" count="1" selected="0">
            <x v="89"/>
          </reference>
          <reference field="2" count="1" selected="0">
            <x v="90"/>
          </reference>
          <reference field="3" count="1" selected="0">
            <x v="90"/>
          </reference>
          <reference field="4" count="1" selected="0">
            <x v="93"/>
          </reference>
          <reference field="5" count="1">
            <x v="90"/>
          </reference>
        </references>
      </pivotArea>
    </format>
    <format dxfId="15828">
      <pivotArea dataOnly="0" labelOnly="1" fieldPosition="0">
        <references count="6">
          <reference field="0" count="1" selected="0">
            <x v="92"/>
          </reference>
          <reference field="1" count="1" selected="0">
            <x v="90"/>
          </reference>
          <reference field="2" count="1" selected="0">
            <x v="91"/>
          </reference>
          <reference field="3" count="1" selected="0">
            <x v="91"/>
          </reference>
          <reference field="4" count="1" selected="0">
            <x v="94"/>
          </reference>
          <reference field="5" count="1">
            <x v="91"/>
          </reference>
        </references>
      </pivotArea>
    </format>
    <format dxfId="15827">
      <pivotArea dataOnly="0" labelOnly="1" fieldPosition="0">
        <references count="6">
          <reference field="0" count="1" selected="0">
            <x v="93"/>
          </reference>
          <reference field="1" count="1" selected="0">
            <x v="91"/>
          </reference>
          <reference field="2" count="1" selected="0">
            <x v="92"/>
          </reference>
          <reference field="3" count="1" selected="0">
            <x v="92"/>
          </reference>
          <reference field="4" count="1" selected="0">
            <x v="95"/>
          </reference>
          <reference field="5" count="1">
            <x v="92"/>
          </reference>
        </references>
      </pivotArea>
    </format>
    <format dxfId="15826">
      <pivotArea dataOnly="0" labelOnly="1" fieldPosition="0">
        <references count="6">
          <reference field="0" count="1" selected="0">
            <x v="94"/>
          </reference>
          <reference field="1" count="1" selected="0">
            <x v="92"/>
          </reference>
          <reference field="2" count="1" selected="0">
            <x v="93"/>
          </reference>
          <reference field="3" count="1" selected="0">
            <x v="93"/>
          </reference>
          <reference field="4" count="1" selected="0">
            <x v="96"/>
          </reference>
          <reference field="5" count="1">
            <x v="93"/>
          </reference>
        </references>
      </pivotArea>
    </format>
    <format dxfId="15825">
      <pivotArea dataOnly="0" labelOnly="1" fieldPosition="0">
        <references count="6">
          <reference field="0" count="1" selected="0">
            <x v="95"/>
          </reference>
          <reference field="1" count="1" selected="0">
            <x v="93"/>
          </reference>
          <reference field="2" count="1" selected="0">
            <x v="94"/>
          </reference>
          <reference field="3" count="1" selected="0">
            <x v="94"/>
          </reference>
          <reference field="4" count="1" selected="0">
            <x v="97"/>
          </reference>
          <reference field="5" count="1">
            <x v="94"/>
          </reference>
        </references>
      </pivotArea>
    </format>
    <format dxfId="15824">
      <pivotArea dataOnly="0" labelOnly="1" fieldPosition="0">
        <references count="6">
          <reference field="0" count="1" selected="0">
            <x v="96"/>
          </reference>
          <reference field="1" count="1" selected="0">
            <x v="94"/>
          </reference>
          <reference field="2" count="1" selected="0">
            <x v="95"/>
          </reference>
          <reference field="3" count="1" selected="0">
            <x v="95"/>
          </reference>
          <reference field="4" count="1" selected="0">
            <x v="98"/>
          </reference>
          <reference field="5" count="1">
            <x v="95"/>
          </reference>
        </references>
      </pivotArea>
    </format>
    <format dxfId="15823">
      <pivotArea dataOnly="0" labelOnly="1" fieldPosition="0">
        <references count="6">
          <reference field="0" count="1" selected="0">
            <x v="97"/>
          </reference>
          <reference field="1" count="1" selected="0">
            <x v="95"/>
          </reference>
          <reference field="2" count="1" selected="0">
            <x v="96"/>
          </reference>
          <reference field="3" count="1" selected="0">
            <x v="96"/>
          </reference>
          <reference field="4" count="1" selected="0">
            <x v="99"/>
          </reference>
          <reference field="5" count="1">
            <x v="96"/>
          </reference>
        </references>
      </pivotArea>
    </format>
    <format dxfId="15822">
      <pivotArea dataOnly="0" labelOnly="1" fieldPosition="0">
        <references count="6">
          <reference field="0" count="1" selected="0">
            <x v="98"/>
          </reference>
          <reference field="1" count="1" selected="0">
            <x v="96"/>
          </reference>
          <reference field="2" count="1" selected="0">
            <x v="97"/>
          </reference>
          <reference field="3" count="1" selected="0">
            <x v="97"/>
          </reference>
          <reference field="4" count="1" selected="0">
            <x v="100"/>
          </reference>
          <reference field="5" count="1">
            <x v="97"/>
          </reference>
        </references>
      </pivotArea>
    </format>
    <format dxfId="15821">
      <pivotArea dataOnly="0" labelOnly="1" fieldPosition="0">
        <references count="6">
          <reference field="0" count="1" selected="0">
            <x v="99"/>
          </reference>
          <reference field="1" count="1" selected="0">
            <x v="97"/>
          </reference>
          <reference field="2" count="1" selected="0">
            <x v="98"/>
          </reference>
          <reference field="3" count="1" selected="0">
            <x v="98"/>
          </reference>
          <reference field="4" count="1" selected="0">
            <x v="101"/>
          </reference>
          <reference field="5" count="1">
            <x v="98"/>
          </reference>
        </references>
      </pivotArea>
    </format>
    <format dxfId="15820">
      <pivotArea dataOnly="0" labelOnly="1" fieldPosition="0">
        <references count="6">
          <reference field="0" count="1" selected="0">
            <x v="100"/>
          </reference>
          <reference field="1" count="1" selected="0">
            <x v="98"/>
          </reference>
          <reference field="2" count="1" selected="0">
            <x v="99"/>
          </reference>
          <reference field="3" count="1" selected="0">
            <x v="99"/>
          </reference>
          <reference field="4" count="1" selected="0">
            <x v="102"/>
          </reference>
          <reference field="5" count="1">
            <x v="99"/>
          </reference>
        </references>
      </pivotArea>
    </format>
    <format dxfId="15819">
      <pivotArea dataOnly="0" labelOnly="1" fieldPosition="0">
        <references count="6">
          <reference field="0" count="1" selected="0">
            <x v="101"/>
          </reference>
          <reference field="1" count="1" selected="0">
            <x v="99"/>
          </reference>
          <reference field="2" count="1" selected="0">
            <x v="100"/>
          </reference>
          <reference field="3" count="1" selected="0">
            <x v="100"/>
          </reference>
          <reference field="4" count="1" selected="0">
            <x v="103"/>
          </reference>
          <reference field="5" count="1">
            <x v="100"/>
          </reference>
        </references>
      </pivotArea>
    </format>
    <format dxfId="15818">
      <pivotArea dataOnly="0" labelOnly="1" fieldPosition="0">
        <references count="6">
          <reference field="0" count="1" selected="0">
            <x v="102"/>
          </reference>
          <reference field="1" count="1" selected="0">
            <x v="100"/>
          </reference>
          <reference field="2" count="1" selected="0">
            <x v="101"/>
          </reference>
          <reference field="3" count="1" selected="0">
            <x v="101"/>
          </reference>
          <reference field="4" count="1" selected="0">
            <x v="104"/>
          </reference>
          <reference field="5" count="1">
            <x v="101"/>
          </reference>
        </references>
      </pivotArea>
    </format>
    <format dxfId="15817">
      <pivotArea dataOnly="0" labelOnly="1" fieldPosition="0">
        <references count="6">
          <reference field="0" count="1" selected="0">
            <x v="103"/>
          </reference>
          <reference field="1" count="1" selected="0">
            <x v="101"/>
          </reference>
          <reference field="2" count="1" selected="0">
            <x v="102"/>
          </reference>
          <reference field="3" count="1" selected="0">
            <x v="102"/>
          </reference>
          <reference field="4" count="1" selected="0">
            <x v="105"/>
          </reference>
          <reference field="5" count="1">
            <x v="102"/>
          </reference>
        </references>
      </pivotArea>
    </format>
    <format dxfId="15816">
      <pivotArea dataOnly="0" labelOnly="1" fieldPosition="0">
        <references count="6">
          <reference field="0" count="1" selected="0">
            <x v="104"/>
          </reference>
          <reference field="1" count="1" selected="0">
            <x v="102"/>
          </reference>
          <reference field="2" count="1" selected="0">
            <x v="103"/>
          </reference>
          <reference field="3" count="1" selected="0">
            <x v="103"/>
          </reference>
          <reference field="4" count="1" selected="0">
            <x v="106"/>
          </reference>
          <reference field="5" count="1">
            <x v="103"/>
          </reference>
        </references>
      </pivotArea>
    </format>
    <format dxfId="15815">
      <pivotArea dataOnly="0" labelOnly="1" fieldPosition="0">
        <references count="6">
          <reference field="0" count="1" selected="0">
            <x v="105"/>
          </reference>
          <reference field="1" count="1" selected="0">
            <x v="103"/>
          </reference>
          <reference field="2" count="1" selected="0">
            <x v="104"/>
          </reference>
          <reference field="3" count="1" selected="0">
            <x v="104"/>
          </reference>
          <reference field="4" count="1" selected="0">
            <x v="107"/>
          </reference>
          <reference field="5" count="1">
            <x v="104"/>
          </reference>
        </references>
      </pivotArea>
    </format>
    <format dxfId="15814">
      <pivotArea dataOnly="0" labelOnly="1" fieldPosition="0">
        <references count="6">
          <reference field="0" count="1" selected="0">
            <x v="106"/>
          </reference>
          <reference field="1" count="1" selected="0">
            <x v="104"/>
          </reference>
          <reference field="2" count="1" selected="0">
            <x v="105"/>
          </reference>
          <reference field="3" count="1" selected="0">
            <x v="105"/>
          </reference>
          <reference field="4" count="1" selected="0">
            <x v="108"/>
          </reference>
          <reference field="5" count="1">
            <x v="105"/>
          </reference>
        </references>
      </pivotArea>
    </format>
    <format dxfId="15813">
      <pivotArea dataOnly="0" labelOnly="1" fieldPosition="0">
        <references count="6">
          <reference field="0" count="1" selected="0">
            <x v="107"/>
          </reference>
          <reference field="1" count="1" selected="0">
            <x v="105"/>
          </reference>
          <reference field="2" count="1" selected="0">
            <x v="106"/>
          </reference>
          <reference field="3" count="1" selected="0">
            <x v="106"/>
          </reference>
          <reference field="4" count="1" selected="0">
            <x v="109"/>
          </reference>
          <reference field="5" count="1">
            <x v="106"/>
          </reference>
        </references>
      </pivotArea>
    </format>
    <format dxfId="15812">
      <pivotArea dataOnly="0" labelOnly="1" fieldPosition="0">
        <references count="6">
          <reference field="0" count="1" selected="0">
            <x v="108"/>
          </reference>
          <reference field="1" count="1" selected="0">
            <x v="106"/>
          </reference>
          <reference field="2" count="1" selected="0">
            <x v="107"/>
          </reference>
          <reference field="3" count="1" selected="0">
            <x v="107"/>
          </reference>
          <reference field="4" count="1" selected="0">
            <x v="110"/>
          </reference>
          <reference field="5" count="1">
            <x v="107"/>
          </reference>
        </references>
      </pivotArea>
    </format>
    <format dxfId="15811">
      <pivotArea dataOnly="0" labelOnly="1" fieldPosition="0">
        <references count="6">
          <reference field="0" count="1" selected="0">
            <x v="109"/>
          </reference>
          <reference field="1" count="1" selected="0">
            <x v="107"/>
          </reference>
          <reference field="2" count="1" selected="0">
            <x v="108"/>
          </reference>
          <reference field="3" count="1" selected="0">
            <x v="108"/>
          </reference>
          <reference field="4" count="1" selected="0">
            <x v="111"/>
          </reference>
          <reference field="5" count="1">
            <x v="108"/>
          </reference>
        </references>
      </pivotArea>
    </format>
    <format dxfId="15810">
      <pivotArea dataOnly="0" labelOnly="1" fieldPosition="0">
        <references count="6">
          <reference field="0" count="1" selected="0">
            <x v="110"/>
          </reference>
          <reference field="1" count="1" selected="0">
            <x v="108"/>
          </reference>
          <reference field="2" count="1" selected="0">
            <x v="109"/>
          </reference>
          <reference field="3" count="1" selected="0">
            <x v="109"/>
          </reference>
          <reference field="4" count="1" selected="0">
            <x v="112"/>
          </reference>
          <reference field="5" count="1">
            <x v="109"/>
          </reference>
        </references>
      </pivotArea>
    </format>
    <format dxfId="15809">
      <pivotArea dataOnly="0" labelOnly="1" fieldPosition="0">
        <references count="6">
          <reference field="0" count="1" selected="0">
            <x v="111"/>
          </reference>
          <reference field="1" count="1" selected="0">
            <x v="109"/>
          </reference>
          <reference field="2" count="1" selected="0">
            <x v="110"/>
          </reference>
          <reference field="3" count="1" selected="0">
            <x v="110"/>
          </reference>
          <reference field="4" count="1" selected="0">
            <x v="113"/>
          </reference>
          <reference field="5" count="1">
            <x v="110"/>
          </reference>
        </references>
      </pivotArea>
    </format>
    <format dxfId="15808">
      <pivotArea dataOnly="0" labelOnly="1" fieldPosition="0">
        <references count="6">
          <reference field="0" count="1" selected="0">
            <x v="112"/>
          </reference>
          <reference field="1" count="1" selected="0">
            <x v="110"/>
          </reference>
          <reference field="2" count="1" selected="0">
            <x v="111"/>
          </reference>
          <reference field="3" count="1" selected="0">
            <x v="111"/>
          </reference>
          <reference field="4" count="1" selected="0">
            <x v="114"/>
          </reference>
          <reference field="5" count="1">
            <x v="111"/>
          </reference>
        </references>
      </pivotArea>
    </format>
    <format dxfId="15807">
      <pivotArea dataOnly="0" labelOnly="1" fieldPosition="0">
        <references count="6">
          <reference field="0" count="1" selected="0">
            <x v="113"/>
          </reference>
          <reference field="1" count="1" selected="0">
            <x v="111"/>
          </reference>
          <reference field="2" count="1" selected="0">
            <x v="112"/>
          </reference>
          <reference field="3" count="1" selected="0">
            <x v="112"/>
          </reference>
          <reference field="4" count="1" selected="0">
            <x v="115"/>
          </reference>
          <reference field="5" count="1">
            <x v="112"/>
          </reference>
        </references>
      </pivotArea>
    </format>
    <format dxfId="15806">
      <pivotArea dataOnly="0" labelOnly="1" fieldPosition="0">
        <references count="6">
          <reference field="0" count="1" selected="0">
            <x v="114"/>
          </reference>
          <reference field="1" count="1" selected="0">
            <x v="112"/>
          </reference>
          <reference field="2" count="1" selected="0">
            <x v="113"/>
          </reference>
          <reference field="3" count="1" selected="0">
            <x v="113"/>
          </reference>
          <reference field="4" count="1" selected="0">
            <x v="116"/>
          </reference>
          <reference field="5" count="1">
            <x v="113"/>
          </reference>
        </references>
      </pivotArea>
    </format>
    <format dxfId="15805">
      <pivotArea dataOnly="0" labelOnly="1" fieldPosition="0">
        <references count="6">
          <reference field="0" count="1" selected="0">
            <x v="115"/>
          </reference>
          <reference field="1" count="1" selected="0">
            <x v="113"/>
          </reference>
          <reference field="2" count="1" selected="0">
            <x v="114"/>
          </reference>
          <reference field="3" count="1" selected="0">
            <x v="114"/>
          </reference>
          <reference field="4" count="1" selected="0">
            <x v="117"/>
          </reference>
          <reference field="5" count="1">
            <x v="114"/>
          </reference>
        </references>
      </pivotArea>
    </format>
    <format dxfId="15804">
      <pivotArea dataOnly="0" labelOnly="1" fieldPosition="0">
        <references count="6">
          <reference field="0" count="1" selected="0">
            <x v="116"/>
          </reference>
          <reference field="1" count="1" selected="0">
            <x v="114"/>
          </reference>
          <reference field="2" count="1" selected="0">
            <x v="115"/>
          </reference>
          <reference field="3" count="1" selected="0">
            <x v="115"/>
          </reference>
          <reference field="4" count="1" selected="0">
            <x v="118"/>
          </reference>
          <reference field="5" count="1">
            <x v="115"/>
          </reference>
        </references>
      </pivotArea>
    </format>
    <format dxfId="15803">
      <pivotArea dataOnly="0" labelOnly="1" fieldPosition="0">
        <references count="6">
          <reference field="0" count="1" selected="0">
            <x v="117"/>
          </reference>
          <reference field="1" count="1" selected="0">
            <x v="115"/>
          </reference>
          <reference field="2" count="1" selected="0">
            <x v="116"/>
          </reference>
          <reference field="3" count="1" selected="0">
            <x v="116"/>
          </reference>
          <reference field="4" count="1" selected="0">
            <x v="119"/>
          </reference>
          <reference field="5" count="1">
            <x v="116"/>
          </reference>
        </references>
      </pivotArea>
    </format>
    <format dxfId="15802">
      <pivotArea dataOnly="0" labelOnly="1" fieldPosition="0">
        <references count="6">
          <reference field="0" count="1" selected="0">
            <x v="118"/>
          </reference>
          <reference field="1" count="1" selected="0">
            <x v="116"/>
          </reference>
          <reference field="2" count="1" selected="0">
            <x v="117"/>
          </reference>
          <reference field="3" count="1" selected="0">
            <x v="117"/>
          </reference>
          <reference field="4" count="1" selected="0">
            <x v="120"/>
          </reference>
          <reference field="5" count="1">
            <x v="117"/>
          </reference>
        </references>
      </pivotArea>
    </format>
    <format dxfId="15801">
      <pivotArea dataOnly="0" labelOnly="1" fieldPosition="0">
        <references count="6">
          <reference field="0" count="1" selected="0">
            <x v="119"/>
          </reference>
          <reference field="1" count="1" selected="0">
            <x v="117"/>
          </reference>
          <reference field="2" count="1" selected="0">
            <x v="118"/>
          </reference>
          <reference field="3" count="1" selected="0">
            <x v="118"/>
          </reference>
          <reference field="4" count="1" selected="0">
            <x v="121"/>
          </reference>
          <reference field="5" count="1">
            <x v="118"/>
          </reference>
        </references>
      </pivotArea>
    </format>
    <format dxfId="15800">
      <pivotArea dataOnly="0" labelOnly="1" fieldPosition="0">
        <references count="6">
          <reference field="0" count="1" selected="0">
            <x v="120"/>
          </reference>
          <reference field="1" count="1" selected="0">
            <x v="118"/>
          </reference>
          <reference field="2" count="1" selected="0">
            <x v="119"/>
          </reference>
          <reference field="3" count="1" selected="0">
            <x v="119"/>
          </reference>
          <reference field="4" count="1" selected="0">
            <x v="122"/>
          </reference>
          <reference field="5" count="1">
            <x v="119"/>
          </reference>
        </references>
      </pivotArea>
    </format>
    <format dxfId="15799">
      <pivotArea dataOnly="0" labelOnly="1" fieldPosition="0">
        <references count="6">
          <reference field="0" count="1" selected="0">
            <x v="121"/>
          </reference>
          <reference field="1" count="1" selected="0">
            <x v="119"/>
          </reference>
          <reference field="2" count="1" selected="0">
            <x v="120"/>
          </reference>
          <reference field="3" count="1" selected="0">
            <x v="120"/>
          </reference>
          <reference field="4" count="1" selected="0">
            <x v="123"/>
          </reference>
          <reference field="5" count="1">
            <x v="120"/>
          </reference>
        </references>
      </pivotArea>
    </format>
    <format dxfId="15798">
      <pivotArea dataOnly="0" labelOnly="1" fieldPosition="0">
        <references count="6">
          <reference field="0" count="1" selected="0">
            <x v="122"/>
          </reference>
          <reference field="1" count="1" selected="0">
            <x v="120"/>
          </reference>
          <reference field="2" count="1" selected="0">
            <x v="121"/>
          </reference>
          <reference field="3" count="1" selected="0">
            <x v="121"/>
          </reference>
          <reference field="4" count="1" selected="0">
            <x v="124"/>
          </reference>
          <reference field="5" count="1">
            <x v="121"/>
          </reference>
        </references>
      </pivotArea>
    </format>
    <format dxfId="15797">
      <pivotArea dataOnly="0" labelOnly="1" fieldPosition="0">
        <references count="6">
          <reference field="0" count="1" selected="0">
            <x v="123"/>
          </reference>
          <reference field="1" count="1" selected="0">
            <x v="121"/>
          </reference>
          <reference field="2" count="1" selected="0">
            <x v="122"/>
          </reference>
          <reference field="3" count="1" selected="0">
            <x v="122"/>
          </reference>
          <reference field="4" count="1" selected="0">
            <x v="125"/>
          </reference>
          <reference field="5" count="1">
            <x v="122"/>
          </reference>
        </references>
      </pivotArea>
    </format>
    <format dxfId="15796">
      <pivotArea dataOnly="0" labelOnly="1" fieldPosition="0">
        <references count="6">
          <reference field="0" count="1" selected="0">
            <x v="124"/>
          </reference>
          <reference field="1" count="1" selected="0">
            <x v="122"/>
          </reference>
          <reference field="2" count="1" selected="0">
            <x v="123"/>
          </reference>
          <reference field="3" count="1" selected="0">
            <x v="123"/>
          </reference>
          <reference field="4" count="1" selected="0">
            <x v="126"/>
          </reference>
          <reference field="5" count="1">
            <x v="123"/>
          </reference>
        </references>
      </pivotArea>
    </format>
    <format dxfId="15795">
      <pivotArea dataOnly="0" labelOnly="1" fieldPosition="0">
        <references count="6">
          <reference field="0" count="1" selected="0">
            <x v="125"/>
          </reference>
          <reference field="1" count="1" selected="0">
            <x v="123"/>
          </reference>
          <reference field="2" count="1" selected="0">
            <x v="124"/>
          </reference>
          <reference field="3" count="1" selected="0">
            <x v="124"/>
          </reference>
          <reference field="4" count="1" selected="0">
            <x v="127"/>
          </reference>
          <reference field="5" count="1">
            <x v="124"/>
          </reference>
        </references>
      </pivotArea>
    </format>
    <format dxfId="15794">
      <pivotArea dataOnly="0" labelOnly="1" fieldPosition="0">
        <references count="6">
          <reference field="0" count="1" selected="0">
            <x v="126"/>
          </reference>
          <reference field="1" count="1" selected="0">
            <x v="124"/>
          </reference>
          <reference field="2" count="1" selected="0">
            <x v="125"/>
          </reference>
          <reference field="3" count="1" selected="0">
            <x v="125"/>
          </reference>
          <reference field="4" count="1" selected="0">
            <x v="128"/>
          </reference>
          <reference field="5" count="1">
            <x v="125"/>
          </reference>
        </references>
      </pivotArea>
    </format>
    <format dxfId="15793">
      <pivotArea dataOnly="0" labelOnly="1" fieldPosition="0">
        <references count="6">
          <reference field="0" count="1" selected="0">
            <x v="127"/>
          </reference>
          <reference field="1" count="1" selected="0">
            <x v="125"/>
          </reference>
          <reference field="2" count="1" selected="0">
            <x v="126"/>
          </reference>
          <reference field="3" count="1" selected="0">
            <x v="126"/>
          </reference>
          <reference field="4" count="1" selected="0">
            <x v="129"/>
          </reference>
          <reference field="5" count="1">
            <x v="126"/>
          </reference>
        </references>
      </pivotArea>
    </format>
    <format dxfId="15792">
      <pivotArea dataOnly="0" labelOnly="1" fieldPosition="0">
        <references count="6">
          <reference field="0" count="1" selected="0">
            <x v="128"/>
          </reference>
          <reference field="1" count="1" selected="0">
            <x v="126"/>
          </reference>
          <reference field="2" count="1" selected="0">
            <x v="127"/>
          </reference>
          <reference field="3" count="1" selected="0">
            <x v="127"/>
          </reference>
          <reference field="4" count="1" selected="0">
            <x v="130"/>
          </reference>
          <reference field="5" count="1">
            <x v="127"/>
          </reference>
        </references>
      </pivotArea>
    </format>
    <format dxfId="15791">
      <pivotArea dataOnly="0" labelOnly="1" fieldPosition="0">
        <references count="6">
          <reference field="0" count="1" selected="0">
            <x v="129"/>
          </reference>
          <reference field="1" count="1" selected="0">
            <x v="127"/>
          </reference>
          <reference field="2" count="1" selected="0">
            <x v="128"/>
          </reference>
          <reference field="3" count="1" selected="0">
            <x v="128"/>
          </reference>
          <reference field="4" count="1" selected="0">
            <x v="131"/>
          </reference>
          <reference field="5" count="1">
            <x v="128"/>
          </reference>
        </references>
      </pivotArea>
    </format>
    <format dxfId="15790">
      <pivotArea dataOnly="0" labelOnly="1" fieldPosition="0">
        <references count="6">
          <reference field="0" count="1" selected="0">
            <x v="130"/>
          </reference>
          <reference field="1" count="1" selected="0">
            <x v="128"/>
          </reference>
          <reference field="2" count="1" selected="0">
            <x v="129"/>
          </reference>
          <reference field="3" count="1" selected="0">
            <x v="129"/>
          </reference>
          <reference field="4" count="1" selected="0">
            <x v="132"/>
          </reference>
          <reference field="5" count="1">
            <x v="129"/>
          </reference>
        </references>
      </pivotArea>
    </format>
    <format dxfId="15789">
      <pivotArea dataOnly="0" labelOnly="1" fieldPosition="0">
        <references count="6">
          <reference field="0" count="1" selected="0">
            <x v="131"/>
          </reference>
          <reference field="1" count="1" selected="0">
            <x v="129"/>
          </reference>
          <reference field="2" count="1" selected="0">
            <x v="130"/>
          </reference>
          <reference field="3" count="1" selected="0">
            <x v="130"/>
          </reference>
          <reference field="4" count="1" selected="0">
            <x v="133"/>
          </reference>
          <reference field="5" count="1">
            <x v="130"/>
          </reference>
        </references>
      </pivotArea>
    </format>
    <format dxfId="15788">
      <pivotArea dataOnly="0" labelOnly="1" fieldPosition="0">
        <references count="6">
          <reference field="0" count="1" selected="0">
            <x v="132"/>
          </reference>
          <reference field="1" count="1" selected="0">
            <x v="130"/>
          </reference>
          <reference field="2" count="1" selected="0">
            <x v="131"/>
          </reference>
          <reference field="3" count="1" selected="0">
            <x v="131"/>
          </reference>
          <reference field="4" count="1" selected="0">
            <x v="134"/>
          </reference>
          <reference field="5" count="1">
            <x v="131"/>
          </reference>
        </references>
      </pivotArea>
    </format>
    <format dxfId="15787">
      <pivotArea dataOnly="0" labelOnly="1" fieldPosition="0">
        <references count="6">
          <reference field="0" count="1" selected="0">
            <x v="133"/>
          </reference>
          <reference field="1" count="1" selected="0">
            <x v="131"/>
          </reference>
          <reference field="2" count="1" selected="0">
            <x v="132"/>
          </reference>
          <reference field="3" count="1" selected="0">
            <x v="132"/>
          </reference>
          <reference field="4" count="1" selected="0">
            <x v="135"/>
          </reference>
          <reference field="5" count="1">
            <x v="132"/>
          </reference>
        </references>
      </pivotArea>
    </format>
    <format dxfId="15786">
      <pivotArea dataOnly="0" labelOnly="1" fieldPosition="0">
        <references count="6">
          <reference field="0" count="1" selected="0">
            <x v="134"/>
          </reference>
          <reference field="1" count="1" selected="0">
            <x v="132"/>
          </reference>
          <reference field="2" count="1" selected="0">
            <x v="133"/>
          </reference>
          <reference field="3" count="1" selected="0">
            <x v="133"/>
          </reference>
          <reference field="4" count="1" selected="0">
            <x v="136"/>
          </reference>
          <reference field="5" count="1">
            <x v="133"/>
          </reference>
        </references>
      </pivotArea>
    </format>
    <format dxfId="15785">
      <pivotArea dataOnly="0" labelOnly="1" fieldPosition="0">
        <references count="6">
          <reference field="0" count="1" selected="0">
            <x v="135"/>
          </reference>
          <reference field="1" count="1" selected="0">
            <x v="133"/>
          </reference>
          <reference field="2" count="1" selected="0">
            <x v="134"/>
          </reference>
          <reference field="3" count="1" selected="0">
            <x v="134"/>
          </reference>
          <reference field="4" count="1" selected="0">
            <x v="137"/>
          </reference>
          <reference field="5" count="1">
            <x v="134"/>
          </reference>
        </references>
      </pivotArea>
    </format>
    <format dxfId="15784">
      <pivotArea dataOnly="0" labelOnly="1" fieldPosition="0">
        <references count="6">
          <reference field="0" count="1" selected="0">
            <x v="136"/>
          </reference>
          <reference field="1" count="1" selected="0">
            <x v="134"/>
          </reference>
          <reference field="2" count="1" selected="0">
            <x v="135"/>
          </reference>
          <reference field="3" count="1" selected="0">
            <x v="135"/>
          </reference>
          <reference field="4" count="1" selected="0">
            <x v="138"/>
          </reference>
          <reference field="5" count="1">
            <x v="135"/>
          </reference>
        </references>
      </pivotArea>
    </format>
    <format dxfId="15783">
      <pivotArea dataOnly="0" labelOnly="1" fieldPosition="0">
        <references count="6">
          <reference field="0" count="1" selected="0">
            <x v="137"/>
          </reference>
          <reference field="1" count="1" selected="0">
            <x v="135"/>
          </reference>
          <reference field="2" count="1" selected="0">
            <x v="136"/>
          </reference>
          <reference field="3" count="1" selected="0">
            <x v="136"/>
          </reference>
          <reference field="4" count="1" selected="0">
            <x v="139"/>
          </reference>
          <reference field="5" count="1">
            <x v="136"/>
          </reference>
        </references>
      </pivotArea>
    </format>
    <format dxfId="15782">
      <pivotArea dataOnly="0" labelOnly="1" fieldPosition="0">
        <references count="6">
          <reference field="0" count="1" selected="0">
            <x v="138"/>
          </reference>
          <reference field="1" count="1" selected="0">
            <x v="136"/>
          </reference>
          <reference field="2" count="1" selected="0">
            <x v="137"/>
          </reference>
          <reference field="3" count="1" selected="0">
            <x v="137"/>
          </reference>
          <reference field="4" count="1" selected="0">
            <x v="140"/>
          </reference>
          <reference field="5" count="1">
            <x v="137"/>
          </reference>
        </references>
      </pivotArea>
    </format>
    <format dxfId="15781">
      <pivotArea dataOnly="0" labelOnly="1" fieldPosition="0">
        <references count="6">
          <reference field="0" count="1" selected="0">
            <x v="139"/>
          </reference>
          <reference field="1" count="1" selected="0">
            <x v="137"/>
          </reference>
          <reference field="2" count="1" selected="0">
            <x v="138"/>
          </reference>
          <reference field="3" count="1" selected="0">
            <x v="138"/>
          </reference>
          <reference field="4" count="1" selected="0">
            <x v="141"/>
          </reference>
          <reference field="5" count="1">
            <x v="138"/>
          </reference>
        </references>
      </pivotArea>
    </format>
    <format dxfId="15780">
      <pivotArea dataOnly="0" labelOnly="1" fieldPosition="0">
        <references count="6">
          <reference field="0" count="1" selected="0">
            <x v="140"/>
          </reference>
          <reference field="1" count="1" selected="0">
            <x v="138"/>
          </reference>
          <reference field="2" count="1" selected="0">
            <x v="139"/>
          </reference>
          <reference field="3" count="1" selected="0">
            <x v="139"/>
          </reference>
          <reference field="4" count="1" selected="0">
            <x v="142"/>
          </reference>
          <reference field="5" count="1">
            <x v="139"/>
          </reference>
        </references>
      </pivotArea>
    </format>
    <format dxfId="15779">
      <pivotArea dataOnly="0" labelOnly="1" fieldPosition="0">
        <references count="6">
          <reference field="0" count="1" selected="0">
            <x v="141"/>
          </reference>
          <reference field="1" count="1" selected="0">
            <x v="139"/>
          </reference>
          <reference field="2" count="1" selected="0">
            <x v="140"/>
          </reference>
          <reference field="3" count="1" selected="0">
            <x v="140"/>
          </reference>
          <reference field="4" count="1" selected="0">
            <x v="143"/>
          </reference>
          <reference field="5" count="1">
            <x v="140"/>
          </reference>
        </references>
      </pivotArea>
    </format>
    <format dxfId="15778">
      <pivotArea dataOnly="0" labelOnly="1" fieldPosition="0">
        <references count="6">
          <reference field="0" count="1" selected="0">
            <x v="142"/>
          </reference>
          <reference field="1" count="1" selected="0">
            <x v="140"/>
          </reference>
          <reference field="2" count="1" selected="0">
            <x v="141"/>
          </reference>
          <reference field="3" count="1" selected="0">
            <x v="141"/>
          </reference>
          <reference field="4" count="1" selected="0">
            <x v="144"/>
          </reference>
          <reference field="5" count="1">
            <x v="141"/>
          </reference>
        </references>
      </pivotArea>
    </format>
    <format dxfId="15777">
      <pivotArea dataOnly="0" labelOnly="1" fieldPosition="0">
        <references count="6">
          <reference field="0" count="1" selected="0">
            <x v="143"/>
          </reference>
          <reference field="1" count="1" selected="0">
            <x v="141"/>
          </reference>
          <reference field="2" count="1" selected="0">
            <x v="142"/>
          </reference>
          <reference field="3" count="1" selected="0">
            <x v="142"/>
          </reference>
          <reference field="4" count="1" selected="0">
            <x v="145"/>
          </reference>
          <reference field="5" count="1">
            <x v="142"/>
          </reference>
        </references>
      </pivotArea>
    </format>
    <format dxfId="15776">
      <pivotArea dataOnly="0" labelOnly="1" fieldPosition="0">
        <references count="6">
          <reference field="0" count="1" selected="0">
            <x v="144"/>
          </reference>
          <reference field="1" count="1" selected="0">
            <x v="142"/>
          </reference>
          <reference field="2" count="1" selected="0">
            <x v="143"/>
          </reference>
          <reference field="3" count="1" selected="0">
            <x v="143"/>
          </reference>
          <reference field="4" count="1" selected="0">
            <x v="146"/>
          </reference>
          <reference field="5" count="1">
            <x v="143"/>
          </reference>
        </references>
      </pivotArea>
    </format>
    <format dxfId="15775">
      <pivotArea dataOnly="0" labelOnly="1" fieldPosition="0">
        <references count="6">
          <reference field="0" count="1" selected="0">
            <x v="145"/>
          </reference>
          <reference field="1" count="1" selected="0">
            <x v="143"/>
          </reference>
          <reference field="2" count="1" selected="0">
            <x v="144"/>
          </reference>
          <reference field="3" count="1" selected="0">
            <x v="144"/>
          </reference>
          <reference field="4" count="1" selected="0">
            <x v="147"/>
          </reference>
          <reference field="5" count="1">
            <x v="144"/>
          </reference>
        </references>
      </pivotArea>
    </format>
    <format dxfId="15774">
      <pivotArea dataOnly="0" labelOnly="1" fieldPosition="0">
        <references count="6">
          <reference field="0" count="1" selected="0">
            <x v="146"/>
          </reference>
          <reference field="1" count="1" selected="0">
            <x v="144"/>
          </reference>
          <reference field="2" count="1" selected="0">
            <x v="145"/>
          </reference>
          <reference field="3" count="1" selected="0">
            <x v="145"/>
          </reference>
          <reference field="4" count="1" selected="0">
            <x v="148"/>
          </reference>
          <reference field="5" count="1">
            <x v="145"/>
          </reference>
        </references>
      </pivotArea>
    </format>
    <format dxfId="15773">
      <pivotArea dataOnly="0" labelOnly="1" fieldPosition="0">
        <references count="6">
          <reference field="0" count="1" selected="0">
            <x v="147"/>
          </reference>
          <reference field="1" count="1" selected="0">
            <x v="145"/>
          </reference>
          <reference field="2" count="1" selected="0">
            <x v="146"/>
          </reference>
          <reference field="3" count="1" selected="0">
            <x v="146"/>
          </reference>
          <reference field="4" count="1" selected="0">
            <x v="149"/>
          </reference>
          <reference field="5" count="1">
            <x v="146"/>
          </reference>
        </references>
      </pivotArea>
    </format>
    <format dxfId="15772">
      <pivotArea dataOnly="0" labelOnly="1" fieldPosition="0">
        <references count="6">
          <reference field="0" count="1" selected="0">
            <x v="148"/>
          </reference>
          <reference field="1" count="1" selected="0">
            <x v="146"/>
          </reference>
          <reference field="2" count="1" selected="0">
            <x v="147"/>
          </reference>
          <reference field="3" count="1" selected="0">
            <x v="147"/>
          </reference>
          <reference field="4" count="1" selected="0">
            <x v="150"/>
          </reference>
          <reference field="5" count="1">
            <x v="147"/>
          </reference>
        </references>
      </pivotArea>
    </format>
    <format dxfId="15771">
      <pivotArea dataOnly="0" labelOnly="1" fieldPosition="0">
        <references count="6">
          <reference field="0" count="1" selected="0">
            <x v="149"/>
          </reference>
          <reference field="1" count="1" selected="0">
            <x v="147"/>
          </reference>
          <reference field="2" count="1" selected="0">
            <x v="148"/>
          </reference>
          <reference field="3" count="1" selected="0">
            <x v="148"/>
          </reference>
          <reference field="4" count="1" selected="0">
            <x v="151"/>
          </reference>
          <reference field="5" count="1">
            <x v="148"/>
          </reference>
        </references>
      </pivotArea>
    </format>
    <format dxfId="15770">
      <pivotArea dataOnly="0" labelOnly="1" fieldPosition="0">
        <references count="6">
          <reference field="0" count="1" selected="0">
            <x v="150"/>
          </reference>
          <reference field="1" count="1" selected="0">
            <x v="148"/>
          </reference>
          <reference field="2" count="1" selected="0">
            <x v="149"/>
          </reference>
          <reference field="3" count="1" selected="0">
            <x v="149"/>
          </reference>
          <reference field="4" count="1" selected="0">
            <x v="152"/>
          </reference>
          <reference field="5" count="1">
            <x v="149"/>
          </reference>
        </references>
      </pivotArea>
    </format>
    <format dxfId="15769">
      <pivotArea dataOnly="0" labelOnly="1" fieldPosition="0">
        <references count="6">
          <reference field="0" count="1" selected="0">
            <x v="151"/>
          </reference>
          <reference field="1" count="1" selected="0">
            <x v="149"/>
          </reference>
          <reference field="2" count="1" selected="0">
            <x v="150"/>
          </reference>
          <reference field="3" count="1" selected="0">
            <x v="150"/>
          </reference>
          <reference field="4" count="1" selected="0">
            <x v="153"/>
          </reference>
          <reference field="5" count="1">
            <x v="150"/>
          </reference>
        </references>
      </pivotArea>
    </format>
    <format dxfId="15768">
      <pivotArea dataOnly="0" labelOnly="1" fieldPosition="0">
        <references count="6">
          <reference field="0" count="1" selected="0">
            <x v="152"/>
          </reference>
          <reference field="1" count="1" selected="0">
            <x v="150"/>
          </reference>
          <reference field="2" count="1" selected="0">
            <x v="151"/>
          </reference>
          <reference field="3" count="1" selected="0">
            <x v="151"/>
          </reference>
          <reference field="4" count="1" selected="0">
            <x v="154"/>
          </reference>
          <reference field="5" count="1">
            <x v="151"/>
          </reference>
        </references>
      </pivotArea>
    </format>
    <format dxfId="15767">
      <pivotArea dataOnly="0" labelOnly="1" fieldPosition="0">
        <references count="6">
          <reference field="0" count="1" selected="0">
            <x v="153"/>
          </reference>
          <reference field="1" count="1" selected="0">
            <x v="151"/>
          </reference>
          <reference field="2" count="1" selected="0">
            <x v="152"/>
          </reference>
          <reference field="3" count="1" selected="0">
            <x v="152"/>
          </reference>
          <reference field="4" count="1" selected="0">
            <x v="155"/>
          </reference>
          <reference field="5" count="1">
            <x v="152"/>
          </reference>
        </references>
      </pivotArea>
    </format>
    <format dxfId="15766">
      <pivotArea dataOnly="0" labelOnly="1" fieldPosition="0">
        <references count="6">
          <reference field="0" count="1" selected="0">
            <x v="154"/>
          </reference>
          <reference field="1" count="1" selected="0">
            <x v="152"/>
          </reference>
          <reference field="2" count="1" selected="0">
            <x v="153"/>
          </reference>
          <reference field="3" count="1" selected="0">
            <x v="153"/>
          </reference>
          <reference field="4" count="1" selected="0">
            <x v="156"/>
          </reference>
          <reference field="5" count="1">
            <x v="153"/>
          </reference>
        </references>
      </pivotArea>
    </format>
    <format dxfId="15765">
      <pivotArea dataOnly="0" labelOnly="1" fieldPosition="0">
        <references count="6">
          <reference field="0" count="1" selected="0">
            <x v="155"/>
          </reference>
          <reference field="1" count="1" selected="0">
            <x v="153"/>
          </reference>
          <reference field="2" count="1" selected="0">
            <x v="154"/>
          </reference>
          <reference field="3" count="1" selected="0">
            <x v="154"/>
          </reference>
          <reference field="4" count="1" selected="0">
            <x v="157"/>
          </reference>
          <reference field="5" count="1">
            <x v="154"/>
          </reference>
        </references>
      </pivotArea>
    </format>
    <format dxfId="15764">
      <pivotArea dataOnly="0" labelOnly="1" fieldPosition="0">
        <references count="6">
          <reference field="0" count="1" selected="0">
            <x v="156"/>
          </reference>
          <reference field="1" count="1" selected="0">
            <x v="154"/>
          </reference>
          <reference field="2" count="1" selected="0">
            <x v="155"/>
          </reference>
          <reference field="3" count="1" selected="0">
            <x v="155"/>
          </reference>
          <reference field="4" count="1" selected="0">
            <x v="158"/>
          </reference>
          <reference field="5" count="1">
            <x v="155"/>
          </reference>
        </references>
      </pivotArea>
    </format>
    <format dxfId="15763">
      <pivotArea dataOnly="0" labelOnly="1" fieldPosition="0">
        <references count="6">
          <reference field="0" count="1" selected="0">
            <x v="157"/>
          </reference>
          <reference field="1" count="1" selected="0">
            <x v="155"/>
          </reference>
          <reference field="2" count="1" selected="0">
            <x v="156"/>
          </reference>
          <reference field="3" count="1" selected="0">
            <x v="156"/>
          </reference>
          <reference field="4" count="1" selected="0">
            <x v="159"/>
          </reference>
          <reference field="5" count="1">
            <x v="156"/>
          </reference>
        </references>
      </pivotArea>
    </format>
    <format dxfId="15762">
      <pivotArea dataOnly="0" labelOnly="1" fieldPosition="0">
        <references count="6">
          <reference field="0" count="1" selected="0">
            <x v="158"/>
          </reference>
          <reference field="1" count="1" selected="0">
            <x v="156"/>
          </reference>
          <reference field="2" count="1" selected="0">
            <x v="157"/>
          </reference>
          <reference field="3" count="1" selected="0">
            <x v="157"/>
          </reference>
          <reference field="4" count="1" selected="0">
            <x v="160"/>
          </reference>
          <reference field="5" count="1">
            <x v="157"/>
          </reference>
        </references>
      </pivotArea>
    </format>
    <format dxfId="15761">
      <pivotArea dataOnly="0" labelOnly="1" fieldPosition="0">
        <references count="6">
          <reference field="0" count="1" selected="0">
            <x v="159"/>
          </reference>
          <reference field="1" count="1" selected="0">
            <x v="157"/>
          </reference>
          <reference field="2" count="1" selected="0">
            <x v="158"/>
          </reference>
          <reference field="3" count="1" selected="0">
            <x v="158"/>
          </reference>
          <reference field="4" count="1" selected="0">
            <x v="161"/>
          </reference>
          <reference field="5" count="1">
            <x v="158"/>
          </reference>
        </references>
      </pivotArea>
    </format>
    <format dxfId="15760">
      <pivotArea dataOnly="0" labelOnly="1" fieldPosition="0">
        <references count="6">
          <reference field="0" count="1" selected="0">
            <x v="160"/>
          </reference>
          <reference field="1" count="1" selected="0">
            <x v="158"/>
          </reference>
          <reference field="2" count="1" selected="0">
            <x v="159"/>
          </reference>
          <reference field="3" count="1" selected="0">
            <x v="159"/>
          </reference>
          <reference field="4" count="1" selected="0">
            <x v="162"/>
          </reference>
          <reference field="5" count="1">
            <x v="159"/>
          </reference>
        </references>
      </pivotArea>
    </format>
    <format dxfId="15759">
      <pivotArea dataOnly="0" labelOnly="1" fieldPosition="0">
        <references count="6">
          <reference field="0" count="1" selected="0">
            <x v="161"/>
          </reference>
          <reference field="1" count="1" selected="0">
            <x v="159"/>
          </reference>
          <reference field="2" count="1" selected="0">
            <x v="160"/>
          </reference>
          <reference field="3" count="1" selected="0">
            <x v="160"/>
          </reference>
          <reference field="4" count="1" selected="0">
            <x v="163"/>
          </reference>
          <reference field="5" count="1">
            <x v="160"/>
          </reference>
        </references>
      </pivotArea>
    </format>
    <format dxfId="15758">
      <pivotArea dataOnly="0" labelOnly="1" fieldPosition="0">
        <references count="6">
          <reference field="0" count="1" selected="0">
            <x v="162"/>
          </reference>
          <reference field="1" count="1" selected="0">
            <x v="160"/>
          </reference>
          <reference field="2" count="1" selected="0">
            <x v="161"/>
          </reference>
          <reference field="3" count="1" selected="0">
            <x v="161"/>
          </reference>
          <reference field="4" count="1" selected="0">
            <x v="164"/>
          </reference>
          <reference field="5" count="1">
            <x v="161"/>
          </reference>
        </references>
      </pivotArea>
    </format>
    <format dxfId="15757">
      <pivotArea dataOnly="0" labelOnly="1" fieldPosition="0">
        <references count="6">
          <reference field="0" count="1" selected="0">
            <x v="163"/>
          </reference>
          <reference field="1" count="1" selected="0">
            <x v="161"/>
          </reference>
          <reference field="2" count="1" selected="0">
            <x v="162"/>
          </reference>
          <reference field="3" count="1" selected="0">
            <x v="162"/>
          </reference>
          <reference field="4" count="1" selected="0">
            <x v="165"/>
          </reference>
          <reference field="5" count="1">
            <x v="162"/>
          </reference>
        </references>
      </pivotArea>
    </format>
    <format dxfId="15756">
      <pivotArea dataOnly="0" labelOnly="1" fieldPosition="0">
        <references count="6">
          <reference field="0" count="1" selected="0">
            <x v="164"/>
          </reference>
          <reference field="1" count="1" selected="0">
            <x v="162"/>
          </reference>
          <reference field="2" count="1" selected="0">
            <x v="163"/>
          </reference>
          <reference field="3" count="1" selected="0">
            <x v="163"/>
          </reference>
          <reference field="4" count="1" selected="0">
            <x v="166"/>
          </reference>
          <reference field="5" count="1">
            <x v="163"/>
          </reference>
        </references>
      </pivotArea>
    </format>
    <format dxfId="15755">
      <pivotArea dataOnly="0" labelOnly="1" fieldPosition="0">
        <references count="6">
          <reference field="0" count="1" selected="0">
            <x v="165"/>
          </reference>
          <reference field="1" count="1" selected="0">
            <x v="163"/>
          </reference>
          <reference field="2" count="1" selected="0">
            <x v="164"/>
          </reference>
          <reference field="3" count="1" selected="0">
            <x v="164"/>
          </reference>
          <reference field="4" count="1" selected="0">
            <x v="167"/>
          </reference>
          <reference field="5" count="1">
            <x v="164"/>
          </reference>
        </references>
      </pivotArea>
    </format>
    <format dxfId="15754">
      <pivotArea dataOnly="0" labelOnly="1" fieldPosition="0">
        <references count="6">
          <reference field="0" count="1" selected="0">
            <x v="166"/>
          </reference>
          <reference field="1" count="1" selected="0">
            <x v="164"/>
          </reference>
          <reference field="2" count="1" selected="0">
            <x v="165"/>
          </reference>
          <reference field="3" count="1" selected="0">
            <x v="165"/>
          </reference>
          <reference field="4" count="1" selected="0">
            <x v="168"/>
          </reference>
          <reference field="5" count="1">
            <x v="165"/>
          </reference>
        </references>
      </pivotArea>
    </format>
    <format dxfId="15753">
      <pivotArea dataOnly="0" labelOnly="1" fieldPosition="0">
        <references count="6">
          <reference field="0" count="1" selected="0">
            <x v="167"/>
          </reference>
          <reference field="1" count="1" selected="0">
            <x v="165"/>
          </reference>
          <reference field="2" count="1" selected="0">
            <x v="166"/>
          </reference>
          <reference field="3" count="1" selected="0">
            <x v="166"/>
          </reference>
          <reference field="4" count="1" selected="0">
            <x v="169"/>
          </reference>
          <reference field="5" count="1">
            <x v="166"/>
          </reference>
        </references>
      </pivotArea>
    </format>
    <format dxfId="15752">
      <pivotArea dataOnly="0" labelOnly="1" fieldPosition="0">
        <references count="6">
          <reference field="0" count="1" selected="0">
            <x v="168"/>
          </reference>
          <reference field="1" count="1" selected="0">
            <x v="166"/>
          </reference>
          <reference field="2" count="1" selected="0">
            <x v="167"/>
          </reference>
          <reference field="3" count="1" selected="0">
            <x v="167"/>
          </reference>
          <reference field="4" count="1" selected="0">
            <x v="170"/>
          </reference>
          <reference field="5" count="1">
            <x v="167"/>
          </reference>
        </references>
      </pivotArea>
    </format>
    <format dxfId="15751">
      <pivotArea dataOnly="0" labelOnly="1" fieldPosition="0">
        <references count="6">
          <reference field="0" count="1" selected="0">
            <x v="169"/>
          </reference>
          <reference field="1" count="1" selected="0">
            <x v="167"/>
          </reference>
          <reference field="2" count="1" selected="0">
            <x v="168"/>
          </reference>
          <reference field="3" count="1" selected="0">
            <x v="168"/>
          </reference>
          <reference field="4" count="1" selected="0">
            <x v="171"/>
          </reference>
          <reference field="5" count="1">
            <x v="168"/>
          </reference>
        </references>
      </pivotArea>
    </format>
    <format dxfId="15750">
      <pivotArea dataOnly="0" labelOnly="1" fieldPosition="0">
        <references count="6">
          <reference field="0" count="1" selected="0">
            <x v="170"/>
          </reference>
          <reference field="1" count="1" selected="0">
            <x v="168"/>
          </reference>
          <reference field="2" count="1" selected="0">
            <x v="169"/>
          </reference>
          <reference field="3" count="1" selected="0">
            <x v="169"/>
          </reference>
          <reference field="4" count="1" selected="0">
            <x v="172"/>
          </reference>
          <reference field="5" count="1">
            <x v="169"/>
          </reference>
        </references>
      </pivotArea>
    </format>
    <format dxfId="15749">
      <pivotArea dataOnly="0" labelOnly="1" fieldPosition="0">
        <references count="6">
          <reference field="0" count="1" selected="0">
            <x v="171"/>
          </reference>
          <reference field="1" count="1" selected="0">
            <x v="169"/>
          </reference>
          <reference field="2" count="1" selected="0">
            <x v="170"/>
          </reference>
          <reference field="3" count="1" selected="0">
            <x v="170"/>
          </reference>
          <reference field="4" count="1" selected="0">
            <x v="173"/>
          </reference>
          <reference field="5" count="1">
            <x v="170"/>
          </reference>
        </references>
      </pivotArea>
    </format>
    <format dxfId="15748">
      <pivotArea dataOnly="0" labelOnly="1" fieldPosition="0">
        <references count="6">
          <reference field="0" count="1" selected="0">
            <x v="172"/>
          </reference>
          <reference field="1" count="1" selected="0">
            <x v="170"/>
          </reference>
          <reference field="2" count="1" selected="0">
            <x v="171"/>
          </reference>
          <reference field="3" count="1" selected="0">
            <x v="171"/>
          </reference>
          <reference field="4" count="1" selected="0">
            <x v="174"/>
          </reference>
          <reference field="5" count="1">
            <x v="171"/>
          </reference>
        </references>
      </pivotArea>
    </format>
    <format dxfId="15747">
      <pivotArea dataOnly="0" labelOnly="1" fieldPosition="0">
        <references count="6">
          <reference field="0" count="1" selected="0">
            <x v="173"/>
          </reference>
          <reference field="1" count="1" selected="0">
            <x v="171"/>
          </reference>
          <reference field="2" count="1" selected="0">
            <x v="172"/>
          </reference>
          <reference field="3" count="1" selected="0">
            <x v="172"/>
          </reference>
          <reference field="4" count="1" selected="0">
            <x v="175"/>
          </reference>
          <reference field="5" count="1">
            <x v="172"/>
          </reference>
        </references>
      </pivotArea>
    </format>
    <format dxfId="15746">
      <pivotArea dataOnly="0" labelOnly="1" fieldPosition="0">
        <references count="6">
          <reference field="0" count="1" selected="0">
            <x v="174"/>
          </reference>
          <reference field="1" count="1" selected="0">
            <x v="172"/>
          </reference>
          <reference field="2" count="1" selected="0">
            <x v="173"/>
          </reference>
          <reference field="3" count="1" selected="0">
            <x v="173"/>
          </reference>
          <reference field="4" count="1" selected="0">
            <x v="176"/>
          </reference>
          <reference field="5" count="1">
            <x v="173"/>
          </reference>
        </references>
      </pivotArea>
    </format>
    <format dxfId="15745">
      <pivotArea dataOnly="0" labelOnly="1" fieldPosition="0">
        <references count="6">
          <reference field="0" count="1" selected="0">
            <x v="175"/>
          </reference>
          <reference field="1" count="1" selected="0">
            <x v="173"/>
          </reference>
          <reference field="2" count="1" selected="0">
            <x v="174"/>
          </reference>
          <reference field="3" count="1" selected="0">
            <x v="174"/>
          </reference>
          <reference field="4" count="1" selected="0">
            <x v="177"/>
          </reference>
          <reference field="5" count="1">
            <x v="174"/>
          </reference>
        </references>
      </pivotArea>
    </format>
    <format dxfId="15744">
      <pivotArea dataOnly="0" labelOnly="1" fieldPosition="0">
        <references count="6">
          <reference field="0" count="1" selected="0">
            <x v="176"/>
          </reference>
          <reference field="1" count="1" selected="0">
            <x v="174"/>
          </reference>
          <reference field="2" count="1" selected="0">
            <x v="175"/>
          </reference>
          <reference field="3" count="1" selected="0">
            <x v="175"/>
          </reference>
          <reference field="4" count="1" selected="0">
            <x v="178"/>
          </reference>
          <reference field="5" count="1">
            <x v="175"/>
          </reference>
        </references>
      </pivotArea>
    </format>
    <format dxfId="15743">
      <pivotArea dataOnly="0" labelOnly="1" fieldPosition="0">
        <references count="6">
          <reference field="0" count="1" selected="0">
            <x v="177"/>
          </reference>
          <reference field="1" count="1" selected="0">
            <x v="175"/>
          </reference>
          <reference field="2" count="1" selected="0">
            <x v="176"/>
          </reference>
          <reference field="3" count="1" selected="0">
            <x v="176"/>
          </reference>
          <reference field="4" count="1" selected="0">
            <x v="179"/>
          </reference>
          <reference field="5" count="1">
            <x v="176"/>
          </reference>
        </references>
      </pivotArea>
    </format>
    <format dxfId="15742">
      <pivotArea dataOnly="0" labelOnly="1" fieldPosition="0">
        <references count="6">
          <reference field="0" count="1" selected="0">
            <x v="178"/>
          </reference>
          <reference field="1" count="1" selected="0">
            <x v="176"/>
          </reference>
          <reference field="2" count="1" selected="0">
            <x v="177"/>
          </reference>
          <reference field="3" count="1" selected="0">
            <x v="177"/>
          </reference>
          <reference field="4" count="1" selected="0">
            <x v="180"/>
          </reference>
          <reference field="5" count="1">
            <x v="177"/>
          </reference>
        </references>
      </pivotArea>
    </format>
    <format dxfId="15741">
      <pivotArea dataOnly="0" labelOnly="1" fieldPosition="0">
        <references count="6">
          <reference field="0" count="1" selected="0">
            <x v="179"/>
          </reference>
          <reference field="1" count="1" selected="0">
            <x v="177"/>
          </reference>
          <reference field="2" count="1" selected="0">
            <x v="178"/>
          </reference>
          <reference field="3" count="1" selected="0">
            <x v="178"/>
          </reference>
          <reference field="4" count="1" selected="0">
            <x v="181"/>
          </reference>
          <reference field="5" count="1">
            <x v="178"/>
          </reference>
        </references>
      </pivotArea>
    </format>
    <format dxfId="15740">
      <pivotArea dataOnly="0" labelOnly="1" fieldPosition="0">
        <references count="6">
          <reference field="0" count="1" selected="0">
            <x v="180"/>
          </reference>
          <reference field="1" count="1" selected="0">
            <x v="178"/>
          </reference>
          <reference field="2" count="1" selected="0">
            <x v="179"/>
          </reference>
          <reference field="3" count="1" selected="0">
            <x v="179"/>
          </reference>
          <reference field="4" count="1" selected="0">
            <x v="182"/>
          </reference>
          <reference field="5" count="1">
            <x v="179"/>
          </reference>
        </references>
      </pivotArea>
    </format>
    <format dxfId="15739">
      <pivotArea dataOnly="0" labelOnly="1" fieldPosition="0">
        <references count="6">
          <reference field="0" count="1" selected="0">
            <x v="181"/>
          </reference>
          <reference field="1" count="1" selected="0">
            <x v="179"/>
          </reference>
          <reference field="2" count="1" selected="0">
            <x v="180"/>
          </reference>
          <reference field="3" count="1" selected="0">
            <x v="180"/>
          </reference>
          <reference field="4" count="1" selected="0">
            <x v="183"/>
          </reference>
          <reference field="5" count="1">
            <x v="180"/>
          </reference>
        </references>
      </pivotArea>
    </format>
    <format dxfId="15738">
      <pivotArea dataOnly="0" labelOnly="1" fieldPosition="0">
        <references count="6">
          <reference field="0" count="1" selected="0">
            <x v="182"/>
          </reference>
          <reference field="1" count="1" selected="0">
            <x v="180"/>
          </reference>
          <reference field="2" count="1" selected="0">
            <x v="181"/>
          </reference>
          <reference field="3" count="1" selected="0">
            <x v="181"/>
          </reference>
          <reference field="4" count="1" selected="0">
            <x v="184"/>
          </reference>
          <reference field="5" count="1">
            <x v="181"/>
          </reference>
        </references>
      </pivotArea>
    </format>
    <format dxfId="15737">
      <pivotArea dataOnly="0" labelOnly="1" fieldPosition="0">
        <references count="6">
          <reference field="0" count="1" selected="0">
            <x v="183"/>
          </reference>
          <reference field="1" count="1" selected="0">
            <x v="181"/>
          </reference>
          <reference field="2" count="1" selected="0">
            <x v="182"/>
          </reference>
          <reference field="3" count="1" selected="0">
            <x v="182"/>
          </reference>
          <reference field="4" count="1" selected="0">
            <x v="185"/>
          </reference>
          <reference field="5" count="1">
            <x v="182"/>
          </reference>
        </references>
      </pivotArea>
    </format>
    <format dxfId="15736">
      <pivotArea dataOnly="0" labelOnly="1" fieldPosition="0">
        <references count="6">
          <reference field="0" count="1" selected="0">
            <x v="184"/>
          </reference>
          <reference field="1" count="1" selected="0">
            <x v="182"/>
          </reference>
          <reference field="2" count="1" selected="0">
            <x v="183"/>
          </reference>
          <reference field="3" count="1" selected="0">
            <x v="183"/>
          </reference>
          <reference field="4" count="1" selected="0">
            <x v="186"/>
          </reference>
          <reference field="5" count="1">
            <x v="183"/>
          </reference>
        </references>
      </pivotArea>
    </format>
    <format dxfId="15735">
      <pivotArea dataOnly="0" labelOnly="1" fieldPosition="0">
        <references count="6">
          <reference field="0" count="1" selected="0">
            <x v="185"/>
          </reference>
          <reference field="1" count="1" selected="0">
            <x v="183"/>
          </reference>
          <reference field="2" count="1" selected="0">
            <x v="184"/>
          </reference>
          <reference field="3" count="1" selected="0">
            <x v="184"/>
          </reference>
          <reference field="4" count="1" selected="0">
            <x v="187"/>
          </reference>
          <reference field="5" count="1">
            <x v="184"/>
          </reference>
        </references>
      </pivotArea>
    </format>
    <format dxfId="15734">
      <pivotArea dataOnly="0" labelOnly="1" fieldPosition="0">
        <references count="6">
          <reference field="0" count="1" selected="0">
            <x v="186"/>
          </reference>
          <reference field="1" count="1" selected="0">
            <x v="184"/>
          </reference>
          <reference field="2" count="1" selected="0">
            <x v="185"/>
          </reference>
          <reference field="3" count="1" selected="0">
            <x v="185"/>
          </reference>
          <reference field="4" count="1" selected="0">
            <x v="188"/>
          </reference>
          <reference field="5" count="1">
            <x v="185"/>
          </reference>
        </references>
      </pivotArea>
    </format>
    <format dxfId="15733">
      <pivotArea dataOnly="0" labelOnly="1" fieldPosition="0">
        <references count="6">
          <reference field="0" count="1" selected="0">
            <x v="187"/>
          </reference>
          <reference field="1" count="1" selected="0">
            <x v="185"/>
          </reference>
          <reference field="2" count="1" selected="0">
            <x v="186"/>
          </reference>
          <reference field="3" count="1" selected="0">
            <x v="186"/>
          </reference>
          <reference field="4" count="1" selected="0">
            <x v="189"/>
          </reference>
          <reference field="5" count="1">
            <x v="186"/>
          </reference>
        </references>
      </pivotArea>
    </format>
    <format dxfId="15732">
      <pivotArea dataOnly="0" labelOnly="1" fieldPosition="0">
        <references count="6">
          <reference field="0" count="1" selected="0">
            <x v="188"/>
          </reference>
          <reference field="1" count="1" selected="0">
            <x v="186"/>
          </reference>
          <reference field="2" count="1" selected="0">
            <x v="187"/>
          </reference>
          <reference field="3" count="1" selected="0">
            <x v="187"/>
          </reference>
          <reference field="4" count="1" selected="0">
            <x v="190"/>
          </reference>
          <reference field="5" count="1">
            <x v="187"/>
          </reference>
        </references>
      </pivotArea>
    </format>
    <format dxfId="15731">
      <pivotArea dataOnly="0" labelOnly="1" fieldPosition="0">
        <references count="6">
          <reference field="0" count="1" selected="0">
            <x v="189"/>
          </reference>
          <reference field="1" count="1" selected="0">
            <x v="187"/>
          </reference>
          <reference field="2" count="1" selected="0">
            <x v="188"/>
          </reference>
          <reference field="3" count="1" selected="0">
            <x v="188"/>
          </reference>
          <reference field="4" count="1" selected="0">
            <x v="191"/>
          </reference>
          <reference field="5" count="1">
            <x v="188"/>
          </reference>
        </references>
      </pivotArea>
    </format>
    <format dxfId="15730">
      <pivotArea dataOnly="0" labelOnly="1" fieldPosition="0">
        <references count="6">
          <reference field="0" count="1" selected="0">
            <x v="190"/>
          </reference>
          <reference field="1" count="1" selected="0">
            <x v="188"/>
          </reference>
          <reference field="2" count="1" selected="0">
            <x v="189"/>
          </reference>
          <reference field="3" count="1" selected="0">
            <x v="189"/>
          </reference>
          <reference field="4" count="1" selected="0">
            <x v="192"/>
          </reference>
          <reference field="5" count="1">
            <x v="189"/>
          </reference>
        </references>
      </pivotArea>
    </format>
    <format dxfId="15729">
      <pivotArea dataOnly="0" labelOnly="1" fieldPosition="0">
        <references count="6">
          <reference field="0" count="1" selected="0">
            <x v="191"/>
          </reference>
          <reference field="1" count="1" selected="0">
            <x v="189"/>
          </reference>
          <reference field="2" count="1" selected="0">
            <x v="190"/>
          </reference>
          <reference field="3" count="1" selected="0">
            <x v="190"/>
          </reference>
          <reference field="4" count="1" selected="0">
            <x v="193"/>
          </reference>
          <reference field="5" count="1">
            <x v="190"/>
          </reference>
        </references>
      </pivotArea>
    </format>
    <format dxfId="15728">
      <pivotArea dataOnly="0" labelOnly="1" fieldPosition="0">
        <references count="6">
          <reference field="0" count="1" selected="0">
            <x v="192"/>
          </reference>
          <reference field="1" count="1" selected="0">
            <x v="190"/>
          </reference>
          <reference field="2" count="1" selected="0">
            <x v="191"/>
          </reference>
          <reference field="3" count="1" selected="0">
            <x v="191"/>
          </reference>
          <reference field="4" count="1" selected="0">
            <x v="194"/>
          </reference>
          <reference field="5" count="1">
            <x v="191"/>
          </reference>
        </references>
      </pivotArea>
    </format>
    <format dxfId="15727">
      <pivotArea dataOnly="0" labelOnly="1" fieldPosition="0">
        <references count="6">
          <reference field="0" count="1" selected="0">
            <x v="193"/>
          </reference>
          <reference field="1" count="1" selected="0">
            <x v="191"/>
          </reference>
          <reference field="2" count="1" selected="0">
            <x v="192"/>
          </reference>
          <reference field="3" count="1" selected="0">
            <x v="192"/>
          </reference>
          <reference field="4" count="1" selected="0">
            <x v="195"/>
          </reference>
          <reference field="5" count="1">
            <x v="192"/>
          </reference>
        </references>
      </pivotArea>
    </format>
    <format dxfId="15726">
      <pivotArea dataOnly="0" labelOnly="1" fieldPosition="0">
        <references count="6">
          <reference field="0" count="1" selected="0">
            <x v="194"/>
          </reference>
          <reference field="1" count="1" selected="0">
            <x v="192"/>
          </reference>
          <reference field="2" count="1" selected="0">
            <x v="193"/>
          </reference>
          <reference field="3" count="1" selected="0">
            <x v="193"/>
          </reference>
          <reference field="4" count="1" selected="0">
            <x v="196"/>
          </reference>
          <reference field="5" count="1">
            <x v="193"/>
          </reference>
        </references>
      </pivotArea>
    </format>
    <format dxfId="15725">
      <pivotArea dataOnly="0" labelOnly="1" fieldPosition="0">
        <references count="6">
          <reference field="0" count="1" selected="0">
            <x v="195"/>
          </reference>
          <reference field="1" count="1" selected="0">
            <x v="193"/>
          </reference>
          <reference field="2" count="1" selected="0">
            <x v="194"/>
          </reference>
          <reference field="3" count="1" selected="0">
            <x v="194"/>
          </reference>
          <reference field="4" count="1" selected="0">
            <x v="197"/>
          </reference>
          <reference field="5" count="1">
            <x v="194"/>
          </reference>
        </references>
      </pivotArea>
    </format>
    <format dxfId="15724">
      <pivotArea dataOnly="0" labelOnly="1" fieldPosition="0">
        <references count="6">
          <reference field="0" count="1" selected="0">
            <x v="196"/>
          </reference>
          <reference field="1" count="1" selected="0">
            <x v="194"/>
          </reference>
          <reference field="2" count="1" selected="0">
            <x v="195"/>
          </reference>
          <reference field="3" count="1" selected="0">
            <x v="195"/>
          </reference>
          <reference field="4" count="1" selected="0">
            <x v="198"/>
          </reference>
          <reference field="5" count="1">
            <x v="195"/>
          </reference>
        </references>
      </pivotArea>
    </format>
    <format dxfId="15723">
      <pivotArea dataOnly="0" labelOnly="1" fieldPosition="0">
        <references count="6">
          <reference field="0" count="1" selected="0">
            <x v="197"/>
          </reference>
          <reference field="1" count="1" selected="0">
            <x v="195"/>
          </reference>
          <reference field="2" count="1" selected="0">
            <x v="196"/>
          </reference>
          <reference field="3" count="1" selected="0">
            <x v="196"/>
          </reference>
          <reference field="4" count="1" selected="0">
            <x v="199"/>
          </reference>
          <reference field="5" count="1">
            <x v="196"/>
          </reference>
        </references>
      </pivotArea>
    </format>
    <format dxfId="15722">
      <pivotArea dataOnly="0" labelOnly="1" fieldPosition="0">
        <references count="6">
          <reference field="0" count="1" selected="0">
            <x v="198"/>
          </reference>
          <reference field="1" count="1" selected="0">
            <x v="196"/>
          </reference>
          <reference field="2" count="1" selected="0">
            <x v="197"/>
          </reference>
          <reference field="3" count="1" selected="0">
            <x v="197"/>
          </reference>
          <reference field="4" count="1" selected="0">
            <x v="200"/>
          </reference>
          <reference field="5" count="1">
            <x v="197"/>
          </reference>
        </references>
      </pivotArea>
    </format>
    <format dxfId="15721">
      <pivotArea dataOnly="0" labelOnly="1" fieldPosition="0">
        <references count="6">
          <reference field="0" count="1" selected="0">
            <x v="199"/>
          </reference>
          <reference field="1" count="1" selected="0">
            <x v="197"/>
          </reference>
          <reference field="2" count="1" selected="0">
            <x v="198"/>
          </reference>
          <reference field="3" count="1" selected="0">
            <x v="198"/>
          </reference>
          <reference field="4" count="1" selected="0">
            <x v="201"/>
          </reference>
          <reference field="5" count="1">
            <x v="198"/>
          </reference>
        </references>
      </pivotArea>
    </format>
    <format dxfId="15720">
      <pivotArea dataOnly="0" labelOnly="1" fieldPosition="0">
        <references count="6">
          <reference field="0" count="1" selected="0">
            <x v="200"/>
          </reference>
          <reference field="1" count="1" selected="0">
            <x v="198"/>
          </reference>
          <reference field="2" count="1" selected="0">
            <x v="199"/>
          </reference>
          <reference field="3" count="1" selected="0">
            <x v="199"/>
          </reference>
          <reference field="4" count="1" selected="0">
            <x v="202"/>
          </reference>
          <reference field="5" count="1">
            <x v="199"/>
          </reference>
        </references>
      </pivotArea>
    </format>
    <format dxfId="15719">
      <pivotArea dataOnly="0" labelOnly="1" fieldPosition="0">
        <references count="6">
          <reference field="0" count="1" selected="0">
            <x v="201"/>
          </reference>
          <reference field="1" count="1" selected="0">
            <x v="199"/>
          </reference>
          <reference field="2" count="1" selected="0">
            <x v="200"/>
          </reference>
          <reference field="3" count="1" selected="0">
            <x v="200"/>
          </reference>
          <reference field="4" count="1" selected="0">
            <x v="203"/>
          </reference>
          <reference field="5" count="1">
            <x v="200"/>
          </reference>
        </references>
      </pivotArea>
    </format>
    <format dxfId="15718">
      <pivotArea dataOnly="0" labelOnly="1" fieldPosition="0">
        <references count="6">
          <reference field="0" count="1" selected="0">
            <x v="202"/>
          </reference>
          <reference field="1" count="1" selected="0">
            <x v="200"/>
          </reference>
          <reference field="2" count="1" selected="0">
            <x v="201"/>
          </reference>
          <reference field="3" count="1" selected="0">
            <x v="201"/>
          </reference>
          <reference field="4" count="1" selected="0">
            <x v="204"/>
          </reference>
          <reference field="5" count="1">
            <x v="201"/>
          </reference>
        </references>
      </pivotArea>
    </format>
    <format dxfId="15717">
      <pivotArea dataOnly="0" labelOnly="1" fieldPosition="0">
        <references count="6">
          <reference field="0" count="1" selected="0">
            <x v="203"/>
          </reference>
          <reference field="1" count="1" selected="0">
            <x v="201"/>
          </reference>
          <reference field="2" count="1" selected="0">
            <x v="202"/>
          </reference>
          <reference field="3" count="1" selected="0">
            <x v="202"/>
          </reference>
          <reference field="4" count="1" selected="0">
            <x v="205"/>
          </reference>
          <reference field="5" count="1">
            <x v="202"/>
          </reference>
        </references>
      </pivotArea>
    </format>
    <format dxfId="15716">
      <pivotArea dataOnly="0" labelOnly="1" fieldPosition="0">
        <references count="6">
          <reference field="0" count="1" selected="0">
            <x v="204"/>
          </reference>
          <reference field="1" count="1" selected="0">
            <x v="202"/>
          </reference>
          <reference field="2" count="1" selected="0">
            <x v="203"/>
          </reference>
          <reference field="3" count="1" selected="0">
            <x v="203"/>
          </reference>
          <reference field="4" count="1" selected="0">
            <x v="206"/>
          </reference>
          <reference field="5" count="1">
            <x v="203"/>
          </reference>
        </references>
      </pivotArea>
    </format>
    <format dxfId="15715">
      <pivotArea dataOnly="0" labelOnly="1" fieldPosition="0">
        <references count="6">
          <reference field="0" count="1" selected="0">
            <x v="205"/>
          </reference>
          <reference field="1" count="1" selected="0">
            <x v="203"/>
          </reference>
          <reference field="2" count="1" selected="0">
            <x v="204"/>
          </reference>
          <reference field="3" count="1" selected="0">
            <x v="204"/>
          </reference>
          <reference field="4" count="1" selected="0">
            <x v="207"/>
          </reference>
          <reference field="5" count="1">
            <x v="204"/>
          </reference>
        </references>
      </pivotArea>
    </format>
    <format dxfId="15714">
      <pivotArea dataOnly="0" labelOnly="1" fieldPosition="0">
        <references count="6">
          <reference field="0" count="1" selected="0">
            <x v="206"/>
          </reference>
          <reference field="1" count="1" selected="0">
            <x v="204"/>
          </reference>
          <reference field="2" count="1" selected="0">
            <x v="205"/>
          </reference>
          <reference field="3" count="1" selected="0">
            <x v="205"/>
          </reference>
          <reference field="4" count="1" selected="0">
            <x v="208"/>
          </reference>
          <reference field="5" count="1">
            <x v="205"/>
          </reference>
        </references>
      </pivotArea>
    </format>
    <format dxfId="15713">
      <pivotArea dataOnly="0" labelOnly="1" fieldPosition="0">
        <references count="6">
          <reference field="0" count="1" selected="0">
            <x v="207"/>
          </reference>
          <reference field="1" count="1" selected="0">
            <x v="205"/>
          </reference>
          <reference field="2" count="1" selected="0">
            <x v="206"/>
          </reference>
          <reference field="3" count="1" selected="0">
            <x v="206"/>
          </reference>
          <reference field="4" count="1" selected="0">
            <x v="209"/>
          </reference>
          <reference field="5" count="1">
            <x v="206"/>
          </reference>
        </references>
      </pivotArea>
    </format>
    <format dxfId="15712">
      <pivotArea dataOnly="0" labelOnly="1" fieldPosition="0">
        <references count="6">
          <reference field="0" count="1" selected="0">
            <x v="208"/>
          </reference>
          <reference field="1" count="1" selected="0">
            <x v="206"/>
          </reference>
          <reference field="2" count="1" selected="0">
            <x v="207"/>
          </reference>
          <reference field="3" count="1" selected="0">
            <x v="207"/>
          </reference>
          <reference field="4" count="1" selected="0">
            <x v="210"/>
          </reference>
          <reference field="5" count="1">
            <x v="207"/>
          </reference>
        </references>
      </pivotArea>
    </format>
    <format dxfId="15711">
      <pivotArea dataOnly="0" labelOnly="1" fieldPosition="0">
        <references count="6">
          <reference field="0" count="1" selected="0">
            <x v="209"/>
          </reference>
          <reference field="1" count="1" selected="0">
            <x v="207"/>
          </reference>
          <reference field="2" count="1" selected="0">
            <x v="208"/>
          </reference>
          <reference field="3" count="1" selected="0">
            <x v="208"/>
          </reference>
          <reference field="4" count="1" selected="0">
            <x v="211"/>
          </reference>
          <reference field="5" count="1">
            <x v="208"/>
          </reference>
        </references>
      </pivotArea>
    </format>
    <format dxfId="15710">
      <pivotArea dataOnly="0" labelOnly="1" fieldPosition="0">
        <references count="6">
          <reference field="0" count="1" selected="0">
            <x v="210"/>
          </reference>
          <reference field="1" count="1" selected="0">
            <x v="208"/>
          </reference>
          <reference field="2" count="1" selected="0">
            <x v="209"/>
          </reference>
          <reference field="3" count="1" selected="0">
            <x v="209"/>
          </reference>
          <reference field="4" count="1" selected="0">
            <x v="212"/>
          </reference>
          <reference field="5" count="1">
            <x v="209"/>
          </reference>
        </references>
      </pivotArea>
    </format>
    <format dxfId="15709">
      <pivotArea dataOnly="0" labelOnly="1" fieldPosition="0">
        <references count="6">
          <reference field="0" count="1" selected="0">
            <x v="211"/>
          </reference>
          <reference field="1" count="1" selected="0">
            <x v="209"/>
          </reference>
          <reference field="2" count="1" selected="0">
            <x v="210"/>
          </reference>
          <reference field="3" count="1" selected="0">
            <x v="210"/>
          </reference>
          <reference field="4" count="1" selected="0">
            <x v="213"/>
          </reference>
          <reference field="5" count="1">
            <x v="210"/>
          </reference>
        </references>
      </pivotArea>
    </format>
    <format dxfId="15708">
      <pivotArea dataOnly="0" labelOnly="1" fieldPosition="0">
        <references count="6">
          <reference field="0" count="1" selected="0">
            <x v="212"/>
          </reference>
          <reference field="1" count="1" selected="0">
            <x v="210"/>
          </reference>
          <reference field="2" count="1" selected="0">
            <x v="211"/>
          </reference>
          <reference field="3" count="1" selected="0">
            <x v="211"/>
          </reference>
          <reference field="4" count="1" selected="0">
            <x v="214"/>
          </reference>
          <reference field="5" count="1">
            <x v="211"/>
          </reference>
        </references>
      </pivotArea>
    </format>
    <format dxfId="15707">
      <pivotArea dataOnly="0" labelOnly="1" fieldPosition="0">
        <references count="6">
          <reference field="0" count="1" selected="0">
            <x v="213"/>
          </reference>
          <reference field="1" count="1" selected="0">
            <x v="211"/>
          </reference>
          <reference field="2" count="1" selected="0">
            <x v="212"/>
          </reference>
          <reference field="3" count="1" selected="0">
            <x v="212"/>
          </reference>
          <reference field="4" count="1" selected="0">
            <x v="215"/>
          </reference>
          <reference field="5" count="1">
            <x v="212"/>
          </reference>
        </references>
      </pivotArea>
    </format>
    <format dxfId="15706">
      <pivotArea dataOnly="0" labelOnly="1" fieldPosition="0">
        <references count="6">
          <reference field="0" count="1" selected="0">
            <x v="214"/>
          </reference>
          <reference field="1" count="1" selected="0">
            <x v="212"/>
          </reference>
          <reference field="2" count="1" selected="0">
            <x v="213"/>
          </reference>
          <reference field="3" count="1" selected="0">
            <x v="213"/>
          </reference>
          <reference field="4" count="1" selected="0">
            <x v="216"/>
          </reference>
          <reference field="5" count="1">
            <x v="213"/>
          </reference>
        </references>
      </pivotArea>
    </format>
    <format dxfId="15705">
      <pivotArea dataOnly="0" labelOnly="1" fieldPosition="0">
        <references count="6">
          <reference field="0" count="1" selected="0">
            <x v="215"/>
          </reference>
          <reference field="1" count="1" selected="0">
            <x v="213"/>
          </reference>
          <reference field="2" count="1" selected="0">
            <x v="214"/>
          </reference>
          <reference field="3" count="1" selected="0">
            <x v="214"/>
          </reference>
          <reference field="4" count="1" selected="0">
            <x v="217"/>
          </reference>
          <reference field="5" count="1">
            <x v="214"/>
          </reference>
        </references>
      </pivotArea>
    </format>
    <format dxfId="15704">
      <pivotArea dataOnly="0" labelOnly="1" fieldPosition="0">
        <references count="6">
          <reference field="0" count="1" selected="0">
            <x v="216"/>
          </reference>
          <reference field="1" count="1" selected="0">
            <x v="214"/>
          </reference>
          <reference field="2" count="1" selected="0">
            <x v="215"/>
          </reference>
          <reference field="3" count="1" selected="0">
            <x v="215"/>
          </reference>
          <reference field="4" count="1" selected="0">
            <x v="218"/>
          </reference>
          <reference field="5" count="1">
            <x v="215"/>
          </reference>
        </references>
      </pivotArea>
    </format>
    <format dxfId="15703">
      <pivotArea dataOnly="0" labelOnly="1" fieldPosition="0">
        <references count="6">
          <reference field="0" count="1" selected="0">
            <x v="217"/>
          </reference>
          <reference field="1" count="1" selected="0">
            <x v="215"/>
          </reference>
          <reference field="2" count="1" selected="0">
            <x v="216"/>
          </reference>
          <reference field="3" count="1" selected="0">
            <x v="216"/>
          </reference>
          <reference field="4" count="1" selected="0">
            <x v="219"/>
          </reference>
          <reference field="5" count="1">
            <x v="216"/>
          </reference>
        </references>
      </pivotArea>
    </format>
    <format dxfId="15702">
      <pivotArea dataOnly="0" labelOnly="1" fieldPosition="0">
        <references count="6">
          <reference field="0" count="1" selected="0">
            <x v="218"/>
          </reference>
          <reference field="1" count="1" selected="0">
            <x v="216"/>
          </reference>
          <reference field="2" count="1" selected="0">
            <x v="217"/>
          </reference>
          <reference field="3" count="1" selected="0">
            <x v="217"/>
          </reference>
          <reference field="4" count="1" selected="0">
            <x v="220"/>
          </reference>
          <reference field="5" count="1">
            <x v="217"/>
          </reference>
        </references>
      </pivotArea>
    </format>
    <format dxfId="15701">
      <pivotArea dataOnly="0" labelOnly="1" fieldPosition="0">
        <references count="6">
          <reference field="0" count="1" selected="0">
            <x v="219"/>
          </reference>
          <reference field="1" count="1" selected="0">
            <x v="217"/>
          </reference>
          <reference field="2" count="1" selected="0">
            <x v="218"/>
          </reference>
          <reference field="3" count="1" selected="0">
            <x v="218"/>
          </reference>
          <reference field="4" count="1" selected="0">
            <x v="221"/>
          </reference>
          <reference field="5" count="1">
            <x v="218"/>
          </reference>
        </references>
      </pivotArea>
    </format>
    <format dxfId="15700">
      <pivotArea dataOnly="0" labelOnly="1" fieldPosition="0">
        <references count="6">
          <reference field="0" count="1" selected="0">
            <x v="220"/>
          </reference>
          <reference field="1" count="1" selected="0">
            <x v="218"/>
          </reference>
          <reference field="2" count="1" selected="0">
            <x v="219"/>
          </reference>
          <reference field="3" count="1" selected="0">
            <x v="219"/>
          </reference>
          <reference field="4" count="1" selected="0">
            <x v="222"/>
          </reference>
          <reference field="5" count="1">
            <x v="219"/>
          </reference>
        </references>
      </pivotArea>
    </format>
    <format dxfId="15699">
      <pivotArea dataOnly="0" labelOnly="1" fieldPosition="0">
        <references count="6">
          <reference field="0" count="1" selected="0">
            <x v="221"/>
          </reference>
          <reference field="1" count="1" selected="0">
            <x v="219"/>
          </reference>
          <reference field="2" count="1" selected="0">
            <x v="220"/>
          </reference>
          <reference field="3" count="1" selected="0">
            <x v="220"/>
          </reference>
          <reference field="4" count="1" selected="0">
            <x v="223"/>
          </reference>
          <reference field="5" count="1">
            <x v="220"/>
          </reference>
        </references>
      </pivotArea>
    </format>
    <format dxfId="15698">
      <pivotArea dataOnly="0" labelOnly="1" fieldPosition="0">
        <references count="6">
          <reference field="0" count="1" selected="0">
            <x v="222"/>
          </reference>
          <reference field="1" count="1" selected="0">
            <x v="220"/>
          </reference>
          <reference field="2" count="1" selected="0">
            <x v="221"/>
          </reference>
          <reference field="3" count="1" selected="0">
            <x v="221"/>
          </reference>
          <reference field="4" count="1" selected="0">
            <x v="224"/>
          </reference>
          <reference field="5" count="1">
            <x v="221"/>
          </reference>
        </references>
      </pivotArea>
    </format>
    <format dxfId="15697">
      <pivotArea dataOnly="0" labelOnly="1" fieldPosition="0">
        <references count="6">
          <reference field="0" count="1" selected="0">
            <x v="223"/>
          </reference>
          <reference field="1" count="1" selected="0">
            <x v="221"/>
          </reference>
          <reference field="2" count="1" selected="0">
            <x v="222"/>
          </reference>
          <reference field="3" count="1" selected="0">
            <x v="222"/>
          </reference>
          <reference field="4" count="1" selected="0">
            <x v="225"/>
          </reference>
          <reference field="5" count="1">
            <x v="222"/>
          </reference>
        </references>
      </pivotArea>
    </format>
    <format dxfId="15696">
      <pivotArea dataOnly="0" labelOnly="1" fieldPosition="0">
        <references count="6">
          <reference field="0" count="1" selected="0">
            <x v="224"/>
          </reference>
          <reference field="1" count="1" selected="0">
            <x v="222"/>
          </reference>
          <reference field="2" count="1" selected="0">
            <x v="223"/>
          </reference>
          <reference field="3" count="1" selected="0">
            <x v="223"/>
          </reference>
          <reference field="4" count="1" selected="0">
            <x v="226"/>
          </reference>
          <reference field="5" count="1">
            <x v="223"/>
          </reference>
        </references>
      </pivotArea>
    </format>
    <format dxfId="15695">
      <pivotArea dataOnly="0" labelOnly="1" fieldPosition="0">
        <references count="6">
          <reference field="0" count="1" selected="0">
            <x v="225"/>
          </reference>
          <reference field="1" count="1" selected="0">
            <x v="223"/>
          </reference>
          <reference field="2" count="1" selected="0">
            <x v="224"/>
          </reference>
          <reference field="3" count="1" selected="0">
            <x v="224"/>
          </reference>
          <reference field="4" count="1" selected="0">
            <x v="227"/>
          </reference>
          <reference field="5" count="1">
            <x v="224"/>
          </reference>
        </references>
      </pivotArea>
    </format>
    <format dxfId="15694">
      <pivotArea dataOnly="0" labelOnly="1" fieldPosition="0">
        <references count="6">
          <reference field="0" count="1" selected="0">
            <x v="226"/>
          </reference>
          <reference field="1" count="1" selected="0">
            <x v="224"/>
          </reference>
          <reference field="2" count="1" selected="0">
            <x v="225"/>
          </reference>
          <reference field="3" count="1" selected="0">
            <x v="225"/>
          </reference>
          <reference field="4" count="1" selected="0">
            <x v="228"/>
          </reference>
          <reference field="5" count="1">
            <x v="225"/>
          </reference>
        </references>
      </pivotArea>
    </format>
    <format dxfId="15693">
      <pivotArea dataOnly="0" labelOnly="1" fieldPosition="0">
        <references count="6">
          <reference field="0" count="1" selected="0">
            <x v="227"/>
          </reference>
          <reference field="1" count="1" selected="0">
            <x v="225"/>
          </reference>
          <reference field="2" count="1" selected="0">
            <x v="226"/>
          </reference>
          <reference field="3" count="1" selected="0">
            <x v="226"/>
          </reference>
          <reference field="4" count="1" selected="0">
            <x v="229"/>
          </reference>
          <reference field="5" count="1">
            <x v="226"/>
          </reference>
        </references>
      </pivotArea>
    </format>
    <format dxfId="15692">
      <pivotArea dataOnly="0" labelOnly="1" fieldPosition="0">
        <references count="6">
          <reference field="0" count="1" selected="0">
            <x v="228"/>
          </reference>
          <reference field="1" count="1" selected="0">
            <x v="226"/>
          </reference>
          <reference field="2" count="1" selected="0">
            <x v="227"/>
          </reference>
          <reference field="3" count="1" selected="0">
            <x v="227"/>
          </reference>
          <reference field="4" count="1" selected="0">
            <x v="230"/>
          </reference>
          <reference field="5" count="1">
            <x v="227"/>
          </reference>
        </references>
      </pivotArea>
    </format>
    <format dxfId="15691">
      <pivotArea dataOnly="0" labelOnly="1" fieldPosition="0">
        <references count="6">
          <reference field="0" count="1" selected="0">
            <x v="229"/>
          </reference>
          <reference field="1" count="1" selected="0">
            <x v="227"/>
          </reference>
          <reference field="2" count="1" selected="0">
            <x v="228"/>
          </reference>
          <reference field="3" count="1" selected="0">
            <x v="228"/>
          </reference>
          <reference field="4" count="1" selected="0">
            <x v="231"/>
          </reference>
          <reference field="5" count="1">
            <x v="228"/>
          </reference>
        </references>
      </pivotArea>
    </format>
    <format dxfId="15690">
      <pivotArea dataOnly="0" labelOnly="1" fieldPosition="0">
        <references count="6">
          <reference field="0" count="1" selected="0">
            <x v="230"/>
          </reference>
          <reference field="1" count="1" selected="0">
            <x v="228"/>
          </reference>
          <reference field="2" count="1" selected="0">
            <x v="229"/>
          </reference>
          <reference field="3" count="1" selected="0">
            <x v="229"/>
          </reference>
          <reference field="4" count="1" selected="0">
            <x v="232"/>
          </reference>
          <reference field="5" count="1">
            <x v="229"/>
          </reference>
        </references>
      </pivotArea>
    </format>
    <format dxfId="15689">
      <pivotArea dataOnly="0" labelOnly="1" fieldPosition="0">
        <references count="6">
          <reference field="0" count="1" selected="0">
            <x v="231"/>
          </reference>
          <reference field="1" count="1" selected="0">
            <x v="229"/>
          </reference>
          <reference field="2" count="1" selected="0">
            <x v="230"/>
          </reference>
          <reference field="3" count="1" selected="0">
            <x v="230"/>
          </reference>
          <reference field="4" count="1" selected="0">
            <x v="233"/>
          </reference>
          <reference field="5" count="1">
            <x v="230"/>
          </reference>
        </references>
      </pivotArea>
    </format>
    <format dxfId="15688">
      <pivotArea dataOnly="0" labelOnly="1" fieldPosition="0">
        <references count="6">
          <reference field="0" count="1" selected="0">
            <x v="232"/>
          </reference>
          <reference field="1" count="1" selected="0">
            <x v="230"/>
          </reference>
          <reference field="2" count="1" selected="0">
            <x v="231"/>
          </reference>
          <reference field="3" count="1" selected="0">
            <x v="231"/>
          </reference>
          <reference field="4" count="1" selected="0">
            <x v="234"/>
          </reference>
          <reference field="5" count="1">
            <x v="231"/>
          </reference>
        </references>
      </pivotArea>
    </format>
    <format dxfId="15687">
      <pivotArea dataOnly="0" labelOnly="1" fieldPosition="0">
        <references count="6">
          <reference field="0" count="1" selected="0">
            <x v="233"/>
          </reference>
          <reference field="1" count="1" selected="0">
            <x v="231"/>
          </reference>
          <reference field="2" count="1" selected="0">
            <x v="232"/>
          </reference>
          <reference field="3" count="1" selected="0">
            <x v="232"/>
          </reference>
          <reference field="4" count="1" selected="0">
            <x v="235"/>
          </reference>
          <reference field="5" count="1">
            <x v="232"/>
          </reference>
        </references>
      </pivotArea>
    </format>
    <format dxfId="15686">
      <pivotArea dataOnly="0" labelOnly="1" fieldPosition="0">
        <references count="6">
          <reference field="0" count="1" selected="0">
            <x v="234"/>
          </reference>
          <reference field="1" count="1" selected="0">
            <x v="232"/>
          </reference>
          <reference field="2" count="1" selected="0">
            <x v="233"/>
          </reference>
          <reference field="3" count="1" selected="0">
            <x v="233"/>
          </reference>
          <reference field="4" count="1" selected="0">
            <x v="236"/>
          </reference>
          <reference field="5" count="1">
            <x v="233"/>
          </reference>
        </references>
      </pivotArea>
    </format>
    <format dxfId="15685">
      <pivotArea dataOnly="0" labelOnly="1" fieldPosition="0">
        <references count="6">
          <reference field="0" count="1" selected="0">
            <x v="235"/>
          </reference>
          <reference field="1" count="1" selected="0">
            <x v="233"/>
          </reference>
          <reference field="2" count="1" selected="0">
            <x v="234"/>
          </reference>
          <reference field="3" count="1" selected="0">
            <x v="234"/>
          </reference>
          <reference field="4" count="1" selected="0">
            <x v="237"/>
          </reference>
          <reference field="5" count="1">
            <x v="234"/>
          </reference>
        </references>
      </pivotArea>
    </format>
    <format dxfId="15684">
      <pivotArea dataOnly="0" labelOnly="1" fieldPosition="0">
        <references count="6">
          <reference field="0" count="1" selected="0">
            <x v="236"/>
          </reference>
          <reference field="1" count="1" selected="0">
            <x v="234"/>
          </reference>
          <reference field="2" count="1" selected="0">
            <x v="235"/>
          </reference>
          <reference field="3" count="1" selected="0">
            <x v="235"/>
          </reference>
          <reference field="4" count="1" selected="0">
            <x v="238"/>
          </reference>
          <reference field="5" count="1">
            <x v="235"/>
          </reference>
        </references>
      </pivotArea>
    </format>
    <format dxfId="15683">
      <pivotArea dataOnly="0" labelOnly="1" fieldPosition="0">
        <references count="6">
          <reference field="0" count="1" selected="0">
            <x v="237"/>
          </reference>
          <reference field="1" count="1" selected="0">
            <x v="235"/>
          </reference>
          <reference field="2" count="1" selected="0">
            <x v="236"/>
          </reference>
          <reference field="3" count="1" selected="0">
            <x v="236"/>
          </reference>
          <reference field="4" count="1" selected="0">
            <x v="239"/>
          </reference>
          <reference field="5" count="1">
            <x v="236"/>
          </reference>
        </references>
      </pivotArea>
    </format>
    <format dxfId="15682">
      <pivotArea dataOnly="0" labelOnly="1" fieldPosition="0">
        <references count="6">
          <reference field="0" count="1" selected="0">
            <x v="238"/>
          </reference>
          <reference field="1" count="1" selected="0">
            <x v="236"/>
          </reference>
          <reference field="2" count="1" selected="0">
            <x v="237"/>
          </reference>
          <reference field="3" count="1" selected="0">
            <x v="237"/>
          </reference>
          <reference field="4" count="1" selected="0">
            <x v="240"/>
          </reference>
          <reference field="5" count="1">
            <x v="237"/>
          </reference>
        </references>
      </pivotArea>
    </format>
    <format dxfId="15681">
      <pivotArea dataOnly="0" labelOnly="1" fieldPosition="0">
        <references count="6">
          <reference field="0" count="1" selected="0">
            <x v="239"/>
          </reference>
          <reference field="1" count="1" selected="0">
            <x v="237"/>
          </reference>
          <reference field="2" count="1" selected="0">
            <x v="238"/>
          </reference>
          <reference field="3" count="1" selected="0">
            <x v="238"/>
          </reference>
          <reference field="4" count="1" selected="0">
            <x v="241"/>
          </reference>
          <reference field="5" count="1">
            <x v="238"/>
          </reference>
        </references>
      </pivotArea>
    </format>
    <format dxfId="15680">
      <pivotArea dataOnly="0" labelOnly="1" fieldPosition="0">
        <references count="6">
          <reference field="0" count="1" selected="0">
            <x v="240"/>
          </reference>
          <reference field="1" count="1" selected="0">
            <x v="238"/>
          </reference>
          <reference field="2" count="1" selected="0">
            <x v="239"/>
          </reference>
          <reference field="3" count="1" selected="0">
            <x v="239"/>
          </reference>
          <reference field="4" count="1" selected="0">
            <x v="242"/>
          </reference>
          <reference field="5" count="1">
            <x v="239"/>
          </reference>
        </references>
      </pivotArea>
    </format>
    <format dxfId="15679">
      <pivotArea dataOnly="0" labelOnly="1" fieldPosition="0">
        <references count="6">
          <reference field="0" count="1" selected="0">
            <x v="241"/>
          </reference>
          <reference field="1" count="1" selected="0">
            <x v="239"/>
          </reference>
          <reference field="2" count="1" selected="0">
            <x v="240"/>
          </reference>
          <reference field="3" count="1" selected="0">
            <x v="240"/>
          </reference>
          <reference field="4" count="1" selected="0">
            <x v="243"/>
          </reference>
          <reference field="5" count="1">
            <x v="240"/>
          </reference>
        </references>
      </pivotArea>
    </format>
    <format dxfId="15678">
      <pivotArea dataOnly="0" labelOnly="1" fieldPosition="0">
        <references count="6">
          <reference field="0" count="1" selected="0">
            <x v="242"/>
          </reference>
          <reference field="1" count="1" selected="0">
            <x v="240"/>
          </reference>
          <reference field="2" count="1" selected="0">
            <x v="241"/>
          </reference>
          <reference field="3" count="1" selected="0">
            <x v="241"/>
          </reference>
          <reference field="4" count="1" selected="0">
            <x v="244"/>
          </reference>
          <reference field="5" count="1">
            <x v="241"/>
          </reference>
        </references>
      </pivotArea>
    </format>
    <format dxfId="15677">
      <pivotArea dataOnly="0" labelOnly="1" fieldPosition="0">
        <references count="6">
          <reference field="0" count="1" selected="0">
            <x v="243"/>
          </reference>
          <reference field="1" count="1" selected="0">
            <x v="241"/>
          </reference>
          <reference field="2" count="1" selected="0">
            <x v="242"/>
          </reference>
          <reference field="3" count="1" selected="0">
            <x v="242"/>
          </reference>
          <reference field="4" count="1" selected="0">
            <x v="245"/>
          </reference>
          <reference field="5" count="1">
            <x v="242"/>
          </reference>
        </references>
      </pivotArea>
    </format>
    <format dxfId="15676">
      <pivotArea dataOnly="0" labelOnly="1" fieldPosition="0">
        <references count="6">
          <reference field="0" count="1" selected="0">
            <x v="244"/>
          </reference>
          <reference field="1" count="1" selected="0">
            <x v="242"/>
          </reference>
          <reference field="2" count="1" selected="0">
            <x v="243"/>
          </reference>
          <reference field="3" count="1" selected="0">
            <x v="243"/>
          </reference>
          <reference field="4" count="1" selected="0">
            <x v="246"/>
          </reference>
          <reference field="5" count="1">
            <x v="243"/>
          </reference>
        </references>
      </pivotArea>
    </format>
    <format dxfId="15675">
      <pivotArea dataOnly="0" labelOnly="1" fieldPosition="0">
        <references count="6">
          <reference field="0" count="1" selected="0">
            <x v="245"/>
          </reference>
          <reference field="1" count="1" selected="0">
            <x v="243"/>
          </reference>
          <reference field="2" count="1" selected="0">
            <x v="244"/>
          </reference>
          <reference field="3" count="1" selected="0">
            <x v="244"/>
          </reference>
          <reference field="4" count="1" selected="0">
            <x v="247"/>
          </reference>
          <reference field="5" count="1">
            <x v="244"/>
          </reference>
        </references>
      </pivotArea>
    </format>
    <format dxfId="15674">
      <pivotArea dataOnly="0" labelOnly="1" fieldPosition="0">
        <references count="6">
          <reference field="0" count="1" selected="0">
            <x v="246"/>
          </reference>
          <reference field="1" count="1" selected="0">
            <x v="244"/>
          </reference>
          <reference field="2" count="1" selected="0">
            <x v="245"/>
          </reference>
          <reference field="3" count="1" selected="0">
            <x v="245"/>
          </reference>
          <reference field="4" count="1" selected="0">
            <x v="248"/>
          </reference>
          <reference field="5" count="1">
            <x v="245"/>
          </reference>
        </references>
      </pivotArea>
    </format>
    <format dxfId="15673">
      <pivotArea dataOnly="0" labelOnly="1" fieldPosition="0">
        <references count="6">
          <reference field="0" count="1" selected="0">
            <x v="247"/>
          </reference>
          <reference field="1" count="1" selected="0">
            <x v="245"/>
          </reference>
          <reference field="2" count="1" selected="0">
            <x v="246"/>
          </reference>
          <reference field="3" count="1" selected="0">
            <x v="246"/>
          </reference>
          <reference field="4" count="1" selected="0">
            <x v="249"/>
          </reference>
          <reference field="5" count="1">
            <x v="246"/>
          </reference>
        </references>
      </pivotArea>
    </format>
    <format dxfId="15672">
      <pivotArea dataOnly="0" labelOnly="1" fieldPosition="0">
        <references count="6">
          <reference field="0" count="1" selected="0">
            <x v="248"/>
          </reference>
          <reference field="1" count="1" selected="0">
            <x v="246"/>
          </reference>
          <reference field="2" count="1" selected="0">
            <x v="247"/>
          </reference>
          <reference field="3" count="1" selected="0">
            <x v="247"/>
          </reference>
          <reference field="4" count="1" selected="0">
            <x v="250"/>
          </reference>
          <reference field="5" count="1">
            <x v="247"/>
          </reference>
        </references>
      </pivotArea>
    </format>
    <format dxfId="15671">
      <pivotArea dataOnly="0" labelOnly="1" fieldPosition="0">
        <references count="6">
          <reference field="0" count="1" selected="0">
            <x v="249"/>
          </reference>
          <reference field="1" count="1" selected="0">
            <x v="247"/>
          </reference>
          <reference field="2" count="1" selected="0">
            <x v="248"/>
          </reference>
          <reference field="3" count="1" selected="0">
            <x v="248"/>
          </reference>
          <reference field="4" count="1" selected="0">
            <x v="251"/>
          </reference>
          <reference field="5" count="1">
            <x v="248"/>
          </reference>
        </references>
      </pivotArea>
    </format>
    <format dxfId="15670">
      <pivotArea dataOnly="0" labelOnly="1" fieldPosition="0">
        <references count="6">
          <reference field="0" count="1" selected="0">
            <x v="250"/>
          </reference>
          <reference field="1" count="1" selected="0">
            <x v="248"/>
          </reference>
          <reference field="2" count="1" selected="0">
            <x v="249"/>
          </reference>
          <reference field="3" count="1" selected="0">
            <x v="249"/>
          </reference>
          <reference field="4" count="1" selected="0">
            <x v="252"/>
          </reference>
          <reference field="5" count="1">
            <x v="249"/>
          </reference>
        </references>
      </pivotArea>
    </format>
    <format dxfId="15669">
      <pivotArea dataOnly="0" labelOnly="1" fieldPosition="0">
        <references count="6">
          <reference field="0" count="1" selected="0">
            <x v="251"/>
          </reference>
          <reference field="1" count="1" selected="0">
            <x v="249"/>
          </reference>
          <reference field="2" count="1" selected="0">
            <x v="250"/>
          </reference>
          <reference field="3" count="1" selected="0">
            <x v="250"/>
          </reference>
          <reference field="4" count="1" selected="0">
            <x v="253"/>
          </reference>
          <reference field="5" count="1">
            <x v="250"/>
          </reference>
        </references>
      </pivotArea>
    </format>
    <format dxfId="15668">
      <pivotArea dataOnly="0" labelOnly="1" fieldPosition="0">
        <references count="6">
          <reference field="0" count="1" selected="0">
            <x v="252"/>
          </reference>
          <reference field="1" count="1" selected="0">
            <x v="250"/>
          </reference>
          <reference field="2" count="1" selected="0">
            <x v="251"/>
          </reference>
          <reference field="3" count="1" selected="0">
            <x v="251"/>
          </reference>
          <reference field="4" count="1" selected="0">
            <x v="254"/>
          </reference>
          <reference field="5" count="1">
            <x v="251"/>
          </reference>
        </references>
      </pivotArea>
    </format>
    <format dxfId="15667">
      <pivotArea dataOnly="0" labelOnly="1" fieldPosition="0">
        <references count="6">
          <reference field="0" count="1" selected="0">
            <x v="253"/>
          </reference>
          <reference field="1" count="1" selected="0">
            <x v="251"/>
          </reference>
          <reference field="2" count="1" selected="0">
            <x v="252"/>
          </reference>
          <reference field="3" count="1" selected="0">
            <x v="252"/>
          </reference>
          <reference field="4" count="1" selected="0">
            <x v="255"/>
          </reference>
          <reference field="5" count="1">
            <x v="252"/>
          </reference>
        </references>
      </pivotArea>
    </format>
    <format dxfId="15666">
      <pivotArea dataOnly="0" labelOnly="1" fieldPosition="0">
        <references count="6">
          <reference field="0" count="1" selected="0">
            <x v="254"/>
          </reference>
          <reference field="1" count="1" selected="0">
            <x v="252"/>
          </reference>
          <reference field="2" count="1" selected="0">
            <x v="253"/>
          </reference>
          <reference field="3" count="1" selected="0">
            <x v="253"/>
          </reference>
          <reference field="4" count="1" selected="0">
            <x v="256"/>
          </reference>
          <reference field="5" count="1">
            <x v="253"/>
          </reference>
        </references>
      </pivotArea>
    </format>
    <format dxfId="15665">
      <pivotArea dataOnly="0" labelOnly="1" fieldPosition="0">
        <references count="6">
          <reference field="0" count="1" selected="0">
            <x v="255"/>
          </reference>
          <reference field="1" count="1" selected="0">
            <x v="253"/>
          </reference>
          <reference field="2" count="1" selected="0">
            <x v="254"/>
          </reference>
          <reference field="3" count="1" selected="0">
            <x v="254"/>
          </reference>
          <reference field="4" count="1" selected="0">
            <x v="257"/>
          </reference>
          <reference field="5" count="1">
            <x v="254"/>
          </reference>
        </references>
      </pivotArea>
    </format>
    <format dxfId="15664">
      <pivotArea dataOnly="0" labelOnly="1" fieldPosition="0">
        <references count="6">
          <reference field="0" count="1" selected="0">
            <x v="256"/>
          </reference>
          <reference field="1" count="1" selected="0">
            <x v="254"/>
          </reference>
          <reference field="2" count="1" selected="0">
            <x v="255"/>
          </reference>
          <reference field="3" count="1" selected="0">
            <x v="255"/>
          </reference>
          <reference field="4" count="1" selected="0">
            <x v="258"/>
          </reference>
          <reference field="5" count="1">
            <x v="255"/>
          </reference>
        </references>
      </pivotArea>
    </format>
    <format dxfId="15663">
      <pivotArea dataOnly="0" labelOnly="1" fieldPosition="0">
        <references count="6">
          <reference field="0" count="1" selected="0">
            <x v="257"/>
          </reference>
          <reference field="1" count="1" selected="0">
            <x v="255"/>
          </reference>
          <reference field="2" count="1" selected="0">
            <x v="256"/>
          </reference>
          <reference field="3" count="1" selected="0">
            <x v="256"/>
          </reference>
          <reference field="4" count="1" selected="0">
            <x v="259"/>
          </reference>
          <reference field="5" count="1">
            <x v="256"/>
          </reference>
        </references>
      </pivotArea>
    </format>
    <format dxfId="15662">
      <pivotArea dataOnly="0" labelOnly="1" fieldPosition="0">
        <references count="6">
          <reference field="0" count="1" selected="0">
            <x v="258"/>
          </reference>
          <reference field="1" count="1" selected="0">
            <x v="256"/>
          </reference>
          <reference field="2" count="1" selected="0">
            <x v="257"/>
          </reference>
          <reference field="3" count="1" selected="0">
            <x v="257"/>
          </reference>
          <reference field="4" count="1" selected="0">
            <x v="260"/>
          </reference>
          <reference field="5" count="1">
            <x v="257"/>
          </reference>
        </references>
      </pivotArea>
    </format>
    <format dxfId="15661">
      <pivotArea dataOnly="0" labelOnly="1" fieldPosition="0">
        <references count="6">
          <reference field="0" count="1" selected="0">
            <x v="259"/>
          </reference>
          <reference field="1" count="1" selected="0">
            <x v="257"/>
          </reference>
          <reference field="2" count="1" selected="0">
            <x v="258"/>
          </reference>
          <reference field="3" count="1" selected="0">
            <x v="258"/>
          </reference>
          <reference field="4" count="1" selected="0">
            <x v="261"/>
          </reference>
          <reference field="5" count="1">
            <x v="258"/>
          </reference>
        </references>
      </pivotArea>
    </format>
    <format dxfId="15660">
      <pivotArea dataOnly="0" labelOnly="1" fieldPosition="0">
        <references count="6">
          <reference field="0" count="1" selected="0">
            <x v="260"/>
          </reference>
          <reference field="1" count="1" selected="0">
            <x v="258"/>
          </reference>
          <reference field="2" count="1" selected="0">
            <x v="259"/>
          </reference>
          <reference field="3" count="1" selected="0">
            <x v="259"/>
          </reference>
          <reference field="4" count="1" selected="0">
            <x v="262"/>
          </reference>
          <reference field="5" count="1">
            <x v="259"/>
          </reference>
        </references>
      </pivotArea>
    </format>
    <format dxfId="15659">
      <pivotArea dataOnly="0" labelOnly="1" fieldPosition="0">
        <references count="6">
          <reference field="0" count="1" selected="0">
            <x v="261"/>
          </reference>
          <reference field="1" count="1" selected="0">
            <x v="259"/>
          </reference>
          <reference field="2" count="1" selected="0">
            <x v="260"/>
          </reference>
          <reference field="3" count="1" selected="0">
            <x v="260"/>
          </reference>
          <reference field="4" count="1" selected="0">
            <x v="263"/>
          </reference>
          <reference field="5" count="1">
            <x v="260"/>
          </reference>
        </references>
      </pivotArea>
    </format>
    <format dxfId="15658">
      <pivotArea dataOnly="0" labelOnly="1" fieldPosition="0">
        <references count="6">
          <reference field="0" count="1" selected="0">
            <x v="262"/>
          </reference>
          <reference field="1" count="1" selected="0">
            <x v="260"/>
          </reference>
          <reference field="2" count="1" selected="0">
            <x v="261"/>
          </reference>
          <reference field="3" count="1" selected="0">
            <x v="261"/>
          </reference>
          <reference field="4" count="1" selected="0">
            <x v="264"/>
          </reference>
          <reference field="5" count="1">
            <x v="261"/>
          </reference>
        </references>
      </pivotArea>
    </format>
    <format dxfId="15657">
      <pivotArea dataOnly="0" labelOnly="1" fieldPosition="0">
        <references count="6">
          <reference field="0" count="1" selected="0">
            <x v="263"/>
          </reference>
          <reference field="1" count="1" selected="0">
            <x v="261"/>
          </reference>
          <reference field="2" count="1" selected="0">
            <x v="262"/>
          </reference>
          <reference field="3" count="1" selected="0">
            <x v="262"/>
          </reference>
          <reference field="4" count="1" selected="0">
            <x v="265"/>
          </reference>
          <reference field="5" count="1">
            <x v="262"/>
          </reference>
        </references>
      </pivotArea>
    </format>
    <format dxfId="15656">
      <pivotArea dataOnly="0" labelOnly="1" fieldPosition="0">
        <references count="6">
          <reference field="0" count="1" selected="0">
            <x v="264"/>
          </reference>
          <reference field="1" count="1" selected="0">
            <x v="262"/>
          </reference>
          <reference field="2" count="1" selected="0">
            <x v="263"/>
          </reference>
          <reference field="3" count="1" selected="0">
            <x v="263"/>
          </reference>
          <reference field="4" count="1" selected="0">
            <x v="266"/>
          </reference>
          <reference field="5" count="1">
            <x v="263"/>
          </reference>
        </references>
      </pivotArea>
    </format>
    <format dxfId="15655">
      <pivotArea dataOnly="0" labelOnly="1" fieldPosition="0">
        <references count="6">
          <reference field="0" count="1" selected="0">
            <x v="265"/>
          </reference>
          <reference field="1" count="1" selected="0">
            <x v="263"/>
          </reference>
          <reference field="2" count="1" selected="0">
            <x v="264"/>
          </reference>
          <reference field="3" count="1" selected="0">
            <x v="264"/>
          </reference>
          <reference field="4" count="1" selected="0">
            <x v="267"/>
          </reference>
          <reference field="5" count="1">
            <x v="264"/>
          </reference>
        </references>
      </pivotArea>
    </format>
    <format dxfId="15654">
      <pivotArea dataOnly="0" labelOnly="1" fieldPosition="0">
        <references count="6">
          <reference field="0" count="1" selected="0">
            <x v="266"/>
          </reference>
          <reference field="1" count="1" selected="0">
            <x v="264"/>
          </reference>
          <reference field="2" count="1" selected="0">
            <x v="265"/>
          </reference>
          <reference field="3" count="1" selected="0">
            <x v="265"/>
          </reference>
          <reference field="4" count="1" selected="0">
            <x v="268"/>
          </reference>
          <reference field="5" count="1">
            <x v="265"/>
          </reference>
        </references>
      </pivotArea>
    </format>
    <format dxfId="15653">
      <pivotArea dataOnly="0" labelOnly="1" fieldPosition="0">
        <references count="6">
          <reference field="0" count="1" selected="0">
            <x v="267"/>
          </reference>
          <reference field="1" count="1" selected="0">
            <x v="265"/>
          </reference>
          <reference field="2" count="1" selected="0">
            <x v="266"/>
          </reference>
          <reference field="3" count="1" selected="0">
            <x v="266"/>
          </reference>
          <reference field="4" count="1" selected="0">
            <x v="269"/>
          </reference>
          <reference field="5" count="1">
            <x v="266"/>
          </reference>
        </references>
      </pivotArea>
    </format>
    <format dxfId="15652">
      <pivotArea dataOnly="0" labelOnly="1" fieldPosition="0">
        <references count="6">
          <reference field="0" count="1" selected="0">
            <x v="268"/>
          </reference>
          <reference field="1" count="1" selected="0">
            <x v="266"/>
          </reference>
          <reference field="2" count="1" selected="0">
            <x v="267"/>
          </reference>
          <reference field="3" count="1" selected="0">
            <x v="267"/>
          </reference>
          <reference field="4" count="1" selected="0">
            <x v="270"/>
          </reference>
          <reference field="5" count="1">
            <x v="267"/>
          </reference>
        </references>
      </pivotArea>
    </format>
    <format dxfId="15651">
      <pivotArea dataOnly="0" labelOnly="1" fieldPosition="0">
        <references count="6">
          <reference field="0" count="1" selected="0">
            <x v="269"/>
          </reference>
          <reference field="1" count="1" selected="0">
            <x v="267"/>
          </reference>
          <reference field="2" count="1" selected="0">
            <x v="268"/>
          </reference>
          <reference field="3" count="1" selected="0">
            <x v="268"/>
          </reference>
          <reference field="4" count="1" selected="0">
            <x v="271"/>
          </reference>
          <reference field="5" count="1">
            <x v="268"/>
          </reference>
        </references>
      </pivotArea>
    </format>
    <format dxfId="15650">
      <pivotArea dataOnly="0" labelOnly="1" fieldPosition="0">
        <references count="6">
          <reference field="0" count="1" selected="0">
            <x v="270"/>
          </reference>
          <reference field="1" count="1" selected="0">
            <x v="268"/>
          </reference>
          <reference field="2" count="1" selected="0">
            <x v="269"/>
          </reference>
          <reference field="3" count="1" selected="0">
            <x v="269"/>
          </reference>
          <reference field="4" count="1" selected="0">
            <x v="272"/>
          </reference>
          <reference field="5" count="1">
            <x v="269"/>
          </reference>
        </references>
      </pivotArea>
    </format>
    <format dxfId="15649">
      <pivotArea dataOnly="0" labelOnly="1" fieldPosition="0">
        <references count="6">
          <reference field="0" count="1" selected="0">
            <x v="271"/>
          </reference>
          <reference field="1" count="1" selected="0">
            <x v="269"/>
          </reference>
          <reference field="2" count="1" selected="0">
            <x v="270"/>
          </reference>
          <reference field="3" count="1" selected="0">
            <x v="270"/>
          </reference>
          <reference field="4" count="1" selected="0">
            <x v="273"/>
          </reference>
          <reference field="5" count="1">
            <x v="270"/>
          </reference>
        </references>
      </pivotArea>
    </format>
    <format dxfId="15648">
      <pivotArea dataOnly="0" labelOnly="1" fieldPosition="0">
        <references count="6">
          <reference field="0" count="1" selected="0">
            <x v="272"/>
          </reference>
          <reference field="1" count="1" selected="0">
            <x v="270"/>
          </reference>
          <reference field="2" count="1" selected="0">
            <x v="271"/>
          </reference>
          <reference field="3" count="1" selected="0">
            <x v="271"/>
          </reference>
          <reference field="4" count="1" selected="0">
            <x v="274"/>
          </reference>
          <reference field="5" count="1">
            <x v="271"/>
          </reference>
        </references>
      </pivotArea>
    </format>
    <format dxfId="15647">
      <pivotArea dataOnly="0" labelOnly="1" fieldPosition="0">
        <references count="6">
          <reference field="0" count="1" selected="0">
            <x v="273"/>
          </reference>
          <reference field="1" count="1" selected="0">
            <x v="271"/>
          </reference>
          <reference field="2" count="1" selected="0">
            <x v="272"/>
          </reference>
          <reference field="3" count="1" selected="0">
            <x v="272"/>
          </reference>
          <reference field="4" count="1" selected="0">
            <x v="275"/>
          </reference>
          <reference field="5" count="1">
            <x v="272"/>
          </reference>
        </references>
      </pivotArea>
    </format>
    <format dxfId="15646">
      <pivotArea dataOnly="0" labelOnly="1" fieldPosition="0">
        <references count="6">
          <reference field="0" count="1" selected="0">
            <x v="274"/>
          </reference>
          <reference field="1" count="1" selected="0">
            <x v="272"/>
          </reference>
          <reference field="2" count="1" selected="0">
            <x v="273"/>
          </reference>
          <reference field="3" count="1" selected="0">
            <x v="273"/>
          </reference>
          <reference field="4" count="1" selected="0">
            <x v="276"/>
          </reference>
          <reference field="5" count="1">
            <x v="273"/>
          </reference>
        </references>
      </pivotArea>
    </format>
    <format dxfId="15645">
      <pivotArea dataOnly="0" labelOnly="1" fieldPosition="0">
        <references count="6">
          <reference field="0" count="1" selected="0">
            <x v="275"/>
          </reference>
          <reference field="1" count="1" selected="0">
            <x v="273"/>
          </reference>
          <reference field="2" count="1" selected="0">
            <x v="274"/>
          </reference>
          <reference field="3" count="1" selected="0">
            <x v="274"/>
          </reference>
          <reference field="4" count="1" selected="0">
            <x v="277"/>
          </reference>
          <reference field="5" count="1">
            <x v="274"/>
          </reference>
        </references>
      </pivotArea>
    </format>
    <format dxfId="15644">
      <pivotArea dataOnly="0" labelOnly="1" fieldPosition="0">
        <references count="6">
          <reference field="0" count="1" selected="0">
            <x v="276"/>
          </reference>
          <reference field="1" count="1" selected="0">
            <x v="274"/>
          </reference>
          <reference field="2" count="1" selected="0">
            <x v="275"/>
          </reference>
          <reference field="3" count="1" selected="0">
            <x v="275"/>
          </reference>
          <reference field="4" count="1" selected="0">
            <x v="278"/>
          </reference>
          <reference field="5" count="1">
            <x v="275"/>
          </reference>
        </references>
      </pivotArea>
    </format>
    <format dxfId="15643">
      <pivotArea dataOnly="0" labelOnly="1" fieldPosition="0">
        <references count="6">
          <reference field="0" count="1" selected="0">
            <x v="277"/>
          </reference>
          <reference field="1" count="1" selected="0">
            <x v="275"/>
          </reference>
          <reference field="2" count="1" selected="0">
            <x v="276"/>
          </reference>
          <reference field="3" count="1" selected="0">
            <x v="276"/>
          </reference>
          <reference field="4" count="1" selected="0">
            <x v="279"/>
          </reference>
          <reference field="5" count="1">
            <x v="276"/>
          </reference>
        </references>
      </pivotArea>
    </format>
    <format dxfId="15642">
      <pivotArea dataOnly="0" labelOnly="1" fieldPosition="0">
        <references count="6">
          <reference field="0" count="1" selected="0">
            <x v="278"/>
          </reference>
          <reference field="1" count="1" selected="0">
            <x v="276"/>
          </reference>
          <reference field="2" count="1" selected="0">
            <x v="277"/>
          </reference>
          <reference field="3" count="1" selected="0">
            <x v="277"/>
          </reference>
          <reference field="4" count="1" selected="0">
            <x v="280"/>
          </reference>
          <reference field="5" count="1">
            <x v="277"/>
          </reference>
        </references>
      </pivotArea>
    </format>
    <format dxfId="15641">
      <pivotArea dataOnly="0" labelOnly="1" fieldPosition="0">
        <references count="6">
          <reference field="0" count="1" selected="0">
            <x v="279"/>
          </reference>
          <reference field="1" count="1" selected="0">
            <x v="277"/>
          </reference>
          <reference field="2" count="1" selected="0">
            <x v="278"/>
          </reference>
          <reference field="3" count="1" selected="0">
            <x v="278"/>
          </reference>
          <reference field="4" count="1" selected="0">
            <x v="281"/>
          </reference>
          <reference field="5" count="1">
            <x v="278"/>
          </reference>
        </references>
      </pivotArea>
    </format>
    <format dxfId="15640">
      <pivotArea dataOnly="0" labelOnly="1" fieldPosition="0">
        <references count="6">
          <reference field="0" count="1" selected="0">
            <x v="280"/>
          </reference>
          <reference field="1" count="1" selected="0">
            <x v="278"/>
          </reference>
          <reference field="2" count="1" selected="0">
            <x v="279"/>
          </reference>
          <reference field="3" count="1" selected="0">
            <x v="279"/>
          </reference>
          <reference field="4" count="1" selected="0">
            <x v="282"/>
          </reference>
          <reference field="5" count="1">
            <x v="279"/>
          </reference>
        </references>
      </pivotArea>
    </format>
    <format dxfId="15639">
      <pivotArea dataOnly="0" labelOnly="1" fieldPosition="0">
        <references count="6">
          <reference field="0" count="1" selected="0">
            <x v="281"/>
          </reference>
          <reference field="1" count="1" selected="0">
            <x v="279"/>
          </reference>
          <reference field="2" count="1" selected="0">
            <x v="280"/>
          </reference>
          <reference field="3" count="1" selected="0">
            <x v="280"/>
          </reference>
          <reference field="4" count="1" selected="0">
            <x v="283"/>
          </reference>
          <reference field="5" count="1">
            <x v="280"/>
          </reference>
        </references>
      </pivotArea>
    </format>
    <format dxfId="15638">
      <pivotArea dataOnly="0" labelOnly="1" fieldPosition="0">
        <references count="6">
          <reference field="0" count="1" selected="0">
            <x v="282"/>
          </reference>
          <reference field="1" count="1" selected="0">
            <x v="280"/>
          </reference>
          <reference field="2" count="1" selected="0">
            <x v="281"/>
          </reference>
          <reference field="3" count="1" selected="0">
            <x v="281"/>
          </reference>
          <reference field="4" count="1" selected="0">
            <x v="284"/>
          </reference>
          <reference field="5" count="1">
            <x v="281"/>
          </reference>
        </references>
      </pivotArea>
    </format>
    <format dxfId="15637">
      <pivotArea dataOnly="0" labelOnly="1" fieldPosition="0">
        <references count="6">
          <reference field="0" count="1" selected="0">
            <x v="283"/>
          </reference>
          <reference field="1" count="1" selected="0">
            <x v="281"/>
          </reference>
          <reference field="2" count="1" selected="0">
            <x v="282"/>
          </reference>
          <reference field="3" count="1" selected="0">
            <x v="282"/>
          </reference>
          <reference field="4" count="1" selected="0">
            <x v="285"/>
          </reference>
          <reference field="5" count="1">
            <x v="282"/>
          </reference>
        </references>
      </pivotArea>
    </format>
    <format dxfId="15636">
      <pivotArea dataOnly="0" labelOnly="1" fieldPosition="0">
        <references count="6">
          <reference field="0" count="1" selected="0">
            <x v="284"/>
          </reference>
          <reference field="1" count="1" selected="0">
            <x v="282"/>
          </reference>
          <reference field="2" count="1" selected="0">
            <x v="283"/>
          </reference>
          <reference field="3" count="1" selected="0">
            <x v="283"/>
          </reference>
          <reference field="4" count="1" selected="0">
            <x v="286"/>
          </reference>
          <reference field="5" count="1">
            <x v="283"/>
          </reference>
        </references>
      </pivotArea>
    </format>
    <format dxfId="15635">
      <pivotArea dataOnly="0" labelOnly="1" fieldPosition="0">
        <references count="6">
          <reference field="0" count="1" selected="0">
            <x v="285"/>
          </reference>
          <reference field="1" count="1" selected="0">
            <x v="283"/>
          </reference>
          <reference field="2" count="1" selected="0">
            <x v="284"/>
          </reference>
          <reference field="3" count="1" selected="0">
            <x v="284"/>
          </reference>
          <reference field="4" count="1" selected="0">
            <x v="287"/>
          </reference>
          <reference field="5" count="1">
            <x v="284"/>
          </reference>
        </references>
      </pivotArea>
    </format>
    <format dxfId="15634">
      <pivotArea dataOnly="0" labelOnly="1" fieldPosition="0">
        <references count="6">
          <reference field="0" count="1" selected="0">
            <x v="286"/>
          </reference>
          <reference field="1" count="1" selected="0">
            <x v="284"/>
          </reference>
          <reference field="2" count="1" selected="0">
            <x v="285"/>
          </reference>
          <reference field="3" count="1" selected="0">
            <x v="285"/>
          </reference>
          <reference field="4" count="1" selected="0">
            <x v="288"/>
          </reference>
          <reference field="5" count="1">
            <x v="285"/>
          </reference>
        </references>
      </pivotArea>
    </format>
    <format dxfId="15633">
      <pivotArea dataOnly="0" labelOnly="1" fieldPosition="0">
        <references count="6">
          <reference field="0" count="1" selected="0">
            <x v="287"/>
          </reference>
          <reference field="1" count="1" selected="0">
            <x v="285"/>
          </reference>
          <reference field="2" count="1" selected="0">
            <x v="286"/>
          </reference>
          <reference field="3" count="1" selected="0">
            <x v="286"/>
          </reference>
          <reference field="4" count="1" selected="0">
            <x v="289"/>
          </reference>
          <reference field="5" count="1">
            <x v="286"/>
          </reference>
        </references>
      </pivotArea>
    </format>
    <format dxfId="15632">
      <pivotArea dataOnly="0" labelOnly="1" fieldPosition="0">
        <references count="6">
          <reference field="0" count="1" selected="0">
            <x v="288"/>
          </reference>
          <reference field="1" count="1" selected="0">
            <x v="286"/>
          </reference>
          <reference field="2" count="1" selected="0">
            <x v="287"/>
          </reference>
          <reference field="3" count="1" selected="0">
            <x v="287"/>
          </reference>
          <reference field="4" count="1" selected="0">
            <x v="290"/>
          </reference>
          <reference field="5" count="1">
            <x v="287"/>
          </reference>
        </references>
      </pivotArea>
    </format>
    <format dxfId="15631">
      <pivotArea dataOnly="0" labelOnly="1" fieldPosition="0">
        <references count="6">
          <reference field="0" count="1" selected="0">
            <x v="289"/>
          </reference>
          <reference field="1" count="1" selected="0">
            <x v="287"/>
          </reference>
          <reference field="2" count="1" selected="0">
            <x v="288"/>
          </reference>
          <reference field="3" count="1" selected="0">
            <x v="288"/>
          </reference>
          <reference field="4" count="1" selected="0">
            <x v="291"/>
          </reference>
          <reference field="5" count="1">
            <x v="288"/>
          </reference>
        </references>
      </pivotArea>
    </format>
    <format dxfId="15630">
      <pivotArea dataOnly="0" labelOnly="1" fieldPosition="0">
        <references count="6">
          <reference field="0" count="1" selected="0">
            <x v="290"/>
          </reference>
          <reference field="1" count="1" selected="0">
            <x v="288"/>
          </reference>
          <reference field="2" count="1" selected="0">
            <x v="289"/>
          </reference>
          <reference field="3" count="1" selected="0">
            <x v="289"/>
          </reference>
          <reference field="4" count="1" selected="0">
            <x v="292"/>
          </reference>
          <reference field="5" count="1">
            <x v="289"/>
          </reference>
        </references>
      </pivotArea>
    </format>
    <format dxfId="15629">
      <pivotArea dataOnly="0" labelOnly="1" fieldPosition="0">
        <references count="6">
          <reference field="0" count="1" selected="0">
            <x v="291"/>
          </reference>
          <reference field="1" count="1" selected="0">
            <x v="289"/>
          </reference>
          <reference field="2" count="1" selected="0">
            <x v="290"/>
          </reference>
          <reference field="3" count="1" selected="0">
            <x v="290"/>
          </reference>
          <reference field="4" count="1" selected="0">
            <x v="293"/>
          </reference>
          <reference field="5" count="1">
            <x v="290"/>
          </reference>
        </references>
      </pivotArea>
    </format>
    <format dxfId="15628">
      <pivotArea dataOnly="0" labelOnly="1" fieldPosition="0">
        <references count="6">
          <reference field="0" count="1" selected="0">
            <x v="292"/>
          </reference>
          <reference field="1" count="1" selected="0">
            <x v="290"/>
          </reference>
          <reference field="2" count="1" selected="0">
            <x v="291"/>
          </reference>
          <reference field="3" count="1" selected="0">
            <x v="291"/>
          </reference>
          <reference field="4" count="1" selected="0">
            <x v="294"/>
          </reference>
          <reference field="5" count="1">
            <x v="291"/>
          </reference>
        </references>
      </pivotArea>
    </format>
    <format dxfId="15627">
      <pivotArea dataOnly="0" labelOnly="1" fieldPosition="0">
        <references count="6">
          <reference field="0" count="1" selected="0">
            <x v="293"/>
          </reference>
          <reference field="1" count="1" selected="0">
            <x v="291"/>
          </reference>
          <reference field="2" count="1" selected="0">
            <x v="292"/>
          </reference>
          <reference field="3" count="1" selected="0">
            <x v="292"/>
          </reference>
          <reference field="4" count="1" selected="0">
            <x v="295"/>
          </reference>
          <reference field="5" count="1">
            <x v="292"/>
          </reference>
        </references>
      </pivotArea>
    </format>
    <format dxfId="15626">
      <pivotArea dataOnly="0" labelOnly="1" fieldPosition="0">
        <references count="6">
          <reference field="0" count="1" selected="0">
            <x v="294"/>
          </reference>
          <reference field="1" count="1" selected="0">
            <x v="292"/>
          </reference>
          <reference field="2" count="1" selected="0">
            <x v="293"/>
          </reference>
          <reference field="3" count="1" selected="0">
            <x v="293"/>
          </reference>
          <reference field="4" count="1" selected="0">
            <x v="296"/>
          </reference>
          <reference field="5" count="1">
            <x v="293"/>
          </reference>
        </references>
      </pivotArea>
    </format>
    <format dxfId="15625">
      <pivotArea dataOnly="0" labelOnly="1" fieldPosition="0">
        <references count="6">
          <reference field="0" count="1" selected="0">
            <x v="295"/>
          </reference>
          <reference field="1" count="1" selected="0">
            <x v="293"/>
          </reference>
          <reference field="2" count="1" selected="0">
            <x v="294"/>
          </reference>
          <reference field="3" count="1" selected="0">
            <x v="294"/>
          </reference>
          <reference field="4" count="1" selected="0">
            <x v="297"/>
          </reference>
          <reference field="5" count="1">
            <x v="294"/>
          </reference>
        </references>
      </pivotArea>
    </format>
    <format dxfId="15624">
      <pivotArea dataOnly="0" labelOnly="1" fieldPosition="0">
        <references count="6">
          <reference field="0" count="1" selected="0">
            <x v="296"/>
          </reference>
          <reference field="1" count="1" selected="0">
            <x v="294"/>
          </reference>
          <reference field="2" count="1" selected="0">
            <x v="295"/>
          </reference>
          <reference field="3" count="1" selected="0">
            <x v="295"/>
          </reference>
          <reference field="4" count="1" selected="0">
            <x v="298"/>
          </reference>
          <reference field="5" count="1">
            <x v="295"/>
          </reference>
        </references>
      </pivotArea>
    </format>
    <format dxfId="15623">
      <pivotArea dataOnly="0" labelOnly="1" fieldPosition="0">
        <references count="6">
          <reference field="0" count="1" selected="0">
            <x v="297"/>
          </reference>
          <reference field="1" count="1" selected="0">
            <x v="295"/>
          </reference>
          <reference field="2" count="1" selected="0">
            <x v="296"/>
          </reference>
          <reference field="3" count="1" selected="0">
            <x v="296"/>
          </reference>
          <reference field="4" count="1" selected="0">
            <x v="299"/>
          </reference>
          <reference field="5" count="1">
            <x v="296"/>
          </reference>
        </references>
      </pivotArea>
    </format>
    <format dxfId="15622">
      <pivotArea dataOnly="0" labelOnly="1" fieldPosition="0">
        <references count="6">
          <reference field="0" count="1" selected="0">
            <x v="298"/>
          </reference>
          <reference field="1" count="1" selected="0">
            <x v="296"/>
          </reference>
          <reference field="2" count="1" selected="0">
            <x v="297"/>
          </reference>
          <reference field="3" count="1" selected="0">
            <x v="297"/>
          </reference>
          <reference field="4" count="1" selected="0">
            <x v="300"/>
          </reference>
          <reference field="5" count="1">
            <x v="297"/>
          </reference>
        </references>
      </pivotArea>
    </format>
    <format dxfId="15621">
      <pivotArea dataOnly="0" labelOnly="1" fieldPosition="0">
        <references count="6">
          <reference field="0" count="1" selected="0">
            <x v="299"/>
          </reference>
          <reference field="1" count="1" selected="0">
            <x v="297"/>
          </reference>
          <reference field="2" count="1" selected="0">
            <x v="298"/>
          </reference>
          <reference field="3" count="1" selected="0">
            <x v="298"/>
          </reference>
          <reference field="4" count="1" selected="0">
            <x v="301"/>
          </reference>
          <reference field="5" count="1">
            <x v="298"/>
          </reference>
        </references>
      </pivotArea>
    </format>
    <format dxfId="15620">
      <pivotArea dataOnly="0" labelOnly="1" fieldPosition="0">
        <references count="6">
          <reference field="0" count="1" selected="0">
            <x v="300"/>
          </reference>
          <reference field="1" count="1" selected="0">
            <x v="298"/>
          </reference>
          <reference field="2" count="1" selected="0">
            <x v="299"/>
          </reference>
          <reference field="3" count="1" selected="0">
            <x v="299"/>
          </reference>
          <reference field="4" count="1" selected="0">
            <x v="302"/>
          </reference>
          <reference field="5" count="1">
            <x v="299"/>
          </reference>
        </references>
      </pivotArea>
    </format>
    <format dxfId="15619">
      <pivotArea dataOnly="0" labelOnly="1" fieldPosition="0">
        <references count="6">
          <reference field="0" count="1" selected="0">
            <x v="301"/>
          </reference>
          <reference field="1" count="1" selected="0">
            <x v="299"/>
          </reference>
          <reference field="2" count="1" selected="0">
            <x v="300"/>
          </reference>
          <reference field="3" count="1" selected="0">
            <x v="300"/>
          </reference>
          <reference field="4" count="1" selected="0">
            <x v="303"/>
          </reference>
          <reference field="5" count="1">
            <x v="300"/>
          </reference>
        </references>
      </pivotArea>
    </format>
    <format dxfId="15618">
      <pivotArea dataOnly="0" labelOnly="1" fieldPosition="0">
        <references count="6">
          <reference field="0" count="1" selected="0">
            <x v="302"/>
          </reference>
          <reference field="1" count="1" selected="0">
            <x v="300"/>
          </reference>
          <reference field="2" count="1" selected="0">
            <x v="301"/>
          </reference>
          <reference field="3" count="1" selected="0">
            <x v="301"/>
          </reference>
          <reference field="4" count="1" selected="0">
            <x v="304"/>
          </reference>
          <reference field="5" count="1">
            <x v="301"/>
          </reference>
        </references>
      </pivotArea>
    </format>
    <format dxfId="15617">
      <pivotArea dataOnly="0" labelOnly="1" fieldPosition="0">
        <references count="6">
          <reference field="0" count="1" selected="0">
            <x v="303"/>
          </reference>
          <reference field="1" count="1" selected="0">
            <x v="301"/>
          </reference>
          <reference field="2" count="1" selected="0">
            <x v="302"/>
          </reference>
          <reference field="3" count="1" selected="0">
            <x v="302"/>
          </reference>
          <reference field="4" count="1" selected="0">
            <x v="305"/>
          </reference>
          <reference field="5" count="1">
            <x v="302"/>
          </reference>
        </references>
      </pivotArea>
    </format>
    <format dxfId="15616">
      <pivotArea dataOnly="0" labelOnly="1" fieldPosition="0">
        <references count="6">
          <reference field="0" count="1" selected="0">
            <x v="304"/>
          </reference>
          <reference field="1" count="1" selected="0">
            <x v="302"/>
          </reference>
          <reference field="2" count="1" selected="0">
            <x v="303"/>
          </reference>
          <reference field="3" count="1" selected="0">
            <x v="303"/>
          </reference>
          <reference field="4" count="1" selected="0">
            <x v="306"/>
          </reference>
          <reference field="5" count="1">
            <x v="303"/>
          </reference>
        </references>
      </pivotArea>
    </format>
    <format dxfId="15615">
      <pivotArea dataOnly="0" labelOnly="1" fieldPosition="0">
        <references count="6">
          <reference field="0" count="1" selected="0">
            <x v="305"/>
          </reference>
          <reference field="1" count="1" selected="0">
            <x v="303"/>
          </reference>
          <reference field="2" count="1" selected="0">
            <x v="304"/>
          </reference>
          <reference field="3" count="1" selected="0">
            <x v="304"/>
          </reference>
          <reference field="4" count="1" selected="0">
            <x v="307"/>
          </reference>
          <reference field="5" count="1">
            <x v="304"/>
          </reference>
        </references>
      </pivotArea>
    </format>
    <format dxfId="15614">
      <pivotArea dataOnly="0" labelOnly="1" fieldPosition="0">
        <references count="6">
          <reference field="0" count="1" selected="0">
            <x v="306"/>
          </reference>
          <reference field="1" count="1" selected="0">
            <x v="304"/>
          </reference>
          <reference field="2" count="1" selected="0">
            <x v="305"/>
          </reference>
          <reference field="3" count="1" selected="0">
            <x v="305"/>
          </reference>
          <reference field="4" count="1" selected="0">
            <x v="308"/>
          </reference>
          <reference field="5" count="1">
            <x v="305"/>
          </reference>
        </references>
      </pivotArea>
    </format>
    <format dxfId="15613">
      <pivotArea dataOnly="0" labelOnly="1" fieldPosition="0">
        <references count="6">
          <reference field="0" count="1" selected="0">
            <x v="307"/>
          </reference>
          <reference field="1" count="1" selected="0">
            <x v="305"/>
          </reference>
          <reference field="2" count="1" selected="0">
            <x v="306"/>
          </reference>
          <reference field="3" count="1" selected="0">
            <x v="306"/>
          </reference>
          <reference field="4" count="1" selected="0">
            <x v="309"/>
          </reference>
          <reference field="5" count="1">
            <x v="306"/>
          </reference>
        </references>
      </pivotArea>
    </format>
    <format dxfId="15612">
      <pivotArea dataOnly="0" labelOnly="1" fieldPosition="0">
        <references count="6">
          <reference field="0" count="1" selected="0">
            <x v="308"/>
          </reference>
          <reference field="1" count="1" selected="0">
            <x v="306"/>
          </reference>
          <reference field="2" count="1" selected="0">
            <x v="307"/>
          </reference>
          <reference field="3" count="1" selected="0">
            <x v="307"/>
          </reference>
          <reference field="4" count="1" selected="0">
            <x v="310"/>
          </reference>
          <reference field="5" count="1">
            <x v="307"/>
          </reference>
        </references>
      </pivotArea>
    </format>
    <format dxfId="15611">
      <pivotArea dataOnly="0" labelOnly="1" fieldPosition="0">
        <references count="6">
          <reference field="0" count="1" selected="0">
            <x v="309"/>
          </reference>
          <reference field="1" count="1" selected="0">
            <x v="307"/>
          </reference>
          <reference field="2" count="1" selected="0">
            <x v="308"/>
          </reference>
          <reference field="3" count="1" selected="0">
            <x v="308"/>
          </reference>
          <reference field="4" count="1" selected="0">
            <x v="311"/>
          </reference>
          <reference field="5" count="1">
            <x v="308"/>
          </reference>
        </references>
      </pivotArea>
    </format>
    <format dxfId="15610">
      <pivotArea dataOnly="0" labelOnly="1" fieldPosition="0">
        <references count="6">
          <reference field="0" count="1" selected="0">
            <x v="310"/>
          </reference>
          <reference field="1" count="1" selected="0">
            <x v="308"/>
          </reference>
          <reference field="2" count="1" selected="0">
            <x v="309"/>
          </reference>
          <reference field="3" count="1" selected="0">
            <x v="309"/>
          </reference>
          <reference field="4" count="1" selected="0">
            <x v="312"/>
          </reference>
          <reference field="5" count="1">
            <x v="309"/>
          </reference>
        </references>
      </pivotArea>
    </format>
    <format dxfId="15609">
      <pivotArea dataOnly="0" labelOnly="1" fieldPosition="0">
        <references count="6">
          <reference field="0" count="1" selected="0">
            <x v="311"/>
          </reference>
          <reference field="1" count="1" selected="0">
            <x v="309"/>
          </reference>
          <reference field="2" count="1" selected="0">
            <x v="310"/>
          </reference>
          <reference field="3" count="1" selected="0">
            <x v="310"/>
          </reference>
          <reference field="4" count="1" selected="0">
            <x v="313"/>
          </reference>
          <reference field="5" count="1">
            <x v="310"/>
          </reference>
        </references>
      </pivotArea>
    </format>
    <format dxfId="15608">
      <pivotArea dataOnly="0" labelOnly="1" fieldPosition="0">
        <references count="6">
          <reference field="0" count="1" selected="0">
            <x v="312"/>
          </reference>
          <reference field="1" count="1" selected="0">
            <x v="310"/>
          </reference>
          <reference field="2" count="1" selected="0">
            <x v="311"/>
          </reference>
          <reference field="3" count="1" selected="0">
            <x v="311"/>
          </reference>
          <reference field="4" count="1" selected="0">
            <x v="314"/>
          </reference>
          <reference field="5" count="1">
            <x v="311"/>
          </reference>
        </references>
      </pivotArea>
    </format>
    <format dxfId="15607">
      <pivotArea dataOnly="0" labelOnly="1" fieldPosition="0">
        <references count="6">
          <reference field="0" count="1" selected="0">
            <x v="313"/>
          </reference>
          <reference field="1" count="1" selected="0">
            <x v="311"/>
          </reference>
          <reference field="2" count="1" selected="0">
            <x v="312"/>
          </reference>
          <reference field="3" count="1" selected="0">
            <x v="312"/>
          </reference>
          <reference field="4" count="1" selected="0">
            <x v="315"/>
          </reference>
          <reference field="5" count="1">
            <x v="312"/>
          </reference>
        </references>
      </pivotArea>
    </format>
    <format dxfId="15606">
      <pivotArea dataOnly="0" labelOnly="1" fieldPosition="0">
        <references count="6">
          <reference field="0" count="1" selected="0">
            <x v="314"/>
          </reference>
          <reference field="1" count="1" selected="0">
            <x v="312"/>
          </reference>
          <reference field="2" count="1" selected="0">
            <x v="313"/>
          </reference>
          <reference field="3" count="1" selected="0">
            <x v="313"/>
          </reference>
          <reference field="4" count="1" selected="0">
            <x v="316"/>
          </reference>
          <reference field="5" count="1">
            <x v="313"/>
          </reference>
        </references>
      </pivotArea>
    </format>
    <format dxfId="15605">
      <pivotArea dataOnly="0" labelOnly="1" fieldPosition="0">
        <references count="6">
          <reference field="0" count="1" selected="0">
            <x v="315"/>
          </reference>
          <reference field="1" count="1" selected="0">
            <x v="313"/>
          </reference>
          <reference field="2" count="1" selected="0">
            <x v="314"/>
          </reference>
          <reference field="3" count="1" selected="0">
            <x v="314"/>
          </reference>
          <reference field="4" count="1" selected="0">
            <x v="317"/>
          </reference>
          <reference field="5" count="1">
            <x v="314"/>
          </reference>
        </references>
      </pivotArea>
    </format>
    <format dxfId="15604">
      <pivotArea dataOnly="0" labelOnly="1" fieldPosition="0">
        <references count="6">
          <reference field="0" count="1" selected="0">
            <x v="316"/>
          </reference>
          <reference field="1" count="1" selected="0">
            <x v="314"/>
          </reference>
          <reference field="2" count="1" selected="0">
            <x v="315"/>
          </reference>
          <reference field="3" count="1" selected="0">
            <x v="315"/>
          </reference>
          <reference field="4" count="1" selected="0">
            <x v="318"/>
          </reference>
          <reference field="5" count="1">
            <x v="315"/>
          </reference>
        </references>
      </pivotArea>
    </format>
    <format dxfId="15603">
      <pivotArea dataOnly="0" labelOnly="1" fieldPosition="0">
        <references count="6">
          <reference field="0" count="1" selected="0">
            <x v="317"/>
          </reference>
          <reference field="1" count="1" selected="0">
            <x v="315"/>
          </reference>
          <reference field="2" count="1" selected="0">
            <x v="316"/>
          </reference>
          <reference field="3" count="1" selected="0">
            <x v="316"/>
          </reference>
          <reference field="4" count="1" selected="0">
            <x v="319"/>
          </reference>
          <reference field="5" count="1">
            <x v="316"/>
          </reference>
        </references>
      </pivotArea>
    </format>
    <format dxfId="15602">
      <pivotArea dataOnly="0" labelOnly="1" fieldPosition="0">
        <references count="6">
          <reference field="0" count="1" selected="0">
            <x v="318"/>
          </reference>
          <reference field="1" count="1" selected="0">
            <x v="316"/>
          </reference>
          <reference field="2" count="1" selected="0">
            <x v="317"/>
          </reference>
          <reference field="3" count="1" selected="0">
            <x v="317"/>
          </reference>
          <reference field="4" count="1" selected="0">
            <x v="320"/>
          </reference>
          <reference field="5" count="1">
            <x v="317"/>
          </reference>
        </references>
      </pivotArea>
    </format>
    <format dxfId="15601">
      <pivotArea dataOnly="0" labelOnly="1" fieldPosition="0">
        <references count="6">
          <reference field="0" count="1" selected="0">
            <x v="319"/>
          </reference>
          <reference field="1" count="1" selected="0">
            <x v="317"/>
          </reference>
          <reference field="2" count="1" selected="0">
            <x v="318"/>
          </reference>
          <reference field="3" count="1" selected="0">
            <x v="318"/>
          </reference>
          <reference field="4" count="1" selected="0">
            <x v="321"/>
          </reference>
          <reference field="5" count="1">
            <x v="318"/>
          </reference>
        </references>
      </pivotArea>
    </format>
    <format dxfId="15600">
      <pivotArea dataOnly="0" labelOnly="1" fieldPosition="0">
        <references count="6">
          <reference field="0" count="1" selected="0">
            <x v="320"/>
          </reference>
          <reference field="1" count="1" selected="0">
            <x v="318"/>
          </reference>
          <reference field="2" count="1" selected="0">
            <x v="319"/>
          </reference>
          <reference field="3" count="1" selected="0">
            <x v="319"/>
          </reference>
          <reference field="4" count="1" selected="0">
            <x v="322"/>
          </reference>
          <reference field="5" count="1">
            <x v="319"/>
          </reference>
        </references>
      </pivotArea>
    </format>
    <format dxfId="15599">
      <pivotArea dataOnly="0" labelOnly="1" fieldPosition="0">
        <references count="6">
          <reference field="0" count="1" selected="0">
            <x v="321"/>
          </reference>
          <reference field="1" count="1" selected="0">
            <x v="319"/>
          </reference>
          <reference field="2" count="1" selected="0">
            <x v="320"/>
          </reference>
          <reference field="3" count="1" selected="0">
            <x v="320"/>
          </reference>
          <reference field="4" count="1" selected="0">
            <x v="323"/>
          </reference>
          <reference field="5" count="1">
            <x v="320"/>
          </reference>
        </references>
      </pivotArea>
    </format>
    <format dxfId="15598">
      <pivotArea dataOnly="0" labelOnly="1" fieldPosition="0">
        <references count="6">
          <reference field="0" count="1" selected="0">
            <x v="322"/>
          </reference>
          <reference field="1" count="1" selected="0">
            <x v="320"/>
          </reference>
          <reference field="2" count="1" selected="0">
            <x v="321"/>
          </reference>
          <reference field="3" count="1" selected="0">
            <x v="321"/>
          </reference>
          <reference field="4" count="1" selected="0">
            <x v="324"/>
          </reference>
          <reference field="5" count="1">
            <x v="321"/>
          </reference>
        </references>
      </pivotArea>
    </format>
    <format dxfId="15597">
      <pivotArea dataOnly="0" labelOnly="1" fieldPosition="0">
        <references count="6">
          <reference field="0" count="1" selected="0">
            <x v="323"/>
          </reference>
          <reference field="1" count="1" selected="0">
            <x v="321"/>
          </reference>
          <reference field="2" count="1" selected="0">
            <x v="322"/>
          </reference>
          <reference field="3" count="1" selected="0">
            <x v="322"/>
          </reference>
          <reference field="4" count="1" selected="0">
            <x v="325"/>
          </reference>
          <reference field="5" count="1">
            <x v="322"/>
          </reference>
        </references>
      </pivotArea>
    </format>
    <format dxfId="15596">
      <pivotArea dataOnly="0" labelOnly="1" fieldPosition="0">
        <references count="6">
          <reference field="0" count="1" selected="0">
            <x v="324"/>
          </reference>
          <reference field="1" count="1" selected="0">
            <x v="322"/>
          </reference>
          <reference field="2" count="1" selected="0">
            <x v="323"/>
          </reference>
          <reference field="3" count="1" selected="0">
            <x v="323"/>
          </reference>
          <reference field="4" count="1" selected="0">
            <x v="326"/>
          </reference>
          <reference field="5" count="1">
            <x v="323"/>
          </reference>
        </references>
      </pivotArea>
    </format>
    <format dxfId="15595">
      <pivotArea dataOnly="0" labelOnly="1" fieldPosition="0">
        <references count="6">
          <reference field="0" count="1" selected="0">
            <x v="325"/>
          </reference>
          <reference field="1" count="1" selected="0">
            <x v="323"/>
          </reference>
          <reference field="2" count="1" selected="0">
            <x v="324"/>
          </reference>
          <reference field="3" count="1" selected="0">
            <x v="324"/>
          </reference>
          <reference field="4" count="1" selected="0">
            <x v="327"/>
          </reference>
          <reference field="5" count="1">
            <x v="324"/>
          </reference>
        </references>
      </pivotArea>
    </format>
    <format dxfId="15594">
      <pivotArea dataOnly="0" labelOnly="1" fieldPosition="0">
        <references count="6">
          <reference field="0" count="1" selected="0">
            <x v="326"/>
          </reference>
          <reference field="1" count="1" selected="0">
            <x v="324"/>
          </reference>
          <reference field="2" count="1" selected="0">
            <x v="325"/>
          </reference>
          <reference field="3" count="1" selected="0">
            <x v="325"/>
          </reference>
          <reference field="4" count="1" selected="0">
            <x v="328"/>
          </reference>
          <reference field="5" count="1">
            <x v="325"/>
          </reference>
        </references>
      </pivotArea>
    </format>
    <format dxfId="15593">
      <pivotArea dataOnly="0" labelOnly="1" fieldPosition="0">
        <references count="6">
          <reference field="0" count="1" selected="0">
            <x v="327"/>
          </reference>
          <reference field="1" count="1" selected="0">
            <x v="325"/>
          </reference>
          <reference field="2" count="1" selected="0">
            <x v="326"/>
          </reference>
          <reference field="3" count="1" selected="0">
            <x v="326"/>
          </reference>
          <reference field="4" count="1" selected="0">
            <x v="329"/>
          </reference>
          <reference field="5" count="1">
            <x v="326"/>
          </reference>
        </references>
      </pivotArea>
    </format>
    <format dxfId="15592">
      <pivotArea dataOnly="0" labelOnly="1" fieldPosition="0">
        <references count="6">
          <reference field="0" count="1" selected="0">
            <x v="328"/>
          </reference>
          <reference field="1" count="1" selected="0">
            <x v="326"/>
          </reference>
          <reference field="2" count="1" selected="0">
            <x v="327"/>
          </reference>
          <reference field="3" count="1" selected="0">
            <x v="327"/>
          </reference>
          <reference field="4" count="1" selected="0">
            <x v="330"/>
          </reference>
          <reference field="5" count="1">
            <x v="327"/>
          </reference>
        </references>
      </pivotArea>
    </format>
    <format dxfId="15591">
      <pivotArea dataOnly="0" labelOnly="1" fieldPosition="0">
        <references count="6">
          <reference field="0" count="1" selected="0">
            <x v="329"/>
          </reference>
          <reference field="1" count="1" selected="0">
            <x v="327"/>
          </reference>
          <reference field="2" count="1" selected="0">
            <x v="328"/>
          </reference>
          <reference field="3" count="1" selected="0">
            <x v="328"/>
          </reference>
          <reference field="4" count="1" selected="0">
            <x v="331"/>
          </reference>
          <reference field="5" count="1">
            <x v="328"/>
          </reference>
        </references>
      </pivotArea>
    </format>
    <format dxfId="15590">
      <pivotArea dataOnly="0" labelOnly="1" fieldPosition="0">
        <references count="6">
          <reference field="0" count="1" selected="0">
            <x v="330"/>
          </reference>
          <reference field="1" count="1" selected="0">
            <x v="328"/>
          </reference>
          <reference field="2" count="1" selected="0">
            <x v="329"/>
          </reference>
          <reference field="3" count="1" selected="0">
            <x v="329"/>
          </reference>
          <reference field="4" count="1" selected="0">
            <x v="332"/>
          </reference>
          <reference field="5" count="1">
            <x v="329"/>
          </reference>
        </references>
      </pivotArea>
    </format>
    <format dxfId="15589">
      <pivotArea dataOnly="0" labelOnly="1" fieldPosition="0">
        <references count="6">
          <reference field="0" count="1" selected="0">
            <x v="331"/>
          </reference>
          <reference field="1" count="1" selected="0">
            <x v="329"/>
          </reference>
          <reference field="2" count="1" selected="0">
            <x v="330"/>
          </reference>
          <reference field="3" count="1" selected="0">
            <x v="330"/>
          </reference>
          <reference field="4" count="1" selected="0">
            <x v="333"/>
          </reference>
          <reference field="5" count="1">
            <x v="330"/>
          </reference>
        </references>
      </pivotArea>
    </format>
    <format dxfId="15588">
      <pivotArea dataOnly="0" labelOnly="1" fieldPosition="0">
        <references count="6">
          <reference field="0" count="1" selected="0">
            <x v="332"/>
          </reference>
          <reference field="1" count="1" selected="0">
            <x v="330"/>
          </reference>
          <reference field="2" count="1" selected="0">
            <x v="331"/>
          </reference>
          <reference field="3" count="1" selected="0">
            <x v="331"/>
          </reference>
          <reference field="4" count="1" selected="0">
            <x v="334"/>
          </reference>
          <reference field="5" count="1">
            <x v="331"/>
          </reference>
        </references>
      </pivotArea>
    </format>
    <format dxfId="15587">
      <pivotArea dataOnly="0" labelOnly="1" fieldPosition="0">
        <references count="6">
          <reference field="0" count="1" selected="0">
            <x v="333"/>
          </reference>
          <reference field="1" count="1" selected="0">
            <x v="331"/>
          </reference>
          <reference field="2" count="1" selected="0">
            <x v="332"/>
          </reference>
          <reference field="3" count="1" selected="0">
            <x v="332"/>
          </reference>
          <reference field="4" count="1" selected="0">
            <x v="335"/>
          </reference>
          <reference field="5" count="1">
            <x v="332"/>
          </reference>
        </references>
      </pivotArea>
    </format>
    <format dxfId="15586">
      <pivotArea dataOnly="0" labelOnly="1" fieldPosition="0">
        <references count="6">
          <reference field="0" count="1" selected="0">
            <x v="334"/>
          </reference>
          <reference field="1" count="1" selected="0">
            <x v="332"/>
          </reference>
          <reference field="2" count="1" selected="0">
            <x v="333"/>
          </reference>
          <reference field="3" count="1" selected="0">
            <x v="333"/>
          </reference>
          <reference field="4" count="1" selected="0">
            <x v="336"/>
          </reference>
          <reference field="5" count="1">
            <x v="333"/>
          </reference>
        </references>
      </pivotArea>
    </format>
    <format dxfId="15585">
      <pivotArea dataOnly="0" labelOnly="1" fieldPosition="0">
        <references count="6">
          <reference field="0" count="1" selected="0">
            <x v="335"/>
          </reference>
          <reference field="1" count="1" selected="0">
            <x v="333"/>
          </reference>
          <reference field="2" count="1" selected="0">
            <x v="334"/>
          </reference>
          <reference field="3" count="1" selected="0">
            <x v="334"/>
          </reference>
          <reference field="4" count="1" selected="0">
            <x v="337"/>
          </reference>
          <reference field="5" count="1">
            <x v="334"/>
          </reference>
        </references>
      </pivotArea>
    </format>
    <format dxfId="15584">
      <pivotArea dataOnly="0" labelOnly="1" fieldPosition="0">
        <references count="6">
          <reference field="0" count="1" selected="0">
            <x v="336"/>
          </reference>
          <reference field="1" count="1" selected="0">
            <x v="334"/>
          </reference>
          <reference field="2" count="1" selected="0">
            <x v="335"/>
          </reference>
          <reference field="3" count="1" selected="0">
            <x v="335"/>
          </reference>
          <reference field="4" count="1" selected="0">
            <x v="338"/>
          </reference>
          <reference field="5" count="1">
            <x v="335"/>
          </reference>
        </references>
      </pivotArea>
    </format>
    <format dxfId="15583">
      <pivotArea dataOnly="0" labelOnly="1" fieldPosition="0">
        <references count="6">
          <reference field="0" count="1" selected="0">
            <x v="337"/>
          </reference>
          <reference field="1" count="1" selected="0">
            <x v="335"/>
          </reference>
          <reference field="2" count="1" selected="0">
            <x v="336"/>
          </reference>
          <reference field="3" count="1" selected="0">
            <x v="336"/>
          </reference>
          <reference field="4" count="1" selected="0">
            <x v="339"/>
          </reference>
          <reference field="5" count="1">
            <x v="336"/>
          </reference>
        </references>
      </pivotArea>
    </format>
    <format dxfId="15582">
      <pivotArea dataOnly="0" labelOnly="1" fieldPosition="0">
        <references count="6">
          <reference field="0" count="1" selected="0">
            <x v="338"/>
          </reference>
          <reference field="1" count="1" selected="0">
            <x v="336"/>
          </reference>
          <reference field="2" count="1" selected="0">
            <x v="337"/>
          </reference>
          <reference field="3" count="1" selected="0">
            <x v="337"/>
          </reference>
          <reference field="4" count="1" selected="0">
            <x v="340"/>
          </reference>
          <reference field="5" count="1">
            <x v="337"/>
          </reference>
        </references>
      </pivotArea>
    </format>
    <format dxfId="15581">
      <pivotArea dataOnly="0" labelOnly="1" fieldPosition="0">
        <references count="6">
          <reference field="0" count="1" selected="0">
            <x v="339"/>
          </reference>
          <reference field="1" count="1" selected="0">
            <x v="337"/>
          </reference>
          <reference field="2" count="1" selected="0">
            <x v="338"/>
          </reference>
          <reference field="3" count="1" selected="0">
            <x v="338"/>
          </reference>
          <reference field="4" count="1" selected="0">
            <x v="341"/>
          </reference>
          <reference field="5" count="1">
            <x v="338"/>
          </reference>
        </references>
      </pivotArea>
    </format>
    <format dxfId="15580">
      <pivotArea dataOnly="0" labelOnly="1" fieldPosition="0">
        <references count="6">
          <reference field="0" count="1" selected="0">
            <x v="340"/>
          </reference>
          <reference field="1" count="1" selected="0">
            <x v="338"/>
          </reference>
          <reference field="2" count="1" selected="0">
            <x v="339"/>
          </reference>
          <reference field="3" count="1" selected="0">
            <x v="339"/>
          </reference>
          <reference field="4" count="1" selected="0">
            <x v="342"/>
          </reference>
          <reference field="5" count="1">
            <x v="339"/>
          </reference>
        </references>
      </pivotArea>
    </format>
    <format dxfId="15579">
      <pivotArea dataOnly="0" labelOnly="1" fieldPosition="0">
        <references count="6">
          <reference field="0" count="1" selected="0">
            <x v="341"/>
          </reference>
          <reference field="1" count="1" selected="0">
            <x v="339"/>
          </reference>
          <reference field="2" count="1" selected="0">
            <x v="340"/>
          </reference>
          <reference field="3" count="1" selected="0">
            <x v="340"/>
          </reference>
          <reference field="4" count="1" selected="0">
            <x v="343"/>
          </reference>
          <reference field="5" count="1">
            <x v="340"/>
          </reference>
        </references>
      </pivotArea>
    </format>
    <format dxfId="15578">
      <pivotArea dataOnly="0" labelOnly="1" fieldPosition="0">
        <references count="6">
          <reference field="0" count="1" selected="0">
            <x v="342"/>
          </reference>
          <reference field="1" count="1" selected="0">
            <x v="340"/>
          </reference>
          <reference field="2" count="1" selected="0">
            <x v="341"/>
          </reference>
          <reference field="3" count="1" selected="0">
            <x v="341"/>
          </reference>
          <reference field="4" count="1" selected="0">
            <x v="344"/>
          </reference>
          <reference field="5" count="1">
            <x v="341"/>
          </reference>
        </references>
      </pivotArea>
    </format>
    <format dxfId="15577">
      <pivotArea dataOnly="0" labelOnly="1" fieldPosition="0">
        <references count="6">
          <reference field="0" count="1" selected="0">
            <x v="343"/>
          </reference>
          <reference field="1" count="1" selected="0">
            <x v="341"/>
          </reference>
          <reference field="2" count="1" selected="0">
            <x v="342"/>
          </reference>
          <reference field="3" count="1" selected="0">
            <x v="342"/>
          </reference>
          <reference field="4" count="1" selected="0">
            <x v="345"/>
          </reference>
          <reference field="5" count="1">
            <x v="342"/>
          </reference>
        </references>
      </pivotArea>
    </format>
    <format dxfId="15576">
      <pivotArea dataOnly="0" labelOnly="1" fieldPosition="0">
        <references count="6">
          <reference field="0" count="1" selected="0">
            <x v="344"/>
          </reference>
          <reference field="1" count="1" selected="0">
            <x v="342"/>
          </reference>
          <reference field="2" count="1" selected="0">
            <x v="343"/>
          </reference>
          <reference field="3" count="1" selected="0">
            <x v="343"/>
          </reference>
          <reference field="4" count="1" selected="0">
            <x v="346"/>
          </reference>
          <reference field="5" count="1">
            <x v="343"/>
          </reference>
        </references>
      </pivotArea>
    </format>
    <format dxfId="15575">
      <pivotArea dataOnly="0" labelOnly="1" fieldPosition="0">
        <references count="6">
          <reference field="0" count="1" selected="0">
            <x v="345"/>
          </reference>
          <reference field="1" count="1" selected="0">
            <x v="343"/>
          </reference>
          <reference field="2" count="1" selected="0">
            <x v="344"/>
          </reference>
          <reference field="3" count="1" selected="0">
            <x v="344"/>
          </reference>
          <reference field="4" count="1" selected="0">
            <x v="347"/>
          </reference>
          <reference field="5" count="1">
            <x v="344"/>
          </reference>
        </references>
      </pivotArea>
    </format>
    <format dxfId="15574">
      <pivotArea dataOnly="0" labelOnly="1" fieldPosition="0">
        <references count="6">
          <reference field="0" count="1" selected="0">
            <x v="346"/>
          </reference>
          <reference field="1" count="1" selected="0">
            <x v="344"/>
          </reference>
          <reference field="2" count="1" selected="0">
            <x v="345"/>
          </reference>
          <reference field="3" count="1" selected="0">
            <x v="345"/>
          </reference>
          <reference field="4" count="1" selected="0">
            <x v="348"/>
          </reference>
          <reference field="5" count="1">
            <x v="345"/>
          </reference>
        </references>
      </pivotArea>
    </format>
    <format dxfId="15573">
      <pivotArea dataOnly="0" labelOnly="1" fieldPosition="0">
        <references count="6">
          <reference field="0" count="1" selected="0">
            <x v="347"/>
          </reference>
          <reference field="1" count="1" selected="0">
            <x v="345"/>
          </reference>
          <reference field="2" count="1" selected="0">
            <x v="346"/>
          </reference>
          <reference field="3" count="1" selected="0">
            <x v="346"/>
          </reference>
          <reference field="4" count="1" selected="0">
            <x v="349"/>
          </reference>
          <reference field="5" count="1">
            <x v="346"/>
          </reference>
        </references>
      </pivotArea>
    </format>
    <format dxfId="15572">
      <pivotArea dataOnly="0" labelOnly="1" fieldPosition="0">
        <references count="6">
          <reference field="0" count="1" selected="0">
            <x v="348"/>
          </reference>
          <reference field="1" count="1" selected="0">
            <x v="346"/>
          </reference>
          <reference field="2" count="1" selected="0">
            <x v="347"/>
          </reference>
          <reference field="3" count="1" selected="0">
            <x v="347"/>
          </reference>
          <reference field="4" count="1" selected="0">
            <x v="350"/>
          </reference>
          <reference field="5" count="1">
            <x v="347"/>
          </reference>
        </references>
      </pivotArea>
    </format>
    <format dxfId="15571">
      <pivotArea dataOnly="0" labelOnly="1" fieldPosition="0">
        <references count="6">
          <reference field="0" count="1" selected="0">
            <x v="349"/>
          </reference>
          <reference field="1" count="1" selected="0">
            <x v="347"/>
          </reference>
          <reference field="2" count="1" selected="0">
            <x v="348"/>
          </reference>
          <reference field="3" count="1" selected="0">
            <x v="348"/>
          </reference>
          <reference field="4" count="1" selected="0">
            <x v="351"/>
          </reference>
          <reference field="5" count="1">
            <x v="348"/>
          </reference>
        </references>
      </pivotArea>
    </format>
    <format dxfId="15570">
      <pivotArea dataOnly="0" labelOnly="1" fieldPosition="0">
        <references count="6">
          <reference field="0" count="1" selected="0">
            <x v="350"/>
          </reference>
          <reference field="1" count="1" selected="0">
            <x v="348"/>
          </reference>
          <reference field="2" count="1" selected="0">
            <x v="349"/>
          </reference>
          <reference field="3" count="1" selected="0">
            <x v="349"/>
          </reference>
          <reference field="4" count="1" selected="0">
            <x v="352"/>
          </reference>
          <reference field="5" count="1">
            <x v="349"/>
          </reference>
        </references>
      </pivotArea>
    </format>
    <format dxfId="15569">
      <pivotArea dataOnly="0" labelOnly="1" fieldPosition="0">
        <references count="6">
          <reference field="0" count="1" selected="0">
            <x v="351"/>
          </reference>
          <reference field="1" count="1" selected="0">
            <x v="349"/>
          </reference>
          <reference field="2" count="1" selected="0">
            <x v="350"/>
          </reference>
          <reference field="3" count="1" selected="0">
            <x v="350"/>
          </reference>
          <reference field="4" count="1" selected="0">
            <x v="353"/>
          </reference>
          <reference field="5" count="1">
            <x v="350"/>
          </reference>
        </references>
      </pivotArea>
    </format>
    <format dxfId="15568">
      <pivotArea dataOnly="0" labelOnly="1" fieldPosition="0">
        <references count="6">
          <reference field="0" count="1" selected="0">
            <x v="352"/>
          </reference>
          <reference field="1" count="1" selected="0">
            <x v="350"/>
          </reference>
          <reference field="2" count="1" selected="0">
            <x v="351"/>
          </reference>
          <reference field="3" count="1" selected="0">
            <x v="351"/>
          </reference>
          <reference field="4" count="1" selected="0">
            <x v="354"/>
          </reference>
          <reference field="5" count="1">
            <x v="351"/>
          </reference>
        </references>
      </pivotArea>
    </format>
    <format dxfId="15567">
      <pivotArea dataOnly="0" labelOnly="1" fieldPosition="0">
        <references count="6">
          <reference field="0" count="1" selected="0">
            <x v="353"/>
          </reference>
          <reference field="1" count="1" selected="0">
            <x v="351"/>
          </reference>
          <reference field="2" count="1" selected="0">
            <x v="352"/>
          </reference>
          <reference field="3" count="1" selected="0">
            <x v="352"/>
          </reference>
          <reference field="4" count="1" selected="0">
            <x v="355"/>
          </reference>
          <reference field="5" count="1">
            <x v="352"/>
          </reference>
        </references>
      </pivotArea>
    </format>
    <format dxfId="15566">
      <pivotArea dataOnly="0" labelOnly="1" fieldPosition="0">
        <references count="6">
          <reference field="0" count="1" selected="0">
            <x v="354"/>
          </reference>
          <reference field="1" count="1" selected="0">
            <x v="352"/>
          </reference>
          <reference field="2" count="1" selected="0">
            <x v="353"/>
          </reference>
          <reference field="3" count="1" selected="0">
            <x v="353"/>
          </reference>
          <reference field="4" count="1" selected="0">
            <x v="356"/>
          </reference>
          <reference field="5" count="1">
            <x v="353"/>
          </reference>
        </references>
      </pivotArea>
    </format>
    <format dxfId="15565">
      <pivotArea dataOnly="0" labelOnly="1" fieldPosition="0">
        <references count="6">
          <reference field="0" count="1" selected="0">
            <x v="355"/>
          </reference>
          <reference field="1" count="1" selected="0">
            <x v="353"/>
          </reference>
          <reference field="2" count="1" selected="0">
            <x v="354"/>
          </reference>
          <reference field="3" count="1" selected="0">
            <x v="354"/>
          </reference>
          <reference field="4" count="1" selected="0">
            <x v="357"/>
          </reference>
          <reference field="5" count="1">
            <x v="354"/>
          </reference>
        </references>
      </pivotArea>
    </format>
    <format dxfId="15564">
      <pivotArea dataOnly="0" labelOnly="1" fieldPosition="0">
        <references count="6">
          <reference field="0" count="1" selected="0">
            <x v="356"/>
          </reference>
          <reference field="1" count="1" selected="0">
            <x v="354"/>
          </reference>
          <reference field="2" count="1" selected="0">
            <x v="355"/>
          </reference>
          <reference field="3" count="1" selected="0">
            <x v="355"/>
          </reference>
          <reference field="4" count="1" selected="0">
            <x v="358"/>
          </reference>
          <reference field="5" count="1">
            <x v="355"/>
          </reference>
        </references>
      </pivotArea>
    </format>
    <format dxfId="15563">
      <pivotArea dataOnly="0" labelOnly="1" fieldPosition="0">
        <references count="6">
          <reference field="0" count="1" selected="0">
            <x v="357"/>
          </reference>
          <reference field="1" count="1" selected="0">
            <x v="355"/>
          </reference>
          <reference field="2" count="1" selected="0">
            <x v="356"/>
          </reference>
          <reference field="3" count="1" selected="0">
            <x v="356"/>
          </reference>
          <reference field="4" count="1" selected="0">
            <x v="359"/>
          </reference>
          <reference field="5" count="1">
            <x v="356"/>
          </reference>
        </references>
      </pivotArea>
    </format>
    <format dxfId="15562">
      <pivotArea dataOnly="0" labelOnly="1" fieldPosition="0">
        <references count="6">
          <reference field="0" count="1" selected="0">
            <x v="358"/>
          </reference>
          <reference field="1" count="1" selected="0">
            <x v="356"/>
          </reference>
          <reference field="2" count="1" selected="0">
            <x v="357"/>
          </reference>
          <reference field="3" count="1" selected="0">
            <x v="357"/>
          </reference>
          <reference field="4" count="1" selected="0">
            <x v="360"/>
          </reference>
          <reference field="5" count="1">
            <x v="357"/>
          </reference>
        </references>
      </pivotArea>
    </format>
    <format dxfId="15561">
      <pivotArea dataOnly="0" labelOnly="1" fieldPosition="0">
        <references count="6">
          <reference field="0" count="1" selected="0">
            <x v="359"/>
          </reference>
          <reference field="1" count="1" selected="0">
            <x v="357"/>
          </reference>
          <reference field="2" count="1" selected="0">
            <x v="358"/>
          </reference>
          <reference field="3" count="1" selected="0">
            <x v="358"/>
          </reference>
          <reference field="4" count="1" selected="0">
            <x v="361"/>
          </reference>
          <reference field="5" count="1">
            <x v="358"/>
          </reference>
        </references>
      </pivotArea>
    </format>
    <format dxfId="15560">
      <pivotArea dataOnly="0" labelOnly="1" fieldPosition="0">
        <references count="6">
          <reference field="0" count="1" selected="0">
            <x v="360"/>
          </reference>
          <reference field="1" count="1" selected="0">
            <x v="358"/>
          </reference>
          <reference field="2" count="1" selected="0">
            <x v="359"/>
          </reference>
          <reference field="3" count="1" selected="0">
            <x v="359"/>
          </reference>
          <reference field="4" count="1" selected="0">
            <x v="362"/>
          </reference>
          <reference field="5" count="1">
            <x v="359"/>
          </reference>
        </references>
      </pivotArea>
    </format>
    <format dxfId="15559">
      <pivotArea dataOnly="0" labelOnly="1" fieldPosition="0">
        <references count="6">
          <reference field="0" count="1" selected="0">
            <x v="361"/>
          </reference>
          <reference field="1" count="1" selected="0">
            <x v="359"/>
          </reference>
          <reference field="2" count="1" selected="0">
            <x v="360"/>
          </reference>
          <reference field="3" count="1" selected="0">
            <x v="360"/>
          </reference>
          <reference field="4" count="1" selected="0">
            <x v="363"/>
          </reference>
          <reference field="5" count="1">
            <x v="360"/>
          </reference>
        </references>
      </pivotArea>
    </format>
    <format dxfId="15558">
      <pivotArea dataOnly="0" labelOnly="1" fieldPosition="0">
        <references count="6">
          <reference field="0" count="1" selected="0">
            <x v="362"/>
          </reference>
          <reference field="1" count="1" selected="0">
            <x v="360"/>
          </reference>
          <reference field="2" count="1" selected="0">
            <x v="361"/>
          </reference>
          <reference field="3" count="1" selected="0">
            <x v="361"/>
          </reference>
          <reference field="4" count="1" selected="0">
            <x v="364"/>
          </reference>
          <reference field="5" count="1">
            <x v="361"/>
          </reference>
        </references>
      </pivotArea>
    </format>
    <format dxfId="15557">
      <pivotArea dataOnly="0" labelOnly="1" fieldPosition="0">
        <references count="6">
          <reference field="0" count="1" selected="0">
            <x v="363"/>
          </reference>
          <reference field="1" count="1" selected="0">
            <x v="361"/>
          </reference>
          <reference field="2" count="1" selected="0">
            <x v="362"/>
          </reference>
          <reference field="3" count="1" selected="0">
            <x v="362"/>
          </reference>
          <reference field="4" count="1" selected="0">
            <x v="365"/>
          </reference>
          <reference field="5" count="1">
            <x v="362"/>
          </reference>
        </references>
      </pivotArea>
    </format>
    <format dxfId="15556">
      <pivotArea dataOnly="0" labelOnly="1" fieldPosition="0">
        <references count="6">
          <reference field="0" count="1" selected="0">
            <x v="364"/>
          </reference>
          <reference field="1" count="1" selected="0">
            <x v="362"/>
          </reference>
          <reference field="2" count="1" selected="0">
            <x v="363"/>
          </reference>
          <reference field="3" count="1" selected="0">
            <x v="363"/>
          </reference>
          <reference field="4" count="1" selected="0">
            <x v="366"/>
          </reference>
          <reference field="5" count="1">
            <x v="363"/>
          </reference>
        </references>
      </pivotArea>
    </format>
    <format dxfId="15555">
      <pivotArea dataOnly="0" labelOnly="1" fieldPosition="0">
        <references count="6">
          <reference field="0" count="1" selected="0">
            <x v="365"/>
          </reference>
          <reference field="1" count="1" selected="0">
            <x v="363"/>
          </reference>
          <reference field="2" count="1" selected="0">
            <x v="364"/>
          </reference>
          <reference field="3" count="1" selected="0">
            <x v="364"/>
          </reference>
          <reference field="4" count="1" selected="0">
            <x v="367"/>
          </reference>
          <reference field="5" count="1">
            <x v="364"/>
          </reference>
        </references>
      </pivotArea>
    </format>
    <format dxfId="15554">
      <pivotArea dataOnly="0" labelOnly="1" fieldPosition="0">
        <references count="6">
          <reference field="0" count="1" selected="0">
            <x v="366"/>
          </reference>
          <reference field="1" count="1" selected="0">
            <x v="364"/>
          </reference>
          <reference field="2" count="1" selected="0">
            <x v="365"/>
          </reference>
          <reference field="3" count="1" selected="0">
            <x v="365"/>
          </reference>
          <reference field="4" count="1" selected="0">
            <x v="368"/>
          </reference>
          <reference field="5" count="1">
            <x v="365"/>
          </reference>
        </references>
      </pivotArea>
    </format>
    <format dxfId="15553">
      <pivotArea dataOnly="0" labelOnly="1" fieldPosition="0">
        <references count="6">
          <reference field="0" count="1" selected="0">
            <x v="367"/>
          </reference>
          <reference field="1" count="1" selected="0">
            <x v="365"/>
          </reference>
          <reference field="2" count="1" selected="0">
            <x v="366"/>
          </reference>
          <reference field="3" count="1" selected="0">
            <x v="366"/>
          </reference>
          <reference field="4" count="1" selected="0">
            <x v="369"/>
          </reference>
          <reference field="5" count="1">
            <x v="366"/>
          </reference>
        </references>
      </pivotArea>
    </format>
    <format dxfId="15552">
      <pivotArea dataOnly="0" labelOnly="1" fieldPosition="0">
        <references count="6">
          <reference field="0" count="1" selected="0">
            <x v="368"/>
          </reference>
          <reference field="1" count="1" selected="0">
            <x v="366"/>
          </reference>
          <reference field="2" count="1" selected="0">
            <x v="367"/>
          </reference>
          <reference field="3" count="1" selected="0">
            <x v="367"/>
          </reference>
          <reference field="4" count="1" selected="0">
            <x v="370"/>
          </reference>
          <reference field="5" count="1">
            <x v="367"/>
          </reference>
        </references>
      </pivotArea>
    </format>
    <format dxfId="15551">
      <pivotArea dataOnly="0" labelOnly="1" fieldPosition="0">
        <references count="6">
          <reference field="0" count="1" selected="0">
            <x v="369"/>
          </reference>
          <reference field="1" count="1" selected="0">
            <x v="367"/>
          </reference>
          <reference field="2" count="1" selected="0">
            <x v="368"/>
          </reference>
          <reference field="3" count="1" selected="0">
            <x v="368"/>
          </reference>
          <reference field="4" count="1" selected="0">
            <x v="371"/>
          </reference>
          <reference field="5" count="1">
            <x v="368"/>
          </reference>
        </references>
      </pivotArea>
    </format>
    <format dxfId="15550">
      <pivotArea dataOnly="0" labelOnly="1" fieldPosition="0">
        <references count="6">
          <reference field="0" count="1" selected="0">
            <x v="370"/>
          </reference>
          <reference field="1" count="1" selected="0">
            <x v="368"/>
          </reference>
          <reference field="2" count="1" selected="0">
            <x v="369"/>
          </reference>
          <reference field="3" count="1" selected="0">
            <x v="369"/>
          </reference>
          <reference field="4" count="1" selected="0">
            <x v="372"/>
          </reference>
          <reference field="5" count="1">
            <x v="369"/>
          </reference>
        </references>
      </pivotArea>
    </format>
    <format dxfId="15549">
      <pivotArea dataOnly="0" labelOnly="1" fieldPosition="0">
        <references count="6">
          <reference field="0" count="1" selected="0">
            <x v="371"/>
          </reference>
          <reference field="1" count="1" selected="0">
            <x v="369"/>
          </reference>
          <reference field="2" count="1" selected="0">
            <x v="370"/>
          </reference>
          <reference field="3" count="1" selected="0">
            <x v="370"/>
          </reference>
          <reference field="4" count="1" selected="0">
            <x v="373"/>
          </reference>
          <reference field="5" count="1">
            <x v="370"/>
          </reference>
        </references>
      </pivotArea>
    </format>
    <format dxfId="15548">
      <pivotArea dataOnly="0" labelOnly="1" fieldPosition="0">
        <references count="6">
          <reference field="0" count="1" selected="0">
            <x v="372"/>
          </reference>
          <reference field="1" count="1" selected="0">
            <x v="370"/>
          </reference>
          <reference field="2" count="1" selected="0">
            <x v="371"/>
          </reference>
          <reference field="3" count="1" selected="0">
            <x v="371"/>
          </reference>
          <reference field="4" count="1" selected="0">
            <x v="374"/>
          </reference>
          <reference field="5" count="1">
            <x v="371"/>
          </reference>
        </references>
      </pivotArea>
    </format>
    <format dxfId="15547">
      <pivotArea dataOnly="0" labelOnly="1" fieldPosition="0">
        <references count="6">
          <reference field="0" count="1" selected="0">
            <x v="373"/>
          </reference>
          <reference field="1" count="1" selected="0">
            <x v="371"/>
          </reference>
          <reference field="2" count="1" selected="0">
            <x v="372"/>
          </reference>
          <reference field="3" count="1" selected="0">
            <x v="372"/>
          </reference>
          <reference field="4" count="1" selected="0">
            <x v="375"/>
          </reference>
          <reference field="5" count="1">
            <x v="372"/>
          </reference>
        </references>
      </pivotArea>
    </format>
    <format dxfId="15546">
      <pivotArea dataOnly="0" labelOnly="1" fieldPosition="0">
        <references count="6">
          <reference field="0" count="1" selected="0">
            <x v="374"/>
          </reference>
          <reference field="1" count="1" selected="0">
            <x v="372"/>
          </reference>
          <reference field="2" count="1" selected="0">
            <x v="373"/>
          </reference>
          <reference field="3" count="1" selected="0">
            <x v="373"/>
          </reference>
          <reference field="4" count="1" selected="0">
            <x v="376"/>
          </reference>
          <reference field="5" count="1">
            <x v="373"/>
          </reference>
        </references>
      </pivotArea>
    </format>
    <format dxfId="15545">
      <pivotArea dataOnly="0" labelOnly="1" fieldPosition="0">
        <references count="6">
          <reference field="0" count="1" selected="0">
            <x v="375"/>
          </reference>
          <reference field="1" count="1" selected="0">
            <x v="373"/>
          </reference>
          <reference field="2" count="1" selected="0">
            <x v="374"/>
          </reference>
          <reference field="3" count="1" selected="0">
            <x v="374"/>
          </reference>
          <reference field="4" count="1" selected="0">
            <x v="377"/>
          </reference>
          <reference field="5" count="1">
            <x v="374"/>
          </reference>
        </references>
      </pivotArea>
    </format>
    <format dxfId="15544">
      <pivotArea dataOnly="0" labelOnly="1" fieldPosition="0">
        <references count="6">
          <reference field="0" count="1" selected="0">
            <x v="376"/>
          </reference>
          <reference field="1" count="1" selected="0">
            <x v="374"/>
          </reference>
          <reference field="2" count="1" selected="0">
            <x v="375"/>
          </reference>
          <reference field="3" count="1" selected="0">
            <x v="375"/>
          </reference>
          <reference field="4" count="1" selected="0">
            <x v="378"/>
          </reference>
          <reference field="5" count="1">
            <x v="375"/>
          </reference>
        </references>
      </pivotArea>
    </format>
    <format dxfId="15543">
      <pivotArea dataOnly="0" labelOnly="1" fieldPosition="0">
        <references count="6">
          <reference field="0" count="1" selected="0">
            <x v="377"/>
          </reference>
          <reference field="1" count="1" selected="0">
            <x v="375"/>
          </reference>
          <reference field="2" count="1" selected="0">
            <x v="376"/>
          </reference>
          <reference field="3" count="1" selected="0">
            <x v="376"/>
          </reference>
          <reference field="4" count="1" selected="0">
            <x v="379"/>
          </reference>
          <reference field="5" count="1">
            <x v="376"/>
          </reference>
        </references>
      </pivotArea>
    </format>
    <format dxfId="15542">
      <pivotArea dataOnly="0" labelOnly="1" fieldPosition="0">
        <references count="6">
          <reference field="0" count="1" selected="0">
            <x v="378"/>
          </reference>
          <reference field="1" count="1" selected="0">
            <x v="376"/>
          </reference>
          <reference field="2" count="1" selected="0">
            <x v="377"/>
          </reference>
          <reference field="3" count="1" selected="0">
            <x v="377"/>
          </reference>
          <reference field="4" count="1" selected="0">
            <x v="380"/>
          </reference>
          <reference field="5" count="1">
            <x v="377"/>
          </reference>
        </references>
      </pivotArea>
    </format>
    <format dxfId="15541">
      <pivotArea dataOnly="0" labelOnly="1" fieldPosition="0">
        <references count="6">
          <reference field="0" count="1" selected="0">
            <x v="379"/>
          </reference>
          <reference field="1" count="1" selected="0">
            <x v="377"/>
          </reference>
          <reference field="2" count="1" selected="0">
            <x v="378"/>
          </reference>
          <reference field="3" count="1" selected="0">
            <x v="378"/>
          </reference>
          <reference field="4" count="1" selected="0">
            <x v="381"/>
          </reference>
          <reference field="5" count="1">
            <x v="378"/>
          </reference>
        </references>
      </pivotArea>
    </format>
    <format dxfId="15540">
      <pivotArea dataOnly="0" labelOnly="1" fieldPosition="0">
        <references count="6">
          <reference field="0" count="1" selected="0">
            <x v="380"/>
          </reference>
          <reference field="1" count="1" selected="0">
            <x v="378"/>
          </reference>
          <reference field="2" count="1" selected="0">
            <x v="379"/>
          </reference>
          <reference field="3" count="1" selected="0">
            <x v="379"/>
          </reference>
          <reference field="4" count="1" selected="0">
            <x v="382"/>
          </reference>
          <reference field="5" count="1">
            <x v="379"/>
          </reference>
        </references>
      </pivotArea>
    </format>
    <format dxfId="15539">
      <pivotArea dataOnly="0" labelOnly="1" fieldPosition="0">
        <references count="6">
          <reference field="0" count="1" selected="0">
            <x v="381"/>
          </reference>
          <reference field="1" count="1" selected="0">
            <x v="379"/>
          </reference>
          <reference field="2" count="1" selected="0">
            <x v="380"/>
          </reference>
          <reference field="3" count="1" selected="0">
            <x v="380"/>
          </reference>
          <reference field="4" count="1" selected="0">
            <x v="383"/>
          </reference>
          <reference field="5" count="1">
            <x v="380"/>
          </reference>
        </references>
      </pivotArea>
    </format>
    <format dxfId="15538">
      <pivotArea dataOnly="0" labelOnly="1" fieldPosition="0">
        <references count="6">
          <reference field="0" count="1" selected="0">
            <x v="382"/>
          </reference>
          <reference field="1" count="1" selected="0">
            <x v="380"/>
          </reference>
          <reference field="2" count="1" selected="0">
            <x v="381"/>
          </reference>
          <reference field="3" count="1" selected="0">
            <x v="381"/>
          </reference>
          <reference field="4" count="1" selected="0">
            <x v="384"/>
          </reference>
          <reference field="5" count="1">
            <x v="381"/>
          </reference>
        </references>
      </pivotArea>
    </format>
    <format dxfId="15537">
      <pivotArea dataOnly="0" labelOnly="1" fieldPosition="0">
        <references count="6">
          <reference field="0" count="1" selected="0">
            <x v="383"/>
          </reference>
          <reference field="1" count="1" selected="0">
            <x v="381"/>
          </reference>
          <reference field="2" count="1" selected="0">
            <x v="382"/>
          </reference>
          <reference field="3" count="1" selected="0">
            <x v="382"/>
          </reference>
          <reference field="4" count="1" selected="0">
            <x v="385"/>
          </reference>
          <reference field="5" count="1">
            <x v="382"/>
          </reference>
        </references>
      </pivotArea>
    </format>
    <format dxfId="15536">
      <pivotArea dataOnly="0" labelOnly="1" fieldPosition="0">
        <references count="6">
          <reference field="0" count="1" selected="0">
            <x v="384"/>
          </reference>
          <reference field="1" count="1" selected="0">
            <x v="382"/>
          </reference>
          <reference field="2" count="1" selected="0">
            <x v="383"/>
          </reference>
          <reference field="3" count="1" selected="0">
            <x v="383"/>
          </reference>
          <reference field="4" count="1" selected="0">
            <x v="386"/>
          </reference>
          <reference field="5" count="1">
            <x v="383"/>
          </reference>
        </references>
      </pivotArea>
    </format>
    <format dxfId="15535">
      <pivotArea dataOnly="0" labelOnly="1" fieldPosition="0">
        <references count="6">
          <reference field="0" count="1" selected="0">
            <x v="385"/>
          </reference>
          <reference field="1" count="1" selected="0">
            <x v="383"/>
          </reference>
          <reference field="2" count="1" selected="0">
            <x v="384"/>
          </reference>
          <reference field="3" count="1" selected="0">
            <x v="384"/>
          </reference>
          <reference field="4" count="1" selected="0">
            <x v="387"/>
          </reference>
          <reference field="5" count="1">
            <x v="384"/>
          </reference>
        </references>
      </pivotArea>
    </format>
    <format dxfId="15534">
      <pivotArea dataOnly="0" labelOnly="1" fieldPosition="0">
        <references count="6">
          <reference field="0" count="1" selected="0">
            <x v="386"/>
          </reference>
          <reference field="1" count="1" selected="0">
            <x v="384"/>
          </reference>
          <reference field="2" count="1" selected="0">
            <x v="385"/>
          </reference>
          <reference field="3" count="1" selected="0">
            <x v="385"/>
          </reference>
          <reference field="4" count="1" selected="0">
            <x v="388"/>
          </reference>
          <reference field="5" count="1">
            <x v="385"/>
          </reference>
        </references>
      </pivotArea>
    </format>
    <format dxfId="15533">
      <pivotArea dataOnly="0" labelOnly="1" fieldPosition="0">
        <references count="6">
          <reference field="0" count="1" selected="0">
            <x v="387"/>
          </reference>
          <reference field="1" count="1" selected="0">
            <x v="385"/>
          </reference>
          <reference field="2" count="1" selected="0">
            <x v="386"/>
          </reference>
          <reference field="3" count="1" selected="0">
            <x v="386"/>
          </reference>
          <reference field="4" count="1" selected="0">
            <x v="389"/>
          </reference>
          <reference field="5" count="1">
            <x v="386"/>
          </reference>
        </references>
      </pivotArea>
    </format>
    <format dxfId="15532">
      <pivotArea dataOnly="0" labelOnly="1" fieldPosition="0">
        <references count="6">
          <reference field="0" count="1" selected="0">
            <x v="388"/>
          </reference>
          <reference field="1" count="1" selected="0">
            <x v="386"/>
          </reference>
          <reference field="2" count="1" selected="0">
            <x v="387"/>
          </reference>
          <reference field="3" count="1" selected="0">
            <x v="387"/>
          </reference>
          <reference field="4" count="1" selected="0">
            <x v="390"/>
          </reference>
          <reference field="5" count="1">
            <x v="387"/>
          </reference>
        </references>
      </pivotArea>
    </format>
    <format dxfId="15531">
      <pivotArea dataOnly="0" labelOnly="1" fieldPosition="0">
        <references count="6">
          <reference field="0" count="1" selected="0">
            <x v="389"/>
          </reference>
          <reference field="1" count="1" selected="0">
            <x v="387"/>
          </reference>
          <reference field="2" count="1" selected="0">
            <x v="388"/>
          </reference>
          <reference field="3" count="1" selected="0">
            <x v="388"/>
          </reference>
          <reference field="4" count="1" selected="0">
            <x v="391"/>
          </reference>
          <reference field="5" count="1">
            <x v="388"/>
          </reference>
        </references>
      </pivotArea>
    </format>
    <format dxfId="15530">
      <pivotArea dataOnly="0" labelOnly="1" fieldPosition="0">
        <references count="6">
          <reference field="0" count="1" selected="0">
            <x v="390"/>
          </reference>
          <reference field="1" count="1" selected="0">
            <x v="388"/>
          </reference>
          <reference field="2" count="1" selected="0">
            <x v="389"/>
          </reference>
          <reference field="3" count="1" selected="0">
            <x v="389"/>
          </reference>
          <reference field="4" count="1" selected="0">
            <x v="392"/>
          </reference>
          <reference field="5" count="1">
            <x v="389"/>
          </reference>
        </references>
      </pivotArea>
    </format>
    <format dxfId="15529">
      <pivotArea dataOnly="0" labelOnly="1" fieldPosition="0">
        <references count="6">
          <reference field="0" count="1" selected="0">
            <x v="391"/>
          </reference>
          <reference field="1" count="1" selected="0">
            <x v="389"/>
          </reference>
          <reference field="2" count="1" selected="0">
            <x v="390"/>
          </reference>
          <reference field="3" count="1" selected="0">
            <x v="390"/>
          </reference>
          <reference field="4" count="1" selected="0">
            <x v="393"/>
          </reference>
          <reference field="5" count="1">
            <x v="390"/>
          </reference>
        </references>
      </pivotArea>
    </format>
    <format dxfId="15528">
      <pivotArea dataOnly="0" labelOnly="1" fieldPosition="0">
        <references count="6">
          <reference field="0" count="1" selected="0">
            <x v="392"/>
          </reference>
          <reference field="1" count="1" selected="0">
            <x v="390"/>
          </reference>
          <reference field="2" count="1" selected="0">
            <x v="391"/>
          </reference>
          <reference field="3" count="1" selected="0">
            <x v="391"/>
          </reference>
          <reference field="4" count="1" selected="0">
            <x v="394"/>
          </reference>
          <reference field="5" count="1">
            <x v="391"/>
          </reference>
        </references>
      </pivotArea>
    </format>
    <format dxfId="15527">
      <pivotArea dataOnly="0" labelOnly="1" fieldPosition="0">
        <references count="6">
          <reference field="0" count="1" selected="0">
            <x v="393"/>
          </reference>
          <reference field="1" count="1" selected="0">
            <x v="391"/>
          </reference>
          <reference field="2" count="1" selected="0">
            <x v="392"/>
          </reference>
          <reference field="3" count="1" selected="0">
            <x v="392"/>
          </reference>
          <reference field="4" count="1" selected="0">
            <x v="395"/>
          </reference>
          <reference field="5" count="1">
            <x v="392"/>
          </reference>
        </references>
      </pivotArea>
    </format>
    <format dxfId="15526">
      <pivotArea dataOnly="0" labelOnly="1" fieldPosition="0">
        <references count="6">
          <reference field="0" count="1" selected="0">
            <x v="394"/>
          </reference>
          <reference field="1" count="1" selected="0">
            <x v="392"/>
          </reference>
          <reference field="2" count="1" selected="0">
            <x v="393"/>
          </reference>
          <reference field="3" count="1" selected="0">
            <x v="393"/>
          </reference>
          <reference field="4" count="1" selected="0">
            <x v="396"/>
          </reference>
          <reference field="5" count="1">
            <x v="393"/>
          </reference>
        </references>
      </pivotArea>
    </format>
    <format dxfId="15525">
      <pivotArea dataOnly="0" labelOnly="1" fieldPosition="0">
        <references count="6">
          <reference field="0" count="1" selected="0">
            <x v="395"/>
          </reference>
          <reference field="1" count="1" selected="0">
            <x v="393"/>
          </reference>
          <reference field="2" count="1" selected="0">
            <x v="394"/>
          </reference>
          <reference field="3" count="1" selected="0">
            <x v="394"/>
          </reference>
          <reference field="4" count="1" selected="0">
            <x v="397"/>
          </reference>
          <reference field="5" count="1">
            <x v="394"/>
          </reference>
        </references>
      </pivotArea>
    </format>
    <format dxfId="15524">
      <pivotArea dataOnly="0" labelOnly="1" fieldPosition="0">
        <references count="6">
          <reference field="0" count="1" selected="0">
            <x v="396"/>
          </reference>
          <reference field="1" count="1" selected="0">
            <x v="394"/>
          </reference>
          <reference field="2" count="1" selected="0">
            <x v="395"/>
          </reference>
          <reference field="3" count="1" selected="0">
            <x v="395"/>
          </reference>
          <reference field="4" count="1" selected="0">
            <x v="398"/>
          </reference>
          <reference field="5" count="1">
            <x v="395"/>
          </reference>
        </references>
      </pivotArea>
    </format>
    <format dxfId="15523">
      <pivotArea dataOnly="0" labelOnly="1" fieldPosition="0">
        <references count="6">
          <reference field="0" count="1" selected="0">
            <x v="397"/>
          </reference>
          <reference field="1" count="1" selected="0">
            <x v="395"/>
          </reference>
          <reference field="2" count="1" selected="0">
            <x v="396"/>
          </reference>
          <reference field="3" count="1" selected="0">
            <x v="396"/>
          </reference>
          <reference field="4" count="1" selected="0">
            <x v="399"/>
          </reference>
          <reference field="5" count="1">
            <x v="396"/>
          </reference>
        </references>
      </pivotArea>
    </format>
    <format dxfId="15522">
      <pivotArea dataOnly="0" labelOnly="1" fieldPosition="0">
        <references count="6">
          <reference field="0" count="1" selected="0">
            <x v="398"/>
          </reference>
          <reference field="1" count="1" selected="0">
            <x v="396"/>
          </reference>
          <reference field="2" count="1" selected="0">
            <x v="397"/>
          </reference>
          <reference field="3" count="1" selected="0">
            <x v="397"/>
          </reference>
          <reference field="4" count="1" selected="0">
            <x v="400"/>
          </reference>
          <reference field="5" count="1">
            <x v="397"/>
          </reference>
        </references>
      </pivotArea>
    </format>
    <format dxfId="15521">
      <pivotArea dataOnly="0" labelOnly="1" fieldPosition="0">
        <references count="6">
          <reference field="0" count="1" selected="0">
            <x v="399"/>
          </reference>
          <reference field="1" count="1" selected="0">
            <x v="397"/>
          </reference>
          <reference field="2" count="1" selected="0">
            <x v="398"/>
          </reference>
          <reference field="3" count="1" selected="0">
            <x v="398"/>
          </reference>
          <reference field="4" count="1" selected="0">
            <x v="401"/>
          </reference>
          <reference field="5" count="1">
            <x v="398"/>
          </reference>
        </references>
      </pivotArea>
    </format>
    <format dxfId="15520">
      <pivotArea dataOnly="0" labelOnly="1" fieldPosition="0">
        <references count="6">
          <reference field="0" count="1" selected="0">
            <x v="400"/>
          </reference>
          <reference field="1" count="1" selected="0">
            <x v="398"/>
          </reference>
          <reference field="2" count="1" selected="0">
            <x v="399"/>
          </reference>
          <reference field="3" count="1" selected="0">
            <x v="399"/>
          </reference>
          <reference field="4" count="1" selected="0">
            <x v="402"/>
          </reference>
          <reference field="5" count="1">
            <x v="399"/>
          </reference>
        </references>
      </pivotArea>
    </format>
    <format dxfId="15519">
      <pivotArea dataOnly="0" labelOnly="1" fieldPosition="0">
        <references count="6">
          <reference field="0" count="1" selected="0">
            <x v="401"/>
          </reference>
          <reference field="1" count="1" selected="0">
            <x v="399"/>
          </reference>
          <reference field="2" count="1" selected="0">
            <x v="400"/>
          </reference>
          <reference field="3" count="1" selected="0">
            <x v="400"/>
          </reference>
          <reference field="4" count="1" selected="0">
            <x v="403"/>
          </reference>
          <reference field="5" count="1">
            <x v="400"/>
          </reference>
        </references>
      </pivotArea>
    </format>
    <format dxfId="15518">
      <pivotArea dataOnly="0" labelOnly="1" fieldPosition="0">
        <references count="6">
          <reference field="0" count="1" selected="0">
            <x v="402"/>
          </reference>
          <reference field="1" count="1" selected="0">
            <x v="400"/>
          </reference>
          <reference field="2" count="1" selected="0">
            <x v="401"/>
          </reference>
          <reference field="3" count="1" selected="0">
            <x v="401"/>
          </reference>
          <reference field="4" count="1" selected="0">
            <x v="404"/>
          </reference>
          <reference field="5" count="1">
            <x v="401"/>
          </reference>
        </references>
      </pivotArea>
    </format>
    <format dxfId="15517">
      <pivotArea dataOnly="0" labelOnly="1" fieldPosition="0">
        <references count="6">
          <reference field="0" count="1" selected="0">
            <x v="403"/>
          </reference>
          <reference field="1" count="1" selected="0">
            <x v="401"/>
          </reference>
          <reference field="2" count="1" selected="0">
            <x v="402"/>
          </reference>
          <reference field="3" count="1" selected="0">
            <x v="402"/>
          </reference>
          <reference field="4" count="1" selected="0">
            <x v="405"/>
          </reference>
          <reference field="5" count="1">
            <x v="402"/>
          </reference>
        </references>
      </pivotArea>
    </format>
    <format dxfId="15516">
      <pivotArea dataOnly="0" labelOnly="1" fieldPosition="0">
        <references count="6">
          <reference field="0" count="1" selected="0">
            <x v="404"/>
          </reference>
          <reference field="1" count="1" selected="0">
            <x v="402"/>
          </reference>
          <reference field="2" count="1" selected="0">
            <x v="403"/>
          </reference>
          <reference field="3" count="1" selected="0">
            <x v="403"/>
          </reference>
          <reference field="4" count="1" selected="0">
            <x v="406"/>
          </reference>
          <reference field="5" count="1">
            <x v="403"/>
          </reference>
        </references>
      </pivotArea>
    </format>
    <format dxfId="15515">
      <pivotArea dataOnly="0" labelOnly="1" fieldPosition="0">
        <references count="6">
          <reference field="0" count="1" selected="0">
            <x v="405"/>
          </reference>
          <reference field="1" count="1" selected="0">
            <x v="403"/>
          </reference>
          <reference field="2" count="1" selected="0">
            <x v="404"/>
          </reference>
          <reference field="3" count="1" selected="0">
            <x v="404"/>
          </reference>
          <reference field="4" count="1" selected="0">
            <x v="407"/>
          </reference>
          <reference field="5" count="1">
            <x v="404"/>
          </reference>
        </references>
      </pivotArea>
    </format>
    <format dxfId="15514">
      <pivotArea dataOnly="0" labelOnly="1" fieldPosition="0">
        <references count="6">
          <reference field="0" count="1" selected="0">
            <x v="406"/>
          </reference>
          <reference field="1" count="1" selected="0">
            <x v="404"/>
          </reference>
          <reference field="2" count="1" selected="0">
            <x v="405"/>
          </reference>
          <reference field="3" count="1" selected="0">
            <x v="405"/>
          </reference>
          <reference field="4" count="1" selected="0">
            <x v="408"/>
          </reference>
          <reference field="5" count="1">
            <x v="405"/>
          </reference>
        </references>
      </pivotArea>
    </format>
    <format dxfId="15513">
      <pivotArea dataOnly="0" labelOnly="1" fieldPosition="0">
        <references count="6">
          <reference field="0" count="1" selected="0">
            <x v="407"/>
          </reference>
          <reference field="1" count="1" selected="0">
            <x v="405"/>
          </reference>
          <reference field="2" count="1" selected="0">
            <x v="406"/>
          </reference>
          <reference field="3" count="1" selected="0">
            <x v="406"/>
          </reference>
          <reference field="4" count="1" selected="0">
            <x v="409"/>
          </reference>
          <reference field="5" count="1">
            <x v="406"/>
          </reference>
        </references>
      </pivotArea>
    </format>
    <format dxfId="15512">
      <pivotArea dataOnly="0" labelOnly="1" fieldPosition="0">
        <references count="6">
          <reference field="0" count="1" selected="0">
            <x v="408"/>
          </reference>
          <reference field="1" count="1" selected="0">
            <x v="406"/>
          </reference>
          <reference field="2" count="1" selected="0">
            <x v="407"/>
          </reference>
          <reference field="3" count="1" selected="0">
            <x v="407"/>
          </reference>
          <reference field="4" count="1" selected="0">
            <x v="410"/>
          </reference>
          <reference field="5" count="1">
            <x v="407"/>
          </reference>
        </references>
      </pivotArea>
    </format>
    <format dxfId="15511">
      <pivotArea dataOnly="0" labelOnly="1" fieldPosition="0">
        <references count="6">
          <reference field="0" count="1" selected="0">
            <x v="409"/>
          </reference>
          <reference field="1" count="1" selected="0">
            <x v="407"/>
          </reference>
          <reference field="2" count="1" selected="0">
            <x v="408"/>
          </reference>
          <reference field="3" count="1" selected="0">
            <x v="408"/>
          </reference>
          <reference field="4" count="1" selected="0">
            <x v="411"/>
          </reference>
          <reference field="5" count="1">
            <x v="408"/>
          </reference>
        </references>
      </pivotArea>
    </format>
    <format dxfId="15510">
      <pivotArea dataOnly="0" labelOnly="1" fieldPosition="0">
        <references count="6">
          <reference field="0" count="1" selected="0">
            <x v="410"/>
          </reference>
          <reference field="1" count="1" selected="0">
            <x v="408"/>
          </reference>
          <reference field="2" count="1" selected="0">
            <x v="409"/>
          </reference>
          <reference field="3" count="1" selected="0">
            <x v="409"/>
          </reference>
          <reference field="4" count="1" selected="0">
            <x v="412"/>
          </reference>
          <reference field="5" count="1">
            <x v="409"/>
          </reference>
        </references>
      </pivotArea>
    </format>
    <format dxfId="15509">
      <pivotArea dataOnly="0" labelOnly="1" fieldPosition="0">
        <references count="6">
          <reference field="0" count="1" selected="0">
            <x v="411"/>
          </reference>
          <reference field="1" count="1" selected="0">
            <x v="409"/>
          </reference>
          <reference field="2" count="1" selected="0">
            <x v="410"/>
          </reference>
          <reference field="3" count="1" selected="0">
            <x v="410"/>
          </reference>
          <reference field="4" count="1" selected="0">
            <x v="413"/>
          </reference>
          <reference field="5" count="1">
            <x v="410"/>
          </reference>
        </references>
      </pivotArea>
    </format>
    <format dxfId="15508">
      <pivotArea dataOnly="0" labelOnly="1" fieldPosition="0">
        <references count="6">
          <reference field="0" count="1" selected="0">
            <x v="412"/>
          </reference>
          <reference field="1" count="1" selected="0">
            <x v="410"/>
          </reference>
          <reference field="2" count="1" selected="0">
            <x v="411"/>
          </reference>
          <reference field="3" count="1" selected="0">
            <x v="411"/>
          </reference>
          <reference field="4" count="1" selected="0">
            <x v="414"/>
          </reference>
          <reference field="5" count="1">
            <x v="411"/>
          </reference>
        </references>
      </pivotArea>
    </format>
    <format dxfId="15507">
      <pivotArea dataOnly="0" labelOnly="1" fieldPosition="0">
        <references count="6">
          <reference field="0" count="1" selected="0">
            <x v="413"/>
          </reference>
          <reference field="1" count="1" selected="0">
            <x v="411"/>
          </reference>
          <reference field="2" count="1" selected="0">
            <x v="412"/>
          </reference>
          <reference field="3" count="1" selected="0">
            <x v="412"/>
          </reference>
          <reference field="4" count="1" selected="0">
            <x v="415"/>
          </reference>
          <reference field="5" count="1">
            <x v="412"/>
          </reference>
        </references>
      </pivotArea>
    </format>
    <format dxfId="15506">
      <pivotArea dataOnly="0" labelOnly="1" fieldPosition="0">
        <references count="6">
          <reference field="0" count="1" selected="0">
            <x v="414"/>
          </reference>
          <reference field="1" count="1" selected="0">
            <x v="412"/>
          </reference>
          <reference field="2" count="1" selected="0">
            <x v="413"/>
          </reference>
          <reference field="3" count="1" selected="0">
            <x v="413"/>
          </reference>
          <reference field="4" count="1" selected="0">
            <x v="416"/>
          </reference>
          <reference field="5" count="1">
            <x v="413"/>
          </reference>
        </references>
      </pivotArea>
    </format>
    <format dxfId="15505">
      <pivotArea dataOnly="0" labelOnly="1" fieldPosition="0">
        <references count="6">
          <reference field="0" count="1" selected="0">
            <x v="415"/>
          </reference>
          <reference field="1" count="1" selected="0">
            <x v="413"/>
          </reference>
          <reference field="2" count="1" selected="0">
            <x v="414"/>
          </reference>
          <reference field="3" count="1" selected="0">
            <x v="414"/>
          </reference>
          <reference field="4" count="1" selected="0">
            <x v="417"/>
          </reference>
          <reference field="5" count="1">
            <x v="414"/>
          </reference>
        </references>
      </pivotArea>
    </format>
    <format dxfId="15504">
      <pivotArea dataOnly="0" labelOnly="1" fieldPosition="0">
        <references count="6">
          <reference field="0" count="1" selected="0">
            <x v="416"/>
          </reference>
          <reference field="1" count="1" selected="0">
            <x v="414"/>
          </reference>
          <reference field="2" count="1" selected="0">
            <x v="415"/>
          </reference>
          <reference field="3" count="1" selected="0">
            <x v="415"/>
          </reference>
          <reference field="4" count="1" selected="0">
            <x v="418"/>
          </reference>
          <reference field="5" count="1">
            <x v="415"/>
          </reference>
        </references>
      </pivotArea>
    </format>
    <format dxfId="15503">
      <pivotArea dataOnly="0" labelOnly="1" fieldPosition="0">
        <references count="6">
          <reference field="0" count="1" selected="0">
            <x v="417"/>
          </reference>
          <reference field="1" count="1" selected="0">
            <x v="415"/>
          </reference>
          <reference field="2" count="1" selected="0">
            <x v="416"/>
          </reference>
          <reference field="3" count="1" selected="0">
            <x v="416"/>
          </reference>
          <reference field="4" count="1" selected="0">
            <x v="419"/>
          </reference>
          <reference field="5" count="1">
            <x v="416"/>
          </reference>
        </references>
      </pivotArea>
    </format>
    <format dxfId="15502">
      <pivotArea dataOnly="0" labelOnly="1" fieldPosition="0">
        <references count="6">
          <reference field="0" count="1" selected="0">
            <x v="418"/>
          </reference>
          <reference field="1" count="1" selected="0">
            <x v="416"/>
          </reference>
          <reference field="2" count="1" selected="0">
            <x v="417"/>
          </reference>
          <reference field="3" count="1" selected="0">
            <x v="417"/>
          </reference>
          <reference field="4" count="1" selected="0">
            <x v="420"/>
          </reference>
          <reference field="5" count="1">
            <x v="417"/>
          </reference>
        </references>
      </pivotArea>
    </format>
    <format dxfId="15501">
      <pivotArea dataOnly="0" labelOnly="1" fieldPosition="0">
        <references count="6">
          <reference field="0" count="1" selected="0">
            <x v="419"/>
          </reference>
          <reference field="1" count="1" selected="0">
            <x v="417"/>
          </reference>
          <reference field="2" count="1" selected="0">
            <x v="418"/>
          </reference>
          <reference field="3" count="1" selected="0">
            <x v="418"/>
          </reference>
          <reference field="4" count="1" selected="0">
            <x v="421"/>
          </reference>
          <reference field="5" count="1">
            <x v="418"/>
          </reference>
        </references>
      </pivotArea>
    </format>
    <format dxfId="15500">
      <pivotArea dataOnly="0" labelOnly="1" fieldPosition="0">
        <references count="6">
          <reference field="0" count="1" selected="0">
            <x v="420"/>
          </reference>
          <reference field="1" count="1" selected="0">
            <x v="418"/>
          </reference>
          <reference field="2" count="1" selected="0">
            <x v="419"/>
          </reference>
          <reference field="3" count="1" selected="0">
            <x v="419"/>
          </reference>
          <reference field="4" count="1" selected="0">
            <x v="422"/>
          </reference>
          <reference field="5" count="1">
            <x v="419"/>
          </reference>
        </references>
      </pivotArea>
    </format>
    <format dxfId="15499">
      <pivotArea dataOnly="0" labelOnly="1" fieldPosition="0">
        <references count="6">
          <reference field="0" count="1" selected="0">
            <x v="421"/>
          </reference>
          <reference field="1" count="1" selected="0">
            <x v="419"/>
          </reference>
          <reference field="2" count="1" selected="0">
            <x v="420"/>
          </reference>
          <reference field="3" count="1" selected="0">
            <x v="420"/>
          </reference>
          <reference field="4" count="1" selected="0">
            <x v="423"/>
          </reference>
          <reference field="5" count="1">
            <x v="420"/>
          </reference>
        </references>
      </pivotArea>
    </format>
    <format dxfId="15498">
      <pivotArea dataOnly="0" labelOnly="1" fieldPosition="0">
        <references count="6">
          <reference field="0" count="1" selected="0">
            <x v="422"/>
          </reference>
          <reference field="1" count="1" selected="0">
            <x v="420"/>
          </reference>
          <reference field="2" count="1" selected="0">
            <x v="421"/>
          </reference>
          <reference field="3" count="1" selected="0">
            <x v="421"/>
          </reference>
          <reference field="4" count="1" selected="0">
            <x v="424"/>
          </reference>
          <reference field="5" count="1">
            <x v="421"/>
          </reference>
        </references>
      </pivotArea>
    </format>
    <format dxfId="15497">
      <pivotArea dataOnly="0" labelOnly="1" fieldPosition="0">
        <references count="6">
          <reference field="0" count="1" selected="0">
            <x v="423"/>
          </reference>
          <reference field="1" count="1" selected="0">
            <x v="421"/>
          </reference>
          <reference field="2" count="1" selected="0">
            <x v="422"/>
          </reference>
          <reference field="3" count="1" selected="0">
            <x v="422"/>
          </reference>
          <reference field="4" count="1" selected="0">
            <x v="425"/>
          </reference>
          <reference field="5" count="1">
            <x v="422"/>
          </reference>
        </references>
      </pivotArea>
    </format>
    <format dxfId="15496">
      <pivotArea dataOnly="0" labelOnly="1" fieldPosition="0">
        <references count="6">
          <reference field="0" count="1" selected="0">
            <x v="424"/>
          </reference>
          <reference field="1" count="1" selected="0">
            <x v="422"/>
          </reference>
          <reference field="2" count="1" selected="0">
            <x v="423"/>
          </reference>
          <reference field="3" count="1" selected="0">
            <x v="423"/>
          </reference>
          <reference field="4" count="1" selected="0">
            <x v="426"/>
          </reference>
          <reference field="5" count="1">
            <x v="423"/>
          </reference>
        </references>
      </pivotArea>
    </format>
    <format dxfId="15495">
      <pivotArea dataOnly="0" labelOnly="1" fieldPosition="0">
        <references count="6">
          <reference field="0" count="1" selected="0">
            <x v="425"/>
          </reference>
          <reference field="1" count="1" selected="0">
            <x v="423"/>
          </reference>
          <reference field="2" count="1" selected="0">
            <x v="424"/>
          </reference>
          <reference field="3" count="1" selected="0">
            <x v="424"/>
          </reference>
          <reference field="4" count="1" selected="0">
            <x v="427"/>
          </reference>
          <reference field="5" count="1">
            <x v="424"/>
          </reference>
        </references>
      </pivotArea>
    </format>
    <format dxfId="15494">
      <pivotArea dataOnly="0" labelOnly="1" fieldPosition="0">
        <references count="6">
          <reference field="0" count="1" selected="0">
            <x v="426"/>
          </reference>
          <reference field="1" count="1" selected="0">
            <x v="424"/>
          </reference>
          <reference field="2" count="1" selected="0">
            <x v="425"/>
          </reference>
          <reference field="3" count="1" selected="0">
            <x v="425"/>
          </reference>
          <reference field="4" count="1" selected="0">
            <x v="428"/>
          </reference>
          <reference field="5" count="1">
            <x v="425"/>
          </reference>
        </references>
      </pivotArea>
    </format>
    <format dxfId="15493">
      <pivotArea dataOnly="0" labelOnly="1" fieldPosition="0">
        <references count="6">
          <reference field="0" count="1" selected="0">
            <x v="427"/>
          </reference>
          <reference field="1" count="1" selected="0">
            <x v="425"/>
          </reference>
          <reference field="2" count="1" selected="0">
            <x v="426"/>
          </reference>
          <reference field="3" count="1" selected="0">
            <x v="426"/>
          </reference>
          <reference field="4" count="1" selected="0">
            <x v="429"/>
          </reference>
          <reference field="5" count="1">
            <x v="426"/>
          </reference>
        </references>
      </pivotArea>
    </format>
    <format dxfId="15492">
      <pivotArea dataOnly="0" labelOnly="1" fieldPosition="0">
        <references count="6">
          <reference field="0" count="1" selected="0">
            <x v="428"/>
          </reference>
          <reference field="1" count="1" selected="0">
            <x v="426"/>
          </reference>
          <reference field="2" count="1" selected="0">
            <x v="427"/>
          </reference>
          <reference field="3" count="1" selected="0">
            <x v="427"/>
          </reference>
          <reference field="4" count="1" selected="0">
            <x v="430"/>
          </reference>
          <reference field="5" count="1">
            <x v="427"/>
          </reference>
        </references>
      </pivotArea>
    </format>
    <format dxfId="15491">
      <pivotArea dataOnly="0" labelOnly="1" fieldPosition="0">
        <references count="6">
          <reference field="0" count="1" selected="0">
            <x v="429"/>
          </reference>
          <reference field="1" count="1" selected="0">
            <x v="427"/>
          </reference>
          <reference field="2" count="1" selected="0">
            <x v="428"/>
          </reference>
          <reference field="3" count="1" selected="0">
            <x v="428"/>
          </reference>
          <reference field="4" count="1" selected="0">
            <x v="431"/>
          </reference>
          <reference field="5" count="1">
            <x v="428"/>
          </reference>
        </references>
      </pivotArea>
    </format>
    <format dxfId="15490">
      <pivotArea dataOnly="0" labelOnly="1" fieldPosition="0">
        <references count="6">
          <reference field="0" count="1" selected="0">
            <x v="430"/>
          </reference>
          <reference field="1" count="1" selected="0">
            <x v="428"/>
          </reference>
          <reference field="2" count="1" selected="0">
            <x v="429"/>
          </reference>
          <reference field="3" count="1" selected="0">
            <x v="429"/>
          </reference>
          <reference field="4" count="1" selected="0">
            <x v="432"/>
          </reference>
          <reference field="5" count="1">
            <x v="429"/>
          </reference>
        </references>
      </pivotArea>
    </format>
    <format dxfId="15489">
      <pivotArea dataOnly="0" labelOnly="1" fieldPosition="0">
        <references count="6">
          <reference field="0" count="1" selected="0">
            <x v="431"/>
          </reference>
          <reference field="1" count="1" selected="0">
            <x v="429"/>
          </reference>
          <reference field="2" count="1" selected="0">
            <x v="430"/>
          </reference>
          <reference field="3" count="1" selected="0">
            <x v="430"/>
          </reference>
          <reference field="4" count="1" selected="0">
            <x v="433"/>
          </reference>
          <reference field="5" count="1">
            <x v="430"/>
          </reference>
        </references>
      </pivotArea>
    </format>
    <format dxfId="15488">
      <pivotArea dataOnly="0" labelOnly="1" fieldPosition="0">
        <references count="6">
          <reference field="0" count="1" selected="0">
            <x v="432"/>
          </reference>
          <reference field="1" count="1" selected="0">
            <x v="430"/>
          </reference>
          <reference field="2" count="1" selected="0">
            <x v="431"/>
          </reference>
          <reference field="3" count="1" selected="0">
            <x v="431"/>
          </reference>
          <reference field="4" count="1" selected="0">
            <x v="434"/>
          </reference>
          <reference field="5" count="1">
            <x v="431"/>
          </reference>
        </references>
      </pivotArea>
    </format>
    <format dxfId="15487">
      <pivotArea dataOnly="0" labelOnly="1" fieldPosition="0">
        <references count="6">
          <reference field="0" count="1" selected="0">
            <x v="433"/>
          </reference>
          <reference field="1" count="1" selected="0">
            <x v="431"/>
          </reference>
          <reference field="2" count="1" selected="0">
            <x v="432"/>
          </reference>
          <reference field="3" count="1" selected="0">
            <x v="432"/>
          </reference>
          <reference field="4" count="1" selected="0">
            <x v="435"/>
          </reference>
          <reference field="5" count="1">
            <x v="432"/>
          </reference>
        </references>
      </pivotArea>
    </format>
    <format dxfId="15486">
      <pivotArea dataOnly="0" labelOnly="1" fieldPosition="0">
        <references count="6">
          <reference field="0" count="1" selected="0">
            <x v="434"/>
          </reference>
          <reference field="1" count="1" selected="0">
            <x v="432"/>
          </reference>
          <reference field="2" count="1" selected="0">
            <x v="433"/>
          </reference>
          <reference field="3" count="1" selected="0">
            <x v="433"/>
          </reference>
          <reference field="4" count="1" selected="0">
            <x v="436"/>
          </reference>
          <reference field="5" count="1">
            <x v="433"/>
          </reference>
        </references>
      </pivotArea>
    </format>
    <format dxfId="15485">
      <pivotArea dataOnly="0" labelOnly="1" fieldPosition="0">
        <references count="6">
          <reference field="0" count="1" selected="0">
            <x v="435"/>
          </reference>
          <reference field="1" count="1" selected="0">
            <x v="433"/>
          </reference>
          <reference field="2" count="1" selected="0">
            <x v="434"/>
          </reference>
          <reference field="3" count="1" selected="0">
            <x v="434"/>
          </reference>
          <reference field="4" count="1" selected="0">
            <x v="437"/>
          </reference>
          <reference field="5" count="1">
            <x v="434"/>
          </reference>
        </references>
      </pivotArea>
    </format>
    <format dxfId="15484">
      <pivotArea dataOnly="0" labelOnly="1" fieldPosition="0">
        <references count="6">
          <reference field="0" count="1" selected="0">
            <x v="436"/>
          </reference>
          <reference field="1" count="1" selected="0">
            <x v="434"/>
          </reference>
          <reference field="2" count="1" selected="0">
            <x v="435"/>
          </reference>
          <reference field="3" count="1" selected="0">
            <x v="435"/>
          </reference>
          <reference field="4" count="1" selected="0">
            <x v="438"/>
          </reference>
          <reference field="5" count="1">
            <x v="435"/>
          </reference>
        </references>
      </pivotArea>
    </format>
    <format dxfId="15483">
      <pivotArea dataOnly="0" labelOnly="1" fieldPosition="0">
        <references count="6">
          <reference field="0" count="1" selected="0">
            <x v="437"/>
          </reference>
          <reference field="1" count="1" selected="0">
            <x v="435"/>
          </reference>
          <reference field="2" count="1" selected="0">
            <x v="436"/>
          </reference>
          <reference field="3" count="1" selected="0">
            <x v="436"/>
          </reference>
          <reference field="4" count="1" selected="0">
            <x v="439"/>
          </reference>
          <reference field="5" count="1">
            <x v="436"/>
          </reference>
        </references>
      </pivotArea>
    </format>
    <format dxfId="15482">
      <pivotArea dataOnly="0" labelOnly="1" fieldPosition="0">
        <references count="6">
          <reference field="0" count="1" selected="0">
            <x v="438"/>
          </reference>
          <reference field="1" count="1" selected="0">
            <x v="436"/>
          </reference>
          <reference field="2" count="1" selected="0">
            <x v="437"/>
          </reference>
          <reference field="3" count="1" selected="0">
            <x v="437"/>
          </reference>
          <reference field="4" count="1" selected="0">
            <x v="440"/>
          </reference>
          <reference field="5" count="1">
            <x v="437"/>
          </reference>
        </references>
      </pivotArea>
    </format>
    <format dxfId="15481">
      <pivotArea dataOnly="0" labelOnly="1" fieldPosition="0">
        <references count="6">
          <reference field="0" count="1" selected="0">
            <x v="439"/>
          </reference>
          <reference field="1" count="1" selected="0">
            <x v="437"/>
          </reference>
          <reference field="2" count="1" selected="0">
            <x v="438"/>
          </reference>
          <reference field="3" count="1" selected="0">
            <x v="438"/>
          </reference>
          <reference field="4" count="1" selected="0">
            <x v="441"/>
          </reference>
          <reference field="5" count="1">
            <x v="438"/>
          </reference>
        </references>
      </pivotArea>
    </format>
    <format dxfId="15480">
      <pivotArea dataOnly="0" labelOnly="1" fieldPosition="0">
        <references count="6">
          <reference field="0" count="1" selected="0">
            <x v="440"/>
          </reference>
          <reference field="1" count="1" selected="0">
            <x v="438"/>
          </reference>
          <reference field="2" count="1" selected="0">
            <x v="439"/>
          </reference>
          <reference field="3" count="1" selected="0">
            <x v="439"/>
          </reference>
          <reference field="4" count="1" selected="0">
            <x v="442"/>
          </reference>
          <reference field="5" count="1">
            <x v="439"/>
          </reference>
        </references>
      </pivotArea>
    </format>
    <format dxfId="15479">
      <pivotArea dataOnly="0" labelOnly="1" fieldPosition="0">
        <references count="6">
          <reference field="0" count="1" selected="0">
            <x v="441"/>
          </reference>
          <reference field="1" count="1" selected="0">
            <x v="439"/>
          </reference>
          <reference field="2" count="1" selected="0">
            <x v="440"/>
          </reference>
          <reference field="3" count="1" selected="0">
            <x v="440"/>
          </reference>
          <reference field="4" count="1" selected="0">
            <x v="443"/>
          </reference>
          <reference field="5" count="1">
            <x v="440"/>
          </reference>
        </references>
      </pivotArea>
    </format>
    <format dxfId="15478">
      <pivotArea dataOnly="0" labelOnly="1" fieldPosition="0">
        <references count="6">
          <reference field="0" count="1" selected="0">
            <x v="442"/>
          </reference>
          <reference field="1" count="1" selected="0">
            <x v="440"/>
          </reference>
          <reference field="2" count="1" selected="0">
            <x v="441"/>
          </reference>
          <reference field="3" count="1" selected="0">
            <x v="441"/>
          </reference>
          <reference field="4" count="1" selected="0">
            <x v="444"/>
          </reference>
          <reference field="5" count="1">
            <x v="441"/>
          </reference>
        </references>
      </pivotArea>
    </format>
    <format dxfId="15477">
      <pivotArea dataOnly="0" labelOnly="1" fieldPosition="0">
        <references count="6">
          <reference field="0" count="1" selected="0">
            <x v="443"/>
          </reference>
          <reference field="1" count="1" selected="0">
            <x v="441"/>
          </reference>
          <reference field="2" count="1" selected="0">
            <x v="442"/>
          </reference>
          <reference field="3" count="1" selected="0">
            <x v="442"/>
          </reference>
          <reference field="4" count="1" selected="0">
            <x v="445"/>
          </reference>
          <reference field="5" count="1">
            <x v="442"/>
          </reference>
        </references>
      </pivotArea>
    </format>
    <format dxfId="15476">
      <pivotArea dataOnly="0" labelOnly="1" fieldPosition="0">
        <references count="6">
          <reference field="0" count="1" selected="0">
            <x v="444"/>
          </reference>
          <reference field="1" count="1" selected="0">
            <x v="442"/>
          </reference>
          <reference field="2" count="1" selected="0">
            <x v="443"/>
          </reference>
          <reference field="3" count="1" selected="0">
            <x v="443"/>
          </reference>
          <reference field="4" count="1" selected="0">
            <x v="446"/>
          </reference>
          <reference field="5" count="1">
            <x v="443"/>
          </reference>
        </references>
      </pivotArea>
    </format>
    <format dxfId="15475">
      <pivotArea dataOnly="0" labelOnly="1" fieldPosition="0">
        <references count="6">
          <reference field="0" count="1" selected="0">
            <x v="445"/>
          </reference>
          <reference field="1" count="1" selected="0">
            <x v="443"/>
          </reference>
          <reference field="2" count="1" selected="0">
            <x v="444"/>
          </reference>
          <reference field="3" count="1" selected="0">
            <x v="444"/>
          </reference>
          <reference field="4" count="1" selected="0">
            <x v="447"/>
          </reference>
          <reference field="5" count="1">
            <x v="444"/>
          </reference>
        </references>
      </pivotArea>
    </format>
    <format dxfId="15474">
      <pivotArea dataOnly="0" labelOnly="1" fieldPosition="0">
        <references count="6">
          <reference field="0" count="1" selected="0">
            <x v="446"/>
          </reference>
          <reference field="1" count="1" selected="0">
            <x v="444"/>
          </reference>
          <reference field="2" count="1" selected="0">
            <x v="445"/>
          </reference>
          <reference field="3" count="1" selected="0">
            <x v="445"/>
          </reference>
          <reference field="4" count="1" selected="0">
            <x v="448"/>
          </reference>
          <reference field="5" count="1">
            <x v="445"/>
          </reference>
        </references>
      </pivotArea>
    </format>
    <format dxfId="15473">
      <pivotArea dataOnly="0" labelOnly="1" fieldPosition="0">
        <references count="6">
          <reference field="0" count="1" selected="0">
            <x v="447"/>
          </reference>
          <reference field="1" count="1" selected="0">
            <x v="445"/>
          </reference>
          <reference field="2" count="1" selected="0">
            <x v="446"/>
          </reference>
          <reference field="3" count="1" selected="0">
            <x v="446"/>
          </reference>
          <reference field="4" count="1" selected="0">
            <x v="449"/>
          </reference>
          <reference field="5" count="1">
            <x v="446"/>
          </reference>
        </references>
      </pivotArea>
    </format>
    <format dxfId="15472">
      <pivotArea dataOnly="0" labelOnly="1" fieldPosition="0">
        <references count="6">
          <reference field="0" count="1" selected="0">
            <x v="448"/>
          </reference>
          <reference field="1" count="1" selected="0">
            <x v="446"/>
          </reference>
          <reference field="2" count="1" selected="0">
            <x v="447"/>
          </reference>
          <reference field="3" count="1" selected="0">
            <x v="447"/>
          </reference>
          <reference field="4" count="1" selected="0">
            <x v="450"/>
          </reference>
          <reference field="5" count="1">
            <x v="447"/>
          </reference>
        </references>
      </pivotArea>
    </format>
    <format dxfId="15471">
      <pivotArea dataOnly="0" labelOnly="1" fieldPosition="0">
        <references count="6">
          <reference field="0" count="1" selected="0">
            <x v="449"/>
          </reference>
          <reference field="1" count="1" selected="0">
            <x v="447"/>
          </reference>
          <reference field="2" count="1" selected="0">
            <x v="448"/>
          </reference>
          <reference field="3" count="1" selected="0">
            <x v="448"/>
          </reference>
          <reference field="4" count="1" selected="0">
            <x v="451"/>
          </reference>
          <reference field="5" count="1">
            <x v="448"/>
          </reference>
        </references>
      </pivotArea>
    </format>
    <format dxfId="15470">
      <pivotArea dataOnly="0" labelOnly="1" fieldPosition="0">
        <references count="6">
          <reference field="0" count="1" selected="0">
            <x v="450"/>
          </reference>
          <reference field="1" count="1" selected="0">
            <x v="448"/>
          </reference>
          <reference field="2" count="1" selected="0">
            <x v="449"/>
          </reference>
          <reference field="3" count="1" selected="0">
            <x v="449"/>
          </reference>
          <reference field="4" count="1" selected="0">
            <x v="452"/>
          </reference>
          <reference field="5" count="1">
            <x v="449"/>
          </reference>
        </references>
      </pivotArea>
    </format>
    <format dxfId="15469">
      <pivotArea dataOnly="0" labelOnly="1" fieldPosition="0">
        <references count="6">
          <reference field="0" count="1" selected="0">
            <x v="451"/>
          </reference>
          <reference field="1" count="1" selected="0">
            <x v="449"/>
          </reference>
          <reference field="2" count="1" selected="0">
            <x v="450"/>
          </reference>
          <reference field="3" count="1" selected="0">
            <x v="450"/>
          </reference>
          <reference field="4" count="1" selected="0">
            <x v="453"/>
          </reference>
          <reference field="5" count="1">
            <x v="450"/>
          </reference>
        </references>
      </pivotArea>
    </format>
    <format dxfId="15468">
      <pivotArea dataOnly="0" labelOnly="1" fieldPosition="0">
        <references count="6">
          <reference field="0" count="1" selected="0">
            <x v="452"/>
          </reference>
          <reference field="1" count="1" selected="0">
            <x v="450"/>
          </reference>
          <reference field="2" count="1" selected="0">
            <x v="451"/>
          </reference>
          <reference field="3" count="1" selected="0">
            <x v="451"/>
          </reference>
          <reference field="4" count="1" selected="0">
            <x v="454"/>
          </reference>
          <reference field="5" count="1">
            <x v="451"/>
          </reference>
        </references>
      </pivotArea>
    </format>
    <format dxfId="15467">
      <pivotArea dataOnly="0" labelOnly="1" fieldPosition="0">
        <references count="6">
          <reference field="0" count="1" selected="0">
            <x v="453"/>
          </reference>
          <reference field="1" count="1" selected="0">
            <x v="451"/>
          </reference>
          <reference field="2" count="1" selected="0">
            <x v="452"/>
          </reference>
          <reference field="3" count="1" selected="0">
            <x v="452"/>
          </reference>
          <reference field="4" count="1" selected="0">
            <x v="455"/>
          </reference>
          <reference field="5" count="1">
            <x v="452"/>
          </reference>
        </references>
      </pivotArea>
    </format>
    <format dxfId="15466">
      <pivotArea dataOnly="0" labelOnly="1" fieldPosition="0">
        <references count="6">
          <reference field="0" count="1" selected="0">
            <x v="454"/>
          </reference>
          <reference field="1" count="1" selected="0">
            <x v="452"/>
          </reference>
          <reference field="2" count="1" selected="0">
            <x v="453"/>
          </reference>
          <reference field="3" count="1" selected="0">
            <x v="453"/>
          </reference>
          <reference field="4" count="1" selected="0">
            <x v="456"/>
          </reference>
          <reference field="5" count="1">
            <x v="453"/>
          </reference>
        </references>
      </pivotArea>
    </format>
    <format dxfId="15465">
      <pivotArea dataOnly="0" labelOnly="1" fieldPosition="0">
        <references count="6">
          <reference field="0" count="1" selected="0">
            <x v="455"/>
          </reference>
          <reference field="1" count="1" selected="0">
            <x v="453"/>
          </reference>
          <reference field="2" count="1" selected="0">
            <x v="454"/>
          </reference>
          <reference field="3" count="1" selected="0">
            <x v="454"/>
          </reference>
          <reference field="4" count="1" selected="0">
            <x v="457"/>
          </reference>
          <reference field="5" count="1">
            <x v="454"/>
          </reference>
        </references>
      </pivotArea>
    </format>
    <format dxfId="15464">
      <pivotArea dataOnly="0" labelOnly="1" fieldPosition="0">
        <references count="6">
          <reference field="0" count="1" selected="0">
            <x v="456"/>
          </reference>
          <reference field="1" count="1" selected="0">
            <x v="454"/>
          </reference>
          <reference field="2" count="1" selected="0">
            <x v="455"/>
          </reference>
          <reference field="3" count="1" selected="0">
            <x v="455"/>
          </reference>
          <reference field="4" count="1" selected="0">
            <x v="458"/>
          </reference>
          <reference field="5" count="1">
            <x v="455"/>
          </reference>
        </references>
      </pivotArea>
    </format>
    <format dxfId="15463">
      <pivotArea dataOnly="0" labelOnly="1" fieldPosition="0">
        <references count="6">
          <reference field="0" count="1" selected="0">
            <x v="457"/>
          </reference>
          <reference field="1" count="1" selected="0">
            <x v="455"/>
          </reference>
          <reference field="2" count="1" selected="0">
            <x v="456"/>
          </reference>
          <reference field="3" count="1" selected="0">
            <x v="456"/>
          </reference>
          <reference field="4" count="1" selected="0">
            <x v="459"/>
          </reference>
          <reference field="5" count="1">
            <x v="456"/>
          </reference>
        </references>
      </pivotArea>
    </format>
    <format dxfId="15462">
      <pivotArea dataOnly="0" labelOnly="1" fieldPosition="0">
        <references count="6">
          <reference field="0" count="1" selected="0">
            <x v="458"/>
          </reference>
          <reference field="1" count="1" selected="0">
            <x v="456"/>
          </reference>
          <reference field="2" count="1" selected="0">
            <x v="457"/>
          </reference>
          <reference field="3" count="1" selected="0">
            <x v="457"/>
          </reference>
          <reference field="4" count="1" selected="0">
            <x v="460"/>
          </reference>
          <reference field="5" count="1">
            <x v="457"/>
          </reference>
        </references>
      </pivotArea>
    </format>
    <format dxfId="15461">
      <pivotArea dataOnly="0" labelOnly="1" fieldPosition="0">
        <references count="6">
          <reference field="0" count="1" selected="0">
            <x v="459"/>
          </reference>
          <reference field="1" count="1" selected="0">
            <x v="457"/>
          </reference>
          <reference field="2" count="1" selected="0">
            <x v="458"/>
          </reference>
          <reference field="3" count="1" selected="0">
            <x v="458"/>
          </reference>
          <reference field="4" count="1" selected="0">
            <x v="461"/>
          </reference>
          <reference field="5" count="1">
            <x v="458"/>
          </reference>
        </references>
      </pivotArea>
    </format>
    <format dxfId="15460">
      <pivotArea dataOnly="0" labelOnly="1" fieldPosition="0">
        <references count="6">
          <reference field="0" count="1" selected="0">
            <x v="460"/>
          </reference>
          <reference field="1" count="1" selected="0">
            <x v="458"/>
          </reference>
          <reference field="2" count="1" selected="0">
            <x v="459"/>
          </reference>
          <reference field="3" count="1" selected="0">
            <x v="459"/>
          </reference>
          <reference field="4" count="1" selected="0">
            <x v="462"/>
          </reference>
          <reference field="5" count="1">
            <x v="459"/>
          </reference>
        </references>
      </pivotArea>
    </format>
    <format dxfId="15459">
      <pivotArea dataOnly="0" labelOnly="1" fieldPosition="0">
        <references count="6">
          <reference field="0" count="1" selected="0">
            <x v="461"/>
          </reference>
          <reference field="1" count="1" selected="0">
            <x v="459"/>
          </reference>
          <reference field="2" count="1" selected="0">
            <x v="460"/>
          </reference>
          <reference field="3" count="1" selected="0">
            <x v="460"/>
          </reference>
          <reference field="4" count="1" selected="0">
            <x v="463"/>
          </reference>
          <reference field="5" count="1">
            <x v="460"/>
          </reference>
        </references>
      </pivotArea>
    </format>
    <format dxfId="15458">
      <pivotArea dataOnly="0" labelOnly="1" fieldPosition="0">
        <references count="6">
          <reference field="0" count="1" selected="0">
            <x v="462"/>
          </reference>
          <reference field="1" count="1" selected="0">
            <x v="460"/>
          </reference>
          <reference field="2" count="1" selected="0">
            <x v="461"/>
          </reference>
          <reference field="3" count="1" selected="0">
            <x v="461"/>
          </reference>
          <reference field="4" count="1" selected="0">
            <x v="464"/>
          </reference>
          <reference field="5" count="1">
            <x v="461"/>
          </reference>
        </references>
      </pivotArea>
    </format>
    <format dxfId="15457">
      <pivotArea dataOnly="0" labelOnly="1" fieldPosition="0">
        <references count="6">
          <reference field="0" count="1" selected="0">
            <x v="463"/>
          </reference>
          <reference field="1" count="1" selected="0">
            <x v="461"/>
          </reference>
          <reference field="2" count="1" selected="0">
            <x v="462"/>
          </reference>
          <reference field="3" count="1" selected="0">
            <x v="462"/>
          </reference>
          <reference field="4" count="1" selected="0">
            <x v="465"/>
          </reference>
          <reference field="5" count="1">
            <x v="462"/>
          </reference>
        </references>
      </pivotArea>
    </format>
    <format dxfId="15456">
      <pivotArea dataOnly="0" labelOnly="1" fieldPosition="0">
        <references count="6">
          <reference field="0" count="1" selected="0">
            <x v="464"/>
          </reference>
          <reference field="1" count="1" selected="0">
            <x v="462"/>
          </reference>
          <reference field="2" count="1" selected="0">
            <x v="463"/>
          </reference>
          <reference field="3" count="1" selected="0">
            <x v="463"/>
          </reference>
          <reference field="4" count="1" selected="0">
            <x v="466"/>
          </reference>
          <reference field="5" count="1">
            <x v="463"/>
          </reference>
        </references>
      </pivotArea>
    </format>
    <format dxfId="15455">
      <pivotArea dataOnly="0" labelOnly="1" fieldPosition="0">
        <references count="6">
          <reference field="0" count="1" selected="0">
            <x v="465"/>
          </reference>
          <reference field="1" count="1" selected="0">
            <x v="463"/>
          </reference>
          <reference field="2" count="1" selected="0">
            <x v="464"/>
          </reference>
          <reference field="3" count="1" selected="0">
            <x v="464"/>
          </reference>
          <reference field="4" count="1" selected="0">
            <x v="467"/>
          </reference>
          <reference field="5" count="1">
            <x v="464"/>
          </reference>
        </references>
      </pivotArea>
    </format>
    <format dxfId="15454">
      <pivotArea dataOnly="0" labelOnly="1" fieldPosition="0">
        <references count="6">
          <reference field="0" count="1" selected="0">
            <x v="466"/>
          </reference>
          <reference field="1" count="1" selected="0">
            <x v="464"/>
          </reference>
          <reference field="2" count="1" selected="0">
            <x v="465"/>
          </reference>
          <reference field="3" count="1" selected="0">
            <x v="465"/>
          </reference>
          <reference field="4" count="1" selected="0">
            <x v="468"/>
          </reference>
          <reference field="5" count="1">
            <x v="465"/>
          </reference>
        </references>
      </pivotArea>
    </format>
    <format dxfId="15453">
      <pivotArea dataOnly="0" labelOnly="1" fieldPosition="0">
        <references count="6">
          <reference field="0" count="1" selected="0">
            <x v="467"/>
          </reference>
          <reference field="1" count="1" selected="0">
            <x v="465"/>
          </reference>
          <reference field="2" count="1" selected="0">
            <x v="466"/>
          </reference>
          <reference field="3" count="1" selected="0">
            <x v="466"/>
          </reference>
          <reference field="4" count="1" selected="0">
            <x v="469"/>
          </reference>
          <reference field="5" count="1">
            <x v="466"/>
          </reference>
        </references>
      </pivotArea>
    </format>
    <format dxfId="15452">
      <pivotArea dataOnly="0" labelOnly="1" fieldPosition="0">
        <references count="6">
          <reference field="0" count="1" selected="0">
            <x v="468"/>
          </reference>
          <reference field="1" count="1" selected="0">
            <x v="466"/>
          </reference>
          <reference field="2" count="1" selected="0">
            <x v="467"/>
          </reference>
          <reference field="3" count="1" selected="0">
            <x v="467"/>
          </reference>
          <reference field="4" count="1" selected="0">
            <x v="470"/>
          </reference>
          <reference field="5" count="1">
            <x v="467"/>
          </reference>
        </references>
      </pivotArea>
    </format>
    <format dxfId="15451">
      <pivotArea dataOnly="0" labelOnly="1" fieldPosition="0">
        <references count="6">
          <reference field="0" count="1" selected="0">
            <x v="469"/>
          </reference>
          <reference field="1" count="1" selected="0">
            <x v="467"/>
          </reference>
          <reference field="2" count="1" selected="0">
            <x v="468"/>
          </reference>
          <reference field="3" count="1" selected="0">
            <x v="468"/>
          </reference>
          <reference field="4" count="1" selected="0">
            <x v="471"/>
          </reference>
          <reference field="5" count="1">
            <x v="468"/>
          </reference>
        </references>
      </pivotArea>
    </format>
    <format dxfId="15450">
      <pivotArea dataOnly="0" labelOnly="1" fieldPosition="0">
        <references count="6">
          <reference field="0" count="1" selected="0">
            <x v="470"/>
          </reference>
          <reference field="1" count="1" selected="0">
            <x v="468"/>
          </reference>
          <reference field="2" count="1" selected="0">
            <x v="469"/>
          </reference>
          <reference field="3" count="1" selected="0">
            <x v="469"/>
          </reference>
          <reference field="4" count="1" selected="0">
            <x v="472"/>
          </reference>
          <reference field="5" count="1">
            <x v="469"/>
          </reference>
        </references>
      </pivotArea>
    </format>
    <format dxfId="15449">
      <pivotArea dataOnly="0" labelOnly="1" fieldPosition="0">
        <references count="6">
          <reference field="0" count="1" selected="0">
            <x v="471"/>
          </reference>
          <reference field="1" count="1" selected="0">
            <x v="469"/>
          </reference>
          <reference field="2" count="1" selected="0">
            <x v="470"/>
          </reference>
          <reference field="3" count="1" selected="0">
            <x v="470"/>
          </reference>
          <reference field="4" count="1" selected="0">
            <x v="473"/>
          </reference>
          <reference field="5" count="1">
            <x v="470"/>
          </reference>
        </references>
      </pivotArea>
    </format>
    <format dxfId="15448">
      <pivotArea dataOnly="0" labelOnly="1" fieldPosition="0">
        <references count="6">
          <reference field="0" count="1" selected="0">
            <x v="472"/>
          </reference>
          <reference field="1" count="1" selected="0">
            <x v="470"/>
          </reference>
          <reference field="2" count="1" selected="0">
            <x v="471"/>
          </reference>
          <reference field="3" count="1" selected="0">
            <x v="471"/>
          </reference>
          <reference field="4" count="1" selected="0">
            <x v="474"/>
          </reference>
          <reference field="5" count="1">
            <x v="471"/>
          </reference>
        </references>
      </pivotArea>
    </format>
    <format dxfId="15447">
      <pivotArea dataOnly="0" labelOnly="1" fieldPosition="0">
        <references count="6">
          <reference field="0" count="1" selected="0">
            <x v="473"/>
          </reference>
          <reference field="1" count="1" selected="0">
            <x v="471"/>
          </reference>
          <reference field="2" count="1" selected="0">
            <x v="472"/>
          </reference>
          <reference field="3" count="1" selected="0">
            <x v="472"/>
          </reference>
          <reference field="4" count="1" selected="0">
            <x v="475"/>
          </reference>
          <reference field="5" count="1">
            <x v="472"/>
          </reference>
        </references>
      </pivotArea>
    </format>
    <format dxfId="15446">
      <pivotArea dataOnly="0" labelOnly="1" fieldPosition="0">
        <references count="6">
          <reference field="0" count="1" selected="0">
            <x v="474"/>
          </reference>
          <reference field="1" count="1" selected="0">
            <x v="472"/>
          </reference>
          <reference field="2" count="1" selected="0">
            <x v="473"/>
          </reference>
          <reference field="3" count="1" selected="0">
            <x v="473"/>
          </reference>
          <reference field="4" count="1" selected="0">
            <x v="476"/>
          </reference>
          <reference field="5" count="1">
            <x v="473"/>
          </reference>
        </references>
      </pivotArea>
    </format>
    <format dxfId="15445">
      <pivotArea dataOnly="0" labelOnly="1" fieldPosition="0">
        <references count="6">
          <reference field="0" count="1" selected="0">
            <x v="475"/>
          </reference>
          <reference field="1" count="1" selected="0">
            <x v="473"/>
          </reference>
          <reference field="2" count="1" selected="0">
            <x v="474"/>
          </reference>
          <reference field="3" count="1" selected="0">
            <x v="474"/>
          </reference>
          <reference field="4" count="1" selected="0">
            <x v="477"/>
          </reference>
          <reference field="5" count="1">
            <x v="474"/>
          </reference>
        </references>
      </pivotArea>
    </format>
    <format dxfId="15444">
      <pivotArea dataOnly="0" labelOnly="1" fieldPosition="0">
        <references count="6">
          <reference field="0" count="1" selected="0">
            <x v="476"/>
          </reference>
          <reference field="1" count="1" selected="0">
            <x v="474"/>
          </reference>
          <reference field="2" count="1" selected="0">
            <x v="475"/>
          </reference>
          <reference field="3" count="1" selected="0">
            <x v="475"/>
          </reference>
          <reference field="4" count="1" selected="0">
            <x v="478"/>
          </reference>
          <reference field="5" count="1">
            <x v="475"/>
          </reference>
        </references>
      </pivotArea>
    </format>
    <format dxfId="15443">
      <pivotArea dataOnly="0" labelOnly="1" fieldPosition="0">
        <references count="6">
          <reference field="0" count="1" selected="0">
            <x v="477"/>
          </reference>
          <reference field="1" count="1" selected="0">
            <x v="475"/>
          </reference>
          <reference field="2" count="1" selected="0">
            <x v="476"/>
          </reference>
          <reference field="3" count="1" selected="0">
            <x v="476"/>
          </reference>
          <reference field="4" count="1" selected="0">
            <x v="479"/>
          </reference>
          <reference field="5" count="1">
            <x v="476"/>
          </reference>
        </references>
      </pivotArea>
    </format>
    <format dxfId="15442">
      <pivotArea dataOnly="0" labelOnly="1" fieldPosition="0">
        <references count="6">
          <reference field="0" count="1" selected="0">
            <x v="478"/>
          </reference>
          <reference field="1" count="1" selected="0">
            <x v="476"/>
          </reference>
          <reference field="2" count="1" selected="0">
            <x v="477"/>
          </reference>
          <reference field="3" count="1" selected="0">
            <x v="477"/>
          </reference>
          <reference field="4" count="1" selected="0">
            <x v="480"/>
          </reference>
          <reference field="5" count="1">
            <x v="477"/>
          </reference>
        </references>
      </pivotArea>
    </format>
    <format dxfId="15441">
      <pivotArea dataOnly="0" labelOnly="1" fieldPosition="0">
        <references count="6">
          <reference field="0" count="1" selected="0">
            <x v="479"/>
          </reference>
          <reference field="1" count="1" selected="0">
            <x v="477"/>
          </reference>
          <reference field="2" count="1" selected="0">
            <x v="478"/>
          </reference>
          <reference field="3" count="1" selected="0">
            <x v="478"/>
          </reference>
          <reference field="4" count="1" selected="0">
            <x v="481"/>
          </reference>
          <reference field="5" count="1">
            <x v="478"/>
          </reference>
        </references>
      </pivotArea>
    </format>
    <format dxfId="15440">
      <pivotArea dataOnly="0" labelOnly="1" fieldPosition="0">
        <references count="6">
          <reference field="0" count="1" selected="0">
            <x v="480"/>
          </reference>
          <reference field="1" count="1" selected="0">
            <x v="478"/>
          </reference>
          <reference field="2" count="1" selected="0">
            <x v="479"/>
          </reference>
          <reference field="3" count="1" selected="0">
            <x v="479"/>
          </reference>
          <reference field="4" count="1" selected="0">
            <x v="482"/>
          </reference>
          <reference field="5" count="1">
            <x v="479"/>
          </reference>
        </references>
      </pivotArea>
    </format>
    <format dxfId="15439">
      <pivotArea dataOnly="0" labelOnly="1" fieldPosition="0">
        <references count="6">
          <reference field="0" count="1" selected="0">
            <x v="481"/>
          </reference>
          <reference field="1" count="1" selected="0">
            <x v="479"/>
          </reference>
          <reference field="2" count="1" selected="0">
            <x v="480"/>
          </reference>
          <reference field="3" count="1" selected="0">
            <x v="480"/>
          </reference>
          <reference field="4" count="1" selected="0">
            <x v="483"/>
          </reference>
          <reference field="5" count="1">
            <x v="480"/>
          </reference>
        </references>
      </pivotArea>
    </format>
    <format dxfId="15438">
      <pivotArea dataOnly="0" labelOnly="1" fieldPosition="0">
        <references count="6">
          <reference field="0" count="1" selected="0">
            <x v="482"/>
          </reference>
          <reference field="1" count="1" selected="0">
            <x v="480"/>
          </reference>
          <reference field="2" count="1" selected="0">
            <x v="481"/>
          </reference>
          <reference field="3" count="1" selected="0">
            <x v="481"/>
          </reference>
          <reference field="4" count="1" selected="0">
            <x v="484"/>
          </reference>
          <reference field="5" count="1">
            <x v="481"/>
          </reference>
        </references>
      </pivotArea>
    </format>
    <format dxfId="15437">
      <pivotArea dataOnly="0" labelOnly="1" fieldPosition="0">
        <references count="6">
          <reference field="0" count="1" selected="0">
            <x v="483"/>
          </reference>
          <reference field="1" count="1" selected="0">
            <x v="481"/>
          </reference>
          <reference field="2" count="1" selected="0">
            <x v="482"/>
          </reference>
          <reference field="3" count="1" selected="0">
            <x v="482"/>
          </reference>
          <reference field="4" count="1" selected="0">
            <x v="485"/>
          </reference>
          <reference field="5" count="1">
            <x v="482"/>
          </reference>
        </references>
      </pivotArea>
    </format>
    <format dxfId="15436">
      <pivotArea dataOnly="0" labelOnly="1" fieldPosition="0">
        <references count="6">
          <reference field="0" count="1" selected="0">
            <x v="484"/>
          </reference>
          <reference field="1" count="1" selected="0">
            <x v="482"/>
          </reference>
          <reference field="2" count="1" selected="0">
            <x v="483"/>
          </reference>
          <reference field="3" count="1" selected="0">
            <x v="483"/>
          </reference>
          <reference field="4" count="1" selected="0">
            <x v="486"/>
          </reference>
          <reference field="5" count="1">
            <x v="483"/>
          </reference>
        </references>
      </pivotArea>
    </format>
    <format dxfId="15435">
      <pivotArea dataOnly="0" labelOnly="1" fieldPosition="0">
        <references count="2">
          <reference field="0" count="1" selected="0">
            <x v="3"/>
          </reference>
          <reference field="1" count="1">
            <x v="5"/>
          </reference>
        </references>
      </pivotArea>
    </format>
    <format dxfId="15434">
      <pivotArea dataOnly="0" labelOnly="1" fieldPosition="0">
        <references count="2">
          <reference field="0" count="1" selected="0">
            <x v="7"/>
          </reference>
          <reference field="1" count="1">
            <x v="4"/>
          </reference>
        </references>
      </pivotArea>
    </format>
    <format dxfId="15433">
      <pivotArea dataOnly="0" labelOnly="1" fieldPosition="0">
        <references count="2">
          <reference field="0" count="1" selected="0">
            <x v="8"/>
          </reference>
          <reference field="1" count="1">
            <x v="6"/>
          </reference>
        </references>
      </pivotArea>
    </format>
    <format dxfId="15432">
      <pivotArea dataOnly="0" labelOnly="1" fieldPosition="0">
        <references count="2">
          <reference field="0" count="1" selected="0">
            <x v="9"/>
          </reference>
          <reference field="1" count="1">
            <x v="7"/>
          </reference>
        </references>
      </pivotArea>
    </format>
    <format dxfId="15431">
      <pivotArea dataOnly="0" labelOnly="1" fieldPosition="0">
        <references count="2">
          <reference field="0" count="1" selected="0">
            <x v="10"/>
          </reference>
          <reference field="1" count="1">
            <x v="8"/>
          </reference>
        </references>
      </pivotArea>
    </format>
    <format dxfId="15430">
      <pivotArea dataOnly="0" labelOnly="1" fieldPosition="0">
        <references count="2">
          <reference field="0" count="1" selected="0">
            <x v="11"/>
          </reference>
          <reference field="1" count="1">
            <x v="9"/>
          </reference>
        </references>
      </pivotArea>
    </format>
    <format dxfId="15429">
      <pivotArea dataOnly="0" labelOnly="1" fieldPosition="0">
        <references count="2">
          <reference field="0" count="1" selected="0">
            <x v="12"/>
          </reference>
          <reference field="1" count="1">
            <x v="10"/>
          </reference>
        </references>
      </pivotArea>
    </format>
    <format dxfId="15428">
      <pivotArea dataOnly="0" labelOnly="1" fieldPosition="0">
        <references count="2">
          <reference field="0" count="1" selected="0">
            <x v="13"/>
          </reference>
          <reference field="1" count="1">
            <x v="11"/>
          </reference>
        </references>
      </pivotArea>
    </format>
    <format dxfId="15427">
      <pivotArea dataOnly="0" labelOnly="1" fieldPosition="0">
        <references count="2">
          <reference field="0" count="1" selected="0">
            <x v="14"/>
          </reference>
          <reference field="1" count="1">
            <x v="12"/>
          </reference>
        </references>
      </pivotArea>
    </format>
    <format dxfId="15426">
      <pivotArea dataOnly="0" labelOnly="1" fieldPosition="0">
        <references count="2">
          <reference field="0" count="1" selected="0">
            <x v="15"/>
          </reference>
          <reference field="1" count="1">
            <x v="13"/>
          </reference>
        </references>
      </pivotArea>
    </format>
    <format dxfId="15425">
      <pivotArea dataOnly="0" labelOnly="1" fieldPosition="0">
        <references count="2">
          <reference field="0" count="1" selected="0">
            <x v="16"/>
          </reference>
          <reference field="1" count="1">
            <x v="14"/>
          </reference>
        </references>
      </pivotArea>
    </format>
    <format dxfId="15424">
      <pivotArea dataOnly="0" labelOnly="1" fieldPosition="0">
        <references count="2">
          <reference field="0" count="1" selected="0">
            <x v="17"/>
          </reference>
          <reference field="1" count="1">
            <x v="15"/>
          </reference>
        </references>
      </pivotArea>
    </format>
    <format dxfId="15423">
      <pivotArea dataOnly="0" labelOnly="1" fieldPosition="0">
        <references count="2">
          <reference field="0" count="1" selected="0">
            <x v="18"/>
          </reference>
          <reference field="1" count="1">
            <x v="16"/>
          </reference>
        </references>
      </pivotArea>
    </format>
    <format dxfId="15422">
      <pivotArea dataOnly="0" labelOnly="1" fieldPosition="0">
        <references count="2">
          <reference field="0" count="1" selected="0">
            <x v="19"/>
          </reference>
          <reference field="1" count="1">
            <x v="17"/>
          </reference>
        </references>
      </pivotArea>
    </format>
    <format dxfId="15421">
      <pivotArea dataOnly="0" labelOnly="1" fieldPosition="0">
        <references count="2">
          <reference field="0" count="1" selected="0">
            <x v="20"/>
          </reference>
          <reference field="1" count="1">
            <x v="18"/>
          </reference>
        </references>
      </pivotArea>
    </format>
    <format dxfId="15420">
      <pivotArea dataOnly="0" labelOnly="1" fieldPosition="0">
        <references count="2">
          <reference field="0" count="1" selected="0">
            <x v="21"/>
          </reference>
          <reference field="1" count="1">
            <x v="19"/>
          </reference>
        </references>
      </pivotArea>
    </format>
    <format dxfId="15419">
      <pivotArea dataOnly="0" labelOnly="1" fieldPosition="0">
        <references count="2">
          <reference field="0" count="1" selected="0">
            <x v="22"/>
          </reference>
          <reference field="1" count="1">
            <x v="20"/>
          </reference>
        </references>
      </pivotArea>
    </format>
    <format dxfId="15418">
      <pivotArea dataOnly="0" labelOnly="1" fieldPosition="0">
        <references count="2">
          <reference field="0" count="1" selected="0">
            <x v="23"/>
          </reference>
          <reference field="1" count="1">
            <x v="21"/>
          </reference>
        </references>
      </pivotArea>
    </format>
    <format dxfId="15417">
      <pivotArea dataOnly="0" labelOnly="1" fieldPosition="0">
        <references count="2">
          <reference field="0" count="1" selected="0">
            <x v="24"/>
          </reference>
          <reference field="1" count="1">
            <x v="22"/>
          </reference>
        </references>
      </pivotArea>
    </format>
    <format dxfId="15416">
      <pivotArea dataOnly="0" labelOnly="1" fieldPosition="0">
        <references count="2">
          <reference field="0" count="1" selected="0">
            <x v="25"/>
          </reference>
          <reference field="1" count="1">
            <x v="23"/>
          </reference>
        </references>
      </pivotArea>
    </format>
    <format dxfId="15415">
      <pivotArea dataOnly="0" labelOnly="1" fieldPosition="0">
        <references count="2">
          <reference field="0" count="1" selected="0">
            <x v="26"/>
          </reference>
          <reference field="1" count="1">
            <x v="24"/>
          </reference>
        </references>
      </pivotArea>
    </format>
    <format dxfId="15414">
      <pivotArea dataOnly="0" labelOnly="1" fieldPosition="0">
        <references count="2">
          <reference field="0" count="1" selected="0">
            <x v="27"/>
          </reference>
          <reference field="1" count="1">
            <x v="25"/>
          </reference>
        </references>
      </pivotArea>
    </format>
    <format dxfId="15413">
      <pivotArea dataOnly="0" labelOnly="1" fieldPosition="0">
        <references count="2">
          <reference field="0" count="1" selected="0">
            <x v="28"/>
          </reference>
          <reference field="1" count="1">
            <x v="26"/>
          </reference>
        </references>
      </pivotArea>
    </format>
    <format dxfId="15412">
      <pivotArea dataOnly="0" labelOnly="1" fieldPosition="0">
        <references count="2">
          <reference field="0" count="1" selected="0">
            <x v="29"/>
          </reference>
          <reference field="1" count="1">
            <x v="27"/>
          </reference>
        </references>
      </pivotArea>
    </format>
    <format dxfId="15411">
      <pivotArea dataOnly="0" labelOnly="1" fieldPosition="0">
        <references count="2">
          <reference field="0" count="1" selected="0">
            <x v="30"/>
          </reference>
          <reference field="1" count="1">
            <x v="28"/>
          </reference>
        </references>
      </pivotArea>
    </format>
    <format dxfId="15410">
      <pivotArea dataOnly="0" labelOnly="1" fieldPosition="0">
        <references count="2">
          <reference field="0" count="1" selected="0">
            <x v="31"/>
          </reference>
          <reference field="1" count="1">
            <x v="29"/>
          </reference>
        </references>
      </pivotArea>
    </format>
    <format dxfId="15409">
      <pivotArea dataOnly="0" labelOnly="1" fieldPosition="0">
        <references count="2">
          <reference field="0" count="1" selected="0">
            <x v="32"/>
          </reference>
          <reference field="1" count="1">
            <x v="30"/>
          </reference>
        </references>
      </pivotArea>
    </format>
    <format dxfId="15408">
      <pivotArea dataOnly="0" labelOnly="1" fieldPosition="0">
        <references count="2">
          <reference field="0" count="1" selected="0">
            <x v="33"/>
          </reference>
          <reference field="1" count="1">
            <x v="31"/>
          </reference>
        </references>
      </pivotArea>
    </format>
    <format dxfId="15407">
      <pivotArea dataOnly="0" labelOnly="1" fieldPosition="0">
        <references count="2">
          <reference field="0" count="1" selected="0">
            <x v="34"/>
          </reference>
          <reference field="1" count="1">
            <x v="32"/>
          </reference>
        </references>
      </pivotArea>
    </format>
    <format dxfId="15406">
      <pivotArea dataOnly="0" labelOnly="1" fieldPosition="0">
        <references count="2">
          <reference field="0" count="1" selected="0">
            <x v="35"/>
          </reference>
          <reference field="1" count="1">
            <x v="33"/>
          </reference>
        </references>
      </pivotArea>
    </format>
    <format dxfId="15405">
      <pivotArea dataOnly="0" labelOnly="1" fieldPosition="0">
        <references count="2">
          <reference field="0" count="1" selected="0">
            <x v="36"/>
          </reference>
          <reference field="1" count="1">
            <x v="34"/>
          </reference>
        </references>
      </pivotArea>
    </format>
    <format dxfId="15404">
      <pivotArea dataOnly="0" labelOnly="1" fieldPosition="0">
        <references count="2">
          <reference field="0" count="1" selected="0">
            <x v="37"/>
          </reference>
          <reference field="1" count="1">
            <x v="35"/>
          </reference>
        </references>
      </pivotArea>
    </format>
    <format dxfId="15403">
      <pivotArea dataOnly="0" labelOnly="1" fieldPosition="0">
        <references count="2">
          <reference field="0" count="1" selected="0">
            <x v="38"/>
          </reference>
          <reference field="1" count="1">
            <x v="36"/>
          </reference>
        </references>
      </pivotArea>
    </format>
    <format dxfId="15402">
      <pivotArea dataOnly="0" labelOnly="1" fieldPosition="0">
        <references count="2">
          <reference field="0" count="1" selected="0">
            <x v="39"/>
          </reference>
          <reference field="1" count="1">
            <x v="37"/>
          </reference>
        </references>
      </pivotArea>
    </format>
    <format dxfId="15401">
      <pivotArea dataOnly="0" labelOnly="1" fieldPosition="0">
        <references count="2">
          <reference field="0" count="1" selected="0">
            <x v="40"/>
          </reference>
          <reference field="1" count="1">
            <x v="38"/>
          </reference>
        </references>
      </pivotArea>
    </format>
    <format dxfId="15400">
      <pivotArea dataOnly="0" labelOnly="1" fieldPosition="0">
        <references count="2">
          <reference field="0" count="1" selected="0">
            <x v="41"/>
          </reference>
          <reference field="1" count="1">
            <x v="39"/>
          </reference>
        </references>
      </pivotArea>
    </format>
    <format dxfId="15399">
      <pivotArea dataOnly="0" labelOnly="1" fieldPosition="0">
        <references count="2">
          <reference field="0" count="1" selected="0">
            <x v="42"/>
          </reference>
          <reference field="1" count="1">
            <x v="40"/>
          </reference>
        </references>
      </pivotArea>
    </format>
    <format dxfId="15398">
      <pivotArea dataOnly="0" labelOnly="1" fieldPosition="0">
        <references count="2">
          <reference field="0" count="1" selected="0">
            <x v="43"/>
          </reference>
          <reference field="1" count="1">
            <x v="41"/>
          </reference>
        </references>
      </pivotArea>
    </format>
    <format dxfId="15397">
      <pivotArea dataOnly="0" labelOnly="1" fieldPosition="0">
        <references count="2">
          <reference field="0" count="1" selected="0">
            <x v="44"/>
          </reference>
          <reference field="1" count="1">
            <x v="42"/>
          </reference>
        </references>
      </pivotArea>
    </format>
    <format dxfId="15396">
      <pivotArea dataOnly="0" labelOnly="1" fieldPosition="0">
        <references count="2">
          <reference field="0" count="1" selected="0">
            <x v="45"/>
          </reference>
          <reference field="1" count="1">
            <x v="43"/>
          </reference>
        </references>
      </pivotArea>
    </format>
    <format dxfId="15395">
      <pivotArea dataOnly="0" labelOnly="1" fieldPosition="0">
        <references count="2">
          <reference field="0" count="1" selected="0">
            <x v="46"/>
          </reference>
          <reference field="1" count="1">
            <x v="44"/>
          </reference>
        </references>
      </pivotArea>
    </format>
    <format dxfId="15394">
      <pivotArea dataOnly="0" labelOnly="1" fieldPosition="0">
        <references count="2">
          <reference field="0" count="1" selected="0">
            <x v="47"/>
          </reference>
          <reference field="1" count="1">
            <x v="45"/>
          </reference>
        </references>
      </pivotArea>
    </format>
    <format dxfId="15393">
      <pivotArea dataOnly="0" labelOnly="1" fieldPosition="0">
        <references count="2">
          <reference field="0" count="1" selected="0">
            <x v="48"/>
          </reference>
          <reference field="1" count="1">
            <x v="46"/>
          </reference>
        </references>
      </pivotArea>
    </format>
    <format dxfId="15392">
      <pivotArea dataOnly="0" labelOnly="1" fieldPosition="0">
        <references count="2">
          <reference field="0" count="1" selected="0">
            <x v="49"/>
          </reference>
          <reference field="1" count="1">
            <x v="47"/>
          </reference>
        </references>
      </pivotArea>
    </format>
    <format dxfId="15391">
      <pivotArea dataOnly="0" labelOnly="1" fieldPosition="0">
        <references count="2">
          <reference field="0" count="1" selected="0">
            <x v="50"/>
          </reference>
          <reference field="1" count="1">
            <x v="48"/>
          </reference>
        </references>
      </pivotArea>
    </format>
    <format dxfId="15390">
      <pivotArea dataOnly="0" labelOnly="1" fieldPosition="0">
        <references count="2">
          <reference field="0" count="1" selected="0">
            <x v="51"/>
          </reference>
          <reference field="1" count="1">
            <x v="49"/>
          </reference>
        </references>
      </pivotArea>
    </format>
    <format dxfId="15389">
      <pivotArea dataOnly="0" labelOnly="1" fieldPosition="0">
        <references count="2">
          <reference field="0" count="1" selected="0">
            <x v="52"/>
          </reference>
          <reference field="1" count="1">
            <x v="50"/>
          </reference>
        </references>
      </pivotArea>
    </format>
    <format dxfId="15388">
      <pivotArea dataOnly="0" labelOnly="1" fieldPosition="0">
        <references count="2">
          <reference field="0" count="1" selected="0">
            <x v="53"/>
          </reference>
          <reference field="1" count="1">
            <x v="51"/>
          </reference>
        </references>
      </pivotArea>
    </format>
    <format dxfId="15387">
      <pivotArea dataOnly="0" labelOnly="1" fieldPosition="0">
        <references count="2">
          <reference field="0" count="1" selected="0">
            <x v="54"/>
          </reference>
          <reference field="1" count="1">
            <x v="52"/>
          </reference>
        </references>
      </pivotArea>
    </format>
    <format dxfId="15386">
      <pivotArea dataOnly="0" labelOnly="1" fieldPosition="0">
        <references count="2">
          <reference field="0" count="1" selected="0">
            <x v="55"/>
          </reference>
          <reference field="1" count="1">
            <x v="53"/>
          </reference>
        </references>
      </pivotArea>
    </format>
    <format dxfId="15385">
      <pivotArea dataOnly="0" labelOnly="1" fieldPosition="0">
        <references count="2">
          <reference field="0" count="1" selected="0">
            <x v="56"/>
          </reference>
          <reference field="1" count="1">
            <x v="54"/>
          </reference>
        </references>
      </pivotArea>
    </format>
    <format dxfId="15384">
      <pivotArea dataOnly="0" labelOnly="1" fieldPosition="0">
        <references count="2">
          <reference field="0" count="1" selected="0">
            <x v="57"/>
          </reference>
          <reference field="1" count="1">
            <x v="55"/>
          </reference>
        </references>
      </pivotArea>
    </format>
    <format dxfId="15383">
      <pivotArea dataOnly="0" labelOnly="1" fieldPosition="0">
        <references count="2">
          <reference field="0" count="1" selected="0">
            <x v="58"/>
          </reference>
          <reference field="1" count="1">
            <x v="56"/>
          </reference>
        </references>
      </pivotArea>
    </format>
    <format dxfId="15382">
      <pivotArea dataOnly="0" labelOnly="1" fieldPosition="0">
        <references count="2">
          <reference field="0" count="1" selected="0">
            <x v="59"/>
          </reference>
          <reference field="1" count="1">
            <x v="57"/>
          </reference>
        </references>
      </pivotArea>
    </format>
    <format dxfId="15381">
      <pivotArea dataOnly="0" labelOnly="1" fieldPosition="0">
        <references count="2">
          <reference field="0" count="1" selected="0">
            <x v="60"/>
          </reference>
          <reference field="1" count="1">
            <x v="58"/>
          </reference>
        </references>
      </pivotArea>
    </format>
    <format dxfId="15380">
      <pivotArea dataOnly="0" labelOnly="1" fieldPosition="0">
        <references count="2">
          <reference field="0" count="1" selected="0">
            <x v="61"/>
          </reference>
          <reference field="1" count="1">
            <x v="59"/>
          </reference>
        </references>
      </pivotArea>
    </format>
    <format dxfId="15379">
      <pivotArea dataOnly="0" labelOnly="1" fieldPosition="0">
        <references count="2">
          <reference field="0" count="1" selected="0">
            <x v="62"/>
          </reference>
          <reference field="1" count="1">
            <x v="60"/>
          </reference>
        </references>
      </pivotArea>
    </format>
    <format dxfId="15378">
      <pivotArea dataOnly="0" labelOnly="1" fieldPosition="0">
        <references count="2">
          <reference field="0" count="1" selected="0">
            <x v="63"/>
          </reference>
          <reference field="1" count="1">
            <x v="61"/>
          </reference>
        </references>
      </pivotArea>
    </format>
    <format dxfId="15377">
      <pivotArea dataOnly="0" labelOnly="1" fieldPosition="0">
        <references count="2">
          <reference field="0" count="1" selected="0">
            <x v="64"/>
          </reference>
          <reference field="1" count="1">
            <x v="62"/>
          </reference>
        </references>
      </pivotArea>
    </format>
    <format dxfId="15376">
      <pivotArea dataOnly="0" labelOnly="1" fieldPosition="0">
        <references count="2">
          <reference field="0" count="1" selected="0">
            <x v="65"/>
          </reference>
          <reference field="1" count="1">
            <x v="63"/>
          </reference>
        </references>
      </pivotArea>
    </format>
    <format dxfId="15375">
      <pivotArea dataOnly="0" labelOnly="1" fieldPosition="0">
        <references count="2">
          <reference field="0" count="1" selected="0">
            <x v="66"/>
          </reference>
          <reference field="1" count="1">
            <x v="64"/>
          </reference>
        </references>
      </pivotArea>
    </format>
    <format dxfId="15374">
      <pivotArea dataOnly="0" labelOnly="1" fieldPosition="0">
        <references count="2">
          <reference field="0" count="1" selected="0">
            <x v="67"/>
          </reference>
          <reference field="1" count="1">
            <x v="65"/>
          </reference>
        </references>
      </pivotArea>
    </format>
    <format dxfId="15373">
      <pivotArea dataOnly="0" labelOnly="1" fieldPosition="0">
        <references count="2">
          <reference field="0" count="1" selected="0">
            <x v="68"/>
          </reference>
          <reference field="1" count="1">
            <x v="66"/>
          </reference>
        </references>
      </pivotArea>
    </format>
    <format dxfId="15372">
      <pivotArea dataOnly="0" labelOnly="1" fieldPosition="0">
        <references count="2">
          <reference field="0" count="1" selected="0">
            <x v="69"/>
          </reference>
          <reference field="1" count="1">
            <x v="67"/>
          </reference>
        </references>
      </pivotArea>
    </format>
    <format dxfId="15371">
      <pivotArea dataOnly="0" labelOnly="1" fieldPosition="0">
        <references count="2">
          <reference field="0" count="1" selected="0">
            <x v="70"/>
          </reference>
          <reference field="1" count="1">
            <x v="68"/>
          </reference>
        </references>
      </pivotArea>
    </format>
    <format dxfId="15370">
      <pivotArea dataOnly="0" labelOnly="1" fieldPosition="0">
        <references count="2">
          <reference field="0" count="1" selected="0">
            <x v="71"/>
          </reference>
          <reference field="1" count="1">
            <x v="69"/>
          </reference>
        </references>
      </pivotArea>
    </format>
    <format dxfId="15369">
      <pivotArea dataOnly="0" labelOnly="1" fieldPosition="0">
        <references count="2">
          <reference field="0" count="1" selected="0">
            <x v="72"/>
          </reference>
          <reference field="1" count="1">
            <x v="70"/>
          </reference>
        </references>
      </pivotArea>
    </format>
    <format dxfId="15368">
      <pivotArea dataOnly="0" labelOnly="1" fieldPosition="0">
        <references count="2">
          <reference field="0" count="1" selected="0">
            <x v="73"/>
          </reference>
          <reference field="1" count="1">
            <x v="71"/>
          </reference>
        </references>
      </pivotArea>
    </format>
    <format dxfId="15367">
      <pivotArea dataOnly="0" labelOnly="1" fieldPosition="0">
        <references count="2">
          <reference field="0" count="1" selected="0">
            <x v="74"/>
          </reference>
          <reference field="1" count="1">
            <x v="72"/>
          </reference>
        </references>
      </pivotArea>
    </format>
    <format dxfId="15366">
      <pivotArea dataOnly="0" labelOnly="1" fieldPosition="0">
        <references count="2">
          <reference field="0" count="1" selected="0">
            <x v="75"/>
          </reference>
          <reference field="1" count="1">
            <x v="73"/>
          </reference>
        </references>
      </pivotArea>
    </format>
    <format dxfId="15365">
      <pivotArea dataOnly="0" labelOnly="1" fieldPosition="0">
        <references count="2">
          <reference field="0" count="1" selected="0">
            <x v="76"/>
          </reference>
          <reference field="1" count="1">
            <x v="74"/>
          </reference>
        </references>
      </pivotArea>
    </format>
    <format dxfId="15364">
      <pivotArea dataOnly="0" labelOnly="1" fieldPosition="0">
        <references count="2">
          <reference field="0" count="1" selected="0">
            <x v="77"/>
          </reference>
          <reference field="1" count="1">
            <x v="75"/>
          </reference>
        </references>
      </pivotArea>
    </format>
    <format dxfId="15363">
      <pivotArea dataOnly="0" labelOnly="1" fieldPosition="0">
        <references count="2">
          <reference field="0" count="1" selected="0">
            <x v="78"/>
          </reference>
          <reference field="1" count="1">
            <x v="76"/>
          </reference>
        </references>
      </pivotArea>
    </format>
    <format dxfId="15362">
      <pivotArea dataOnly="0" labelOnly="1" fieldPosition="0">
        <references count="2">
          <reference field="0" count="1" selected="0">
            <x v="79"/>
          </reference>
          <reference field="1" count="1">
            <x v="77"/>
          </reference>
        </references>
      </pivotArea>
    </format>
    <format dxfId="15361">
      <pivotArea dataOnly="0" labelOnly="1" fieldPosition="0">
        <references count="2">
          <reference field="0" count="1" selected="0">
            <x v="80"/>
          </reference>
          <reference field="1" count="1">
            <x v="78"/>
          </reference>
        </references>
      </pivotArea>
    </format>
    <format dxfId="15360">
      <pivotArea dataOnly="0" labelOnly="1" fieldPosition="0">
        <references count="2">
          <reference field="0" count="1" selected="0">
            <x v="81"/>
          </reference>
          <reference field="1" count="1">
            <x v="79"/>
          </reference>
        </references>
      </pivotArea>
    </format>
    <format dxfId="15359">
      <pivotArea dataOnly="0" labelOnly="1" fieldPosition="0">
        <references count="2">
          <reference field="0" count="1" selected="0">
            <x v="82"/>
          </reference>
          <reference field="1" count="1">
            <x v="80"/>
          </reference>
        </references>
      </pivotArea>
    </format>
    <format dxfId="15358">
      <pivotArea dataOnly="0" labelOnly="1" fieldPosition="0">
        <references count="2">
          <reference field="0" count="1" selected="0">
            <x v="83"/>
          </reference>
          <reference field="1" count="1">
            <x v="81"/>
          </reference>
        </references>
      </pivotArea>
    </format>
    <format dxfId="15357">
      <pivotArea dataOnly="0" labelOnly="1" fieldPosition="0">
        <references count="2">
          <reference field="0" count="1" selected="0">
            <x v="84"/>
          </reference>
          <reference field="1" count="1">
            <x v="82"/>
          </reference>
        </references>
      </pivotArea>
    </format>
    <format dxfId="15356">
      <pivotArea dataOnly="0" labelOnly="1" fieldPosition="0">
        <references count="2">
          <reference field="0" count="1" selected="0">
            <x v="85"/>
          </reference>
          <reference field="1" count="1">
            <x v="83"/>
          </reference>
        </references>
      </pivotArea>
    </format>
    <format dxfId="15355">
      <pivotArea dataOnly="0" labelOnly="1" fieldPosition="0">
        <references count="2">
          <reference field="0" count="1" selected="0">
            <x v="86"/>
          </reference>
          <reference field="1" count="1">
            <x v="84"/>
          </reference>
        </references>
      </pivotArea>
    </format>
    <format dxfId="15354">
      <pivotArea dataOnly="0" labelOnly="1" fieldPosition="0">
        <references count="2">
          <reference field="0" count="1" selected="0">
            <x v="87"/>
          </reference>
          <reference field="1" count="1">
            <x v="85"/>
          </reference>
        </references>
      </pivotArea>
    </format>
    <format dxfId="15353">
      <pivotArea dataOnly="0" labelOnly="1" fieldPosition="0">
        <references count="2">
          <reference field="0" count="1" selected="0">
            <x v="88"/>
          </reference>
          <reference field="1" count="1">
            <x v="86"/>
          </reference>
        </references>
      </pivotArea>
    </format>
    <format dxfId="15352">
      <pivotArea dataOnly="0" labelOnly="1" fieldPosition="0">
        <references count="2">
          <reference field="0" count="1" selected="0">
            <x v="89"/>
          </reference>
          <reference field="1" count="1">
            <x v="87"/>
          </reference>
        </references>
      </pivotArea>
    </format>
    <format dxfId="15351">
      <pivotArea dataOnly="0" labelOnly="1" fieldPosition="0">
        <references count="2">
          <reference field="0" count="1" selected="0">
            <x v="90"/>
          </reference>
          <reference field="1" count="1">
            <x v="88"/>
          </reference>
        </references>
      </pivotArea>
    </format>
    <format dxfId="15350">
      <pivotArea dataOnly="0" labelOnly="1" fieldPosition="0">
        <references count="2">
          <reference field="0" count="1" selected="0">
            <x v="91"/>
          </reference>
          <reference field="1" count="1">
            <x v="89"/>
          </reference>
        </references>
      </pivotArea>
    </format>
    <format dxfId="15349">
      <pivotArea dataOnly="0" labelOnly="1" fieldPosition="0">
        <references count="2">
          <reference field="0" count="1" selected="0">
            <x v="92"/>
          </reference>
          <reference field="1" count="1">
            <x v="90"/>
          </reference>
        </references>
      </pivotArea>
    </format>
    <format dxfId="15348">
      <pivotArea dataOnly="0" labelOnly="1" fieldPosition="0">
        <references count="2">
          <reference field="0" count="1" selected="0">
            <x v="93"/>
          </reference>
          <reference field="1" count="1">
            <x v="91"/>
          </reference>
        </references>
      </pivotArea>
    </format>
    <format dxfId="15347">
      <pivotArea dataOnly="0" labelOnly="1" fieldPosition="0">
        <references count="2">
          <reference field="0" count="1" selected="0">
            <x v="94"/>
          </reference>
          <reference field="1" count="1">
            <x v="92"/>
          </reference>
        </references>
      </pivotArea>
    </format>
    <format dxfId="15346">
      <pivotArea dataOnly="0" labelOnly="1" fieldPosition="0">
        <references count="2">
          <reference field="0" count="1" selected="0">
            <x v="95"/>
          </reference>
          <reference field="1" count="1">
            <x v="93"/>
          </reference>
        </references>
      </pivotArea>
    </format>
    <format dxfId="15345">
      <pivotArea dataOnly="0" labelOnly="1" fieldPosition="0">
        <references count="2">
          <reference field="0" count="1" selected="0">
            <x v="96"/>
          </reference>
          <reference field="1" count="1">
            <x v="94"/>
          </reference>
        </references>
      </pivotArea>
    </format>
    <format dxfId="15344">
      <pivotArea dataOnly="0" labelOnly="1" fieldPosition="0">
        <references count="2">
          <reference field="0" count="1" selected="0">
            <x v="97"/>
          </reference>
          <reference field="1" count="1">
            <x v="95"/>
          </reference>
        </references>
      </pivotArea>
    </format>
    <format dxfId="15343">
      <pivotArea dataOnly="0" labelOnly="1" fieldPosition="0">
        <references count="2">
          <reference field="0" count="1" selected="0">
            <x v="98"/>
          </reference>
          <reference field="1" count="1">
            <x v="96"/>
          </reference>
        </references>
      </pivotArea>
    </format>
    <format dxfId="15342">
      <pivotArea dataOnly="0" labelOnly="1" fieldPosition="0">
        <references count="2">
          <reference field="0" count="1" selected="0">
            <x v="99"/>
          </reference>
          <reference field="1" count="1">
            <x v="97"/>
          </reference>
        </references>
      </pivotArea>
    </format>
    <format dxfId="15341">
      <pivotArea dataOnly="0" labelOnly="1" fieldPosition="0">
        <references count="2">
          <reference field="0" count="1" selected="0">
            <x v="100"/>
          </reference>
          <reference field="1" count="1">
            <x v="98"/>
          </reference>
        </references>
      </pivotArea>
    </format>
    <format dxfId="15340">
      <pivotArea dataOnly="0" labelOnly="1" fieldPosition="0">
        <references count="2">
          <reference field="0" count="1" selected="0">
            <x v="101"/>
          </reference>
          <reference field="1" count="1">
            <x v="99"/>
          </reference>
        </references>
      </pivotArea>
    </format>
    <format dxfId="15339">
      <pivotArea dataOnly="0" labelOnly="1" fieldPosition="0">
        <references count="2">
          <reference field="0" count="1" selected="0">
            <x v="102"/>
          </reference>
          <reference field="1" count="1">
            <x v="100"/>
          </reference>
        </references>
      </pivotArea>
    </format>
    <format dxfId="15338">
      <pivotArea dataOnly="0" labelOnly="1" fieldPosition="0">
        <references count="2">
          <reference field="0" count="1" selected="0">
            <x v="103"/>
          </reference>
          <reference field="1" count="1">
            <x v="101"/>
          </reference>
        </references>
      </pivotArea>
    </format>
    <format dxfId="15337">
      <pivotArea dataOnly="0" labelOnly="1" fieldPosition="0">
        <references count="2">
          <reference field="0" count="1" selected="0">
            <x v="104"/>
          </reference>
          <reference field="1" count="1">
            <x v="102"/>
          </reference>
        </references>
      </pivotArea>
    </format>
    <format dxfId="15336">
      <pivotArea dataOnly="0" labelOnly="1" fieldPosition="0">
        <references count="2">
          <reference field="0" count="1" selected="0">
            <x v="105"/>
          </reference>
          <reference field="1" count="1">
            <x v="103"/>
          </reference>
        </references>
      </pivotArea>
    </format>
    <format dxfId="15335">
      <pivotArea dataOnly="0" labelOnly="1" fieldPosition="0">
        <references count="2">
          <reference field="0" count="1" selected="0">
            <x v="106"/>
          </reference>
          <reference field="1" count="1">
            <x v="104"/>
          </reference>
        </references>
      </pivotArea>
    </format>
    <format dxfId="15334">
      <pivotArea dataOnly="0" labelOnly="1" fieldPosition="0">
        <references count="2">
          <reference field="0" count="1" selected="0">
            <x v="107"/>
          </reference>
          <reference field="1" count="1">
            <x v="105"/>
          </reference>
        </references>
      </pivotArea>
    </format>
    <format dxfId="15333">
      <pivotArea dataOnly="0" labelOnly="1" fieldPosition="0">
        <references count="2">
          <reference field="0" count="1" selected="0">
            <x v="108"/>
          </reference>
          <reference field="1" count="1">
            <x v="106"/>
          </reference>
        </references>
      </pivotArea>
    </format>
    <format dxfId="15332">
      <pivotArea dataOnly="0" labelOnly="1" fieldPosition="0">
        <references count="2">
          <reference field="0" count="1" selected="0">
            <x v="109"/>
          </reference>
          <reference field="1" count="1">
            <x v="107"/>
          </reference>
        </references>
      </pivotArea>
    </format>
    <format dxfId="15331">
      <pivotArea dataOnly="0" labelOnly="1" fieldPosition="0">
        <references count="2">
          <reference field="0" count="1" selected="0">
            <x v="110"/>
          </reference>
          <reference field="1" count="1">
            <x v="108"/>
          </reference>
        </references>
      </pivotArea>
    </format>
    <format dxfId="15330">
      <pivotArea dataOnly="0" labelOnly="1" fieldPosition="0">
        <references count="2">
          <reference field="0" count="1" selected="0">
            <x v="111"/>
          </reference>
          <reference field="1" count="1">
            <x v="109"/>
          </reference>
        </references>
      </pivotArea>
    </format>
    <format dxfId="15329">
      <pivotArea dataOnly="0" labelOnly="1" fieldPosition="0">
        <references count="2">
          <reference field="0" count="1" selected="0">
            <x v="112"/>
          </reference>
          <reference field="1" count="1">
            <x v="110"/>
          </reference>
        </references>
      </pivotArea>
    </format>
    <format dxfId="15328">
      <pivotArea dataOnly="0" labelOnly="1" fieldPosition="0">
        <references count="2">
          <reference field="0" count="1" selected="0">
            <x v="113"/>
          </reference>
          <reference field="1" count="1">
            <x v="111"/>
          </reference>
        </references>
      </pivotArea>
    </format>
    <format dxfId="15327">
      <pivotArea dataOnly="0" labelOnly="1" fieldPosition="0">
        <references count="2">
          <reference field="0" count="1" selected="0">
            <x v="114"/>
          </reference>
          <reference field="1" count="1">
            <x v="112"/>
          </reference>
        </references>
      </pivotArea>
    </format>
    <format dxfId="15326">
      <pivotArea dataOnly="0" labelOnly="1" fieldPosition="0">
        <references count="2">
          <reference field="0" count="1" selected="0">
            <x v="115"/>
          </reference>
          <reference field="1" count="1">
            <x v="113"/>
          </reference>
        </references>
      </pivotArea>
    </format>
    <format dxfId="15325">
      <pivotArea dataOnly="0" labelOnly="1" fieldPosition="0">
        <references count="2">
          <reference field="0" count="1" selected="0">
            <x v="116"/>
          </reference>
          <reference field="1" count="1">
            <x v="114"/>
          </reference>
        </references>
      </pivotArea>
    </format>
    <format dxfId="15324">
      <pivotArea dataOnly="0" labelOnly="1" fieldPosition="0">
        <references count="2">
          <reference field="0" count="1" selected="0">
            <x v="117"/>
          </reference>
          <reference field="1" count="1">
            <x v="115"/>
          </reference>
        </references>
      </pivotArea>
    </format>
    <format dxfId="15323">
      <pivotArea dataOnly="0" labelOnly="1" fieldPosition="0">
        <references count="2">
          <reference field="0" count="1" selected="0">
            <x v="118"/>
          </reference>
          <reference field="1" count="1">
            <x v="116"/>
          </reference>
        </references>
      </pivotArea>
    </format>
    <format dxfId="15322">
      <pivotArea dataOnly="0" labelOnly="1" fieldPosition="0">
        <references count="2">
          <reference field="0" count="1" selected="0">
            <x v="119"/>
          </reference>
          <reference field="1" count="1">
            <x v="117"/>
          </reference>
        </references>
      </pivotArea>
    </format>
    <format dxfId="15321">
      <pivotArea dataOnly="0" labelOnly="1" fieldPosition="0">
        <references count="2">
          <reference field="0" count="1" selected="0">
            <x v="120"/>
          </reference>
          <reference field="1" count="1">
            <x v="118"/>
          </reference>
        </references>
      </pivotArea>
    </format>
    <format dxfId="15320">
      <pivotArea dataOnly="0" labelOnly="1" fieldPosition="0">
        <references count="2">
          <reference field="0" count="1" selected="0">
            <x v="121"/>
          </reference>
          <reference field="1" count="1">
            <x v="119"/>
          </reference>
        </references>
      </pivotArea>
    </format>
    <format dxfId="15319">
      <pivotArea dataOnly="0" labelOnly="1" fieldPosition="0">
        <references count="2">
          <reference field="0" count="1" selected="0">
            <x v="122"/>
          </reference>
          <reference field="1" count="1">
            <x v="120"/>
          </reference>
        </references>
      </pivotArea>
    </format>
    <format dxfId="15318">
      <pivotArea dataOnly="0" labelOnly="1" fieldPosition="0">
        <references count="2">
          <reference field="0" count="1" selected="0">
            <x v="123"/>
          </reference>
          <reference field="1" count="1">
            <x v="121"/>
          </reference>
        </references>
      </pivotArea>
    </format>
    <format dxfId="15317">
      <pivotArea dataOnly="0" labelOnly="1" fieldPosition="0">
        <references count="2">
          <reference field="0" count="1" selected="0">
            <x v="124"/>
          </reference>
          <reference field="1" count="1">
            <x v="122"/>
          </reference>
        </references>
      </pivotArea>
    </format>
    <format dxfId="15316">
      <pivotArea dataOnly="0" labelOnly="1" fieldPosition="0">
        <references count="2">
          <reference field="0" count="1" selected="0">
            <x v="125"/>
          </reference>
          <reference field="1" count="1">
            <x v="123"/>
          </reference>
        </references>
      </pivotArea>
    </format>
    <format dxfId="15315">
      <pivotArea dataOnly="0" labelOnly="1" fieldPosition="0">
        <references count="2">
          <reference field="0" count="1" selected="0">
            <x v="126"/>
          </reference>
          <reference field="1" count="1">
            <x v="124"/>
          </reference>
        </references>
      </pivotArea>
    </format>
    <format dxfId="15314">
      <pivotArea dataOnly="0" labelOnly="1" fieldPosition="0">
        <references count="2">
          <reference field="0" count="1" selected="0">
            <x v="127"/>
          </reference>
          <reference field="1" count="1">
            <x v="125"/>
          </reference>
        </references>
      </pivotArea>
    </format>
    <format dxfId="15313">
      <pivotArea dataOnly="0" labelOnly="1" fieldPosition="0">
        <references count="2">
          <reference field="0" count="1" selected="0">
            <x v="128"/>
          </reference>
          <reference field="1" count="1">
            <x v="126"/>
          </reference>
        </references>
      </pivotArea>
    </format>
    <format dxfId="15312">
      <pivotArea dataOnly="0" labelOnly="1" fieldPosition="0">
        <references count="2">
          <reference field="0" count="1" selected="0">
            <x v="129"/>
          </reference>
          <reference field="1" count="1">
            <x v="127"/>
          </reference>
        </references>
      </pivotArea>
    </format>
    <format dxfId="15311">
      <pivotArea dataOnly="0" labelOnly="1" fieldPosition="0">
        <references count="2">
          <reference field="0" count="1" selected="0">
            <x v="130"/>
          </reference>
          <reference field="1" count="1">
            <x v="128"/>
          </reference>
        </references>
      </pivotArea>
    </format>
    <format dxfId="15310">
      <pivotArea dataOnly="0" labelOnly="1" fieldPosition="0">
        <references count="2">
          <reference field="0" count="1" selected="0">
            <x v="131"/>
          </reference>
          <reference field="1" count="1">
            <x v="129"/>
          </reference>
        </references>
      </pivotArea>
    </format>
    <format dxfId="15309">
      <pivotArea dataOnly="0" labelOnly="1" fieldPosition="0">
        <references count="2">
          <reference field="0" count="1" selected="0">
            <x v="132"/>
          </reference>
          <reference field="1" count="1">
            <x v="130"/>
          </reference>
        </references>
      </pivotArea>
    </format>
    <format dxfId="15308">
      <pivotArea dataOnly="0" labelOnly="1" fieldPosition="0">
        <references count="2">
          <reference field="0" count="1" selected="0">
            <x v="133"/>
          </reference>
          <reference field="1" count="1">
            <x v="131"/>
          </reference>
        </references>
      </pivotArea>
    </format>
    <format dxfId="15307">
      <pivotArea dataOnly="0" labelOnly="1" fieldPosition="0">
        <references count="2">
          <reference field="0" count="1" selected="0">
            <x v="134"/>
          </reference>
          <reference field="1" count="1">
            <x v="132"/>
          </reference>
        </references>
      </pivotArea>
    </format>
    <format dxfId="15306">
      <pivotArea dataOnly="0" labelOnly="1" fieldPosition="0">
        <references count="2">
          <reference field="0" count="1" selected="0">
            <x v="135"/>
          </reference>
          <reference field="1" count="1">
            <x v="133"/>
          </reference>
        </references>
      </pivotArea>
    </format>
    <format dxfId="15305">
      <pivotArea dataOnly="0" labelOnly="1" fieldPosition="0">
        <references count="2">
          <reference field="0" count="1" selected="0">
            <x v="136"/>
          </reference>
          <reference field="1" count="1">
            <x v="134"/>
          </reference>
        </references>
      </pivotArea>
    </format>
    <format dxfId="15304">
      <pivotArea dataOnly="0" labelOnly="1" fieldPosition="0">
        <references count="2">
          <reference field="0" count="1" selected="0">
            <x v="137"/>
          </reference>
          <reference field="1" count="1">
            <x v="135"/>
          </reference>
        </references>
      </pivotArea>
    </format>
    <format dxfId="15303">
      <pivotArea dataOnly="0" labelOnly="1" fieldPosition="0">
        <references count="2">
          <reference field="0" count="1" selected="0">
            <x v="138"/>
          </reference>
          <reference field="1" count="1">
            <x v="136"/>
          </reference>
        </references>
      </pivotArea>
    </format>
    <format dxfId="15302">
      <pivotArea dataOnly="0" labelOnly="1" fieldPosition="0">
        <references count="2">
          <reference field="0" count="1" selected="0">
            <x v="139"/>
          </reference>
          <reference field="1" count="1">
            <x v="137"/>
          </reference>
        </references>
      </pivotArea>
    </format>
    <format dxfId="15301">
      <pivotArea dataOnly="0" labelOnly="1" fieldPosition="0">
        <references count="2">
          <reference field="0" count="1" selected="0">
            <x v="140"/>
          </reference>
          <reference field="1" count="1">
            <x v="138"/>
          </reference>
        </references>
      </pivotArea>
    </format>
    <format dxfId="15300">
      <pivotArea dataOnly="0" labelOnly="1" fieldPosition="0">
        <references count="2">
          <reference field="0" count="1" selected="0">
            <x v="141"/>
          </reference>
          <reference field="1" count="1">
            <x v="139"/>
          </reference>
        </references>
      </pivotArea>
    </format>
    <format dxfId="15299">
      <pivotArea dataOnly="0" labelOnly="1" fieldPosition="0">
        <references count="2">
          <reference field="0" count="1" selected="0">
            <x v="142"/>
          </reference>
          <reference field="1" count="1">
            <x v="140"/>
          </reference>
        </references>
      </pivotArea>
    </format>
    <format dxfId="15298">
      <pivotArea dataOnly="0" labelOnly="1" fieldPosition="0">
        <references count="2">
          <reference field="0" count="1" selected="0">
            <x v="143"/>
          </reference>
          <reference field="1" count="1">
            <x v="141"/>
          </reference>
        </references>
      </pivotArea>
    </format>
    <format dxfId="15297">
      <pivotArea dataOnly="0" labelOnly="1" fieldPosition="0">
        <references count="2">
          <reference field="0" count="1" selected="0">
            <x v="144"/>
          </reference>
          <reference field="1" count="1">
            <x v="142"/>
          </reference>
        </references>
      </pivotArea>
    </format>
    <format dxfId="15296">
      <pivotArea dataOnly="0" labelOnly="1" fieldPosition="0">
        <references count="2">
          <reference field="0" count="1" selected="0">
            <x v="145"/>
          </reference>
          <reference field="1" count="1">
            <x v="143"/>
          </reference>
        </references>
      </pivotArea>
    </format>
    <format dxfId="15295">
      <pivotArea dataOnly="0" labelOnly="1" fieldPosition="0">
        <references count="2">
          <reference field="0" count="1" selected="0">
            <x v="146"/>
          </reference>
          <reference field="1" count="1">
            <x v="144"/>
          </reference>
        </references>
      </pivotArea>
    </format>
    <format dxfId="15294">
      <pivotArea dataOnly="0" labelOnly="1" fieldPosition="0">
        <references count="2">
          <reference field="0" count="1" selected="0">
            <x v="147"/>
          </reference>
          <reference field="1" count="1">
            <x v="145"/>
          </reference>
        </references>
      </pivotArea>
    </format>
    <format dxfId="15293">
      <pivotArea dataOnly="0" labelOnly="1" fieldPosition="0">
        <references count="2">
          <reference field="0" count="1" selected="0">
            <x v="148"/>
          </reference>
          <reference field="1" count="1">
            <x v="146"/>
          </reference>
        </references>
      </pivotArea>
    </format>
    <format dxfId="15292">
      <pivotArea dataOnly="0" labelOnly="1" fieldPosition="0">
        <references count="2">
          <reference field="0" count="1" selected="0">
            <x v="149"/>
          </reference>
          <reference field="1" count="1">
            <x v="147"/>
          </reference>
        </references>
      </pivotArea>
    </format>
    <format dxfId="15291">
      <pivotArea dataOnly="0" labelOnly="1" fieldPosition="0">
        <references count="2">
          <reference field="0" count="1" selected="0">
            <x v="150"/>
          </reference>
          <reference field="1" count="1">
            <x v="148"/>
          </reference>
        </references>
      </pivotArea>
    </format>
    <format dxfId="15290">
      <pivotArea dataOnly="0" labelOnly="1" fieldPosition="0">
        <references count="2">
          <reference field="0" count="1" selected="0">
            <x v="151"/>
          </reference>
          <reference field="1" count="1">
            <x v="149"/>
          </reference>
        </references>
      </pivotArea>
    </format>
    <format dxfId="15289">
      <pivotArea dataOnly="0" labelOnly="1" fieldPosition="0">
        <references count="2">
          <reference field="0" count="1" selected="0">
            <x v="152"/>
          </reference>
          <reference field="1" count="1">
            <x v="150"/>
          </reference>
        </references>
      </pivotArea>
    </format>
    <format dxfId="15288">
      <pivotArea dataOnly="0" labelOnly="1" fieldPosition="0">
        <references count="2">
          <reference field="0" count="1" selected="0">
            <x v="153"/>
          </reference>
          <reference field="1" count="1">
            <x v="151"/>
          </reference>
        </references>
      </pivotArea>
    </format>
    <format dxfId="15287">
      <pivotArea dataOnly="0" labelOnly="1" fieldPosition="0">
        <references count="2">
          <reference field="0" count="1" selected="0">
            <x v="154"/>
          </reference>
          <reference field="1" count="1">
            <x v="152"/>
          </reference>
        </references>
      </pivotArea>
    </format>
    <format dxfId="15286">
      <pivotArea dataOnly="0" labelOnly="1" fieldPosition="0">
        <references count="2">
          <reference field="0" count="1" selected="0">
            <x v="155"/>
          </reference>
          <reference field="1" count="1">
            <x v="153"/>
          </reference>
        </references>
      </pivotArea>
    </format>
    <format dxfId="15285">
      <pivotArea dataOnly="0" labelOnly="1" fieldPosition="0">
        <references count="2">
          <reference field="0" count="1" selected="0">
            <x v="156"/>
          </reference>
          <reference field="1" count="1">
            <x v="154"/>
          </reference>
        </references>
      </pivotArea>
    </format>
    <format dxfId="15284">
      <pivotArea dataOnly="0" labelOnly="1" fieldPosition="0">
        <references count="2">
          <reference field="0" count="1" selected="0">
            <x v="157"/>
          </reference>
          <reference field="1" count="1">
            <x v="155"/>
          </reference>
        </references>
      </pivotArea>
    </format>
    <format dxfId="15283">
      <pivotArea dataOnly="0" labelOnly="1" fieldPosition="0">
        <references count="2">
          <reference field="0" count="1" selected="0">
            <x v="158"/>
          </reference>
          <reference field="1" count="1">
            <x v="156"/>
          </reference>
        </references>
      </pivotArea>
    </format>
    <format dxfId="15282">
      <pivotArea dataOnly="0" labelOnly="1" fieldPosition="0">
        <references count="2">
          <reference field="0" count="1" selected="0">
            <x v="159"/>
          </reference>
          <reference field="1" count="1">
            <x v="157"/>
          </reference>
        </references>
      </pivotArea>
    </format>
    <format dxfId="15281">
      <pivotArea dataOnly="0" labelOnly="1" fieldPosition="0">
        <references count="2">
          <reference field="0" count="1" selected="0">
            <x v="160"/>
          </reference>
          <reference field="1" count="1">
            <x v="158"/>
          </reference>
        </references>
      </pivotArea>
    </format>
    <format dxfId="15280">
      <pivotArea dataOnly="0" labelOnly="1" fieldPosition="0">
        <references count="2">
          <reference field="0" count="1" selected="0">
            <x v="161"/>
          </reference>
          <reference field="1" count="1">
            <x v="159"/>
          </reference>
        </references>
      </pivotArea>
    </format>
    <format dxfId="15279">
      <pivotArea dataOnly="0" labelOnly="1" fieldPosition="0">
        <references count="2">
          <reference field="0" count="1" selected="0">
            <x v="162"/>
          </reference>
          <reference field="1" count="1">
            <x v="160"/>
          </reference>
        </references>
      </pivotArea>
    </format>
    <format dxfId="15278">
      <pivotArea dataOnly="0" labelOnly="1" fieldPosition="0">
        <references count="2">
          <reference field="0" count="1" selected="0">
            <x v="163"/>
          </reference>
          <reference field="1" count="1">
            <x v="161"/>
          </reference>
        </references>
      </pivotArea>
    </format>
    <format dxfId="15277">
      <pivotArea dataOnly="0" labelOnly="1" fieldPosition="0">
        <references count="2">
          <reference field="0" count="1" selected="0">
            <x v="164"/>
          </reference>
          <reference field="1" count="1">
            <x v="162"/>
          </reference>
        </references>
      </pivotArea>
    </format>
    <format dxfId="15276">
      <pivotArea dataOnly="0" labelOnly="1" fieldPosition="0">
        <references count="2">
          <reference field="0" count="1" selected="0">
            <x v="165"/>
          </reference>
          <reference field="1" count="1">
            <x v="163"/>
          </reference>
        </references>
      </pivotArea>
    </format>
    <format dxfId="15275">
      <pivotArea dataOnly="0" labelOnly="1" fieldPosition="0">
        <references count="2">
          <reference field="0" count="1" selected="0">
            <x v="166"/>
          </reference>
          <reference field="1" count="1">
            <x v="164"/>
          </reference>
        </references>
      </pivotArea>
    </format>
    <format dxfId="15274">
      <pivotArea dataOnly="0" labelOnly="1" fieldPosition="0">
        <references count="2">
          <reference field="0" count="1" selected="0">
            <x v="167"/>
          </reference>
          <reference field="1" count="1">
            <x v="165"/>
          </reference>
        </references>
      </pivotArea>
    </format>
    <format dxfId="15273">
      <pivotArea dataOnly="0" labelOnly="1" fieldPosition="0">
        <references count="2">
          <reference field="0" count="1" selected="0">
            <x v="168"/>
          </reference>
          <reference field="1" count="1">
            <x v="166"/>
          </reference>
        </references>
      </pivotArea>
    </format>
    <format dxfId="15272">
      <pivotArea dataOnly="0" labelOnly="1" fieldPosition="0">
        <references count="2">
          <reference field="0" count="1" selected="0">
            <x v="169"/>
          </reference>
          <reference field="1" count="1">
            <x v="167"/>
          </reference>
        </references>
      </pivotArea>
    </format>
    <format dxfId="15271">
      <pivotArea dataOnly="0" labelOnly="1" fieldPosition="0">
        <references count="2">
          <reference field="0" count="1" selected="0">
            <x v="170"/>
          </reference>
          <reference field="1" count="1">
            <x v="168"/>
          </reference>
        </references>
      </pivotArea>
    </format>
    <format dxfId="15270">
      <pivotArea dataOnly="0" labelOnly="1" fieldPosition="0">
        <references count="2">
          <reference field="0" count="1" selected="0">
            <x v="171"/>
          </reference>
          <reference field="1" count="1">
            <x v="169"/>
          </reference>
        </references>
      </pivotArea>
    </format>
    <format dxfId="15269">
      <pivotArea dataOnly="0" labelOnly="1" fieldPosition="0">
        <references count="2">
          <reference field="0" count="1" selected="0">
            <x v="172"/>
          </reference>
          <reference field="1" count="1">
            <x v="170"/>
          </reference>
        </references>
      </pivotArea>
    </format>
    <format dxfId="15268">
      <pivotArea dataOnly="0" labelOnly="1" fieldPosition="0">
        <references count="2">
          <reference field="0" count="1" selected="0">
            <x v="173"/>
          </reference>
          <reference field="1" count="1">
            <x v="171"/>
          </reference>
        </references>
      </pivotArea>
    </format>
    <format dxfId="15267">
      <pivotArea dataOnly="0" labelOnly="1" fieldPosition="0">
        <references count="2">
          <reference field="0" count="1" selected="0">
            <x v="174"/>
          </reference>
          <reference field="1" count="1">
            <x v="172"/>
          </reference>
        </references>
      </pivotArea>
    </format>
    <format dxfId="15266">
      <pivotArea dataOnly="0" labelOnly="1" fieldPosition="0">
        <references count="2">
          <reference field="0" count="1" selected="0">
            <x v="175"/>
          </reference>
          <reference field="1" count="1">
            <x v="173"/>
          </reference>
        </references>
      </pivotArea>
    </format>
    <format dxfId="15265">
      <pivotArea dataOnly="0" labelOnly="1" fieldPosition="0">
        <references count="2">
          <reference field="0" count="1" selected="0">
            <x v="176"/>
          </reference>
          <reference field="1" count="1">
            <x v="174"/>
          </reference>
        </references>
      </pivotArea>
    </format>
    <format dxfId="15264">
      <pivotArea dataOnly="0" labelOnly="1" fieldPosition="0">
        <references count="2">
          <reference field="0" count="1" selected="0">
            <x v="177"/>
          </reference>
          <reference field="1" count="1">
            <x v="175"/>
          </reference>
        </references>
      </pivotArea>
    </format>
    <format dxfId="15263">
      <pivotArea dataOnly="0" labelOnly="1" fieldPosition="0">
        <references count="2">
          <reference field="0" count="1" selected="0">
            <x v="178"/>
          </reference>
          <reference field="1" count="1">
            <x v="176"/>
          </reference>
        </references>
      </pivotArea>
    </format>
    <format dxfId="15262">
      <pivotArea dataOnly="0" labelOnly="1" fieldPosition="0">
        <references count="2">
          <reference field="0" count="1" selected="0">
            <x v="179"/>
          </reference>
          <reference field="1" count="1">
            <x v="177"/>
          </reference>
        </references>
      </pivotArea>
    </format>
    <format dxfId="15261">
      <pivotArea dataOnly="0" labelOnly="1" fieldPosition="0">
        <references count="2">
          <reference field="0" count="1" selected="0">
            <x v="180"/>
          </reference>
          <reference field="1" count="1">
            <x v="178"/>
          </reference>
        </references>
      </pivotArea>
    </format>
    <format dxfId="15260">
      <pivotArea dataOnly="0" labelOnly="1" fieldPosition="0">
        <references count="2">
          <reference field="0" count="1" selected="0">
            <x v="181"/>
          </reference>
          <reference field="1" count="1">
            <x v="179"/>
          </reference>
        </references>
      </pivotArea>
    </format>
    <format dxfId="15259">
      <pivotArea dataOnly="0" labelOnly="1" fieldPosition="0">
        <references count="2">
          <reference field="0" count="1" selected="0">
            <x v="182"/>
          </reference>
          <reference field="1" count="1">
            <x v="180"/>
          </reference>
        </references>
      </pivotArea>
    </format>
    <format dxfId="15258">
      <pivotArea dataOnly="0" labelOnly="1" fieldPosition="0">
        <references count="2">
          <reference field="0" count="1" selected="0">
            <x v="183"/>
          </reference>
          <reference field="1" count="1">
            <x v="181"/>
          </reference>
        </references>
      </pivotArea>
    </format>
    <format dxfId="15257">
      <pivotArea dataOnly="0" labelOnly="1" fieldPosition="0">
        <references count="2">
          <reference field="0" count="1" selected="0">
            <x v="184"/>
          </reference>
          <reference field="1" count="1">
            <x v="182"/>
          </reference>
        </references>
      </pivotArea>
    </format>
    <format dxfId="15256">
      <pivotArea dataOnly="0" labelOnly="1" fieldPosition="0">
        <references count="2">
          <reference field="0" count="1" selected="0">
            <x v="185"/>
          </reference>
          <reference field="1" count="1">
            <x v="183"/>
          </reference>
        </references>
      </pivotArea>
    </format>
    <format dxfId="15255">
      <pivotArea dataOnly="0" labelOnly="1" fieldPosition="0">
        <references count="2">
          <reference field="0" count="1" selected="0">
            <x v="186"/>
          </reference>
          <reference field="1" count="1">
            <x v="184"/>
          </reference>
        </references>
      </pivotArea>
    </format>
    <format dxfId="15254">
      <pivotArea dataOnly="0" labelOnly="1" fieldPosition="0">
        <references count="2">
          <reference field="0" count="1" selected="0">
            <x v="187"/>
          </reference>
          <reference field="1" count="1">
            <x v="185"/>
          </reference>
        </references>
      </pivotArea>
    </format>
    <format dxfId="15253">
      <pivotArea dataOnly="0" labelOnly="1" fieldPosition="0">
        <references count="2">
          <reference field="0" count="1" selected="0">
            <x v="188"/>
          </reference>
          <reference field="1" count="1">
            <x v="186"/>
          </reference>
        </references>
      </pivotArea>
    </format>
    <format dxfId="15252">
      <pivotArea dataOnly="0" labelOnly="1" fieldPosition="0">
        <references count="2">
          <reference field="0" count="1" selected="0">
            <x v="189"/>
          </reference>
          <reference field="1" count="1">
            <x v="187"/>
          </reference>
        </references>
      </pivotArea>
    </format>
    <format dxfId="15251">
      <pivotArea dataOnly="0" labelOnly="1" fieldPosition="0">
        <references count="2">
          <reference field="0" count="1" selected="0">
            <x v="190"/>
          </reference>
          <reference field="1" count="1">
            <x v="188"/>
          </reference>
        </references>
      </pivotArea>
    </format>
    <format dxfId="15250">
      <pivotArea dataOnly="0" labelOnly="1" fieldPosition="0">
        <references count="2">
          <reference field="0" count="1" selected="0">
            <x v="191"/>
          </reference>
          <reference field="1" count="1">
            <x v="189"/>
          </reference>
        </references>
      </pivotArea>
    </format>
    <format dxfId="15249">
      <pivotArea dataOnly="0" labelOnly="1" fieldPosition="0">
        <references count="2">
          <reference field="0" count="1" selected="0">
            <x v="192"/>
          </reference>
          <reference field="1" count="1">
            <x v="190"/>
          </reference>
        </references>
      </pivotArea>
    </format>
    <format dxfId="15248">
      <pivotArea dataOnly="0" labelOnly="1" fieldPosition="0">
        <references count="2">
          <reference field="0" count="1" selected="0">
            <x v="193"/>
          </reference>
          <reference field="1" count="1">
            <x v="191"/>
          </reference>
        </references>
      </pivotArea>
    </format>
    <format dxfId="15247">
      <pivotArea dataOnly="0" labelOnly="1" fieldPosition="0">
        <references count="2">
          <reference field="0" count="1" selected="0">
            <x v="194"/>
          </reference>
          <reference field="1" count="1">
            <x v="192"/>
          </reference>
        </references>
      </pivotArea>
    </format>
    <format dxfId="15246">
      <pivotArea dataOnly="0" labelOnly="1" fieldPosition="0">
        <references count="2">
          <reference field="0" count="1" selected="0">
            <x v="195"/>
          </reference>
          <reference field="1" count="1">
            <x v="193"/>
          </reference>
        </references>
      </pivotArea>
    </format>
    <format dxfId="15245">
      <pivotArea dataOnly="0" labelOnly="1" fieldPosition="0">
        <references count="2">
          <reference field="0" count="1" selected="0">
            <x v="196"/>
          </reference>
          <reference field="1" count="1">
            <x v="194"/>
          </reference>
        </references>
      </pivotArea>
    </format>
    <format dxfId="15244">
      <pivotArea dataOnly="0" labelOnly="1" fieldPosition="0">
        <references count="2">
          <reference field="0" count="1" selected="0">
            <x v="197"/>
          </reference>
          <reference field="1" count="1">
            <x v="195"/>
          </reference>
        </references>
      </pivotArea>
    </format>
    <format dxfId="15243">
      <pivotArea dataOnly="0" labelOnly="1" fieldPosition="0">
        <references count="2">
          <reference field="0" count="1" selected="0">
            <x v="198"/>
          </reference>
          <reference field="1" count="1">
            <x v="196"/>
          </reference>
        </references>
      </pivotArea>
    </format>
    <format dxfId="15242">
      <pivotArea dataOnly="0" labelOnly="1" fieldPosition="0">
        <references count="2">
          <reference field="0" count="1" selected="0">
            <x v="199"/>
          </reference>
          <reference field="1" count="1">
            <x v="197"/>
          </reference>
        </references>
      </pivotArea>
    </format>
    <format dxfId="15241">
      <pivotArea dataOnly="0" labelOnly="1" fieldPosition="0">
        <references count="2">
          <reference field="0" count="1" selected="0">
            <x v="200"/>
          </reference>
          <reference field="1" count="1">
            <x v="198"/>
          </reference>
        </references>
      </pivotArea>
    </format>
    <format dxfId="15240">
      <pivotArea dataOnly="0" labelOnly="1" fieldPosition="0">
        <references count="2">
          <reference field="0" count="1" selected="0">
            <x v="201"/>
          </reference>
          <reference field="1" count="1">
            <x v="199"/>
          </reference>
        </references>
      </pivotArea>
    </format>
    <format dxfId="15239">
      <pivotArea dataOnly="0" labelOnly="1" fieldPosition="0">
        <references count="2">
          <reference field="0" count="1" selected="0">
            <x v="202"/>
          </reference>
          <reference field="1" count="1">
            <x v="200"/>
          </reference>
        </references>
      </pivotArea>
    </format>
    <format dxfId="15238">
      <pivotArea dataOnly="0" labelOnly="1" fieldPosition="0">
        <references count="2">
          <reference field="0" count="1" selected="0">
            <x v="203"/>
          </reference>
          <reference field="1" count="1">
            <x v="201"/>
          </reference>
        </references>
      </pivotArea>
    </format>
    <format dxfId="15237">
      <pivotArea dataOnly="0" labelOnly="1" fieldPosition="0">
        <references count="2">
          <reference field="0" count="1" selected="0">
            <x v="204"/>
          </reference>
          <reference field="1" count="1">
            <x v="202"/>
          </reference>
        </references>
      </pivotArea>
    </format>
    <format dxfId="15236">
      <pivotArea dataOnly="0" labelOnly="1" fieldPosition="0">
        <references count="2">
          <reference field="0" count="1" selected="0">
            <x v="205"/>
          </reference>
          <reference field="1" count="1">
            <x v="203"/>
          </reference>
        </references>
      </pivotArea>
    </format>
    <format dxfId="15235">
      <pivotArea dataOnly="0" labelOnly="1" fieldPosition="0">
        <references count="2">
          <reference field="0" count="1" selected="0">
            <x v="206"/>
          </reference>
          <reference field="1" count="1">
            <x v="204"/>
          </reference>
        </references>
      </pivotArea>
    </format>
    <format dxfId="15234">
      <pivotArea dataOnly="0" labelOnly="1" fieldPosition="0">
        <references count="2">
          <reference field="0" count="1" selected="0">
            <x v="207"/>
          </reference>
          <reference field="1" count="1">
            <x v="205"/>
          </reference>
        </references>
      </pivotArea>
    </format>
    <format dxfId="15233">
      <pivotArea dataOnly="0" labelOnly="1" fieldPosition="0">
        <references count="2">
          <reference field="0" count="1" selected="0">
            <x v="208"/>
          </reference>
          <reference field="1" count="1">
            <x v="206"/>
          </reference>
        </references>
      </pivotArea>
    </format>
    <format dxfId="15232">
      <pivotArea dataOnly="0" labelOnly="1" fieldPosition="0">
        <references count="2">
          <reference field="0" count="1" selected="0">
            <x v="209"/>
          </reference>
          <reference field="1" count="1">
            <x v="207"/>
          </reference>
        </references>
      </pivotArea>
    </format>
    <format dxfId="15231">
      <pivotArea dataOnly="0" labelOnly="1" fieldPosition="0">
        <references count="2">
          <reference field="0" count="1" selected="0">
            <x v="210"/>
          </reference>
          <reference field="1" count="1">
            <x v="208"/>
          </reference>
        </references>
      </pivotArea>
    </format>
    <format dxfId="15230">
      <pivotArea dataOnly="0" labelOnly="1" fieldPosition="0">
        <references count="2">
          <reference field="0" count="1" selected="0">
            <x v="211"/>
          </reference>
          <reference field="1" count="1">
            <x v="209"/>
          </reference>
        </references>
      </pivotArea>
    </format>
    <format dxfId="15229">
      <pivotArea dataOnly="0" labelOnly="1" fieldPosition="0">
        <references count="2">
          <reference field="0" count="1" selected="0">
            <x v="212"/>
          </reference>
          <reference field="1" count="1">
            <x v="210"/>
          </reference>
        </references>
      </pivotArea>
    </format>
    <format dxfId="15228">
      <pivotArea dataOnly="0" labelOnly="1" fieldPosition="0">
        <references count="2">
          <reference field="0" count="1" selected="0">
            <x v="213"/>
          </reference>
          <reference field="1" count="1">
            <x v="211"/>
          </reference>
        </references>
      </pivotArea>
    </format>
    <format dxfId="15227">
      <pivotArea dataOnly="0" labelOnly="1" fieldPosition="0">
        <references count="2">
          <reference field="0" count="1" selected="0">
            <x v="214"/>
          </reference>
          <reference field="1" count="1">
            <x v="212"/>
          </reference>
        </references>
      </pivotArea>
    </format>
    <format dxfId="15226">
      <pivotArea dataOnly="0" labelOnly="1" fieldPosition="0">
        <references count="2">
          <reference field="0" count="1" selected="0">
            <x v="215"/>
          </reference>
          <reference field="1" count="1">
            <x v="213"/>
          </reference>
        </references>
      </pivotArea>
    </format>
    <format dxfId="15225">
      <pivotArea dataOnly="0" labelOnly="1" fieldPosition="0">
        <references count="2">
          <reference field="0" count="1" selected="0">
            <x v="216"/>
          </reference>
          <reference field="1" count="1">
            <x v="214"/>
          </reference>
        </references>
      </pivotArea>
    </format>
    <format dxfId="15224">
      <pivotArea dataOnly="0" labelOnly="1" fieldPosition="0">
        <references count="2">
          <reference field="0" count="1" selected="0">
            <x v="217"/>
          </reference>
          <reference field="1" count="1">
            <x v="215"/>
          </reference>
        </references>
      </pivotArea>
    </format>
    <format dxfId="15223">
      <pivotArea dataOnly="0" labelOnly="1" fieldPosition="0">
        <references count="2">
          <reference field="0" count="1" selected="0">
            <x v="218"/>
          </reference>
          <reference field="1" count="1">
            <x v="216"/>
          </reference>
        </references>
      </pivotArea>
    </format>
    <format dxfId="15222">
      <pivotArea dataOnly="0" labelOnly="1" fieldPosition="0">
        <references count="2">
          <reference field="0" count="1" selected="0">
            <x v="219"/>
          </reference>
          <reference field="1" count="1">
            <x v="217"/>
          </reference>
        </references>
      </pivotArea>
    </format>
    <format dxfId="15221">
      <pivotArea dataOnly="0" labelOnly="1" fieldPosition="0">
        <references count="2">
          <reference field="0" count="1" selected="0">
            <x v="220"/>
          </reference>
          <reference field="1" count="1">
            <x v="218"/>
          </reference>
        </references>
      </pivotArea>
    </format>
    <format dxfId="15220">
      <pivotArea dataOnly="0" labelOnly="1" fieldPosition="0">
        <references count="2">
          <reference field="0" count="1" selected="0">
            <x v="221"/>
          </reference>
          <reference field="1" count="1">
            <x v="219"/>
          </reference>
        </references>
      </pivotArea>
    </format>
    <format dxfId="15219">
      <pivotArea dataOnly="0" labelOnly="1" fieldPosition="0">
        <references count="2">
          <reference field="0" count="1" selected="0">
            <x v="222"/>
          </reference>
          <reference field="1" count="1">
            <x v="220"/>
          </reference>
        </references>
      </pivotArea>
    </format>
    <format dxfId="15218">
      <pivotArea dataOnly="0" labelOnly="1" fieldPosition="0">
        <references count="2">
          <reference field="0" count="1" selected="0">
            <x v="223"/>
          </reference>
          <reference field="1" count="1">
            <x v="221"/>
          </reference>
        </references>
      </pivotArea>
    </format>
    <format dxfId="15217">
      <pivotArea dataOnly="0" labelOnly="1" fieldPosition="0">
        <references count="2">
          <reference field="0" count="1" selected="0">
            <x v="224"/>
          </reference>
          <reference field="1" count="1">
            <x v="222"/>
          </reference>
        </references>
      </pivotArea>
    </format>
    <format dxfId="15216">
      <pivotArea dataOnly="0" labelOnly="1" fieldPosition="0">
        <references count="2">
          <reference field="0" count="1" selected="0">
            <x v="225"/>
          </reference>
          <reference field="1" count="1">
            <x v="223"/>
          </reference>
        </references>
      </pivotArea>
    </format>
    <format dxfId="15215">
      <pivotArea dataOnly="0" labelOnly="1" fieldPosition="0">
        <references count="2">
          <reference field="0" count="1" selected="0">
            <x v="226"/>
          </reference>
          <reference field="1" count="1">
            <x v="224"/>
          </reference>
        </references>
      </pivotArea>
    </format>
    <format dxfId="15214">
      <pivotArea dataOnly="0" labelOnly="1" fieldPosition="0">
        <references count="2">
          <reference field="0" count="1" selected="0">
            <x v="227"/>
          </reference>
          <reference field="1" count="1">
            <x v="225"/>
          </reference>
        </references>
      </pivotArea>
    </format>
    <format dxfId="15213">
      <pivotArea dataOnly="0" labelOnly="1" fieldPosition="0">
        <references count="2">
          <reference field="0" count="1" selected="0">
            <x v="228"/>
          </reference>
          <reference field="1" count="1">
            <x v="226"/>
          </reference>
        </references>
      </pivotArea>
    </format>
    <format dxfId="15212">
      <pivotArea dataOnly="0" labelOnly="1" fieldPosition="0">
        <references count="2">
          <reference field="0" count="1" selected="0">
            <x v="229"/>
          </reference>
          <reference field="1" count="1">
            <x v="227"/>
          </reference>
        </references>
      </pivotArea>
    </format>
    <format dxfId="15211">
      <pivotArea dataOnly="0" labelOnly="1" fieldPosition="0">
        <references count="2">
          <reference field="0" count="1" selected="0">
            <x v="230"/>
          </reference>
          <reference field="1" count="1">
            <x v="228"/>
          </reference>
        </references>
      </pivotArea>
    </format>
    <format dxfId="15210">
      <pivotArea dataOnly="0" labelOnly="1" fieldPosition="0">
        <references count="2">
          <reference field="0" count="1" selected="0">
            <x v="231"/>
          </reference>
          <reference field="1" count="1">
            <x v="229"/>
          </reference>
        </references>
      </pivotArea>
    </format>
    <format dxfId="15209">
      <pivotArea dataOnly="0" labelOnly="1" fieldPosition="0">
        <references count="2">
          <reference field="0" count="1" selected="0">
            <x v="232"/>
          </reference>
          <reference field="1" count="1">
            <x v="230"/>
          </reference>
        </references>
      </pivotArea>
    </format>
    <format dxfId="15208">
      <pivotArea dataOnly="0" labelOnly="1" fieldPosition="0">
        <references count="2">
          <reference field="0" count="1" selected="0">
            <x v="233"/>
          </reference>
          <reference field="1" count="1">
            <x v="231"/>
          </reference>
        </references>
      </pivotArea>
    </format>
    <format dxfId="15207">
      <pivotArea dataOnly="0" labelOnly="1" fieldPosition="0">
        <references count="2">
          <reference field="0" count="1" selected="0">
            <x v="234"/>
          </reference>
          <reference field="1" count="1">
            <x v="232"/>
          </reference>
        </references>
      </pivotArea>
    </format>
    <format dxfId="15206">
      <pivotArea dataOnly="0" labelOnly="1" fieldPosition="0">
        <references count="2">
          <reference field="0" count="1" selected="0">
            <x v="235"/>
          </reference>
          <reference field="1" count="1">
            <x v="233"/>
          </reference>
        </references>
      </pivotArea>
    </format>
    <format dxfId="15205">
      <pivotArea dataOnly="0" labelOnly="1" fieldPosition="0">
        <references count="2">
          <reference field="0" count="1" selected="0">
            <x v="236"/>
          </reference>
          <reference field="1" count="1">
            <x v="234"/>
          </reference>
        </references>
      </pivotArea>
    </format>
    <format dxfId="15204">
      <pivotArea dataOnly="0" labelOnly="1" fieldPosition="0">
        <references count="2">
          <reference field="0" count="1" selected="0">
            <x v="237"/>
          </reference>
          <reference field="1" count="1">
            <x v="235"/>
          </reference>
        </references>
      </pivotArea>
    </format>
    <format dxfId="15203">
      <pivotArea dataOnly="0" labelOnly="1" fieldPosition="0">
        <references count="2">
          <reference field="0" count="1" selected="0">
            <x v="238"/>
          </reference>
          <reference field="1" count="1">
            <x v="236"/>
          </reference>
        </references>
      </pivotArea>
    </format>
    <format dxfId="15202">
      <pivotArea dataOnly="0" labelOnly="1" fieldPosition="0">
        <references count="2">
          <reference field="0" count="1" selected="0">
            <x v="239"/>
          </reference>
          <reference field="1" count="1">
            <x v="237"/>
          </reference>
        </references>
      </pivotArea>
    </format>
    <format dxfId="15201">
      <pivotArea dataOnly="0" labelOnly="1" fieldPosition="0">
        <references count="2">
          <reference field="0" count="1" selected="0">
            <x v="240"/>
          </reference>
          <reference field="1" count="1">
            <x v="238"/>
          </reference>
        </references>
      </pivotArea>
    </format>
    <format dxfId="15200">
      <pivotArea dataOnly="0" labelOnly="1" fieldPosition="0">
        <references count="2">
          <reference field="0" count="1" selected="0">
            <x v="241"/>
          </reference>
          <reference field="1" count="1">
            <x v="239"/>
          </reference>
        </references>
      </pivotArea>
    </format>
    <format dxfId="15199">
      <pivotArea dataOnly="0" labelOnly="1" fieldPosition="0">
        <references count="2">
          <reference field="0" count="1" selected="0">
            <x v="242"/>
          </reference>
          <reference field="1" count="1">
            <x v="240"/>
          </reference>
        </references>
      </pivotArea>
    </format>
    <format dxfId="15198">
      <pivotArea dataOnly="0" labelOnly="1" fieldPosition="0">
        <references count="2">
          <reference field="0" count="1" selected="0">
            <x v="243"/>
          </reference>
          <reference field="1" count="1">
            <x v="241"/>
          </reference>
        </references>
      </pivotArea>
    </format>
    <format dxfId="15197">
      <pivotArea dataOnly="0" labelOnly="1" fieldPosition="0">
        <references count="2">
          <reference field="0" count="1" selected="0">
            <x v="244"/>
          </reference>
          <reference field="1" count="1">
            <x v="242"/>
          </reference>
        </references>
      </pivotArea>
    </format>
    <format dxfId="15196">
      <pivotArea dataOnly="0" labelOnly="1" fieldPosition="0">
        <references count="2">
          <reference field="0" count="1" selected="0">
            <x v="245"/>
          </reference>
          <reference field="1" count="1">
            <x v="243"/>
          </reference>
        </references>
      </pivotArea>
    </format>
    <format dxfId="15195">
      <pivotArea dataOnly="0" labelOnly="1" fieldPosition="0">
        <references count="2">
          <reference field="0" count="1" selected="0">
            <x v="246"/>
          </reference>
          <reference field="1" count="1">
            <x v="244"/>
          </reference>
        </references>
      </pivotArea>
    </format>
    <format dxfId="15194">
      <pivotArea dataOnly="0" labelOnly="1" fieldPosition="0">
        <references count="2">
          <reference field="0" count="1" selected="0">
            <x v="247"/>
          </reference>
          <reference field="1" count="1">
            <x v="245"/>
          </reference>
        </references>
      </pivotArea>
    </format>
    <format dxfId="15193">
      <pivotArea dataOnly="0" labelOnly="1" fieldPosition="0">
        <references count="2">
          <reference field="0" count="1" selected="0">
            <x v="248"/>
          </reference>
          <reference field="1" count="1">
            <x v="246"/>
          </reference>
        </references>
      </pivotArea>
    </format>
    <format dxfId="15192">
      <pivotArea dataOnly="0" labelOnly="1" fieldPosition="0">
        <references count="2">
          <reference field="0" count="1" selected="0">
            <x v="249"/>
          </reference>
          <reference field="1" count="1">
            <x v="247"/>
          </reference>
        </references>
      </pivotArea>
    </format>
    <format dxfId="15191">
      <pivotArea dataOnly="0" labelOnly="1" fieldPosition="0">
        <references count="2">
          <reference field="0" count="1" selected="0">
            <x v="250"/>
          </reference>
          <reference field="1" count="1">
            <x v="248"/>
          </reference>
        </references>
      </pivotArea>
    </format>
    <format dxfId="15190">
      <pivotArea dataOnly="0" labelOnly="1" fieldPosition="0">
        <references count="2">
          <reference field="0" count="1" selected="0">
            <x v="251"/>
          </reference>
          <reference field="1" count="1">
            <x v="249"/>
          </reference>
        </references>
      </pivotArea>
    </format>
    <format dxfId="15189">
      <pivotArea dataOnly="0" labelOnly="1" fieldPosition="0">
        <references count="2">
          <reference field="0" count="1" selected="0">
            <x v="252"/>
          </reference>
          <reference field="1" count="1">
            <x v="250"/>
          </reference>
        </references>
      </pivotArea>
    </format>
    <format dxfId="15188">
      <pivotArea dataOnly="0" labelOnly="1" fieldPosition="0">
        <references count="2">
          <reference field="0" count="1" selected="0">
            <x v="253"/>
          </reference>
          <reference field="1" count="1">
            <x v="251"/>
          </reference>
        </references>
      </pivotArea>
    </format>
    <format dxfId="15187">
      <pivotArea dataOnly="0" labelOnly="1" fieldPosition="0">
        <references count="2">
          <reference field="0" count="1" selected="0">
            <x v="254"/>
          </reference>
          <reference field="1" count="1">
            <x v="252"/>
          </reference>
        </references>
      </pivotArea>
    </format>
    <format dxfId="15186">
      <pivotArea dataOnly="0" labelOnly="1" fieldPosition="0">
        <references count="2">
          <reference field="0" count="1" selected="0">
            <x v="255"/>
          </reference>
          <reference field="1" count="1">
            <x v="253"/>
          </reference>
        </references>
      </pivotArea>
    </format>
    <format dxfId="15185">
      <pivotArea dataOnly="0" labelOnly="1" fieldPosition="0">
        <references count="2">
          <reference field="0" count="1" selected="0">
            <x v="256"/>
          </reference>
          <reference field="1" count="1">
            <x v="254"/>
          </reference>
        </references>
      </pivotArea>
    </format>
    <format dxfId="15184">
      <pivotArea dataOnly="0" labelOnly="1" fieldPosition="0">
        <references count="2">
          <reference field="0" count="1" selected="0">
            <x v="257"/>
          </reference>
          <reference field="1" count="1">
            <x v="255"/>
          </reference>
        </references>
      </pivotArea>
    </format>
    <format dxfId="15183">
      <pivotArea dataOnly="0" labelOnly="1" fieldPosition="0">
        <references count="2">
          <reference field="0" count="1" selected="0">
            <x v="258"/>
          </reference>
          <reference field="1" count="1">
            <x v="256"/>
          </reference>
        </references>
      </pivotArea>
    </format>
    <format dxfId="15182">
      <pivotArea dataOnly="0" labelOnly="1" fieldPosition="0">
        <references count="2">
          <reference field="0" count="1" selected="0">
            <x v="259"/>
          </reference>
          <reference field="1" count="1">
            <x v="257"/>
          </reference>
        </references>
      </pivotArea>
    </format>
    <format dxfId="15181">
      <pivotArea dataOnly="0" labelOnly="1" fieldPosition="0">
        <references count="2">
          <reference field="0" count="1" selected="0">
            <x v="260"/>
          </reference>
          <reference field="1" count="1">
            <x v="258"/>
          </reference>
        </references>
      </pivotArea>
    </format>
    <format dxfId="15180">
      <pivotArea dataOnly="0" labelOnly="1" fieldPosition="0">
        <references count="2">
          <reference field="0" count="1" selected="0">
            <x v="261"/>
          </reference>
          <reference field="1" count="1">
            <x v="259"/>
          </reference>
        </references>
      </pivotArea>
    </format>
    <format dxfId="15179">
      <pivotArea dataOnly="0" labelOnly="1" fieldPosition="0">
        <references count="2">
          <reference field="0" count="1" selected="0">
            <x v="262"/>
          </reference>
          <reference field="1" count="1">
            <x v="260"/>
          </reference>
        </references>
      </pivotArea>
    </format>
    <format dxfId="15178">
      <pivotArea dataOnly="0" labelOnly="1" fieldPosition="0">
        <references count="2">
          <reference field="0" count="1" selected="0">
            <x v="263"/>
          </reference>
          <reference field="1" count="1">
            <x v="261"/>
          </reference>
        </references>
      </pivotArea>
    </format>
    <format dxfId="15177">
      <pivotArea dataOnly="0" labelOnly="1" fieldPosition="0">
        <references count="2">
          <reference field="0" count="1" selected="0">
            <x v="264"/>
          </reference>
          <reference field="1" count="1">
            <x v="262"/>
          </reference>
        </references>
      </pivotArea>
    </format>
    <format dxfId="15176">
      <pivotArea dataOnly="0" labelOnly="1" fieldPosition="0">
        <references count="2">
          <reference field="0" count="1" selected="0">
            <x v="265"/>
          </reference>
          <reference field="1" count="1">
            <x v="263"/>
          </reference>
        </references>
      </pivotArea>
    </format>
    <format dxfId="15175">
      <pivotArea dataOnly="0" labelOnly="1" fieldPosition="0">
        <references count="2">
          <reference field="0" count="1" selected="0">
            <x v="266"/>
          </reference>
          <reference field="1" count="1">
            <x v="264"/>
          </reference>
        </references>
      </pivotArea>
    </format>
    <format dxfId="15174">
      <pivotArea dataOnly="0" labelOnly="1" fieldPosition="0">
        <references count="2">
          <reference field="0" count="1" selected="0">
            <x v="267"/>
          </reference>
          <reference field="1" count="1">
            <x v="265"/>
          </reference>
        </references>
      </pivotArea>
    </format>
    <format dxfId="15173">
      <pivotArea dataOnly="0" labelOnly="1" fieldPosition="0">
        <references count="2">
          <reference field="0" count="1" selected="0">
            <x v="268"/>
          </reference>
          <reference field="1" count="1">
            <x v="266"/>
          </reference>
        </references>
      </pivotArea>
    </format>
    <format dxfId="15172">
      <pivotArea dataOnly="0" labelOnly="1" fieldPosition="0">
        <references count="2">
          <reference field="0" count="1" selected="0">
            <x v="269"/>
          </reference>
          <reference field="1" count="1">
            <x v="267"/>
          </reference>
        </references>
      </pivotArea>
    </format>
    <format dxfId="15171">
      <pivotArea dataOnly="0" labelOnly="1" fieldPosition="0">
        <references count="2">
          <reference field="0" count="1" selected="0">
            <x v="270"/>
          </reference>
          <reference field="1" count="1">
            <x v="268"/>
          </reference>
        </references>
      </pivotArea>
    </format>
    <format dxfId="15170">
      <pivotArea dataOnly="0" labelOnly="1" fieldPosition="0">
        <references count="2">
          <reference field="0" count="1" selected="0">
            <x v="271"/>
          </reference>
          <reference field="1" count="1">
            <x v="269"/>
          </reference>
        </references>
      </pivotArea>
    </format>
    <format dxfId="15169">
      <pivotArea dataOnly="0" labelOnly="1" fieldPosition="0">
        <references count="2">
          <reference field="0" count="1" selected="0">
            <x v="272"/>
          </reference>
          <reference field="1" count="1">
            <x v="270"/>
          </reference>
        </references>
      </pivotArea>
    </format>
    <format dxfId="15168">
      <pivotArea dataOnly="0" labelOnly="1" fieldPosition="0">
        <references count="2">
          <reference field="0" count="1" selected="0">
            <x v="273"/>
          </reference>
          <reference field="1" count="1">
            <x v="271"/>
          </reference>
        </references>
      </pivotArea>
    </format>
    <format dxfId="15167">
      <pivotArea dataOnly="0" labelOnly="1" fieldPosition="0">
        <references count="2">
          <reference field="0" count="1" selected="0">
            <x v="274"/>
          </reference>
          <reference field="1" count="1">
            <x v="272"/>
          </reference>
        </references>
      </pivotArea>
    </format>
    <format dxfId="15166">
      <pivotArea dataOnly="0" labelOnly="1" fieldPosition="0">
        <references count="2">
          <reference field="0" count="1" selected="0">
            <x v="275"/>
          </reference>
          <reference field="1" count="1">
            <x v="273"/>
          </reference>
        </references>
      </pivotArea>
    </format>
    <format dxfId="15165">
      <pivotArea dataOnly="0" labelOnly="1" fieldPosition="0">
        <references count="2">
          <reference field="0" count="1" selected="0">
            <x v="276"/>
          </reference>
          <reference field="1" count="1">
            <x v="274"/>
          </reference>
        </references>
      </pivotArea>
    </format>
    <format dxfId="15164">
      <pivotArea dataOnly="0" labelOnly="1" fieldPosition="0">
        <references count="2">
          <reference field="0" count="1" selected="0">
            <x v="277"/>
          </reference>
          <reference field="1" count="1">
            <x v="275"/>
          </reference>
        </references>
      </pivotArea>
    </format>
    <format dxfId="15163">
      <pivotArea dataOnly="0" labelOnly="1" fieldPosition="0">
        <references count="2">
          <reference field="0" count="1" selected="0">
            <x v="278"/>
          </reference>
          <reference field="1" count="1">
            <x v="276"/>
          </reference>
        </references>
      </pivotArea>
    </format>
    <format dxfId="15162">
      <pivotArea dataOnly="0" labelOnly="1" fieldPosition="0">
        <references count="2">
          <reference field="0" count="1" selected="0">
            <x v="279"/>
          </reference>
          <reference field="1" count="1">
            <x v="277"/>
          </reference>
        </references>
      </pivotArea>
    </format>
    <format dxfId="15161">
      <pivotArea dataOnly="0" labelOnly="1" fieldPosition="0">
        <references count="2">
          <reference field="0" count="1" selected="0">
            <x v="280"/>
          </reference>
          <reference field="1" count="1">
            <x v="278"/>
          </reference>
        </references>
      </pivotArea>
    </format>
    <format dxfId="15160">
      <pivotArea dataOnly="0" labelOnly="1" fieldPosition="0">
        <references count="2">
          <reference field="0" count="1" selected="0">
            <x v="281"/>
          </reference>
          <reference field="1" count="1">
            <x v="279"/>
          </reference>
        </references>
      </pivotArea>
    </format>
    <format dxfId="15159">
      <pivotArea dataOnly="0" labelOnly="1" fieldPosition="0">
        <references count="2">
          <reference field="0" count="1" selected="0">
            <x v="282"/>
          </reference>
          <reference field="1" count="1">
            <x v="280"/>
          </reference>
        </references>
      </pivotArea>
    </format>
    <format dxfId="15158">
      <pivotArea dataOnly="0" labelOnly="1" fieldPosition="0">
        <references count="2">
          <reference field="0" count="1" selected="0">
            <x v="283"/>
          </reference>
          <reference field="1" count="1">
            <x v="281"/>
          </reference>
        </references>
      </pivotArea>
    </format>
    <format dxfId="15157">
      <pivotArea dataOnly="0" labelOnly="1" fieldPosition="0">
        <references count="2">
          <reference field="0" count="1" selected="0">
            <x v="284"/>
          </reference>
          <reference field="1" count="1">
            <x v="282"/>
          </reference>
        </references>
      </pivotArea>
    </format>
    <format dxfId="15156">
      <pivotArea dataOnly="0" labelOnly="1" fieldPosition="0">
        <references count="2">
          <reference field="0" count="1" selected="0">
            <x v="285"/>
          </reference>
          <reference field="1" count="1">
            <x v="283"/>
          </reference>
        </references>
      </pivotArea>
    </format>
    <format dxfId="15155">
      <pivotArea dataOnly="0" labelOnly="1" fieldPosition="0">
        <references count="2">
          <reference field="0" count="1" selected="0">
            <x v="286"/>
          </reference>
          <reference field="1" count="1">
            <x v="284"/>
          </reference>
        </references>
      </pivotArea>
    </format>
    <format dxfId="15154">
      <pivotArea dataOnly="0" labelOnly="1" fieldPosition="0">
        <references count="2">
          <reference field="0" count="1" selected="0">
            <x v="287"/>
          </reference>
          <reference field="1" count="1">
            <x v="285"/>
          </reference>
        </references>
      </pivotArea>
    </format>
    <format dxfId="15153">
      <pivotArea dataOnly="0" labelOnly="1" fieldPosition="0">
        <references count="2">
          <reference field="0" count="1" selected="0">
            <x v="288"/>
          </reference>
          <reference field="1" count="1">
            <x v="286"/>
          </reference>
        </references>
      </pivotArea>
    </format>
    <format dxfId="15152">
      <pivotArea dataOnly="0" labelOnly="1" fieldPosition="0">
        <references count="2">
          <reference field="0" count="1" selected="0">
            <x v="289"/>
          </reference>
          <reference field="1" count="1">
            <x v="287"/>
          </reference>
        </references>
      </pivotArea>
    </format>
    <format dxfId="15151">
      <pivotArea dataOnly="0" labelOnly="1" fieldPosition="0">
        <references count="2">
          <reference field="0" count="1" selected="0">
            <x v="290"/>
          </reference>
          <reference field="1" count="1">
            <x v="288"/>
          </reference>
        </references>
      </pivotArea>
    </format>
    <format dxfId="15150">
      <pivotArea dataOnly="0" labelOnly="1" fieldPosition="0">
        <references count="2">
          <reference field="0" count="1" selected="0">
            <x v="291"/>
          </reference>
          <reference field="1" count="1">
            <x v="289"/>
          </reference>
        </references>
      </pivotArea>
    </format>
    <format dxfId="15149">
      <pivotArea dataOnly="0" labelOnly="1" fieldPosition="0">
        <references count="2">
          <reference field="0" count="1" selected="0">
            <x v="292"/>
          </reference>
          <reference field="1" count="1">
            <x v="290"/>
          </reference>
        </references>
      </pivotArea>
    </format>
    <format dxfId="15148">
      <pivotArea dataOnly="0" labelOnly="1" fieldPosition="0">
        <references count="2">
          <reference field="0" count="1" selected="0">
            <x v="293"/>
          </reference>
          <reference field="1" count="1">
            <x v="291"/>
          </reference>
        </references>
      </pivotArea>
    </format>
    <format dxfId="15147">
      <pivotArea dataOnly="0" labelOnly="1" fieldPosition="0">
        <references count="2">
          <reference field="0" count="1" selected="0">
            <x v="294"/>
          </reference>
          <reference field="1" count="1">
            <x v="292"/>
          </reference>
        </references>
      </pivotArea>
    </format>
    <format dxfId="15146">
      <pivotArea dataOnly="0" labelOnly="1" fieldPosition="0">
        <references count="2">
          <reference field="0" count="1" selected="0">
            <x v="295"/>
          </reference>
          <reference field="1" count="1">
            <x v="293"/>
          </reference>
        </references>
      </pivotArea>
    </format>
    <format dxfId="15145">
      <pivotArea dataOnly="0" labelOnly="1" fieldPosition="0">
        <references count="2">
          <reference field="0" count="1" selected="0">
            <x v="296"/>
          </reference>
          <reference field="1" count="1">
            <x v="294"/>
          </reference>
        </references>
      </pivotArea>
    </format>
    <format dxfId="15144">
      <pivotArea dataOnly="0" labelOnly="1" fieldPosition="0">
        <references count="2">
          <reference field="0" count="1" selected="0">
            <x v="297"/>
          </reference>
          <reference field="1" count="1">
            <x v="295"/>
          </reference>
        </references>
      </pivotArea>
    </format>
    <format dxfId="15143">
      <pivotArea dataOnly="0" labelOnly="1" fieldPosition="0">
        <references count="2">
          <reference field="0" count="1" selected="0">
            <x v="298"/>
          </reference>
          <reference field="1" count="1">
            <x v="296"/>
          </reference>
        </references>
      </pivotArea>
    </format>
    <format dxfId="15142">
      <pivotArea dataOnly="0" labelOnly="1" fieldPosition="0">
        <references count="2">
          <reference field="0" count="1" selected="0">
            <x v="299"/>
          </reference>
          <reference field="1" count="1">
            <x v="297"/>
          </reference>
        </references>
      </pivotArea>
    </format>
    <format dxfId="15141">
      <pivotArea dataOnly="0" labelOnly="1" fieldPosition="0">
        <references count="2">
          <reference field="0" count="1" selected="0">
            <x v="300"/>
          </reference>
          <reference field="1" count="1">
            <x v="298"/>
          </reference>
        </references>
      </pivotArea>
    </format>
    <format dxfId="15140">
      <pivotArea dataOnly="0" labelOnly="1" fieldPosition="0">
        <references count="2">
          <reference field="0" count="1" selected="0">
            <x v="301"/>
          </reference>
          <reference field="1" count="1">
            <x v="299"/>
          </reference>
        </references>
      </pivotArea>
    </format>
    <format dxfId="15139">
      <pivotArea dataOnly="0" labelOnly="1" fieldPosition="0">
        <references count="2">
          <reference field="0" count="1" selected="0">
            <x v="302"/>
          </reference>
          <reference field="1" count="1">
            <x v="300"/>
          </reference>
        </references>
      </pivotArea>
    </format>
    <format dxfId="15138">
      <pivotArea dataOnly="0" labelOnly="1" fieldPosition="0">
        <references count="2">
          <reference field="0" count="1" selected="0">
            <x v="303"/>
          </reference>
          <reference field="1" count="1">
            <x v="301"/>
          </reference>
        </references>
      </pivotArea>
    </format>
    <format dxfId="15137">
      <pivotArea dataOnly="0" labelOnly="1" fieldPosition="0">
        <references count="2">
          <reference field="0" count="1" selected="0">
            <x v="304"/>
          </reference>
          <reference field="1" count="1">
            <x v="302"/>
          </reference>
        </references>
      </pivotArea>
    </format>
    <format dxfId="15136">
      <pivotArea dataOnly="0" labelOnly="1" fieldPosition="0">
        <references count="2">
          <reference field="0" count="1" selected="0">
            <x v="305"/>
          </reference>
          <reference field="1" count="1">
            <x v="303"/>
          </reference>
        </references>
      </pivotArea>
    </format>
    <format dxfId="15135">
      <pivotArea dataOnly="0" labelOnly="1" fieldPosition="0">
        <references count="2">
          <reference field="0" count="1" selected="0">
            <x v="306"/>
          </reference>
          <reference field="1" count="1">
            <x v="304"/>
          </reference>
        </references>
      </pivotArea>
    </format>
    <format dxfId="15134">
      <pivotArea dataOnly="0" labelOnly="1" fieldPosition="0">
        <references count="2">
          <reference field="0" count="1" selected="0">
            <x v="307"/>
          </reference>
          <reference field="1" count="1">
            <x v="305"/>
          </reference>
        </references>
      </pivotArea>
    </format>
    <format dxfId="15133">
      <pivotArea dataOnly="0" labelOnly="1" fieldPosition="0">
        <references count="2">
          <reference field="0" count="1" selected="0">
            <x v="308"/>
          </reference>
          <reference field="1" count="1">
            <x v="306"/>
          </reference>
        </references>
      </pivotArea>
    </format>
    <format dxfId="15132">
      <pivotArea dataOnly="0" labelOnly="1" fieldPosition="0">
        <references count="2">
          <reference field="0" count="1" selected="0">
            <x v="309"/>
          </reference>
          <reference field="1" count="1">
            <x v="307"/>
          </reference>
        </references>
      </pivotArea>
    </format>
    <format dxfId="15131">
      <pivotArea dataOnly="0" labelOnly="1" fieldPosition="0">
        <references count="2">
          <reference field="0" count="1" selected="0">
            <x v="310"/>
          </reference>
          <reference field="1" count="1">
            <x v="308"/>
          </reference>
        </references>
      </pivotArea>
    </format>
    <format dxfId="15130">
      <pivotArea dataOnly="0" labelOnly="1" fieldPosition="0">
        <references count="2">
          <reference field="0" count="1" selected="0">
            <x v="311"/>
          </reference>
          <reference field="1" count="1">
            <x v="309"/>
          </reference>
        </references>
      </pivotArea>
    </format>
    <format dxfId="15129">
      <pivotArea dataOnly="0" labelOnly="1" fieldPosition="0">
        <references count="2">
          <reference field="0" count="1" selected="0">
            <x v="312"/>
          </reference>
          <reference field="1" count="1">
            <x v="310"/>
          </reference>
        </references>
      </pivotArea>
    </format>
    <format dxfId="15128">
      <pivotArea dataOnly="0" labelOnly="1" fieldPosition="0">
        <references count="2">
          <reference field="0" count="1" selected="0">
            <x v="313"/>
          </reference>
          <reference field="1" count="1">
            <x v="311"/>
          </reference>
        </references>
      </pivotArea>
    </format>
    <format dxfId="15127">
      <pivotArea dataOnly="0" labelOnly="1" fieldPosition="0">
        <references count="2">
          <reference field="0" count="1" selected="0">
            <x v="314"/>
          </reference>
          <reference field="1" count="1">
            <x v="312"/>
          </reference>
        </references>
      </pivotArea>
    </format>
    <format dxfId="15126">
      <pivotArea dataOnly="0" labelOnly="1" fieldPosition="0">
        <references count="2">
          <reference field="0" count="1" selected="0">
            <x v="315"/>
          </reference>
          <reference field="1" count="1">
            <x v="313"/>
          </reference>
        </references>
      </pivotArea>
    </format>
    <format dxfId="15125">
      <pivotArea dataOnly="0" labelOnly="1" fieldPosition="0">
        <references count="2">
          <reference field="0" count="1" selected="0">
            <x v="316"/>
          </reference>
          <reference field="1" count="1">
            <x v="314"/>
          </reference>
        </references>
      </pivotArea>
    </format>
    <format dxfId="15124">
      <pivotArea dataOnly="0" labelOnly="1" fieldPosition="0">
        <references count="2">
          <reference field="0" count="1" selected="0">
            <x v="317"/>
          </reference>
          <reference field="1" count="1">
            <x v="315"/>
          </reference>
        </references>
      </pivotArea>
    </format>
    <format dxfId="15123">
      <pivotArea dataOnly="0" labelOnly="1" fieldPosition="0">
        <references count="2">
          <reference field="0" count="1" selected="0">
            <x v="318"/>
          </reference>
          <reference field="1" count="1">
            <x v="316"/>
          </reference>
        </references>
      </pivotArea>
    </format>
    <format dxfId="15122">
      <pivotArea dataOnly="0" labelOnly="1" fieldPosition="0">
        <references count="2">
          <reference field="0" count="1" selected="0">
            <x v="319"/>
          </reference>
          <reference field="1" count="1">
            <x v="317"/>
          </reference>
        </references>
      </pivotArea>
    </format>
    <format dxfId="15121">
      <pivotArea dataOnly="0" labelOnly="1" fieldPosition="0">
        <references count="2">
          <reference field="0" count="1" selected="0">
            <x v="320"/>
          </reference>
          <reference field="1" count="1">
            <x v="318"/>
          </reference>
        </references>
      </pivotArea>
    </format>
    <format dxfId="15120">
      <pivotArea dataOnly="0" labelOnly="1" fieldPosition="0">
        <references count="2">
          <reference field="0" count="1" selected="0">
            <x v="321"/>
          </reference>
          <reference field="1" count="1">
            <x v="319"/>
          </reference>
        </references>
      </pivotArea>
    </format>
    <format dxfId="15119">
      <pivotArea dataOnly="0" labelOnly="1" fieldPosition="0">
        <references count="2">
          <reference field="0" count="1" selected="0">
            <x v="322"/>
          </reference>
          <reference field="1" count="1">
            <x v="320"/>
          </reference>
        </references>
      </pivotArea>
    </format>
    <format dxfId="15118">
      <pivotArea dataOnly="0" labelOnly="1" fieldPosition="0">
        <references count="2">
          <reference field="0" count="1" selected="0">
            <x v="323"/>
          </reference>
          <reference field="1" count="1">
            <x v="321"/>
          </reference>
        </references>
      </pivotArea>
    </format>
    <format dxfId="15117">
      <pivotArea dataOnly="0" labelOnly="1" fieldPosition="0">
        <references count="2">
          <reference field="0" count="1" selected="0">
            <x v="324"/>
          </reference>
          <reference field="1" count="1">
            <x v="322"/>
          </reference>
        </references>
      </pivotArea>
    </format>
    <format dxfId="15116">
      <pivotArea dataOnly="0" labelOnly="1" fieldPosition="0">
        <references count="2">
          <reference field="0" count="1" selected="0">
            <x v="325"/>
          </reference>
          <reference field="1" count="1">
            <x v="323"/>
          </reference>
        </references>
      </pivotArea>
    </format>
    <format dxfId="15115">
      <pivotArea dataOnly="0" labelOnly="1" fieldPosition="0">
        <references count="2">
          <reference field="0" count="1" selected="0">
            <x v="326"/>
          </reference>
          <reference field="1" count="1">
            <x v="324"/>
          </reference>
        </references>
      </pivotArea>
    </format>
    <format dxfId="15114">
      <pivotArea dataOnly="0" labelOnly="1" fieldPosition="0">
        <references count="2">
          <reference field="0" count="1" selected="0">
            <x v="327"/>
          </reference>
          <reference field="1" count="1">
            <x v="325"/>
          </reference>
        </references>
      </pivotArea>
    </format>
    <format dxfId="15113">
      <pivotArea dataOnly="0" labelOnly="1" fieldPosition="0">
        <references count="2">
          <reference field="0" count="1" selected="0">
            <x v="328"/>
          </reference>
          <reference field="1" count="1">
            <x v="326"/>
          </reference>
        </references>
      </pivotArea>
    </format>
    <format dxfId="15112">
      <pivotArea dataOnly="0" labelOnly="1" fieldPosition="0">
        <references count="2">
          <reference field="0" count="1" selected="0">
            <x v="329"/>
          </reference>
          <reference field="1" count="1">
            <x v="327"/>
          </reference>
        </references>
      </pivotArea>
    </format>
    <format dxfId="15111">
      <pivotArea dataOnly="0" labelOnly="1" fieldPosition="0">
        <references count="2">
          <reference field="0" count="1" selected="0">
            <x v="330"/>
          </reference>
          <reference field="1" count="1">
            <x v="328"/>
          </reference>
        </references>
      </pivotArea>
    </format>
    <format dxfId="15110">
      <pivotArea dataOnly="0" labelOnly="1" fieldPosition="0">
        <references count="2">
          <reference field="0" count="1" selected="0">
            <x v="331"/>
          </reference>
          <reference field="1" count="1">
            <x v="329"/>
          </reference>
        </references>
      </pivotArea>
    </format>
    <format dxfId="15109">
      <pivotArea dataOnly="0" labelOnly="1" fieldPosition="0">
        <references count="2">
          <reference field="0" count="1" selected="0">
            <x v="332"/>
          </reference>
          <reference field="1" count="1">
            <x v="330"/>
          </reference>
        </references>
      </pivotArea>
    </format>
    <format dxfId="15108">
      <pivotArea dataOnly="0" labelOnly="1" fieldPosition="0">
        <references count="2">
          <reference field="0" count="1" selected="0">
            <x v="333"/>
          </reference>
          <reference field="1" count="1">
            <x v="331"/>
          </reference>
        </references>
      </pivotArea>
    </format>
    <format dxfId="15107">
      <pivotArea dataOnly="0" labelOnly="1" fieldPosition="0">
        <references count="2">
          <reference field="0" count="1" selected="0">
            <x v="334"/>
          </reference>
          <reference field="1" count="1">
            <x v="332"/>
          </reference>
        </references>
      </pivotArea>
    </format>
    <format dxfId="15106">
      <pivotArea dataOnly="0" labelOnly="1" fieldPosition="0">
        <references count="2">
          <reference field="0" count="1" selected="0">
            <x v="335"/>
          </reference>
          <reference field="1" count="1">
            <x v="333"/>
          </reference>
        </references>
      </pivotArea>
    </format>
    <format dxfId="15105">
      <pivotArea dataOnly="0" labelOnly="1" fieldPosition="0">
        <references count="2">
          <reference field="0" count="1" selected="0">
            <x v="336"/>
          </reference>
          <reference field="1" count="1">
            <x v="334"/>
          </reference>
        </references>
      </pivotArea>
    </format>
    <format dxfId="15104">
      <pivotArea dataOnly="0" labelOnly="1" fieldPosition="0">
        <references count="2">
          <reference field="0" count="1" selected="0">
            <x v="337"/>
          </reference>
          <reference field="1" count="1">
            <x v="335"/>
          </reference>
        </references>
      </pivotArea>
    </format>
    <format dxfId="15103">
      <pivotArea dataOnly="0" labelOnly="1" fieldPosition="0">
        <references count="2">
          <reference field="0" count="1" selected="0">
            <x v="338"/>
          </reference>
          <reference field="1" count="1">
            <x v="336"/>
          </reference>
        </references>
      </pivotArea>
    </format>
    <format dxfId="15102">
      <pivotArea dataOnly="0" labelOnly="1" fieldPosition="0">
        <references count="2">
          <reference field="0" count="1" selected="0">
            <x v="339"/>
          </reference>
          <reference field="1" count="1">
            <x v="337"/>
          </reference>
        </references>
      </pivotArea>
    </format>
    <format dxfId="15101">
      <pivotArea dataOnly="0" labelOnly="1" fieldPosition="0">
        <references count="2">
          <reference field="0" count="1" selected="0">
            <x v="340"/>
          </reference>
          <reference field="1" count="1">
            <x v="338"/>
          </reference>
        </references>
      </pivotArea>
    </format>
    <format dxfId="15100">
      <pivotArea dataOnly="0" labelOnly="1" fieldPosition="0">
        <references count="2">
          <reference field="0" count="1" selected="0">
            <x v="341"/>
          </reference>
          <reference field="1" count="1">
            <x v="339"/>
          </reference>
        </references>
      </pivotArea>
    </format>
    <format dxfId="15099">
      <pivotArea dataOnly="0" labelOnly="1" fieldPosition="0">
        <references count="2">
          <reference field="0" count="1" selected="0">
            <x v="342"/>
          </reference>
          <reference field="1" count="1">
            <x v="340"/>
          </reference>
        </references>
      </pivotArea>
    </format>
    <format dxfId="15098">
      <pivotArea dataOnly="0" labelOnly="1" fieldPosition="0">
        <references count="2">
          <reference field="0" count="1" selected="0">
            <x v="343"/>
          </reference>
          <reference field="1" count="1">
            <x v="341"/>
          </reference>
        </references>
      </pivotArea>
    </format>
    <format dxfId="15097">
      <pivotArea dataOnly="0" labelOnly="1" fieldPosition="0">
        <references count="2">
          <reference field="0" count="1" selected="0">
            <x v="344"/>
          </reference>
          <reference field="1" count="1">
            <x v="342"/>
          </reference>
        </references>
      </pivotArea>
    </format>
    <format dxfId="15096">
      <pivotArea dataOnly="0" labelOnly="1" fieldPosition="0">
        <references count="2">
          <reference field="0" count="1" selected="0">
            <x v="345"/>
          </reference>
          <reference field="1" count="1">
            <x v="343"/>
          </reference>
        </references>
      </pivotArea>
    </format>
    <format dxfId="15095">
      <pivotArea dataOnly="0" labelOnly="1" fieldPosition="0">
        <references count="2">
          <reference field="0" count="1" selected="0">
            <x v="346"/>
          </reference>
          <reference field="1" count="1">
            <x v="344"/>
          </reference>
        </references>
      </pivotArea>
    </format>
    <format dxfId="15094">
      <pivotArea dataOnly="0" labelOnly="1" fieldPosition="0">
        <references count="2">
          <reference field="0" count="1" selected="0">
            <x v="347"/>
          </reference>
          <reference field="1" count="1">
            <x v="345"/>
          </reference>
        </references>
      </pivotArea>
    </format>
    <format dxfId="15093">
      <pivotArea dataOnly="0" labelOnly="1" fieldPosition="0">
        <references count="2">
          <reference field="0" count="1" selected="0">
            <x v="348"/>
          </reference>
          <reference field="1" count="1">
            <x v="346"/>
          </reference>
        </references>
      </pivotArea>
    </format>
    <format dxfId="15092">
      <pivotArea dataOnly="0" labelOnly="1" fieldPosition="0">
        <references count="2">
          <reference field="0" count="1" selected="0">
            <x v="349"/>
          </reference>
          <reference field="1" count="1">
            <x v="347"/>
          </reference>
        </references>
      </pivotArea>
    </format>
    <format dxfId="15091">
      <pivotArea dataOnly="0" labelOnly="1" fieldPosition="0">
        <references count="2">
          <reference field="0" count="1" selected="0">
            <x v="350"/>
          </reference>
          <reference field="1" count="1">
            <x v="348"/>
          </reference>
        </references>
      </pivotArea>
    </format>
    <format dxfId="15090">
      <pivotArea dataOnly="0" labelOnly="1" fieldPosition="0">
        <references count="2">
          <reference field="0" count="1" selected="0">
            <x v="351"/>
          </reference>
          <reference field="1" count="1">
            <x v="349"/>
          </reference>
        </references>
      </pivotArea>
    </format>
    <format dxfId="15089">
      <pivotArea dataOnly="0" labelOnly="1" fieldPosition="0">
        <references count="2">
          <reference field="0" count="1" selected="0">
            <x v="352"/>
          </reference>
          <reference field="1" count="1">
            <x v="350"/>
          </reference>
        </references>
      </pivotArea>
    </format>
    <format dxfId="15088">
      <pivotArea dataOnly="0" labelOnly="1" fieldPosition="0">
        <references count="2">
          <reference field="0" count="1" selected="0">
            <x v="353"/>
          </reference>
          <reference field="1" count="1">
            <x v="351"/>
          </reference>
        </references>
      </pivotArea>
    </format>
    <format dxfId="15087">
      <pivotArea dataOnly="0" labelOnly="1" fieldPosition="0">
        <references count="2">
          <reference field="0" count="1" selected="0">
            <x v="354"/>
          </reference>
          <reference field="1" count="1">
            <x v="352"/>
          </reference>
        </references>
      </pivotArea>
    </format>
    <format dxfId="15086">
      <pivotArea dataOnly="0" labelOnly="1" fieldPosition="0">
        <references count="2">
          <reference field="0" count="1" selected="0">
            <x v="355"/>
          </reference>
          <reference field="1" count="1">
            <x v="353"/>
          </reference>
        </references>
      </pivotArea>
    </format>
    <format dxfId="15085">
      <pivotArea dataOnly="0" labelOnly="1" fieldPosition="0">
        <references count="2">
          <reference field="0" count="1" selected="0">
            <x v="356"/>
          </reference>
          <reference field="1" count="1">
            <x v="354"/>
          </reference>
        </references>
      </pivotArea>
    </format>
    <format dxfId="15084">
      <pivotArea dataOnly="0" labelOnly="1" fieldPosition="0">
        <references count="2">
          <reference field="0" count="1" selected="0">
            <x v="357"/>
          </reference>
          <reference field="1" count="1">
            <x v="355"/>
          </reference>
        </references>
      </pivotArea>
    </format>
    <format dxfId="15083">
      <pivotArea dataOnly="0" labelOnly="1" fieldPosition="0">
        <references count="2">
          <reference field="0" count="1" selected="0">
            <x v="358"/>
          </reference>
          <reference field="1" count="1">
            <x v="356"/>
          </reference>
        </references>
      </pivotArea>
    </format>
    <format dxfId="15082">
      <pivotArea dataOnly="0" labelOnly="1" fieldPosition="0">
        <references count="2">
          <reference field="0" count="1" selected="0">
            <x v="359"/>
          </reference>
          <reference field="1" count="1">
            <x v="357"/>
          </reference>
        </references>
      </pivotArea>
    </format>
    <format dxfId="15081">
      <pivotArea dataOnly="0" labelOnly="1" fieldPosition="0">
        <references count="2">
          <reference field="0" count="1" selected="0">
            <x v="360"/>
          </reference>
          <reference field="1" count="1">
            <x v="358"/>
          </reference>
        </references>
      </pivotArea>
    </format>
    <format dxfId="15080">
      <pivotArea dataOnly="0" labelOnly="1" fieldPosition="0">
        <references count="2">
          <reference field="0" count="1" selected="0">
            <x v="361"/>
          </reference>
          <reference field="1" count="1">
            <x v="359"/>
          </reference>
        </references>
      </pivotArea>
    </format>
    <format dxfId="15079">
      <pivotArea dataOnly="0" labelOnly="1" fieldPosition="0">
        <references count="2">
          <reference field="0" count="1" selected="0">
            <x v="362"/>
          </reference>
          <reference field="1" count="1">
            <x v="360"/>
          </reference>
        </references>
      </pivotArea>
    </format>
    <format dxfId="15078">
      <pivotArea dataOnly="0" labelOnly="1" fieldPosition="0">
        <references count="2">
          <reference field="0" count="1" selected="0">
            <x v="363"/>
          </reference>
          <reference field="1" count="1">
            <x v="361"/>
          </reference>
        </references>
      </pivotArea>
    </format>
    <format dxfId="15077">
      <pivotArea dataOnly="0" labelOnly="1" fieldPosition="0">
        <references count="2">
          <reference field="0" count="1" selected="0">
            <x v="364"/>
          </reference>
          <reference field="1" count="1">
            <x v="362"/>
          </reference>
        </references>
      </pivotArea>
    </format>
    <format dxfId="15076">
      <pivotArea dataOnly="0" labelOnly="1" fieldPosition="0">
        <references count="2">
          <reference field="0" count="1" selected="0">
            <x v="365"/>
          </reference>
          <reference field="1" count="1">
            <x v="363"/>
          </reference>
        </references>
      </pivotArea>
    </format>
    <format dxfId="15075">
      <pivotArea dataOnly="0" labelOnly="1" fieldPosition="0">
        <references count="2">
          <reference field="0" count="1" selected="0">
            <x v="366"/>
          </reference>
          <reference field="1" count="1">
            <x v="364"/>
          </reference>
        </references>
      </pivotArea>
    </format>
    <format dxfId="15074">
      <pivotArea dataOnly="0" labelOnly="1" fieldPosition="0">
        <references count="2">
          <reference field="0" count="1" selected="0">
            <x v="367"/>
          </reference>
          <reference field="1" count="1">
            <x v="365"/>
          </reference>
        </references>
      </pivotArea>
    </format>
    <format dxfId="15073">
      <pivotArea dataOnly="0" labelOnly="1" fieldPosition="0">
        <references count="2">
          <reference field="0" count="1" selected="0">
            <x v="368"/>
          </reference>
          <reference field="1" count="1">
            <x v="366"/>
          </reference>
        </references>
      </pivotArea>
    </format>
    <format dxfId="15072">
      <pivotArea dataOnly="0" labelOnly="1" fieldPosition="0">
        <references count="2">
          <reference field="0" count="1" selected="0">
            <x v="369"/>
          </reference>
          <reference field="1" count="1">
            <x v="367"/>
          </reference>
        </references>
      </pivotArea>
    </format>
    <format dxfId="15071">
      <pivotArea dataOnly="0" labelOnly="1" fieldPosition="0">
        <references count="2">
          <reference field="0" count="1" selected="0">
            <x v="370"/>
          </reference>
          <reference field="1" count="1">
            <x v="368"/>
          </reference>
        </references>
      </pivotArea>
    </format>
    <format dxfId="15070">
      <pivotArea dataOnly="0" labelOnly="1" fieldPosition="0">
        <references count="2">
          <reference field="0" count="1" selected="0">
            <x v="371"/>
          </reference>
          <reference field="1" count="1">
            <x v="369"/>
          </reference>
        </references>
      </pivotArea>
    </format>
    <format dxfId="15069">
      <pivotArea dataOnly="0" labelOnly="1" fieldPosition="0">
        <references count="2">
          <reference field="0" count="1" selected="0">
            <x v="372"/>
          </reference>
          <reference field="1" count="1">
            <x v="370"/>
          </reference>
        </references>
      </pivotArea>
    </format>
    <format dxfId="15068">
      <pivotArea dataOnly="0" labelOnly="1" fieldPosition="0">
        <references count="2">
          <reference field="0" count="1" selected="0">
            <x v="373"/>
          </reference>
          <reference field="1" count="1">
            <x v="371"/>
          </reference>
        </references>
      </pivotArea>
    </format>
    <format dxfId="15067">
      <pivotArea dataOnly="0" labelOnly="1" fieldPosition="0">
        <references count="2">
          <reference field="0" count="1" selected="0">
            <x v="374"/>
          </reference>
          <reference field="1" count="1">
            <x v="372"/>
          </reference>
        </references>
      </pivotArea>
    </format>
    <format dxfId="15066">
      <pivotArea dataOnly="0" labelOnly="1" fieldPosition="0">
        <references count="2">
          <reference field="0" count="1" selected="0">
            <x v="375"/>
          </reference>
          <reference field="1" count="1">
            <x v="373"/>
          </reference>
        </references>
      </pivotArea>
    </format>
    <format dxfId="15065">
      <pivotArea dataOnly="0" labelOnly="1" fieldPosition="0">
        <references count="2">
          <reference field="0" count="1" selected="0">
            <x v="376"/>
          </reference>
          <reference field="1" count="1">
            <x v="374"/>
          </reference>
        </references>
      </pivotArea>
    </format>
    <format dxfId="15064">
      <pivotArea dataOnly="0" labelOnly="1" fieldPosition="0">
        <references count="2">
          <reference field="0" count="1" selected="0">
            <x v="377"/>
          </reference>
          <reference field="1" count="1">
            <x v="375"/>
          </reference>
        </references>
      </pivotArea>
    </format>
    <format dxfId="15063">
      <pivotArea dataOnly="0" labelOnly="1" fieldPosition="0">
        <references count="2">
          <reference field="0" count="1" selected="0">
            <x v="378"/>
          </reference>
          <reference field="1" count="1">
            <x v="376"/>
          </reference>
        </references>
      </pivotArea>
    </format>
    <format dxfId="15062">
      <pivotArea dataOnly="0" labelOnly="1" fieldPosition="0">
        <references count="2">
          <reference field="0" count="1" selected="0">
            <x v="379"/>
          </reference>
          <reference field="1" count="1">
            <x v="377"/>
          </reference>
        </references>
      </pivotArea>
    </format>
    <format dxfId="15061">
      <pivotArea dataOnly="0" labelOnly="1" fieldPosition="0">
        <references count="2">
          <reference field="0" count="1" selected="0">
            <x v="380"/>
          </reference>
          <reference field="1" count="1">
            <x v="378"/>
          </reference>
        </references>
      </pivotArea>
    </format>
    <format dxfId="15060">
      <pivotArea dataOnly="0" labelOnly="1" fieldPosition="0">
        <references count="2">
          <reference field="0" count="1" selected="0">
            <x v="381"/>
          </reference>
          <reference field="1" count="1">
            <x v="379"/>
          </reference>
        </references>
      </pivotArea>
    </format>
    <format dxfId="15059">
      <pivotArea dataOnly="0" labelOnly="1" fieldPosition="0">
        <references count="2">
          <reference field="0" count="1" selected="0">
            <x v="382"/>
          </reference>
          <reference field="1" count="1">
            <x v="380"/>
          </reference>
        </references>
      </pivotArea>
    </format>
    <format dxfId="15058">
      <pivotArea dataOnly="0" labelOnly="1" fieldPosition="0">
        <references count="2">
          <reference field="0" count="1" selected="0">
            <x v="383"/>
          </reference>
          <reference field="1" count="1">
            <x v="381"/>
          </reference>
        </references>
      </pivotArea>
    </format>
    <format dxfId="15057">
      <pivotArea dataOnly="0" labelOnly="1" fieldPosition="0">
        <references count="2">
          <reference field="0" count="1" selected="0">
            <x v="384"/>
          </reference>
          <reference field="1" count="1">
            <x v="382"/>
          </reference>
        </references>
      </pivotArea>
    </format>
    <format dxfId="15056">
      <pivotArea dataOnly="0" labelOnly="1" fieldPosition="0">
        <references count="2">
          <reference field="0" count="1" selected="0">
            <x v="385"/>
          </reference>
          <reference field="1" count="1">
            <x v="383"/>
          </reference>
        </references>
      </pivotArea>
    </format>
    <format dxfId="15055">
      <pivotArea dataOnly="0" labelOnly="1" fieldPosition="0">
        <references count="2">
          <reference field="0" count="1" selected="0">
            <x v="386"/>
          </reference>
          <reference field="1" count="1">
            <x v="384"/>
          </reference>
        </references>
      </pivotArea>
    </format>
    <format dxfId="15054">
      <pivotArea dataOnly="0" labelOnly="1" fieldPosition="0">
        <references count="2">
          <reference field="0" count="1" selected="0">
            <x v="387"/>
          </reference>
          <reference field="1" count="1">
            <x v="385"/>
          </reference>
        </references>
      </pivotArea>
    </format>
    <format dxfId="15053">
      <pivotArea dataOnly="0" labelOnly="1" fieldPosition="0">
        <references count="2">
          <reference field="0" count="1" selected="0">
            <x v="388"/>
          </reference>
          <reference field="1" count="1">
            <x v="386"/>
          </reference>
        </references>
      </pivotArea>
    </format>
    <format dxfId="15052">
      <pivotArea dataOnly="0" labelOnly="1" fieldPosition="0">
        <references count="2">
          <reference field="0" count="1" selected="0">
            <x v="389"/>
          </reference>
          <reference field="1" count="1">
            <x v="387"/>
          </reference>
        </references>
      </pivotArea>
    </format>
    <format dxfId="15051">
      <pivotArea dataOnly="0" labelOnly="1" fieldPosition="0">
        <references count="2">
          <reference field="0" count="1" selected="0">
            <x v="390"/>
          </reference>
          <reference field="1" count="1">
            <x v="388"/>
          </reference>
        </references>
      </pivotArea>
    </format>
    <format dxfId="15050">
      <pivotArea dataOnly="0" labelOnly="1" fieldPosition="0">
        <references count="2">
          <reference field="0" count="1" selected="0">
            <x v="391"/>
          </reference>
          <reference field="1" count="1">
            <x v="389"/>
          </reference>
        </references>
      </pivotArea>
    </format>
    <format dxfId="15049">
      <pivotArea dataOnly="0" labelOnly="1" fieldPosition="0">
        <references count="2">
          <reference field="0" count="1" selected="0">
            <x v="392"/>
          </reference>
          <reference field="1" count="1">
            <x v="390"/>
          </reference>
        </references>
      </pivotArea>
    </format>
    <format dxfId="15048">
      <pivotArea dataOnly="0" labelOnly="1" fieldPosition="0">
        <references count="2">
          <reference field="0" count="1" selected="0">
            <x v="393"/>
          </reference>
          <reference field="1" count="1">
            <x v="391"/>
          </reference>
        </references>
      </pivotArea>
    </format>
    <format dxfId="15047">
      <pivotArea dataOnly="0" labelOnly="1" fieldPosition="0">
        <references count="2">
          <reference field="0" count="1" selected="0">
            <x v="394"/>
          </reference>
          <reference field="1" count="1">
            <x v="392"/>
          </reference>
        </references>
      </pivotArea>
    </format>
    <format dxfId="15046">
      <pivotArea dataOnly="0" labelOnly="1" fieldPosition="0">
        <references count="2">
          <reference field="0" count="1" selected="0">
            <x v="395"/>
          </reference>
          <reference field="1" count="1">
            <x v="393"/>
          </reference>
        </references>
      </pivotArea>
    </format>
    <format dxfId="15045">
      <pivotArea dataOnly="0" labelOnly="1" fieldPosition="0">
        <references count="2">
          <reference field="0" count="1" selected="0">
            <x v="396"/>
          </reference>
          <reference field="1" count="1">
            <x v="394"/>
          </reference>
        </references>
      </pivotArea>
    </format>
    <format dxfId="15044">
      <pivotArea dataOnly="0" labelOnly="1" fieldPosition="0">
        <references count="2">
          <reference field="0" count="1" selected="0">
            <x v="397"/>
          </reference>
          <reference field="1" count="1">
            <x v="395"/>
          </reference>
        </references>
      </pivotArea>
    </format>
    <format dxfId="15043">
      <pivotArea dataOnly="0" labelOnly="1" fieldPosition="0">
        <references count="2">
          <reference field="0" count="1" selected="0">
            <x v="398"/>
          </reference>
          <reference field="1" count="1">
            <x v="396"/>
          </reference>
        </references>
      </pivotArea>
    </format>
    <format dxfId="15042">
      <pivotArea dataOnly="0" labelOnly="1" fieldPosition="0">
        <references count="2">
          <reference field="0" count="1" selected="0">
            <x v="399"/>
          </reference>
          <reference field="1" count="1">
            <x v="397"/>
          </reference>
        </references>
      </pivotArea>
    </format>
    <format dxfId="15041">
      <pivotArea dataOnly="0" labelOnly="1" fieldPosition="0">
        <references count="2">
          <reference field="0" count="1" selected="0">
            <x v="400"/>
          </reference>
          <reference field="1" count="1">
            <x v="398"/>
          </reference>
        </references>
      </pivotArea>
    </format>
    <format dxfId="15040">
      <pivotArea dataOnly="0" labelOnly="1" fieldPosition="0">
        <references count="2">
          <reference field="0" count="1" selected="0">
            <x v="401"/>
          </reference>
          <reference field="1" count="1">
            <x v="399"/>
          </reference>
        </references>
      </pivotArea>
    </format>
    <format dxfId="15039">
      <pivotArea dataOnly="0" labelOnly="1" fieldPosition="0">
        <references count="2">
          <reference field="0" count="1" selected="0">
            <x v="402"/>
          </reference>
          <reference field="1" count="1">
            <x v="400"/>
          </reference>
        </references>
      </pivotArea>
    </format>
    <format dxfId="15038">
      <pivotArea dataOnly="0" labelOnly="1" fieldPosition="0">
        <references count="2">
          <reference field="0" count="1" selected="0">
            <x v="403"/>
          </reference>
          <reference field="1" count="1">
            <x v="401"/>
          </reference>
        </references>
      </pivotArea>
    </format>
    <format dxfId="15037">
      <pivotArea dataOnly="0" labelOnly="1" fieldPosition="0">
        <references count="2">
          <reference field="0" count="1" selected="0">
            <x v="404"/>
          </reference>
          <reference field="1" count="1">
            <x v="402"/>
          </reference>
        </references>
      </pivotArea>
    </format>
    <format dxfId="15036">
      <pivotArea dataOnly="0" labelOnly="1" fieldPosition="0">
        <references count="2">
          <reference field="0" count="1" selected="0">
            <x v="405"/>
          </reference>
          <reference field="1" count="1">
            <x v="403"/>
          </reference>
        </references>
      </pivotArea>
    </format>
    <format dxfId="15035">
      <pivotArea dataOnly="0" labelOnly="1" fieldPosition="0">
        <references count="2">
          <reference field="0" count="1" selected="0">
            <x v="406"/>
          </reference>
          <reference field="1" count="1">
            <x v="404"/>
          </reference>
        </references>
      </pivotArea>
    </format>
    <format dxfId="15034">
      <pivotArea dataOnly="0" labelOnly="1" fieldPosition="0">
        <references count="2">
          <reference field="0" count="1" selected="0">
            <x v="407"/>
          </reference>
          <reference field="1" count="1">
            <x v="405"/>
          </reference>
        </references>
      </pivotArea>
    </format>
    <format dxfId="15033">
      <pivotArea dataOnly="0" labelOnly="1" fieldPosition="0">
        <references count="2">
          <reference field="0" count="1" selected="0">
            <x v="408"/>
          </reference>
          <reference field="1" count="1">
            <x v="406"/>
          </reference>
        </references>
      </pivotArea>
    </format>
    <format dxfId="15032">
      <pivotArea dataOnly="0" labelOnly="1" fieldPosition="0">
        <references count="2">
          <reference field="0" count="1" selected="0">
            <x v="409"/>
          </reference>
          <reference field="1" count="1">
            <x v="407"/>
          </reference>
        </references>
      </pivotArea>
    </format>
    <format dxfId="15031">
      <pivotArea dataOnly="0" labelOnly="1" fieldPosition="0">
        <references count="2">
          <reference field="0" count="1" selected="0">
            <x v="410"/>
          </reference>
          <reference field="1" count="1">
            <x v="408"/>
          </reference>
        </references>
      </pivotArea>
    </format>
    <format dxfId="15030">
      <pivotArea dataOnly="0" labelOnly="1" fieldPosition="0">
        <references count="2">
          <reference field="0" count="1" selected="0">
            <x v="411"/>
          </reference>
          <reference field="1" count="1">
            <x v="409"/>
          </reference>
        </references>
      </pivotArea>
    </format>
    <format dxfId="15029">
      <pivotArea dataOnly="0" labelOnly="1" fieldPosition="0">
        <references count="2">
          <reference field="0" count="1" selected="0">
            <x v="412"/>
          </reference>
          <reference field="1" count="1">
            <x v="410"/>
          </reference>
        </references>
      </pivotArea>
    </format>
    <format dxfId="15028">
      <pivotArea dataOnly="0" labelOnly="1" fieldPosition="0">
        <references count="2">
          <reference field="0" count="1" selected="0">
            <x v="413"/>
          </reference>
          <reference field="1" count="1">
            <x v="411"/>
          </reference>
        </references>
      </pivotArea>
    </format>
    <format dxfId="15027">
      <pivotArea dataOnly="0" labelOnly="1" fieldPosition="0">
        <references count="2">
          <reference field="0" count="1" selected="0">
            <x v="414"/>
          </reference>
          <reference field="1" count="1">
            <x v="412"/>
          </reference>
        </references>
      </pivotArea>
    </format>
    <format dxfId="15026">
      <pivotArea dataOnly="0" labelOnly="1" fieldPosition="0">
        <references count="2">
          <reference field="0" count="1" selected="0">
            <x v="415"/>
          </reference>
          <reference field="1" count="1">
            <x v="413"/>
          </reference>
        </references>
      </pivotArea>
    </format>
    <format dxfId="15025">
      <pivotArea dataOnly="0" labelOnly="1" fieldPosition="0">
        <references count="2">
          <reference field="0" count="1" selected="0">
            <x v="416"/>
          </reference>
          <reference field="1" count="1">
            <x v="414"/>
          </reference>
        </references>
      </pivotArea>
    </format>
    <format dxfId="15024">
      <pivotArea dataOnly="0" labelOnly="1" fieldPosition="0">
        <references count="2">
          <reference field="0" count="1" selected="0">
            <x v="417"/>
          </reference>
          <reference field="1" count="1">
            <x v="415"/>
          </reference>
        </references>
      </pivotArea>
    </format>
    <format dxfId="15023">
      <pivotArea dataOnly="0" labelOnly="1" fieldPosition="0">
        <references count="2">
          <reference field="0" count="1" selected="0">
            <x v="418"/>
          </reference>
          <reference field="1" count="1">
            <x v="416"/>
          </reference>
        </references>
      </pivotArea>
    </format>
    <format dxfId="15022">
      <pivotArea dataOnly="0" labelOnly="1" fieldPosition="0">
        <references count="2">
          <reference field="0" count="1" selected="0">
            <x v="419"/>
          </reference>
          <reference field="1" count="1">
            <x v="417"/>
          </reference>
        </references>
      </pivotArea>
    </format>
    <format dxfId="15021">
      <pivotArea dataOnly="0" labelOnly="1" fieldPosition="0">
        <references count="2">
          <reference field="0" count="1" selected="0">
            <x v="420"/>
          </reference>
          <reference field="1" count="1">
            <x v="418"/>
          </reference>
        </references>
      </pivotArea>
    </format>
    <format dxfId="15020">
      <pivotArea dataOnly="0" labelOnly="1" fieldPosition="0">
        <references count="2">
          <reference field="0" count="1" selected="0">
            <x v="421"/>
          </reference>
          <reference field="1" count="1">
            <x v="419"/>
          </reference>
        </references>
      </pivotArea>
    </format>
    <format dxfId="15019">
      <pivotArea dataOnly="0" labelOnly="1" fieldPosition="0">
        <references count="2">
          <reference field="0" count="1" selected="0">
            <x v="422"/>
          </reference>
          <reference field="1" count="1">
            <x v="420"/>
          </reference>
        </references>
      </pivotArea>
    </format>
    <format dxfId="15018">
      <pivotArea dataOnly="0" labelOnly="1" fieldPosition="0">
        <references count="2">
          <reference field="0" count="1" selected="0">
            <x v="423"/>
          </reference>
          <reference field="1" count="1">
            <x v="421"/>
          </reference>
        </references>
      </pivotArea>
    </format>
    <format dxfId="15017">
      <pivotArea dataOnly="0" labelOnly="1" fieldPosition="0">
        <references count="2">
          <reference field="0" count="1" selected="0">
            <x v="424"/>
          </reference>
          <reference field="1" count="1">
            <x v="422"/>
          </reference>
        </references>
      </pivotArea>
    </format>
    <format dxfId="15016">
      <pivotArea dataOnly="0" labelOnly="1" fieldPosition="0">
        <references count="2">
          <reference field="0" count="1" selected="0">
            <x v="425"/>
          </reference>
          <reference field="1" count="1">
            <x v="423"/>
          </reference>
        </references>
      </pivotArea>
    </format>
    <format dxfId="15015">
      <pivotArea dataOnly="0" labelOnly="1" fieldPosition="0">
        <references count="2">
          <reference field="0" count="1" selected="0">
            <x v="426"/>
          </reference>
          <reference field="1" count="1">
            <x v="424"/>
          </reference>
        </references>
      </pivotArea>
    </format>
    <format dxfId="15014">
      <pivotArea dataOnly="0" labelOnly="1" fieldPosition="0">
        <references count="2">
          <reference field="0" count="1" selected="0">
            <x v="427"/>
          </reference>
          <reference field="1" count="1">
            <x v="425"/>
          </reference>
        </references>
      </pivotArea>
    </format>
    <format dxfId="15013">
      <pivotArea dataOnly="0" labelOnly="1" fieldPosition="0">
        <references count="2">
          <reference field="0" count="1" selected="0">
            <x v="428"/>
          </reference>
          <reference field="1" count="1">
            <x v="426"/>
          </reference>
        </references>
      </pivotArea>
    </format>
    <format dxfId="15012">
      <pivotArea dataOnly="0" labelOnly="1" fieldPosition="0">
        <references count="2">
          <reference field="0" count="1" selected="0">
            <x v="429"/>
          </reference>
          <reference field="1" count="1">
            <x v="427"/>
          </reference>
        </references>
      </pivotArea>
    </format>
    <format dxfId="15011">
      <pivotArea dataOnly="0" labelOnly="1" fieldPosition="0">
        <references count="2">
          <reference field="0" count="1" selected="0">
            <x v="430"/>
          </reference>
          <reference field="1" count="1">
            <x v="428"/>
          </reference>
        </references>
      </pivotArea>
    </format>
    <format dxfId="15010">
      <pivotArea dataOnly="0" labelOnly="1" fieldPosition="0">
        <references count="2">
          <reference field="0" count="1" selected="0">
            <x v="431"/>
          </reference>
          <reference field="1" count="1">
            <x v="429"/>
          </reference>
        </references>
      </pivotArea>
    </format>
    <format dxfId="15009">
      <pivotArea dataOnly="0" labelOnly="1" fieldPosition="0">
        <references count="2">
          <reference field="0" count="1" selected="0">
            <x v="432"/>
          </reference>
          <reference field="1" count="1">
            <x v="430"/>
          </reference>
        </references>
      </pivotArea>
    </format>
    <format dxfId="15008">
      <pivotArea dataOnly="0" labelOnly="1" fieldPosition="0">
        <references count="2">
          <reference field="0" count="1" selected="0">
            <x v="433"/>
          </reference>
          <reference field="1" count="1">
            <x v="431"/>
          </reference>
        </references>
      </pivotArea>
    </format>
    <format dxfId="15007">
      <pivotArea dataOnly="0" labelOnly="1" fieldPosition="0">
        <references count="2">
          <reference field="0" count="1" selected="0">
            <x v="434"/>
          </reference>
          <reference field="1" count="1">
            <x v="432"/>
          </reference>
        </references>
      </pivotArea>
    </format>
    <format dxfId="15006">
      <pivotArea dataOnly="0" labelOnly="1" fieldPosition="0">
        <references count="2">
          <reference field="0" count="1" selected="0">
            <x v="435"/>
          </reference>
          <reference field="1" count="1">
            <x v="433"/>
          </reference>
        </references>
      </pivotArea>
    </format>
    <format dxfId="15005">
      <pivotArea dataOnly="0" labelOnly="1" fieldPosition="0">
        <references count="2">
          <reference field="0" count="1" selected="0">
            <x v="436"/>
          </reference>
          <reference field="1" count="1">
            <x v="434"/>
          </reference>
        </references>
      </pivotArea>
    </format>
    <format dxfId="15004">
      <pivotArea dataOnly="0" labelOnly="1" fieldPosition="0">
        <references count="2">
          <reference field="0" count="1" selected="0">
            <x v="437"/>
          </reference>
          <reference field="1" count="1">
            <x v="435"/>
          </reference>
        </references>
      </pivotArea>
    </format>
    <format dxfId="15003">
      <pivotArea dataOnly="0" labelOnly="1" fieldPosition="0">
        <references count="2">
          <reference field="0" count="1" selected="0">
            <x v="438"/>
          </reference>
          <reference field="1" count="1">
            <x v="436"/>
          </reference>
        </references>
      </pivotArea>
    </format>
    <format dxfId="15002">
      <pivotArea dataOnly="0" labelOnly="1" fieldPosition="0">
        <references count="2">
          <reference field="0" count="1" selected="0">
            <x v="439"/>
          </reference>
          <reference field="1" count="1">
            <x v="437"/>
          </reference>
        </references>
      </pivotArea>
    </format>
    <format dxfId="15001">
      <pivotArea dataOnly="0" labelOnly="1" fieldPosition="0">
        <references count="2">
          <reference field="0" count="1" selected="0">
            <x v="440"/>
          </reference>
          <reference field="1" count="1">
            <x v="438"/>
          </reference>
        </references>
      </pivotArea>
    </format>
    <format dxfId="15000">
      <pivotArea dataOnly="0" labelOnly="1" fieldPosition="0">
        <references count="2">
          <reference field="0" count="1" selected="0">
            <x v="441"/>
          </reference>
          <reference field="1" count="1">
            <x v="439"/>
          </reference>
        </references>
      </pivotArea>
    </format>
    <format dxfId="14999">
      <pivotArea dataOnly="0" labelOnly="1" fieldPosition="0">
        <references count="2">
          <reference field="0" count="1" selected="0">
            <x v="442"/>
          </reference>
          <reference field="1" count="1">
            <x v="440"/>
          </reference>
        </references>
      </pivotArea>
    </format>
    <format dxfId="14998">
      <pivotArea dataOnly="0" labelOnly="1" fieldPosition="0">
        <references count="2">
          <reference field="0" count="1" selected="0">
            <x v="443"/>
          </reference>
          <reference field="1" count="1">
            <x v="441"/>
          </reference>
        </references>
      </pivotArea>
    </format>
    <format dxfId="14997">
      <pivotArea dataOnly="0" labelOnly="1" fieldPosition="0">
        <references count="2">
          <reference field="0" count="1" selected="0">
            <x v="444"/>
          </reference>
          <reference field="1" count="1">
            <x v="442"/>
          </reference>
        </references>
      </pivotArea>
    </format>
    <format dxfId="14996">
      <pivotArea dataOnly="0" labelOnly="1" fieldPosition="0">
        <references count="2">
          <reference field="0" count="1" selected="0">
            <x v="445"/>
          </reference>
          <reference field="1" count="1">
            <x v="443"/>
          </reference>
        </references>
      </pivotArea>
    </format>
    <format dxfId="14995">
      <pivotArea dataOnly="0" labelOnly="1" fieldPosition="0">
        <references count="2">
          <reference field="0" count="1" selected="0">
            <x v="446"/>
          </reference>
          <reference field="1" count="1">
            <x v="444"/>
          </reference>
        </references>
      </pivotArea>
    </format>
    <format dxfId="14994">
      <pivotArea dataOnly="0" labelOnly="1" fieldPosition="0">
        <references count="2">
          <reference field="0" count="1" selected="0">
            <x v="447"/>
          </reference>
          <reference field="1" count="1">
            <x v="445"/>
          </reference>
        </references>
      </pivotArea>
    </format>
    <format dxfId="14993">
      <pivotArea dataOnly="0" labelOnly="1" fieldPosition="0">
        <references count="2">
          <reference field="0" count="1" selected="0">
            <x v="448"/>
          </reference>
          <reference field="1" count="1">
            <x v="446"/>
          </reference>
        </references>
      </pivotArea>
    </format>
    <format dxfId="14992">
      <pivotArea dataOnly="0" labelOnly="1" fieldPosition="0">
        <references count="2">
          <reference field="0" count="1" selected="0">
            <x v="449"/>
          </reference>
          <reference field="1" count="1">
            <x v="447"/>
          </reference>
        </references>
      </pivotArea>
    </format>
    <format dxfId="14991">
      <pivotArea dataOnly="0" labelOnly="1" fieldPosition="0">
        <references count="2">
          <reference field="0" count="1" selected="0">
            <x v="450"/>
          </reference>
          <reference field="1" count="1">
            <x v="448"/>
          </reference>
        </references>
      </pivotArea>
    </format>
    <format dxfId="14990">
      <pivotArea dataOnly="0" labelOnly="1" fieldPosition="0">
        <references count="2">
          <reference field="0" count="1" selected="0">
            <x v="451"/>
          </reference>
          <reference field="1" count="1">
            <x v="449"/>
          </reference>
        </references>
      </pivotArea>
    </format>
    <format dxfId="14989">
      <pivotArea dataOnly="0" labelOnly="1" fieldPosition="0">
        <references count="2">
          <reference field="0" count="1" selected="0">
            <x v="452"/>
          </reference>
          <reference field="1" count="1">
            <x v="450"/>
          </reference>
        </references>
      </pivotArea>
    </format>
    <format dxfId="14988">
      <pivotArea dataOnly="0" labelOnly="1" fieldPosition="0">
        <references count="2">
          <reference field="0" count="1" selected="0">
            <x v="453"/>
          </reference>
          <reference field="1" count="1">
            <x v="451"/>
          </reference>
        </references>
      </pivotArea>
    </format>
    <format dxfId="14987">
      <pivotArea dataOnly="0" labelOnly="1" fieldPosition="0">
        <references count="2">
          <reference field="0" count="1" selected="0">
            <x v="454"/>
          </reference>
          <reference field="1" count="1">
            <x v="452"/>
          </reference>
        </references>
      </pivotArea>
    </format>
    <format dxfId="14986">
      <pivotArea dataOnly="0" labelOnly="1" fieldPosition="0">
        <references count="2">
          <reference field="0" count="1" selected="0">
            <x v="455"/>
          </reference>
          <reference field="1" count="1">
            <x v="453"/>
          </reference>
        </references>
      </pivotArea>
    </format>
    <format dxfId="14985">
      <pivotArea dataOnly="0" labelOnly="1" fieldPosition="0">
        <references count="2">
          <reference field="0" count="1" selected="0">
            <x v="456"/>
          </reference>
          <reference field="1" count="1">
            <x v="454"/>
          </reference>
        </references>
      </pivotArea>
    </format>
    <format dxfId="14984">
      <pivotArea dataOnly="0" labelOnly="1" fieldPosition="0">
        <references count="2">
          <reference field="0" count="1" selected="0">
            <x v="457"/>
          </reference>
          <reference field="1" count="1">
            <x v="455"/>
          </reference>
        </references>
      </pivotArea>
    </format>
    <format dxfId="14983">
      <pivotArea dataOnly="0" labelOnly="1" fieldPosition="0">
        <references count="2">
          <reference field="0" count="1" selected="0">
            <x v="458"/>
          </reference>
          <reference field="1" count="1">
            <x v="456"/>
          </reference>
        </references>
      </pivotArea>
    </format>
    <format dxfId="14982">
      <pivotArea dataOnly="0" labelOnly="1" fieldPosition="0">
        <references count="2">
          <reference field="0" count="1" selected="0">
            <x v="459"/>
          </reference>
          <reference field="1" count="1">
            <x v="457"/>
          </reference>
        </references>
      </pivotArea>
    </format>
    <format dxfId="14981">
      <pivotArea dataOnly="0" labelOnly="1" fieldPosition="0">
        <references count="2">
          <reference field="0" count="1" selected="0">
            <x v="460"/>
          </reference>
          <reference field="1" count="1">
            <x v="458"/>
          </reference>
        </references>
      </pivotArea>
    </format>
    <format dxfId="14980">
      <pivotArea dataOnly="0" labelOnly="1" fieldPosition="0">
        <references count="2">
          <reference field="0" count="1" selected="0">
            <x v="461"/>
          </reference>
          <reference field="1" count="1">
            <x v="459"/>
          </reference>
        </references>
      </pivotArea>
    </format>
    <format dxfId="14979">
      <pivotArea dataOnly="0" labelOnly="1" fieldPosition="0">
        <references count="2">
          <reference field="0" count="1" selected="0">
            <x v="462"/>
          </reference>
          <reference field="1" count="1">
            <x v="460"/>
          </reference>
        </references>
      </pivotArea>
    </format>
    <format dxfId="14978">
      <pivotArea dataOnly="0" labelOnly="1" fieldPosition="0">
        <references count="2">
          <reference field="0" count="1" selected="0">
            <x v="463"/>
          </reference>
          <reference field="1" count="1">
            <x v="461"/>
          </reference>
        </references>
      </pivotArea>
    </format>
    <format dxfId="14977">
      <pivotArea dataOnly="0" labelOnly="1" fieldPosition="0">
        <references count="2">
          <reference field="0" count="1" selected="0">
            <x v="464"/>
          </reference>
          <reference field="1" count="1">
            <x v="462"/>
          </reference>
        </references>
      </pivotArea>
    </format>
    <format dxfId="14976">
      <pivotArea dataOnly="0" labelOnly="1" fieldPosition="0">
        <references count="2">
          <reference field="0" count="1" selected="0">
            <x v="465"/>
          </reference>
          <reference field="1" count="1">
            <x v="463"/>
          </reference>
        </references>
      </pivotArea>
    </format>
    <format dxfId="14975">
      <pivotArea dataOnly="0" labelOnly="1" fieldPosition="0">
        <references count="2">
          <reference field="0" count="1" selected="0">
            <x v="466"/>
          </reference>
          <reference field="1" count="1">
            <x v="464"/>
          </reference>
        </references>
      </pivotArea>
    </format>
    <format dxfId="14974">
      <pivotArea dataOnly="0" labelOnly="1" fieldPosition="0">
        <references count="2">
          <reference field="0" count="1" selected="0">
            <x v="467"/>
          </reference>
          <reference field="1" count="1">
            <x v="465"/>
          </reference>
        </references>
      </pivotArea>
    </format>
    <format dxfId="14973">
      <pivotArea dataOnly="0" labelOnly="1" fieldPosition="0">
        <references count="2">
          <reference field="0" count="1" selected="0">
            <x v="468"/>
          </reference>
          <reference field="1" count="1">
            <x v="466"/>
          </reference>
        </references>
      </pivotArea>
    </format>
    <format dxfId="14972">
      <pivotArea dataOnly="0" labelOnly="1" fieldPosition="0">
        <references count="2">
          <reference field="0" count="1" selected="0">
            <x v="469"/>
          </reference>
          <reference field="1" count="1">
            <x v="467"/>
          </reference>
        </references>
      </pivotArea>
    </format>
    <format dxfId="14971">
      <pivotArea dataOnly="0" labelOnly="1" fieldPosition="0">
        <references count="2">
          <reference field="0" count="1" selected="0">
            <x v="470"/>
          </reference>
          <reference field="1" count="1">
            <x v="468"/>
          </reference>
        </references>
      </pivotArea>
    </format>
    <format dxfId="14970">
      <pivotArea dataOnly="0" labelOnly="1" fieldPosition="0">
        <references count="2">
          <reference field="0" count="1" selected="0">
            <x v="471"/>
          </reference>
          <reference field="1" count="1">
            <x v="469"/>
          </reference>
        </references>
      </pivotArea>
    </format>
    <format dxfId="14969">
      <pivotArea dataOnly="0" labelOnly="1" fieldPosition="0">
        <references count="2">
          <reference field="0" count="1" selected="0">
            <x v="472"/>
          </reference>
          <reference field="1" count="1">
            <x v="470"/>
          </reference>
        </references>
      </pivotArea>
    </format>
    <format dxfId="14968">
      <pivotArea dataOnly="0" labelOnly="1" fieldPosition="0">
        <references count="2">
          <reference field="0" count="1" selected="0">
            <x v="473"/>
          </reference>
          <reference field="1" count="1">
            <x v="471"/>
          </reference>
        </references>
      </pivotArea>
    </format>
    <format dxfId="14967">
      <pivotArea dataOnly="0" labelOnly="1" fieldPosition="0">
        <references count="2">
          <reference field="0" count="1" selected="0">
            <x v="474"/>
          </reference>
          <reference field="1" count="1">
            <x v="472"/>
          </reference>
        </references>
      </pivotArea>
    </format>
    <format dxfId="14966">
      <pivotArea dataOnly="0" labelOnly="1" fieldPosition="0">
        <references count="2">
          <reference field="0" count="1" selected="0">
            <x v="475"/>
          </reference>
          <reference field="1" count="1">
            <x v="473"/>
          </reference>
        </references>
      </pivotArea>
    </format>
    <format dxfId="14965">
      <pivotArea dataOnly="0" labelOnly="1" fieldPosition="0">
        <references count="2">
          <reference field="0" count="1" selected="0">
            <x v="476"/>
          </reference>
          <reference field="1" count="1">
            <x v="474"/>
          </reference>
        </references>
      </pivotArea>
    </format>
    <format dxfId="14964">
      <pivotArea dataOnly="0" labelOnly="1" fieldPosition="0">
        <references count="2">
          <reference field="0" count="1" selected="0">
            <x v="477"/>
          </reference>
          <reference field="1" count="1">
            <x v="475"/>
          </reference>
        </references>
      </pivotArea>
    </format>
    <format dxfId="14963">
      <pivotArea dataOnly="0" labelOnly="1" fieldPosition="0">
        <references count="2">
          <reference field="0" count="1" selected="0">
            <x v="478"/>
          </reference>
          <reference field="1" count="1">
            <x v="476"/>
          </reference>
        </references>
      </pivotArea>
    </format>
    <format dxfId="14962">
      <pivotArea dataOnly="0" labelOnly="1" fieldPosition="0">
        <references count="2">
          <reference field="0" count="1" selected="0">
            <x v="479"/>
          </reference>
          <reference field="1" count="1">
            <x v="477"/>
          </reference>
        </references>
      </pivotArea>
    </format>
    <format dxfId="14961">
      <pivotArea dataOnly="0" labelOnly="1" fieldPosition="0">
        <references count="2">
          <reference field="0" count="1" selected="0">
            <x v="480"/>
          </reference>
          <reference field="1" count="1">
            <x v="478"/>
          </reference>
        </references>
      </pivotArea>
    </format>
    <format dxfId="14960">
      <pivotArea dataOnly="0" labelOnly="1" fieldPosition="0">
        <references count="2">
          <reference field="0" count="1" selected="0">
            <x v="481"/>
          </reference>
          <reference field="1" count="1">
            <x v="479"/>
          </reference>
        </references>
      </pivotArea>
    </format>
    <format dxfId="14959">
      <pivotArea dataOnly="0" labelOnly="1" fieldPosition="0">
        <references count="2">
          <reference field="0" count="1" selected="0">
            <x v="482"/>
          </reference>
          <reference field="1" count="1">
            <x v="480"/>
          </reference>
        </references>
      </pivotArea>
    </format>
    <format dxfId="14958">
      <pivotArea dataOnly="0" labelOnly="1" fieldPosition="0">
        <references count="2">
          <reference field="0" count="1" selected="0">
            <x v="483"/>
          </reference>
          <reference field="1" count="1">
            <x v="481"/>
          </reference>
        </references>
      </pivotArea>
    </format>
    <format dxfId="14957">
      <pivotArea dataOnly="0" labelOnly="1" fieldPosition="0">
        <references count="2">
          <reference field="0" count="1" selected="0">
            <x v="484"/>
          </reference>
          <reference field="1" count="1">
            <x v="482"/>
          </reference>
        </references>
      </pivotArea>
    </format>
    <format dxfId="14956">
      <pivotArea dataOnly="0" labelOnly="1" fieldPosition="0">
        <references count="3">
          <reference field="0" count="1" selected="0">
            <x v="3"/>
          </reference>
          <reference field="1" count="1" selected="0">
            <x v="5"/>
          </reference>
          <reference field="2" count="1">
            <x v="6"/>
          </reference>
        </references>
      </pivotArea>
    </format>
    <format dxfId="14955">
      <pivotArea dataOnly="0" labelOnly="1" fieldPosition="0">
        <references count="3">
          <reference field="0" count="1" selected="0">
            <x v="7"/>
          </reference>
          <reference field="1" count="1" selected="0">
            <x v="4"/>
          </reference>
          <reference field="2" count="1">
            <x v="5"/>
          </reference>
        </references>
      </pivotArea>
    </format>
    <format dxfId="14954">
      <pivotArea dataOnly="0" labelOnly="1" fieldPosition="0">
        <references count="3">
          <reference field="0" count="1" selected="0">
            <x v="8"/>
          </reference>
          <reference field="1" count="1" selected="0">
            <x v="6"/>
          </reference>
          <reference field="2" count="1">
            <x v="7"/>
          </reference>
        </references>
      </pivotArea>
    </format>
    <format dxfId="14953">
      <pivotArea dataOnly="0" labelOnly="1" fieldPosition="0">
        <references count="3">
          <reference field="0" count="1" selected="0">
            <x v="9"/>
          </reference>
          <reference field="1" count="1" selected="0">
            <x v="7"/>
          </reference>
          <reference field="2" count="1">
            <x v="8"/>
          </reference>
        </references>
      </pivotArea>
    </format>
    <format dxfId="14952">
      <pivotArea dataOnly="0" labelOnly="1" fieldPosition="0">
        <references count="3">
          <reference field="0" count="1" selected="0">
            <x v="10"/>
          </reference>
          <reference field="1" count="1" selected="0">
            <x v="8"/>
          </reference>
          <reference field="2" count="1">
            <x v="9"/>
          </reference>
        </references>
      </pivotArea>
    </format>
    <format dxfId="14951">
      <pivotArea dataOnly="0" labelOnly="1" fieldPosition="0">
        <references count="3">
          <reference field="0" count="1" selected="0">
            <x v="11"/>
          </reference>
          <reference field="1" count="1" selected="0">
            <x v="9"/>
          </reference>
          <reference field="2" count="1">
            <x v="10"/>
          </reference>
        </references>
      </pivotArea>
    </format>
    <format dxfId="14950">
      <pivotArea dataOnly="0" labelOnly="1" fieldPosition="0">
        <references count="3">
          <reference field="0" count="1" selected="0">
            <x v="12"/>
          </reference>
          <reference field="1" count="1" selected="0">
            <x v="10"/>
          </reference>
          <reference field="2" count="1">
            <x v="11"/>
          </reference>
        </references>
      </pivotArea>
    </format>
    <format dxfId="14949">
      <pivotArea dataOnly="0" labelOnly="1" fieldPosition="0">
        <references count="3">
          <reference field="0" count="1" selected="0">
            <x v="13"/>
          </reference>
          <reference field="1" count="1" selected="0">
            <x v="11"/>
          </reference>
          <reference field="2" count="1">
            <x v="12"/>
          </reference>
        </references>
      </pivotArea>
    </format>
    <format dxfId="14948">
      <pivotArea dataOnly="0" labelOnly="1" fieldPosition="0">
        <references count="3">
          <reference field="0" count="1" selected="0">
            <x v="14"/>
          </reference>
          <reference field="1" count="1" selected="0">
            <x v="12"/>
          </reference>
          <reference field="2" count="1">
            <x v="13"/>
          </reference>
        </references>
      </pivotArea>
    </format>
    <format dxfId="14947">
      <pivotArea dataOnly="0" labelOnly="1" fieldPosition="0">
        <references count="3">
          <reference field="0" count="1" selected="0">
            <x v="15"/>
          </reference>
          <reference field="1" count="1" selected="0">
            <x v="13"/>
          </reference>
          <reference field="2" count="1">
            <x v="14"/>
          </reference>
        </references>
      </pivotArea>
    </format>
    <format dxfId="14946">
      <pivotArea dataOnly="0" labelOnly="1" fieldPosition="0">
        <references count="3">
          <reference field="0" count="1" selected="0">
            <x v="16"/>
          </reference>
          <reference field="1" count="1" selected="0">
            <x v="14"/>
          </reference>
          <reference field="2" count="1">
            <x v="15"/>
          </reference>
        </references>
      </pivotArea>
    </format>
    <format dxfId="14945">
      <pivotArea dataOnly="0" labelOnly="1" fieldPosition="0">
        <references count="3">
          <reference field="0" count="1" selected="0">
            <x v="17"/>
          </reference>
          <reference field="1" count="1" selected="0">
            <x v="15"/>
          </reference>
          <reference field="2" count="1">
            <x v="16"/>
          </reference>
        </references>
      </pivotArea>
    </format>
    <format dxfId="14944">
      <pivotArea dataOnly="0" labelOnly="1" fieldPosition="0">
        <references count="3">
          <reference field="0" count="1" selected="0">
            <x v="18"/>
          </reference>
          <reference field="1" count="1" selected="0">
            <x v="16"/>
          </reference>
          <reference field="2" count="1">
            <x v="17"/>
          </reference>
        </references>
      </pivotArea>
    </format>
    <format dxfId="14943">
      <pivotArea dataOnly="0" labelOnly="1" fieldPosition="0">
        <references count="3">
          <reference field="0" count="1" selected="0">
            <x v="19"/>
          </reference>
          <reference field="1" count="1" selected="0">
            <x v="17"/>
          </reference>
          <reference field="2" count="1">
            <x v="18"/>
          </reference>
        </references>
      </pivotArea>
    </format>
    <format dxfId="14942">
      <pivotArea dataOnly="0" labelOnly="1" fieldPosition="0">
        <references count="3">
          <reference field="0" count="1" selected="0">
            <x v="20"/>
          </reference>
          <reference field="1" count="1" selected="0">
            <x v="18"/>
          </reference>
          <reference field="2" count="1">
            <x v="19"/>
          </reference>
        </references>
      </pivotArea>
    </format>
    <format dxfId="14941">
      <pivotArea dataOnly="0" labelOnly="1" fieldPosition="0">
        <references count="3">
          <reference field="0" count="1" selected="0">
            <x v="21"/>
          </reference>
          <reference field="1" count="1" selected="0">
            <x v="19"/>
          </reference>
          <reference field="2" count="1">
            <x v="20"/>
          </reference>
        </references>
      </pivotArea>
    </format>
    <format dxfId="14940">
      <pivotArea dataOnly="0" labelOnly="1" fieldPosition="0">
        <references count="3">
          <reference field="0" count="1" selected="0">
            <x v="22"/>
          </reference>
          <reference field="1" count="1" selected="0">
            <x v="20"/>
          </reference>
          <reference field="2" count="1">
            <x v="21"/>
          </reference>
        </references>
      </pivotArea>
    </format>
    <format dxfId="14939">
      <pivotArea dataOnly="0" labelOnly="1" fieldPosition="0">
        <references count="3">
          <reference field="0" count="1" selected="0">
            <x v="23"/>
          </reference>
          <reference field="1" count="1" selected="0">
            <x v="21"/>
          </reference>
          <reference field="2" count="1">
            <x v="22"/>
          </reference>
        </references>
      </pivotArea>
    </format>
    <format dxfId="14938">
      <pivotArea dataOnly="0" labelOnly="1" fieldPosition="0">
        <references count="3">
          <reference field="0" count="1" selected="0">
            <x v="24"/>
          </reference>
          <reference field="1" count="1" selected="0">
            <x v="22"/>
          </reference>
          <reference field="2" count="1">
            <x v="23"/>
          </reference>
        </references>
      </pivotArea>
    </format>
    <format dxfId="14937">
      <pivotArea dataOnly="0" labelOnly="1" fieldPosition="0">
        <references count="3">
          <reference field="0" count="1" selected="0">
            <x v="25"/>
          </reference>
          <reference field="1" count="1" selected="0">
            <x v="23"/>
          </reference>
          <reference field="2" count="1">
            <x v="24"/>
          </reference>
        </references>
      </pivotArea>
    </format>
    <format dxfId="14936">
      <pivotArea dataOnly="0" labelOnly="1" fieldPosition="0">
        <references count="3">
          <reference field="0" count="1" selected="0">
            <x v="26"/>
          </reference>
          <reference field="1" count="1" selected="0">
            <x v="24"/>
          </reference>
          <reference field="2" count="1">
            <x v="25"/>
          </reference>
        </references>
      </pivotArea>
    </format>
    <format dxfId="14935">
      <pivotArea dataOnly="0" labelOnly="1" fieldPosition="0">
        <references count="3">
          <reference field="0" count="1" selected="0">
            <x v="27"/>
          </reference>
          <reference field="1" count="1" selected="0">
            <x v="25"/>
          </reference>
          <reference field="2" count="1">
            <x v="26"/>
          </reference>
        </references>
      </pivotArea>
    </format>
    <format dxfId="14934">
      <pivotArea dataOnly="0" labelOnly="1" fieldPosition="0">
        <references count="3">
          <reference field="0" count="1" selected="0">
            <x v="28"/>
          </reference>
          <reference field="1" count="1" selected="0">
            <x v="26"/>
          </reference>
          <reference field="2" count="1">
            <x v="27"/>
          </reference>
        </references>
      </pivotArea>
    </format>
    <format dxfId="14933">
      <pivotArea dataOnly="0" labelOnly="1" fieldPosition="0">
        <references count="3">
          <reference field="0" count="1" selected="0">
            <x v="29"/>
          </reference>
          <reference field="1" count="1" selected="0">
            <x v="27"/>
          </reference>
          <reference field="2" count="1">
            <x v="28"/>
          </reference>
        </references>
      </pivotArea>
    </format>
    <format dxfId="14932">
      <pivotArea dataOnly="0" labelOnly="1" fieldPosition="0">
        <references count="3">
          <reference field="0" count="1" selected="0">
            <x v="30"/>
          </reference>
          <reference field="1" count="1" selected="0">
            <x v="28"/>
          </reference>
          <reference field="2" count="1">
            <x v="29"/>
          </reference>
        </references>
      </pivotArea>
    </format>
    <format dxfId="14931">
      <pivotArea dataOnly="0" labelOnly="1" fieldPosition="0">
        <references count="3">
          <reference field="0" count="1" selected="0">
            <x v="31"/>
          </reference>
          <reference field="1" count="1" selected="0">
            <x v="29"/>
          </reference>
          <reference field="2" count="1">
            <x v="30"/>
          </reference>
        </references>
      </pivotArea>
    </format>
    <format dxfId="14930">
      <pivotArea dataOnly="0" labelOnly="1" fieldPosition="0">
        <references count="3">
          <reference field="0" count="1" selected="0">
            <x v="32"/>
          </reference>
          <reference field="1" count="1" selected="0">
            <x v="30"/>
          </reference>
          <reference field="2" count="1">
            <x v="31"/>
          </reference>
        </references>
      </pivotArea>
    </format>
    <format dxfId="14929">
      <pivotArea dataOnly="0" labelOnly="1" fieldPosition="0">
        <references count="3">
          <reference field="0" count="1" selected="0">
            <x v="33"/>
          </reference>
          <reference field="1" count="1" selected="0">
            <x v="31"/>
          </reference>
          <reference field="2" count="1">
            <x v="32"/>
          </reference>
        </references>
      </pivotArea>
    </format>
    <format dxfId="14928">
      <pivotArea dataOnly="0" labelOnly="1" fieldPosition="0">
        <references count="3">
          <reference field="0" count="1" selected="0">
            <x v="34"/>
          </reference>
          <reference field="1" count="1" selected="0">
            <x v="32"/>
          </reference>
          <reference field="2" count="1">
            <x v="33"/>
          </reference>
        </references>
      </pivotArea>
    </format>
    <format dxfId="14927">
      <pivotArea dataOnly="0" labelOnly="1" fieldPosition="0">
        <references count="3">
          <reference field="0" count="1" selected="0">
            <x v="35"/>
          </reference>
          <reference field="1" count="1" selected="0">
            <x v="33"/>
          </reference>
          <reference field="2" count="1">
            <x v="34"/>
          </reference>
        </references>
      </pivotArea>
    </format>
    <format dxfId="14926">
      <pivotArea dataOnly="0" labelOnly="1" fieldPosition="0">
        <references count="3">
          <reference field="0" count="1" selected="0">
            <x v="36"/>
          </reference>
          <reference field="1" count="1" selected="0">
            <x v="34"/>
          </reference>
          <reference field="2" count="1">
            <x v="35"/>
          </reference>
        </references>
      </pivotArea>
    </format>
    <format dxfId="14925">
      <pivotArea dataOnly="0" labelOnly="1" fieldPosition="0">
        <references count="3">
          <reference field="0" count="1" selected="0">
            <x v="37"/>
          </reference>
          <reference field="1" count="1" selected="0">
            <x v="35"/>
          </reference>
          <reference field="2" count="1">
            <x v="36"/>
          </reference>
        </references>
      </pivotArea>
    </format>
    <format dxfId="14924">
      <pivotArea dataOnly="0" labelOnly="1" fieldPosition="0">
        <references count="3">
          <reference field="0" count="1" selected="0">
            <x v="38"/>
          </reference>
          <reference field="1" count="1" selected="0">
            <x v="36"/>
          </reference>
          <reference field="2" count="1">
            <x v="37"/>
          </reference>
        </references>
      </pivotArea>
    </format>
    <format dxfId="14923">
      <pivotArea dataOnly="0" labelOnly="1" fieldPosition="0">
        <references count="3">
          <reference field="0" count="1" selected="0">
            <x v="39"/>
          </reference>
          <reference field="1" count="1" selected="0">
            <x v="37"/>
          </reference>
          <reference field="2" count="1">
            <x v="38"/>
          </reference>
        </references>
      </pivotArea>
    </format>
    <format dxfId="14922">
      <pivotArea dataOnly="0" labelOnly="1" fieldPosition="0">
        <references count="3">
          <reference field="0" count="1" selected="0">
            <x v="40"/>
          </reference>
          <reference field="1" count="1" selected="0">
            <x v="38"/>
          </reference>
          <reference field="2" count="1">
            <x v="39"/>
          </reference>
        </references>
      </pivotArea>
    </format>
    <format dxfId="14921">
      <pivotArea dataOnly="0" labelOnly="1" fieldPosition="0">
        <references count="3">
          <reference field="0" count="1" selected="0">
            <x v="41"/>
          </reference>
          <reference field="1" count="1" selected="0">
            <x v="39"/>
          </reference>
          <reference field="2" count="1">
            <x v="40"/>
          </reference>
        </references>
      </pivotArea>
    </format>
    <format dxfId="14920">
      <pivotArea dataOnly="0" labelOnly="1" fieldPosition="0">
        <references count="3">
          <reference field="0" count="1" selected="0">
            <x v="42"/>
          </reference>
          <reference field="1" count="1" selected="0">
            <x v="40"/>
          </reference>
          <reference field="2" count="1">
            <x v="41"/>
          </reference>
        </references>
      </pivotArea>
    </format>
    <format dxfId="14919">
      <pivotArea dataOnly="0" labelOnly="1" fieldPosition="0">
        <references count="3">
          <reference field="0" count="1" selected="0">
            <x v="43"/>
          </reference>
          <reference field="1" count="1" selected="0">
            <x v="41"/>
          </reference>
          <reference field="2" count="1">
            <x v="42"/>
          </reference>
        </references>
      </pivotArea>
    </format>
    <format dxfId="14918">
      <pivotArea dataOnly="0" labelOnly="1" fieldPosition="0">
        <references count="3">
          <reference field="0" count="1" selected="0">
            <x v="44"/>
          </reference>
          <reference field="1" count="1" selected="0">
            <x v="42"/>
          </reference>
          <reference field="2" count="1">
            <x v="43"/>
          </reference>
        </references>
      </pivotArea>
    </format>
    <format dxfId="14917">
      <pivotArea dataOnly="0" labelOnly="1" fieldPosition="0">
        <references count="3">
          <reference field="0" count="1" selected="0">
            <x v="45"/>
          </reference>
          <reference field="1" count="1" selected="0">
            <x v="43"/>
          </reference>
          <reference field="2" count="1">
            <x v="44"/>
          </reference>
        </references>
      </pivotArea>
    </format>
    <format dxfId="14916">
      <pivotArea dataOnly="0" labelOnly="1" fieldPosition="0">
        <references count="3">
          <reference field="0" count="1" selected="0">
            <x v="46"/>
          </reference>
          <reference field="1" count="1" selected="0">
            <x v="44"/>
          </reference>
          <reference field="2" count="1">
            <x v="45"/>
          </reference>
        </references>
      </pivotArea>
    </format>
    <format dxfId="14915">
      <pivotArea dataOnly="0" labelOnly="1" fieldPosition="0">
        <references count="3">
          <reference field="0" count="1" selected="0">
            <x v="47"/>
          </reference>
          <reference field="1" count="1" selected="0">
            <x v="45"/>
          </reference>
          <reference field="2" count="1">
            <x v="46"/>
          </reference>
        </references>
      </pivotArea>
    </format>
    <format dxfId="14914">
      <pivotArea dataOnly="0" labelOnly="1" fieldPosition="0">
        <references count="3">
          <reference field="0" count="1" selected="0">
            <x v="48"/>
          </reference>
          <reference field="1" count="1" selected="0">
            <x v="46"/>
          </reference>
          <reference field="2" count="1">
            <x v="47"/>
          </reference>
        </references>
      </pivotArea>
    </format>
    <format dxfId="14913">
      <pivotArea dataOnly="0" labelOnly="1" fieldPosition="0">
        <references count="3">
          <reference field="0" count="1" selected="0">
            <x v="49"/>
          </reference>
          <reference field="1" count="1" selected="0">
            <x v="47"/>
          </reference>
          <reference field="2" count="1">
            <x v="48"/>
          </reference>
        </references>
      </pivotArea>
    </format>
    <format dxfId="14912">
      <pivotArea dataOnly="0" labelOnly="1" fieldPosition="0">
        <references count="3">
          <reference field="0" count="1" selected="0">
            <x v="50"/>
          </reference>
          <reference field="1" count="1" selected="0">
            <x v="48"/>
          </reference>
          <reference field="2" count="1">
            <x v="49"/>
          </reference>
        </references>
      </pivotArea>
    </format>
    <format dxfId="14911">
      <pivotArea dataOnly="0" labelOnly="1" fieldPosition="0">
        <references count="3">
          <reference field="0" count="1" selected="0">
            <x v="51"/>
          </reference>
          <reference field="1" count="1" selected="0">
            <x v="49"/>
          </reference>
          <reference field="2" count="1">
            <x v="50"/>
          </reference>
        </references>
      </pivotArea>
    </format>
    <format dxfId="14910">
      <pivotArea dataOnly="0" labelOnly="1" fieldPosition="0">
        <references count="3">
          <reference field="0" count="1" selected="0">
            <x v="52"/>
          </reference>
          <reference field="1" count="1" selected="0">
            <x v="50"/>
          </reference>
          <reference field="2" count="1">
            <x v="51"/>
          </reference>
        </references>
      </pivotArea>
    </format>
    <format dxfId="14909">
      <pivotArea dataOnly="0" labelOnly="1" fieldPosition="0">
        <references count="3">
          <reference field="0" count="1" selected="0">
            <x v="53"/>
          </reference>
          <reference field="1" count="1" selected="0">
            <x v="51"/>
          </reference>
          <reference field="2" count="1">
            <x v="52"/>
          </reference>
        </references>
      </pivotArea>
    </format>
    <format dxfId="14908">
      <pivotArea dataOnly="0" labelOnly="1" fieldPosition="0">
        <references count="3">
          <reference field="0" count="1" selected="0">
            <x v="54"/>
          </reference>
          <reference field="1" count="1" selected="0">
            <x v="52"/>
          </reference>
          <reference field="2" count="1">
            <x v="53"/>
          </reference>
        </references>
      </pivotArea>
    </format>
    <format dxfId="14907">
      <pivotArea dataOnly="0" labelOnly="1" fieldPosition="0">
        <references count="3">
          <reference field="0" count="1" selected="0">
            <x v="55"/>
          </reference>
          <reference field="1" count="1" selected="0">
            <x v="53"/>
          </reference>
          <reference field="2" count="1">
            <x v="54"/>
          </reference>
        </references>
      </pivotArea>
    </format>
    <format dxfId="14906">
      <pivotArea dataOnly="0" labelOnly="1" fieldPosition="0">
        <references count="3">
          <reference field="0" count="1" selected="0">
            <x v="56"/>
          </reference>
          <reference field="1" count="1" selected="0">
            <x v="54"/>
          </reference>
          <reference field="2" count="1">
            <x v="55"/>
          </reference>
        </references>
      </pivotArea>
    </format>
    <format dxfId="14905">
      <pivotArea dataOnly="0" labelOnly="1" fieldPosition="0">
        <references count="3">
          <reference field="0" count="1" selected="0">
            <x v="57"/>
          </reference>
          <reference field="1" count="1" selected="0">
            <x v="55"/>
          </reference>
          <reference field="2" count="1">
            <x v="56"/>
          </reference>
        </references>
      </pivotArea>
    </format>
    <format dxfId="14904">
      <pivotArea dataOnly="0" labelOnly="1" fieldPosition="0">
        <references count="3">
          <reference field="0" count="1" selected="0">
            <x v="58"/>
          </reference>
          <reference field="1" count="1" selected="0">
            <x v="56"/>
          </reference>
          <reference field="2" count="1">
            <x v="57"/>
          </reference>
        </references>
      </pivotArea>
    </format>
    <format dxfId="14903">
      <pivotArea dataOnly="0" labelOnly="1" fieldPosition="0">
        <references count="3">
          <reference field="0" count="1" selected="0">
            <x v="59"/>
          </reference>
          <reference field="1" count="1" selected="0">
            <x v="57"/>
          </reference>
          <reference field="2" count="1">
            <x v="58"/>
          </reference>
        </references>
      </pivotArea>
    </format>
    <format dxfId="14902">
      <pivotArea dataOnly="0" labelOnly="1" fieldPosition="0">
        <references count="3">
          <reference field="0" count="1" selected="0">
            <x v="60"/>
          </reference>
          <reference field="1" count="1" selected="0">
            <x v="58"/>
          </reference>
          <reference field="2" count="1">
            <x v="59"/>
          </reference>
        </references>
      </pivotArea>
    </format>
    <format dxfId="14901">
      <pivotArea dataOnly="0" labelOnly="1" fieldPosition="0">
        <references count="3">
          <reference field="0" count="1" selected="0">
            <x v="61"/>
          </reference>
          <reference field="1" count="1" selected="0">
            <x v="59"/>
          </reference>
          <reference field="2" count="1">
            <x v="60"/>
          </reference>
        </references>
      </pivotArea>
    </format>
    <format dxfId="14900">
      <pivotArea dataOnly="0" labelOnly="1" fieldPosition="0">
        <references count="3">
          <reference field="0" count="1" selected="0">
            <x v="62"/>
          </reference>
          <reference field="1" count="1" selected="0">
            <x v="60"/>
          </reference>
          <reference field="2" count="1">
            <x v="61"/>
          </reference>
        </references>
      </pivotArea>
    </format>
    <format dxfId="14899">
      <pivotArea dataOnly="0" labelOnly="1" fieldPosition="0">
        <references count="3">
          <reference field="0" count="1" selected="0">
            <x v="63"/>
          </reference>
          <reference field="1" count="1" selected="0">
            <x v="61"/>
          </reference>
          <reference field="2" count="1">
            <x v="62"/>
          </reference>
        </references>
      </pivotArea>
    </format>
    <format dxfId="14898">
      <pivotArea dataOnly="0" labelOnly="1" fieldPosition="0">
        <references count="3">
          <reference field="0" count="1" selected="0">
            <x v="64"/>
          </reference>
          <reference field="1" count="1" selected="0">
            <x v="62"/>
          </reference>
          <reference field="2" count="1">
            <x v="63"/>
          </reference>
        </references>
      </pivotArea>
    </format>
    <format dxfId="14897">
      <pivotArea dataOnly="0" labelOnly="1" fieldPosition="0">
        <references count="3">
          <reference field="0" count="1" selected="0">
            <x v="65"/>
          </reference>
          <reference field="1" count="1" selected="0">
            <x v="63"/>
          </reference>
          <reference field="2" count="1">
            <x v="64"/>
          </reference>
        </references>
      </pivotArea>
    </format>
    <format dxfId="14896">
      <pivotArea dataOnly="0" labelOnly="1" fieldPosition="0">
        <references count="3">
          <reference field="0" count="1" selected="0">
            <x v="66"/>
          </reference>
          <reference field="1" count="1" selected="0">
            <x v="64"/>
          </reference>
          <reference field="2" count="1">
            <x v="65"/>
          </reference>
        </references>
      </pivotArea>
    </format>
    <format dxfId="14895">
      <pivotArea dataOnly="0" labelOnly="1" fieldPosition="0">
        <references count="3">
          <reference field="0" count="1" selected="0">
            <x v="67"/>
          </reference>
          <reference field="1" count="1" selected="0">
            <x v="65"/>
          </reference>
          <reference field="2" count="1">
            <x v="66"/>
          </reference>
        </references>
      </pivotArea>
    </format>
    <format dxfId="14894">
      <pivotArea dataOnly="0" labelOnly="1" fieldPosition="0">
        <references count="3">
          <reference field="0" count="1" selected="0">
            <x v="68"/>
          </reference>
          <reference field="1" count="1" selected="0">
            <x v="66"/>
          </reference>
          <reference field="2" count="1">
            <x v="67"/>
          </reference>
        </references>
      </pivotArea>
    </format>
    <format dxfId="14893">
      <pivotArea dataOnly="0" labelOnly="1" fieldPosition="0">
        <references count="3">
          <reference field="0" count="1" selected="0">
            <x v="69"/>
          </reference>
          <reference field="1" count="1" selected="0">
            <x v="67"/>
          </reference>
          <reference field="2" count="1">
            <x v="68"/>
          </reference>
        </references>
      </pivotArea>
    </format>
    <format dxfId="14892">
      <pivotArea dataOnly="0" labelOnly="1" fieldPosition="0">
        <references count="3">
          <reference field="0" count="1" selected="0">
            <x v="70"/>
          </reference>
          <reference field="1" count="1" selected="0">
            <x v="68"/>
          </reference>
          <reference field="2" count="1">
            <x v="69"/>
          </reference>
        </references>
      </pivotArea>
    </format>
    <format dxfId="14891">
      <pivotArea dataOnly="0" labelOnly="1" fieldPosition="0">
        <references count="3">
          <reference field="0" count="1" selected="0">
            <x v="71"/>
          </reference>
          <reference field="1" count="1" selected="0">
            <x v="69"/>
          </reference>
          <reference field="2" count="1">
            <x v="70"/>
          </reference>
        </references>
      </pivotArea>
    </format>
    <format dxfId="14890">
      <pivotArea dataOnly="0" labelOnly="1" fieldPosition="0">
        <references count="3">
          <reference field="0" count="1" selected="0">
            <x v="72"/>
          </reference>
          <reference field="1" count="1" selected="0">
            <x v="70"/>
          </reference>
          <reference field="2" count="1">
            <x v="71"/>
          </reference>
        </references>
      </pivotArea>
    </format>
    <format dxfId="14889">
      <pivotArea dataOnly="0" labelOnly="1" fieldPosition="0">
        <references count="3">
          <reference field="0" count="1" selected="0">
            <x v="73"/>
          </reference>
          <reference field="1" count="1" selected="0">
            <x v="71"/>
          </reference>
          <reference field="2" count="1">
            <x v="72"/>
          </reference>
        </references>
      </pivotArea>
    </format>
    <format dxfId="14888">
      <pivotArea dataOnly="0" labelOnly="1" fieldPosition="0">
        <references count="3">
          <reference field="0" count="1" selected="0">
            <x v="74"/>
          </reference>
          <reference field="1" count="1" selected="0">
            <x v="72"/>
          </reference>
          <reference field="2" count="1">
            <x v="73"/>
          </reference>
        </references>
      </pivotArea>
    </format>
    <format dxfId="14887">
      <pivotArea dataOnly="0" labelOnly="1" fieldPosition="0">
        <references count="3">
          <reference field="0" count="1" selected="0">
            <x v="75"/>
          </reference>
          <reference field="1" count="1" selected="0">
            <x v="73"/>
          </reference>
          <reference field="2" count="1">
            <x v="74"/>
          </reference>
        </references>
      </pivotArea>
    </format>
    <format dxfId="14886">
      <pivotArea dataOnly="0" labelOnly="1" fieldPosition="0">
        <references count="3">
          <reference field="0" count="1" selected="0">
            <x v="76"/>
          </reference>
          <reference field="1" count="1" selected="0">
            <x v="74"/>
          </reference>
          <reference field="2" count="1">
            <x v="75"/>
          </reference>
        </references>
      </pivotArea>
    </format>
    <format dxfId="14885">
      <pivotArea dataOnly="0" labelOnly="1" fieldPosition="0">
        <references count="3">
          <reference field="0" count="1" selected="0">
            <x v="77"/>
          </reference>
          <reference field="1" count="1" selected="0">
            <x v="75"/>
          </reference>
          <reference field="2" count="1">
            <x v="76"/>
          </reference>
        </references>
      </pivotArea>
    </format>
    <format dxfId="14884">
      <pivotArea dataOnly="0" labelOnly="1" fieldPosition="0">
        <references count="3">
          <reference field="0" count="1" selected="0">
            <x v="78"/>
          </reference>
          <reference field="1" count="1" selected="0">
            <x v="76"/>
          </reference>
          <reference field="2" count="1">
            <x v="77"/>
          </reference>
        </references>
      </pivotArea>
    </format>
    <format dxfId="14883">
      <pivotArea dataOnly="0" labelOnly="1" fieldPosition="0">
        <references count="3">
          <reference field="0" count="1" selected="0">
            <x v="79"/>
          </reference>
          <reference field="1" count="1" selected="0">
            <x v="77"/>
          </reference>
          <reference field="2" count="1">
            <x v="78"/>
          </reference>
        </references>
      </pivotArea>
    </format>
    <format dxfId="14882">
      <pivotArea dataOnly="0" labelOnly="1" fieldPosition="0">
        <references count="3">
          <reference field="0" count="1" selected="0">
            <x v="80"/>
          </reference>
          <reference field="1" count="1" selected="0">
            <x v="78"/>
          </reference>
          <reference field="2" count="1">
            <x v="79"/>
          </reference>
        </references>
      </pivotArea>
    </format>
    <format dxfId="14881">
      <pivotArea dataOnly="0" labelOnly="1" fieldPosition="0">
        <references count="3">
          <reference field="0" count="1" selected="0">
            <x v="81"/>
          </reference>
          <reference field="1" count="1" selected="0">
            <x v="79"/>
          </reference>
          <reference field="2" count="1">
            <x v="80"/>
          </reference>
        </references>
      </pivotArea>
    </format>
    <format dxfId="14880">
      <pivotArea dataOnly="0" labelOnly="1" fieldPosition="0">
        <references count="3">
          <reference field="0" count="1" selected="0">
            <x v="82"/>
          </reference>
          <reference field="1" count="1" selected="0">
            <x v="80"/>
          </reference>
          <reference field="2" count="1">
            <x v="81"/>
          </reference>
        </references>
      </pivotArea>
    </format>
    <format dxfId="14879">
      <pivotArea dataOnly="0" labelOnly="1" fieldPosition="0">
        <references count="3">
          <reference field="0" count="1" selected="0">
            <x v="83"/>
          </reference>
          <reference field="1" count="1" selected="0">
            <x v="81"/>
          </reference>
          <reference field="2" count="1">
            <x v="82"/>
          </reference>
        </references>
      </pivotArea>
    </format>
    <format dxfId="14878">
      <pivotArea dataOnly="0" labelOnly="1" fieldPosition="0">
        <references count="3">
          <reference field="0" count="1" selected="0">
            <x v="84"/>
          </reference>
          <reference field="1" count="1" selected="0">
            <x v="82"/>
          </reference>
          <reference field="2" count="1">
            <x v="83"/>
          </reference>
        </references>
      </pivotArea>
    </format>
    <format dxfId="14877">
      <pivotArea dataOnly="0" labelOnly="1" fieldPosition="0">
        <references count="3">
          <reference field="0" count="1" selected="0">
            <x v="85"/>
          </reference>
          <reference field="1" count="1" selected="0">
            <x v="83"/>
          </reference>
          <reference field="2" count="1">
            <x v="84"/>
          </reference>
        </references>
      </pivotArea>
    </format>
    <format dxfId="14876">
      <pivotArea dataOnly="0" labelOnly="1" fieldPosition="0">
        <references count="3">
          <reference field="0" count="1" selected="0">
            <x v="86"/>
          </reference>
          <reference field="1" count="1" selected="0">
            <x v="84"/>
          </reference>
          <reference field="2" count="1">
            <x v="85"/>
          </reference>
        </references>
      </pivotArea>
    </format>
    <format dxfId="14875">
      <pivotArea dataOnly="0" labelOnly="1" fieldPosition="0">
        <references count="3">
          <reference field="0" count="1" selected="0">
            <x v="87"/>
          </reference>
          <reference field="1" count="1" selected="0">
            <x v="85"/>
          </reference>
          <reference field="2" count="1">
            <x v="86"/>
          </reference>
        </references>
      </pivotArea>
    </format>
    <format dxfId="14874">
      <pivotArea dataOnly="0" labelOnly="1" fieldPosition="0">
        <references count="3">
          <reference field="0" count="1" selected="0">
            <x v="88"/>
          </reference>
          <reference field="1" count="1" selected="0">
            <x v="86"/>
          </reference>
          <reference field="2" count="1">
            <x v="87"/>
          </reference>
        </references>
      </pivotArea>
    </format>
    <format dxfId="14873">
      <pivotArea dataOnly="0" labelOnly="1" fieldPosition="0">
        <references count="3">
          <reference field="0" count="1" selected="0">
            <x v="89"/>
          </reference>
          <reference field="1" count="1" selected="0">
            <x v="87"/>
          </reference>
          <reference field="2" count="1">
            <x v="88"/>
          </reference>
        </references>
      </pivotArea>
    </format>
    <format dxfId="14872">
      <pivotArea dataOnly="0" labelOnly="1" fieldPosition="0">
        <references count="3">
          <reference field="0" count="1" selected="0">
            <x v="90"/>
          </reference>
          <reference field="1" count="1" selected="0">
            <x v="88"/>
          </reference>
          <reference field="2" count="1">
            <x v="89"/>
          </reference>
        </references>
      </pivotArea>
    </format>
    <format dxfId="14871">
      <pivotArea dataOnly="0" labelOnly="1" fieldPosition="0">
        <references count="3">
          <reference field="0" count="1" selected="0">
            <x v="91"/>
          </reference>
          <reference field="1" count="1" selected="0">
            <x v="89"/>
          </reference>
          <reference field="2" count="1">
            <x v="90"/>
          </reference>
        </references>
      </pivotArea>
    </format>
    <format dxfId="14870">
      <pivotArea dataOnly="0" labelOnly="1" fieldPosition="0">
        <references count="3">
          <reference field="0" count="1" selected="0">
            <x v="92"/>
          </reference>
          <reference field="1" count="1" selected="0">
            <x v="90"/>
          </reference>
          <reference field="2" count="1">
            <x v="91"/>
          </reference>
        </references>
      </pivotArea>
    </format>
    <format dxfId="14869">
      <pivotArea dataOnly="0" labelOnly="1" fieldPosition="0">
        <references count="3">
          <reference field="0" count="1" selected="0">
            <x v="93"/>
          </reference>
          <reference field="1" count="1" selected="0">
            <x v="91"/>
          </reference>
          <reference field="2" count="1">
            <x v="92"/>
          </reference>
        </references>
      </pivotArea>
    </format>
    <format dxfId="14868">
      <pivotArea dataOnly="0" labelOnly="1" fieldPosition="0">
        <references count="3">
          <reference field="0" count="1" selected="0">
            <x v="94"/>
          </reference>
          <reference field="1" count="1" selected="0">
            <x v="92"/>
          </reference>
          <reference field="2" count="1">
            <x v="93"/>
          </reference>
        </references>
      </pivotArea>
    </format>
    <format dxfId="14867">
      <pivotArea dataOnly="0" labelOnly="1" fieldPosition="0">
        <references count="3">
          <reference field="0" count="1" selected="0">
            <x v="95"/>
          </reference>
          <reference field="1" count="1" selected="0">
            <x v="93"/>
          </reference>
          <reference field="2" count="1">
            <x v="94"/>
          </reference>
        </references>
      </pivotArea>
    </format>
    <format dxfId="14866">
      <pivotArea dataOnly="0" labelOnly="1" fieldPosition="0">
        <references count="3">
          <reference field="0" count="1" selected="0">
            <x v="96"/>
          </reference>
          <reference field="1" count="1" selected="0">
            <x v="94"/>
          </reference>
          <reference field="2" count="1">
            <x v="95"/>
          </reference>
        </references>
      </pivotArea>
    </format>
    <format dxfId="14865">
      <pivotArea dataOnly="0" labelOnly="1" fieldPosition="0">
        <references count="3">
          <reference field="0" count="1" selected="0">
            <x v="97"/>
          </reference>
          <reference field="1" count="1" selected="0">
            <x v="95"/>
          </reference>
          <reference field="2" count="1">
            <x v="96"/>
          </reference>
        </references>
      </pivotArea>
    </format>
    <format dxfId="14864">
      <pivotArea dataOnly="0" labelOnly="1" fieldPosition="0">
        <references count="3">
          <reference field="0" count="1" selected="0">
            <x v="98"/>
          </reference>
          <reference field="1" count="1" selected="0">
            <x v="96"/>
          </reference>
          <reference field="2" count="1">
            <x v="97"/>
          </reference>
        </references>
      </pivotArea>
    </format>
    <format dxfId="14863">
      <pivotArea dataOnly="0" labelOnly="1" fieldPosition="0">
        <references count="3">
          <reference field="0" count="1" selected="0">
            <x v="99"/>
          </reference>
          <reference field="1" count="1" selected="0">
            <x v="97"/>
          </reference>
          <reference field="2" count="1">
            <x v="98"/>
          </reference>
        </references>
      </pivotArea>
    </format>
    <format dxfId="14862">
      <pivotArea dataOnly="0" labelOnly="1" fieldPosition="0">
        <references count="3">
          <reference field="0" count="1" selected="0">
            <x v="100"/>
          </reference>
          <reference field="1" count="1" selected="0">
            <x v="98"/>
          </reference>
          <reference field="2" count="1">
            <x v="99"/>
          </reference>
        </references>
      </pivotArea>
    </format>
    <format dxfId="14861">
      <pivotArea dataOnly="0" labelOnly="1" fieldPosition="0">
        <references count="3">
          <reference field="0" count="1" selected="0">
            <x v="101"/>
          </reference>
          <reference field="1" count="1" selected="0">
            <x v="99"/>
          </reference>
          <reference field="2" count="1">
            <x v="100"/>
          </reference>
        </references>
      </pivotArea>
    </format>
    <format dxfId="14860">
      <pivotArea dataOnly="0" labelOnly="1" fieldPosition="0">
        <references count="3">
          <reference field="0" count="1" selected="0">
            <x v="102"/>
          </reference>
          <reference field="1" count="1" selected="0">
            <x v="100"/>
          </reference>
          <reference field="2" count="1">
            <x v="101"/>
          </reference>
        </references>
      </pivotArea>
    </format>
    <format dxfId="14859">
      <pivotArea dataOnly="0" labelOnly="1" fieldPosition="0">
        <references count="3">
          <reference field="0" count="1" selected="0">
            <x v="103"/>
          </reference>
          <reference field="1" count="1" selected="0">
            <x v="101"/>
          </reference>
          <reference field="2" count="1">
            <x v="102"/>
          </reference>
        </references>
      </pivotArea>
    </format>
    <format dxfId="14858">
      <pivotArea dataOnly="0" labelOnly="1" fieldPosition="0">
        <references count="3">
          <reference field="0" count="1" selected="0">
            <x v="104"/>
          </reference>
          <reference field="1" count="1" selected="0">
            <x v="102"/>
          </reference>
          <reference field="2" count="1">
            <x v="103"/>
          </reference>
        </references>
      </pivotArea>
    </format>
    <format dxfId="14857">
      <pivotArea dataOnly="0" labelOnly="1" fieldPosition="0">
        <references count="3">
          <reference field="0" count="1" selected="0">
            <x v="105"/>
          </reference>
          <reference field="1" count="1" selected="0">
            <x v="103"/>
          </reference>
          <reference field="2" count="1">
            <x v="104"/>
          </reference>
        </references>
      </pivotArea>
    </format>
    <format dxfId="14856">
      <pivotArea dataOnly="0" labelOnly="1" fieldPosition="0">
        <references count="3">
          <reference field="0" count="1" selected="0">
            <x v="106"/>
          </reference>
          <reference field="1" count="1" selected="0">
            <x v="104"/>
          </reference>
          <reference field="2" count="1">
            <x v="105"/>
          </reference>
        </references>
      </pivotArea>
    </format>
    <format dxfId="14855">
      <pivotArea dataOnly="0" labelOnly="1" fieldPosition="0">
        <references count="3">
          <reference field="0" count="1" selected="0">
            <x v="107"/>
          </reference>
          <reference field="1" count="1" selected="0">
            <x v="105"/>
          </reference>
          <reference field="2" count="1">
            <x v="106"/>
          </reference>
        </references>
      </pivotArea>
    </format>
    <format dxfId="14854">
      <pivotArea dataOnly="0" labelOnly="1" fieldPosition="0">
        <references count="3">
          <reference field="0" count="1" selected="0">
            <x v="108"/>
          </reference>
          <reference field="1" count="1" selected="0">
            <x v="106"/>
          </reference>
          <reference field="2" count="1">
            <x v="107"/>
          </reference>
        </references>
      </pivotArea>
    </format>
    <format dxfId="14853">
      <pivotArea dataOnly="0" labelOnly="1" fieldPosition="0">
        <references count="3">
          <reference field="0" count="1" selected="0">
            <x v="109"/>
          </reference>
          <reference field="1" count="1" selected="0">
            <x v="107"/>
          </reference>
          <reference field="2" count="1">
            <x v="108"/>
          </reference>
        </references>
      </pivotArea>
    </format>
    <format dxfId="14852">
      <pivotArea dataOnly="0" labelOnly="1" fieldPosition="0">
        <references count="3">
          <reference field="0" count="1" selected="0">
            <x v="110"/>
          </reference>
          <reference field="1" count="1" selected="0">
            <x v="108"/>
          </reference>
          <reference field="2" count="1">
            <x v="109"/>
          </reference>
        </references>
      </pivotArea>
    </format>
    <format dxfId="14851">
      <pivotArea dataOnly="0" labelOnly="1" fieldPosition="0">
        <references count="3">
          <reference field="0" count="1" selected="0">
            <x v="111"/>
          </reference>
          <reference field="1" count="1" selected="0">
            <x v="109"/>
          </reference>
          <reference field="2" count="1">
            <x v="110"/>
          </reference>
        </references>
      </pivotArea>
    </format>
    <format dxfId="14850">
      <pivotArea dataOnly="0" labelOnly="1" fieldPosition="0">
        <references count="3">
          <reference field="0" count="1" selected="0">
            <x v="112"/>
          </reference>
          <reference field="1" count="1" selected="0">
            <x v="110"/>
          </reference>
          <reference field="2" count="1">
            <x v="111"/>
          </reference>
        </references>
      </pivotArea>
    </format>
    <format dxfId="14849">
      <pivotArea dataOnly="0" labelOnly="1" fieldPosition="0">
        <references count="3">
          <reference field="0" count="1" selected="0">
            <x v="113"/>
          </reference>
          <reference field="1" count="1" selected="0">
            <x v="111"/>
          </reference>
          <reference field="2" count="1">
            <x v="112"/>
          </reference>
        </references>
      </pivotArea>
    </format>
    <format dxfId="14848">
      <pivotArea dataOnly="0" labelOnly="1" fieldPosition="0">
        <references count="3">
          <reference field="0" count="1" selected="0">
            <x v="114"/>
          </reference>
          <reference field="1" count="1" selected="0">
            <x v="112"/>
          </reference>
          <reference field="2" count="1">
            <x v="113"/>
          </reference>
        </references>
      </pivotArea>
    </format>
    <format dxfId="14847">
      <pivotArea dataOnly="0" labelOnly="1" fieldPosition="0">
        <references count="3">
          <reference field="0" count="1" selected="0">
            <x v="115"/>
          </reference>
          <reference field="1" count="1" selected="0">
            <x v="113"/>
          </reference>
          <reference field="2" count="1">
            <x v="114"/>
          </reference>
        </references>
      </pivotArea>
    </format>
    <format dxfId="14846">
      <pivotArea dataOnly="0" labelOnly="1" fieldPosition="0">
        <references count="3">
          <reference field="0" count="1" selected="0">
            <x v="116"/>
          </reference>
          <reference field="1" count="1" selected="0">
            <x v="114"/>
          </reference>
          <reference field="2" count="1">
            <x v="115"/>
          </reference>
        </references>
      </pivotArea>
    </format>
    <format dxfId="14845">
      <pivotArea dataOnly="0" labelOnly="1" fieldPosition="0">
        <references count="3">
          <reference field="0" count="1" selected="0">
            <x v="117"/>
          </reference>
          <reference field="1" count="1" selected="0">
            <x v="115"/>
          </reference>
          <reference field="2" count="1">
            <x v="116"/>
          </reference>
        </references>
      </pivotArea>
    </format>
    <format dxfId="14844">
      <pivotArea dataOnly="0" labelOnly="1" fieldPosition="0">
        <references count="3">
          <reference field="0" count="1" selected="0">
            <x v="118"/>
          </reference>
          <reference field="1" count="1" selected="0">
            <x v="116"/>
          </reference>
          <reference field="2" count="1">
            <x v="117"/>
          </reference>
        </references>
      </pivotArea>
    </format>
    <format dxfId="14843">
      <pivotArea dataOnly="0" labelOnly="1" fieldPosition="0">
        <references count="3">
          <reference field="0" count="1" selected="0">
            <x v="119"/>
          </reference>
          <reference field="1" count="1" selected="0">
            <x v="117"/>
          </reference>
          <reference field="2" count="1">
            <x v="118"/>
          </reference>
        </references>
      </pivotArea>
    </format>
    <format dxfId="14842">
      <pivotArea dataOnly="0" labelOnly="1" fieldPosition="0">
        <references count="3">
          <reference field="0" count="1" selected="0">
            <x v="120"/>
          </reference>
          <reference field="1" count="1" selected="0">
            <x v="118"/>
          </reference>
          <reference field="2" count="1">
            <x v="119"/>
          </reference>
        </references>
      </pivotArea>
    </format>
    <format dxfId="14841">
      <pivotArea dataOnly="0" labelOnly="1" fieldPosition="0">
        <references count="3">
          <reference field="0" count="1" selected="0">
            <x v="121"/>
          </reference>
          <reference field="1" count="1" selected="0">
            <x v="119"/>
          </reference>
          <reference field="2" count="1">
            <x v="120"/>
          </reference>
        </references>
      </pivotArea>
    </format>
    <format dxfId="14840">
      <pivotArea dataOnly="0" labelOnly="1" fieldPosition="0">
        <references count="3">
          <reference field="0" count="1" selected="0">
            <x v="122"/>
          </reference>
          <reference field="1" count="1" selected="0">
            <x v="120"/>
          </reference>
          <reference field="2" count="1">
            <x v="121"/>
          </reference>
        </references>
      </pivotArea>
    </format>
    <format dxfId="14839">
      <pivotArea dataOnly="0" labelOnly="1" fieldPosition="0">
        <references count="3">
          <reference field="0" count="1" selected="0">
            <x v="123"/>
          </reference>
          <reference field="1" count="1" selected="0">
            <x v="121"/>
          </reference>
          <reference field="2" count="1">
            <x v="122"/>
          </reference>
        </references>
      </pivotArea>
    </format>
    <format dxfId="14838">
      <pivotArea dataOnly="0" labelOnly="1" fieldPosition="0">
        <references count="3">
          <reference field="0" count="1" selected="0">
            <x v="124"/>
          </reference>
          <reference field="1" count="1" selected="0">
            <x v="122"/>
          </reference>
          <reference field="2" count="1">
            <x v="123"/>
          </reference>
        </references>
      </pivotArea>
    </format>
    <format dxfId="14837">
      <pivotArea dataOnly="0" labelOnly="1" fieldPosition="0">
        <references count="3">
          <reference field="0" count="1" selected="0">
            <x v="125"/>
          </reference>
          <reference field="1" count="1" selected="0">
            <x v="123"/>
          </reference>
          <reference field="2" count="1">
            <x v="124"/>
          </reference>
        </references>
      </pivotArea>
    </format>
    <format dxfId="14836">
      <pivotArea dataOnly="0" labelOnly="1" fieldPosition="0">
        <references count="3">
          <reference field="0" count="1" selected="0">
            <x v="126"/>
          </reference>
          <reference field="1" count="1" selected="0">
            <x v="124"/>
          </reference>
          <reference field="2" count="1">
            <x v="125"/>
          </reference>
        </references>
      </pivotArea>
    </format>
    <format dxfId="14835">
      <pivotArea dataOnly="0" labelOnly="1" fieldPosition="0">
        <references count="3">
          <reference field="0" count="1" selected="0">
            <x v="127"/>
          </reference>
          <reference field="1" count="1" selected="0">
            <x v="125"/>
          </reference>
          <reference field="2" count="1">
            <x v="126"/>
          </reference>
        </references>
      </pivotArea>
    </format>
    <format dxfId="14834">
      <pivotArea dataOnly="0" labelOnly="1" fieldPosition="0">
        <references count="3">
          <reference field="0" count="1" selected="0">
            <x v="128"/>
          </reference>
          <reference field="1" count="1" selected="0">
            <x v="126"/>
          </reference>
          <reference field="2" count="1">
            <x v="127"/>
          </reference>
        </references>
      </pivotArea>
    </format>
    <format dxfId="14833">
      <pivotArea dataOnly="0" labelOnly="1" fieldPosition="0">
        <references count="3">
          <reference field="0" count="1" selected="0">
            <x v="129"/>
          </reference>
          <reference field="1" count="1" selected="0">
            <x v="127"/>
          </reference>
          <reference field="2" count="1">
            <x v="128"/>
          </reference>
        </references>
      </pivotArea>
    </format>
    <format dxfId="14832">
      <pivotArea dataOnly="0" labelOnly="1" fieldPosition="0">
        <references count="3">
          <reference field="0" count="1" selected="0">
            <x v="130"/>
          </reference>
          <reference field="1" count="1" selected="0">
            <x v="128"/>
          </reference>
          <reference field="2" count="1">
            <x v="129"/>
          </reference>
        </references>
      </pivotArea>
    </format>
    <format dxfId="14831">
      <pivotArea dataOnly="0" labelOnly="1" fieldPosition="0">
        <references count="3">
          <reference field="0" count="1" selected="0">
            <x v="131"/>
          </reference>
          <reference field="1" count="1" selected="0">
            <x v="129"/>
          </reference>
          <reference field="2" count="1">
            <x v="130"/>
          </reference>
        </references>
      </pivotArea>
    </format>
    <format dxfId="14830">
      <pivotArea dataOnly="0" labelOnly="1" fieldPosition="0">
        <references count="3">
          <reference field="0" count="1" selected="0">
            <x v="132"/>
          </reference>
          <reference field="1" count="1" selected="0">
            <x v="130"/>
          </reference>
          <reference field="2" count="1">
            <x v="131"/>
          </reference>
        </references>
      </pivotArea>
    </format>
    <format dxfId="14829">
      <pivotArea dataOnly="0" labelOnly="1" fieldPosition="0">
        <references count="3">
          <reference field="0" count="1" selected="0">
            <x v="133"/>
          </reference>
          <reference field="1" count="1" selected="0">
            <x v="131"/>
          </reference>
          <reference field="2" count="1">
            <x v="132"/>
          </reference>
        </references>
      </pivotArea>
    </format>
    <format dxfId="14828">
      <pivotArea dataOnly="0" labelOnly="1" fieldPosition="0">
        <references count="3">
          <reference field="0" count="1" selected="0">
            <x v="134"/>
          </reference>
          <reference field="1" count="1" selected="0">
            <x v="132"/>
          </reference>
          <reference field="2" count="1">
            <x v="133"/>
          </reference>
        </references>
      </pivotArea>
    </format>
    <format dxfId="14827">
      <pivotArea dataOnly="0" labelOnly="1" fieldPosition="0">
        <references count="3">
          <reference field="0" count="1" selected="0">
            <x v="135"/>
          </reference>
          <reference field="1" count="1" selected="0">
            <x v="133"/>
          </reference>
          <reference field="2" count="1">
            <x v="134"/>
          </reference>
        </references>
      </pivotArea>
    </format>
    <format dxfId="14826">
      <pivotArea dataOnly="0" labelOnly="1" fieldPosition="0">
        <references count="3">
          <reference field="0" count="1" selected="0">
            <x v="136"/>
          </reference>
          <reference field="1" count="1" selected="0">
            <x v="134"/>
          </reference>
          <reference field="2" count="1">
            <x v="135"/>
          </reference>
        </references>
      </pivotArea>
    </format>
    <format dxfId="14825">
      <pivotArea dataOnly="0" labelOnly="1" fieldPosition="0">
        <references count="3">
          <reference field="0" count="1" selected="0">
            <x v="137"/>
          </reference>
          <reference field="1" count="1" selected="0">
            <x v="135"/>
          </reference>
          <reference field="2" count="1">
            <x v="136"/>
          </reference>
        </references>
      </pivotArea>
    </format>
    <format dxfId="14824">
      <pivotArea dataOnly="0" labelOnly="1" fieldPosition="0">
        <references count="3">
          <reference field="0" count="1" selected="0">
            <x v="138"/>
          </reference>
          <reference field="1" count="1" selected="0">
            <x v="136"/>
          </reference>
          <reference field="2" count="1">
            <x v="137"/>
          </reference>
        </references>
      </pivotArea>
    </format>
    <format dxfId="14823">
      <pivotArea dataOnly="0" labelOnly="1" fieldPosition="0">
        <references count="3">
          <reference field="0" count="1" selected="0">
            <x v="139"/>
          </reference>
          <reference field="1" count="1" selected="0">
            <x v="137"/>
          </reference>
          <reference field="2" count="1">
            <x v="138"/>
          </reference>
        </references>
      </pivotArea>
    </format>
    <format dxfId="14822">
      <pivotArea dataOnly="0" labelOnly="1" fieldPosition="0">
        <references count="3">
          <reference field="0" count="1" selected="0">
            <x v="140"/>
          </reference>
          <reference field="1" count="1" selected="0">
            <x v="138"/>
          </reference>
          <reference field="2" count="1">
            <x v="139"/>
          </reference>
        </references>
      </pivotArea>
    </format>
    <format dxfId="14821">
      <pivotArea dataOnly="0" labelOnly="1" fieldPosition="0">
        <references count="3">
          <reference field="0" count="1" selected="0">
            <x v="141"/>
          </reference>
          <reference field="1" count="1" selected="0">
            <x v="139"/>
          </reference>
          <reference field="2" count="1">
            <x v="140"/>
          </reference>
        </references>
      </pivotArea>
    </format>
    <format dxfId="14820">
      <pivotArea dataOnly="0" labelOnly="1" fieldPosition="0">
        <references count="3">
          <reference field="0" count="1" selected="0">
            <x v="142"/>
          </reference>
          <reference field="1" count="1" selected="0">
            <x v="140"/>
          </reference>
          <reference field="2" count="1">
            <x v="141"/>
          </reference>
        </references>
      </pivotArea>
    </format>
    <format dxfId="14819">
      <pivotArea dataOnly="0" labelOnly="1" fieldPosition="0">
        <references count="3">
          <reference field="0" count="1" selected="0">
            <x v="143"/>
          </reference>
          <reference field="1" count="1" selected="0">
            <x v="141"/>
          </reference>
          <reference field="2" count="1">
            <x v="142"/>
          </reference>
        </references>
      </pivotArea>
    </format>
    <format dxfId="14818">
      <pivotArea dataOnly="0" labelOnly="1" fieldPosition="0">
        <references count="3">
          <reference field="0" count="1" selected="0">
            <x v="144"/>
          </reference>
          <reference field="1" count="1" selected="0">
            <x v="142"/>
          </reference>
          <reference field="2" count="1">
            <x v="143"/>
          </reference>
        </references>
      </pivotArea>
    </format>
    <format dxfId="14817">
      <pivotArea dataOnly="0" labelOnly="1" fieldPosition="0">
        <references count="3">
          <reference field="0" count="1" selected="0">
            <x v="145"/>
          </reference>
          <reference field="1" count="1" selected="0">
            <x v="143"/>
          </reference>
          <reference field="2" count="1">
            <x v="144"/>
          </reference>
        </references>
      </pivotArea>
    </format>
    <format dxfId="14816">
      <pivotArea dataOnly="0" labelOnly="1" fieldPosition="0">
        <references count="3">
          <reference field="0" count="1" selected="0">
            <x v="146"/>
          </reference>
          <reference field="1" count="1" selected="0">
            <x v="144"/>
          </reference>
          <reference field="2" count="1">
            <x v="145"/>
          </reference>
        </references>
      </pivotArea>
    </format>
    <format dxfId="14815">
      <pivotArea dataOnly="0" labelOnly="1" fieldPosition="0">
        <references count="3">
          <reference field="0" count="1" selected="0">
            <x v="147"/>
          </reference>
          <reference field="1" count="1" selected="0">
            <x v="145"/>
          </reference>
          <reference field="2" count="1">
            <x v="146"/>
          </reference>
        </references>
      </pivotArea>
    </format>
    <format dxfId="14814">
      <pivotArea dataOnly="0" labelOnly="1" fieldPosition="0">
        <references count="3">
          <reference field="0" count="1" selected="0">
            <x v="148"/>
          </reference>
          <reference field="1" count="1" selected="0">
            <x v="146"/>
          </reference>
          <reference field="2" count="1">
            <x v="147"/>
          </reference>
        </references>
      </pivotArea>
    </format>
    <format dxfId="14813">
      <pivotArea dataOnly="0" labelOnly="1" fieldPosition="0">
        <references count="3">
          <reference field="0" count="1" selected="0">
            <x v="149"/>
          </reference>
          <reference field="1" count="1" selected="0">
            <x v="147"/>
          </reference>
          <reference field="2" count="1">
            <x v="148"/>
          </reference>
        </references>
      </pivotArea>
    </format>
    <format dxfId="14812">
      <pivotArea dataOnly="0" labelOnly="1" fieldPosition="0">
        <references count="3">
          <reference field="0" count="1" selected="0">
            <x v="150"/>
          </reference>
          <reference field="1" count="1" selected="0">
            <x v="148"/>
          </reference>
          <reference field="2" count="1">
            <x v="149"/>
          </reference>
        </references>
      </pivotArea>
    </format>
    <format dxfId="14811">
      <pivotArea dataOnly="0" labelOnly="1" fieldPosition="0">
        <references count="3">
          <reference field="0" count="1" selected="0">
            <x v="151"/>
          </reference>
          <reference field="1" count="1" selected="0">
            <x v="149"/>
          </reference>
          <reference field="2" count="1">
            <x v="150"/>
          </reference>
        </references>
      </pivotArea>
    </format>
    <format dxfId="14810">
      <pivotArea dataOnly="0" labelOnly="1" fieldPosition="0">
        <references count="3">
          <reference field="0" count="1" selected="0">
            <x v="152"/>
          </reference>
          <reference field="1" count="1" selected="0">
            <x v="150"/>
          </reference>
          <reference field="2" count="1">
            <x v="151"/>
          </reference>
        </references>
      </pivotArea>
    </format>
    <format dxfId="14809">
      <pivotArea dataOnly="0" labelOnly="1" fieldPosition="0">
        <references count="3">
          <reference field="0" count="1" selected="0">
            <x v="153"/>
          </reference>
          <reference field="1" count="1" selected="0">
            <x v="151"/>
          </reference>
          <reference field="2" count="1">
            <x v="152"/>
          </reference>
        </references>
      </pivotArea>
    </format>
    <format dxfId="14808">
      <pivotArea dataOnly="0" labelOnly="1" fieldPosition="0">
        <references count="3">
          <reference field="0" count="1" selected="0">
            <x v="154"/>
          </reference>
          <reference field="1" count="1" selected="0">
            <x v="152"/>
          </reference>
          <reference field="2" count="1">
            <x v="153"/>
          </reference>
        </references>
      </pivotArea>
    </format>
    <format dxfId="14807">
      <pivotArea dataOnly="0" labelOnly="1" fieldPosition="0">
        <references count="3">
          <reference field="0" count="1" selected="0">
            <x v="155"/>
          </reference>
          <reference field="1" count="1" selected="0">
            <x v="153"/>
          </reference>
          <reference field="2" count="1">
            <x v="154"/>
          </reference>
        </references>
      </pivotArea>
    </format>
    <format dxfId="14806">
      <pivotArea dataOnly="0" labelOnly="1" fieldPosition="0">
        <references count="3">
          <reference field="0" count="1" selected="0">
            <x v="156"/>
          </reference>
          <reference field="1" count="1" selected="0">
            <x v="154"/>
          </reference>
          <reference field="2" count="1">
            <x v="155"/>
          </reference>
        </references>
      </pivotArea>
    </format>
    <format dxfId="14805">
      <pivotArea dataOnly="0" labelOnly="1" fieldPosition="0">
        <references count="3">
          <reference field="0" count="1" selected="0">
            <x v="157"/>
          </reference>
          <reference field="1" count="1" selected="0">
            <x v="155"/>
          </reference>
          <reference field="2" count="1">
            <x v="156"/>
          </reference>
        </references>
      </pivotArea>
    </format>
    <format dxfId="14804">
      <pivotArea dataOnly="0" labelOnly="1" fieldPosition="0">
        <references count="3">
          <reference field="0" count="1" selected="0">
            <x v="158"/>
          </reference>
          <reference field="1" count="1" selected="0">
            <x v="156"/>
          </reference>
          <reference field="2" count="1">
            <x v="157"/>
          </reference>
        </references>
      </pivotArea>
    </format>
    <format dxfId="14803">
      <pivotArea dataOnly="0" labelOnly="1" fieldPosition="0">
        <references count="3">
          <reference field="0" count="1" selected="0">
            <x v="159"/>
          </reference>
          <reference field="1" count="1" selected="0">
            <x v="157"/>
          </reference>
          <reference field="2" count="1">
            <x v="158"/>
          </reference>
        </references>
      </pivotArea>
    </format>
    <format dxfId="14802">
      <pivotArea dataOnly="0" labelOnly="1" fieldPosition="0">
        <references count="3">
          <reference field="0" count="1" selected="0">
            <x v="160"/>
          </reference>
          <reference field="1" count="1" selected="0">
            <x v="158"/>
          </reference>
          <reference field="2" count="1">
            <x v="159"/>
          </reference>
        </references>
      </pivotArea>
    </format>
    <format dxfId="14801">
      <pivotArea dataOnly="0" labelOnly="1" fieldPosition="0">
        <references count="3">
          <reference field="0" count="1" selected="0">
            <x v="161"/>
          </reference>
          <reference field="1" count="1" selected="0">
            <x v="159"/>
          </reference>
          <reference field="2" count="1">
            <x v="160"/>
          </reference>
        </references>
      </pivotArea>
    </format>
    <format dxfId="14800">
      <pivotArea dataOnly="0" labelOnly="1" fieldPosition="0">
        <references count="3">
          <reference field="0" count="1" selected="0">
            <x v="162"/>
          </reference>
          <reference field="1" count="1" selected="0">
            <x v="160"/>
          </reference>
          <reference field="2" count="1">
            <x v="161"/>
          </reference>
        </references>
      </pivotArea>
    </format>
    <format dxfId="14799">
      <pivotArea dataOnly="0" labelOnly="1" fieldPosition="0">
        <references count="3">
          <reference field="0" count="1" selected="0">
            <x v="163"/>
          </reference>
          <reference field="1" count="1" selected="0">
            <x v="161"/>
          </reference>
          <reference field="2" count="1">
            <x v="162"/>
          </reference>
        </references>
      </pivotArea>
    </format>
    <format dxfId="14798">
      <pivotArea dataOnly="0" labelOnly="1" fieldPosition="0">
        <references count="3">
          <reference field="0" count="1" selected="0">
            <x v="164"/>
          </reference>
          <reference field="1" count="1" selected="0">
            <x v="162"/>
          </reference>
          <reference field="2" count="1">
            <x v="163"/>
          </reference>
        </references>
      </pivotArea>
    </format>
    <format dxfId="14797">
      <pivotArea dataOnly="0" labelOnly="1" fieldPosition="0">
        <references count="3">
          <reference field="0" count="1" selected="0">
            <x v="165"/>
          </reference>
          <reference field="1" count="1" selected="0">
            <x v="163"/>
          </reference>
          <reference field="2" count="1">
            <x v="164"/>
          </reference>
        </references>
      </pivotArea>
    </format>
    <format dxfId="14796">
      <pivotArea dataOnly="0" labelOnly="1" fieldPosition="0">
        <references count="3">
          <reference field="0" count="1" selected="0">
            <x v="166"/>
          </reference>
          <reference field="1" count="1" selected="0">
            <x v="164"/>
          </reference>
          <reference field="2" count="1">
            <x v="165"/>
          </reference>
        </references>
      </pivotArea>
    </format>
    <format dxfId="14795">
      <pivotArea dataOnly="0" labelOnly="1" fieldPosition="0">
        <references count="3">
          <reference field="0" count="1" selected="0">
            <x v="167"/>
          </reference>
          <reference field="1" count="1" selected="0">
            <x v="165"/>
          </reference>
          <reference field="2" count="1">
            <x v="166"/>
          </reference>
        </references>
      </pivotArea>
    </format>
    <format dxfId="14794">
      <pivotArea dataOnly="0" labelOnly="1" fieldPosition="0">
        <references count="3">
          <reference field="0" count="1" selected="0">
            <x v="168"/>
          </reference>
          <reference field="1" count="1" selected="0">
            <x v="166"/>
          </reference>
          <reference field="2" count="1">
            <x v="167"/>
          </reference>
        </references>
      </pivotArea>
    </format>
    <format dxfId="14793">
      <pivotArea dataOnly="0" labelOnly="1" fieldPosition="0">
        <references count="3">
          <reference field="0" count="1" selected="0">
            <x v="169"/>
          </reference>
          <reference field="1" count="1" selected="0">
            <x v="167"/>
          </reference>
          <reference field="2" count="1">
            <x v="168"/>
          </reference>
        </references>
      </pivotArea>
    </format>
    <format dxfId="14792">
      <pivotArea dataOnly="0" labelOnly="1" fieldPosition="0">
        <references count="3">
          <reference field="0" count="1" selected="0">
            <x v="170"/>
          </reference>
          <reference field="1" count="1" selected="0">
            <x v="168"/>
          </reference>
          <reference field="2" count="1">
            <x v="169"/>
          </reference>
        </references>
      </pivotArea>
    </format>
    <format dxfId="14791">
      <pivotArea dataOnly="0" labelOnly="1" fieldPosition="0">
        <references count="3">
          <reference field="0" count="1" selected="0">
            <x v="171"/>
          </reference>
          <reference field="1" count="1" selected="0">
            <x v="169"/>
          </reference>
          <reference field="2" count="1">
            <x v="170"/>
          </reference>
        </references>
      </pivotArea>
    </format>
    <format dxfId="14790">
      <pivotArea dataOnly="0" labelOnly="1" fieldPosition="0">
        <references count="3">
          <reference field="0" count="1" selected="0">
            <x v="172"/>
          </reference>
          <reference field="1" count="1" selected="0">
            <x v="170"/>
          </reference>
          <reference field="2" count="1">
            <x v="171"/>
          </reference>
        </references>
      </pivotArea>
    </format>
    <format dxfId="14789">
      <pivotArea dataOnly="0" labelOnly="1" fieldPosition="0">
        <references count="3">
          <reference field="0" count="1" selected="0">
            <x v="173"/>
          </reference>
          <reference field="1" count="1" selected="0">
            <x v="171"/>
          </reference>
          <reference field="2" count="1">
            <x v="172"/>
          </reference>
        </references>
      </pivotArea>
    </format>
    <format dxfId="14788">
      <pivotArea dataOnly="0" labelOnly="1" fieldPosition="0">
        <references count="3">
          <reference field="0" count="1" selected="0">
            <x v="174"/>
          </reference>
          <reference field="1" count="1" selected="0">
            <x v="172"/>
          </reference>
          <reference field="2" count="1">
            <x v="173"/>
          </reference>
        </references>
      </pivotArea>
    </format>
    <format dxfId="14787">
      <pivotArea dataOnly="0" labelOnly="1" fieldPosition="0">
        <references count="3">
          <reference field="0" count="1" selected="0">
            <x v="175"/>
          </reference>
          <reference field="1" count="1" selected="0">
            <x v="173"/>
          </reference>
          <reference field="2" count="1">
            <x v="174"/>
          </reference>
        </references>
      </pivotArea>
    </format>
    <format dxfId="14786">
      <pivotArea dataOnly="0" labelOnly="1" fieldPosition="0">
        <references count="3">
          <reference field="0" count="1" selected="0">
            <x v="176"/>
          </reference>
          <reference field="1" count="1" selected="0">
            <x v="174"/>
          </reference>
          <reference field="2" count="1">
            <x v="175"/>
          </reference>
        </references>
      </pivotArea>
    </format>
    <format dxfId="14785">
      <pivotArea dataOnly="0" labelOnly="1" fieldPosition="0">
        <references count="3">
          <reference field="0" count="1" selected="0">
            <x v="177"/>
          </reference>
          <reference field="1" count="1" selected="0">
            <x v="175"/>
          </reference>
          <reference field="2" count="1">
            <x v="176"/>
          </reference>
        </references>
      </pivotArea>
    </format>
    <format dxfId="14784">
      <pivotArea dataOnly="0" labelOnly="1" fieldPosition="0">
        <references count="3">
          <reference field="0" count="1" selected="0">
            <x v="178"/>
          </reference>
          <reference field="1" count="1" selected="0">
            <x v="176"/>
          </reference>
          <reference field="2" count="1">
            <x v="177"/>
          </reference>
        </references>
      </pivotArea>
    </format>
    <format dxfId="14783">
      <pivotArea dataOnly="0" labelOnly="1" fieldPosition="0">
        <references count="3">
          <reference field="0" count="1" selected="0">
            <x v="179"/>
          </reference>
          <reference field="1" count="1" selected="0">
            <x v="177"/>
          </reference>
          <reference field="2" count="1">
            <x v="178"/>
          </reference>
        </references>
      </pivotArea>
    </format>
    <format dxfId="14782">
      <pivotArea dataOnly="0" labelOnly="1" fieldPosition="0">
        <references count="3">
          <reference field="0" count="1" selected="0">
            <x v="180"/>
          </reference>
          <reference field="1" count="1" selected="0">
            <x v="178"/>
          </reference>
          <reference field="2" count="1">
            <x v="179"/>
          </reference>
        </references>
      </pivotArea>
    </format>
    <format dxfId="14781">
      <pivotArea dataOnly="0" labelOnly="1" fieldPosition="0">
        <references count="3">
          <reference field="0" count="1" selected="0">
            <x v="181"/>
          </reference>
          <reference field="1" count="1" selected="0">
            <x v="179"/>
          </reference>
          <reference field="2" count="1">
            <x v="180"/>
          </reference>
        </references>
      </pivotArea>
    </format>
    <format dxfId="14780">
      <pivotArea dataOnly="0" labelOnly="1" fieldPosition="0">
        <references count="3">
          <reference field="0" count="1" selected="0">
            <x v="182"/>
          </reference>
          <reference field="1" count="1" selected="0">
            <x v="180"/>
          </reference>
          <reference field="2" count="1">
            <x v="181"/>
          </reference>
        </references>
      </pivotArea>
    </format>
    <format dxfId="14779">
      <pivotArea dataOnly="0" labelOnly="1" fieldPosition="0">
        <references count="3">
          <reference field="0" count="1" selected="0">
            <x v="183"/>
          </reference>
          <reference field="1" count="1" selected="0">
            <x v="181"/>
          </reference>
          <reference field="2" count="1">
            <x v="182"/>
          </reference>
        </references>
      </pivotArea>
    </format>
    <format dxfId="14778">
      <pivotArea dataOnly="0" labelOnly="1" fieldPosition="0">
        <references count="3">
          <reference field="0" count="1" selected="0">
            <x v="184"/>
          </reference>
          <reference field="1" count="1" selected="0">
            <x v="182"/>
          </reference>
          <reference field="2" count="1">
            <x v="183"/>
          </reference>
        </references>
      </pivotArea>
    </format>
    <format dxfId="14777">
      <pivotArea dataOnly="0" labelOnly="1" fieldPosition="0">
        <references count="3">
          <reference field="0" count="1" selected="0">
            <x v="185"/>
          </reference>
          <reference field="1" count="1" selected="0">
            <x v="183"/>
          </reference>
          <reference field="2" count="1">
            <x v="184"/>
          </reference>
        </references>
      </pivotArea>
    </format>
    <format dxfId="14776">
      <pivotArea dataOnly="0" labelOnly="1" fieldPosition="0">
        <references count="3">
          <reference field="0" count="1" selected="0">
            <x v="186"/>
          </reference>
          <reference field="1" count="1" selected="0">
            <x v="184"/>
          </reference>
          <reference field="2" count="1">
            <x v="185"/>
          </reference>
        </references>
      </pivotArea>
    </format>
    <format dxfId="14775">
      <pivotArea dataOnly="0" labelOnly="1" fieldPosition="0">
        <references count="3">
          <reference field="0" count="1" selected="0">
            <x v="187"/>
          </reference>
          <reference field="1" count="1" selected="0">
            <x v="185"/>
          </reference>
          <reference field="2" count="1">
            <x v="186"/>
          </reference>
        </references>
      </pivotArea>
    </format>
    <format dxfId="14774">
      <pivotArea dataOnly="0" labelOnly="1" fieldPosition="0">
        <references count="3">
          <reference field="0" count="1" selected="0">
            <x v="188"/>
          </reference>
          <reference field="1" count="1" selected="0">
            <x v="186"/>
          </reference>
          <reference field="2" count="1">
            <x v="187"/>
          </reference>
        </references>
      </pivotArea>
    </format>
    <format dxfId="14773">
      <pivotArea dataOnly="0" labelOnly="1" fieldPosition="0">
        <references count="3">
          <reference field="0" count="1" selected="0">
            <x v="189"/>
          </reference>
          <reference field="1" count="1" selected="0">
            <x v="187"/>
          </reference>
          <reference field="2" count="1">
            <x v="188"/>
          </reference>
        </references>
      </pivotArea>
    </format>
    <format dxfId="14772">
      <pivotArea dataOnly="0" labelOnly="1" fieldPosition="0">
        <references count="3">
          <reference field="0" count="1" selected="0">
            <x v="190"/>
          </reference>
          <reference field="1" count="1" selected="0">
            <x v="188"/>
          </reference>
          <reference field="2" count="1">
            <x v="189"/>
          </reference>
        </references>
      </pivotArea>
    </format>
    <format dxfId="14771">
      <pivotArea dataOnly="0" labelOnly="1" fieldPosition="0">
        <references count="3">
          <reference field="0" count="1" selected="0">
            <x v="191"/>
          </reference>
          <reference field="1" count="1" selected="0">
            <x v="189"/>
          </reference>
          <reference field="2" count="1">
            <x v="190"/>
          </reference>
        </references>
      </pivotArea>
    </format>
    <format dxfId="14770">
      <pivotArea dataOnly="0" labelOnly="1" fieldPosition="0">
        <references count="3">
          <reference field="0" count="1" selected="0">
            <x v="192"/>
          </reference>
          <reference field="1" count="1" selected="0">
            <x v="190"/>
          </reference>
          <reference field="2" count="1">
            <x v="191"/>
          </reference>
        </references>
      </pivotArea>
    </format>
    <format dxfId="14769">
      <pivotArea dataOnly="0" labelOnly="1" fieldPosition="0">
        <references count="3">
          <reference field="0" count="1" selected="0">
            <x v="193"/>
          </reference>
          <reference field="1" count="1" selected="0">
            <x v="191"/>
          </reference>
          <reference field="2" count="1">
            <x v="192"/>
          </reference>
        </references>
      </pivotArea>
    </format>
    <format dxfId="14768">
      <pivotArea dataOnly="0" labelOnly="1" fieldPosition="0">
        <references count="3">
          <reference field="0" count="1" selected="0">
            <x v="194"/>
          </reference>
          <reference field="1" count="1" selected="0">
            <x v="192"/>
          </reference>
          <reference field="2" count="1">
            <x v="193"/>
          </reference>
        </references>
      </pivotArea>
    </format>
    <format dxfId="14767">
      <pivotArea dataOnly="0" labelOnly="1" fieldPosition="0">
        <references count="3">
          <reference field="0" count="1" selected="0">
            <x v="195"/>
          </reference>
          <reference field="1" count="1" selected="0">
            <x v="193"/>
          </reference>
          <reference field="2" count="1">
            <x v="194"/>
          </reference>
        </references>
      </pivotArea>
    </format>
    <format dxfId="14766">
      <pivotArea dataOnly="0" labelOnly="1" fieldPosition="0">
        <references count="3">
          <reference field="0" count="1" selected="0">
            <x v="196"/>
          </reference>
          <reference field="1" count="1" selected="0">
            <x v="194"/>
          </reference>
          <reference field="2" count="1">
            <x v="195"/>
          </reference>
        </references>
      </pivotArea>
    </format>
    <format dxfId="14765">
      <pivotArea dataOnly="0" labelOnly="1" fieldPosition="0">
        <references count="3">
          <reference field="0" count="1" selected="0">
            <x v="197"/>
          </reference>
          <reference field="1" count="1" selected="0">
            <x v="195"/>
          </reference>
          <reference field="2" count="1">
            <x v="196"/>
          </reference>
        </references>
      </pivotArea>
    </format>
    <format dxfId="14764">
      <pivotArea dataOnly="0" labelOnly="1" fieldPosition="0">
        <references count="3">
          <reference field="0" count="1" selected="0">
            <x v="198"/>
          </reference>
          <reference field="1" count="1" selected="0">
            <x v="196"/>
          </reference>
          <reference field="2" count="1">
            <x v="197"/>
          </reference>
        </references>
      </pivotArea>
    </format>
    <format dxfId="14763">
      <pivotArea dataOnly="0" labelOnly="1" fieldPosition="0">
        <references count="3">
          <reference field="0" count="1" selected="0">
            <x v="199"/>
          </reference>
          <reference field="1" count="1" selected="0">
            <x v="197"/>
          </reference>
          <reference field="2" count="1">
            <x v="198"/>
          </reference>
        </references>
      </pivotArea>
    </format>
    <format dxfId="14762">
      <pivotArea dataOnly="0" labelOnly="1" fieldPosition="0">
        <references count="3">
          <reference field="0" count="1" selected="0">
            <x v="200"/>
          </reference>
          <reference field="1" count="1" selected="0">
            <x v="198"/>
          </reference>
          <reference field="2" count="1">
            <x v="199"/>
          </reference>
        </references>
      </pivotArea>
    </format>
    <format dxfId="14761">
      <pivotArea dataOnly="0" labelOnly="1" fieldPosition="0">
        <references count="3">
          <reference field="0" count="1" selected="0">
            <x v="201"/>
          </reference>
          <reference field="1" count="1" selected="0">
            <x v="199"/>
          </reference>
          <reference field="2" count="1">
            <x v="200"/>
          </reference>
        </references>
      </pivotArea>
    </format>
    <format dxfId="14760">
      <pivotArea dataOnly="0" labelOnly="1" fieldPosition="0">
        <references count="3">
          <reference field="0" count="1" selected="0">
            <x v="202"/>
          </reference>
          <reference field="1" count="1" selected="0">
            <x v="200"/>
          </reference>
          <reference field="2" count="1">
            <x v="201"/>
          </reference>
        </references>
      </pivotArea>
    </format>
    <format dxfId="14759">
      <pivotArea dataOnly="0" labelOnly="1" fieldPosition="0">
        <references count="3">
          <reference field="0" count="1" selected="0">
            <x v="203"/>
          </reference>
          <reference field="1" count="1" selected="0">
            <x v="201"/>
          </reference>
          <reference field="2" count="1">
            <x v="202"/>
          </reference>
        </references>
      </pivotArea>
    </format>
    <format dxfId="14758">
      <pivotArea dataOnly="0" labelOnly="1" fieldPosition="0">
        <references count="3">
          <reference field="0" count="1" selected="0">
            <x v="204"/>
          </reference>
          <reference field="1" count="1" selected="0">
            <x v="202"/>
          </reference>
          <reference field="2" count="1">
            <x v="203"/>
          </reference>
        </references>
      </pivotArea>
    </format>
    <format dxfId="14757">
      <pivotArea dataOnly="0" labelOnly="1" fieldPosition="0">
        <references count="3">
          <reference field="0" count="1" selected="0">
            <x v="205"/>
          </reference>
          <reference field="1" count="1" selected="0">
            <x v="203"/>
          </reference>
          <reference field="2" count="1">
            <x v="204"/>
          </reference>
        </references>
      </pivotArea>
    </format>
    <format dxfId="14756">
      <pivotArea dataOnly="0" labelOnly="1" fieldPosition="0">
        <references count="3">
          <reference field="0" count="1" selected="0">
            <x v="206"/>
          </reference>
          <reference field="1" count="1" selected="0">
            <x v="204"/>
          </reference>
          <reference field="2" count="1">
            <x v="205"/>
          </reference>
        </references>
      </pivotArea>
    </format>
    <format dxfId="14755">
      <pivotArea dataOnly="0" labelOnly="1" fieldPosition="0">
        <references count="3">
          <reference field="0" count="1" selected="0">
            <x v="207"/>
          </reference>
          <reference field="1" count="1" selected="0">
            <x v="205"/>
          </reference>
          <reference field="2" count="1">
            <x v="206"/>
          </reference>
        </references>
      </pivotArea>
    </format>
    <format dxfId="14754">
      <pivotArea dataOnly="0" labelOnly="1" fieldPosition="0">
        <references count="3">
          <reference field="0" count="1" selected="0">
            <x v="208"/>
          </reference>
          <reference field="1" count="1" selected="0">
            <x v="206"/>
          </reference>
          <reference field="2" count="1">
            <x v="207"/>
          </reference>
        </references>
      </pivotArea>
    </format>
    <format dxfId="14753">
      <pivotArea dataOnly="0" labelOnly="1" fieldPosition="0">
        <references count="3">
          <reference field="0" count="1" selected="0">
            <x v="209"/>
          </reference>
          <reference field="1" count="1" selected="0">
            <x v="207"/>
          </reference>
          <reference field="2" count="1">
            <x v="208"/>
          </reference>
        </references>
      </pivotArea>
    </format>
    <format dxfId="14752">
      <pivotArea dataOnly="0" labelOnly="1" fieldPosition="0">
        <references count="3">
          <reference field="0" count="1" selected="0">
            <x v="210"/>
          </reference>
          <reference field="1" count="1" selected="0">
            <x v="208"/>
          </reference>
          <reference field="2" count="1">
            <x v="209"/>
          </reference>
        </references>
      </pivotArea>
    </format>
    <format dxfId="14751">
      <pivotArea dataOnly="0" labelOnly="1" fieldPosition="0">
        <references count="3">
          <reference field="0" count="1" selected="0">
            <x v="211"/>
          </reference>
          <reference field="1" count="1" selected="0">
            <x v="209"/>
          </reference>
          <reference field="2" count="1">
            <x v="210"/>
          </reference>
        </references>
      </pivotArea>
    </format>
    <format dxfId="14750">
      <pivotArea dataOnly="0" labelOnly="1" fieldPosition="0">
        <references count="3">
          <reference field="0" count="1" selected="0">
            <x v="212"/>
          </reference>
          <reference field="1" count="1" selected="0">
            <x v="210"/>
          </reference>
          <reference field="2" count="1">
            <x v="211"/>
          </reference>
        </references>
      </pivotArea>
    </format>
    <format dxfId="14749">
      <pivotArea dataOnly="0" labelOnly="1" fieldPosition="0">
        <references count="3">
          <reference field="0" count="1" selected="0">
            <x v="213"/>
          </reference>
          <reference field="1" count="1" selected="0">
            <x v="211"/>
          </reference>
          <reference field="2" count="1">
            <x v="212"/>
          </reference>
        </references>
      </pivotArea>
    </format>
    <format dxfId="14748">
      <pivotArea dataOnly="0" labelOnly="1" fieldPosition="0">
        <references count="3">
          <reference field="0" count="1" selected="0">
            <x v="214"/>
          </reference>
          <reference field="1" count="1" selected="0">
            <x v="212"/>
          </reference>
          <reference field="2" count="1">
            <x v="213"/>
          </reference>
        </references>
      </pivotArea>
    </format>
    <format dxfId="14747">
      <pivotArea dataOnly="0" labelOnly="1" fieldPosition="0">
        <references count="3">
          <reference field="0" count="1" selected="0">
            <x v="215"/>
          </reference>
          <reference field="1" count="1" selected="0">
            <x v="213"/>
          </reference>
          <reference field="2" count="1">
            <x v="214"/>
          </reference>
        </references>
      </pivotArea>
    </format>
    <format dxfId="14746">
      <pivotArea dataOnly="0" labelOnly="1" fieldPosition="0">
        <references count="3">
          <reference field="0" count="1" selected="0">
            <x v="216"/>
          </reference>
          <reference field="1" count="1" selected="0">
            <x v="214"/>
          </reference>
          <reference field="2" count="1">
            <x v="215"/>
          </reference>
        </references>
      </pivotArea>
    </format>
    <format dxfId="14745">
      <pivotArea dataOnly="0" labelOnly="1" fieldPosition="0">
        <references count="3">
          <reference field="0" count="1" selected="0">
            <x v="217"/>
          </reference>
          <reference field="1" count="1" selected="0">
            <x v="215"/>
          </reference>
          <reference field="2" count="1">
            <x v="216"/>
          </reference>
        </references>
      </pivotArea>
    </format>
    <format dxfId="14744">
      <pivotArea dataOnly="0" labelOnly="1" fieldPosition="0">
        <references count="3">
          <reference field="0" count="1" selected="0">
            <x v="218"/>
          </reference>
          <reference field="1" count="1" selected="0">
            <x v="216"/>
          </reference>
          <reference field="2" count="1">
            <x v="217"/>
          </reference>
        </references>
      </pivotArea>
    </format>
    <format dxfId="14743">
      <pivotArea dataOnly="0" labelOnly="1" fieldPosition="0">
        <references count="3">
          <reference field="0" count="1" selected="0">
            <x v="219"/>
          </reference>
          <reference field="1" count="1" selected="0">
            <x v="217"/>
          </reference>
          <reference field="2" count="1">
            <x v="218"/>
          </reference>
        </references>
      </pivotArea>
    </format>
    <format dxfId="14742">
      <pivotArea dataOnly="0" labelOnly="1" fieldPosition="0">
        <references count="3">
          <reference field="0" count="1" selected="0">
            <x v="220"/>
          </reference>
          <reference field="1" count="1" selected="0">
            <x v="218"/>
          </reference>
          <reference field="2" count="1">
            <x v="219"/>
          </reference>
        </references>
      </pivotArea>
    </format>
    <format dxfId="14741">
      <pivotArea dataOnly="0" labelOnly="1" fieldPosition="0">
        <references count="3">
          <reference field="0" count="1" selected="0">
            <x v="221"/>
          </reference>
          <reference field="1" count="1" selected="0">
            <x v="219"/>
          </reference>
          <reference field="2" count="1">
            <x v="220"/>
          </reference>
        </references>
      </pivotArea>
    </format>
    <format dxfId="14740">
      <pivotArea dataOnly="0" labelOnly="1" fieldPosition="0">
        <references count="3">
          <reference field="0" count="1" selected="0">
            <x v="222"/>
          </reference>
          <reference field="1" count="1" selected="0">
            <x v="220"/>
          </reference>
          <reference field="2" count="1">
            <x v="221"/>
          </reference>
        </references>
      </pivotArea>
    </format>
    <format dxfId="14739">
      <pivotArea dataOnly="0" labelOnly="1" fieldPosition="0">
        <references count="3">
          <reference field="0" count="1" selected="0">
            <x v="223"/>
          </reference>
          <reference field="1" count="1" selected="0">
            <x v="221"/>
          </reference>
          <reference field="2" count="1">
            <x v="222"/>
          </reference>
        </references>
      </pivotArea>
    </format>
    <format dxfId="14738">
      <pivotArea dataOnly="0" labelOnly="1" fieldPosition="0">
        <references count="3">
          <reference field="0" count="1" selected="0">
            <x v="224"/>
          </reference>
          <reference field="1" count="1" selected="0">
            <x v="222"/>
          </reference>
          <reference field="2" count="1">
            <x v="223"/>
          </reference>
        </references>
      </pivotArea>
    </format>
    <format dxfId="14737">
      <pivotArea dataOnly="0" labelOnly="1" fieldPosition="0">
        <references count="3">
          <reference field="0" count="1" selected="0">
            <x v="225"/>
          </reference>
          <reference field="1" count="1" selected="0">
            <x v="223"/>
          </reference>
          <reference field="2" count="1">
            <x v="224"/>
          </reference>
        </references>
      </pivotArea>
    </format>
    <format dxfId="14736">
      <pivotArea dataOnly="0" labelOnly="1" fieldPosition="0">
        <references count="3">
          <reference field="0" count="1" selected="0">
            <x v="226"/>
          </reference>
          <reference field="1" count="1" selected="0">
            <x v="224"/>
          </reference>
          <reference field="2" count="1">
            <x v="225"/>
          </reference>
        </references>
      </pivotArea>
    </format>
    <format dxfId="14735">
      <pivotArea dataOnly="0" labelOnly="1" fieldPosition="0">
        <references count="3">
          <reference field="0" count="1" selected="0">
            <x v="227"/>
          </reference>
          <reference field="1" count="1" selected="0">
            <x v="225"/>
          </reference>
          <reference field="2" count="1">
            <x v="226"/>
          </reference>
        </references>
      </pivotArea>
    </format>
    <format dxfId="14734">
      <pivotArea dataOnly="0" labelOnly="1" fieldPosition="0">
        <references count="3">
          <reference field="0" count="1" selected="0">
            <x v="228"/>
          </reference>
          <reference field="1" count="1" selected="0">
            <x v="226"/>
          </reference>
          <reference field="2" count="1">
            <x v="227"/>
          </reference>
        </references>
      </pivotArea>
    </format>
    <format dxfId="14733">
      <pivotArea dataOnly="0" labelOnly="1" fieldPosition="0">
        <references count="3">
          <reference field="0" count="1" selected="0">
            <x v="229"/>
          </reference>
          <reference field="1" count="1" selected="0">
            <x v="227"/>
          </reference>
          <reference field="2" count="1">
            <x v="228"/>
          </reference>
        </references>
      </pivotArea>
    </format>
    <format dxfId="14732">
      <pivotArea dataOnly="0" labelOnly="1" fieldPosition="0">
        <references count="3">
          <reference field="0" count="1" selected="0">
            <x v="230"/>
          </reference>
          <reference field="1" count="1" selected="0">
            <x v="228"/>
          </reference>
          <reference field="2" count="1">
            <x v="229"/>
          </reference>
        </references>
      </pivotArea>
    </format>
    <format dxfId="14731">
      <pivotArea dataOnly="0" labelOnly="1" fieldPosition="0">
        <references count="3">
          <reference field="0" count="1" selected="0">
            <x v="231"/>
          </reference>
          <reference field="1" count="1" selected="0">
            <x v="229"/>
          </reference>
          <reference field="2" count="1">
            <x v="230"/>
          </reference>
        </references>
      </pivotArea>
    </format>
    <format dxfId="14730">
      <pivotArea dataOnly="0" labelOnly="1" fieldPosition="0">
        <references count="3">
          <reference field="0" count="1" selected="0">
            <x v="232"/>
          </reference>
          <reference field="1" count="1" selected="0">
            <x v="230"/>
          </reference>
          <reference field="2" count="1">
            <x v="231"/>
          </reference>
        </references>
      </pivotArea>
    </format>
    <format dxfId="14729">
      <pivotArea dataOnly="0" labelOnly="1" fieldPosition="0">
        <references count="3">
          <reference field="0" count="1" selected="0">
            <x v="233"/>
          </reference>
          <reference field="1" count="1" selected="0">
            <x v="231"/>
          </reference>
          <reference field="2" count="1">
            <x v="232"/>
          </reference>
        </references>
      </pivotArea>
    </format>
    <format dxfId="14728">
      <pivotArea dataOnly="0" labelOnly="1" fieldPosition="0">
        <references count="3">
          <reference field="0" count="1" selected="0">
            <x v="234"/>
          </reference>
          <reference field="1" count="1" selected="0">
            <x v="232"/>
          </reference>
          <reference field="2" count="1">
            <x v="233"/>
          </reference>
        </references>
      </pivotArea>
    </format>
    <format dxfId="14727">
      <pivotArea dataOnly="0" labelOnly="1" fieldPosition="0">
        <references count="3">
          <reference field="0" count="1" selected="0">
            <x v="235"/>
          </reference>
          <reference field="1" count="1" selected="0">
            <x v="233"/>
          </reference>
          <reference field="2" count="1">
            <x v="234"/>
          </reference>
        </references>
      </pivotArea>
    </format>
    <format dxfId="14726">
      <pivotArea dataOnly="0" labelOnly="1" fieldPosition="0">
        <references count="3">
          <reference field="0" count="1" selected="0">
            <x v="236"/>
          </reference>
          <reference field="1" count="1" selected="0">
            <x v="234"/>
          </reference>
          <reference field="2" count="1">
            <x v="235"/>
          </reference>
        </references>
      </pivotArea>
    </format>
    <format dxfId="14725">
      <pivotArea dataOnly="0" labelOnly="1" fieldPosition="0">
        <references count="3">
          <reference field="0" count="1" selected="0">
            <x v="237"/>
          </reference>
          <reference field="1" count="1" selected="0">
            <x v="235"/>
          </reference>
          <reference field="2" count="1">
            <x v="236"/>
          </reference>
        </references>
      </pivotArea>
    </format>
    <format dxfId="14724">
      <pivotArea dataOnly="0" labelOnly="1" fieldPosition="0">
        <references count="3">
          <reference field="0" count="1" selected="0">
            <x v="238"/>
          </reference>
          <reference field="1" count="1" selected="0">
            <x v="236"/>
          </reference>
          <reference field="2" count="1">
            <x v="237"/>
          </reference>
        </references>
      </pivotArea>
    </format>
    <format dxfId="14723">
      <pivotArea dataOnly="0" labelOnly="1" fieldPosition="0">
        <references count="3">
          <reference field="0" count="1" selected="0">
            <x v="239"/>
          </reference>
          <reference field="1" count="1" selected="0">
            <x v="237"/>
          </reference>
          <reference field="2" count="1">
            <x v="238"/>
          </reference>
        </references>
      </pivotArea>
    </format>
    <format dxfId="14722">
      <pivotArea dataOnly="0" labelOnly="1" fieldPosition="0">
        <references count="3">
          <reference field="0" count="1" selected="0">
            <x v="240"/>
          </reference>
          <reference field="1" count="1" selected="0">
            <x v="238"/>
          </reference>
          <reference field="2" count="1">
            <x v="239"/>
          </reference>
        </references>
      </pivotArea>
    </format>
    <format dxfId="14721">
      <pivotArea dataOnly="0" labelOnly="1" fieldPosition="0">
        <references count="3">
          <reference field="0" count="1" selected="0">
            <x v="241"/>
          </reference>
          <reference field="1" count="1" selected="0">
            <x v="239"/>
          </reference>
          <reference field="2" count="1">
            <x v="240"/>
          </reference>
        </references>
      </pivotArea>
    </format>
    <format dxfId="14720">
      <pivotArea dataOnly="0" labelOnly="1" fieldPosition="0">
        <references count="3">
          <reference field="0" count="1" selected="0">
            <x v="242"/>
          </reference>
          <reference field="1" count="1" selected="0">
            <x v="240"/>
          </reference>
          <reference field="2" count="1">
            <x v="241"/>
          </reference>
        </references>
      </pivotArea>
    </format>
    <format dxfId="14719">
      <pivotArea dataOnly="0" labelOnly="1" fieldPosition="0">
        <references count="3">
          <reference field="0" count="1" selected="0">
            <x v="243"/>
          </reference>
          <reference field="1" count="1" selected="0">
            <x v="241"/>
          </reference>
          <reference field="2" count="1">
            <x v="242"/>
          </reference>
        </references>
      </pivotArea>
    </format>
    <format dxfId="14718">
      <pivotArea dataOnly="0" labelOnly="1" fieldPosition="0">
        <references count="3">
          <reference field="0" count="1" selected="0">
            <x v="244"/>
          </reference>
          <reference field="1" count="1" selected="0">
            <x v="242"/>
          </reference>
          <reference field="2" count="1">
            <x v="243"/>
          </reference>
        </references>
      </pivotArea>
    </format>
    <format dxfId="14717">
      <pivotArea dataOnly="0" labelOnly="1" fieldPosition="0">
        <references count="3">
          <reference field="0" count="1" selected="0">
            <x v="245"/>
          </reference>
          <reference field="1" count="1" selected="0">
            <x v="243"/>
          </reference>
          <reference field="2" count="1">
            <x v="244"/>
          </reference>
        </references>
      </pivotArea>
    </format>
    <format dxfId="14716">
      <pivotArea dataOnly="0" labelOnly="1" fieldPosition="0">
        <references count="3">
          <reference field="0" count="1" selected="0">
            <x v="246"/>
          </reference>
          <reference field="1" count="1" selected="0">
            <x v="244"/>
          </reference>
          <reference field="2" count="1">
            <x v="245"/>
          </reference>
        </references>
      </pivotArea>
    </format>
    <format dxfId="14715">
      <pivotArea dataOnly="0" labelOnly="1" fieldPosition="0">
        <references count="3">
          <reference field="0" count="1" selected="0">
            <x v="247"/>
          </reference>
          <reference field="1" count="1" selected="0">
            <x v="245"/>
          </reference>
          <reference field="2" count="1">
            <x v="246"/>
          </reference>
        </references>
      </pivotArea>
    </format>
    <format dxfId="14714">
      <pivotArea dataOnly="0" labelOnly="1" fieldPosition="0">
        <references count="3">
          <reference field="0" count="1" selected="0">
            <x v="248"/>
          </reference>
          <reference field="1" count="1" selected="0">
            <x v="246"/>
          </reference>
          <reference field="2" count="1">
            <x v="247"/>
          </reference>
        </references>
      </pivotArea>
    </format>
    <format dxfId="14713">
      <pivotArea dataOnly="0" labelOnly="1" fieldPosition="0">
        <references count="3">
          <reference field="0" count="1" selected="0">
            <x v="249"/>
          </reference>
          <reference field="1" count="1" selected="0">
            <x v="247"/>
          </reference>
          <reference field="2" count="1">
            <x v="248"/>
          </reference>
        </references>
      </pivotArea>
    </format>
    <format dxfId="14712">
      <pivotArea dataOnly="0" labelOnly="1" fieldPosition="0">
        <references count="3">
          <reference field="0" count="1" selected="0">
            <x v="250"/>
          </reference>
          <reference field="1" count="1" selected="0">
            <x v="248"/>
          </reference>
          <reference field="2" count="1">
            <x v="249"/>
          </reference>
        </references>
      </pivotArea>
    </format>
    <format dxfId="14711">
      <pivotArea dataOnly="0" labelOnly="1" fieldPosition="0">
        <references count="3">
          <reference field="0" count="1" selected="0">
            <x v="251"/>
          </reference>
          <reference field="1" count="1" selected="0">
            <x v="249"/>
          </reference>
          <reference field="2" count="1">
            <x v="250"/>
          </reference>
        </references>
      </pivotArea>
    </format>
    <format dxfId="14710">
      <pivotArea dataOnly="0" labelOnly="1" fieldPosition="0">
        <references count="3">
          <reference field="0" count="1" selected="0">
            <x v="252"/>
          </reference>
          <reference field="1" count="1" selected="0">
            <x v="250"/>
          </reference>
          <reference field="2" count="1">
            <x v="251"/>
          </reference>
        </references>
      </pivotArea>
    </format>
    <format dxfId="14709">
      <pivotArea dataOnly="0" labelOnly="1" fieldPosition="0">
        <references count="3">
          <reference field="0" count="1" selected="0">
            <x v="253"/>
          </reference>
          <reference field="1" count="1" selected="0">
            <x v="251"/>
          </reference>
          <reference field="2" count="1">
            <x v="252"/>
          </reference>
        </references>
      </pivotArea>
    </format>
    <format dxfId="14708">
      <pivotArea dataOnly="0" labelOnly="1" fieldPosition="0">
        <references count="3">
          <reference field="0" count="1" selected="0">
            <x v="254"/>
          </reference>
          <reference field="1" count="1" selected="0">
            <x v="252"/>
          </reference>
          <reference field="2" count="1">
            <x v="253"/>
          </reference>
        </references>
      </pivotArea>
    </format>
    <format dxfId="14707">
      <pivotArea dataOnly="0" labelOnly="1" fieldPosition="0">
        <references count="3">
          <reference field="0" count="1" selected="0">
            <x v="255"/>
          </reference>
          <reference field="1" count="1" selected="0">
            <x v="253"/>
          </reference>
          <reference field="2" count="1">
            <x v="254"/>
          </reference>
        </references>
      </pivotArea>
    </format>
    <format dxfId="14706">
      <pivotArea dataOnly="0" labelOnly="1" fieldPosition="0">
        <references count="3">
          <reference field="0" count="1" selected="0">
            <x v="256"/>
          </reference>
          <reference field="1" count="1" selected="0">
            <x v="254"/>
          </reference>
          <reference field="2" count="1">
            <x v="255"/>
          </reference>
        </references>
      </pivotArea>
    </format>
    <format dxfId="14705">
      <pivotArea dataOnly="0" labelOnly="1" fieldPosition="0">
        <references count="3">
          <reference field="0" count="1" selected="0">
            <x v="257"/>
          </reference>
          <reference field="1" count="1" selected="0">
            <x v="255"/>
          </reference>
          <reference field="2" count="1">
            <x v="256"/>
          </reference>
        </references>
      </pivotArea>
    </format>
    <format dxfId="14704">
      <pivotArea dataOnly="0" labelOnly="1" fieldPosition="0">
        <references count="3">
          <reference field="0" count="1" selected="0">
            <x v="258"/>
          </reference>
          <reference field="1" count="1" selected="0">
            <x v="256"/>
          </reference>
          <reference field="2" count="1">
            <x v="257"/>
          </reference>
        </references>
      </pivotArea>
    </format>
    <format dxfId="14703">
      <pivotArea dataOnly="0" labelOnly="1" fieldPosition="0">
        <references count="3">
          <reference field="0" count="1" selected="0">
            <x v="259"/>
          </reference>
          <reference field="1" count="1" selected="0">
            <x v="257"/>
          </reference>
          <reference field="2" count="1">
            <x v="258"/>
          </reference>
        </references>
      </pivotArea>
    </format>
    <format dxfId="14702">
      <pivotArea dataOnly="0" labelOnly="1" fieldPosition="0">
        <references count="3">
          <reference field="0" count="1" selected="0">
            <x v="260"/>
          </reference>
          <reference field="1" count="1" selected="0">
            <x v="258"/>
          </reference>
          <reference field="2" count="1">
            <x v="259"/>
          </reference>
        </references>
      </pivotArea>
    </format>
    <format dxfId="14701">
      <pivotArea dataOnly="0" labelOnly="1" fieldPosition="0">
        <references count="3">
          <reference field="0" count="1" selected="0">
            <x v="261"/>
          </reference>
          <reference field="1" count="1" selected="0">
            <x v="259"/>
          </reference>
          <reference field="2" count="1">
            <x v="260"/>
          </reference>
        </references>
      </pivotArea>
    </format>
    <format dxfId="14700">
      <pivotArea dataOnly="0" labelOnly="1" fieldPosition="0">
        <references count="3">
          <reference field="0" count="1" selected="0">
            <x v="262"/>
          </reference>
          <reference field="1" count="1" selected="0">
            <x v="260"/>
          </reference>
          <reference field="2" count="1">
            <x v="261"/>
          </reference>
        </references>
      </pivotArea>
    </format>
    <format dxfId="14699">
      <pivotArea dataOnly="0" labelOnly="1" fieldPosition="0">
        <references count="3">
          <reference field="0" count="1" selected="0">
            <x v="263"/>
          </reference>
          <reference field="1" count="1" selected="0">
            <x v="261"/>
          </reference>
          <reference field="2" count="1">
            <x v="262"/>
          </reference>
        </references>
      </pivotArea>
    </format>
    <format dxfId="14698">
      <pivotArea dataOnly="0" labelOnly="1" fieldPosition="0">
        <references count="3">
          <reference field="0" count="1" selected="0">
            <x v="264"/>
          </reference>
          <reference field="1" count="1" selected="0">
            <x v="262"/>
          </reference>
          <reference field="2" count="1">
            <x v="263"/>
          </reference>
        </references>
      </pivotArea>
    </format>
    <format dxfId="14697">
      <pivotArea dataOnly="0" labelOnly="1" fieldPosition="0">
        <references count="3">
          <reference field="0" count="1" selected="0">
            <x v="265"/>
          </reference>
          <reference field="1" count="1" selected="0">
            <x v="263"/>
          </reference>
          <reference field="2" count="1">
            <x v="264"/>
          </reference>
        </references>
      </pivotArea>
    </format>
    <format dxfId="14696">
      <pivotArea dataOnly="0" labelOnly="1" fieldPosition="0">
        <references count="3">
          <reference field="0" count="1" selected="0">
            <x v="266"/>
          </reference>
          <reference field="1" count="1" selected="0">
            <x v="264"/>
          </reference>
          <reference field="2" count="1">
            <x v="265"/>
          </reference>
        </references>
      </pivotArea>
    </format>
    <format dxfId="14695">
      <pivotArea dataOnly="0" labelOnly="1" fieldPosition="0">
        <references count="3">
          <reference field="0" count="1" selected="0">
            <x v="267"/>
          </reference>
          <reference field="1" count="1" selected="0">
            <x v="265"/>
          </reference>
          <reference field="2" count="1">
            <x v="266"/>
          </reference>
        </references>
      </pivotArea>
    </format>
    <format dxfId="14694">
      <pivotArea dataOnly="0" labelOnly="1" fieldPosition="0">
        <references count="3">
          <reference field="0" count="1" selected="0">
            <x v="268"/>
          </reference>
          <reference field="1" count="1" selected="0">
            <x v="266"/>
          </reference>
          <reference field="2" count="1">
            <x v="267"/>
          </reference>
        </references>
      </pivotArea>
    </format>
    <format dxfId="14693">
      <pivotArea dataOnly="0" labelOnly="1" fieldPosition="0">
        <references count="3">
          <reference field="0" count="1" selected="0">
            <x v="269"/>
          </reference>
          <reference field="1" count="1" selected="0">
            <x v="267"/>
          </reference>
          <reference field="2" count="1">
            <x v="268"/>
          </reference>
        </references>
      </pivotArea>
    </format>
    <format dxfId="14692">
      <pivotArea dataOnly="0" labelOnly="1" fieldPosition="0">
        <references count="3">
          <reference field="0" count="1" selected="0">
            <x v="270"/>
          </reference>
          <reference field="1" count="1" selected="0">
            <x v="268"/>
          </reference>
          <reference field="2" count="1">
            <x v="269"/>
          </reference>
        </references>
      </pivotArea>
    </format>
    <format dxfId="14691">
      <pivotArea dataOnly="0" labelOnly="1" fieldPosition="0">
        <references count="3">
          <reference field="0" count="1" selected="0">
            <x v="271"/>
          </reference>
          <reference field="1" count="1" selected="0">
            <x v="269"/>
          </reference>
          <reference field="2" count="1">
            <x v="270"/>
          </reference>
        </references>
      </pivotArea>
    </format>
    <format dxfId="14690">
      <pivotArea dataOnly="0" labelOnly="1" fieldPosition="0">
        <references count="3">
          <reference field="0" count="1" selected="0">
            <x v="272"/>
          </reference>
          <reference field="1" count="1" selected="0">
            <x v="270"/>
          </reference>
          <reference field="2" count="1">
            <x v="271"/>
          </reference>
        </references>
      </pivotArea>
    </format>
    <format dxfId="14689">
      <pivotArea dataOnly="0" labelOnly="1" fieldPosition="0">
        <references count="3">
          <reference field="0" count="1" selected="0">
            <x v="273"/>
          </reference>
          <reference field="1" count="1" selected="0">
            <x v="271"/>
          </reference>
          <reference field="2" count="1">
            <x v="272"/>
          </reference>
        </references>
      </pivotArea>
    </format>
    <format dxfId="14688">
      <pivotArea dataOnly="0" labelOnly="1" fieldPosition="0">
        <references count="3">
          <reference field="0" count="1" selected="0">
            <x v="274"/>
          </reference>
          <reference field="1" count="1" selected="0">
            <x v="272"/>
          </reference>
          <reference field="2" count="1">
            <x v="273"/>
          </reference>
        </references>
      </pivotArea>
    </format>
    <format dxfId="14687">
      <pivotArea dataOnly="0" labelOnly="1" fieldPosition="0">
        <references count="3">
          <reference field="0" count="1" selected="0">
            <x v="275"/>
          </reference>
          <reference field="1" count="1" selected="0">
            <x v="273"/>
          </reference>
          <reference field="2" count="1">
            <x v="274"/>
          </reference>
        </references>
      </pivotArea>
    </format>
    <format dxfId="14686">
      <pivotArea dataOnly="0" labelOnly="1" fieldPosition="0">
        <references count="3">
          <reference field="0" count="1" selected="0">
            <x v="276"/>
          </reference>
          <reference field="1" count="1" selected="0">
            <x v="274"/>
          </reference>
          <reference field="2" count="1">
            <x v="275"/>
          </reference>
        </references>
      </pivotArea>
    </format>
    <format dxfId="14685">
      <pivotArea dataOnly="0" labelOnly="1" fieldPosition="0">
        <references count="3">
          <reference field="0" count="1" selected="0">
            <x v="277"/>
          </reference>
          <reference field="1" count="1" selected="0">
            <x v="275"/>
          </reference>
          <reference field="2" count="1">
            <x v="276"/>
          </reference>
        </references>
      </pivotArea>
    </format>
    <format dxfId="14684">
      <pivotArea dataOnly="0" labelOnly="1" fieldPosition="0">
        <references count="3">
          <reference field="0" count="1" selected="0">
            <x v="278"/>
          </reference>
          <reference field="1" count="1" selected="0">
            <x v="276"/>
          </reference>
          <reference field="2" count="1">
            <x v="277"/>
          </reference>
        </references>
      </pivotArea>
    </format>
    <format dxfId="14683">
      <pivotArea dataOnly="0" labelOnly="1" fieldPosition="0">
        <references count="3">
          <reference field="0" count="1" selected="0">
            <x v="279"/>
          </reference>
          <reference field="1" count="1" selected="0">
            <x v="277"/>
          </reference>
          <reference field="2" count="1">
            <x v="278"/>
          </reference>
        </references>
      </pivotArea>
    </format>
    <format dxfId="14682">
      <pivotArea dataOnly="0" labelOnly="1" fieldPosition="0">
        <references count="3">
          <reference field="0" count="1" selected="0">
            <x v="280"/>
          </reference>
          <reference field="1" count="1" selected="0">
            <x v="278"/>
          </reference>
          <reference field="2" count="1">
            <x v="279"/>
          </reference>
        </references>
      </pivotArea>
    </format>
    <format dxfId="14681">
      <pivotArea dataOnly="0" labelOnly="1" fieldPosition="0">
        <references count="3">
          <reference field="0" count="1" selected="0">
            <x v="281"/>
          </reference>
          <reference field="1" count="1" selected="0">
            <x v="279"/>
          </reference>
          <reference field="2" count="1">
            <x v="280"/>
          </reference>
        </references>
      </pivotArea>
    </format>
    <format dxfId="14680">
      <pivotArea dataOnly="0" labelOnly="1" fieldPosition="0">
        <references count="3">
          <reference field="0" count="1" selected="0">
            <x v="282"/>
          </reference>
          <reference field="1" count="1" selected="0">
            <x v="280"/>
          </reference>
          <reference field="2" count="1">
            <x v="281"/>
          </reference>
        </references>
      </pivotArea>
    </format>
    <format dxfId="14679">
      <pivotArea dataOnly="0" labelOnly="1" fieldPosition="0">
        <references count="3">
          <reference field="0" count="1" selected="0">
            <x v="283"/>
          </reference>
          <reference field="1" count="1" selected="0">
            <x v="281"/>
          </reference>
          <reference field="2" count="1">
            <x v="282"/>
          </reference>
        </references>
      </pivotArea>
    </format>
    <format dxfId="14678">
      <pivotArea dataOnly="0" labelOnly="1" fieldPosition="0">
        <references count="3">
          <reference field="0" count="1" selected="0">
            <x v="284"/>
          </reference>
          <reference field="1" count="1" selected="0">
            <x v="282"/>
          </reference>
          <reference field="2" count="1">
            <x v="283"/>
          </reference>
        </references>
      </pivotArea>
    </format>
    <format dxfId="14677">
      <pivotArea dataOnly="0" labelOnly="1" fieldPosition="0">
        <references count="3">
          <reference field="0" count="1" selected="0">
            <x v="285"/>
          </reference>
          <reference field="1" count="1" selected="0">
            <x v="283"/>
          </reference>
          <reference field="2" count="1">
            <x v="284"/>
          </reference>
        </references>
      </pivotArea>
    </format>
    <format dxfId="14676">
      <pivotArea dataOnly="0" labelOnly="1" fieldPosition="0">
        <references count="3">
          <reference field="0" count="1" selected="0">
            <x v="286"/>
          </reference>
          <reference field="1" count="1" selected="0">
            <x v="284"/>
          </reference>
          <reference field="2" count="1">
            <x v="285"/>
          </reference>
        </references>
      </pivotArea>
    </format>
    <format dxfId="14675">
      <pivotArea dataOnly="0" labelOnly="1" fieldPosition="0">
        <references count="3">
          <reference field="0" count="1" selected="0">
            <x v="287"/>
          </reference>
          <reference field="1" count="1" selected="0">
            <x v="285"/>
          </reference>
          <reference field="2" count="1">
            <x v="286"/>
          </reference>
        </references>
      </pivotArea>
    </format>
    <format dxfId="14674">
      <pivotArea dataOnly="0" labelOnly="1" fieldPosition="0">
        <references count="3">
          <reference field="0" count="1" selected="0">
            <x v="288"/>
          </reference>
          <reference field="1" count="1" selected="0">
            <x v="286"/>
          </reference>
          <reference field="2" count="1">
            <x v="287"/>
          </reference>
        </references>
      </pivotArea>
    </format>
    <format dxfId="14673">
      <pivotArea dataOnly="0" labelOnly="1" fieldPosition="0">
        <references count="3">
          <reference field="0" count="1" selected="0">
            <x v="289"/>
          </reference>
          <reference field="1" count="1" selected="0">
            <x v="287"/>
          </reference>
          <reference field="2" count="1">
            <x v="288"/>
          </reference>
        </references>
      </pivotArea>
    </format>
    <format dxfId="14672">
      <pivotArea dataOnly="0" labelOnly="1" fieldPosition="0">
        <references count="3">
          <reference field="0" count="1" selected="0">
            <x v="290"/>
          </reference>
          <reference field="1" count="1" selected="0">
            <x v="288"/>
          </reference>
          <reference field="2" count="1">
            <x v="289"/>
          </reference>
        </references>
      </pivotArea>
    </format>
    <format dxfId="14671">
      <pivotArea dataOnly="0" labelOnly="1" fieldPosition="0">
        <references count="3">
          <reference field="0" count="1" selected="0">
            <x v="291"/>
          </reference>
          <reference field="1" count="1" selected="0">
            <x v="289"/>
          </reference>
          <reference field="2" count="1">
            <x v="290"/>
          </reference>
        </references>
      </pivotArea>
    </format>
    <format dxfId="14670">
      <pivotArea dataOnly="0" labelOnly="1" fieldPosition="0">
        <references count="3">
          <reference field="0" count="1" selected="0">
            <x v="292"/>
          </reference>
          <reference field="1" count="1" selected="0">
            <x v="290"/>
          </reference>
          <reference field="2" count="1">
            <x v="291"/>
          </reference>
        </references>
      </pivotArea>
    </format>
    <format dxfId="14669">
      <pivotArea dataOnly="0" labelOnly="1" fieldPosition="0">
        <references count="3">
          <reference field="0" count="1" selected="0">
            <x v="293"/>
          </reference>
          <reference field="1" count="1" selected="0">
            <x v="291"/>
          </reference>
          <reference field="2" count="1">
            <x v="292"/>
          </reference>
        </references>
      </pivotArea>
    </format>
    <format dxfId="14668">
      <pivotArea dataOnly="0" labelOnly="1" fieldPosition="0">
        <references count="3">
          <reference field="0" count="1" selected="0">
            <x v="294"/>
          </reference>
          <reference field="1" count="1" selected="0">
            <x v="292"/>
          </reference>
          <reference field="2" count="1">
            <x v="293"/>
          </reference>
        </references>
      </pivotArea>
    </format>
    <format dxfId="14667">
      <pivotArea dataOnly="0" labelOnly="1" fieldPosition="0">
        <references count="3">
          <reference field="0" count="1" selected="0">
            <x v="295"/>
          </reference>
          <reference field="1" count="1" selected="0">
            <x v="293"/>
          </reference>
          <reference field="2" count="1">
            <x v="294"/>
          </reference>
        </references>
      </pivotArea>
    </format>
    <format dxfId="14666">
      <pivotArea dataOnly="0" labelOnly="1" fieldPosition="0">
        <references count="3">
          <reference field="0" count="1" selected="0">
            <x v="296"/>
          </reference>
          <reference field="1" count="1" selected="0">
            <x v="294"/>
          </reference>
          <reference field="2" count="1">
            <x v="295"/>
          </reference>
        </references>
      </pivotArea>
    </format>
    <format dxfId="14665">
      <pivotArea dataOnly="0" labelOnly="1" fieldPosition="0">
        <references count="3">
          <reference field="0" count="1" selected="0">
            <x v="297"/>
          </reference>
          <reference field="1" count="1" selected="0">
            <x v="295"/>
          </reference>
          <reference field="2" count="1">
            <x v="296"/>
          </reference>
        </references>
      </pivotArea>
    </format>
    <format dxfId="14664">
      <pivotArea dataOnly="0" labelOnly="1" fieldPosition="0">
        <references count="3">
          <reference field="0" count="1" selected="0">
            <x v="298"/>
          </reference>
          <reference field="1" count="1" selected="0">
            <x v="296"/>
          </reference>
          <reference field="2" count="1">
            <x v="297"/>
          </reference>
        </references>
      </pivotArea>
    </format>
    <format dxfId="14663">
      <pivotArea dataOnly="0" labelOnly="1" fieldPosition="0">
        <references count="3">
          <reference field="0" count="1" selected="0">
            <x v="299"/>
          </reference>
          <reference field="1" count="1" selected="0">
            <x v="297"/>
          </reference>
          <reference field="2" count="1">
            <x v="298"/>
          </reference>
        </references>
      </pivotArea>
    </format>
    <format dxfId="14662">
      <pivotArea dataOnly="0" labelOnly="1" fieldPosition="0">
        <references count="3">
          <reference field="0" count="1" selected="0">
            <x v="300"/>
          </reference>
          <reference field="1" count="1" selected="0">
            <x v="298"/>
          </reference>
          <reference field="2" count="1">
            <x v="299"/>
          </reference>
        </references>
      </pivotArea>
    </format>
    <format dxfId="14661">
      <pivotArea dataOnly="0" labelOnly="1" fieldPosition="0">
        <references count="3">
          <reference field="0" count="1" selected="0">
            <x v="301"/>
          </reference>
          <reference field="1" count="1" selected="0">
            <x v="299"/>
          </reference>
          <reference field="2" count="1">
            <x v="300"/>
          </reference>
        </references>
      </pivotArea>
    </format>
    <format dxfId="14660">
      <pivotArea dataOnly="0" labelOnly="1" fieldPosition="0">
        <references count="3">
          <reference field="0" count="1" selected="0">
            <x v="302"/>
          </reference>
          <reference field="1" count="1" selected="0">
            <x v="300"/>
          </reference>
          <reference field="2" count="1">
            <x v="301"/>
          </reference>
        </references>
      </pivotArea>
    </format>
    <format dxfId="14659">
      <pivotArea dataOnly="0" labelOnly="1" fieldPosition="0">
        <references count="3">
          <reference field="0" count="1" selected="0">
            <x v="303"/>
          </reference>
          <reference field="1" count="1" selected="0">
            <x v="301"/>
          </reference>
          <reference field="2" count="1">
            <x v="302"/>
          </reference>
        </references>
      </pivotArea>
    </format>
    <format dxfId="14658">
      <pivotArea dataOnly="0" labelOnly="1" fieldPosition="0">
        <references count="3">
          <reference field="0" count="1" selected="0">
            <x v="304"/>
          </reference>
          <reference field="1" count="1" selected="0">
            <x v="302"/>
          </reference>
          <reference field="2" count="1">
            <x v="303"/>
          </reference>
        </references>
      </pivotArea>
    </format>
    <format dxfId="14657">
      <pivotArea dataOnly="0" labelOnly="1" fieldPosition="0">
        <references count="3">
          <reference field="0" count="1" selected="0">
            <x v="305"/>
          </reference>
          <reference field="1" count="1" selected="0">
            <x v="303"/>
          </reference>
          <reference field="2" count="1">
            <x v="304"/>
          </reference>
        </references>
      </pivotArea>
    </format>
    <format dxfId="14656">
      <pivotArea dataOnly="0" labelOnly="1" fieldPosition="0">
        <references count="3">
          <reference field="0" count="1" selected="0">
            <x v="306"/>
          </reference>
          <reference field="1" count="1" selected="0">
            <x v="304"/>
          </reference>
          <reference field="2" count="1">
            <x v="305"/>
          </reference>
        </references>
      </pivotArea>
    </format>
    <format dxfId="14655">
      <pivotArea dataOnly="0" labelOnly="1" fieldPosition="0">
        <references count="3">
          <reference field="0" count="1" selected="0">
            <x v="307"/>
          </reference>
          <reference field="1" count="1" selected="0">
            <x v="305"/>
          </reference>
          <reference field="2" count="1">
            <x v="306"/>
          </reference>
        </references>
      </pivotArea>
    </format>
    <format dxfId="14654">
      <pivotArea dataOnly="0" labelOnly="1" fieldPosition="0">
        <references count="3">
          <reference field="0" count="1" selected="0">
            <x v="308"/>
          </reference>
          <reference field="1" count="1" selected="0">
            <x v="306"/>
          </reference>
          <reference field="2" count="1">
            <x v="307"/>
          </reference>
        </references>
      </pivotArea>
    </format>
    <format dxfId="14653">
      <pivotArea dataOnly="0" labelOnly="1" fieldPosition="0">
        <references count="3">
          <reference field="0" count="1" selected="0">
            <x v="309"/>
          </reference>
          <reference field="1" count="1" selected="0">
            <x v="307"/>
          </reference>
          <reference field="2" count="1">
            <x v="308"/>
          </reference>
        </references>
      </pivotArea>
    </format>
    <format dxfId="14652">
      <pivotArea dataOnly="0" labelOnly="1" fieldPosition="0">
        <references count="3">
          <reference field="0" count="1" selected="0">
            <x v="310"/>
          </reference>
          <reference field="1" count="1" selected="0">
            <x v="308"/>
          </reference>
          <reference field="2" count="1">
            <x v="309"/>
          </reference>
        </references>
      </pivotArea>
    </format>
    <format dxfId="14651">
      <pivotArea dataOnly="0" labelOnly="1" fieldPosition="0">
        <references count="3">
          <reference field="0" count="1" selected="0">
            <x v="311"/>
          </reference>
          <reference field="1" count="1" selected="0">
            <x v="309"/>
          </reference>
          <reference field="2" count="1">
            <x v="310"/>
          </reference>
        </references>
      </pivotArea>
    </format>
    <format dxfId="14650">
      <pivotArea dataOnly="0" labelOnly="1" fieldPosition="0">
        <references count="3">
          <reference field="0" count="1" selected="0">
            <x v="312"/>
          </reference>
          <reference field="1" count="1" selected="0">
            <x v="310"/>
          </reference>
          <reference field="2" count="1">
            <x v="311"/>
          </reference>
        </references>
      </pivotArea>
    </format>
    <format dxfId="14649">
      <pivotArea dataOnly="0" labelOnly="1" fieldPosition="0">
        <references count="3">
          <reference field="0" count="1" selected="0">
            <x v="313"/>
          </reference>
          <reference field="1" count="1" selected="0">
            <x v="311"/>
          </reference>
          <reference field="2" count="1">
            <x v="312"/>
          </reference>
        </references>
      </pivotArea>
    </format>
    <format dxfId="14648">
      <pivotArea dataOnly="0" labelOnly="1" fieldPosition="0">
        <references count="3">
          <reference field="0" count="1" selected="0">
            <x v="314"/>
          </reference>
          <reference field="1" count="1" selected="0">
            <x v="312"/>
          </reference>
          <reference field="2" count="1">
            <x v="313"/>
          </reference>
        </references>
      </pivotArea>
    </format>
    <format dxfId="14647">
      <pivotArea dataOnly="0" labelOnly="1" fieldPosition="0">
        <references count="3">
          <reference field="0" count="1" selected="0">
            <x v="315"/>
          </reference>
          <reference field="1" count="1" selected="0">
            <x v="313"/>
          </reference>
          <reference field="2" count="1">
            <x v="314"/>
          </reference>
        </references>
      </pivotArea>
    </format>
    <format dxfId="14646">
      <pivotArea dataOnly="0" labelOnly="1" fieldPosition="0">
        <references count="3">
          <reference field="0" count="1" selected="0">
            <x v="316"/>
          </reference>
          <reference field="1" count="1" selected="0">
            <x v="314"/>
          </reference>
          <reference field="2" count="1">
            <x v="315"/>
          </reference>
        </references>
      </pivotArea>
    </format>
    <format dxfId="14645">
      <pivotArea dataOnly="0" labelOnly="1" fieldPosition="0">
        <references count="3">
          <reference field="0" count="1" selected="0">
            <x v="317"/>
          </reference>
          <reference field="1" count="1" selected="0">
            <x v="315"/>
          </reference>
          <reference field="2" count="1">
            <x v="316"/>
          </reference>
        </references>
      </pivotArea>
    </format>
    <format dxfId="14644">
      <pivotArea dataOnly="0" labelOnly="1" fieldPosition="0">
        <references count="3">
          <reference field="0" count="1" selected="0">
            <x v="318"/>
          </reference>
          <reference field="1" count="1" selected="0">
            <x v="316"/>
          </reference>
          <reference field="2" count="1">
            <x v="317"/>
          </reference>
        </references>
      </pivotArea>
    </format>
    <format dxfId="14643">
      <pivotArea dataOnly="0" labelOnly="1" fieldPosition="0">
        <references count="3">
          <reference field="0" count="1" selected="0">
            <x v="319"/>
          </reference>
          <reference field="1" count="1" selected="0">
            <x v="317"/>
          </reference>
          <reference field="2" count="1">
            <x v="318"/>
          </reference>
        </references>
      </pivotArea>
    </format>
    <format dxfId="14642">
      <pivotArea dataOnly="0" labelOnly="1" fieldPosition="0">
        <references count="3">
          <reference field="0" count="1" selected="0">
            <x v="320"/>
          </reference>
          <reference field="1" count="1" selected="0">
            <x v="318"/>
          </reference>
          <reference field="2" count="1">
            <x v="319"/>
          </reference>
        </references>
      </pivotArea>
    </format>
    <format dxfId="14641">
      <pivotArea dataOnly="0" labelOnly="1" fieldPosition="0">
        <references count="3">
          <reference field="0" count="1" selected="0">
            <x v="321"/>
          </reference>
          <reference field="1" count="1" selected="0">
            <x v="319"/>
          </reference>
          <reference field="2" count="1">
            <x v="320"/>
          </reference>
        </references>
      </pivotArea>
    </format>
    <format dxfId="14640">
      <pivotArea dataOnly="0" labelOnly="1" fieldPosition="0">
        <references count="3">
          <reference field="0" count="1" selected="0">
            <x v="322"/>
          </reference>
          <reference field="1" count="1" selected="0">
            <x v="320"/>
          </reference>
          <reference field="2" count="1">
            <x v="321"/>
          </reference>
        </references>
      </pivotArea>
    </format>
    <format dxfId="14639">
      <pivotArea dataOnly="0" labelOnly="1" fieldPosition="0">
        <references count="3">
          <reference field="0" count="1" selected="0">
            <x v="323"/>
          </reference>
          <reference field="1" count="1" selected="0">
            <x v="321"/>
          </reference>
          <reference field="2" count="1">
            <x v="322"/>
          </reference>
        </references>
      </pivotArea>
    </format>
    <format dxfId="14638">
      <pivotArea dataOnly="0" labelOnly="1" fieldPosition="0">
        <references count="3">
          <reference field="0" count="1" selected="0">
            <x v="324"/>
          </reference>
          <reference field="1" count="1" selected="0">
            <x v="322"/>
          </reference>
          <reference field="2" count="1">
            <x v="323"/>
          </reference>
        </references>
      </pivotArea>
    </format>
    <format dxfId="14637">
      <pivotArea dataOnly="0" labelOnly="1" fieldPosition="0">
        <references count="3">
          <reference field="0" count="1" selected="0">
            <x v="325"/>
          </reference>
          <reference field="1" count="1" selected="0">
            <x v="323"/>
          </reference>
          <reference field="2" count="1">
            <x v="324"/>
          </reference>
        </references>
      </pivotArea>
    </format>
    <format dxfId="14636">
      <pivotArea dataOnly="0" labelOnly="1" fieldPosition="0">
        <references count="3">
          <reference field="0" count="1" selected="0">
            <x v="326"/>
          </reference>
          <reference field="1" count="1" selected="0">
            <x v="324"/>
          </reference>
          <reference field="2" count="1">
            <x v="325"/>
          </reference>
        </references>
      </pivotArea>
    </format>
    <format dxfId="14635">
      <pivotArea dataOnly="0" labelOnly="1" fieldPosition="0">
        <references count="3">
          <reference field="0" count="1" selected="0">
            <x v="327"/>
          </reference>
          <reference field="1" count="1" selected="0">
            <x v="325"/>
          </reference>
          <reference field="2" count="1">
            <x v="326"/>
          </reference>
        </references>
      </pivotArea>
    </format>
    <format dxfId="14634">
      <pivotArea dataOnly="0" labelOnly="1" fieldPosition="0">
        <references count="3">
          <reference field="0" count="1" selected="0">
            <x v="328"/>
          </reference>
          <reference field="1" count="1" selected="0">
            <x v="326"/>
          </reference>
          <reference field="2" count="1">
            <x v="327"/>
          </reference>
        </references>
      </pivotArea>
    </format>
    <format dxfId="14633">
      <pivotArea dataOnly="0" labelOnly="1" fieldPosition="0">
        <references count="3">
          <reference field="0" count="1" selected="0">
            <x v="329"/>
          </reference>
          <reference field="1" count="1" selected="0">
            <x v="327"/>
          </reference>
          <reference field="2" count="1">
            <x v="328"/>
          </reference>
        </references>
      </pivotArea>
    </format>
    <format dxfId="14632">
      <pivotArea dataOnly="0" labelOnly="1" fieldPosition="0">
        <references count="3">
          <reference field="0" count="1" selected="0">
            <x v="330"/>
          </reference>
          <reference field="1" count="1" selected="0">
            <x v="328"/>
          </reference>
          <reference field="2" count="1">
            <x v="329"/>
          </reference>
        </references>
      </pivotArea>
    </format>
    <format dxfId="14631">
      <pivotArea dataOnly="0" labelOnly="1" fieldPosition="0">
        <references count="3">
          <reference field="0" count="1" selected="0">
            <x v="331"/>
          </reference>
          <reference field="1" count="1" selected="0">
            <x v="329"/>
          </reference>
          <reference field="2" count="1">
            <x v="330"/>
          </reference>
        </references>
      </pivotArea>
    </format>
    <format dxfId="14630">
      <pivotArea dataOnly="0" labelOnly="1" fieldPosition="0">
        <references count="3">
          <reference field="0" count="1" selected="0">
            <x v="332"/>
          </reference>
          <reference field="1" count="1" selected="0">
            <x v="330"/>
          </reference>
          <reference field="2" count="1">
            <x v="331"/>
          </reference>
        </references>
      </pivotArea>
    </format>
    <format dxfId="14629">
      <pivotArea dataOnly="0" labelOnly="1" fieldPosition="0">
        <references count="3">
          <reference field="0" count="1" selected="0">
            <x v="333"/>
          </reference>
          <reference field="1" count="1" selected="0">
            <x v="331"/>
          </reference>
          <reference field="2" count="1">
            <x v="332"/>
          </reference>
        </references>
      </pivotArea>
    </format>
    <format dxfId="14628">
      <pivotArea dataOnly="0" labelOnly="1" fieldPosition="0">
        <references count="3">
          <reference field="0" count="1" selected="0">
            <x v="334"/>
          </reference>
          <reference field="1" count="1" selected="0">
            <x v="332"/>
          </reference>
          <reference field="2" count="1">
            <x v="333"/>
          </reference>
        </references>
      </pivotArea>
    </format>
    <format dxfId="14627">
      <pivotArea dataOnly="0" labelOnly="1" fieldPosition="0">
        <references count="3">
          <reference field="0" count="1" selected="0">
            <x v="335"/>
          </reference>
          <reference field="1" count="1" selected="0">
            <x v="333"/>
          </reference>
          <reference field="2" count="1">
            <x v="334"/>
          </reference>
        </references>
      </pivotArea>
    </format>
    <format dxfId="14626">
      <pivotArea dataOnly="0" labelOnly="1" fieldPosition="0">
        <references count="3">
          <reference field="0" count="1" selected="0">
            <x v="336"/>
          </reference>
          <reference field="1" count="1" selected="0">
            <x v="334"/>
          </reference>
          <reference field="2" count="1">
            <x v="335"/>
          </reference>
        </references>
      </pivotArea>
    </format>
    <format dxfId="14625">
      <pivotArea dataOnly="0" labelOnly="1" fieldPosition="0">
        <references count="3">
          <reference field="0" count="1" selected="0">
            <x v="337"/>
          </reference>
          <reference field="1" count="1" selected="0">
            <x v="335"/>
          </reference>
          <reference field="2" count="1">
            <x v="336"/>
          </reference>
        </references>
      </pivotArea>
    </format>
    <format dxfId="14624">
      <pivotArea dataOnly="0" labelOnly="1" fieldPosition="0">
        <references count="3">
          <reference field="0" count="1" selected="0">
            <x v="338"/>
          </reference>
          <reference field="1" count="1" selected="0">
            <x v="336"/>
          </reference>
          <reference field="2" count="1">
            <x v="337"/>
          </reference>
        </references>
      </pivotArea>
    </format>
    <format dxfId="14623">
      <pivotArea dataOnly="0" labelOnly="1" fieldPosition="0">
        <references count="3">
          <reference field="0" count="1" selected="0">
            <x v="339"/>
          </reference>
          <reference field="1" count="1" selected="0">
            <x v="337"/>
          </reference>
          <reference field="2" count="1">
            <x v="338"/>
          </reference>
        </references>
      </pivotArea>
    </format>
    <format dxfId="14622">
      <pivotArea dataOnly="0" labelOnly="1" fieldPosition="0">
        <references count="3">
          <reference field="0" count="1" selected="0">
            <x v="340"/>
          </reference>
          <reference field="1" count="1" selected="0">
            <x v="338"/>
          </reference>
          <reference field="2" count="1">
            <x v="339"/>
          </reference>
        </references>
      </pivotArea>
    </format>
    <format dxfId="14621">
      <pivotArea dataOnly="0" labelOnly="1" fieldPosition="0">
        <references count="3">
          <reference field="0" count="1" selected="0">
            <x v="341"/>
          </reference>
          <reference field="1" count="1" selected="0">
            <x v="339"/>
          </reference>
          <reference field="2" count="1">
            <x v="340"/>
          </reference>
        </references>
      </pivotArea>
    </format>
    <format dxfId="14620">
      <pivotArea dataOnly="0" labelOnly="1" fieldPosition="0">
        <references count="3">
          <reference field="0" count="1" selected="0">
            <x v="342"/>
          </reference>
          <reference field="1" count="1" selected="0">
            <x v="340"/>
          </reference>
          <reference field="2" count="1">
            <x v="341"/>
          </reference>
        </references>
      </pivotArea>
    </format>
    <format dxfId="14619">
      <pivotArea dataOnly="0" labelOnly="1" fieldPosition="0">
        <references count="3">
          <reference field="0" count="1" selected="0">
            <x v="343"/>
          </reference>
          <reference field="1" count="1" selected="0">
            <x v="341"/>
          </reference>
          <reference field="2" count="1">
            <x v="342"/>
          </reference>
        </references>
      </pivotArea>
    </format>
    <format dxfId="14618">
      <pivotArea dataOnly="0" labelOnly="1" fieldPosition="0">
        <references count="3">
          <reference field="0" count="1" selected="0">
            <x v="344"/>
          </reference>
          <reference field="1" count="1" selected="0">
            <x v="342"/>
          </reference>
          <reference field="2" count="1">
            <x v="343"/>
          </reference>
        </references>
      </pivotArea>
    </format>
    <format dxfId="14617">
      <pivotArea dataOnly="0" labelOnly="1" fieldPosition="0">
        <references count="3">
          <reference field="0" count="1" selected="0">
            <x v="345"/>
          </reference>
          <reference field="1" count="1" selected="0">
            <x v="343"/>
          </reference>
          <reference field="2" count="1">
            <x v="344"/>
          </reference>
        </references>
      </pivotArea>
    </format>
    <format dxfId="14616">
      <pivotArea dataOnly="0" labelOnly="1" fieldPosition="0">
        <references count="3">
          <reference field="0" count="1" selected="0">
            <x v="346"/>
          </reference>
          <reference field="1" count="1" selected="0">
            <x v="344"/>
          </reference>
          <reference field="2" count="1">
            <x v="345"/>
          </reference>
        </references>
      </pivotArea>
    </format>
    <format dxfId="14615">
      <pivotArea dataOnly="0" labelOnly="1" fieldPosition="0">
        <references count="3">
          <reference field="0" count="1" selected="0">
            <x v="347"/>
          </reference>
          <reference field="1" count="1" selected="0">
            <x v="345"/>
          </reference>
          <reference field="2" count="1">
            <x v="346"/>
          </reference>
        </references>
      </pivotArea>
    </format>
    <format dxfId="14614">
      <pivotArea dataOnly="0" labelOnly="1" fieldPosition="0">
        <references count="3">
          <reference field="0" count="1" selected="0">
            <x v="348"/>
          </reference>
          <reference field="1" count="1" selected="0">
            <x v="346"/>
          </reference>
          <reference field="2" count="1">
            <x v="347"/>
          </reference>
        </references>
      </pivotArea>
    </format>
    <format dxfId="14613">
      <pivotArea dataOnly="0" labelOnly="1" fieldPosition="0">
        <references count="3">
          <reference field="0" count="1" selected="0">
            <x v="349"/>
          </reference>
          <reference field="1" count="1" selected="0">
            <x v="347"/>
          </reference>
          <reference field="2" count="1">
            <x v="348"/>
          </reference>
        </references>
      </pivotArea>
    </format>
    <format dxfId="14612">
      <pivotArea dataOnly="0" labelOnly="1" fieldPosition="0">
        <references count="3">
          <reference field="0" count="1" selected="0">
            <x v="350"/>
          </reference>
          <reference field="1" count="1" selected="0">
            <x v="348"/>
          </reference>
          <reference field="2" count="1">
            <x v="349"/>
          </reference>
        </references>
      </pivotArea>
    </format>
    <format dxfId="14611">
      <pivotArea dataOnly="0" labelOnly="1" fieldPosition="0">
        <references count="3">
          <reference field="0" count="1" selected="0">
            <x v="351"/>
          </reference>
          <reference field="1" count="1" selected="0">
            <x v="349"/>
          </reference>
          <reference field="2" count="1">
            <x v="350"/>
          </reference>
        </references>
      </pivotArea>
    </format>
    <format dxfId="14610">
      <pivotArea dataOnly="0" labelOnly="1" fieldPosition="0">
        <references count="3">
          <reference field="0" count="1" selected="0">
            <x v="352"/>
          </reference>
          <reference field="1" count="1" selected="0">
            <x v="350"/>
          </reference>
          <reference field="2" count="1">
            <x v="351"/>
          </reference>
        </references>
      </pivotArea>
    </format>
    <format dxfId="14609">
      <pivotArea dataOnly="0" labelOnly="1" fieldPosition="0">
        <references count="3">
          <reference field="0" count="1" selected="0">
            <x v="353"/>
          </reference>
          <reference field="1" count="1" selected="0">
            <x v="351"/>
          </reference>
          <reference field="2" count="1">
            <x v="352"/>
          </reference>
        </references>
      </pivotArea>
    </format>
    <format dxfId="14608">
      <pivotArea dataOnly="0" labelOnly="1" fieldPosition="0">
        <references count="3">
          <reference field="0" count="1" selected="0">
            <x v="354"/>
          </reference>
          <reference field="1" count="1" selected="0">
            <x v="352"/>
          </reference>
          <reference field="2" count="1">
            <x v="353"/>
          </reference>
        </references>
      </pivotArea>
    </format>
    <format dxfId="14607">
      <pivotArea dataOnly="0" labelOnly="1" fieldPosition="0">
        <references count="3">
          <reference field="0" count="1" selected="0">
            <x v="355"/>
          </reference>
          <reference field="1" count="1" selected="0">
            <x v="353"/>
          </reference>
          <reference field="2" count="1">
            <x v="354"/>
          </reference>
        </references>
      </pivotArea>
    </format>
    <format dxfId="14606">
      <pivotArea dataOnly="0" labelOnly="1" fieldPosition="0">
        <references count="3">
          <reference field="0" count="1" selected="0">
            <x v="356"/>
          </reference>
          <reference field="1" count="1" selected="0">
            <x v="354"/>
          </reference>
          <reference field="2" count="1">
            <x v="355"/>
          </reference>
        </references>
      </pivotArea>
    </format>
    <format dxfId="14605">
      <pivotArea dataOnly="0" labelOnly="1" fieldPosition="0">
        <references count="3">
          <reference field="0" count="1" selected="0">
            <x v="357"/>
          </reference>
          <reference field="1" count="1" selected="0">
            <x v="355"/>
          </reference>
          <reference field="2" count="1">
            <x v="356"/>
          </reference>
        </references>
      </pivotArea>
    </format>
    <format dxfId="14604">
      <pivotArea dataOnly="0" labelOnly="1" fieldPosition="0">
        <references count="3">
          <reference field="0" count="1" selected="0">
            <x v="358"/>
          </reference>
          <reference field="1" count="1" selected="0">
            <x v="356"/>
          </reference>
          <reference field="2" count="1">
            <x v="357"/>
          </reference>
        </references>
      </pivotArea>
    </format>
    <format dxfId="14603">
      <pivotArea dataOnly="0" labelOnly="1" fieldPosition="0">
        <references count="3">
          <reference field="0" count="1" selected="0">
            <x v="359"/>
          </reference>
          <reference field="1" count="1" selected="0">
            <x v="357"/>
          </reference>
          <reference field="2" count="1">
            <x v="358"/>
          </reference>
        </references>
      </pivotArea>
    </format>
    <format dxfId="14602">
      <pivotArea dataOnly="0" labelOnly="1" fieldPosition="0">
        <references count="3">
          <reference field="0" count="1" selected="0">
            <x v="360"/>
          </reference>
          <reference field="1" count="1" selected="0">
            <x v="358"/>
          </reference>
          <reference field="2" count="1">
            <x v="359"/>
          </reference>
        </references>
      </pivotArea>
    </format>
    <format dxfId="14601">
      <pivotArea dataOnly="0" labelOnly="1" fieldPosition="0">
        <references count="3">
          <reference field="0" count="1" selected="0">
            <x v="361"/>
          </reference>
          <reference field="1" count="1" selected="0">
            <x v="359"/>
          </reference>
          <reference field="2" count="1">
            <x v="360"/>
          </reference>
        </references>
      </pivotArea>
    </format>
    <format dxfId="14600">
      <pivotArea dataOnly="0" labelOnly="1" fieldPosition="0">
        <references count="3">
          <reference field="0" count="1" selected="0">
            <x v="362"/>
          </reference>
          <reference field="1" count="1" selected="0">
            <x v="360"/>
          </reference>
          <reference field="2" count="1">
            <x v="361"/>
          </reference>
        </references>
      </pivotArea>
    </format>
    <format dxfId="14599">
      <pivotArea dataOnly="0" labelOnly="1" fieldPosition="0">
        <references count="3">
          <reference field="0" count="1" selected="0">
            <x v="363"/>
          </reference>
          <reference field="1" count="1" selected="0">
            <x v="361"/>
          </reference>
          <reference field="2" count="1">
            <x v="362"/>
          </reference>
        </references>
      </pivotArea>
    </format>
    <format dxfId="14598">
      <pivotArea dataOnly="0" labelOnly="1" fieldPosition="0">
        <references count="3">
          <reference field="0" count="1" selected="0">
            <x v="364"/>
          </reference>
          <reference field="1" count="1" selected="0">
            <x v="362"/>
          </reference>
          <reference field="2" count="1">
            <x v="363"/>
          </reference>
        </references>
      </pivotArea>
    </format>
    <format dxfId="14597">
      <pivotArea dataOnly="0" labelOnly="1" fieldPosition="0">
        <references count="3">
          <reference field="0" count="1" selected="0">
            <x v="365"/>
          </reference>
          <reference field="1" count="1" selected="0">
            <x v="363"/>
          </reference>
          <reference field="2" count="1">
            <x v="364"/>
          </reference>
        </references>
      </pivotArea>
    </format>
    <format dxfId="14596">
      <pivotArea dataOnly="0" labelOnly="1" fieldPosition="0">
        <references count="3">
          <reference field="0" count="1" selected="0">
            <x v="366"/>
          </reference>
          <reference field="1" count="1" selected="0">
            <x v="364"/>
          </reference>
          <reference field="2" count="1">
            <x v="365"/>
          </reference>
        </references>
      </pivotArea>
    </format>
    <format dxfId="14595">
      <pivotArea dataOnly="0" labelOnly="1" fieldPosition="0">
        <references count="3">
          <reference field="0" count="1" selected="0">
            <x v="367"/>
          </reference>
          <reference field="1" count="1" selected="0">
            <x v="365"/>
          </reference>
          <reference field="2" count="1">
            <x v="366"/>
          </reference>
        </references>
      </pivotArea>
    </format>
    <format dxfId="14594">
      <pivotArea dataOnly="0" labelOnly="1" fieldPosition="0">
        <references count="3">
          <reference field="0" count="1" selected="0">
            <x v="368"/>
          </reference>
          <reference field="1" count="1" selected="0">
            <x v="366"/>
          </reference>
          <reference field="2" count="1">
            <x v="367"/>
          </reference>
        </references>
      </pivotArea>
    </format>
    <format dxfId="14593">
      <pivotArea dataOnly="0" labelOnly="1" fieldPosition="0">
        <references count="3">
          <reference field="0" count="1" selected="0">
            <x v="369"/>
          </reference>
          <reference field="1" count="1" selected="0">
            <x v="367"/>
          </reference>
          <reference field="2" count="1">
            <x v="368"/>
          </reference>
        </references>
      </pivotArea>
    </format>
    <format dxfId="14592">
      <pivotArea dataOnly="0" labelOnly="1" fieldPosition="0">
        <references count="3">
          <reference field="0" count="1" selected="0">
            <x v="370"/>
          </reference>
          <reference field="1" count="1" selected="0">
            <x v="368"/>
          </reference>
          <reference field="2" count="1">
            <x v="369"/>
          </reference>
        </references>
      </pivotArea>
    </format>
    <format dxfId="14591">
      <pivotArea dataOnly="0" labelOnly="1" fieldPosition="0">
        <references count="3">
          <reference field="0" count="1" selected="0">
            <x v="371"/>
          </reference>
          <reference field="1" count="1" selected="0">
            <x v="369"/>
          </reference>
          <reference field="2" count="1">
            <x v="370"/>
          </reference>
        </references>
      </pivotArea>
    </format>
    <format dxfId="14590">
      <pivotArea dataOnly="0" labelOnly="1" fieldPosition="0">
        <references count="3">
          <reference field="0" count="1" selected="0">
            <x v="372"/>
          </reference>
          <reference field="1" count="1" selected="0">
            <x v="370"/>
          </reference>
          <reference field="2" count="1">
            <x v="371"/>
          </reference>
        </references>
      </pivotArea>
    </format>
    <format dxfId="14589">
      <pivotArea dataOnly="0" labelOnly="1" fieldPosition="0">
        <references count="3">
          <reference field="0" count="1" selected="0">
            <x v="373"/>
          </reference>
          <reference field="1" count="1" selected="0">
            <x v="371"/>
          </reference>
          <reference field="2" count="1">
            <x v="372"/>
          </reference>
        </references>
      </pivotArea>
    </format>
    <format dxfId="14588">
      <pivotArea dataOnly="0" labelOnly="1" fieldPosition="0">
        <references count="3">
          <reference field="0" count="1" selected="0">
            <x v="374"/>
          </reference>
          <reference field="1" count="1" selected="0">
            <x v="372"/>
          </reference>
          <reference field="2" count="1">
            <x v="373"/>
          </reference>
        </references>
      </pivotArea>
    </format>
    <format dxfId="14587">
      <pivotArea dataOnly="0" labelOnly="1" fieldPosition="0">
        <references count="3">
          <reference field="0" count="1" selected="0">
            <x v="375"/>
          </reference>
          <reference field="1" count="1" selected="0">
            <x v="373"/>
          </reference>
          <reference field="2" count="1">
            <x v="374"/>
          </reference>
        </references>
      </pivotArea>
    </format>
    <format dxfId="14586">
      <pivotArea dataOnly="0" labelOnly="1" fieldPosition="0">
        <references count="3">
          <reference field="0" count="1" selected="0">
            <x v="376"/>
          </reference>
          <reference field="1" count="1" selected="0">
            <x v="374"/>
          </reference>
          <reference field="2" count="1">
            <x v="375"/>
          </reference>
        </references>
      </pivotArea>
    </format>
    <format dxfId="14585">
      <pivotArea dataOnly="0" labelOnly="1" fieldPosition="0">
        <references count="3">
          <reference field="0" count="1" selected="0">
            <x v="377"/>
          </reference>
          <reference field="1" count="1" selected="0">
            <x v="375"/>
          </reference>
          <reference field="2" count="1">
            <x v="376"/>
          </reference>
        </references>
      </pivotArea>
    </format>
    <format dxfId="14584">
      <pivotArea dataOnly="0" labelOnly="1" fieldPosition="0">
        <references count="3">
          <reference field="0" count="1" selected="0">
            <x v="378"/>
          </reference>
          <reference field="1" count="1" selected="0">
            <x v="376"/>
          </reference>
          <reference field="2" count="1">
            <x v="377"/>
          </reference>
        </references>
      </pivotArea>
    </format>
    <format dxfId="14583">
      <pivotArea dataOnly="0" labelOnly="1" fieldPosition="0">
        <references count="3">
          <reference field="0" count="1" selected="0">
            <x v="379"/>
          </reference>
          <reference field="1" count="1" selected="0">
            <x v="377"/>
          </reference>
          <reference field="2" count="1">
            <x v="378"/>
          </reference>
        </references>
      </pivotArea>
    </format>
    <format dxfId="14582">
      <pivotArea dataOnly="0" labelOnly="1" fieldPosition="0">
        <references count="3">
          <reference field="0" count="1" selected="0">
            <x v="380"/>
          </reference>
          <reference field="1" count="1" selected="0">
            <x v="378"/>
          </reference>
          <reference field="2" count="1">
            <x v="379"/>
          </reference>
        </references>
      </pivotArea>
    </format>
    <format dxfId="14581">
      <pivotArea dataOnly="0" labelOnly="1" fieldPosition="0">
        <references count="3">
          <reference field="0" count="1" selected="0">
            <x v="381"/>
          </reference>
          <reference field="1" count="1" selected="0">
            <x v="379"/>
          </reference>
          <reference field="2" count="1">
            <x v="380"/>
          </reference>
        </references>
      </pivotArea>
    </format>
    <format dxfId="14580">
      <pivotArea dataOnly="0" labelOnly="1" fieldPosition="0">
        <references count="3">
          <reference field="0" count="1" selected="0">
            <x v="382"/>
          </reference>
          <reference field="1" count="1" selected="0">
            <x v="380"/>
          </reference>
          <reference field="2" count="1">
            <x v="381"/>
          </reference>
        </references>
      </pivotArea>
    </format>
    <format dxfId="14579">
      <pivotArea dataOnly="0" labelOnly="1" fieldPosition="0">
        <references count="3">
          <reference field="0" count="1" selected="0">
            <x v="383"/>
          </reference>
          <reference field="1" count="1" selected="0">
            <x v="381"/>
          </reference>
          <reference field="2" count="1">
            <x v="382"/>
          </reference>
        </references>
      </pivotArea>
    </format>
    <format dxfId="14578">
      <pivotArea dataOnly="0" labelOnly="1" fieldPosition="0">
        <references count="3">
          <reference field="0" count="1" selected="0">
            <x v="384"/>
          </reference>
          <reference field="1" count="1" selected="0">
            <x v="382"/>
          </reference>
          <reference field="2" count="1">
            <x v="383"/>
          </reference>
        </references>
      </pivotArea>
    </format>
    <format dxfId="14577">
      <pivotArea dataOnly="0" labelOnly="1" fieldPosition="0">
        <references count="3">
          <reference field="0" count="1" selected="0">
            <x v="385"/>
          </reference>
          <reference field="1" count="1" selected="0">
            <x v="383"/>
          </reference>
          <reference field="2" count="1">
            <x v="384"/>
          </reference>
        </references>
      </pivotArea>
    </format>
    <format dxfId="14576">
      <pivotArea dataOnly="0" labelOnly="1" fieldPosition="0">
        <references count="3">
          <reference field="0" count="1" selected="0">
            <x v="386"/>
          </reference>
          <reference field="1" count="1" selected="0">
            <x v="384"/>
          </reference>
          <reference field="2" count="1">
            <x v="385"/>
          </reference>
        </references>
      </pivotArea>
    </format>
    <format dxfId="14575">
      <pivotArea dataOnly="0" labelOnly="1" fieldPosition="0">
        <references count="3">
          <reference field="0" count="1" selected="0">
            <x v="387"/>
          </reference>
          <reference field="1" count="1" selected="0">
            <x v="385"/>
          </reference>
          <reference field="2" count="1">
            <x v="386"/>
          </reference>
        </references>
      </pivotArea>
    </format>
    <format dxfId="14574">
      <pivotArea dataOnly="0" labelOnly="1" fieldPosition="0">
        <references count="3">
          <reference field="0" count="1" selected="0">
            <x v="388"/>
          </reference>
          <reference field="1" count="1" selected="0">
            <x v="386"/>
          </reference>
          <reference field="2" count="1">
            <x v="387"/>
          </reference>
        </references>
      </pivotArea>
    </format>
    <format dxfId="14573">
      <pivotArea dataOnly="0" labelOnly="1" fieldPosition="0">
        <references count="3">
          <reference field="0" count="1" selected="0">
            <x v="389"/>
          </reference>
          <reference field="1" count="1" selected="0">
            <x v="387"/>
          </reference>
          <reference field="2" count="1">
            <x v="388"/>
          </reference>
        </references>
      </pivotArea>
    </format>
    <format dxfId="14572">
      <pivotArea dataOnly="0" labelOnly="1" fieldPosition="0">
        <references count="3">
          <reference field="0" count="1" selected="0">
            <x v="390"/>
          </reference>
          <reference field="1" count="1" selected="0">
            <x v="388"/>
          </reference>
          <reference field="2" count="1">
            <x v="389"/>
          </reference>
        </references>
      </pivotArea>
    </format>
    <format dxfId="14571">
      <pivotArea dataOnly="0" labelOnly="1" fieldPosition="0">
        <references count="3">
          <reference field="0" count="1" selected="0">
            <x v="391"/>
          </reference>
          <reference field="1" count="1" selected="0">
            <x v="389"/>
          </reference>
          <reference field="2" count="1">
            <x v="390"/>
          </reference>
        </references>
      </pivotArea>
    </format>
    <format dxfId="14570">
      <pivotArea dataOnly="0" labelOnly="1" fieldPosition="0">
        <references count="3">
          <reference field="0" count="1" selected="0">
            <x v="392"/>
          </reference>
          <reference field="1" count="1" selected="0">
            <x v="390"/>
          </reference>
          <reference field="2" count="1">
            <x v="391"/>
          </reference>
        </references>
      </pivotArea>
    </format>
    <format dxfId="14569">
      <pivotArea dataOnly="0" labelOnly="1" fieldPosition="0">
        <references count="3">
          <reference field="0" count="1" selected="0">
            <x v="393"/>
          </reference>
          <reference field="1" count="1" selected="0">
            <x v="391"/>
          </reference>
          <reference field="2" count="1">
            <x v="392"/>
          </reference>
        </references>
      </pivotArea>
    </format>
    <format dxfId="14568">
      <pivotArea dataOnly="0" labelOnly="1" fieldPosition="0">
        <references count="3">
          <reference field="0" count="1" selected="0">
            <x v="394"/>
          </reference>
          <reference field="1" count="1" selected="0">
            <x v="392"/>
          </reference>
          <reference field="2" count="1">
            <x v="393"/>
          </reference>
        </references>
      </pivotArea>
    </format>
    <format dxfId="14567">
      <pivotArea dataOnly="0" labelOnly="1" fieldPosition="0">
        <references count="3">
          <reference field="0" count="1" selected="0">
            <x v="395"/>
          </reference>
          <reference field="1" count="1" selected="0">
            <x v="393"/>
          </reference>
          <reference field="2" count="1">
            <x v="394"/>
          </reference>
        </references>
      </pivotArea>
    </format>
    <format dxfId="14566">
      <pivotArea dataOnly="0" labelOnly="1" fieldPosition="0">
        <references count="3">
          <reference field="0" count="1" selected="0">
            <x v="396"/>
          </reference>
          <reference field="1" count="1" selected="0">
            <x v="394"/>
          </reference>
          <reference field="2" count="1">
            <x v="395"/>
          </reference>
        </references>
      </pivotArea>
    </format>
    <format dxfId="14565">
      <pivotArea dataOnly="0" labelOnly="1" fieldPosition="0">
        <references count="3">
          <reference field="0" count="1" selected="0">
            <x v="397"/>
          </reference>
          <reference field="1" count="1" selected="0">
            <x v="395"/>
          </reference>
          <reference field="2" count="1">
            <x v="396"/>
          </reference>
        </references>
      </pivotArea>
    </format>
    <format dxfId="14564">
      <pivotArea dataOnly="0" labelOnly="1" fieldPosition="0">
        <references count="3">
          <reference field="0" count="1" selected="0">
            <x v="398"/>
          </reference>
          <reference field="1" count="1" selected="0">
            <x v="396"/>
          </reference>
          <reference field="2" count="1">
            <x v="397"/>
          </reference>
        </references>
      </pivotArea>
    </format>
    <format dxfId="14563">
      <pivotArea dataOnly="0" labelOnly="1" fieldPosition="0">
        <references count="3">
          <reference field="0" count="1" selected="0">
            <x v="399"/>
          </reference>
          <reference field="1" count="1" selected="0">
            <x v="397"/>
          </reference>
          <reference field="2" count="1">
            <x v="398"/>
          </reference>
        </references>
      </pivotArea>
    </format>
    <format dxfId="14562">
      <pivotArea dataOnly="0" labelOnly="1" fieldPosition="0">
        <references count="3">
          <reference field="0" count="1" selected="0">
            <x v="400"/>
          </reference>
          <reference field="1" count="1" selected="0">
            <x v="398"/>
          </reference>
          <reference field="2" count="1">
            <x v="399"/>
          </reference>
        </references>
      </pivotArea>
    </format>
    <format dxfId="14561">
      <pivotArea dataOnly="0" labelOnly="1" fieldPosition="0">
        <references count="3">
          <reference field="0" count="1" selected="0">
            <x v="401"/>
          </reference>
          <reference field="1" count="1" selected="0">
            <x v="399"/>
          </reference>
          <reference field="2" count="1">
            <x v="400"/>
          </reference>
        </references>
      </pivotArea>
    </format>
    <format dxfId="14560">
      <pivotArea dataOnly="0" labelOnly="1" fieldPosition="0">
        <references count="3">
          <reference field="0" count="1" selected="0">
            <x v="402"/>
          </reference>
          <reference field="1" count="1" selected="0">
            <x v="400"/>
          </reference>
          <reference field="2" count="1">
            <x v="401"/>
          </reference>
        </references>
      </pivotArea>
    </format>
    <format dxfId="14559">
      <pivotArea dataOnly="0" labelOnly="1" fieldPosition="0">
        <references count="3">
          <reference field="0" count="1" selected="0">
            <x v="403"/>
          </reference>
          <reference field="1" count="1" selected="0">
            <x v="401"/>
          </reference>
          <reference field="2" count="1">
            <x v="402"/>
          </reference>
        </references>
      </pivotArea>
    </format>
    <format dxfId="14558">
      <pivotArea dataOnly="0" labelOnly="1" fieldPosition="0">
        <references count="3">
          <reference field="0" count="1" selected="0">
            <x v="404"/>
          </reference>
          <reference field="1" count="1" selected="0">
            <x v="402"/>
          </reference>
          <reference field="2" count="1">
            <x v="403"/>
          </reference>
        </references>
      </pivotArea>
    </format>
    <format dxfId="14557">
      <pivotArea dataOnly="0" labelOnly="1" fieldPosition="0">
        <references count="3">
          <reference field="0" count="1" selected="0">
            <x v="405"/>
          </reference>
          <reference field="1" count="1" selected="0">
            <x v="403"/>
          </reference>
          <reference field="2" count="1">
            <x v="404"/>
          </reference>
        </references>
      </pivotArea>
    </format>
    <format dxfId="14556">
      <pivotArea dataOnly="0" labelOnly="1" fieldPosition="0">
        <references count="3">
          <reference field="0" count="1" selected="0">
            <x v="406"/>
          </reference>
          <reference field="1" count="1" selected="0">
            <x v="404"/>
          </reference>
          <reference field="2" count="1">
            <x v="405"/>
          </reference>
        </references>
      </pivotArea>
    </format>
    <format dxfId="14555">
      <pivotArea dataOnly="0" labelOnly="1" fieldPosition="0">
        <references count="3">
          <reference field="0" count="1" selected="0">
            <x v="407"/>
          </reference>
          <reference field="1" count="1" selected="0">
            <x v="405"/>
          </reference>
          <reference field="2" count="1">
            <x v="406"/>
          </reference>
        </references>
      </pivotArea>
    </format>
    <format dxfId="14554">
      <pivotArea dataOnly="0" labelOnly="1" fieldPosition="0">
        <references count="3">
          <reference field="0" count="1" selected="0">
            <x v="408"/>
          </reference>
          <reference field="1" count="1" selected="0">
            <x v="406"/>
          </reference>
          <reference field="2" count="1">
            <x v="407"/>
          </reference>
        </references>
      </pivotArea>
    </format>
    <format dxfId="14553">
      <pivotArea dataOnly="0" labelOnly="1" fieldPosition="0">
        <references count="3">
          <reference field="0" count="1" selected="0">
            <x v="409"/>
          </reference>
          <reference field="1" count="1" selected="0">
            <x v="407"/>
          </reference>
          <reference field="2" count="1">
            <x v="408"/>
          </reference>
        </references>
      </pivotArea>
    </format>
    <format dxfId="14552">
      <pivotArea dataOnly="0" labelOnly="1" fieldPosition="0">
        <references count="3">
          <reference field="0" count="1" selected="0">
            <x v="410"/>
          </reference>
          <reference field="1" count="1" selected="0">
            <x v="408"/>
          </reference>
          <reference field="2" count="1">
            <x v="409"/>
          </reference>
        </references>
      </pivotArea>
    </format>
    <format dxfId="14551">
      <pivotArea dataOnly="0" labelOnly="1" fieldPosition="0">
        <references count="3">
          <reference field="0" count="1" selected="0">
            <x v="411"/>
          </reference>
          <reference field="1" count="1" selected="0">
            <x v="409"/>
          </reference>
          <reference field="2" count="1">
            <x v="410"/>
          </reference>
        </references>
      </pivotArea>
    </format>
    <format dxfId="14550">
      <pivotArea dataOnly="0" labelOnly="1" fieldPosition="0">
        <references count="3">
          <reference field="0" count="1" selected="0">
            <x v="412"/>
          </reference>
          <reference field="1" count="1" selected="0">
            <x v="410"/>
          </reference>
          <reference field="2" count="1">
            <x v="411"/>
          </reference>
        </references>
      </pivotArea>
    </format>
    <format dxfId="14549">
      <pivotArea dataOnly="0" labelOnly="1" fieldPosition="0">
        <references count="3">
          <reference field="0" count="1" selected="0">
            <x v="413"/>
          </reference>
          <reference field="1" count="1" selected="0">
            <x v="411"/>
          </reference>
          <reference field="2" count="1">
            <x v="412"/>
          </reference>
        </references>
      </pivotArea>
    </format>
    <format dxfId="14548">
      <pivotArea dataOnly="0" labelOnly="1" fieldPosition="0">
        <references count="3">
          <reference field="0" count="1" selected="0">
            <x v="414"/>
          </reference>
          <reference field="1" count="1" selected="0">
            <x v="412"/>
          </reference>
          <reference field="2" count="1">
            <x v="413"/>
          </reference>
        </references>
      </pivotArea>
    </format>
    <format dxfId="14547">
      <pivotArea dataOnly="0" labelOnly="1" fieldPosition="0">
        <references count="3">
          <reference field="0" count="1" selected="0">
            <x v="415"/>
          </reference>
          <reference field="1" count="1" selected="0">
            <x v="413"/>
          </reference>
          <reference field="2" count="1">
            <x v="414"/>
          </reference>
        </references>
      </pivotArea>
    </format>
    <format dxfId="14546">
      <pivotArea dataOnly="0" labelOnly="1" fieldPosition="0">
        <references count="3">
          <reference field="0" count="1" selected="0">
            <x v="416"/>
          </reference>
          <reference field="1" count="1" selected="0">
            <x v="414"/>
          </reference>
          <reference field="2" count="1">
            <x v="415"/>
          </reference>
        </references>
      </pivotArea>
    </format>
    <format dxfId="14545">
      <pivotArea dataOnly="0" labelOnly="1" fieldPosition="0">
        <references count="3">
          <reference field="0" count="1" selected="0">
            <x v="417"/>
          </reference>
          <reference field="1" count="1" selected="0">
            <x v="415"/>
          </reference>
          <reference field="2" count="1">
            <x v="416"/>
          </reference>
        </references>
      </pivotArea>
    </format>
    <format dxfId="14544">
      <pivotArea dataOnly="0" labelOnly="1" fieldPosition="0">
        <references count="3">
          <reference field="0" count="1" selected="0">
            <x v="418"/>
          </reference>
          <reference field="1" count="1" selected="0">
            <x v="416"/>
          </reference>
          <reference field="2" count="1">
            <x v="417"/>
          </reference>
        </references>
      </pivotArea>
    </format>
    <format dxfId="14543">
      <pivotArea dataOnly="0" labelOnly="1" fieldPosition="0">
        <references count="3">
          <reference field="0" count="1" selected="0">
            <x v="419"/>
          </reference>
          <reference field="1" count="1" selected="0">
            <x v="417"/>
          </reference>
          <reference field="2" count="1">
            <x v="418"/>
          </reference>
        </references>
      </pivotArea>
    </format>
    <format dxfId="14542">
      <pivotArea dataOnly="0" labelOnly="1" fieldPosition="0">
        <references count="3">
          <reference field="0" count="1" selected="0">
            <x v="420"/>
          </reference>
          <reference field="1" count="1" selected="0">
            <x v="418"/>
          </reference>
          <reference field="2" count="1">
            <x v="419"/>
          </reference>
        </references>
      </pivotArea>
    </format>
    <format dxfId="14541">
      <pivotArea dataOnly="0" labelOnly="1" fieldPosition="0">
        <references count="3">
          <reference field="0" count="1" selected="0">
            <x v="421"/>
          </reference>
          <reference field="1" count="1" selected="0">
            <x v="419"/>
          </reference>
          <reference field="2" count="1">
            <x v="420"/>
          </reference>
        </references>
      </pivotArea>
    </format>
    <format dxfId="14540">
      <pivotArea dataOnly="0" labelOnly="1" fieldPosition="0">
        <references count="3">
          <reference field="0" count="1" selected="0">
            <x v="422"/>
          </reference>
          <reference field="1" count="1" selected="0">
            <x v="420"/>
          </reference>
          <reference field="2" count="1">
            <x v="421"/>
          </reference>
        </references>
      </pivotArea>
    </format>
    <format dxfId="14539">
      <pivotArea dataOnly="0" labelOnly="1" fieldPosition="0">
        <references count="3">
          <reference field="0" count="1" selected="0">
            <x v="423"/>
          </reference>
          <reference field="1" count="1" selected="0">
            <x v="421"/>
          </reference>
          <reference field="2" count="1">
            <x v="422"/>
          </reference>
        </references>
      </pivotArea>
    </format>
    <format dxfId="14538">
      <pivotArea dataOnly="0" labelOnly="1" fieldPosition="0">
        <references count="3">
          <reference field="0" count="1" selected="0">
            <x v="424"/>
          </reference>
          <reference field="1" count="1" selected="0">
            <x v="422"/>
          </reference>
          <reference field="2" count="1">
            <x v="423"/>
          </reference>
        </references>
      </pivotArea>
    </format>
    <format dxfId="14537">
      <pivotArea dataOnly="0" labelOnly="1" fieldPosition="0">
        <references count="3">
          <reference field="0" count="1" selected="0">
            <x v="425"/>
          </reference>
          <reference field="1" count="1" selected="0">
            <x v="423"/>
          </reference>
          <reference field="2" count="1">
            <x v="424"/>
          </reference>
        </references>
      </pivotArea>
    </format>
    <format dxfId="14536">
      <pivotArea dataOnly="0" labelOnly="1" fieldPosition="0">
        <references count="3">
          <reference field="0" count="1" selected="0">
            <x v="426"/>
          </reference>
          <reference field="1" count="1" selected="0">
            <x v="424"/>
          </reference>
          <reference field="2" count="1">
            <x v="425"/>
          </reference>
        </references>
      </pivotArea>
    </format>
    <format dxfId="14535">
      <pivotArea dataOnly="0" labelOnly="1" fieldPosition="0">
        <references count="3">
          <reference field="0" count="1" selected="0">
            <x v="427"/>
          </reference>
          <reference field="1" count="1" selected="0">
            <x v="425"/>
          </reference>
          <reference field="2" count="1">
            <x v="426"/>
          </reference>
        </references>
      </pivotArea>
    </format>
    <format dxfId="14534">
      <pivotArea dataOnly="0" labelOnly="1" fieldPosition="0">
        <references count="3">
          <reference field="0" count="1" selected="0">
            <x v="428"/>
          </reference>
          <reference field="1" count="1" selected="0">
            <x v="426"/>
          </reference>
          <reference field="2" count="1">
            <x v="427"/>
          </reference>
        </references>
      </pivotArea>
    </format>
    <format dxfId="14533">
      <pivotArea dataOnly="0" labelOnly="1" fieldPosition="0">
        <references count="3">
          <reference field="0" count="1" selected="0">
            <x v="429"/>
          </reference>
          <reference field="1" count="1" selected="0">
            <x v="427"/>
          </reference>
          <reference field="2" count="1">
            <x v="428"/>
          </reference>
        </references>
      </pivotArea>
    </format>
    <format dxfId="14532">
      <pivotArea dataOnly="0" labelOnly="1" fieldPosition="0">
        <references count="3">
          <reference field="0" count="1" selected="0">
            <x v="430"/>
          </reference>
          <reference field="1" count="1" selected="0">
            <x v="428"/>
          </reference>
          <reference field="2" count="1">
            <x v="429"/>
          </reference>
        </references>
      </pivotArea>
    </format>
    <format dxfId="14531">
      <pivotArea dataOnly="0" labelOnly="1" fieldPosition="0">
        <references count="3">
          <reference field="0" count="1" selected="0">
            <x v="431"/>
          </reference>
          <reference field="1" count="1" selected="0">
            <x v="429"/>
          </reference>
          <reference field="2" count="1">
            <x v="430"/>
          </reference>
        </references>
      </pivotArea>
    </format>
    <format dxfId="14530">
      <pivotArea dataOnly="0" labelOnly="1" fieldPosition="0">
        <references count="3">
          <reference field="0" count="1" selected="0">
            <x v="432"/>
          </reference>
          <reference field="1" count="1" selected="0">
            <x v="430"/>
          </reference>
          <reference field="2" count="1">
            <x v="431"/>
          </reference>
        </references>
      </pivotArea>
    </format>
    <format dxfId="14529">
      <pivotArea dataOnly="0" labelOnly="1" fieldPosition="0">
        <references count="3">
          <reference field="0" count="1" selected="0">
            <x v="433"/>
          </reference>
          <reference field="1" count="1" selected="0">
            <x v="431"/>
          </reference>
          <reference field="2" count="1">
            <x v="432"/>
          </reference>
        </references>
      </pivotArea>
    </format>
    <format dxfId="14528">
      <pivotArea dataOnly="0" labelOnly="1" fieldPosition="0">
        <references count="3">
          <reference field="0" count="1" selected="0">
            <x v="434"/>
          </reference>
          <reference field="1" count="1" selected="0">
            <x v="432"/>
          </reference>
          <reference field="2" count="1">
            <x v="433"/>
          </reference>
        </references>
      </pivotArea>
    </format>
    <format dxfId="14527">
      <pivotArea dataOnly="0" labelOnly="1" fieldPosition="0">
        <references count="3">
          <reference field="0" count="1" selected="0">
            <x v="435"/>
          </reference>
          <reference field="1" count="1" selected="0">
            <x v="433"/>
          </reference>
          <reference field="2" count="1">
            <x v="434"/>
          </reference>
        </references>
      </pivotArea>
    </format>
    <format dxfId="14526">
      <pivotArea dataOnly="0" labelOnly="1" fieldPosition="0">
        <references count="3">
          <reference field="0" count="1" selected="0">
            <x v="436"/>
          </reference>
          <reference field="1" count="1" selected="0">
            <x v="434"/>
          </reference>
          <reference field="2" count="1">
            <x v="435"/>
          </reference>
        </references>
      </pivotArea>
    </format>
    <format dxfId="14525">
      <pivotArea dataOnly="0" labelOnly="1" fieldPosition="0">
        <references count="3">
          <reference field="0" count="1" selected="0">
            <x v="437"/>
          </reference>
          <reference field="1" count="1" selected="0">
            <x v="435"/>
          </reference>
          <reference field="2" count="1">
            <x v="436"/>
          </reference>
        </references>
      </pivotArea>
    </format>
    <format dxfId="14524">
      <pivotArea dataOnly="0" labelOnly="1" fieldPosition="0">
        <references count="3">
          <reference field="0" count="1" selected="0">
            <x v="438"/>
          </reference>
          <reference field="1" count="1" selected="0">
            <x v="436"/>
          </reference>
          <reference field="2" count="1">
            <x v="437"/>
          </reference>
        </references>
      </pivotArea>
    </format>
    <format dxfId="14523">
      <pivotArea dataOnly="0" labelOnly="1" fieldPosition="0">
        <references count="3">
          <reference field="0" count="1" selected="0">
            <x v="439"/>
          </reference>
          <reference field="1" count="1" selected="0">
            <x v="437"/>
          </reference>
          <reference field="2" count="1">
            <x v="438"/>
          </reference>
        </references>
      </pivotArea>
    </format>
    <format dxfId="14522">
      <pivotArea dataOnly="0" labelOnly="1" fieldPosition="0">
        <references count="3">
          <reference field="0" count="1" selected="0">
            <x v="440"/>
          </reference>
          <reference field="1" count="1" selected="0">
            <x v="438"/>
          </reference>
          <reference field="2" count="1">
            <x v="439"/>
          </reference>
        </references>
      </pivotArea>
    </format>
    <format dxfId="14521">
      <pivotArea dataOnly="0" labelOnly="1" fieldPosition="0">
        <references count="3">
          <reference field="0" count="1" selected="0">
            <x v="441"/>
          </reference>
          <reference field="1" count="1" selected="0">
            <x v="439"/>
          </reference>
          <reference field="2" count="1">
            <x v="440"/>
          </reference>
        </references>
      </pivotArea>
    </format>
    <format dxfId="14520">
      <pivotArea dataOnly="0" labelOnly="1" fieldPosition="0">
        <references count="3">
          <reference field="0" count="1" selected="0">
            <x v="442"/>
          </reference>
          <reference field="1" count="1" selected="0">
            <x v="440"/>
          </reference>
          <reference field="2" count="1">
            <x v="441"/>
          </reference>
        </references>
      </pivotArea>
    </format>
    <format dxfId="14519">
      <pivotArea dataOnly="0" labelOnly="1" fieldPosition="0">
        <references count="3">
          <reference field="0" count="1" selected="0">
            <x v="443"/>
          </reference>
          <reference field="1" count="1" selected="0">
            <x v="441"/>
          </reference>
          <reference field="2" count="1">
            <x v="442"/>
          </reference>
        </references>
      </pivotArea>
    </format>
    <format dxfId="14518">
      <pivotArea dataOnly="0" labelOnly="1" fieldPosition="0">
        <references count="3">
          <reference field="0" count="1" selected="0">
            <x v="444"/>
          </reference>
          <reference field="1" count="1" selected="0">
            <x v="442"/>
          </reference>
          <reference field="2" count="1">
            <x v="443"/>
          </reference>
        </references>
      </pivotArea>
    </format>
    <format dxfId="14517">
      <pivotArea dataOnly="0" labelOnly="1" fieldPosition="0">
        <references count="3">
          <reference field="0" count="1" selected="0">
            <x v="445"/>
          </reference>
          <reference field="1" count="1" selected="0">
            <x v="443"/>
          </reference>
          <reference field="2" count="1">
            <x v="444"/>
          </reference>
        </references>
      </pivotArea>
    </format>
    <format dxfId="14516">
      <pivotArea dataOnly="0" labelOnly="1" fieldPosition="0">
        <references count="3">
          <reference field="0" count="1" selected="0">
            <x v="446"/>
          </reference>
          <reference field="1" count="1" selected="0">
            <x v="444"/>
          </reference>
          <reference field="2" count="1">
            <x v="445"/>
          </reference>
        </references>
      </pivotArea>
    </format>
    <format dxfId="14515">
      <pivotArea dataOnly="0" labelOnly="1" fieldPosition="0">
        <references count="3">
          <reference field="0" count="1" selected="0">
            <x v="447"/>
          </reference>
          <reference field="1" count="1" selected="0">
            <x v="445"/>
          </reference>
          <reference field="2" count="1">
            <x v="446"/>
          </reference>
        </references>
      </pivotArea>
    </format>
    <format dxfId="14514">
      <pivotArea dataOnly="0" labelOnly="1" fieldPosition="0">
        <references count="3">
          <reference field="0" count="1" selected="0">
            <x v="448"/>
          </reference>
          <reference field="1" count="1" selected="0">
            <x v="446"/>
          </reference>
          <reference field="2" count="1">
            <x v="447"/>
          </reference>
        </references>
      </pivotArea>
    </format>
    <format dxfId="14513">
      <pivotArea dataOnly="0" labelOnly="1" fieldPosition="0">
        <references count="3">
          <reference field="0" count="1" selected="0">
            <x v="449"/>
          </reference>
          <reference field="1" count="1" selected="0">
            <x v="447"/>
          </reference>
          <reference field="2" count="1">
            <x v="448"/>
          </reference>
        </references>
      </pivotArea>
    </format>
    <format dxfId="14512">
      <pivotArea dataOnly="0" labelOnly="1" fieldPosition="0">
        <references count="3">
          <reference field="0" count="1" selected="0">
            <x v="450"/>
          </reference>
          <reference field="1" count="1" selected="0">
            <x v="448"/>
          </reference>
          <reference field="2" count="1">
            <x v="449"/>
          </reference>
        </references>
      </pivotArea>
    </format>
    <format dxfId="14511">
      <pivotArea dataOnly="0" labelOnly="1" fieldPosition="0">
        <references count="3">
          <reference field="0" count="1" selected="0">
            <x v="451"/>
          </reference>
          <reference field="1" count="1" selected="0">
            <x v="449"/>
          </reference>
          <reference field="2" count="1">
            <x v="450"/>
          </reference>
        </references>
      </pivotArea>
    </format>
    <format dxfId="14510">
      <pivotArea dataOnly="0" labelOnly="1" fieldPosition="0">
        <references count="3">
          <reference field="0" count="1" selected="0">
            <x v="452"/>
          </reference>
          <reference field="1" count="1" selected="0">
            <x v="450"/>
          </reference>
          <reference field="2" count="1">
            <x v="451"/>
          </reference>
        </references>
      </pivotArea>
    </format>
    <format dxfId="14509">
      <pivotArea dataOnly="0" labelOnly="1" fieldPosition="0">
        <references count="3">
          <reference field="0" count="1" selected="0">
            <x v="453"/>
          </reference>
          <reference field="1" count="1" selected="0">
            <x v="451"/>
          </reference>
          <reference field="2" count="1">
            <x v="452"/>
          </reference>
        </references>
      </pivotArea>
    </format>
    <format dxfId="14508">
      <pivotArea dataOnly="0" labelOnly="1" fieldPosition="0">
        <references count="3">
          <reference field="0" count="1" selected="0">
            <x v="454"/>
          </reference>
          <reference field="1" count="1" selected="0">
            <x v="452"/>
          </reference>
          <reference field="2" count="1">
            <x v="453"/>
          </reference>
        </references>
      </pivotArea>
    </format>
    <format dxfId="14507">
      <pivotArea dataOnly="0" labelOnly="1" fieldPosition="0">
        <references count="3">
          <reference field="0" count="1" selected="0">
            <x v="455"/>
          </reference>
          <reference field="1" count="1" selected="0">
            <x v="453"/>
          </reference>
          <reference field="2" count="1">
            <x v="454"/>
          </reference>
        </references>
      </pivotArea>
    </format>
    <format dxfId="14506">
      <pivotArea dataOnly="0" labelOnly="1" fieldPosition="0">
        <references count="3">
          <reference field="0" count="1" selected="0">
            <x v="456"/>
          </reference>
          <reference field="1" count="1" selected="0">
            <x v="454"/>
          </reference>
          <reference field="2" count="1">
            <x v="455"/>
          </reference>
        </references>
      </pivotArea>
    </format>
    <format dxfId="14505">
      <pivotArea dataOnly="0" labelOnly="1" fieldPosition="0">
        <references count="3">
          <reference field="0" count="1" selected="0">
            <x v="457"/>
          </reference>
          <reference field="1" count="1" selected="0">
            <x v="455"/>
          </reference>
          <reference field="2" count="1">
            <x v="456"/>
          </reference>
        </references>
      </pivotArea>
    </format>
    <format dxfId="14504">
      <pivotArea dataOnly="0" labelOnly="1" fieldPosition="0">
        <references count="3">
          <reference field="0" count="1" selected="0">
            <x v="458"/>
          </reference>
          <reference field="1" count="1" selected="0">
            <x v="456"/>
          </reference>
          <reference field="2" count="1">
            <x v="457"/>
          </reference>
        </references>
      </pivotArea>
    </format>
    <format dxfId="14503">
      <pivotArea dataOnly="0" labelOnly="1" fieldPosition="0">
        <references count="3">
          <reference field="0" count="1" selected="0">
            <x v="459"/>
          </reference>
          <reference field="1" count="1" selected="0">
            <x v="457"/>
          </reference>
          <reference field="2" count="1">
            <x v="458"/>
          </reference>
        </references>
      </pivotArea>
    </format>
    <format dxfId="14502">
      <pivotArea dataOnly="0" labelOnly="1" fieldPosition="0">
        <references count="3">
          <reference field="0" count="1" selected="0">
            <x v="460"/>
          </reference>
          <reference field="1" count="1" selected="0">
            <x v="458"/>
          </reference>
          <reference field="2" count="1">
            <x v="459"/>
          </reference>
        </references>
      </pivotArea>
    </format>
    <format dxfId="14501">
      <pivotArea dataOnly="0" labelOnly="1" fieldPosition="0">
        <references count="3">
          <reference field="0" count="1" selected="0">
            <x v="461"/>
          </reference>
          <reference field="1" count="1" selected="0">
            <x v="459"/>
          </reference>
          <reference field="2" count="1">
            <x v="460"/>
          </reference>
        </references>
      </pivotArea>
    </format>
    <format dxfId="14500">
      <pivotArea dataOnly="0" labelOnly="1" fieldPosition="0">
        <references count="3">
          <reference field="0" count="1" selected="0">
            <x v="462"/>
          </reference>
          <reference field="1" count="1" selected="0">
            <x v="460"/>
          </reference>
          <reference field="2" count="1">
            <x v="461"/>
          </reference>
        </references>
      </pivotArea>
    </format>
    <format dxfId="14499">
      <pivotArea dataOnly="0" labelOnly="1" fieldPosition="0">
        <references count="3">
          <reference field="0" count="1" selected="0">
            <x v="463"/>
          </reference>
          <reference field="1" count="1" selected="0">
            <x v="461"/>
          </reference>
          <reference field="2" count="1">
            <x v="462"/>
          </reference>
        </references>
      </pivotArea>
    </format>
    <format dxfId="14498">
      <pivotArea dataOnly="0" labelOnly="1" fieldPosition="0">
        <references count="3">
          <reference field="0" count="1" selected="0">
            <x v="464"/>
          </reference>
          <reference field="1" count="1" selected="0">
            <x v="462"/>
          </reference>
          <reference field="2" count="1">
            <x v="463"/>
          </reference>
        </references>
      </pivotArea>
    </format>
    <format dxfId="14497">
      <pivotArea dataOnly="0" labelOnly="1" fieldPosition="0">
        <references count="3">
          <reference field="0" count="1" selected="0">
            <x v="465"/>
          </reference>
          <reference field="1" count="1" selected="0">
            <x v="463"/>
          </reference>
          <reference field="2" count="1">
            <x v="464"/>
          </reference>
        </references>
      </pivotArea>
    </format>
    <format dxfId="14496">
      <pivotArea dataOnly="0" labelOnly="1" fieldPosition="0">
        <references count="3">
          <reference field="0" count="1" selected="0">
            <x v="466"/>
          </reference>
          <reference field="1" count="1" selected="0">
            <x v="464"/>
          </reference>
          <reference field="2" count="1">
            <x v="465"/>
          </reference>
        </references>
      </pivotArea>
    </format>
    <format dxfId="14495">
      <pivotArea dataOnly="0" labelOnly="1" fieldPosition="0">
        <references count="3">
          <reference field="0" count="1" selected="0">
            <x v="467"/>
          </reference>
          <reference field="1" count="1" selected="0">
            <x v="465"/>
          </reference>
          <reference field="2" count="1">
            <x v="466"/>
          </reference>
        </references>
      </pivotArea>
    </format>
    <format dxfId="14494">
      <pivotArea dataOnly="0" labelOnly="1" fieldPosition="0">
        <references count="3">
          <reference field="0" count="1" selected="0">
            <x v="468"/>
          </reference>
          <reference field="1" count="1" selected="0">
            <x v="466"/>
          </reference>
          <reference field="2" count="1">
            <x v="467"/>
          </reference>
        </references>
      </pivotArea>
    </format>
    <format dxfId="14493">
      <pivotArea dataOnly="0" labelOnly="1" fieldPosition="0">
        <references count="3">
          <reference field="0" count="1" selected="0">
            <x v="469"/>
          </reference>
          <reference field="1" count="1" selected="0">
            <x v="467"/>
          </reference>
          <reference field="2" count="1">
            <x v="468"/>
          </reference>
        </references>
      </pivotArea>
    </format>
    <format dxfId="14492">
      <pivotArea dataOnly="0" labelOnly="1" fieldPosition="0">
        <references count="3">
          <reference field="0" count="1" selected="0">
            <x v="470"/>
          </reference>
          <reference field="1" count="1" selected="0">
            <x v="468"/>
          </reference>
          <reference field="2" count="1">
            <x v="469"/>
          </reference>
        </references>
      </pivotArea>
    </format>
    <format dxfId="14491">
      <pivotArea dataOnly="0" labelOnly="1" fieldPosition="0">
        <references count="3">
          <reference field="0" count="1" selected="0">
            <x v="471"/>
          </reference>
          <reference field="1" count="1" selected="0">
            <x v="469"/>
          </reference>
          <reference field="2" count="1">
            <x v="470"/>
          </reference>
        </references>
      </pivotArea>
    </format>
    <format dxfId="14490">
      <pivotArea dataOnly="0" labelOnly="1" fieldPosition="0">
        <references count="3">
          <reference field="0" count="1" selected="0">
            <x v="472"/>
          </reference>
          <reference field="1" count="1" selected="0">
            <x v="470"/>
          </reference>
          <reference field="2" count="1">
            <x v="471"/>
          </reference>
        </references>
      </pivotArea>
    </format>
    <format dxfId="14489">
      <pivotArea dataOnly="0" labelOnly="1" fieldPosition="0">
        <references count="3">
          <reference field="0" count="1" selected="0">
            <x v="473"/>
          </reference>
          <reference field="1" count="1" selected="0">
            <x v="471"/>
          </reference>
          <reference field="2" count="1">
            <x v="472"/>
          </reference>
        </references>
      </pivotArea>
    </format>
    <format dxfId="14488">
      <pivotArea dataOnly="0" labelOnly="1" fieldPosition="0">
        <references count="3">
          <reference field="0" count="1" selected="0">
            <x v="474"/>
          </reference>
          <reference field="1" count="1" selected="0">
            <x v="472"/>
          </reference>
          <reference field="2" count="1">
            <x v="473"/>
          </reference>
        </references>
      </pivotArea>
    </format>
    <format dxfId="14487">
      <pivotArea dataOnly="0" labelOnly="1" fieldPosition="0">
        <references count="3">
          <reference field="0" count="1" selected="0">
            <x v="475"/>
          </reference>
          <reference field="1" count="1" selected="0">
            <x v="473"/>
          </reference>
          <reference field="2" count="1">
            <x v="474"/>
          </reference>
        </references>
      </pivotArea>
    </format>
    <format dxfId="14486">
      <pivotArea dataOnly="0" labelOnly="1" fieldPosition="0">
        <references count="3">
          <reference field="0" count="1" selected="0">
            <x v="476"/>
          </reference>
          <reference field="1" count="1" selected="0">
            <x v="474"/>
          </reference>
          <reference field="2" count="1">
            <x v="475"/>
          </reference>
        </references>
      </pivotArea>
    </format>
    <format dxfId="14485">
      <pivotArea dataOnly="0" labelOnly="1" fieldPosition="0">
        <references count="3">
          <reference field="0" count="1" selected="0">
            <x v="477"/>
          </reference>
          <reference field="1" count="1" selected="0">
            <x v="475"/>
          </reference>
          <reference field="2" count="1">
            <x v="476"/>
          </reference>
        </references>
      </pivotArea>
    </format>
    <format dxfId="14484">
      <pivotArea dataOnly="0" labelOnly="1" fieldPosition="0">
        <references count="3">
          <reference field="0" count="1" selected="0">
            <x v="478"/>
          </reference>
          <reference field="1" count="1" selected="0">
            <x v="476"/>
          </reference>
          <reference field="2" count="1">
            <x v="477"/>
          </reference>
        </references>
      </pivotArea>
    </format>
    <format dxfId="14483">
      <pivotArea dataOnly="0" labelOnly="1" fieldPosition="0">
        <references count="3">
          <reference field="0" count="1" selected="0">
            <x v="479"/>
          </reference>
          <reference field="1" count="1" selected="0">
            <x v="477"/>
          </reference>
          <reference field="2" count="1">
            <x v="478"/>
          </reference>
        </references>
      </pivotArea>
    </format>
    <format dxfId="14482">
      <pivotArea dataOnly="0" labelOnly="1" fieldPosition="0">
        <references count="3">
          <reference field="0" count="1" selected="0">
            <x v="480"/>
          </reference>
          <reference field="1" count="1" selected="0">
            <x v="478"/>
          </reference>
          <reference field="2" count="1">
            <x v="479"/>
          </reference>
        </references>
      </pivotArea>
    </format>
    <format dxfId="14481">
      <pivotArea dataOnly="0" labelOnly="1" fieldPosition="0">
        <references count="3">
          <reference field="0" count="1" selected="0">
            <x v="481"/>
          </reference>
          <reference field="1" count="1" selected="0">
            <x v="479"/>
          </reference>
          <reference field="2" count="1">
            <x v="480"/>
          </reference>
        </references>
      </pivotArea>
    </format>
    <format dxfId="14480">
      <pivotArea dataOnly="0" labelOnly="1" fieldPosition="0">
        <references count="3">
          <reference field="0" count="1" selected="0">
            <x v="482"/>
          </reference>
          <reference field="1" count="1" selected="0">
            <x v="480"/>
          </reference>
          <reference field="2" count="1">
            <x v="481"/>
          </reference>
        </references>
      </pivotArea>
    </format>
    <format dxfId="14479">
      <pivotArea dataOnly="0" labelOnly="1" fieldPosition="0">
        <references count="3">
          <reference field="0" count="1" selected="0">
            <x v="483"/>
          </reference>
          <reference field="1" count="1" selected="0">
            <x v="481"/>
          </reference>
          <reference field="2" count="1">
            <x v="482"/>
          </reference>
        </references>
      </pivotArea>
    </format>
    <format dxfId="14478">
      <pivotArea dataOnly="0" labelOnly="1" fieldPosition="0">
        <references count="3">
          <reference field="0" count="1" selected="0">
            <x v="484"/>
          </reference>
          <reference field="1" count="1" selected="0">
            <x v="482"/>
          </reference>
          <reference field="2" count="1">
            <x v="483"/>
          </reference>
        </references>
      </pivotArea>
    </format>
    <format dxfId="14477">
      <pivotArea dataOnly="0" labelOnly="1" fieldPosition="0">
        <references count="1">
          <reference field="0" count="50">
            <x v="3"/>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14476">
      <pivotArea dataOnly="0" labelOnly="1" fieldPosition="0">
        <references count="2">
          <reference field="0" count="1" selected="0">
            <x v="3"/>
          </reference>
          <reference field="1" count="1">
            <x v="5"/>
          </reference>
        </references>
      </pivotArea>
    </format>
    <format dxfId="14475">
      <pivotArea dataOnly="0" labelOnly="1" fieldPosition="0">
        <references count="2">
          <reference field="0" count="1" selected="0">
            <x v="7"/>
          </reference>
          <reference field="1" count="1">
            <x v="4"/>
          </reference>
        </references>
      </pivotArea>
    </format>
    <format dxfId="14474">
      <pivotArea dataOnly="0" labelOnly="1" fieldPosition="0">
        <references count="2">
          <reference field="0" count="1" selected="0">
            <x v="8"/>
          </reference>
          <reference field="1" count="1">
            <x v="6"/>
          </reference>
        </references>
      </pivotArea>
    </format>
    <format dxfId="14473">
      <pivotArea dataOnly="0" labelOnly="1" fieldPosition="0">
        <references count="2">
          <reference field="0" count="1" selected="0">
            <x v="9"/>
          </reference>
          <reference field="1" count="1">
            <x v="7"/>
          </reference>
        </references>
      </pivotArea>
    </format>
    <format dxfId="14472">
      <pivotArea dataOnly="0" labelOnly="1" fieldPosition="0">
        <references count="2">
          <reference field="0" count="1" selected="0">
            <x v="10"/>
          </reference>
          <reference field="1" count="1">
            <x v="8"/>
          </reference>
        </references>
      </pivotArea>
    </format>
    <format dxfId="14471">
      <pivotArea dataOnly="0" labelOnly="1" fieldPosition="0">
        <references count="2">
          <reference field="0" count="1" selected="0">
            <x v="11"/>
          </reference>
          <reference field="1" count="1">
            <x v="9"/>
          </reference>
        </references>
      </pivotArea>
    </format>
    <format dxfId="14470">
      <pivotArea dataOnly="0" labelOnly="1" fieldPosition="0">
        <references count="2">
          <reference field="0" count="1" selected="0">
            <x v="12"/>
          </reference>
          <reference field="1" count="1">
            <x v="10"/>
          </reference>
        </references>
      </pivotArea>
    </format>
    <format dxfId="14469">
      <pivotArea dataOnly="0" labelOnly="1" fieldPosition="0">
        <references count="2">
          <reference field="0" count="1" selected="0">
            <x v="13"/>
          </reference>
          <reference field="1" count="1">
            <x v="11"/>
          </reference>
        </references>
      </pivotArea>
    </format>
    <format dxfId="14468">
      <pivotArea dataOnly="0" labelOnly="1" fieldPosition="0">
        <references count="2">
          <reference field="0" count="1" selected="0">
            <x v="14"/>
          </reference>
          <reference field="1" count="1">
            <x v="12"/>
          </reference>
        </references>
      </pivotArea>
    </format>
    <format dxfId="14467">
      <pivotArea dataOnly="0" labelOnly="1" fieldPosition="0">
        <references count="2">
          <reference field="0" count="1" selected="0">
            <x v="15"/>
          </reference>
          <reference field="1" count="1">
            <x v="13"/>
          </reference>
        </references>
      </pivotArea>
    </format>
    <format dxfId="14466">
      <pivotArea dataOnly="0" labelOnly="1" fieldPosition="0">
        <references count="2">
          <reference field="0" count="1" selected="0">
            <x v="16"/>
          </reference>
          <reference field="1" count="1">
            <x v="14"/>
          </reference>
        </references>
      </pivotArea>
    </format>
    <format dxfId="14465">
      <pivotArea dataOnly="0" labelOnly="1" fieldPosition="0">
        <references count="2">
          <reference field="0" count="1" selected="0">
            <x v="17"/>
          </reference>
          <reference field="1" count="1">
            <x v="15"/>
          </reference>
        </references>
      </pivotArea>
    </format>
    <format dxfId="14464">
      <pivotArea dataOnly="0" labelOnly="1" fieldPosition="0">
        <references count="2">
          <reference field="0" count="1" selected="0">
            <x v="18"/>
          </reference>
          <reference field="1" count="1">
            <x v="16"/>
          </reference>
        </references>
      </pivotArea>
    </format>
    <format dxfId="14463">
      <pivotArea dataOnly="0" labelOnly="1" fieldPosition="0">
        <references count="2">
          <reference field="0" count="1" selected="0">
            <x v="19"/>
          </reference>
          <reference field="1" count="1">
            <x v="17"/>
          </reference>
        </references>
      </pivotArea>
    </format>
    <format dxfId="14462">
      <pivotArea dataOnly="0" labelOnly="1" fieldPosition="0">
        <references count="2">
          <reference field="0" count="1" selected="0">
            <x v="20"/>
          </reference>
          <reference field="1" count="1">
            <x v="18"/>
          </reference>
        </references>
      </pivotArea>
    </format>
    <format dxfId="14461">
      <pivotArea dataOnly="0" labelOnly="1" fieldPosition="0">
        <references count="2">
          <reference field="0" count="1" selected="0">
            <x v="21"/>
          </reference>
          <reference field="1" count="1">
            <x v="19"/>
          </reference>
        </references>
      </pivotArea>
    </format>
    <format dxfId="14460">
      <pivotArea dataOnly="0" labelOnly="1" fieldPosition="0">
        <references count="2">
          <reference field="0" count="1" selected="0">
            <x v="22"/>
          </reference>
          <reference field="1" count="1">
            <x v="20"/>
          </reference>
        </references>
      </pivotArea>
    </format>
    <format dxfId="14459">
      <pivotArea dataOnly="0" labelOnly="1" fieldPosition="0">
        <references count="2">
          <reference field="0" count="1" selected="0">
            <x v="23"/>
          </reference>
          <reference field="1" count="1">
            <x v="21"/>
          </reference>
        </references>
      </pivotArea>
    </format>
    <format dxfId="14458">
      <pivotArea dataOnly="0" labelOnly="1" fieldPosition="0">
        <references count="2">
          <reference field="0" count="1" selected="0">
            <x v="24"/>
          </reference>
          <reference field="1" count="1">
            <x v="22"/>
          </reference>
        </references>
      </pivotArea>
    </format>
    <format dxfId="14457">
      <pivotArea dataOnly="0" labelOnly="1" fieldPosition="0">
        <references count="2">
          <reference field="0" count="1" selected="0">
            <x v="25"/>
          </reference>
          <reference field="1" count="1">
            <x v="23"/>
          </reference>
        </references>
      </pivotArea>
    </format>
    <format dxfId="14456">
      <pivotArea dataOnly="0" labelOnly="1" fieldPosition="0">
        <references count="2">
          <reference field="0" count="1" selected="0">
            <x v="26"/>
          </reference>
          <reference field="1" count="1">
            <x v="24"/>
          </reference>
        </references>
      </pivotArea>
    </format>
    <format dxfId="14455">
      <pivotArea dataOnly="0" labelOnly="1" fieldPosition="0">
        <references count="2">
          <reference field="0" count="1" selected="0">
            <x v="27"/>
          </reference>
          <reference field="1" count="1">
            <x v="25"/>
          </reference>
        </references>
      </pivotArea>
    </format>
    <format dxfId="14454">
      <pivotArea dataOnly="0" labelOnly="1" fieldPosition="0">
        <references count="2">
          <reference field="0" count="1" selected="0">
            <x v="28"/>
          </reference>
          <reference field="1" count="1">
            <x v="26"/>
          </reference>
        </references>
      </pivotArea>
    </format>
    <format dxfId="14453">
      <pivotArea dataOnly="0" labelOnly="1" fieldPosition="0">
        <references count="2">
          <reference field="0" count="1" selected="0">
            <x v="29"/>
          </reference>
          <reference field="1" count="1">
            <x v="27"/>
          </reference>
        </references>
      </pivotArea>
    </format>
    <format dxfId="14452">
      <pivotArea dataOnly="0" labelOnly="1" fieldPosition="0">
        <references count="2">
          <reference field="0" count="1" selected="0">
            <x v="30"/>
          </reference>
          <reference field="1" count="1">
            <x v="28"/>
          </reference>
        </references>
      </pivotArea>
    </format>
    <format dxfId="14451">
      <pivotArea dataOnly="0" labelOnly="1" fieldPosition="0">
        <references count="2">
          <reference field="0" count="1" selected="0">
            <x v="31"/>
          </reference>
          <reference field="1" count="1">
            <x v="29"/>
          </reference>
        </references>
      </pivotArea>
    </format>
    <format dxfId="14450">
      <pivotArea dataOnly="0" labelOnly="1" fieldPosition="0">
        <references count="2">
          <reference field="0" count="1" selected="0">
            <x v="32"/>
          </reference>
          <reference field="1" count="1">
            <x v="30"/>
          </reference>
        </references>
      </pivotArea>
    </format>
    <format dxfId="14449">
      <pivotArea dataOnly="0" labelOnly="1" fieldPosition="0">
        <references count="2">
          <reference field="0" count="1" selected="0">
            <x v="33"/>
          </reference>
          <reference field="1" count="1">
            <x v="31"/>
          </reference>
        </references>
      </pivotArea>
    </format>
    <format dxfId="14448">
      <pivotArea dataOnly="0" labelOnly="1" fieldPosition="0">
        <references count="2">
          <reference field="0" count="1" selected="0">
            <x v="34"/>
          </reference>
          <reference field="1" count="1">
            <x v="32"/>
          </reference>
        </references>
      </pivotArea>
    </format>
    <format dxfId="14447">
      <pivotArea dataOnly="0" labelOnly="1" fieldPosition="0">
        <references count="2">
          <reference field="0" count="1" selected="0">
            <x v="35"/>
          </reference>
          <reference field="1" count="1">
            <x v="33"/>
          </reference>
        </references>
      </pivotArea>
    </format>
    <format dxfId="14446">
      <pivotArea dataOnly="0" labelOnly="1" fieldPosition="0">
        <references count="2">
          <reference field="0" count="1" selected="0">
            <x v="36"/>
          </reference>
          <reference field="1" count="1">
            <x v="34"/>
          </reference>
        </references>
      </pivotArea>
    </format>
    <format dxfId="14445">
      <pivotArea dataOnly="0" labelOnly="1" fieldPosition="0">
        <references count="2">
          <reference field="0" count="1" selected="0">
            <x v="37"/>
          </reference>
          <reference field="1" count="1">
            <x v="35"/>
          </reference>
        </references>
      </pivotArea>
    </format>
    <format dxfId="14444">
      <pivotArea dataOnly="0" labelOnly="1" fieldPosition="0">
        <references count="2">
          <reference field="0" count="1" selected="0">
            <x v="38"/>
          </reference>
          <reference field="1" count="1">
            <x v="36"/>
          </reference>
        </references>
      </pivotArea>
    </format>
    <format dxfId="14443">
      <pivotArea dataOnly="0" labelOnly="1" fieldPosition="0">
        <references count="2">
          <reference field="0" count="1" selected="0">
            <x v="39"/>
          </reference>
          <reference field="1" count="1">
            <x v="37"/>
          </reference>
        </references>
      </pivotArea>
    </format>
    <format dxfId="14442">
      <pivotArea dataOnly="0" labelOnly="1" fieldPosition="0">
        <references count="2">
          <reference field="0" count="1" selected="0">
            <x v="40"/>
          </reference>
          <reference field="1" count="1">
            <x v="38"/>
          </reference>
        </references>
      </pivotArea>
    </format>
    <format dxfId="14441">
      <pivotArea dataOnly="0" labelOnly="1" fieldPosition="0">
        <references count="2">
          <reference field="0" count="1" selected="0">
            <x v="41"/>
          </reference>
          <reference field="1" count="1">
            <x v="39"/>
          </reference>
        </references>
      </pivotArea>
    </format>
    <format dxfId="14440">
      <pivotArea dataOnly="0" labelOnly="1" fieldPosition="0">
        <references count="2">
          <reference field="0" count="1" selected="0">
            <x v="42"/>
          </reference>
          <reference field="1" count="1">
            <x v="40"/>
          </reference>
        </references>
      </pivotArea>
    </format>
    <format dxfId="14439">
      <pivotArea dataOnly="0" labelOnly="1" fieldPosition="0">
        <references count="2">
          <reference field="0" count="1" selected="0">
            <x v="43"/>
          </reference>
          <reference field="1" count="1">
            <x v="41"/>
          </reference>
        </references>
      </pivotArea>
    </format>
    <format dxfId="14438">
      <pivotArea dataOnly="0" labelOnly="1" fieldPosition="0">
        <references count="2">
          <reference field="0" count="1" selected="0">
            <x v="44"/>
          </reference>
          <reference field="1" count="1">
            <x v="42"/>
          </reference>
        </references>
      </pivotArea>
    </format>
    <format dxfId="14437">
      <pivotArea dataOnly="0" labelOnly="1" fieldPosition="0">
        <references count="2">
          <reference field="0" count="1" selected="0">
            <x v="45"/>
          </reference>
          <reference field="1" count="1">
            <x v="43"/>
          </reference>
        </references>
      </pivotArea>
    </format>
    <format dxfId="14436">
      <pivotArea dataOnly="0" labelOnly="1" fieldPosition="0">
        <references count="2">
          <reference field="0" count="1" selected="0">
            <x v="46"/>
          </reference>
          <reference field="1" count="1">
            <x v="44"/>
          </reference>
        </references>
      </pivotArea>
    </format>
    <format dxfId="14435">
      <pivotArea dataOnly="0" labelOnly="1" fieldPosition="0">
        <references count="2">
          <reference field="0" count="1" selected="0">
            <x v="47"/>
          </reference>
          <reference field="1" count="1">
            <x v="45"/>
          </reference>
        </references>
      </pivotArea>
    </format>
    <format dxfId="14434">
      <pivotArea dataOnly="0" labelOnly="1" fieldPosition="0">
        <references count="2">
          <reference field="0" count="1" selected="0">
            <x v="48"/>
          </reference>
          <reference field="1" count="1">
            <x v="46"/>
          </reference>
        </references>
      </pivotArea>
    </format>
    <format dxfId="14433">
      <pivotArea dataOnly="0" labelOnly="1" fieldPosition="0">
        <references count="2">
          <reference field="0" count="1" selected="0">
            <x v="49"/>
          </reference>
          <reference field="1" count="1">
            <x v="47"/>
          </reference>
        </references>
      </pivotArea>
    </format>
    <format dxfId="14432">
      <pivotArea dataOnly="0" labelOnly="1" fieldPosition="0">
        <references count="2">
          <reference field="0" count="1" selected="0">
            <x v="50"/>
          </reference>
          <reference field="1" count="1">
            <x v="48"/>
          </reference>
        </references>
      </pivotArea>
    </format>
    <format dxfId="14431">
      <pivotArea dataOnly="0" labelOnly="1" fieldPosition="0">
        <references count="2">
          <reference field="0" count="1" selected="0">
            <x v="51"/>
          </reference>
          <reference field="1" count="1">
            <x v="49"/>
          </reference>
        </references>
      </pivotArea>
    </format>
    <format dxfId="14430">
      <pivotArea dataOnly="0" labelOnly="1" fieldPosition="0">
        <references count="2">
          <reference field="0" count="1" selected="0">
            <x v="52"/>
          </reference>
          <reference field="1" count="1">
            <x v="50"/>
          </reference>
        </references>
      </pivotArea>
    </format>
    <format dxfId="14429">
      <pivotArea dataOnly="0" labelOnly="1" fieldPosition="0">
        <references count="2">
          <reference field="0" count="1" selected="0">
            <x v="53"/>
          </reference>
          <reference field="1" count="1">
            <x v="51"/>
          </reference>
        </references>
      </pivotArea>
    </format>
    <format dxfId="14428">
      <pivotArea dataOnly="0" labelOnly="1" fieldPosition="0">
        <references count="2">
          <reference field="0" count="1" selected="0">
            <x v="54"/>
          </reference>
          <reference field="1" count="1">
            <x v="52"/>
          </reference>
        </references>
      </pivotArea>
    </format>
    <format dxfId="14427">
      <pivotArea dataOnly="0" labelOnly="1" fieldPosition="0">
        <references count="2">
          <reference field="0" count="1" selected="0">
            <x v="55"/>
          </reference>
          <reference field="1" count="1">
            <x v="53"/>
          </reference>
        </references>
      </pivotArea>
    </format>
    <format dxfId="14426">
      <pivotArea dataOnly="0" labelOnly="1" fieldPosition="0">
        <references count="2">
          <reference field="0" count="1" selected="0">
            <x v="56"/>
          </reference>
          <reference field="1" count="1">
            <x v="54"/>
          </reference>
        </references>
      </pivotArea>
    </format>
    <format dxfId="14425">
      <pivotArea dataOnly="0" labelOnly="1" fieldPosition="0">
        <references count="2">
          <reference field="0" count="1" selected="0">
            <x v="57"/>
          </reference>
          <reference field="1" count="1">
            <x v="55"/>
          </reference>
        </references>
      </pivotArea>
    </format>
    <format dxfId="14424">
      <pivotArea dataOnly="0" labelOnly="1" fieldPosition="0">
        <references count="2">
          <reference field="0" count="1" selected="0">
            <x v="58"/>
          </reference>
          <reference field="1" count="1">
            <x v="56"/>
          </reference>
        </references>
      </pivotArea>
    </format>
    <format dxfId="14423">
      <pivotArea dataOnly="0" labelOnly="1" fieldPosition="0">
        <references count="2">
          <reference field="0" count="1" selected="0">
            <x v="59"/>
          </reference>
          <reference field="1" count="1">
            <x v="57"/>
          </reference>
        </references>
      </pivotArea>
    </format>
    <format dxfId="14422">
      <pivotArea dataOnly="0" labelOnly="1" fieldPosition="0">
        <references count="2">
          <reference field="0" count="1" selected="0">
            <x v="60"/>
          </reference>
          <reference field="1" count="1">
            <x v="58"/>
          </reference>
        </references>
      </pivotArea>
    </format>
    <format dxfId="14421">
      <pivotArea dataOnly="0" labelOnly="1" fieldPosition="0">
        <references count="2">
          <reference field="0" count="1" selected="0">
            <x v="61"/>
          </reference>
          <reference field="1" count="1">
            <x v="59"/>
          </reference>
        </references>
      </pivotArea>
    </format>
    <format dxfId="14420">
      <pivotArea dataOnly="0" labelOnly="1" fieldPosition="0">
        <references count="2">
          <reference field="0" count="1" selected="0">
            <x v="62"/>
          </reference>
          <reference field="1" count="1">
            <x v="60"/>
          </reference>
        </references>
      </pivotArea>
    </format>
    <format dxfId="14419">
      <pivotArea dataOnly="0" labelOnly="1" fieldPosition="0">
        <references count="2">
          <reference field="0" count="1" selected="0">
            <x v="63"/>
          </reference>
          <reference field="1" count="1">
            <x v="61"/>
          </reference>
        </references>
      </pivotArea>
    </format>
    <format dxfId="14418">
      <pivotArea dataOnly="0" labelOnly="1" fieldPosition="0">
        <references count="2">
          <reference field="0" count="1" selected="0">
            <x v="64"/>
          </reference>
          <reference field="1" count="1">
            <x v="62"/>
          </reference>
        </references>
      </pivotArea>
    </format>
    <format dxfId="14417">
      <pivotArea dataOnly="0" labelOnly="1" fieldPosition="0">
        <references count="2">
          <reference field="0" count="1" selected="0">
            <x v="65"/>
          </reference>
          <reference field="1" count="1">
            <x v="63"/>
          </reference>
        </references>
      </pivotArea>
    </format>
    <format dxfId="14416">
      <pivotArea dataOnly="0" labelOnly="1" fieldPosition="0">
        <references count="2">
          <reference field="0" count="1" selected="0">
            <x v="66"/>
          </reference>
          <reference field="1" count="1">
            <x v="64"/>
          </reference>
        </references>
      </pivotArea>
    </format>
    <format dxfId="14415">
      <pivotArea dataOnly="0" labelOnly="1" fieldPosition="0">
        <references count="2">
          <reference field="0" count="1" selected="0">
            <x v="67"/>
          </reference>
          <reference field="1" count="1">
            <x v="65"/>
          </reference>
        </references>
      </pivotArea>
    </format>
    <format dxfId="14414">
      <pivotArea dataOnly="0" labelOnly="1" fieldPosition="0">
        <references count="2">
          <reference field="0" count="1" selected="0">
            <x v="68"/>
          </reference>
          <reference field="1" count="1">
            <x v="66"/>
          </reference>
        </references>
      </pivotArea>
    </format>
    <format dxfId="14413">
      <pivotArea dataOnly="0" labelOnly="1" fieldPosition="0">
        <references count="2">
          <reference field="0" count="1" selected="0">
            <x v="69"/>
          </reference>
          <reference field="1" count="1">
            <x v="67"/>
          </reference>
        </references>
      </pivotArea>
    </format>
    <format dxfId="14412">
      <pivotArea dataOnly="0" labelOnly="1" fieldPosition="0">
        <references count="2">
          <reference field="0" count="1" selected="0">
            <x v="70"/>
          </reference>
          <reference field="1" count="1">
            <x v="68"/>
          </reference>
        </references>
      </pivotArea>
    </format>
    <format dxfId="14411">
      <pivotArea dataOnly="0" labelOnly="1" fieldPosition="0">
        <references count="2">
          <reference field="0" count="1" selected="0">
            <x v="71"/>
          </reference>
          <reference field="1" count="1">
            <x v="69"/>
          </reference>
        </references>
      </pivotArea>
    </format>
    <format dxfId="14410">
      <pivotArea dataOnly="0" labelOnly="1" fieldPosition="0">
        <references count="2">
          <reference field="0" count="1" selected="0">
            <x v="72"/>
          </reference>
          <reference field="1" count="1">
            <x v="70"/>
          </reference>
        </references>
      </pivotArea>
    </format>
    <format dxfId="14409">
      <pivotArea dataOnly="0" labelOnly="1" fieldPosition="0">
        <references count="2">
          <reference field="0" count="1" selected="0">
            <x v="73"/>
          </reference>
          <reference field="1" count="1">
            <x v="71"/>
          </reference>
        </references>
      </pivotArea>
    </format>
    <format dxfId="14408">
      <pivotArea dataOnly="0" labelOnly="1" fieldPosition="0">
        <references count="2">
          <reference field="0" count="1" selected="0">
            <x v="74"/>
          </reference>
          <reference field="1" count="1">
            <x v="72"/>
          </reference>
        </references>
      </pivotArea>
    </format>
    <format dxfId="14407">
      <pivotArea dataOnly="0" labelOnly="1" fieldPosition="0">
        <references count="2">
          <reference field="0" count="1" selected="0">
            <x v="75"/>
          </reference>
          <reference field="1" count="1">
            <x v="73"/>
          </reference>
        </references>
      </pivotArea>
    </format>
    <format dxfId="14406">
      <pivotArea dataOnly="0" labelOnly="1" fieldPosition="0">
        <references count="2">
          <reference field="0" count="1" selected="0">
            <x v="76"/>
          </reference>
          <reference field="1" count="1">
            <x v="74"/>
          </reference>
        </references>
      </pivotArea>
    </format>
    <format dxfId="14405">
      <pivotArea dataOnly="0" labelOnly="1" fieldPosition="0">
        <references count="2">
          <reference field="0" count="1" selected="0">
            <x v="77"/>
          </reference>
          <reference field="1" count="1">
            <x v="75"/>
          </reference>
        </references>
      </pivotArea>
    </format>
    <format dxfId="14404">
      <pivotArea dataOnly="0" labelOnly="1" fieldPosition="0">
        <references count="2">
          <reference field="0" count="1" selected="0">
            <x v="78"/>
          </reference>
          <reference field="1" count="1">
            <x v="76"/>
          </reference>
        </references>
      </pivotArea>
    </format>
    <format dxfId="14403">
      <pivotArea dataOnly="0" labelOnly="1" fieldPosition="0">
        <references count="2">
          <reference field="0" count="1" selected="0">
            <x v="79"/>
          </reference>
          <reference field="1" count="1">
            <x v="77"/>
          </reference>
        </references>
      </pivotArea>
    </format>
    <format dxfId="14402">
      <pivotArea dataOnly="0" labelOnly="1" fieldPosition="0">
        <references count="2">
          <reference field="0" count="1" selected="0">
            <x v="80"/>
          </reference>
          <reference field="1" count="1">
            <x v="78"/>
          </reference>
        </references>
      </pivotArea>
    </format>
    <format dxfId="14401">
      <pivotArea dataOnly="0" labelOnly="1" fieldPosition="0">
        <references count="2">
          <reference field="0" count="1" selected="0">
            <x v="81"/>
          </reference>
          <reference field="1" count="1">
            <x v="79"/>
          </reference>
        </references>
      </pivotArea>
    </format>
    <format dxfId="14400">
      <pivotArea dataOnly="0" labelOnly="1" fieldPosition="0">
        <references count="2">
          <reference field="0" count="1" selected="0">
            <x v="82"/>
          </reference>
          <reference field="1" count="1">
            <x v="80"/>
          </reference>
        </references>
      </pivotArea>
    </format>
    <format dxfId="14399">
      <pivotArea dataOnly="0" labelOnly="1" fieldPosition="0">
        <references count="2">
          <reference field="0" count="1" selected="0">
            <x v="83"/>
          </reference>
          <reference field="1" count="1">
            <x v="81"/>
          </reference>
        </references>
      </pivotArea>
    </format>
    <format dxfId="14398">
      <pivotArea dataOnly="0" labelOnly="1" fieldPosition="0">
        <references count="2">
          <reference field="0" count="1" selected="0">
            <x v="84"/>
          </reference>
          <reference field="1" count="1">
            <x v="82"/>
          </reference>
        </references>
      </pivotArea>
    </format>
    <format dxfId="14397">
      <pivotArea dataOnly="0" labelOnly="1" fieldPosition="0">
        <references count="2">
          <reference field="0" count="1" selected="0">
            <x v="85"/>
          </reference>
          <reference field="1" count="1">
            <x v="83"/>
          </reference>
        </references>
      </pivotArea>
    </format>
    <format dxfId="14396">
      <pivotArea dataOnly="0" labelOnly="1" fieldPosition="0">
        <references count="2">
          <reference field="0" count="1" selected="0">
            <x v="86"/>
          </reference>
          <reference field="1" count="1">
            <x v="84"/>
          </reference>
        </references>
      </pivotArea>
    </format>
    <format dxfId="14395">
      <pivotArea dataOnly="0" labelOnly="1" fieldPosition="0">
        <references count="2">
          <reference field="0" count="1" selected="0">
            <x v="87"/>
          </reference>
          <reference field="1" count="1">
            <x v="85"/>
          </reference>
        </references>
      </pivotArea>
    </format>
    <format dxfId="14394">
      <pivotArea dataOnly="0" labelOnly="1" fieldPosition="0">
        <references count="2">
          <reference field="0" count="1" selected="0">
            <x v="88"/>
          </reference>
          <reference field="1" count="1">
            <x v="86"/>
          </reference>
        </references>
      </pivotArea>
    </format>
    <format dxfId="14393">
      <pivotArea dataOnly="0" labelOnly="1" fieldPosition="0">
        <references count="2">
          <reference field="0" count="1" selected="0">
            <x v="89"/>
          </reference>
          <reference field="1" count="1">
            <x v="87"/>
          </reference>
        </references>
      </pivotArea>
    </format>
    <format dxfId="14392">
      <pivotArea dataOnly="0" labelOnly="1" fieldPosition="0">
        <references count="2">
          <reference field="0" count="1" selected="0">
            <x v="90"/>
          </reference>
          <reference field="1" count="1">
            <x v="88"/>
          </reference>
        </references>
      </pivotArea>
    </format>
    <format dxfId="14391">
      <pivotArea dataOnly="0" labelOnly="1" fieldPosition="0">
        <references count="2">
          <reference field="0" count="1" selected="0">
            <x v="91"/>
          </reference>
          <reference field="1" count="1">
            <x v="89"/>
          </reference>
        </references>
      </pivotArea>
    </format>
    <format dxfId="14390">
      <pivotArea dataOnly="0" labelOnly="1" fieldPosition="0">
        <references count="2">
          <reference field="0" count="1" selected="0">
            <x v="92"/>
          </reference>
          <reference field="1" count="1">
            <x v="90"/>
          </reference>
        </references>
      </pivotArea>
    </format>
    <format dxfId="14389">
      <pivotArea dataOnly="0" labelOnly="1" fieldPosition="0">
        <references count="2">
          <reference field="0" count="1" selected="0">
            <x v="93"/>
          </reference>
          <reference field="1" count="1">
            <x v="91"/>
          </reference>
        </references>
      </pivotArea>
    </format>
    <format dxfId="14388">
      <pivotArea dataOnly="0" labelOnly="1" fieldPosition="0">
        <references count="2">
          <reference field="0" count="1" selected="0">
            <x v="94"/>
          </reference>
          <reference field="1" count="1">
            <x v="92"/>
          </reference>
        </references>
      </pivotArea>
    </format>
    <format dxfId="14387">
      <pivotArea dataOnly="0" labelOnly="1" fieldPosition="0">
        <references count="2">
          <reference field="0" count="1" selected="0">
            <x v="95"/>
          </reference>
          <reference field="1" count="1">
            <x v="93"/>
          </reference>
        </references>
      </pivotArea>
    </format>
    <format dxfId="14386">
      <pivotArea dataOnly="0" labelOnly="1" fieldPosition="0">
        <references count="2">
          <reference field="0" count="1" selected="0">
            <x v="96"/>
          </reference>
          <reference field="1" count="1">
            <x v="94"/>
          </reference>
        </references>
      </pivotArea>
    </format>
    <format dxfId="14385">
      <pivotArea dataOnly="0" labelOnly="1" fieldPosition="0">
        <references count="2">
          <reference field="0" count="1" selected="0">
            <x v="97"/>
          </reference>
          <reference field="1" count="1">
            <x v="95"/>
          </reference>
        </references>
      </pivotArea>
    </format>
    <format dxfId="14384">
      <pivotArea dataOnly="0" labelOnly="1" fieldPosition="0">
        <references count="2">
          <reference field="0" count="1" selected="0">
            <x v="98"/>
          </reference>
          <reference field="1" count="1">
            <x v="96"/>
          </reference>
        </references>
      </pivotArea>
    </format>
    <format dxfId="14383">
      <pivotArea dataOnly="0" labelOnly="1" fieldPosition="0">
        <references count="2">
          <reference field="0" count="1" selected="0">
            <x v="99"/>
          </reference>
          <reference field="1" count="1">
            <x v="97"/>
          </reference>
        </references>
      </pivotArea>
    </format>
    <format dxfId="14382">
      <pivotArea dataOnly="0" labelOnly="1" fieldPosition="0">
        <references count="2">
          <reference field="0" count="1" selected="0">
            <x v="100"/>
          </reference>
          <reference field="1" count="1">
            <x v="98"/>
          </reference>
        </references>
      </pivotArea>
    </format>
    <format dxfId="14381">
      <pivotArea dataOnly="0" labelOnly="1" fieldPosition="0">
        <references count="2">
          <reference field="0" count="1" selected="0">
            <x v="101"/>
          </reference>
          <reference field="1" count="1">
            <x v="99"/>
          </reference>
        </references>
      </pivotArea>
    </format>
    <format dxfId="14380">
      <pivotArea dataOnly="0" labelOnly="1" fieldPosition="0">
        <references count="2">
          <reference field="0" count="1" selected="0">
            <x v="102"/>
          </reference>
          <reference field="1" count="1">
            <x v="100"/>
          </reference>
        </references>
      </pivotArea>
    </format>
    <format dxfId="14379">
      <pivotArea dataOnly="0" labelOnly="1" fieldPosition="0">
        <references count="2">
          <reference field="0" count="1" selected="0">
            <x v="103"/>
          </reference>
          <reference field="1" count="1">
            <x v="101"/>
          </reference>
        </references>
      </pivotArea>
    </format>
    <format dxfId="14378">
      <pivotArea dataOnly="0" labelOnly="1" fieldPosition="0">
        <references count="2">
          <reference field="0" count="1" selected="0">
            <x v="104"/>
          </reference>
          <reference field="1" count="1">
            <x v="102"/>
          </reference>
        </references>
      </pivotArea>
    </format>
    <format dxfId="14377">
      <pivotArea dataOnly="0" labelOnly="1" fieldPosition="0">
        <references count="2">
          <reference field="0" count="1" selected="0">
            <x v="105"/>
          </reference>
          <reference field="1" count="1">
            <x v="103"/>
          </reference>
        </references>
      </pivotArea>
    </format>
    <format dxfId="14376">
      <pivotArea dataOnly="0" labelOnly="1" fieldPosition="0">
        <references count="2">
          <reference field="0" count="1" selected="0">
            <x v="106"/>
          </reference>
          <reference field="1" count="1">
            <x v="104"/>
          </reference>
        </references>
      </pivotArea>
    </format>
    <format dxfId="14375">
      <pivotArea dataOnly="0" labelOnly="1" fieldPosition="0">
        <references count="2">
          <reference field="0" count="1" selected="0">
            <x v="107"/>
          </reference>
          <reference field="1" count="1">
            <x v="105"/>
          </reference>
        </references>
      </pivotArea>
    </format>
    <format dxfId="14374">
      <pivotArea dataOnly="0" labelOnly="1" fieldPosition="0">
        <references count="2">
          <reference field="0" count="1" selected="0">
            <x v="108"/>
          </reference>
          <reference field="1" count="1">
            <x v="106"/>
          </reference>
        </references>
      </pivotArea>
    </format>
    <format dxfId="14373">
      <pivotArea dataOnly="0" labelOnly="1" fieldPosition="0">
        <references count="2">
          <reference field="0" count="1" selected="0">
            <x v="109"/>
          </reference>
          <reference field="1" count="1">
            <x v="107"/>
          </reference>
        </references>
      </pivotArea>
    </format>
    <format dxfId="14372">
      <pivotArea dataOnly="0" labelOnly="1" fieldPosition="0">
        <references count="2">
          <reference field="0" count="1" selected="0">
            <x v="110"/>
          </reference>
          <reference field="1" count="1">
            <x v="108"/>
          </reference>
        </references>
      </pivotArea>
    </format>
    <format dxfId="14371">
      <pivotArea dataOnly="0" labelOnly="1" fieldPosition="0">
        <references count="2">
          <reference field="0" count="1" selected="0">
            <x v="111"/>
          </reference>
          <reference field="1" count="1">
            <x v="109"/>
          </reference>
        </references>
      </pivotArea>
    </format>
    <format dxfId="14370">
      <pivotArea dataOnly="0" labelOnly="1" fieldPosition="0">
        <references count="2">
          <reference field="0" count="1" selected="0">
            <x v="112"/>
          </reference>
          <reference field="1" count="1">
            <x v="110"/>
          </reference>
        </references>
      </pivotArea>
    </format>
    <format dxfId="14369">
      <pivotArea dataOnly="0" labelOnly="1" fieldPosition="0">
        <references count="2">
          <reference field="0" count="1" selected="0">
            <x v="113"/>
          </reference>
          <reference field="1" count="1">
            <x v="111"/>
          </reference>
        </references>
      </pivotArea>
    </format>
    <format dxfId="14368">
      <pivotArea dataOnly="0" labelOnly="1" fieldPosition="0">
        <references count="2">
          <reference field="0" count="1" selected="0">
            <x v="114"/>
          </reference>
          <reference field="1" count="1">
            <x v="112"/>
          </reference>
        </references>
      </pivotArea>
    </format>
    <format dxfId="14367">
      <pivotArea dataOnly="0" labelOnly="1" fieldPosition="0">
        <references count="2">
          <reference field="0" count="1" selected="0">
            <x v="115"/>
          </reference>
          <reference field="1" count="1">
            <x v="113"/>
          </reference>
        </references>
      </pivotArea>
    </format>
    <format dxfId="14366">
      <pivotArea dataOnly="0" labelOnly="1" fieldPosition="0">
        <references count="2">
          <reference field="0" count="1" selected="0">
            <x v="116"/>
          </reference>
          <reference field="1" count="1">
            <x v="114"/>
          </reference>
        </references>
      </pivotArea>
    </format>
    <format dxfId="14365">
      <pivotArea dataOnly="0" labelOnly="1" fieldPosition="0">
        <references count="2">
          <reference field="0" count="1" selected="0">
            <x v="117"/>
          </reference>
          <reference field="1" count="1">
            <x v="115"/>
          </reference>
        </references>
      </pivotArea>
    </format>
    <format dxfId="14364">
      <pivotArea dataOnly="0" labelOnly="1" fieldPosition="0">
        <references count="2">
          <reference field="0" count="1" selected="0">
            <x v="118"/>
          </reference>
          <reference field="1" count="1">
            <x v="116"/>
          </reference>
        </references>
      </pivotArea>
    </format>
    <format dxfId="14363">
      <pivotArea dataOnly="0" labelOnly="1" fieldPosition="0">
        <references count="2">
          <reference field="0" count="1" selected="0">
            <x v="119"/>
          </reference>
          <reference field="1" count="1">
            <x v="117"/>
          </reference>
        </references>
      </pivotArea>
    </format>
    <format dxfId="14362">
      <pivotArea dataOnly="0" labelOnly="1" fieldPosition="0">
        <references count="2">
          <reference field="0" count="1" selected="0">
            <x v="120"/>
          </reference>
          <reference field="1" count="1">
            <x v="118"/>
          </reference>
        </references>
      </pivotArea>
    </format>
    <format dxfId="14361">
      <pivotArea dataOnly="0" labelOnly="1" fieldPosition="0">
        <references count="2">
          <reference field="0" count="1" selected="0">
            <x v="121"/>
          </reference>
          <reference field="1" count="1">
            <x v="119"/>
          </reference>
        </references>
      </pivotArea>
    </format>
    <format dxfId="14360">
      <pivotArea dataOnly="0" labelOnly="1" fieldPosition="0">
        <references count="2">
          <reference field="0" count="1" selected="0">
            <x v="122"/>
          </reference>
          <reference field="1" count="1">
            <x v="120"/>
          </reference>
        </references>
      </pivotArea>
    </format>
    <format dxfId="14359">
      <pivotArea dataOnly="0" labelOnly="1" fieldPosition="0">
        <references count="2">
          <reference field="0" count="1" selected="0">
            <x v="123"/>
          </reference>
          <reference field="1" count="1">
            <x v="121"/>
          </reference>
        </references>
      </pivotArea>
    </format>
    <format dxfId="14358">
      <pivotArea dataOnly="0" labelOnly="1" fieldPosition="0">
        <references count="2">
          <reference field="0" count="1" selected="0">
            <x v="124"/>
          </reference>
          <reference field="1" count="1">
            <x v="122"/>
          </reference>
        </references>
      </pivotArea>
    </format>
    <format dxfId="14357">
      <pivotArea dataOnly="0" labelOnly="1" fieldPosition="0">
        <references count="2">
          <reference field="0" count="1" selected="0">
            <x v="125"/>
          </reference>
          <reference field="1" count="1">
            <x v="123"/>
          </reference>
        </references>
      </pivotArea>
    </format>
    <format dxfId="14356">
      <pivotArea dataOnly="0" labelOnly="1" fieldPosition="0">
        <references count="2">
          <reference field="0" count="1" selected="0">
            <x v="126"/>
          </reference>
          <reference field="1" count="1">
            <x v="124"/>
          </reference>
        </references>
      </pivotArea>
    </format>
    <format dxfId="14355">
      <pivotArea dataOnly="0" labelOnly="1" fieldPosition="0">
        <references count="2">
          <reference field="0" count="1" selected="0">
            <x v="127"/>
          </reference>
          <reference field="1" count="1">
            <x v="125"/>
          </reference>
        </references>
      </pivotArea>
    </format>
    <format dxfId="14354">
      <pivotArea dataOnly="0" labelOnly="1" fieldPosition="0">
        <references count="2">
          <reference field="0" count="1" selected="0">
            <x v="128"/>
          </reference>
          <reference field="1" count="1">
            <x v="126"/>
          </reference>
        </references>
      </pivotArea>
    </format>
    <format dxfId="14353">
      <pivotArea dataOnly="0" labelOnly="1" fieldPosition="0">
        <references count="2">
          <reference field="0" count="1" selected="0">
            <x v="129"/>
          </reference>
          <reference field="1" count="1">
            <x v="127"/>
          </reference>
        </references>
      </pivotArea>
    </format>
    <format dxfId="14352">
      <pivotArea dataOnly="0" labelOnly="1" fieldPosition="0">
        <references count="2">
          <reference field="0" count="1" selected="0">
            <x v="130"/>
          </reference>
          <reference field="1" count="1">
            <x v="128"/>
          </reference>
        </references>
      </pivotArea>
    </format>
    <format dxfId="14351">
      <pivotArea dataOnly="0" labelOnly="1" fieldPosition="0">
        <references count="2">
          <reference field="0" count="1" selected="0">
            <x v="131"/>
          </reference>
          <reference field="1" count="1">
            <x v="129"/>
          </reference>
        </references>
      </pivotArea>
    </format>
    <format dxfId="14350">
      <pivotArea dataOnly="0" labelOnly="1" fieldPosition="0">
        <references count="2">
          <reference field="0" count="1" selected="0">
            <x v="132"/>
          </reference>
          <reference field="1" count="1">
            <x v="130"/>
          </reference>
        </references>
      </pivotArea>
    </format>
    <format dxfId="14349">
      <pivotArea dataOnly="0" labelOnly="1" fieldPosition="0">
        <references count="2">
          <reference field="0" count="1" selected="0">
            <x v="133"/>
          </reference>
          <reference field="1" count="1">
            <x v="131"/>
          </reference>
        </references>
      </pivotArea>
    </format>
    <format dxfId="14348">
      <pivotArea dataOnly="0" labelOnly="1" fieldPosition="0">
        <references count="2">
          <reference field="0" count="1" selected="0">
            <x v="134"/>
          </reference>
          <reference field="1" count="1">
            <x v="132"/>
          </reference>
        </references>
      </pivotArea>
    </format>
    <format dxfId="14347">
      <pivotArea dataOnly="0" labelOnly="1" fieldPosition="0">
        <references count="2">
          <reference field="0" count="1" selected="0">
            <x v="135"/>
          </reference>
          <reference field="1" count="1">
            <x v="133"/>
          </reference>
        </references>
      </pivotArea>
    </format>
    <format dxfId="14346">
      <pivotArea dataOnly="0" labelOnly="1" fieldPosition="0">
        <references count="2">
          <reference field="0" count="1" selected="0">
            <x v="136"/>
          </reference>
          <reference field="1" count="1">
            <x v="134"/>
          </reference>
        </references>
      </pivotArea>
    </format>
    <format dxfId="14345">
      <pivotArea dataOnly="0" labelOnly="1" fieldPosition="0">
        <references count="2">
          <reference field="0" count="1" selected="0">
            <x v="137"/>
          </reference>
          <reference field="1" count="1">
            <x v="135"/>
          </reference>
        </references>
      </pivotArea>
    </format>
    <format dxfId="14344">
      <pivotArea dataOnly="0" labelOnly="1" fieldPosition="0">
        <references count="2">
          <reference field="0" count="1" selected="0">
            <x v="138"/>
          </reference>
          <reference field="1" count="1">
            <x v="136"/>
          </reference>
        </references>
      </pivotArea>
    </format>
    <format dxfId="14343">
      <pivotArea dataOnly="0" labelOnly="1" fieldPosition="0">
        <references count="2">
          <reference field="0" count="1" selected="0">
            <x v="139"/>
          </reference>
          <reference field="1" count="1">
            <x v="137"/>
          </reference>
        </references>
      </pivotArea>
    </format>
    <format dxfId="14342">
      <pivotArea dataOnly="0" labelOnly="1" fieldPosition="0">
        <references count="2">
          <reference field="0" count="1" selected="0">
            <x v="140"/>
          </reference>
          <reference field="1" count="1">
            <x v="138"/>
          </reference>
        </references>
      </pivotArea>
    </format>
    <format dxfId="14341">
      <pivotArea dataOnly="0" labelOnly="1" fieldPosition="0">
        <references count="2">
          <reference field="0" count="1" selected="0">
            <x v="141"/>
          </reference>
          <reference field="1" count="1">
            <x v="139"/>
          </reference>
        </references>
      </pivotArea>
    </format>
    <format dxfId="14340">
      <pivotArea dataOnly="0" labelOnly="1" fieldPosition="0">
        <references count="2">
          <reference field="0" count="1" selected="0">
            <x v="142"/>
          </reference>
          <reference field="1" count="1">
            <x v="140"/>
          </reference>
        </references>
      </pivotArea>
    </format>
    <format dxfId="14339">
      <pivotArea dataOnly="0" labelOnly="1" fieldPosition="0">
        <references count="2">
          <reference field="0" count="1" selected="0">
            <x v="143"/>
          </reference>
          <reference field="1" count="1">
            <x v="141"/>
          </reference>
        </references>
      </pivotArea>
    </format>
    <format dxfId="14338">
      <pivotArea dataOnly="0" labelOnly="1" fieldPosition="0">
        <references count="2">
          <reference field="0" count="1" selected="0">
            <x v="144"/>
          </reference>
          <reference field="1" count="1">
            <x v="142"/>
          </reference>
        </references>
      </pivotArea>
    </format>
    <format dxfId="14337">
      <pivotArea dataOnly="0" labelOnly="1" fieldPosition="0">
        <references count="2">
          <reference field="0" count="1" selected="0">
            <x v="145"/>
          </reference>
          <reference field="1" count="1">
            <x v="143"/>
          </reference>
        </references>
      </pivotArea>
    </format>
    <format dxfId="14336">
      <pivotArea dataOnly="0" labelOnly="1" fieldPosition="0">
        <references count="2">
          <reference field="0" count="1" selected="0">
            <x v="146"/>
          </reference>
          <reference field="1" count="1">
            <x v="144"/>
          </reference>
        </references>
      </pivotArea>
    </format>
    <format dxfId="14335">
      <pivotArea dataOnly="0" labelOnly="1" fieldPosition="0">
        <references count="2">
          <reference field="0" count="1" selected="0">
            <x v="147"/>
          </reference>
          <reference field="1" count="1">
            <x v="145"/>
          </reference>
        </references>
      </pivotArea>
    </format>
    <format dxfId="14334">
      <pivotArea dataOnly="0" labelOnly="1" fieldPosition="0">
        <references count="2">
          <reference field="0" count="1" selected="0">
            <x v="148"/>
          </reference>
          <reference field="1" count="1">
            <x v="146"/>
          </reference>
        </references>
      </pivotArea>
    </format>
    <format dxfId="14333">
      <pivotArea dataOnly="0" labelOnly="1" fieldPosition="0">
        <references count="2">
          <reference field="0" count="1" selected="0">
            <x v="149"/>
          </reference>
          <reference field="1" count="1">
            <x v="147"/>
          </reference>
        </references>
      </pivotArea>
    </format>
    <format dxfId="14332">
      <pivotArea dataOnly="0" labelOnly="1" fieldPosition="0">
        <references count="2">
          <reference field="0" count="1" selected="0">
            <x v="150"/>
          </reference>
          <reference field="1" count="1">
            <x v="148"/>
          </reference>
        </references>
      </pivotArea>
    </format>
    <format dxfId="14331">
      <pivotArea dataOnly="0" labelOnly="1" fieldPosition="0">
        <references count="2">
          <reference field="0" count="1" selected="0">
            <x v="151"/>
          </reference>
          <reference field="1" count="1">
            <x v="149"/>
          </reference>
        </references>
      </pivotArea>
    </format>
    <format dxfId="14330">
      <pivotArea dataOnly="0" labelOnly="1" fieldPosition="0">
        <references count="2">
          <reference field="0" count="1" selected="0">
            <x v="152"/>
          </reference>
          <reference field="1" count="1">
            <x v="150"/>
          </reference>
        </references>
      </pivotArea>
    </format>
    <format dxfId="14329">
      <pivotArea dataOnly="0" labelOnly="1" fieldPosition="0">
        <references count="2">
          <reference field="0" count="1" selected="0">
            <x v="153"/>
          </reference>
          <reference field="1" count="1">
            <x v="151"/>
          </reference>
        </references>
      </pivotArea>
    </format>
    <format dxfId="14328">
      <pivotArea dataOnly="0" labelOnly="1" fieldPosition="0">
        <references count="2">
          <reference field="0" count="1" selected="0">
            <x v="154"/>
          </reference>
          <reference field="1" count="1">
            <x v="152"/>
          </reference>
        </references>
      </pivotArea>
    </format>
    <format dxfId="14327">
      <pivotArea dataOnly="0" labelOnly="1" fieldPosition="0">
        <references count="2">
          <reference field="0" count="1" selected="0">
            <x v="155"/>
          </reference>
          <reference field="1" count="1">
            <x v="153"/>
          </reference>
        </references>
      </pivotArea>
    </format>
    <format dxfId="14326">
      <pivotArea dataOnly="0" labelOnly="1" fieldPosition="0">
        <references count="2">
          <reference field="0" count="1" selected="0">
            <x v="156"/>
          </reference>
          <reference field="1" count="1">
            <x v="154"/>
          </reference>
        </references>
      </pivotArea>
    </format>
    <format dxfId="14325">
      <pivotArea dataOnly="0" labelOnly="1" fieldPosition="0">
        <references count="2">
          <reference field="0" count="1" selected="0">
            <x v="157"/>
          </reference>
          <reference field="1" count="1">
            <x v="155"/>
          </reference>
        </references>
      </pivotArea>
    </format>
    <format dxfId="14324">
      <pivotArea dataOnly="0" labelOnly="1" fieldPosition="0">
        <references count="2">
          <reference field="0" count="1" selected="0">
            <x v="158"/>
          </reference>
          <reference field="1" count="1">
            <x v="156"/>
          </reference>
        </references>
      </pivotArea>
    </format>
    <format dxfId="14323">
      <pivotArea dataOnly="0" labelOnly="1" fieldPosition="0">
        <references count="2">
          <reference field="0" count="1" selected="0">
            <x v="159"/>
          </reference>
          <reference field="1" count="1">
            <x v="157"/>
          </reference>
        </references>
      </pivotArea>
    </format>
    <format dxfId="14322">
      <pivotArea dataOnly="0" labelOnly="1" fieldPosition="0">
        <references count="2">
          <reference field="0" count="1" selected="0">
            <x v="160"/>
          </reference>
          <reference field="1" count="1">
            <x v="158"/>
          </reference>
        </references>
      </pivotArea>
    </format>
    <format dxfId="14321">
      <pivotArea dataOnly="0" labelOnly="1" fieldPosition="0">
        <references count="2">
          <reference field="0" count="1" selected="0">
            <x v="161"/>
          </reference>
          <reference field="1" count="1">
            <x v="159"/>
          </reference>
        </references>
      </pivotArea>
    </format>
    <format dxfId="14320">
      <pivotArea dataOnly="0" labelOnly="1" fieldPosition="0">
        <references count="2">
          <reference field="0" count="1" selected="0">
            <x v="162"/>
          </reference>
          <reference field="1" count="1">
            <x v="160"/>
          </reference>
        </references>
      </pivotArea>
    </format>
    <format dxfId="14319">
      <pivotArea dataOnly="0" labelOnly="1" fieldPosition="0">
        <references count="2">
          <reference field="0" count="1" selected="0">
            <x v="163"/>
          </reference>
          <reference field="1" count="1">
            <x v="161"/>
          </reference>
        </references>
      </pivotArea>
    </format>
    <format dxfId="14318">
      <pivotArea dataOnly="0" labelOnly="1" fieldPosition="0">
        <references count="2">
          <reference field="0" count="1" selected="0">
            <x v="164"/>
          </reference>
          <reference field="1" count="1">
            <x v="162"/>
          </reference>
        </references>
      </pivotArea>
    </format>
    <format dxfId="14317">
      <pivotArea dataOnly="0" labelOnly="1" fieldPosition="0">
        <references count="2">
          <reference field="0" count="1" selected="0">
            <x v="165"/>
          </reference>
          <reference field="1" count="1">
            <x v="163"/>
          </reference>
        </references>
      </pivotArea>
    </format>
    <format dxfId="14316">
      <pivotArea dataOnly="0" labelOnly="1" fieldPosition="0">
        <references count="2">
          <reference field="0" count="1" selected="0">
            <x v="166"/>
          </reference>
          <reference field="1" count="1">
            <x v="164"/>
          </reference>
        </references>
      </pivotArea>
    </format>
    <format dxfId="14315">
      <pivotArea dataOnly="0" labelOnly="1" fieldPosition="0">
        <references count="2">
          <reference field="0" count="1" selected="0">
            <x v="167"/>
          </reference>
          <reference field="1" count="1">
            <x v="165"/>
          </reference>
        </references>
      </pivotArea>
    </format>
    <format dxfId="14314">
      <pivotArea dataOnly="0" labelOnly="1" fieldPosition="0">
        <references count="2">
          <reference field="0" count="1" selected="0">
            <x v="168"/>
          </reference>
          <reference field="1" count="1">
            <x v="166"/>
          </reference>
        </references>
      </pivotArea>
    </format>
    <format dxfId="14313">
      <pivotArea dataOnly="0" labelOnly="1" fieldPosition="0">
        <references count="2">
          <reference field="0" count="1" selected="0">
            <x v="169"/>
          </reference>
          <reference field="1" count="1">
            <x v="167"/>
          </reference>
        </references>
      </pivotArea>
    </format>
    <format dxfId="14312">
      <pivotArea dataOnly="0" labelOnly="1" fieldPosition="0">
        <references count="2">
          <reference field="0" count="1" selected="0">
            <x v="170"/>
          </reference>
          <reference field="1" count="1">
            <x v="168"/>
          </reference>
        </references>
      </pivotArea>
    </format>
    <format dxfId="14311">
      <pivotArea dataOnly="0" labelOnly="1" fieldPosition="0">
        <references count="2">
          <reference field="0" count="1" selected="0">
            <x v="171"/>
          </reference>
          <reference field="1" count="1">
            <x v="169"/>
          </reference>
        </references>
      </pivotArea>
    </format>
    <format dxfId="14310">
      <pivotArea dataOnly="0" labelOnly="1" fieldPosition="0">
        <references count="2">
          <reference field="0" count="1" selected="0">
            <x v="172"/>
          </reference>
          <reference field="1" count="1">
            <x v="170"/>
          </reference>
        </references>
      </pivotArea>
    </format>
    <format dxfId="14309">
      <pivotArea dataOnly="0" labelOnly="1" fieldPosition="0">
        <references count="2">
          <reference field="0" count="1" selected="0">
            <x v="173"/>
          </reference>
          <reference field="1" count="1">
            <x v="171"/>
          </reference>
        </references>
      </pivotArea>
    </format>
    <format dxfId="14308">
      <pivotArea dataOnly="0" labelOnly="1" fieldPosition="0">
        <references count="2">
          <reference field="0" count="1" selected="0">
            <x v="174"/>
          </reference>
          <reference field="1" count="1">
            <x v="172"/>
          </reference>
        </references>
      </pivotArea>
    </format>
    <format dxfId="14307">
      <pivotArea dataOnly="0" labelOnly="1" fieldPosition="0">
        <references count="2">
          <reference field="0" count="1" selected="0">
            <x v="175"/>
          </reference>
          <reference field="1" count="1">
            <x v="173"/>
          </reference>
        </references>
      </pivotArea>
    </format>
    <format dxfId="14306">
      <pivotArea dataOnly="0" labelOnly="1" fieldPosition="0">
        <references count="2">
          <reference field="0" count="1" selected="0">
            <x v="176"/>
          </reference>
          <reference field="1" count="1">
            <x v="174"/>
          </reference>
        </references>
      </pivotArea>
    </format>
    <format dxfId="14305">
      <pivotArea dataOnly="0" labelOnly="1" fieldPosition="0">
        <references count="2">
          <reference field="0" count="1" selected="0">
            <x v="177"/>
          </reference>
          <reference field="1" count="1">
            <x v="175"/>
          </reference>
        </references>
      </pivotArea>
    </format>
    <format dxfId="14304">
      <pivotArea dataOnly="0" labelOnly="1" fieldPosition="0">
        <references count="2">
          <reference field="0" count="1" selected="0">
            <x v="178"/>
          </reference>
          <reference field="1" count="1">
            <x v="176"/>
          </reference>
        </references>
      </pivotArea>
    </format>
    <format dxfId="14303">
      <pivotArea dataOnly="0" labelOnly="1" fieldPosition="0">
        <references count="2">
          <reference field="0" count="1" selected="0">
            <x v="179"/>
          </reference>
          <reference field="1" count="1">
            <x v="177"/>
          </reference>
        </references>
      </pivotArea>
    </format>
    <format dxfId="14302">
      <pivotArea dataOnly="0" labelOnly="1" fieldPosition="0">
        <references count="2">
          <reference field="0" count="1" selected="0">
            <x v="180"/>
          </reference>
          <reference field="1" count="1">
            <x v="178"/>
          </reference>
        </references>
      </pivotArea>
    </format>
    <format dxfId="14301">
      <pivotArea dataOnly="0" labelOnly="1" fieldPosition="0">
        <references count="2">
          <reference field="0" count="1" selected="0">
            <x v="181"/>
          </reference>
          <reference field="1" count="1">
            <x v="179"/>
          </reference>
        </references>
      </pivotArea>
    </format>
    <format dxfId="14300">
      <pivotArea dataOnly="0" labelOnly="1" fieldPosition="0">
        <references count="2">
          <reference field="0" count="1" selected="0">
            <x v="182"/>
          </reference>
          <reference field="1" count="1">
            <x v="180"/>
          </reference>
        </references>
      </pivotArea>
    </format>
    <format dxfId="14299">
      <pivotArea dataOnly="0" labelOnly="1" fieldPosition="0">
        <references count="2">
          <reference field="0" count="1" selected="0">
            <x v="183"/>
          </reference>
          <reference field="1" count="1">
            <x v="181"/>
          </reference>
        </references>
      </pivotArea>
    </format>
    <format dxfId="14298">
      <pivotArea dataOnly="0" labelOnly="1" fieldPosition="0">
        <references count="2">
          <reference field="0" count="1" selected="0">
            <x v="184"/>
          </reference>
          <reference field="1" count="1">
            <x v="182"/>
          </reference>
        </references>
      </pivotArea>
    </format>
    <format dxfId="14297">
      <pivotArea dataOnly="0" labelOnly="1" fieldPosition="0">
        <references count="2">
          <reference field="0" count="1" selected="0">
            <x v="185"/>
          </reference>
          <reference field="1" count="1">
            <x v="183"/>
          </reference>
        </references>
      </pivotArea>
    </format>
    <format dxfId="14296">
      <pivotArea dataOnly="0" labelOnly="1" fieldPosition="0">
        <references count="2">
          <reference field="0" count="1" selected="0">
            <x v="186"/>
          </reference>
          <reference field="1" count="1">
            <x v="184"/>
          </reference>
        </references>
      </pivotArea>
    </format>
    <format dxfId="14295">
      <pivotArea dataOnly="0" labelOnly="1" fieldPosition="0">
        <references count="2">
          <reference field="0" count="1" selected="0">
            <x v="187"/>
          </reference>
          <reference field="1" count="1">
            <x v="185"/>
          </reference>
        </references>
      </pivotArea>
    </format>
    <format dxfId="14294">
      <pivotArea dataOnly="0" labelOnly="1" fieldPosition="0">
        <references count="2">
          <reference field="0" count="1" selected="0">
            <x v="188"/>
          </reference>
          <reference field="1" count="1">
            <x v="186"/>
          </reference>
        </references>
      </pivotArea>
    </format>
    <format dxfId="14293">
      <pivotArea dataOnly="0" labelOnly="1" fieldPosition="0">
        <references count="2">
          <reference field="0" count="1" selected="0">
            <x v="189"/>
          </reference>
          <reference field="1" count="1">
            <x v="187"/>
          </reference>
        </references>
      </pivotArea>
    </format>
    <format dxfId="14292">
      <pivotArea dataOnly="0" labelOnly="1" fieldPosition="0">
        <references count="2">
          <reference field="0" count="1" selected="0">
            <x v="190"/>
          </reference>
          <reference field="1" count="1">
            <x v="188"/>
          </reference>
        </references>
      </pivotArea>
    </format>
    <format dxfId="14291">
      <pivotArea dataOnly="0" labelOnly="1" fieldPosition="0">
        <references count="2">
          <reference field="0" count="1" selected="0">
            <x v="191"/>
          </reference>
          <reference field="1" count="1">
            <x v="189"/>
          </reference>
        </references>
      </pivotArea>
    </format>
    <format dxfId="14290">
      <pivotArea dataOnly="0" labelOnly="1" fieldPosition="0">
        <references count="2">
          <reference field="0" count="1" selected="0">
            <x v="192"/>
          </reference>
          <reference field="1" count="1">
            <x v="190"/>
          </reference>
        </references>
      </pivotArea>
    </format>
    <format dxfId="14289">
      <pivotArea dataOnly="0" labelOnly="1" fieldPosition="0">
        <references count="2">
          <reference field="0" count="1" selected="0">
            <x v="193"/>
          </reference>
          <reference field="1" count="1">
            <x v="191"/>
          </reference>
        </references>
      </pivotArea>
    </format>
    <format dxfId="14288">
      <pivotArea dataOnly="0" labelOnly="1" fieldPosition="0">
        <references count="2">
          <reference field="0" count="1" selected="0">
            <x v="194"/>
          </reference>
          <reference field="1" count="1">
            <x v="192"/>
          </reference>
        </references>
      </pivotArea>
    </format>
    <format dxfId="14287">
      <pivotArea dataOnly="0" labelOnly="1" fieldPosition="0">
        <references count="2">
          <reference field="0" count="1" selected="0">
            <x v="195"/>
          </reference>
          <reference field="1" count="1">
            <x v="193"/>
          </reference>
        </references>
      </pivotArea>
    </format>
    <format dxfId="14286">
      <pivotArea dataOnly="0" labelOnly="1" fieldPosition="0">
        <references count="2">
          <reference field="0" count="1" selected="0">
            <x v="196"/>
          </reference>
          <reference field="1" count="1">
            <x v="194"/>
          </reference>
        </references>
      </pivotArea>
    </format>
    <format dxfId="14285">
      <pivotArea dataOnly="0" labelOnly="1" fieldPosition="0">
        <references count="2">
          <reference field="0" count="1" selected="0">
            <x v="197"/>
          </reference>
          <reference field="1" count="1">
            <x v="195"/>
          </reference>
        </references>
      </pivotArea>
    </format>
    <format dxfId="14284">
      <pivotArea dataOnly="0" labelOnly="1" fieldPosition="0">
        <references count="2">
          <reference field="0" count="1" selected="0">
            <x v="198"/>
          </reference>
          <reference field="1" count="1">
            <x v="196"/>
          </reference>
        </references>
      </pivotArea>
    </format>
    <format dxfId="14283">
      <pivotArea dataOnly="0" labelOnly="1" fieldPosition="0">
        <references count="2">
          <reference field="0" count="1" selected="0">
            <x v="199"/>
          </reference>
          <reference field="1" count="1">
            <x v="197"/>
          </reference>
        </references>
      </pivotArea>
    </format>
    <format dxfId="14282">
      <pivotArea dataOnly="0" labelOnly="1" fieldPosition="0">
        <references count="2">
          <reference field="0" count="1" selected="0">
            <x v="200"/>
          </reference>
          <reference field="1" count="1">
            <x v="198"/>
          </reference>
        </references>
      </pivotArea>
    </format>
    <format dxfId="14281">
      <pivotArea dataOnly="0" labelOnly="1" fieldPosition="0">
        <references count="2">
          <reference field="0" count="1" selected="0">
            <x v="201"/>
          </reference>
          <reference field="1" count="1">
            <x v="199"/>
          </reference>
        </references>
      </pivotArea>
    </format>
    <format dxfId="14280">
      <pivotArea dataOnly="0" labelOnly="1" fieldPosition="0">
        <references count="2">
          <reference field="0" count="1" selected="0">
            <x v="202"/>
          </reference>
          <reference field="1" count="1">
            <x v="200"/>
          </reference>
        </references>
      </pivotArea>
    </format>
    <format dxfId="14279">
      <pivotArea dataOnly="0" labelOnly="1" fieldPosition="0">
        <references count="2">
          <reference field="0" count="1" selected="0">
            <x v="203"/>
          </reference>
          <reference field="1" count="1">
            <x v="201"/>
          </reference>
        </references>
      </pivotArea>
    </format>
    <format dxfId="14278">
      <pivotArea dataOnly="0" labelOnly="1" fieldPosition="0">
        <references count="2">
          <reference field="0" count="1" selected="0">
            <x v="204"/>
          </reference>
          <reference field="1" count="1">
            <x v="202"/>
          </reference>
        </references>
      </pivotArea>
    </format>
    <format dxfId="14277">
      <pivotArea dataOnly="0" labelOnly="1" fieldPosition="0">
        <references count="2">
          <reference field="0" count="1" selected="0">
            <x v="205"/>
          </reference>
          <reference field="1" count="1">
            <x v="203"/>
          </reference>
        </references>
      </pivotArea>
    </format>
    <format dxfId="14276">
      <pivotArea dataOnly="0" labelOnly="1" fieldPosition="0">
        <references count="2">
          <reference field="0" count="1" selected="0">
            <x v="206"/>
          </reference>
          <reference field="1" count="1">
            <x v="204"/>
          </reference>
        </references>
      </pivotArea>
    </format>
    <format dxfId="14275">
      <pivotArea dataOnly="0" labelOnly="1" fieldPosition="0">
        <references count="2">
          <reference field="0" count="1" selected="0">
            <x v="207"/>
          </reference>
          <reference field="1" count="1">
            <x v="205"/>
          </reference>
        </references>
      </pivotArea>
    </format>
    <format dxfId="14274">
      <pivotArea dataOnly="0" labelOnly="1" fieldPosition="0">
        <references count="2">
          <reference field="0" count="1" selected="0">
            <x v="208"/>
          </reference>
          <reference field="1" count="1">
            <x v="206"/>
          </reference>
        </references>
      </pivotArea>
    </format>
    <format dxfId="14273">
      <pivotArea dataOnly="0" labelOnly="1" fieldPosition="0">
        <references count="2">
          <reference field="0" count="1" selected="0">
            <x v="209"/>
          </reference>
          <reference field="1" count="1">
            <x v="207"/>
          </reference>
        </references>
      </pivotArea>
    </format>
    <format dxfId="14272">
      <pivotArea dataOnly="0" labelOnly="1" fieldPosition="0">
        <references count="2">
          <reference field="0" count="1" selected="0">
            <x v="210"/>
          </reference>
          <reference field="1" count="1">
            <x v="208"/>
          </reference>
        </references>
      </pivotArea>
    </format>
    <format dxfId="14271">
      <pivotArea dataOnly="0" labelOnly="1" fieldPosition="0">
        <references count="2">
          <reference field="0" count="1" selected="0">
            <x v="211"/>
          </reference>
          <reference field="1" count="1">
            <x v="209"/>
          </reference>
        </references>
      </pivotArea>
    </format>
    <format dxfId="14270">
      <pivotArea dataOnly="0" labelOnly="1" fieldPosition="0">
        <references count="2">
          <reference field="0" count="1" selected="0">
            <x v="212"/>
          </reference>
          <reference field="1" count="1">
            <x v="210"/>
          </reference>
        </references>
      </pivotArea>
    </format>
    <format dxfId="14269">
      <pivotArea dataOnly="0" labelOnly="1" fieldPosition="0">
        <references count="2">
          <reference field="0" count="1" selected="0">
            <x v="213"/>
          </reference>
          <reference field="1" count="1">
            <x v="211"/>
          </reference>
        </references>
      </pivotArea>
    </format>
    <format dxfId="14268">
      <pivotArea dataOnly="0" labelOnly="1" fieldPosition="0">
        <references count="2">
          <reference field="0" count="1" selected="0">
            <x v="214"/>
          </reference>
          <reference field="1" count="1">
            <x v="212"/>
          </reference>
        </references>
      </pivotArea>
    </format>
    <format dxfId="14267">
      <pivotArea dataOnly="0" labelOnly="1" fieldPosition="0">
        <references count="2">
          <reference field="0" count="1" selected="0">
            <x v="215"/>
          </reference>
          <reference field="1" count="1">
            <x v="213"/>
          </reference>
        </references>
      </pivotArea>
    </format>
    <format dxfId="14266">
      <pivotArea dataOnly="0" labelOnly="1" fieldPosition="0">
        <references count="2">
          <reference field="0" count="1" selected="0">
            <x v="216"/>
          </reference>
          <reference field="1" count="1">
            <x v="214"/>
          </reference>
        </references>
      </pivotArea>
    </format>
    <format dxfId="14265">
      <pivotArea dataOnly="0" labelOnly="1" fieldPosition="0">
        <references count="2">
          <reference field="0" count="1" selected="0">
            <x v="217"/>
          </reference>
          <reference field="1" count="1">
            <x v="215"/>
          </reference>
        </references>
      </pivotArea>
    </format>
    <format dxfId="14264">
      <pivotArea dataOnly="0" labelOnly="1" fieldPosition="0">
        <references count="2">
          <reference field="0" count="1" selected="0">
            <x v="218"/>
          </reference>
          <reference field="1" count="1">
            <x v="216"/>
          </reference>
        </references>
      </pivotArea>
    </format>
    <format dxfId="14263">
      <pivotArea dataOnly="0" labelOnly="1" fieldPosition="0">
        <references count="2">
          <reference field="0" count="1" selected="0">
            <x v="219"/>
          </reference>
          <reference field="1" count="1">
            <x v="217"/>
          </reference>
        </references>
      </pivotArea>
    </format>
    <format dxfId="14262">
      <pivotArea dataOnly="0" labelOnly="1" fieldPosition="0">
        <references count="2">
          <reference field="0" count="1" selected="0">
            <x v="220"/>
          </reference>
          <reference field="1" count="1">
            <x v="218"/>
          </reference>
        </references>
      </pivotArea>
    </format>
    <format dxfId="14261">
      <pivotArea dataOnly="0" labelOnly="1" fieldPosition="0">
        <references count="2">
          <reference field="0" count="1" selected="0">
            <x v="221"/>
          </reference>
          <reference field="1" count="1">
            <x v="219"/>
          </reference>
        </references>
      </pivotArea>
    </format>
    <format dxfId="14260">
      <pivotArea dataOnly="0" labelOnly="1" fieldPosition="0">
        <references count="2">
          <reference field="0" count="1" selected="0">
            <x v="222"/>
          </reference>
          <reference field="1" count="1">
            <x v="220"/>
          </reference>
        </references>
      </pivotArea>
    </format>
    <format dxfId="14259">
      <pivotArea dataOnly="0" labelOnly="1" fieldPosition="0">
        <references count="2">
          <reference field="0" count="1" selected="0">
            <x v="223"/>
          </reference>
          <reference field="1" count="1">
            <x v="221"/>
          </reference>
        </references>
      </pivotArea>
    </format>
    <format dxfId="14258">
      <pivotArea dataOnly="0" labelOnly="1" fieldPosition="0">
        <references count="2">
          <reference field="0" count="1" selected="0">
            <x v="224"/>
          </reference>
          <reference field="1" count="1">
            <x v="222"/>
          </reference>
        </references>
      </pivotArea>
    </format>
    <format dxfId="14257">
      <pivotArea dataOnly="0" labelOnly="1" fieldPosition="0">
        <references count="2">
          <reference field="0" count="1" selected="0">
            <x v="225"/>
          </reference>
          <reference field="1" count="1">
            <x v="223"/>
          </reference>
        </references>
      </pivotArea>
    </format>
    <format dxfId="14256">
      <pivotArea dataOnly="0" labelOnly="1" fieldPosition="0">
        <references count="2">
          <reference field="0" count="1" selected="0">
            <x v="226"/>
          </reference>
          <reference field="1" count="1">
            <x v="224"/>
          </reference>
        </references>
      </pivotArea>
    </format>
    <format dxfId="14255">
      <pivotArea dataOnly="0" labelOnly="1" fieldPosition="0">
        <references count="2">
          <reference field="0" count="1" selected="0">
            <x v="227"/>
          </reference>
          <reference field="1" count="1">
            <x v="225"/>
          </reference>
        </references>
      </pivotArea>
    </format>
    <format dxfId="14254">
      <pivotArea dataOnly="0" labelOnly="1" fieldPosition="0">
        <references count="2">
          <reference field="0" count="1" selected="0">
            <x v="228"/>
          </reference>
          <reference field="1" count="1">
            <x v="226"/>
          </reference>
        </references>
      </pivotArea>
    </format>
    <format dxfId="14253">
      <pivotArea dataOnly="0" labelOnly="1" fieldPosition="0">
        <references count="2">
          <reference field="0" count="1" selected="0">
            <x v="229"/>
          </reference>
          <reference field="1" count="1">
            <x v="227"/>
          </reference>
        </references>
      </pivotArea>
    </format>
    <format dxfId="14252">
      <pivotArea dataOnly="0" labelOnly="1" fieldPosition="0">
        <references count="2">
          <reference field="0" count="1" selected="0">
            <x v="230"/>
          </reference>
          <reference field="1" count="1">
            <x v="228"/>
          </reference>
        </references>
      </pivotArea>
    </format>
    <format dxfId="14251">
      <pivotArea dataOnly="0" labelOnly="1" fieldPosition="0">
        <references count="2">
          <reference field="0" count="1" selected="0">
            <x v="231"/>
          </reference>
          <reference field="1" count="1">
            <x v="229"/>
          </reference>
        </references>
      </pivotArea>
    </format>
    <format dxfId="14250">
      <pivotArea dataOnly="0" labelOnly="1" fieldPosition="0">
        <references count="2">
          <reference field="0" count="1" selected="0">
            <x v="232"/>
          </reference>
          <reference field="1" count="1">
            <x v="230"/>
          </reference>
        </references>
      </pivotArea>
    </format>
    <format dxfId="14249">
      <pivotArea dataOnly="0" labelOnly="1" fieldPosition="0">
        <references count="2">
          <reference field="0" count="1" selected="0">
            <x v="233"/>
          </reference>
          <reference field="1" count="1">
            <x v="231"/>
          </reference>
        </references>
      </pivotArea>
    </format>
    <format dxfId="14248">
      <pivotArea dataOnly="0" labelOnly="1" fieldPosition="0">
        <references count="2">
          <reference field="0" count="1" selected="0">
            <x v="234"/>
          </reference>
          <reference field="1" count="1">
            <x v="232"/>
          </reference>
        </references>
      </pivotArea>
    </format>
    <format dxfId="14247">
      <pivotArea dataOnly="0" labelOnly="1" fieldPosition="0">
        <references count="2">
          <reference field="0" count="1" selected="0">
            <x v="235"/>
          </reference>
          <reference field="1" count="1">
            <x v="233"/>
          </reference>
        </references>
      </pivotArea>
    </format>
    <format dxfId="14246">
      <pivotArea dataOnly="0" labelOnly="1" fieldPosition="0">
        <references count="2">
          <reference field="0" count="1" selected="0">
            <x v="236"/>
          </reference>
          <reference field="1" count="1">
            <x v="234"/>
          </reference>
        </references>
      </pivotArea>
    </format>
    <format dxfId="14245">
      <pivotArea dataOnly="0" labelOnly="1" fieldPosition="0">
        <references count="2">
          <reference field="0" count="1" selected="0">
            <x v="237"/>
          </reference>
          <reference field="1" count="1">
            <x v="235"/>
          </reference>
        </references>
      </pivotArea>
    </format>
    <format dxfId="14244">
      <pivotArea dataOnly="0" labelOnly="1" fieldPosition="0">
        <references count="2">
          <reference field="0" count="1" selected="0">
            <x v="238"/>
          </reference>
          <reference field="1" count="1">
            <x v="236"/>
          </reference>
        </references>
      </pivotArea>
    </format>
    <format dxfId="14243">
      <pivotArea dataOnly="0" labelOnly="1" fieldPosition="0">
        <references count="2">
          <reference field="0" count="1" selected="0">
            <x v="239"/>
          </reference>
          <reference field="1" count="1">
            <x v="237"/>
          </reference>
        </references>
      </pivotArea>
    </format>
    <format dxfId="14242">
      <pivotArea dataOnly="0" labelOnly="1" fieldPosition="0">
        <references count="2">
          <reference field="0" count="1" selected="0">
            <x v="240"/>
          </reference>
          <reference field="1" count="1">
            <x v="238"/>
          </reference>
        </references>
      </pivotArea>
    </format>
    <format dxfId="14241">
      <pivotArea dataOnly="0" labelOnly="1" fieldPosition="0">
        <references count="2">
          <reference field="0" count="1" selected="0">
            <x v="241"/>
          </reference>
          <reference field="1" count="1">
            <x v="239"/>
          </reference>
        </references>
      </pivotArea>
    </format>
    <format dxfId="14240">
      <pivotArea dataOnly="0" labelOnly="1" fieldPosition="0">
        <references count="2">
          <reference field="0" count="1" selected="0">
            <x v="242"/>
          </reference>
          <reference field="1" count="1">
            <x v="240"/>
          </reference>
        </references>
      </pivotArea>
    </format>
    <format dxfId="14239">
      <pivotArea dataOnly="0" labelOnly="1" fieldPosition="0">
        <references count="2">
          <reference field="0" count="1" selected="0">
            <x v="243"/>
          </reference>
          <reference field="1" count="1">
            <x v="241"/>
          </reference>
        </references>
      </pivotArea>
    </format>
    <format dxfId="14238">
      <pivotArea dataOnly="0" labelOnly="1" fieldPosition="0">
        <references count="2">
          <reference field="0" count="1" selected="0">
            <x v="244"/>
          </reference>
          <reference field="1" count="1">
            <x v="242"/>
          </reference>
        </references>
      </pivotArea>
    </format>
    <format dxfId="14237">
      <pivotArea dataOnly="0" labelOnly="1" fieldPosition="0">
        <references count="2">
          <reference field="0" count="1" selected="0">
            <x v="245"/>
          </reference>
          <reference field="1" count="1">
            <x v="243"/>
          </reference>
        </references>
      </pivotArea>
    </format>
    <format dxfId="14236">
      <pivotArea dataOnly="0" labelOnly="1" fieldPosition="0">
        <references count="2">
          <reference field="0" count="1" selected="0">
            <x v="246"/>
          </reference>
          <reference field="1" count="1">
            <x v="244"/>
          </reference>
        </references>
      </pivotArea>
    </format>
    <format dxfId="14235">
      <pivotArea dataOnly="0" labelOnly="1" fieldPosition="0">
        <references count="2">
          <reference field="0" count="1" selected="0">
            <x v="247"/>
          </reference>
          <reference field="1" count="1">
            <x v="245"/>
          </reference>
        </references>
      </pivotArea>
    </format>
    <format dxfId="14234">
      <pivotArea dataOnly="0" labelOnly="1" fieldPosition="0">
        <references count="2">
          <reference field="0" count="1" selected="0">
            <x v="248"/>
          </reference>
          <reference field="1" count="1">
            <x v="246"/>
          </reference>
        </references>
      </pivotArea>
    </format>
    <format dxfId="14233">
      <pivotArea dataOnly="0" labelOnly="1" fieldPosition="0">
        <references count="2">
          <reference field="0" count="1" selected="0">
            <x v="249"/>
          </reference>
          <reference field="1" count="1">
            <x v="247"/>
          </reference>
        </references>
      </pivotArea>
    </format>
    <format dxfId="14232">
      <pivotArea dataOnly="0" labelOnly="1" fieldPosition="0">
        <references count="2">
          <reference field="0" count="1" selected="0">
            <x v="250"/>
          </reference>
          <reference field="1" count="1">
            <x v="248"/>
          </reference>
        </references>
      </pivotArea>
    </format>
    <format dxfId="14231">
      <pivotArea dataOnly="0" labelOnly="1" fieldPosition="0">
        <references count="2">
          <reference field="0" count="1" selected="0">
            <x v="251"/>
          </reference>
          <reference field="1" count="1">
            <x v="249"/>
          </reference>
        </references>
      </pivotArea>
    </format>
    <format dxfId="14230">
      <pivotArea dataOnly="0" labelOnly="1" fieldPosition="0">
        <references count="2">
          <reference field="0" count="1" selected="0">
            <x v="252"/>
          </reference>
          <reference field="1" count="1">
            <x v="250"/>
          </reference>
        </references>
      </pivotArea>
    </format>
    <format dxfId="14229">
      <pivotArea dataOnly="0" labelOnly="1" fieldPosition="0">
        <references count="2">
          <reference field="0" count="1" selected="0">
            <x v="253"/>
          </reference>
          <reference field="1" count="1">
            <x v="251"/>
          </reference>
        </references>
      </pivotArea>
    </format>
    <format dxfId="14228">
      <pivotArea dataOnly="0" labelOnly="1" fieldPosition="0">
        <references count="2">
          <reference field="0" count="1" selected="0">
            <x v="254"/>
          </reference>
          <reference field="1" count="1">
            <x v="252"/>
          </reference>
        </references>
      </pivotArea>
    </format>
    <format dxfId="14227">
      <pivotArea dataOnly="0" labelOnly="1" fieldPosition="0">
        <references count="2">
          <reference field="0" count="1" selected="0">
            <x v="255"/>
          </reference>
          <reference field="1" count="1">
            <x v="253"/>
          </reference>
        </references>
      </pivotArea>
    </format>
    <format dxfId="14226">
      <pivotArea dataOnly="0" labelOnly="1" fieldPosition="0">
        <references count="2">
          <reference field="0" count="1" selected="0">
            <x v="256"/>
          </reference>
          <reference field="1" count="1">
            <x v="254"/>
          </reference>
        </references>
      </pivotArea>
    </format>
    <format dxfId="14225">
      <pivotArea dataOnly="0" labelOnly="1" fieldPosition="0">
        <references count="2">
          <reference field="0" count="1" selected="0">
            <x v="257"/>
          </reference>
          <reference field="1" count="1">
            <x v="255"/>
          </reference>
        </references>
      </pivotArea>
    </format>
    <format dxfId="14224">
      <pivotArea dataOnly="0" labelOnly="1" fieldPosition="0">
        <references count="2">
          <reference field="0" count="1" selected="0">
            <x v="258"/>
          </reference>
          <reference field="1" count="1">
            <x v="256"/>
          </reference>
        </references>
      </pivotArea>
    </format>
    <format dxfId="14223">
      <pivotArea dataOnly="0" labelOnly="1" fieldPosition="0">
        <references count="2">
          <reference field="0" count="1" selected="0">
            <x v="259"/>
          </reference>
          <reference field="1" count="1">
            <x v="257"/>
          </reference>
        </references>
      </pivotArea>
    </format>
    <format dxfId="14222">
      <pivotArea dataOnly="0" labelOnly="1" fieldPosition="0">
        <references count="2">
          <reference field="0" count="1" selected="0">
            <x v="260"/>
          </reference>
          <reference field="1" count="1">
            <x v="258"/>
          </reference>
        </references>
      </pivotArea>
    </format>
    <format dxfId="14221">
      <pivotArea dataOnly="0" labelOnly="1" fieldPosition="0">
        <references count="2">
          <reference field="0" count="1" selected="0">
            <x v="261"/>
          </reference>
          <reference field="1" count="1">
            <x v="259"/>
          </reference>
        </references>
      </pivotArea>
    </format>
    <format dxfId="14220">
      <pivotArea dataOnly="0" labelOnly="1" fieldPosition="0">
        <references count="2">
          <reference field="0" count="1" selected="0">
            <x v="262"/>
          </reference>
          <reference field="1" count="1">
            <x v="260"/>
          </reference>
        </references>
      </pivotArea>
    </format>
    <format dxfId="14219">
      <pivotArea dataOnly="0" labelOnly="1" fieldPosition="0">
        <references count="2">
          <reference field="0" count="1" selected="0">
            <x v="263"/>
          </reference>
          <reference field="1" count="1">
            <x v="261"/>
          </reference>
        </references>
      </pivotArea>
    </format>
    <format dxfId="14218">
      <pivotArea dataOnly="0" labelOnly="1" fieldPosition="0">
        <references count="2">
          <reference field="0" count="1" selected="0">
            <x v="264"/>
          </reference>
          <reference field="1" count="1">
            <x v="262"/>
          </reference>
        </references>
      </pivotArea>
    </format>
    <format dxfId="14217">
      <pivotArea dataOnly="0" labelOnly="1" fieldPosition="0">
        <references count="2">
          <reference field="0" count="1" selected="0">
            <x v="265"/>
          </reference>
          <reference field="1" count="1">
            <x v="263"/>
          </reference>
        </references>
      </pivotArea>
    </format>
    <format dxfId="14216">
      <pivotArea dataOnly="0" labelOnly="1" fieldPosition="0">
        <references count="2">
          <reference field="0" count="1" selected="0">
            <x v="266"/>
          </reference>
          <reference field="1" count="1">
            <x v="264"/>
          </reference>
        </references>
      </pivotArea>
    </format>
    <format dxfId="14215">
      <pivotArea dataOnly="0" labelOnly="1" fieldPosition="0">
        <references count="2">
          <reference field="0" count="1" selected="0">
            <x v="267"/>
          </reference>
          <reference field="1" count="1">
            <x v="265"/>
          </reference>
        </references>
      </pivotArea>
    </format>
    <format dxfId="14214">
      <pivotArea dataOnly="0" labelOnly="1" fieldPosition="0">
        <references count="2">
          <reference field="0" count="1" selected="0">
            <x v="268"/>
          </reference>
          <reference field="1" count="1">
            <x v="266"/>
          </reference>
        </references>
      </pivotArea>
    </format>
    <format dxfId="14213">
      <pivotArea dataOnly="0" labelOnly="1" fieldPosition="0">
        <references count="2">
          <reference field="0" count="1" selected="0">
            <x v="269"/>
          </reference>
          <reference field="1" count="1">
            <x v="267"/>
          </reference>
        </references>
      </pivotArea>
    </format>
    <format dxfId="14212">
      <pivotArea dataOnly="0" labelOnly="1" fieldPosition="0">
        <references count="2">
          <reference field="0" count="1" selected="0">
            <x v="270"/>
          </reference>
          <reference field="1" count="1">
            <x v="268"/>
          </reference>
        </references>
      </pivotArea>
    </format>
    <format dxfId="14211">
      <pivotArea dataOnly="0" labelOnly="1" fieldPosition="0">
        <references count="2">
          <reference field="0" count="1" selected="0">
            <x v="271"/>
          </reference>
          <reference field="1" count="1">
            <x v="269"/>
          </reference>
        </references>
      </pivotArea>
    </format>
    <format dxfId="14210">
      <pivotArea dataOnly="0" labelOnly="1" fieldPosition="0">
        <references count="2">
          <reference field="0" count="1" selected="0">
            <x v="272"/>
          </reference>
          <reference field="1" count="1">
            <x v="270"/>
          </reference>
        </references>
      </pivotArea>
    </format>
    <format dxfId="14209">
      <pivotArea dataOnly="0" labelOnly="1" fieldPosition="0">
        <references count="2">
          <reference field="0" count="1" selected="0">
            <x v="273"/>
          </reference>
          <reference field="1" count="1">
            <x v="271"/>
          </reference>
        </references>
      </pivotArea>
    </format>
    <format dxfId="14208">
      <pivotArea dataOnly="0" labelOnly="1" fieldPosition="0">
        <references count="2">
          <reference field="0" count="1" selected="0">
            <x v="274"/>
          </reference>
          <reference field="1" count="1">
            <x v="272"/>
          </reference>
        </references>
      </pivotArea>
    </format>
    <format dxfId="14207">
      <pivotArea dataOnly="0" labelOnly="1" fieldPosition="0">
        <references count="2">
          <reference field="0" count="1" selected="0">
            <x v="275"/>
          </reference>
          <reference field="1" count="1">
            <x v="273"/>
          </reference>
        </references>
      </pivotArea>
    </format>
    <format dxfId="14206">
      <pivotArea dataOnly="0" labelOnly="1" fieldPosition="0">
        <references count="2">
          <reference field="0" count="1" selected="0">
            <x v="276"/>
          </reference>
          <reference field="1" count="1">
            <x v="274"/>
          </reference>
        </references>
      </pivotArea>
    </format>
    <format dxfId="14205">
      <pivotArea dataOnly="0" labelOnly="1" fieldPosition="0">
        <references count="2">
          <reference field="0" count="1" selected="0">
            <x v="277"/>
          </reference>
          <reference field="1" count="1">
            <x v="275"/>
          </reference>
        </references>
      </pivotArea>
    </format>
    <format dxfId="14204">
      <pivotArea dataOnly="0" labelOnly="1" fieldPosition="0">
        <references count="2">
          <reference field="0" count="1" selected="0">
            <x v="278"/>
          </reference>
          <reference field="1" count="1">
            <x v="276"/>
          </reference>
        </references>
      </pivotArea>
    </format>
    <format dxfId="14203">
      <pivotArea dataOnly="0" labelOnly="1" fieldPosition="0">
        <references count="2">
          <reference field="0" count="1" selected="0">
            <x v="279"/>
          </reference>
          <reference field="1" count="1">
            <x v="277"/>
          </reference>
        </references>
      </pivotArea>
    </format>
    <format dxfId="14202">
      <pivotArea dataOnly="0" labelOnly="1" fieldPosition="0">
        <references count="2">
          <reference field="0" count="1" selected="0">
            <x v="280"/>
          </reference>
          <reference field="1" count="1">
            <x v="278"/>
          </reference>
        </references>
      </pivotArea>
    </format>
    <format dxfId="14201">
      <pivotArea dataOnly="0" labelOnly="1" fieldPosition="0">
        <references count="2">
          <reference field="0" count="1" selected="0">
            <x v="281"/>
          </reference>
          <reference field="1" count="1">
            <x v="279"/>
          </reference>
        </references>
      </pivotArea>
    </format>
    <format dxfId="14200">
      <pivotArea dataOnly="0" labelOnly="1" fieldPosition="0">
        <references count="2">
          <reference field="0" count="1" selected="0">
            <x v="282"/>
          </reference>
          <reference field="1" count="1">
            <x v="280"/>
          </reference>
        </references>
      </pivotArea>
    </format>
    <format dxfId="14199">
      <pivotArea dataOnly="0" labelOnly="1" fieldPosition="0">
        <references count="2">
          <reference field="0" count="1" selected="0">
            <x v="283"/>
          </reference>
          <reference field="1" count="1">
            <x v="281"/>
          </reference>
        </references>
      </pivotArea>
    </format>
    <format dxfId="14198">
      <pivotArea dataOnly="0" labelOnly="1" fieldPosition="0">
        <references count="2">
          <reference field="0" count="1" selected="0">
            <x v="284"/>
          </reference>
          <reference field="1" count="1">
            <x v="282"/>
          </reference>
        </references>
      </pivotArea>
    </format>
    <format dxfId="14197">
      <pivotArea dataOnly="0" labelOnly="1" fieldPosition="0">
        <references count="2">
          <reference field="0" count="1" selected="0">
            <x v="285"/>
          </reference>
          <reference field="1" count="1">
            <x v="283"/>
          </reference>
        </references>
      </pivotArea>
    </format>
    <format dxfId="14196">
      <pivotArea dataOnly="0" labelOnly="1" fieldPosition="0">
        <references count="2">
          <reference field="0" count="1" selected="0">
            <x v="286"/>
          </reference>
          <reference field="1" count="1">
            <x v="284"/>
          </reference>
        </references>
      </pivotArea>
    </format>
    <format dxfId="14195">
      <pivotArea dataOnly="0" labelOnly="1" fieldPosition="0">
        <references count="2">
          <reference field="0" count="1" selected="0">
            <x v="287"/>
          </reference>
          <reference field="1" count="1">
            <x v="285"/>
          </reference>
        </references>
      </pivotArea>
    </format>
    <format dxfId="14194">
      <pivotArea dataOnly="0" labelOnly="1" fieldPosition="0">
        <references count="2">
          <reference field="0" count="1" selected="0">
            <x v="288"/>
          </reference>
          <reference field="1" count="1">
            <x v="286"/>
          </reference>
        </references>
      </pivotArea>
    </format>
    <format dxfId="14193">
      <pivotArea dataOnly="0" labelOnly="1" fieldPosition="0">
        <references count="2">
          <reference field="0" count="1" selected="0">
            <x v="289"/>
          </reference>
          <reference field="1" count="1">
            <x v="287"/>
          </reference>
        </references>
      </pivotArea>
    </format>
    <format dxfId="14192">
      <pivotArea dataOnly="0" labelOnly="1" fieldPosition="0">
        <references count="2">
          <reference field="0" count="1" selected="0">
            <x v="290"/>
          </reference>
          <reference field="1" count="1">
            <x v="288"/>
          </reference>
        </references>
      </pivotArea>
    </format>
    <format dxfId="14191">
      <pivotArea dataOnly="0" labelOnly="1" fieldPosition="0">
        <references count="2">
          <reference field="0" count="1" selected="0">
            <x v="291"/>
          </reference>
          <reference field="1" count="1">
            <x v="289"/>
          </reference>
        </references>
      </pivotArea>
    </format>
    <format dxfId="14190">
      <pivotArea dataOnly="0" labelOnly="1" fieldPosition="0">
        <references count="2">
          <reference field="0" count="1" selected="0">
            <x v="292"/>
          </reference>
          <reference field="1" count="1">
            <x v="290"/>
          </reference>
        </references>
      </pivotArea>
    </format>
    <format dxfId="14189">
      <pivotArea dataOnly="0" labelOnly="1" fieldPosition="0">
        <references count="2">
          <reference field="0" count="1" selected="0">
            <x v="293"/>
          </reference>
          <reference field="1" count="1">
            <x v="291"/>
          </reference>
        </references>
      </pivotArea>
    </format>
    <format dxfId="14188">
      <pivotArea dataOnly="0" labelOnly="1" fieldPosition="0">
        <references count="2">
          <reference field="0" count="1" selected="0">
            <x v="294"/>
          </reference>
          <reference field="1" count="1">
            <x v="292"/>
          </reference>
        </references>
      </pivotArea>
    </format>
    <format dxfId="14187">
      <pivotArea dataOnly="0" labelOnly="1" fieldPosition="0">
        <references count="2">
          <reference field="0" count="1" selected="0">
            <x v="295"/>
          </reference>
          <reference field="1" count="1">
            <x v="293"/>
          </reference>
        </references>
      </pivotArea>
    </format>
    <format dxfId="14186">
      <pivotArea dataOnly="0" labelOnly="1" fieldPosition="0">
        <references count="2">
          <reference field="0" count="1" selected="0">
            <x v="296"/>
          </reference>
          <reference field="1" count="1">
            <x v="294"/>
          </reference>
        </references>
      </pivotArea>
    </format>
    <format dxfId="14185">
      <pivotArea dataOnly="0" labelOnly="1" fieldPosition="0">
        <references count="2">
          <reference field="0" count="1" selected="0">
            <x v="297"/>
          </reference>
          <reference field="1" count="1">
            <x v="295"/>
          </reference>
        </references>
      </pivotArea>
    </format>
    <format dxfId="14184">
      <pivotArea dataOnly="0" labelOnly="1" fieldPosition="0">
        <references count="2">
          <reference field="0" count="1" selected="0">
            <x v="298"/>
          </reference>
          <reference field="1" count="1">
            <x v="296"/>
          </reference>
        </references>
      </pivotArea>
    </format>
    <format dxfId="14183">
      <pivotArea dataOnly="0" labelOnly="1" fieldPosition="0">
        <references count="2">
          <reference field="0" count="1" selected="0">
            <x v="299"/>
          </reference>
          <reference field="1" count="1">
            <x v="297"/>
          </reference>
        </references>
      </pivotArea>
    </format>
    <format dxfId="14182">
      <pivotArea dataOnly="0" labelOnly="1" fieldPosition="0">
        <references count="2">
          <reference field="0" count="1" selected="0">
            <x v="300"/>
          </reference>
          <reference field="1" count="1">
            <x v="298"/>
          </reference>
        </references>
      </pivotArea>
    </format>
    <format dxfId="14181">
      <pivotArea dataOnly="0" labelOnly="1" fieldPosition="0">
        <references count="2">
          <reference field="0" count="1" selected="0">
            <x v="301"/>
          </reference>
          <reference field="1" count="1">
            <x v="299"/>
          </reference>
        </references>
      </pivotArea>
    </format>
    <format dxfId="14180">
      <pivotArea dataOnly="0" labelOnly="1" fieldPosition="0">
        <references count="2">
          <reference field="0" count="1" selected="0">
            <x v="302"/>
          </reference>
          <reference field="1" count="1">
            <x v="300"/>
          </reference>
        </references>
      </pivotArea>
    </format>
    <format dxfId="14179">
      <pivotArea dataOnly="0" labelOnly="1" fieldPosition="0">
        <references count="2">
          <reference field="0" count="1" selected="0">
            <x v="303"/>
          </reference>
          <reference field="1" count="1">
            <x v="301"/>
          </reference>
        </references>
      </pivotArea>
    </format>
    <format dxfId="14178">
      <pivotArea dataOnly="0" labelOnly="1" fieldPosition="0">
        <references count="2">
          <reference field="0" count="1" selected="0">
            <x v="304"/>
          </reference>
          <reference field="1" count="1">
            <x v="302"/>
          </reference>
        </references>
      </pivotArea>
    </format>
    <format dxfId="14177">
      <pivotArea dataOnly="0" labelOnly="1" fieldPosition="0">
        <references count="2">
          <reference field="0" count="1" selected="0">
            <x v="305"/>
          </reference>
          <reference field="1" count="1">
            <x v="303"/>
          </reference>
        </references>
      </pivotArea>
    </format>
    <format dxfId="14176">
      <pivotArea dataOnly="0" labelOnly="1" fieldPosition="0">
        <references count="2">
          <reference field="0" count="1" selected="0">
            <x v="306"/>
          </reference>
          <reference field="1" count="1">
            <x v="304"/>
          </reference>
        </references>
      </pivotArea>
    </format>
    <format dxfId="14175">
      <pivotArea dataOnly="0" labelOnly="1" fieldPosition="0">
        <references count="2">
          <reference field="0" count="1" selected="0">
            <x v="307"/>
          </reference>
          <reference field="1" count="1">
            <x v="305"/>
          </reference>
        </references>
      </pivotArea>
    </format>
    <format dxfId="14174">
      <pivotArea dataOnly="0" labelOnly="1" fieldPosition="0">
        <references count="2">
          <reference field="0" count="1" selected="0">
            <x v="308"/>
          </reference>
          <reference field="1" count="1">
            <x v="306"/>
          </reference>
        </references>
      </pivotArea>
    </format>
    <format dxfId="14173">
      <pivotArea dataOnly="0" labelOnly="1" fieldPosition="0">
        <references count="2">
          <reference field="0" count="1" selected="0">
            <x v="309"/>
          </reference>
          <reference field="1" count="1">
            <x v="307"/>
          </reference>
        </references>
      </pivotArea>
    </format>
    <format dxfId="14172">
      <pivotArea dataOnly="0" labelOnly="1" fieldPosition="0">
        <references count="2">
          <reference field="0" count="1" selected="0">
            <x v="310"/>
          </reference>
          <reference field="1" count="1">
            <x v="308"/>
          </reference>
        </references>
      </pivotArea>
    </format>
    <format dxfId="14171">
      <pivotArea dataOnly="0" labelOnly="1" fieldPosition="0">
        <references count="2">
          <reference field="0" count="1" selected="0">
            <x v="311"/>
          </reference>
          <reference field="1" count="1">
            <x v="309"/>
          </reference>
        </references>
      </pivotArea>
    </format>
    <format dxfId="14170">
      <pivotArea dataOnly="0" labelOnly="1" fieldPosition="0">
        <references count="2">
          <reference field="0" count="1" selected="0">
            <x v="312"/>
          </reference>
          <reference field="1" count="1">
            <x v="310"/>
          </reference>
        </references>
      </pivotArea>
    </format>
    <format dxfId="14169">
      <pivotArea dataOnly="0" labelOnly="1" fieldPosition="0">
        <references count="2">
          <reference field="0" count="1" selected="0">
            <x v="313"/>
          </reference>
          <reference field="1" count="1">
            <x v="311"/>
          </reference>
        </references>
      </pivotArea>
    </format>
    <format dxfId="14168">
      <pivotArea dataOnly="0" labelOnly="1" fieldPosition="0">
        <references count="2">
          <reference field="0" count="1" selected="0">
            <x v="314"/>
          </reference>
          <reference field="1" count="1">
            <x v="312"/>
          </reference>
        </references>
      </pivotArea>
    </format>
    <format dxfId="14167">
      <pivotArea dataOnly="0" labelOnly="1" fieldPosition="0">
        <references count="2">
          <reference field="0" count="1" selected="0">
            <x v="315"/>
          </reference>
          <reference field="1" count="1">
            <x v="313"/>
          </reference>
        </references>
      </pivotArea>
    </format>
    <format dxfId="14166">
      <pivotArea dataOnly="0" labelOnly="1" fieldPosition="0">
        <references count="2">
          <reference field="0" count="1" selected="0">
            <x v="316"/>
          </reference>
          <reference field="1" count="1">
            <x v="314"/>
          </reference>
        </references>
      </pivotArea>
    </format>
    <format dxfId="14165">
      <pivotArea dataOnly="0" labelOnly="1" fieldPosition="0">
        <references count="2">
          <reference field="0" count="1" selected="0">
            <x v="317"/>
          </reference>
          <reference field="1" count="1">
            <x v="315"/>
          </reference>
        </references>
      </pivotArea>
    </format>
    <format dxfId="14164">
      <pivotArea dataOnly="0" labelOnly="1" fieldPosition="0">
        <references count="2">
          <reference field="0" count="1" selected="0">
            <x v="318"/>
          </reference>
          <reference field="1" count="1">
            <x v="316"/>
          </reference>
        </references>
      </pivotArea>
    </format>
    <format dxfId="14163">
      <pivotArea dataOnly="0" labelOnly="1" fieldPosition="0">
        <references count="2">
          <reference field="0" count="1" selected="0">
            <x v="319"/>
          </reference>
          <reference field="1" count="1">
            <x v="317"/>
          </reference>
        </references>
      </pivotArea>
    </format>
    <format dxfId="14162">
      <pivotArea dataOnly="0" labelOnly="1" fieldPosition="0">
        <references count="2">
          <reference field="0" count="1" selected="0">
            <x v="320"/>
          </reference>
          <reference field="1" count="1">
            <x v="318"/>
          </reference>
        </references>
      </pivotArea>
    </format>
    <format dxfId="14161">
      <pivotArea dataOnly="0" labelOnly="1" fieldPosition="0">
        <references count="2">
          <reference field="0" count="1" selected="0">
            <x v="321"/>
          </reference>
          <reference field="1" count="1">
            <x v="319"/>
          </reference>
        </references>
      </pivotArea>
    </format>
    <format dxfId="14160">
      <pivotArea dataOnly="0" labelOnly="1" fieldPosition="0">
        <references count="2">
          <reference field="0" count="1" selected="0">
            <x v="322"/>
          </reference>
          <reference field="1" count="1">
            <x v="320"/>
          </reference>
        </references>
      </pivotArea>
    </format>
    <format dxfId="14159">
      <pivotArea dataOnly="0" labelOnly="1" fieldPosition="0">
        <references count="2">
          <reference field="0" count="1" selected="0">
            <x v="323"/>
          </reference>
          <reference field="1" count="1">
            <x v="321"/>
          </reference>
        </references>
      </pivotArea>
    </format>
    <format dxfId="14158">
      <pivotArea dataOnly="0" labelOnly="1" fieldPosition="0">
        <references count="2">
          <reference field="0" count="1" selected="0">
            <x v="324"/>
          </reference>
          <reference field="1" count="1">
            <x v="322"/>
          </reference>
        </references>
      </pivotArea>
    </format>
    <format dxfId="14157">
      <pivotArea dataOnly="0" labelOnly="1" fieldPosition="0">
        <references count="2">
          <reference field="0" count="1" selected="0">
            <x v="325"/>
          </reference>
          <reference field="1" count="1">
            <x v="323"/>
          </reference>
        </references>
      </pivotArea>
    </format>
    <format dxfId="14156">
      <pivotArea dataOnly="0" labelOnly="1" fieldPosition="0">
        <references count="2">
          <reference field="0" count="1" selected="0">
            <x v="326"/>
          </reference>
          <reference field="1" count="1">
            <x v="324"/>
          </reference>
        </references>
      </pivotArea>
    </format>
    <format dxfId="14155">
      <pivotArea dataOnly="0" labelOnly="1" fieldPosition="0">
        <references count="2">
          <reference field="0" count="1" selected="0">
            <x v="327"/>
          </reference>
          <reference field="1" count="1">
            <x v="325"/>
          </reference>
        </references>
      </pivotArea>
    </format>
    <format dxfId="14154">
      <pivotArea dataOnly="0" labelOnly="1" fieldPosition="0">
        <references count="2">
          <reference field="0" count="1" selected="0">
            <x v="328"/>
          </reference>
          <reference field="1" count="1">
            <x v="326"/>
          </reference>
        </references>
      </pivotArea>
    </format>
    <format dxfId="14153">
      <pivotArea dataOnly="0" labelOnly="1" fieldPosition="0">
        <references count="2">
          <reference field="0" count="1" selected="0">
            <x v="329"/>
          </reference>
          <reference field="1" count="1">
            <x v="327"/>
          </reference>
        </references>
      </pivotArea>
    </format>
    <format dxfId="14152">
      <pivotArea dataOnly="0" labelOnly="1" fieldPosition="0">
        <references count="2">
          <reference field="0" count="1" selected="0">
            <x v="330"/>
          </reference>
          <reference field="1" count="1">
            <x v="328"/>
          </reference>
        </references>
      </pivotArea>
    </format>
    <format dxfId="14151">
      <pivotArea dataOnly="0" labelOnly="1" fieldPosition="0">
        <references count="2">
          <reference field="0" count="1" selected="0">
            <x v="331"/>
          </reference>
          <reference field="1" count="1">
            <x v="329"/>
          </reference>
        </references>
      </pivotArea>
    </format>
    <format dxfId="14150">
      <pivotArea dataOnly="0" labelOnly="1" fieldPosition="0">
        <references count="2">
          <reference field="0" count="1" selected="0">
            <x v="332"/>
          </reference>
          <reference field="1" count="1">
            <x v="330"/>
          </reference>
        </references>
      </pivotArea>
    </format>
    <format dxfId="14149">
      <pivotArea dataOnly="0" labelOnly="1" fieldPosition="0">
        <references count="2">
          <reference field="0" count="1" selected="0">
            <x v="333"/>
          </reference>
          <reference field="1" count="1">
            <x v="331"/>
          </reference>
        </references>
      </pivotArea>
    </format>
    <format dxfId="14148">
      <pivotArea dataOnly="0" labelOnly="1" fieldPosition="0">
        <references count="2">
          <reference field="0" count="1" selected="0">
            <x v="334"/>
          </reference>
          <reference field="1" count="1">
            <x v="332"/>
          </reference>
        </references>
      </pivotArea>
    </format>
    <format dxfId="14147">
      <pivotArea dataOnly="0" labelOnly="1" fieldPosition="0">
        <references count="2">
          <reference field="0" count="1" selected="0">
            <x v="335"/>
          </reference>
          <reference field="1" count="1">
            <x v="333"/>
          </reference>
        </references>
      </pivotArea>
    </format>
    <format dxfId="14146">
      <pivotArea dataOnly="0" labelOnly="1" fieldPosition="0">
        <references count="2">
          <reference field="0" count="1" selected="0">
            <x v="336"/>
          </reference>
          <reference field="1" count="1">
            <x v="334"/>
          </reference>
        </references>
      </pivotArea>
    </format>
    <format dxfId="14145">
      <pivotArea dataOnly="0" labelOnly="1" fieldPosition="0">
        <references count="2">
          <reference field="0" count="1" selected="0">
            <x v="337"/>
          </reference>
          <reference field="1" count="1">
            <x v="335"/>
          </reference>
        </references>
      </pivotArea>
    </format>
    <format dxfId="14144">
      <pivotArea dataOnly="0" labelOnly="1" fieldPosition="0">
        <references count="2">
          <reference field="0" count="1" selected="0">
            <x v="338"/>
          </reference>
          <reference field="1" count="1">
            <x v="336"/>
          </reference>
        </references>
      </pivotArea>
    </format>
    <format dxfId="14143">
      <pivotArea dataOnly="0" labelOnly="1" fieldPosition="0">
        <references count="2">
          <reference field="0" count="1" selected="0">
            <x v="339"/>
          </reference>
          <reference field="1" count="1">
            <x v="337"/>
          </reference>
        </references>
      </pivotArea>
    </format>
    <format dxfId="14142">
      <pivotArea dataOnly="0" labelOnly="1" fieldPosition="0">
        <references count="2">
          <reference field="0" count="1" selected="0">
            <x v="340"/>
          </reference>
          <reference field="1" count="1">
            <x v="338"/>
          </reference>
        </references>
      </pivotArea>
    </format>
    <format dxfId="14141">
      <pivotArea dataOnly="0" labelOnly="1" fieldPosition="0">
        <references count="2">
          <reference field="0" count="1" selected="0">
            <x v="341"/>
          </reference>
          <reference field="1" count="1">
            <x v="339"/>
          </reference>
        </references>
      </pivotArea>
    </format>
    <format dxfId="14140">
      <pivotArea dataOnly="0" labelOnly="1" fieldPosition="0">
        <references count="2">
          <reference field="0" count="1" selected="0">
            <x v="342"/>
          </reference>
          <reference field="1" count="1">
            <x v="340"/>
          </reference>
        </references>
      </pivotArea>
    </format>
    <format dxfId="14139">
      <pivotArea dataOnly="0" labelOnly="1" fieldPosition="0">
        <references count="2">
          <reference field="0" count="1" selected="0">
            <x v="343"/>
          </reference>
          <reference field="1" count="1">
            <x v="341"/>
          </reference>
        </references>
      </pivotArea>
    </format>
    <format dxfId="14138">
      <pivotArea dataOnly="0" labelOnly="1" fieldPosition="0">
        <references count="2">
          <reference field="0" count="1" selected="0">
            <x v="344"/>
          </reference>
          <reference field="1" count="1">
            <x v="342"/>
          </reference>
        </references>
      </pivotArea>
    </format>
    <format dxfId="14137">
      <pivotArea dataOnly="0" labelOnly="1" fieldPosition="0">
        <references count="2">
          <reference field="0" count="1" selected="0">
            <x v="345"/>
          </reference>
          <reference field="1" count="1">
            <x v="343"/>
          </reference>
        </references>
      </pivotArea>
    </format>
    <format dxfId="14136">
      <pivotArea dataOnly="0" labelOnly="1" fieldPosition="0">
        <references count="2">
          <reference field="0" count="1" selected="0">
            <x v="346"/>
          </reference>
          <reference field="1" count="1">
            <x v="344"/>
          </reference>
        </references>
      </pivotArea>
    </format>
    <format dxfId="14135">
      <pivotArea dataOnly="0" labelOnly="1" fieldPosition="0">
        <references count="2">
          <reference field="0" count="1" selected="0">
            <x v="347"/>
          </reference>
          <reference field="1" count="1">
            <x v="345"/>
          </reference>
        </references>
      </pivotArea>
    </format>
    <format dxfId="14134">
      <pivotArea dataOnly="0" labelOnly="1" fieldPosition="0">
        <references count="2">
          <reference field="0" count="1" selected="0">
            <x v="348"/>
          </reference>
          <reference field="1" count="1">
            <x v="346"/>
          </reference>
        </references>
      </pivotArea>
    </format>
    <format dxfId="14133">
      <pivotArea dataOnly="0" labelOnly="1" fieldPosition="0">
        <references count="2">
          <reference field="0" count="1" selected="0">
            <x v="349"/>
          </reference>
          <reference field="1" count="1">
            <x v="347"/>
          </reference>
        </references>
      </pivotArea>
    </format>
    <format dxfId="14132">
      <pivotArea dataOnly="0" labelOnly="1" fieldPosition="0">
        <references count="2">
          <reference field="0" count="1" selected="0">
            <x v="350"/>
          </reference>
          <reference field="1" count="1">
            <x v="348"/>
          </reference>
        </references>
      </pivotArea>
    </format>
    <format dxfId="14131">
      <pivotArea dataOnly="0" labelOnly="1" fieldPosition="0">
        <references count="2">
          <reference field="0" count="1" selected="0">
            <x v="351"/>
          </reference>
          <reference field="1" count="1">
            <x v="349"/>
          </reference>
        </references>
      </pivotArea>
    </format>
    <format dxfId="14130">
      <pivotArea dataOnly="0" labelOnly="1" fieldPosition="0">
        <references count="2">
          <reference field="0" count="1" selected="0">
            <x v="352"/>
          </reference>
          <reference field="1" count="1">
            <x v="350"/>
          </reference>
        </references>
      </pivotArea>
    </format>
    <format dxfId="14129">
      <pivotArea dataOnly="0" labelOnly="1" fieldPosition="0">
        <references count="2">
          <reference field="0" count="1" selected="0">
            <x v="353"/>
          </reference>
          <reference field="1" count="1">
            <x v="351"/>
          </reference>
        </references>
      </pivotArea>
    </format>
    <format dxfId="14128">
      <pivotArea dataOnly="0" labelOnly="1" fieldPosition="0">
        <references count="2">
          <reference field="0" count="1" selected="0">
            <x v="354"/>
          </reference>
          <reference field="1" count="1">
            <x v="352"/>
          </reference>
        </references>
      </pivotArea>
    </format>
    <format dxfId="14127">
      <pivotArea dataOnly="0" labelOnly="1" fieldPosition="0">
        <references count="2">
          <reference field="0" count="1" selected="0">
            <x v="355"/>
          </reference>
          <reference field="1" count="1">
            <x v="353"/>
          </reference>
        </references>
      </pivotArea>
    </format>
    <format dxfId="14126">
      <pivotArea dataOnly="0" labelOnly="1" fieldPosition="0">
        <references count="2">
          <reference field="0" count="1" selected="0">
            <x v="356"/>
          </reference>
          <reference field="1" count="1">
            <x v="354"/>
          </reference>
        </references>
      </pivotArea>
    </format>
    <format dxfId="14125">
      <pivotArea dataOnly="0" labelOnly="1" fieldPosition="0">
        <references count="2">
          <reference field="0" count="1" selected="0">
            <x v="357"/>
          </reference>
          <reference field="1" count="1">
            <x v="355"/>
          </reference>
        </references>
      </pivotArea>
    </format>
    <format dxfId="14124">
      <pivotArea dataOnly="0" labelOnly="1" fieldPosition="0">
        <references count="2">
          <reference field="0" count="1" selected="0">
            <x v="358"/>
          </reference>
          <reference field="1" count="1">
            <x v="356"/>
          </reference>
        </references>
      </pivotArea>
    </format>
    <format dxfId="14123">
      <pivotArea dataOnly="0" labelOnly="1" fieldPosition="0">
        <references count="2">
          <reference field="0" count="1" selected="0">
            <x v="359"/>
          </reference>
          <reference field="1" count="1">
            <x v="357"/>
          </reference>
        </references>
      </pivotArea>
    </format>
    <format dxfId="14122">
      <pivotArea dataOnly="0" labelOnly="1" fieldPosition="0">
        <references count="2">
          <reference field="0" count="1" selected="0">
            <x v="360"/>
          </reference>
          <reference field="1" count="1">
            <x v="358"/>
          </reference>
        </references>
      </pivotArea>
    </format>
    <format dxfId="14121">
      <pivotArea dataOnly="0" labelOnly="1" fieldPosition="0">
        <references count="2">
          <reference field="0" count="1" selected="0">
            <x v="361"/>
          </reference>
          <reference field="1" count="1">
            <x v="359"/>
          </reference>
        </references>
      </pivotArea>
    </format>
    <format dxfId="14120">
      <pivotArea dataOnly="0" labelOnly="1" fieldPosition="0">
        <references count="2">
          <reference field="0" count="1" selected="0">
            <x v="362"/>
          </reference>
          <reference field="1" count="1">
            <x v="360"/>
          </reference>
        </references>
      </pivotArea>
    </format>
    <format dxfId="14119">
      <pivotArea dataOnly="0" labelOnly="1" fieldPosition="0">
        <references count="2">
          <reference field="0" count="1" selected="0">
            <x v="363"/>
          </reference>
          <reference field="1" count="1">
            <x v="361"/>
          </reference>
        </references>
      </pivotArea>
    </format>
    <format dxfId="14118">
      <pivotArea dataOnly="0" labelOnly="1" fieldPosition="0">
        <references count="2">
          <reference field="0" count="1" selected="0">
            <x v="364"/>
          </reference>
          <reference field="1" count="1">
            <x v="362"/>
          </reference>
        </references>
      </pivotArea>
    </format>
    <format dxfId="14117">
      <pivotArea dataOnly="0" labelOnly="1" fieldPosition="0">
        <references count="2">
          <reference field="0" count="1" selected="0">
            <x v="365"/>
          </reference>
          <reference field="1" count="1">
            <x v="363"/>
          </reference>
        </references>
      </pivotArea>
    </format>
    <format dxfId="14116">
      <pivotArea dataOnly="0" labelOnly="1" fieldPosition="0">
        <references count="2">
          <reference field="0" count="1" selected="0">
            <x v="366"/>
          </reference>
          <reference field="1" count="1">
            <x v="364"/>
          </reference>
        </references>
      </pivotArea>
    </format>
    <format dxfId="14115">
      <pivotArea dataOnly="0" labelOnly="1" fieldPosition="0">
        <references count="2">
          <reference field="0" count="1" selected="0">
            <x v="367"/>
          </reference>
          <reference field="1" count="1">
            <x v="365"/>
          </reference>
        </references>
      </pivotArea>
    </format>
    <format dxfId="14114">
      <pivotArea dataOnly="0" labelOnly="1" fieldPosition="0">
        <references count="2">
          <reference field="0" count="1" selected="0">
            <x v="368"/>
          </reference>
          <reference field="1" count="1">
            <x v="366"/>
          </reference>
        </references>
      </pivotArea>
    </format>
    <format dxfId="14113">
      <pivotArea dataOnly="0" labelOnly="1" fieldPosition="0">
        <references count="2">
          <reference field="0" count="1" selected="0">
            <x v="369"/>
          </reference>
          <reference field="1" count="1">
            <x v="367"/>
          </reference>
        </references>
      </pivotArea>
    </format>
    <format dxfId="14112">
      <pivotArea dataOnly="0" labelOnly="1" fieldPosition="0">
        <references count="2">
          <reference field="0" count="1" selected="0">
            <x v="370"/>
          </reference>
          <reference field="1" count="1">
            <x v="368"/>
          </reference>
        </references>
      </pivotArea>
    </format>
    <format dxfId="14111">
      <pivotArea dataOnly="0" labelOnly="1" fieldPosition="0">
        <references count="2">
          <reference field="0" count="1" selected="0">
            <x v="371"/>
          </reference>
          <reference field="1" count="1">
            <x v="369"/>
          </reference>
        </references>
      </pivotArea>
    </format>
    <format dxfId="14110">
      <pivotArea dataOnly="0" labelOnly="1" fieldPosition="0">
        <references count="2">
          <reference field="0" count="1" selected="0">
            <x v="372"/>
          </reference>
          <reference field="1" count="1">
            <x v="370"/>
          </reference>
        </references>
      </pivotArea>
    </format>
    <format dxfId="14109">
      <pivotArea dataOnly="0" labelOnly="1" fieldPosition="0">
        <references count="2">
          <reference field="0" count="1" selected="0">
            <x v="373"/>
          </reference>
          <reference field="1" count="1">
            <x v="371"/>
          </reference>
        </references>
      </pivotArea>
    </format>
    <format dxfId="14108">
      <pivotArea dataOnly="0" labelOnly="1" fieldPosition="0">
        <references count="2">
          <reference field="0" count="1" selected="0">
            <x v="374"/>
          </reference>
          <reference field="1" count="1">
            <x v="372"/>
          </reference>
        </references>
      </pivotArea>
    </format>
    <format dxfId="14107">
      <pivotArea dataOnly="0" labelOnly="1" fieldPosition="0">
        <references count="2">
          <reference field="0" count="1" selected="0">
            <x v="375"/>
          </reference>
          <reference field="1" count="1">
            <x v="373"/>
          </reference>
        </references>
      </pivotArea>
    </format>
    <format dxfId="14106">
      <pivotArea dataOnly="0" labelOnly="1" fieldPosition="0">
        <references count="2">
          <reference field="0" count="1" selected="0">
            <x v="376"/>
          </reference>
          <reference field="1" count="1">
            <x v="374"/>
          </reference>
        </references>
      </pivotArea>
    </format>
    <format dxfId="14105">
      <pivotArea dataOnly="0" labelOnly="1" fieldPosition="0">
        <references count="2">
          <reference field="0" count="1" selected="0">
            <x v="377"/>
          </reference>
          <reference field="1" count="1">
            <x v="375"/>
          </reference>
        </references>
      </pivotArea>
    </format>
    <format dxfId="14104">
      <pivotArea dataOnly="0" labelOnly="1" fieldPosition="0">
        <references count="2">
          <reference field="0" count="1" selected="0">
            <x v="378"/>
          </reference>
          <reference field="1" count="1">
            <x v="376"/>
          </reference>
        </references>
      </pivotArea>
    </format>
    <format dxfId="14103">
      <pivotArea dataOnly="0" labelOnly="1" fieldPosition="0">
        <references count="2">
          <reference field="0" count="1" selected="0">
            <x v="379"/>
          </reference>
          <reference field="1" count="1">
            <x v="377"/>
          </reference>
        </references>
      </pivotArea>
    </format>
    <format dxfId="14102">
      <pivotArea dataOnly="0" labelOnly="1" fieldPosition="0">
        <references count="2">
          <reference field="0" count="1" selected="0">
            <x v="380"/>
          </reference>
          <reference field="1" count="1">
            <x v="378"/>
          </reference>
        </references>
      </pivotArea>
    </format>
    <format dxfId="14101">
      <pivotArea dataOnly="0" labelOnly="1" fieldPosition="0">
        <references count="2">
          <reference field="0" count="1" selected="0">
            <x v="381"/>
          </reference>
          <reference field="1" count="1">
            <x v="379"/>
          </reference>
        </references>
      </pivotArea>
    </format>
    <format dxfId="14100">
      <pivotArea dataOnly="0" labelOnly="1" fieldPosition="0">
        <references count="2">
          <reference field="0" count="1" selected="0">
            <x v="382"/>
          </reference>
          <reference field="1" count="1">
            <x v="380"/>
          </reference>
        </references>
      </pivotArea>
    </format>
    <format dxfId="14099">
      <pivotArea dataOnly="0" labelOnly="1" fieldPosition="0">
        <references count="2">
          <reference field="0" count="1" selected="0">
            <x v="383"/>
          </reference>
          <reference field="1" count="1">
            <x v="381"/>
          </reference>
        </references>
      </pivotArea>
    </format>
    <format dxfId="14098">
      <pivotArea dataOnly="0" labelOnly="1" fieldPosition="0">
        <references count="2">
          <reference field="0" count="1" selected="0">
            <x v="384"/>
          </reference>
          <reference field="1" count="1">
            <x v="382"/>
          </reference>
        </references>
      </pivotArea>
    </format>
    <format dxfId="14097">
      <pivotArea dataOnly="0" labelOnly="1" fieldPosition="0">
        <references count="2">
          <reference field="0" count="1" selected="0">
            <x v="385"/>
          </reference>
          <reference field="1" count="1">
            <x v="383"/>
          </reference>
        </references>
      </pivotArea>
    </format>
    <format dxfId="14096">
      <pivotArea dataOnly="0" labelOnly="1" fieldPosition="0">
        <references count="2">
          <reference field="0" count="1" selected="0">
            <x v="386"/>
          </reference>
          <reference field="1" count="1">
            <x v="384"/>
          </reference>
        </references>
      </pivotArea>
    </format>
    <format dxfId="14095">
      <pivotArea dataOnly="0" labelOnly="1" fieldPosition="0">
        <references count="2">
          <reference field="0" count="1" selected="0">
            <x v="387"/>
          </reference>
          <reference field="1" count="1">
            <x v="385"/>
          </reference>
        </references>
      </pivotArea>
    </format>
    <format dxfId="14094">
      <pivotArea dataOnly="0" labelOnly="1" fieldPosition="0">
        <references count="2">
          <reference field="0" count="1" selected="0">
            <x v="388"/>
          </reference>
          <reference field="1" count="1">
            <x v="386"/>
          </reference>
        </references>
      </pivotArea>
    </format>
    <format dxfId="14093">
      <pivotArea dataOnly="0" labelOnly="1" fieldPosition="0">
        <references count="2">
          <reference field="0" count="1" selected="0">
            <x v="389"/>
          </reference>
          <reference field="1" count="1">
            <x v="387"/>
          </reference>
        </references>
      </pivotArea>
    </format>
    <format dxfId="14092">
      <pivotArea dataOnly="0" labelOnly="1" fieldPosition="0">
        <references count="2">
          <reference field="0" count="1" selected="0">
            <x v="390"/>
          </reference>
          <reference field="1" count="1">
            <x v="388"/>
          </reference>
        </references>
      </pivotArea>
    </format>
    <format dxfId="14091">
      <pivotArea dataOnly="0" labelOnly="1" fieldPosition="0">
        <references count="2">
          <reference field="0" count="1" selected="0">
            <x v="391"/>
          </reference>
          <reference field="1" count="1">
            <x v="389"/>
          </reference>
        </references>
      </pivotArea>
    </format>
    <format dxfId="14090">
      <pivotArea dataOnly="0" labelOnly="1" fieldPosition="0">
        <references count="2">
          <reference field="0" count="1" selected="0">
            <x v="392"/>
          </reference>
          <reference field="1" count="1">
            <x v="390"/>
          </reference>
        </references>
      </pivotArea>
    </format>
    <format dxfId="14089">
      <pivotArea dataOnly="0" labelOnly="1" fieldPosition="0">
        <references count="2">
          <reference field="0" count="1" selected="0">
            <x v="393"/>
          </reference>
          <reference field="1" count="1">
            <x v="391"/>
          </reference>
        </references>
      </pivotArea>
    </format>
    <format dxfId="14088">
      <pivotArea dataOnly="0" labelOnly="1" fieldPosition="0">
        <references count="2">
          <reference field="0" count="1" selected="0">
            <x v="394"/>
          </reference>
          <reference field="1" count="1">
            <x v="392"/>
          </reference>
        </references>
      </pivotArea>
    </format>
    <format dxfId="14087">
      <pivotArea dataOnly="0" labelOnly="1" fieldPosition="0">
        <references count="2">
          <reference field="0" count="1" selected="0">
            <x v="395"/>
          </reference>
          <reference field="1" count="1">
            <x v="393"/>
          </reference>
        </references>
      </pivotArea>
    </format>
    <format dxfId="14086">
      <pivotArea dataOnly="0" labelOnly="1" fieldPosition="0">
        <references count="2">
          <reference field="0" count="1" selected="0">
            <x v="396"/>
          </reference>
          <reference field="1" count="1">
            <x v="394"/>
          </reference>
        </references>
      </pivotArea>
    </format>
    <format dxfId="14085">
      <pivotArea dataOnly="0" labelOnly="1" fieldPosition="0">
        <references count="2">
          <reference field="0" count="1" selected="0">
            <x v="397"/>
          </reference>
          <reference field="1" count="1">
            <x v="395"/>
          </reference>
        </references>
      </pivotArea>
    </format>
    <format dxfId="14084">
      <pivotArea dataOnly="0" labelOnly="1" fieldPosition="0">
        <references count="2">
          <reference field="0" count="1" selected="0">
            <x v="398"/>
          </reference>
          <reference field="1" count="1">
            <x v="396"/>
          </reference>
        </references>
      </pivotArea>
    </format>
    <format dxfId="14083">
      <pivotArea dataOnly="0" labelOnly="1" fieldPosition="0">
        <references count="2">
          <reference field="0" count="1" selected="0">
            <x v="399"/>
          </reference>
          <reference field="1" count="1">
            <x v="397"/>
          </reference>
        </references>
      </pivotArea>
    </format>
    <format dxfId="14082">
      <pivotArea dataOnly="0" labelOnly="1" fieldPosition="0">
        <references count="2">
          <reference field="0" count="1" selected="0">
            <x v="400"/>
          </reference>
          <reference field="1" count="1">
            <x v="398"/>
          </reference>
        </references>
      </pivotArea>
    </format>
    <format dxfId="14081">
      <pivotArea dataOnly="0" labelOnly="1" fieldPosition="0">
        <references count="2">
          <reference field="0" count="1" selected="0">
            <x v="401"/>
          </reference>
          <reference field="1" count="1">
            <x v="399"/>
          </reference>
        </references>
      </pivotArea>
    </format>
    <format dxfId="14080">
      <pivotArea dataOnly="0" labelOnly="1" fieldPosition="0">
        <references count="2">
          <reference field="0" count="1" selected="0">
            <x v="402"/>
          </reference>
          <reference field="1" count="1">
            <x v="400"/>
          </reference>
        </references>
      </pivotArea>
    </format>
    <format dxfId="14079">
      <pivotArea dataOnly="0" labelOnly="1" fieldPosition="0">
        <references count="2">
          <reference field="0" count="1" selected="0">
            <x v="403"/>
          </reference>
          <reference field="1" count="1">
            <x v="401"/>
          </reference>
        </references>
      </pivotArea>
    </format>
    <format dxfId="14078">
      <pivotArea dataOnly="0" labelOnly="1" fieldPosition="0">
        <references count="2">
          <reference field="0" count="1" selected="0">
            <x v="404"/>
          </reference>
          <reference field="1" count="1">
            <x v="402"/>
          </reference>
        </references>
      </pivotArea>
    </format>
    <format dxfId="14077">
      <pivotArea dataOnly="0" labelOnly="1" fieldPosition="0">
        <references count="2">
          <reference field="0" count="1" selected="0">
            <x v="405"/>
          </reference>
          <reference field="1" count="1">
            <x v="403"/>
          </reference>
        </references>
      </pivotArea>
    </format>
    <format dxfId="14076">
      <pivotArea dataOnly="0" labelOnly="1" fieldPosition="0">
        <references count="2">
          <reference field="0" count="1" selected="0">
            <x v="406"/>
          </reference>
          <reference field="1" count="1">
            <x v="404"/>
          </reference>
        </references>
      </pivotArea>
    </format>
    <format dxfId="14075">
      <pivotArea dataOnly="0" labelOnly="1" fieldPosition="0">
        <references count="2">
          <reference field="0" count="1" selected="0">
            <x v="407"/>
          </reference>
          <reference field="1" count="1">
            <x v="405"/>
          </reference>
        </references>
      </pivotArea>
    </format>
    <format dxfId="14074">
      <pivotArea dataOnly="0" labelOnly="1" fieldPosition="0">
        <references count="2">
          <reference field="0" count="1" selected="0">
            <x v="408"/>
          </reference>
          <reference field="1" count="1">
            <x v="406"/>
          </reference>
        </references>
      </pivotArea>
    </format>
    <format dxfId="14073">
      <pivotArea dataOnly="0" labelOnly="1" fieldPosition="0">
        <references count="2">
          <reference field="0" count="1" selected="0">
            <x v="409"/>
          </reference>
          <reference field="1" count="1">
            <x v="407"/>
          </reference>
        </references>
      </pivotArea>
    </format>
    <format dxfId="14072">
      <pivotArea dataOnly="0" labelOnly="1" fieldPosition="0">
        <references count="2">
          <reference field="0" count="1" selected="0">
            <x v="410"/>
          </reference>
          <reference field="1" count="1">
            <x v="408"/>
          </reference>
        </references>
      </pivotArea>
    </format>
    <format dxfId="14071">
      <pivotArea dataOnly="0" labelOnly="1" fieldPosition="0">
        <references count="2">
          <reference field="0" count="1" selected="0">
            <x v="411"/>
          </reference>
          <reference field="1" count="1">
            <x v="409"/>
          </reference>
        </references>
      </pivotArea>
    </format>
    <format dxfId="14070">
      <pivotArea dataOnly="0" labelOnly="1" fieldPosition="0">
        <references count="2">
          <reference field="0" count="1" selected="0">
            <x v="412"/>
          </reference>
          <reference field="1" count="1">
            <x v="410"/>
          </reference>
        </references>
      </pivotArea>
    </format>
    <format dxfId="14069">
      <pivotArea dataOnly="0" labelOnly="1" fieldPosition="0">
        <references count="2">
          <reference field="0" count="1" selected="0">
            <x v="413"/>
          </reference>
          <reference field="1" count="1">
            <x v="411"/>
          </reference>
        </references>
      </pivotArea>
    </format>
    <format dxfId="14068">
      <pivotArea dataOnly="0" labelOnly="1" fieldPosition="0">
        <references count="2">
          <reference field="0" count="1" selected="0">
            <x v="414"/>
          </reference>
          <reference field="1" count="1">
            <x v="412"/>
          </reference>
        </references>
      </pivotArea>
    </format>
    <format dxfId="14067">
      <pivotArea dataOnly="0" labelOnly="1" fieldPosition="0">
        <references count="2">
          <reference field="0" count="1" selected="0">
            <x v="415"/>
          </reference>
          <reference field="1" count="1">
            <x v="413"/>
          </reference>
        </references>
      </pivotArea>
    </format>
    <format dxfId="14066">
      <pivotArea dataOnly="0" labelOnly="1" fieldPosition="0">
        <references count="2">
          <reference field="0" count="1" selected="0">
            <x v="416"/>
          </reference>
          <reference field="1" count="1">
            <x v="414"/>
          </reference>
        </references>
      </pivotArea>
    </format>
    <format dxfId="14065">
      <pivotArea dataOnly="0" labelOnly="1" fieldPosition="0">
        <references count="2">
          <reference field="0" count="1" selected="0">
            <x v="417"/>
          </reference>
          <reference field="1" count="1">
            <x v="415"/>
          </reference>
        </references>
      </pivotArea>
    </format>
    <format dxfId="14064">
      <pivotArea dataOnly="0" labelOnly="1" fieldPosition="0">
        <references count="2">
          <reference field="0" count="1" selected="0">
            <x v="418"/>
          </reference>
          <reference field="1" count="1">
            <x v="416"/>
          </reference>
        </references>
      </pivotArea>
    </format>
    <format dxfId="14063">
      <pivotArea dataOnly="0" labelOnly="1" fieldPosition="0">
        <references count="2">
          <reference field="0" count="1" selected="0">
            <x v="419"/>
          </reference>
          <reference field="1" count="1">
            <x v="417"/>
          </reference>
        </references>
      </pivotArea>
    </format>
    <format dxfId="14062">
      <pivotArea dataOnly="0" labelOnly="1" fieldPosition="0">
        <references count="2">
          <reference field="0" count="1" selected="0">
            <x v="420"/>
          </reference>
          <reference field="1" count="1">
            <x v="418"/>
          </reference>
        </references>
      </pivotArea>
    </format>
    <format dxfId="14061">
      <pivotArea dataOnly="0" labelOnly="1" fieldPosition="0">
        <references count="2">
          <reference field="0" count="1" selected="0">
            <x v="421"/>
          </reference>
          <reference field="1" count="1">
            <x v="419"/>
          </reference>
        </references>
      </pivotArea>
    </format>
    <format dxfId="14060">
      <pivotArea dataOnly="0" labelOnly="1" fieldPosition="0">
        <references count="2">
          <reference field="0" count="1" selected="0">
            <x v="422"/>
          </reference>
          <reference field="1" count="1">
            <x v="420"/>
          </reference>
        </references>
      </pivotArea>
    </format>
    <format dxfId="14059">
      <pivotArea dataOnly="0" labelOnly="1" fieldPosition="0">
        <references count="2">
          <reference field="0" count="1" selected="0">
            <x v="423"/>
          </reference>
          <reference field="1" count="1">
            <x v="421"/>
          </reference>
        </references>
      </pivotArea>
    </format>
    <format dxfId="14058">
      <pivotArea dataOnly="0" labelOnly="1" fieldPosition="0">
        <references count="2">
          <reference field="0" count="1" selected="0">
            <x v="424"/>
          </reference>
          <reference field="1" count="1">
            <x v="422"/>
          </reference>
        </references>
      </pivotArea>
    </format>
    <format dxfId="14057">
      <pivotArea dataOnly="0" labelOnly="1" fieldPosition="0">
        <references count="2">
          <reference field="0" count="1" selected="0">
            <x v="425"/>
          </reference>
          <reference field="1" count="1">
            <x v="423"/>
          </reference>
        </references>
      </pivotArea>
    </format>
    <format dxfId="14056">
      <pivotArea dataOnly="0" labelOnly="1" fieldPosition="0">
        <references count="2">
          <reference field="0" count="1" selected="0">
            <x v="426"/>
          </reference>
          <reference field="1" count="1">
            <x v="424"/>
          </reference>
        </references>
      </pivotArea>
    </format>
    <format dxfId="14055">
      <pivotArea dataOnly="0" labelOnly="1" fieldPosition="0">
        <references count="2">
          <reference field="0" count="1" selected="0">
            <x v="427"/>
          </reference>
          <reference field="1" count="1">
            <x v="425"/>
          </reference>
        </references>
      </pivotArea>
    </format>
    <format dxfId="14054">
      <pivotArea dataOnly="0" labelOnly="1" fieldPosition="0">
        <references count="2">
          <reference field="0" count="1" selected="0">
            <x v="428"/>
          </reference>
          <reference field="1" count="1">
            <x v="426"/>
          </reference>
        </references>
      </pivotArea>
    </format>
    <format dxfId="14053">
      <pivotArea dataOnly="0" labelOnly="1" fieldPosition="0">
        <references count="2">
          <reference field="0" count="1" selected="0">
            <x v="429"/>
          </reference>
          <reference field="1" count="1">
            <x v="427"/>
          </reference>
        </references>
      </pivotArea>
    </format>
    <format dxfId="14052">
      <pivotArea dataOnly="0" labelOnly="1" fieldPosition="0">
        <references count="2">
          <reference field="0" count="1" selected="0">
            <x v="430"/>
          </reference>
          <reference field="1" count="1">
            <x v="428"/>
          </reference>
        </references>
      </pivotArea>
    </format>
    <format dxfId="14051">
      <pivotArea dataOnly="0" labelOnly="1" fieldPosition="0">
        <references count="2">
          <reference field="0" count="1" selected="0">
            <x v="431"/>
          </reference>
          <reference field="1" count="1">
            <x v="429"/>
          </reference>
        </references>
      </pivotArea>
    </format>
    <format dxfId="14050">
      <pivotArea dataOnly="0" labelOnly="1" fieldPosition="0">
        <references count="2">
          <reference field="0" count="1" selected="0">
            <x v="432"/>
          </reference>
          <reference field="1" count="1">
            <x v="430"/>
          </reference>
        </references>
      </pivotArea>
    </format>
    <format dxfId="14049">
      <pivotArea dataOnly="0" labelOnly="1" fieldPosition="0">
        <references count="2">
          <reference field="0" count="1" selected="0">
            <x v="433"/>
          </reference>
          <reference field="1" count="1">
            <x v="431"/>
          </reference>
        </references>
      </pivotArea>
    </format>
    <format dxfId="14048">
      <pivotArea dataOnly="0" labelOnly="1" fieldPosition="0">
        <references count="2">
          <reference field="0" count="1" selected="0">
            <x v="434"/>
          </reference>
          <reference field="1" count="1">
            <x v="432"/>
          </reference>
        </references>
      </pivotArea>
    </format>
    <format dxfId="14047">
      <pivotArea dataOnly="0" labelOnly="1" fieldPosition="0">
        <references count="2">
          <reference field="0" count="1" selected="0">
            <x v="435"/>
          </reference>
          <reference field="1" count="1">
            <x v="433"/>
          </reference>
        </references>
      </pivotArea>
    </format>
    <format dxfId="14046">
      <pivotArea dataOnly="0" labelOnly="1" fieldPosition="0">
        <references count="2">
          <reference field="0" count="1" selected="0">
            <x v="436"/>
          </reference>
          <reference field="1" count="1">
            <x v="434"/>
          </reference>
        </references>
      </pivotArea>
    </format>
    <format dxfId="14045">
      <pivotArea dataOnly="0" labelOnly="1" fieldPosition="0">
        <references count="2">
          <reference field="0" count="1" selected="0">
            <x v="437"/>
          </reference>
          <reference field="1" count="1">
            <x v="435"/>
          </reference>
        </references>
      </pivotArea>
    </format>
    <format dxfId="14044">
      <pivotArea dataOnly="0" labelOnly="1" fieldPosition="0">
        <references count="2">
          <reference field="0" count="1" selected="0">
            <x v="438"/>
          </reference>
          <reference field="1" count="1">
            <x v="436"/>
          </reference>
        </references>
      </pivotArea>
    </format>
    <format dxfId="14043">
      <pivotArea dataOnly="0" labelOnly="1" fieldPosition="0">
        <references count="2">
          <reference field="0" count="1" selected="0">
            <x v="439"/>
          </reference>
          <reference field="1" count="1">
            <x v="437"/>
          </reference>
        </references>
      </pivotArea>
    </format>
    <format dxfId="14042">
      <pivotArea dataOnly="0" labelOnly="1" fieldPosition="0">
        <references count="2">
          <reference field="0" count="1" selected="0">
            <x v="440"/>
          </reference>
          <reference field="1" count="1">
            <x v="438"/>
          </reference>
        </references>
      </pivotArea>
    </format>
    <format dxfId="14041">
      <pivotArea dataOnly="0" labelOnly="1" fieldPosition="0">
        <references count="2">
          <reference field="0" count="1" selected="0">
            <x v="441"/>
          </reference>
          <reference field="1" count="1">
            <x v="439"/>
          </reference>
        </references>
      </pivotArea>
    </format>
    <format dxfId="14040">
      <pivotArea dataOnly="0" labelOnly="1" fieldPosition="0">
        <references count="2">
          <reference field="0" count="1" selected="0">
            <x v="442"/>
          </reference>
          <reference field="1" count="1">
            <x v="440"/>
          </reference>
        </references>
      </pivotArea>
    </format>
    <format dxfId="14039">
      <pivotArea dataOnly="0" labelOnly="1" fieldPosition="0">
        <references count="2">
          <reference field="0" count="1" selected="0">
            <x v="443"/>
          </reference>
          <reference field="1" count="1">
            <x v="441"/>
          </reference>
        </references>
      </pivotArea>
    </format>
    <format dxfId="14038">
      <pivotArea dataOnly="0" labelOnly="1" fieldPosition="0">
        <references count="2">
          <reference field="0" count="1" selected="0">
            <x v="444"/>
          </reference>
          <reference field="1" count="1">
            <x v="442"/>
          </reference>
        </references>
      </pivotArea>
    </format>
    <format dxfId="14037">
      <pivotArea dataOnly="0" labelOnly="1" fieldPosition="0">
        <references count="2">
          <reference field="0" count="1" selected="0">
            <x v="445"/>
          </reference>
          <reference field="1" count="1">
            <x v="443"/>
          </reference>
        </references>
      </pivotArea>
    </format>
    <format dxfId="14036">
      <pivotArea dataOnly="0" labelOnly="1" fieldPosition="0">
        <references count="2">
          <reference field="0" count="1" selected="0">
            <x v="446"/>
          </reference>
          <reference field="1" count="1">
            <x v="444"/>
          </reference>
        </references>
      </pivotArea>
    </format>
    <format dxfId="14035">
      <pivotArea dataOnly="0" labelOnly="1" fieldPosition="0">
        <references count="2">
          <reference field="0" count="1" selected="0">
            <x v="447"/>
          </reference>
          <reference field="1" count="1">
            <x v="445"/>
          </reference>
        </references>
      </pivotArea>
    </format>
    <format dxfId="14034">
      <pivotArea dataOnly="0" labelOnly="1" fieldPosition="0">
        <references count="2">
          <reference field="0" count="1" selected="0">
            <x v="448"/>
          </reference>
          <reference field="1" count="1">
            <x v="446"/>
          </reference>
        </references>
      </pivotArea>
    </format>
    <format dxfId="14033">
      <pivotArea dataOnly="0" labelOnly="1" fieldPosition="0">
        <references count="2">
          <reference field="0" count="1" selected="0">
            <x v="449"/>
          </reference>
          <reference field="1" count="1">
            <x v="447"/>
          </reference>
        </references>
      </pivotArea>
    </format>
    <format dxfId="14032">
      <pivotArea dataOnly="0" labelOnly="1" fieldPosition="0">
        <references count="2">
          <reference field="0" count="1" selected="0">
            <x v="450"/>
          </reference>
          <reference field="1" count="1">
            <x v="448"/>
          </reference>
        </references>
      </pivotArea>
    </format>
    <format dxfId="14031">
      <pivotArea dataOnly="0" labelOnly="1" fieldPosition="0">
        <references count="2">
          <reference field="0" count="1" selected="0">
            <x v="451"/>
          </reference>
          <reference field="1" count="1">
            <x v="449"/>
          </reference>
        </references>
      </pivotArea>
    </format>
    <format dxfId="14030">
      <pivotArea dataOnly="0" labelOnly="1" fieldPosition="0">
        <references count="2">
          <reference field="0" count="1" selected="0">
            <x v="452"/>
          </reference>
          <reference field="1" count="1">
            <x v="450"/>
          </reference>
        </references>
      </pivotArea>
    </format>
    <format dxfId="14029">
      <pivotArea dataOnly="0" labelOnly="1" fieldPosition="0">
        <references count="2">
          <reference field="0" count="1" selected="0">
            <x v="453"/>
          </reference>
          <reference field="1" count="1">
            <x v="451"/>
          </reference>
        </references>
      </pivotArea>
    </format>
    <format dxfId="14028">
      <pivotArea dataOnly="0" labelOnly="1" fieldPosition="0">
        <references count="2">
          <reference field="0" count="1" selected="0">
            <x v="454"/>
          </reference>
          <reference field="1" count="1">
            <x v="452"/>
          </reference>
        </references>
      </pivotArea>
    </format>
    <format dxfId="14027">
      <pivotArea dataOnly="0" labelOnly="1" fieldPosition="0">
        <references count="2">
          <reference field="0" count="1" selected="0">
            <x v="455"/>
          </reference>
          <reference field="1" count="1">
            <x v="453"/>
          </reference>
        </references>
      </pivotArea>
    </format>
    <format dxfId="14026">
      <pivotArea dataOnly="0" labelOnly="1" fieldPosition="0">
        <references count="2">
          <reference field="0" count="1" selected="0">
            <x v="456"/>
          </reference>
          <reference field="1" count="1">
            <x v="454"/>
          </reference>
        </references>
      </pivotArea>
    </format>
    <format dxfId="14025">
      <pivotArea dataOnly="0" labelOnly="1" fieldPosition="0">
        <references count="2">
          <reference field="0" count="1" selected="0">
            <x v="457"/>
          </reference>
          <reference field="1" count="1">
            <x v="455"/>
          </reference>
        </references>
      </pivotArea>
    </format>
    <format dxfId="14024">
      <pivotArea dataOnly="0" labelOnly="1" fieldPosition="0">
        <references count="2">
          <reference field="0" count="1" selected="0">
            <x v="458"/>
          </reference>
          <reference field="1" count="1">
            <x v="456"/>
          </reference>
        </references>
      </pivotArea>
    </format>
    <format dxfId="14023">
      <pivotArea dataOnly="0" labelOnly="1" fieldPosition="0">
        <references count="2">
          <reference field="0" count="1" selected="0">
            <x v="459"/>
          </reference>
          <reference field="1" count="1">
            <x v="457"/>
          </reference>
        </references>
      </pivotArea>
    </format>
    <format dxfId="14022">
      <pivotArea dataOnly="0" labelOnly="1" fieldPosition="0">
        <references count="2">
          <reference field="0" count="1" selected="0">
            <x v="460"/>
          </reference>
          <reference field="1" count="1">
            <x v="458"/>
          </reference>
        </references>
      </pivotArea>
    </format>
    <format dxfId="14021">
      <pivotArea dataOnly="0" labelOnly="1" fieldPosition="0">
        <references count="2">
          <reference field="0" count="1" selected="0">
            <x v="461"/>
          </reference>
          <reference field="1" count="1">
            <x v="459"/>
          </reference>
        </references>
      </pivotArea>
    </format>
    <format dxfId="14020">
      <pivotArea dataOnly="0" labelOnly="1" fieldPosition="0">
        <references count="2">
          <reference field="0" count="1" selected="0">
            <x v="462"/>
          </reference>
          <reference field="1" count="1">
            <x v="460"/>
          </reference>
        </references>
      </pivotArea>
    </format>
    <format dxfId="14019">
      <pivotArea dataOnly="0" labelOnly="1" fieldPosition="0">
        <references count="2">
          <reference field="0" count="1" selected="0">
            <x v="463"/>
          </reference>
          <reference field="1" count="1">
            <x v="461"/>
          </reference>
        </references>
      </pivotArea>
    </format>
    <format dxfId="14018">
      <pivotArea dataOnly="0" labelOnly="1" fieldPosition="0">
        <references count="2">
          <reference field="0" count="1" selected="0">
            <x v="464"/>
          </reference>
          <reference field="1" count="1">
            <x v="462"/>
          </reference>
        </references>
      </pivotArea>
    </format>
    <format dxfId="14017">
      <pivotArea dataOnly="0" labelOnly="1" fieldPosition="0">
        <references count="2">
          <reference field="0" count="1" selected="0">
            <x v="465"/>
          </reference>
          <reference field="1" count="1">
            <x v="463"/>
          </reference>
        </references>
      </pivotArea>
    </format>
    <format dxfId="14016">
      <pivotArea dataOnly="0" labelOnly="1" fieldPosition="0">
        <references count="2">
          <reference field="0" count="1" selected="0">
            <x v="466"/>
          </reference>
          <reference field="1" count="1">
            <x v="464"/>
          </reference>
        </references>
      </pivotArea>
    </format>
    <format dxfId="14015">
      <pivotArea dataOnly="0" labelOnly="1" fieldPosition="0">
        <references count="2">
          <reference field="0" count="1" selected="0">
            <x v="467"/>
          </reference>
          <reference field="1" count="1">
            <x v="465"/>
          </reference>
        </references>
      </pivotArea>
    </format>
    <format dxfId="14014">
      <pivotArea dataOnly="0" labelOnly="1" fieldPosition="0">
        <references count="2">
          <reference field="0" count="1" selected="0">
            <x v="468"/>
          </reference>
          <reference field="1" count="1">
            <x v="466"/>
          </reference>
        </references>
      </pivotArea>
    </format>
    <format dxfId="14013">
      <pivotArea dataOnly="0" labelOnly="1" fieldPosition="0">
        <references count="2">
          <reference field="0" count="1" selected="0">
            <x v="469"/>
          </reference>
          <reference field="1" count="1">
            <x v="467"/>
          </reference>
        </references>
      </pivotArea>
    </format>
    <format dxfId="14012">
      <pivotArea dataOnly="0" labelOnly="1" fieldPosition="0">
        <references count="2">
          <reference field="0" count="1" selected="0">
            <x v="470"/>
          </reference>
          <reference field="1" count="1">
            <x v="468"/>
          </reference>
        </references>
      </pivotArea>
    </format>
    <format dxfId="14011">
      <pivotArea dataOnly="0" labelOnly="1" fieldPosition="0">
        <references count="2">
          <reference field="0" count="1" selected="0">
            <x v="471"/>
          </reference>
          <reference field="1" count="1">
            <x v="469"/>
          </reference>
        </references>
      </pivotArea>
    </format>
    <format dxfId="14010">
      <pivotArea dataOnly="0" labelOnly="1" fieldPosition="0">
        <references count="2">
          <reference field="0" count="1" selected="0">
            <x v="472"/>
          </reference>
          <reference field="1" count="1">
            <x v="470"/>
          </reference>
        </references>
      </pivotArea>
    </format>
    <format dxfId="14009">
      <pivotArea dataOnly="0" labelOnly="1" fieldPosition="0">
        <references count="2">
          <reference field="0" count="1" selected="0">
            <x v="473"/>
          </reference>
          <reference field="1" count="1">
            <x v="471"/>
          </reference>
        </references>
      </pivotArea>
    </format>
    <format dxfId="14008">
      <pivotArea dataOnly="0" labelOnly="1" fieldPosition="0">
        <references count="2">
          <reference field="0" count="1" selected="0">
            <x v="474"/>
          </reference>
          <reference field="1" count="1">
            <x v="472"/>
          </reference>
        </references>
      </pivotArea>
    </format>
    <format dxfId="14007">
      <pivotArea dataOnly="0" labelOnly="1" fieldPosition="0">
        <references count="2">
          <reference field="0" count="1" selected="0">
            <x v="475"/>
          </reference>
          <reference field="1" count="1">
            <x v="473"/>
          </reference>
        </references>
      </pivotArea>
    </format>
    <format dxfId="14006">
      <pivotArea dataOnly="0" labelOnly="1" fieldPosition="0">
        <references count="2">
          <reference field="0" count="1" selected="0">
            <x v="476"/>
          </reference>
          <reference field="1" count="1">
            <x v="474"/>
          </reference>
        </references>
      </pivotArea>
    </format>
    <format dxfId="14005">
      <pivotArea dataOnly="0" labelOnly="1" fieldPosition="0">
        <references count="2">
          <reference field="0" count="1" selected="0">
            <x v="477"/>
          </reference>
          <reference field="1" count="1">
            <x v="475"/>
          </reference>
        </references>
      </pivotArea>
    </format>
    <format dxfId="14004">
      <pivotArea dataOnly="0" labelOnly="1" fieldPosition="0">
        <references count="2">
          <reference field="0" count="1" selected="0">
            <x v="478"/>
          </reference>
          <reference field="1" count="1">
            <x v="476"/>
          </reference>
        </references>
      </pivotArea>
    </format>
    <format dxfId="14003">
      <pivotArea dataOnly="0" labelOnly="1" fieldPosition="0">
        <references count="2">
          <reference field="0" count="1" selected="0">
            <x v="479"/>
          </reference>
          <reference field="1" count="1">
            <x v="477"/>
          </reference>
        </references>
      </pivotArea>
    </format>
    <format dxfId="14002">
      <pivotArea dataOnly="0" labelOnly="1" fieldPosition="0">
        <references count="2">
          <reference field="0" count="1" selected="0">
            <x v="480"/>
          </reference>
          <reference field="1" count="1">
            <x v="478"/>
          </reference>
        </references>
      </pivotArea>
    </format>
    <format dxfId="14001">
      <pivotArea dataOnly="0" labelOnly="1" fieldPosition="0">
        <references count="2">
          <reference field="0" count="1" selected="0">
            <x v="481"/>
          </reference>
          <reference field="1" count="1">
            <x v="479"/>
          </reference>
        </references>
      </pivotArea>
    </format>
    <format dxfId="14000">
      <pivotArea dataOnly="0" labelOnly="1" fieldPosition="0">
        <references count="2">
          <reference field="0" count="1" selected="0">
            <x v="482"/>
          </reference>
          <reference field="1" count="1">
            <x v="480"/>
          </reference>
        </references>
      </pivotArea>
    </format>
    <format dxfId="13999">
      <pivotArea dataOnly="0" labelOnly="1" fieldPosition="0">
        <references count="2">
          <reference field="0" count="1" selected="0">
            <x v="483"/>
          </reference>
          <reference field="1" count="1">
            <x v="481"/>
          </reference>
        </references>
      </pivotArea>
    </format>
    <format dxfId="13998">
      <pivotArea dataOnly="0" labelOnly="1" fieldPosition="0">
        <references count="2">
          <reference field="0" count="1" selected="0">
            <x v="484"/>
          </reference>
          <reference field="1" count="1">
            <x v="482"/>
          </reference>
        </references>
      </pivotArea>
    </format>
    <format dxfId="13997">
      <pivotArea dataOnly="0" labelOnly="1" fieldPosition="0">
        <references count="6">
          <reference field="0" count="1" selected="0">
            <x v="3"/>
          </reference>
          <reference field="1" count="1" selected="0">
            <x v="5"/>
          </reference>
          <reference field="2" count="1" selected="0">
            <x v="6"/>
          </reference>
          <reference field="3" count="1" selected="0">
            <x v="6"/>
          </reference>
          <reference field="4" count="1" selected="0">
            <x v="9"/>
          </reference>
          <reference field="5" count="1">
            <x v="6"/>
          </reference>
        </references>
      </pivotArea>
    </format>
    <format dxfId="13996">
      <pivotArea dataOnly="0" labelOnly="1" fieldPosition="0">
        <references count="6">
          <reference field="0" count="1" selected="0">
            <x v="7"/>
          </reference>
          <reference field="1" count="1" selected="0">
            <x v="4"/>
          </reference>
          <reference field="2" count="1" selected="0">
            <x v="5"/>
          </reference>
          <reference field="3" count="1" selected="0">
            <x v="5"/>
          </reference>
          <reference field="4" count="1" selected="0">
            <x v="8"/>
          </reference>
          <reference field="5" count="1">
            <x v="5"/>
          </reference>
        </references>
      </pivotArea>
    </format>
    <format dxfId="13995">
      <pivotArea dataOnly="0" labelOnly="1" fieldPosition="0">
        <references count="6">
          <reference field="0" count="1" selected="0">
            <x v="8"/>
          </reference>
          <reference field="1" count="1" selected="0">
            <x v="6"/>
          </reference>
          <reference field="2" count="1" selected="0">
            <x v="7"/>
          </reference>
          <reference field="3" count="1" selected="0">
            <x v="7"/>
          </reference>
          <reference field="4" count="1" selected="0">
            <x v="10"/>
          </reference>
          <reference field="5" count="1">
            <x v="7"/>
          </reference>
        </references>
      </pivotArea>
    </format>
    <format dxfId="13994">
      <pivotArea dataOnly="0" labelOnly="1" fieldPosition="0">
        <references count="6">
          <reference field="0" count="1" selected="0">
            <x v="9"/>
          </reference>
          <reference field="1" count="1" selected="0">
            <x v="7"/>
          </reference>
          <reference field="2" count="1" selected="0">
            <x v="8"/>
          </reference>
          <reference field="3" count="1" selected="0">
            <x v="8"/>
          </reference>
          <reference field="4" count="1" selected="0">
            <x v="11"/>
          </reference>
          <reference field="5" count="1">
            <x v="8"/>
          </reference>
        </references>
      </pivotArea>
    </format>
    <format dxfId="13993">
      <pivotArea dataOnly="0" labelOnly="1" fieldPosition="0">
        <references count="6">
          <reference field="0" count="1" selected="0">
            <x v="10"/>
          </reference>
          <reference field="1" count="1" selected="0">
            <x v="8"/>
          </reference>
          <reference field="2" count="1" selected="0">
            <x v="9"/>
          </reference>
          <reference field="3" count="1" selected="0">
            <x v="9"/>
          </reference>
          <reference field="4" count="1" selected="0">
            <x v="12"/>
          </reference>
          <reference field="5" count="1">
            <x v="9"/>
          </reference>
        </references>
      </pivotArea>
    </format>
    <format dxfId="13992">
      <pivotArea dataOnly="0" labelOnly="1" fieldPosition="0">
        <references count="6">
          <reference field="0" count="1" selected="0">
            <x v="11"/>
          </reference>
          <reference field="1" count="1" selected="0">
            <x v="9"/>
          </reference>
          <reference field="2" count="1" selected="0">
            <x v="10"/>
          </reference>
          <reference field="3" count="1" selected="0">
            <x v="10"/>
          </reference>
          <reference field="4" count="1" selected="0">
            <x v="13"/>
          </reference>
          <reference field="5" count="1">
            <x v="10"/>
          </reference>
        </references>
      </pivotArea>
    </format>
    <format dxfId="13991">
      <pivotArea dataOnly="0" labelOnly="1" fieldPosition="0">
        <references count="6">
          <reference field="0" count="1" selected="0">
            <x v="12"/>
          </reference>
          <reference field="1" count="1" selected="0">
            <x v="10"/>
          </reference>
          <reference field="2" count="1" selected="0">
            <x v="11"/>
          </reference>
          <reference field="3" count="1" selected="0">
            <x v="11"/>
          </reference>
          <reference field="4" count="1" selected="0">
            <x v="14"/>
          </reference>
          <reference field="5" count="1">
            <x v="11"/>
          </reference>
        </references>
      </pivotArea>
    </format>
    <format dxfId="13990">
      <pivotArea dataOnly="0" labelOnly="1" fieldPosition="0">
        <references count="6">
          <reference field="0" count="1" selected="0">
            <x v="13"/>
          </reference>
          <reference field="1" count="1" selected="0">
            <x v="11"/>
          </reference>
          <reference field="2" count="1" selected="0">
            <x v="12"/>
          </reference>
          <reference field="3" count="1" selected="0">
            <x v="12"/>
          </reference>
          <reference field="4" count="1" selected="0">
            <x v="15"/>
          </reference>
          <reference field="5" count="1">
            <x v="12"/>
          </reference>
        </references>
      </pivotArea>
    </format>
    <format dxfId="13989">
      <pivotArea dataOnly="0" labelOnly="1" fieldPosition="0">
        <references count="6">
          <reference field="0" count="1" selected="0">
            <x v="14"/>
          </reference>
          <reference field="1" count="1" selected="0">
            <x v="12"/>
          </reference>
          <reference field="2" count="1" selected="0">
            <x v="13"/>
          </reference>
          <reference field="3" count="1" selected="0">
            <x v="13"/>
          </reference>
          <reference field="4" count="1" selected="0">
            <x v="16"/>
          </reference>
          <reference field="5" count="1">
            <x v="13"/>
          </reference>
        </references>
      </pivotArea>
    </format>
    <format dxfId="13988">
      <pivotArea dataOnly="0" labelOnly="1" fieldPosition="0">
        <references count="6">
          <reference field="0" count="1" selected="0">
            <x v="15"/>
          </reference>
          <reference field="1" count="1" selected="0">
            <x v="13"/>
          </reference>
          <reference field="2" count="1" selected="0">
            <x v="14"/>
          </reference>
          <reference field="3" count="1" selected="0">
            <x v="14"/>
          </reference>
          <reference field="4" count="1" selected="0">
            <x v="17"/>
          </reference>
          <reference field="5" count="1">
            <x v="14"/>
          </reference>
        </references>
      </pivotArea>
    </format>
    <format dxfId="13987">
      <pivotArea dataOnly="0" labelOnly="1" fieldPosition="0">
        <references count="6">
          <reference field="0" count="1" selected="0">
            <x v="16"/>
          </reference>
          <reference field="1" count="1" selected="0">
            <x v="14"/>
          </reference>
          <reference field="2" count="1" selected="0">
            <x v="15"/>
          </reference>
          <reference field="3" count="1" selected="0">
            <x v="15"/>
          </reference>
          <reference field="4" count="1" selected="0">
            <x v="18"/>
          </reference>
          <reference field="5" count="1">
            <x v="15"/>
          </reference>
        </references>
      </pivotArea>
    </format>
    <format dxfId="13986">
      <pivotArea dataOnly="0" labelOnly="1" fieldPosition="0">
        <references count="6">
          <reference field="0" count="1" selected="0">
            <x v="17"/>
          </reference>
          <reference field="1" count="1" selected="0">
            <x v="15"/>
          </reference>
          <reference field="2" count="1" selected="0">
            <x v="16"/>
          </reference>
          <reference field="3" count="1" selected="0">
            <x v="16"/>
          </reference>
          <reference field="4" count="1" selected="0">
            <x v="19"/>
          </reference>
          <reference field="5" count="1">
            <x v="16"/>
          </reference>
        </references>
      </pivotArea>
    </format>
    <format dxfId="13985">
      <pivotArea dataOnly="0" labelOnly="1" fieldPosition="0">
        <references count="6">
          <reference field="0" count="1" selected="0">
            <x v="18"/>
          </reference>
          <reference field="1" count="1" selected="0">
            <x v="16"/>
          </reference>
          <reference field="2" count="1" selected="0">
            <x v="17"/>
          </reference>
          <reference field="3" count="1" selected="0">
            <x v="17"/>
          </reference>
          <reference field="4" count="1" selected="0">
            <x v="20"/>
          </reference>
          <reference field="5" count="1">
            <x v="17"/>
          </reference>
        </references>
      </pivotArea>
    </format>
    <format dxfId="13984">
      <pivotArea dataOnly="0" labelOnly="1" fieldPosition="0">
        <references count="6">
          <reference field="0" count="1" selected="0">
            <x v="19"/>
          </reference>
          <reference field="1" count="1" selected="0">
            <x v="17"/>
          </reference>
          <reference field="2" count="1" selected="0">
            <x v="18"/>
          </reference>
          <reference field="3" count="1" selected="0">
            <x v="18"/>
          </reference>
          <reference field="4" count="1" selected="0">
            <x v="21"/>
          </reference>
          <reference field="5" count="1">
            <x v="18"/>
          </reference>
        </references>
      </pivotArea>
    </format>
    <format dxfId="13983">
      <pivotArea dataOnly="0" labelOnly="1" fieldPosition="0">
        <references count="6">
          <reference field="0" count="1" selected="0">
            <x v="20"/>
          </reference>
          <reference field="1" count="1" selected="0">
            <x v="18"/>
          </reference>
          <reference field="2" count="1" selected="0">
            <x v="19"/>
          </reference>
          <reference field="3" count="1" selected="0">
            <x v="19"/>
          </reference>
          <reference field="4" count="1" selected="0">
            <x v="22"/>
          </reference>
          <reference field="5" count="1">
            <x v="19"/>
          </reference>
        </references>
      </pivotArea>
    </format>
    <format dxfId="13982">
      <pivotArea dataOnly="0" labelOnly="1" fieldPosition="0">
        <references count="6">
          <reference field="0" count="1" selected="0">
            <x v="21"/>
          </reference>
          <reference field="1" count="1" selected="0">
            <x v="19"/>
          </reference>
          <reference field="2" count="1" selected="0">
            <x v="20"/>
          </reference>
          <reference field="3" count="1" selected="0">
            <x v="20"/>
          </reference>
          <reference field="4" count="1" selected="0">
            <x v="23"/>
          </reference>
          <reference field="5" count="1">
            <x v="20"/>
          </reference>
        </references>
      </pivotArea>
    </format>
    <format dxfId="13981">
      <pivotArea dataOnly="0" labelOnly="1" fieldPosition="0">
        <references count="6">
          <reference field="0" count="1" selected="0">
            <x v="22"/>
          </reference>
          <reference field="1" count="1" selected="0">
            <x v="20"/>
          </reference>
          <reference field="2" count="1" selected="0">
            <x v="21"/>
          </reference>
          <reference field="3" count="1" selected="0">
            <x v="21"/>
          </reference>
          <reference field="4" count="1" selected="0">
            <x v="24"/>
          </reference>
          <reference field="5" count="1">
            <x v="21"/>
          </reference>
        </references>
      </pivotArea>
    </format>
    <format dxfId="13980">
      <pivotArea dataOnly="0" labelOnly="1" fieldPosition="0">
        <references count="6">
          <reference field="0" count="1" selected="0">
            <x v="23"/>
          </reference>
          <reference field="1" count="1" selected="0">
            <x v="21"/>
          </reference>
          <reference field="2" count="1" selected="0">
            <x v="22"/>
          </reference>
          <reference field="3" count="1" selected="0">
            <x v="22"/>
          </reference>
          <reference field="4" count="1" selected="0">
            <x v="25"/>
          </reference>
          <reference field="5" count="1">
            <x v="22"/>
          </reference>
        </references>
      </pivotArea>
    </format>
    <format dxfId="13979">
      <pivotArea dataOnly="0" labelOnly="1" fieldPosition="0">
        <references count="6">
          <reference field="0" count="1" selected="0">
            <x v="24"/>
          </reference>
          <reference field="1" count="1" selected="0">
            <x v="22"/>
          </reference>
          <reference field="2" count="1" selected="0">
            <x v="23"/>
          </reference>
          <reference field="3" count="1" selected="0">
            <x v="23"/>
          </reference>
          <reference field="4" count="1" selected="0">
            <x v="26"/>
          </reference>
          <reference field="5" count="1">
            <x v="23"/>
          </reference>
        </references>
      </pivotArea>
    </format>
    <format dxfId="13978">
      <pivotArea dataOnly="0" labelOnly="1" fieldPosition="0">
        <references count="6">
          <reference field="0" count="1" selected="0">
            <x v="25"/>
          </reference>
          <reference field="1" count="1" selected="0">
            <x v="23"/>
          </reference>
          <reference field="2" count="1" selected="0">
            <x v="24"/>
          </reference>
          <reference field="3" count="1" selected="0">
            <x v="24"/>
          </reference>
          <reference field="4" count="1" selected="0">
            <x v="27"/>
          </reference>
          <reference field="5" count="1">
            <x v="24"/>
          </reference>
        </references>
      </pivotArea>
    </format>
    <format dxfId="13977">
      <pivotArea dataOnly="0" labelOnly="1" fieldPosition="0">
        <references count="6">
          <reference field="0" count="1" selected="0">
            <x v="26"/>
          </reference>
          <reference field="1" count="1" selected="0">
            <x v="24"/>
          </reference>
          <reference field="2" count="1" selected="0">
            <x v="25"/>
          </reference>
          <reference field="3" count="1" selected="0">
            <x v="25"/>
          </reference>
          <reference field="4" count="1" selected="0">
            <x v="28"/>
          </reference>
          <reference field="5" count="1">
            <x v="25"/>
          </reference>
        </references>
      </pivotArea>
    </format>
    <format dxfId="13976">
      <pivotArea dataOnly="0" labelOnly="1" fieldPosition="0">
        <references count="6">
          <reference field="0" count="1" selected="0">
            <x v="27"/>
          </reference>
          <reference field="1" count="1" selected="0">
            <x v="25"/>
          </reference>
          <reference field="2" count="1" selected="0">
            <x v="26"/>
          </reference>
          <reference field="3" count="1" selected="0">
            <x v="26"/>
          </reference>
          <reference field="4" count="1" selected="0">
            <x v="29"/>
          </reference>
          <reference field="5" count="1">
            <x v="26"/>
          </reference>
        </references>
      </pivotArea>
    </format>
    <format dxfId="13975">
      <pivotArea dataOnly="0" labelOnly="1" fieldPosition="0">
        <references count="6">
          <reference field="0" count="1" selected="0">
            <x v="28"/>
          </reference>
          <reference field="1" count="1" selected="0">
            <x v="26"/>
          </reference>
          <reference field="2" count="1" selected="0">
            <x v="27"/>
          </reference>
          <reference field="3" count="1" selected="0">
            <x v="27"/>
          </reference>
          <reference field="4" count="1" selected="0">
            <x v="30"/>
          </reference>
          <reference field="5" count="1">
            <x v="27"/>
          </reference>
        </references>
      </pivotArea>
    </format>
    <format dxfId="13974">
      <pivotArea dataOnly="0" labelOnly="1" fieldPosition="0">
        <references count="6">
          <reference field="0" count="1" selected="0">
            <x v="29"/>
          </reference>
          <reference field="1" count="1" selected="0">
            <x v="27"/>
          </reference>
          <reference field="2" count="1" selected="0">
            <x v="28"/>
          </reference>
          <reference field="3" count="1" selected="0">
            <x v="28"/>
          </reference>
          <reference field="4" count="1" selected="0">
            <x v="31"/>
          </reference>
          <reference field="5" count="1">
            <x v="28"/>
          </reference>
        </references>
      </pivotArea>
    </format>
    <format dxfId="13973">
      <pivotArea dataOnly="0" labelOnly="1" fieldPosition="0">
        <references count="6">
          <reference field="0" count="1" selected="0">
            <x v="30"/>
          </reference>
          <reference field="1" count="1" selected="0">
            <x v="28"/>
          </reference>
          <reference field="2" count="1" selected="0">
            <x v="29"/>
          </reference>
          <reference field="3" count="1" selected="0">
            <x v="29"/>
          </reference>
          <reference field="4" count="1" selected="0">
            <x v="32"/>
          </reference>
          <reference field="5" count="1">
            <x v="29"/>
          </reference>
        </references>
      </pivotArea>
    </format>
    <format dxfId="13972">
      <pivotArea dataOnly="0" labelOnly="1" fieldPosition="0">
        <references count="6">
          <reference field="0" count="1" selected="0">
            <x v="31"/>
          </reference>
          <reference field="1" count="1" selected="0">
            <x v="29"/>
          </reference>
          <reference field="2" count="1" selected="0">
            <x v="30"/>
          </reference>
          <reference field="3" count="1" selected="0">
            <x v="30"/>
          </reference>
          <reference field="4" count="1" selected="0">
            <x v="33"/>
          </reference>
          <reference field="5" count="1">
            <x v="30"/>
          </reference>
        </references>
      </pivotArea>
    </format>
    <format dxfId="13971">
      <pivotArea dataOnly="0" labelOnly="1" fieldPosition="0">
        <references count="6">
          <reference field="0" count="1" selected="0">
            <x v="32"/>
          </reference>
          <reference field="1" count="1" selected="0">
            <x v="30"/>
          </reference>
          <reference field="2" count="1" selected="0">
            <x v="31"/>
          </reference>
          <reference field="3" count="1" selected="0">
            <x v="31"/>
          </reference>
          <reference field="4" count="1" selected="0">
            <x v="34"/>
          </reference>
          <reference field="5" count="1">
            <x v="31"/>
          </reference>
        </references>
      </pivotArea>
    </format>
    <format dxfId="13970">
      <pivotArea dataOnly="0" labelOnly="1" fieldPosition="0">
        <references count="6">
          <reference field="0" count="1" selected="0">
            <x v="33"/>
          </reference>
          <reference field="1" count="1" selected="0">
            <x v="31"/>
          </reference>
          <reference field="2" count="1" selected="0">
            <x v="32"/>
          </reference>
          <reference field="3" count="1" selected="0">
            <x v="32"/>
          </reference>
          <reference field="4" count="1" selected="0">
            <x v="35"/>
          </reference>
          <reference field="5" count="1">
            <x v="32"/>
          </reference>
        </references>
      </pivotArea>
    </format>
    <format dxfId="13969">
      <pivotArea dataOnly="0" labelOnly="1" fieldPosition="0">
        <references count="6">
          <reference field="0" count="1" selected="0">
            <x v="34"/>
          </reference>
          <reference field="1" count="1" selected="0">
            <x v="32"/>
          </reference>
          <reference field="2" count="1" selected="0">
            <x v="33"/>
          </reference>
          <reference field="3" count="1" selected="0">
            <x v="33"/>
          </reference>
          <reference field="4" count="1" selected="0">
            <x v="36"/>
          </reference>
          <reference field="5" count="1">
            <x v="33"/>
          </reference>
        </references>
      </pivotArea>
    </format>
    <format dxfId="13968">
      <pivotArea dataOnly="0" labelOnly="1" fieldPosition="0">
        <references count="6">
          <reference field="0" count="1" selected="0">
            <x v="35"/>
          </reference>
          <reference field="1" count="1" selected="0">
            <x v="33"/>
          </reference>
          <reference field="2" count="1" selected="0">
            <x v="34"/>
          </reference>
          <reference field="3" count="1" selected="0">
            <x v="34"/>
          </reference>
          <reference field="4" count="1" selected="0">
            <x v="37"/>
          </reference>
          <reference field="5" count="1">
            <x v="34"/>
          </reference>
        </references>
      </pivotArea>
    </format>
    <format dxfId="13967">
      <pivotArea dataOnly="0" labelOnly="1" fieldPosition="0">
        <references count="6">
          <reference field="0" count="1" selected="0">
            <x v="36"/>
          </reference>
          <reference field="1" count="1" selected="0">
            <x v="34"/>
          </reference>
          <reference field="2" count="1" selected="0">
            <x v="35"/>
          </reference>
          <reference field="3" count="1" selected="0">
            <x v="35"/>
          </reference>
          <reference field="4" count="1" selected="0">
            <x v="38"/>
          </reference>
          <reference field="5" count="1">
            <x v="35"/>
          </reference>
        </references>
      </pivotArea>
    </format>
    <format dxfId="13966">
      <pivotArea dataOnly="0" labelOnly="1" fieldPosition="0">
        <references count="6">
          <reference field="0" count="1" selected="0">
            <x v="37"/>
          </reference>
          <reference field="1" count="1" selected="0">
            <x v="35"/>
          </reference>
          <reference field="2" count="1" selected="0">
            <x v="36"/>
          </reference>
          <reference field="3" count="1" selected="0">
            <x v="36"/>
          </reference>
          <reference field="4" count="1" selected="0">
            <x v="39"/>
          </reference>
          <reference field="5" count="1">
            <x v="36"/>
          </reference>
        </references>
      </pivotArea>
    </format>
    <format dxfId="13965">
      <pivotArea dataOnly="0" labelOnly="1" fieldPosition="0">
        <references count="6">
          <reference field="0" count="1" selected="0">
            <x v="38"/>
          </reference>
          <reference field="1" count="1" selected="0">
            <x v="36"/>
          </reference>
          <reference field="2" count="1" selected="0">
            <x v="37"/>
          </reference>
          <reference field="3" count="1" selected="0">
            <x v="37"/>
          </reference>
          <reference field="4" count="1" selected="0">
            <x v="40"/>
          </reference>
          <reference field="5" count="1">
            <x v="37"/>
          </reference>
        </references>
      </pivotArea>
    </format>
    <format dxfId="13964">
      <pivotArea dataOnly="0" labelOnly="1" fieldPosition="0">
        <references count="6">
          <reference field="0" count="1" selected="0">
            <x v="39"/>
          </reference>
          <reference field="1" count="1" selected="0">
            <x v="37"/>
          </reference>
          <reference field="2" count="1" selected="0">
            <x v="38"/>
          </reference>
          <reference field="3" count="1" selected="0">
            <x v="38"/>
          </reference>
          <reference field="4" count="1" selected="0">
            <x v="41"/>
          </reference>
          <reference field="5" count="1">
            <x v="38"/>
          </reference>
        </references>
      </pivotArea>
    </format>
    <format dxfId="13963">
      <pivotArea dataOnly="0" labelOnly="1" fieldPosition="0">
        <references count="6">
          <reference field="0" count="1" selected="0">
            <x v="40"/>
          </reference>
          <reference field="1" count="1" selected="0">
            <x v="38"/>
          </reference>
          <reference field="2" count="1" selected="0">
            <x v="39"/>
          </reference>
          <reference field="3" count="1" selected="0">
            <x v="39"/>
          </reference>
          <reference field="4" count="1" selected="0">
            <x v="42"/>
          </reference>
          <reference field="5" count="1">
            <x v="39"/>
          </reference>
        </references>
      </pivotArea>
    </format>
    <format dxfId="13962">
      <pivotArea dataOnly="0" labelOnly="1" fieldPosition="0">
        <references count="6">
          <reference field="0" count="1" selected="0">
            <x v="41"/>
          </reference>
          <reference field="1" count="1" selected="0">
            <x v="39"/>
          </reference>
          <reference field="2" count="1" selected="0">
            <x v="40"/>
          </reference>
          <reference field="3" count="1" selected="0">
            <x v="40"/>
          </reference>
          <reference field="4" count="1" selected="0">
            <x v="43"/>
          </reference>
          <reference field="5" count="1">
            <x v="40"/>
          </reference>
        </references>
      </pivotArea>
    </format>
    <format dxfId="13961">
      <pivotArea dataOnly="0" labelOnly="1" fieldPosition="0">
        <references count="6">
          <reference field="0" count="1" selected="0">
            <x v="42"/>
          </reference>
          <reference field="1" count="1" selected="0">
            <x v="40"/>
          </reference>
          <reference field="2" count="1" selected="0">
            <x v="41"/>
          </reference>
          <reference field="3" count="1" selected="0">
            <x v="41"/>
          </reference>
          <reference field="4" count="1" selected="0">
            <x v="44"/>
          </reference>
          <reference field="5" count="1">
            <x v="41"/>
          </reference>
        </references>
      </pivotArea>
    </format>
    <format dxfId="13960">
      <pivotArea dataOnly="0" labelOnly="1" fieldPosition="0">
        <references count="6">
          <reference field="0" count="1" selected="0">
            <x v="43"/>
          </reference>
          <reference field="1" count="1" selected="0">
            <x v="41"/>
          </reference>
          <reference field="2" count="1" selected="0">
            <x v="42"/>
          </reference>
          <reference field="3" count="1" selected="0">
            <x v="42"/>
          </reference>
          <reference field="4" count="1" selected="0">
            <x v="45"/>
          </reference>
          <reference field="5" count="1">
            <x v="42"/>
          </reference>
        </references>
      </pivotArea>
    </format>
    <format dxfId="13959">
      <pivotArea dataOnly="0" labelOnly="1" fieldPosition="0">
        <references count="6">
          <reference field="0" count="1" selected="0">
            <x v="44"/>
          </reference>
          <reference field="1" count="1" selected="0">
            <x v="42"/>
          </reference>
          <reference field="2" count="1" selected="0">
            <x v="43"/>
          </reference>
          <reference field="3" count="1" selected="0">
            <x v="43"/>
          </reference>
          <reference field="4" count="1" selected="0">
            <x v="46"/>
          </reference>
          <reference field="5" count="1">
            <x v="43"/>
          </reference>
        </references>
      </pivotArea>
    </format>
    <format dxfId="13958">
      <pivotArea dataOnly="0" labelOnly="1" fieldPosition="0">
        <references count="6">
          <reference field="0" count="1" selected="0">
            <x v="45"/>
          </reference>
          <reference field="1" count="1" selected="0">
            <x v="43"/>
          </reference>
          <reference field="2" count="1" selected="0">
            <x v="44"/>
          </reference>
          <reference field="3" count="1" selected="0">
            <x v="44"/>
          </reference>
          <reference field="4" count="1" selected="0">
            <x v="47"/>
          </reference>
          <reference field="5" count="1">
            <x v="44"/>
          </reference>
        </references>
      </pivotArea>
    </format>
    <format dxfId="13957">
      <pivotArea dataOnly="0" labelOnly="1" fieldPosition="0">
        <references count="6">
          <reference field="0" count="1" selected="0">
            <x v="46"/>
          </reference>
          <reference field="1" count="1" selected="0">
            <x v="44"/>
          </reference>
          <reference field="2" count="1" selected="0">
            <x v="45"/>
          </reference>
          <reference field="3" count="1" selected="0">
            <x v="45"/>
          </reference>
          <reference field="4" count="1" selected="0">
            <x v="48"/>
          </reference>
          <reference field="5" count="1">
            <x v="45"/>
          </reference>
        </references>
      </pivotArea>
    </format>
    <format dxfId="13956">
      <pivotArea dataOnly="0" labelOnly="1" fieldPosition="0">
        <references count="6">
          <reference field="0" count="1" selected="0">
            <x v="47"/>
          </reference>
          <reference field="1" count="1" selected="0">
            <x v="45"/>
          </reference>
          <reference field="2" count="1" selected="0">
            <x v="46"/>
          </reference>
          <reference field="3" count="1" selected="0">
            <x v="46"/>
          </reference>
          <reference field="4" count="1" selected="0">
            <x v="49"/>
          </reference>
          <reference field="5" count="1">
            <x v="46"/>
          </reference>
        </references>
      </pivotArea>
    </format>
    <format dxfId="13955">
      <pivotArea dataOnly="0" labelOnly="1" fieldPosition="0">
        <references count="6">
          <reference field="0" count="1" selected="0">
            <x v="48"/>
          </reference>
          <reference field="1" count="1" selected="0">
            <x v="46"/>
          </reference>
          <reference field="2" count="1" selected="0">
            <x v="47"/>
          </reference>
          <reference field="3" count="1" selected="0">
            <x v="47"/>
          </reference>
          <reference field="4" count="1" selected="0">
            <x v="50"/>
          </reference>
          <reference field="5" count="1">
            <x v="47"/>
          </reference>
        </references>
      </pivotArea>
    </format>
    <format dxfId="13954">
      <pivotArea dataOnly="0" labelOnly="1" fieldPosition="0">
        <references count="6">
          <reference field="0" count="1" selected="0">
            <x v="49"/>
          </reference>
          <reference field="1" count="1" selected="0">
            <x v="47"/>
          </reference>
          <reference field="2" count="1" selected="0">
            <x v="48"/>
          </reference>
          <reference field="3" count="1" selected="0">
            <x v="48"/>
          </reference>
          <reference field="4" count="1" selected="0">
            <x v="51"/>
          </reference>
          <reference field="5" count="1">
            <x v="48"/>
          </reference>
        </references>
      </pivotArea>
    </format>
    <format dxfId="13953">
      <pivotArea dataOnly="0" labelOnly="1" fieldPosition="0">
        <references count="6">
          <reference field="0" count="1" selected="0">
            <x v="50"/>
          </reference>
          <reference field="1" count="1" selected="0">
            <x v="48"/>
          </reference>
          <reference field="2" count="1" selected="0">
            <x v="49"/>
          </reference>
          <reference field="3" count="1" selected="0">
            <x v="49"/>
          </reference>
          <reference field="4" count="1" selected="0">
            <x v="52"/>
          </reference>
          <reference field="5" count="1">
            <x v="49"/>
          </reference>
        </references>
      </pivotArea>
    </format>
    <format dxfId="13952">
      <pivotArea dataOnly="0" labelOnly="1" fieldPosition="0">
        <references count="6">
          <reference field="0" count="1" selected="0">
            <x v="51"/>
          </reference>
          <reference field="1" count="1" selected="0">
            <x v="49"/>
          </reference>
          <reference field="2" count="1" selected="0">
            <x v="50"/>
          </reference>
          <reference field="3" count="1" selected="0">
            <x v="50"/>
          </reference>
          <reference field="4" count="1" selected="0">
            <x v="53"/>
          </reference>
          <reference field="5" count="1">
            <x v="50"/>
          </reference>
        </references>
      </pivotArea>
    </format>
    <format dxfId="13951">
      <pivotArea dataOnly="0" labelOnly="1" fieldPosition="0">
        <references count="6">
          <reference field="0" count="1" selected="0">
            <x v="52"/>
          </reference>
          <reference field="1" count="1" selected="0">
            <x v="50"/>
          </reference>
          <reference field="2" count="1" selected="0">
            <x v="51"/>
          </reference>
          <reference field="3" count="1" selected="0">
            <x v="51"/>
          </reference>
          <reference field="4" count="1" selected="0">
            <x v="54"/>
          </reference>
          <reference field="5" count="1">
            <x v="51"/>
          </reference>
        </references>
      </pivotArea>
    </format>
    <format dxfId="13950">
      <pivotArea dataOnly="0" labelOnly="1" fieldPosition="0">
        <references count="6">
          <reference field="0" count="1" selected="0">
            <x v="53"/>
          </reference>
          <reference field="1" count="1" selected="0">
            <x v="51"/>
          </reference>
          <reference field="2" count="1" selected="0">
            <x v="52"/>
          </reference>
          <reference field="3" count="1" selected="0">
            <x v="52"/>
          </reference>
          <reference field="4" count="1" selected="0">
            <x v="55"/>
          </reference>
          <reference field="5" count="1">
            <x v="52"/>
          </reference>
        </references>
      </pivotArea>
    </format>
    <format dxfId="13949">
      <pivotArea dataOnly="0" labelOnly="1" fieldPosition="0">
        <references count="6">
          <reference field="0" count="1" selected="0">
            <x v="54"/>
          </reference>
          <reference field="1" count="1" selected="0">
            <x v="52"/>
          </reference>
          <reference field="2" count="1" selected="0">
            <x v="53"/>
          </reference>
          <reference field="3" count="1" selected="0">
            <x v="53"/>
          </reference>
          <reference field="4" count="1" selected="0">
            <x v="56"/>
          </reference>
          <reference field="5" count="1">
            <x v="53"/>
          </reference>
        </references>
      </pivotArea>
    </format>
    <format dxfId="13948">
      <pivotArea dataOnly="0" labelOnly="1" fieldPosition="0">
        <references count="6">
          <reference field="0" count="1" selected="0">
            <x v="55"/>
          </reference>
          <reference field="1" count="1" selected="0">
            <x v="53"/>
          </reference>
          <reference field="2" count="1" selected="0">
            <x v="54"/>
          </reference>
          <reference field="3" count="1" selected="0">
            <x v="54"/>
          </reference>
          <reference field="4" count="1" selected="0">
            <x v="57"/>
          </reference>
          <reference field="5" count="1">
            <x v="54"/>
          </reference>
        </references>
      </pivotArea>
    </format>
    <format dxfId="13947">
      <pivotArea dataOnly="0" labelOnly="1" fieldPosition="0">
        <references count="6">
          <reference field="0" count="1" selected="0">
            <x v="56"/>
          </reference>
          <reference field="1" count="1" selected="0">
            <x v="54"/>
          </reference>
          <reference field="2" count="1" selected="0">
            <x v="55"/>
          </reference>
          <reference field="3" count="1" selected="0">
            <x v="55"/>
          </reference>
          <reference field="4" count="1" selected="0">
            <x v="58"/>
          </reference>
          <reference field="5" count="1">
            <x v="55"/>
          </reference>
        </references>
      </pivotArea>
    </format>
    <format dxfId="13946">
      <pivotArea dataOnly="0" labelOnly="1" fieldPosition="0">
        <references count="6">
          <reference field="0" count="1" selected="0">
            <x v="57"/>
          </reference>
          <reference field="1" count="1" selected="0">
            <x v="55"/>
          </reference>
          <reference field="2" count="1" selected="0">
            <x v="56"/>
          </reference>
          <reference field="3" count="1" selected="0">
            <x v="56"/>
          </reference>
          <reference field="4" count="1" selected="0">
            <x v="59"/>
          </reference>
          <reference field="5" count="1">
            <x v="56"/>
          </reference>
        </references>
      </pivotArea>
    </format>
    <format dxfId="13945">
      <pivotArea dataOnly="0" labelOnly="1" fieldPosition="0">
        <references count="6">
          <reference field="0" count="1" selected="0">
            <x v="58"/>
          </reference>
          <reference field="1" count="1" selected="0">
            <x v="56"/>
          </reference>
          <reference field="2" count="1" selected="0">
            <x v="57"/>
          </reference>
          <reference field="3" count="1" selected="0">
            <x v="57"/>
          </reference>
          <reference field="4" count="1" selected="0">
            <x v="60"/>
          </reference>
          <reference field="5" count="1">
            <x v="57"/>
          </reference>
        </references>
      </pivotArea>
    </format>
    <format dxfId="13944">
      <pivotArea dataOnly="0" labelOnly="1" fieldPosition="0">
        <references count="6">
          <reference field="0" count="1" selected="0">
            <x v="59"/>
          </reference>
          <reference field="1" count="1" selected="0">
            <x v="57"/>
          </reference>
          <reference field="2" count="1" selected="0">
            <x v="58"/>
          </reference>
          <reference field="3" count="1" selected="0">
            <x v="58"/>
          </reference>
          <reference field="4" count="1" selected="0">
            <x v="61"/>
          </reference>
          <reference field="5" count="1">
            <x v="58"/>
          </reference>
        </references>
      </pivotArea>
    </format>
    <format dxfId="13943">
      <pivotArea dataOnly="0" labelOnly="1" fieldPosition="0">
        <references count="6">
          <reference field="0" count="1" selected="0">
            <x v="60"/>
          </reference>
          <reference field="1" count="1" selected="0">
            <x v="58"/>
          </reference>
          <reference field="2" count="1" selected="0">
            <x v="59"/>
          </reference>
          <reference field="3" count="1" selected="0">
            <x v="59"/>
          </reference>
          <reference field="4" count="1" selected="0">
            <x v="62"/>
          </reference>
          <reference field="5" count="1">
            <x v="59"/>
          </reference>
        </references>
      </pivotArea>
    </format>
    <format dxfId="13942">
      <pivotArea dataOnly="0" labelOnly="1" fieldPosition="0">
        <references count="6">
          <reference field="0" count="1" selected="0">
            <x v="61"/>
          </reference>
          <reference field="1" count="1" selected="0">
            <x v="59"/>
          </reference>
          <reference field="2" count="1" selected="0">
            <x v="60"/>
          </reference>
          <reference field="3" count="1" selected="0">
            <x v="60"/>
          </reference>
          <reference field="4" count="1" selected="0">
            <x v="63"/>
          </reference>
          <reference field="5" count="1">
            <x v="60"/>
          </reference>
        </references>
      </pivotArea>
    </format>
    <format dxfId="13941">
      <pivotArea dataOnly="0" labelOnly="1" fieldPosition="0">
        <references count="6">
          <reference field="0" count="1" selected="0">
            <x v="62"/>
          </reference>
          <reference field="1" count="1" selected="0">
            <x v="60"/>
          </reference>
          <reference field="2" count="1" selected="0">
            <x v="61"/>
          </reference>
          <reference field="3" count="1" selected="0">
            <x v="61"/>
          </reference>
          <reference field="4" count="1" selected="0">
            <x v="64"/>
          </reference>
          <reference field="5" count="1">
            <x v="61"/>
          </reference>
        </references>
      </pivotArea>
    </format>
    <format dxfId="13940">
      <pivotArea dataOnly="0" labelOnly="1" fieldPosition="0">
        <references count="6">
          <reference field="0" count="1" selected="0">
            <x v="63"/>
          </reference>
          <reference field="1" count="1" selected="0">
            <x v="61"/>
          </reference>
          <reference field="2" count="1" selected="0">
            <x v="62"/>
          </reference>
          <reference field="3" count="1" selected="0">
            <x v="62"/>
          </reference>
          <reference field="4" count="1" selected="0">
            <x v="65"/>
          </reference>
          <reference field="5" count="1">
            <x v="62"/>
          </reference>
        </references>
      </pivotArea>
    </format>
    <format dxfId="13939">
      <pivotArea dataOnly="0" labelOnly="1" fieldPosition="0">
        <references count="6">
          <reference field="0" count="1" selected="0">
            <x v="64"/>
          </reference>
          <reference field="1" count="1" selected="0">
            <x v="62"/>
          </reference>
          <reference field="2" count="1" selected="0">
            <x v="63"/>
          </reference>
          <reference field="3" count="1" selected="0">
            <x v="63"/>
          </reference>
          <reference field="4" count="1" selected="0">
            <x v="66"/>
          </reference>
          <reference field="5" count="1">
            <x v="63"/>
          </reference>
        </references>
      </pivotArea>
    </format>
    <format dxfId="13938">
      <pivotArea dataOnly="0" labelOnly="1" fieldPosition="0">
        <references count="6">
          <reference field="0" count="1" selected="0">
            <x v="65"/>
          </reference>
          <reference field="1" count="1" selected="0">
            <x v="63"/>
          </reference>
          <reference field="2" count="1" selected="0">
            <x v="64"/>
          </reference>
          <reference field="3" count="1" selected="0">
            <x v="64"/>
          </reference>
          <reference field="4" count="1" selected="0">
            <x v="67"/>
          </reference>
          <reference field="5" count="1">
            <x v="64"/>
          </reference>
        </references>
      </pivotArea>
    </format>
    <format dxfId="13937">
      <pivotArea dataOnly="0" labelOnly="1" fieldPosition="0">
        <references count="6">
          <reference field="0" count="1" selected="0">
            <x v="66"/>
          </reference>
          <reference field="1" count="1" selected="0">
            <x v="64"/>
          </reference>
          <reference field="2" count="1" selected="0">
            <x v="65"/>
          </reference>
          <reference field="3" count="1" selected="0">
            <x v="65"/>
          </reference>
          <reference field="4" count="1" selected="0">
            <x v="68"/>
          </reference>
          <reference field="5" count="1">
            <x v="65"/>
          </reference>
        </references>
      </pivotArea>
    </format>
    <format dxfId="13936">
      <pivotArea dataOnly="0" labelOnly="1" fieldPosition="0">
        <references count="6">
          <reference field="0" count="1" selected="0">
            <x v="67"/>
          </reference>
          <reference field="1" count="1" selected="0">
            <x v="65"/>
          </reference>
          <reference field="2" count="1" selected="0">
            <x v="66"/>
          </reference>
          <reference field="3" count="1" selected="0">
            <x v="66"/>
          </reference>
          <reference field="4" count="1" selected="0">
            <x v="69"/>
          </reference>
          <reference field="5" count="1">
            <x v="66"/>
          </reference>
        </references>
      </pivotArea>
    </format>
    <format dxfId="13935">
      <pivotArea dataOnly="0" labelOnly="1" fieldPosition="0">
        <references count="6">
          <reference field="0" count="1" selected="0">
            <x v="68"/>
          </reference>
          <reference field="1" count="1" selected="0">
            <x v="66"/>
          </reference>
          <reference field="2" count="1" selected="0">
            <x v="67"/>
          </reference>
          <reference field="3" count="1" selected="0">
            <x v="67"/>
          </reference>
          <reference field="4" count="1" selected="0">
            <x v="70"/>
          </reference>
          <reference field="5" count="1">
            <x v="67"/>
          </reference>
        </references>
      </pivotArea>
    </format>
    <format dxfId="13934">
      <pivotArea dataOnly="0" labelOnly="1" fieldPosition="0">
        <references count="6">
          <reference field="0" count="1" selected="0">
            <x v="69"/>
          </reference>
          <reference field="1" count="1" selected="0">
            <x v="67"/>
          </reference>
          <reference field="2" count="1" selected="0">
            <x v="68"/>
          </reference>
          <reference field="3" count="1" selected="0">
            <x v="68"/>
          </reference>
          <reference field="4" count="1" selected="0">
            <x v="71"/>
          </reference>
          <reference field="5" count="1">
            <x v="68"/>
          </reference>
        </references>
      </pivotArea>
    </format>
    <format dxfId="13933">
      <pivotArea dataOnly="0" labelOnly="1" fieldPosition="0">
        <references count="6">
          <reference field="0" count="1" selected="0">
            <x v="70"/>
          </reference>
          <reference field="1" count="1" selected="0">
            <x v="68"/>
          </reference>
          <reference field="2" count="1" selected="0">
            <x v="69"/>
          </reference>
          <reference field="3" count="1" selected="0">
            <x v="69"/>
          </reference>
          <reference field="4" count="1" selected="0">
            <x v="72"/>
          </reference>
          <reference field="5" count="1">
            <x v="69"/>
          </reference>
        </references>
      </pivotArea>
    </format>
    <format dxfId="13932">
      <pivotArea dataOnly="0" labelOnly="1" fieldPosition="0">
        <references count="6">
          <reference field="0" count="1" selected="0">
            <x v="71"/>
          </reference>
          <reference field="1" count="1" selected="0">
            <x v="69"/>
          </reference>
          <reference field="2" count="1" selected="0">
            <x v="70"/>
          </reference>
          <reference field="3" count="1" selected="0">
            <x v="70"/>
          </reference>
          <reference field="4" count="1" selected="0">
            <x v="73"/>
          </reference>
          <reference field="5" count="1">
            <x v="70"/>
          </reference>
        </references>
      </pivotArea>
    </format>
    <format dxfId="13931">
      <pivotArea dataOnly="0" labelOnly="1" fieldPosition="0">
        <references count="6">
          <reference field="0" count="1" selected="0">
            <x v="72"/>
          </reference>
          <reference field="1" count="1" selected="0">
            <x v="70"/>
          </reference>
          <reference field="2" count="1" selected="0">
            <x v="71"/>
          </reference>
          <reference field="3" count="1" selected="0">
            <x v="71"/>
          </reference>
          <reference field="4" count="1" selected="0">
            <x v="74"/>
          </reference>
          <reference field="5" count="1">
            <x v="71"/>
          </reference>
        </references>
      </pivotArea>
    </format>
    <format dxfId="13930">
      <pivotArea dataOnly="0" labelOnly="1" fieldPosition="0">
        <references count="6">
          <reference field="0" count="1" selected="0">
            <x v="73"/>
          </reference>
          <reference field="1" count="1" selected="0">
            <x v="71"/>
          </reference>
          <reference field="2" count="1" selected="0">
            <x v="72"/>
          </reference>
          <reference field="3" count="1" selected="0">
            <x v="72"/>
          </reference>
          <reference field="4" count="1" selected="0">
            <x v="75"/>
          </reference>
          <reference field="5" count="1">
            <x v="72"/>
          </reference>
        </references>
      </pivotArea>
    </format>
    <format dxfId="13929">
      <pivotArea dataOnly="0" labelOnly="1" fieldPosition="0">
        <references count="6">
          <reference field="0" count="1" selected="0">
            <x v="74"/>
          </reference>
          <reference field="1" count="1" selected="0">
            <x v="72"/>
          </reference>
          <reference field="2" count="1" selected="0">
            <x v="73"/>
          </reference>
          <reference field="3" count="1" selected="0">
            <x v="73"/>
          </reference>
          <reference field="4" count="1" selected="0">
            <x v="76"/>
          </reference>
          <reference field="5" count="1">
            <x v="73"/>
          </reference>
        </references>
      </pivotArea>
    </format>
    <format dxfId="13928">
      <pivotArea dataOnly="0" labelOnly="1" fieldPosition="0">
        <references count="6">
          <reference field="0" count="1" selected="0">
            <x v="75"/>
          </reference>
          <reference field="1" count="1" selected="0">
            <x v="73"/>
          </reference>
          <reference field="2" count="1" selected="0">
            <x v="74"/>
          </reference>
          <reference field="3" count="1" selected="0">
            <x v="74"/>
          </reference>
          <reference field="4" count="1" selected="0">
            <x v="77"/>
          </reference>
          <reference field="5" count="1">
            <x v="74"/>
          </reference>
        </references>
      </pivotArea>
    </format>
    <format dxfId="13927">
      <pivotArea dataOnly="0" labelOnly="1" fieldPosition="0">
        <references count="6">
          <reference field="0" count="1" selected="0">
            <x v="76"/>
          </reference>
          <reference field="1" count="1" selected="0">
            <x v="74"/>
          </reference>
          <reference field="2" count="1" selected="0">
            <x v="75"/>
          </reference>
          <reference field="3" count="1" selected="0">
            <x v="75"/>
          </reference>
          <reference field="4" count="1" selected="0">
            <x v="78"/>
          </reference>
          <reference field="5" count="1">
            <x v="75"/>
          </reference>
        </references>
      </pivotArea>
    </format>
    <format dxfId="13926">
      <pivotArea dataOnly="0" labelOnly="1" fieldPosition="0">
        <references count="6">
          <reference field="0" count="1" selected="0">
            <x v="77"/>
          </reference>
          <reference field="1" count="1" selected="0">
            <x v="75"/>
          </reference>
          <reference field="2" count="1" selected="0">
            <x v="76"/>
          </reference>
          <reference field="3" count="1" selected="0">
            <x v="76"/>
          </reference>
          <reference field="4" count="1" selected="0">
            <x v="79"/>
          </reference>
          <reference field="5" count="1">
            <x v="76"/>
          </reference>
        </references>
      </pivotArea>
    </format>
    <format dxfId="13925">
      <pivotArea dataOnly="0" labelOnly="1" fieldPosition="0">
        <references count="6">
          <reference field="0" count="1" selected="0">
            <x v="78"/>
          </reference>
          <reference field="1" count="1" selected="0">
            <x v="76"/>
          </reference>
          <reference field="2" count="1" selected="0">
            <x v="77"/>
          </reference>
          <reference field="3" count="1" selected="0">
            <x v="77"/>
          </reference>
          <reference field="4" count="1" selected="0">
            <x v="80"/>
          </reference>
          <reference field="5" count="1">
            <x v="77"/>
          </reference>
        </references>
      </pivotArea>
    </format>
    <format dxfId="13924">
      <pivotArea dataOnly="0" labelOnly="1" fieldPosition="0">
        <references count="6">
          <reference field="0" count="1" selected="0">
            <x v="79"/>
          </reference>
          <reference field="1" count="1" selected="0">
            <x v="77"/>
          </reference>
          <reference field="2" count="1" selected="0">
            <x v="78"/>
          </reference>
          <reference field="3" count="1" selected="0">
            <x v="78"/>
          </reference>
          <reference field="4" count="1" selected="0">
            <x v="81"/>
          </reference>
          <reference field="5" count="1">
            <x v="78"/>
          </reference>
        </references>
      </pivotArea>
    </format>
    <format dxfId="13923">
      <pivotArea dataOnly="0" labelOnly="1" fieldPosition="0">
        <references count="6">
          <reference field="0" count="1" selected="0">
            <x v="80"/>
          </reference>
          <reference field="1" count="1" selected="0">
            <x v="78"/>
          </reference>
          <reference field="2" count="1" selected="0">
            <x v="79"/>
          </reference>
          <reference field="3" count="1" selected="0">
            <x v="79"/>
          </reference>
          <reference field="4" count="1" selected="0">
            <x v="82"/>
          </reference>
          <reference field="5" count="1">
            <x v="79"/>
          </reference>
        </references>
      </pivotArea>
    </format>
    <format dxfId="13922">
      <pivotArea dataOnly="0" labelOnly="1" fieldPosition="0">
        <references count="6">
          <reference field="0" count="1" selected="0">
            <x v="81"/>
          </reference>
          <reference field="1" count="1" selected="0">
            <x v="79"/>
          </reference>
          <reference field="2" count="1" selected="0">
            <x v="80"/>
          </reference>
          <reference field="3" count="1" selected="0">
            <x v="80"/>
          </reference>
          <reference field="4" count="1" selected="0">
            <x v="83"/>
          </reference>
          <reference field="5" count="1">
            <x v="80"/>
          </reference>
        </references>
      </pivotArea>
    </format>
    <format dxfId="13921">
      <pivotArea dataOnly="0" labelOnly="1" fieldPosition="0">
        <references count="6">
          <reference field="0" count="1" selected="0">
            <x v="82"/>
          </reference>
          <reference field="1" count="1" selected="0">
            <x v="80"/>
          </reference>
          <reference field="2" count="1" selected="0">
            <x v="81"/>
          </reference>
          <reference field="3" count="1" selected="0">
            <x v="81"/>
          </reference>
          <reference field="4" count="1" selected="0">
            <x v="84"/>
          </reference>
          <reference field="5" count="1">
            <x v="81"/>
          </reference>
        </references>
      </pivotArea>
    </format>
    <format dxfId="13920">
      <pivotArea dataOnly="0" labelOnly="1" fieldPosition="0">
        <references count="6">
          <reference field="0" count="1" selected="0">
            <x v="83"/>
          </reference>
          <reference field="1" count="1" selected="0">
            <x v="81"/>
          </reference>
          <reference field="2" count="1" selected="0">
            <x v="82"/>
          </reference>
          <reference field="3" count="1" selected="0">
            <x v="82"/>
          </reference>
          <reference field="4" count="1" selected="0">
            <x v="85"/>
          </reference>
          <reference field="5" count="1">
            <x v="82"/>
          </reference>
        </references>
      </pivotArea>
    </format>
    <format dxfId="13919">
      <pivotArea dataOnly="0" labelOnly="1" fieldPosition="0">
        <references count="6">
          <reference field="0" count="1" selected="0">
            <x v="84"/>
          </reference>
          <reference field="1" count="1" selected="0">
            <x v="82"/>
          </reference>
          <reference field="2" count="1" selected="0">
            <x v="83"/>
          </reference>
          <reference field="3" count="1" selected="0">
            <x v="83"/>
          </reference>
          <reference field="4" count="1" selected="0">
            <x v="86"/>
          </reference>
          <reference field="5" count="1">
            <x v="83"/>
          </reference>
        </references>
      </pivotArea>
    </format>
    <format dxfId="13918">
      <pivotArea dataOnly="0" labelOnly="1" fieldPosition="0">
        <references count="6">
          <reference field="0" count="1" selected="0">
            <x v="85"/>
          </reference>
          <reference field="1" count="1" selected="0">
            <x v="83"/>
          </reference>
          <reference field="2" count="1" selected="0">
            <x v="84"/>
          </reference>
          <reference field="3" count="1" selected="0">
            <x v="84"/>
          </reference>
          <reference field="4" count="1" selected="0">
            <x v="87"/>
          </reference>
          <reference field="5" count="1">
            <x v="84"/>
          </reference>
        </references>
      </pivotArea>
    </format>
    <format dxfId="13917">
      <pivotArea dataOnly="0" labelOnly="1" fieldPosition="0">
        <references count="6">
          <reference field="0" count="1" selected="0">
            <x v="86"/>
          </reference>
          <reference field="1" count="1" selected="0">
            <x v="84"/>
          </reference>
          <reference field="2" count="1" selected="0">
            <x v="85"/>
          </reference>
          <reference field="3" count="1" selected="0">
            <x v="85"/>
          </reference>
          <reference field="4" count="1" selected="0">
            <x v="88"/>
          </reference>
          <reference field="5" count="1">
            <x v="85"/>
          </reference>
        </references>
      </pivotArea>
    </format>
    <format dxfId="13916">
      <pivotArea dataOnly="0" labelOnly="1" fieldPosition="0">
        <references count="6">
          <reference field="0" count="1" selected="0">
            <x v="87"/>
          </reference>
          <reference field="1" count="1" selected="0">
            <x v="85"/>
          </reference>
          <reference field="2" count="1" selected="0">
            <x v="86"/>
          </reference>
          <reference field="3" count="1" selected="0">
            <x v="86"/>
          </reference>
          <reference field="4" count="1" selected="0">
            <x v="89"/>
          </reference>
          <reference field="5" count="1">
            <x v="86"/>
          </reference>
        </references>
      </pivotArea>
    </format>
    <format dxfId="13915">
      <pivotArea dataOnly="0" labelOnly="1" fieldPosition="0">
        <references count="6">
          <reference field="0" count="1" selected="0">
            <x v="88"/>
          </reference>
          <reference field="1" count="1" selected="0">
            <x v="86"/>
          </reference>
          <reference field="2" count="1" selected="0">
            <x v="87"/>
          </reference>
          <reference field="3" count="1" selected="0">
            <x v="87"/>
          </reference>
          <reference field="4" count="1" selected="0">
            <x v="90"/>
          </reference>
          <reference field="5" count="1">
            <x v="87"/>
          </reference>
        </references>
      </pivotArea>
    </format>
    <format dxfId="13914">
      <pivotArea dataOnly="0" labelOnly="1" fieldPosition="0">
        <references count="6">
          <reference field="0" count="1" selected="0">
            <x v="89"/>
          </reference>
          <reference field="1" count="1" selected="0">
            <x v="87"/>
          </reference>
          <reference field="2" count="1" selected="0">
            <x v="88"/>
          </reference>
          <reference field="3" count="1" selected="0">
            <x v="88"/>
          </reference>
          <reference field="4" count="1" selected="0">
            <x v="91"/>
          </reference>
          <reference field="5" count="1">
            <x v="88"/>
          </reference>
        </references>
      </pivotArea>
    </format>
    <format dxfId="13913">
      <pivotArea dataOnly="0" labelOnly="1" fieldPosition="0">
        <references count="6">
          <reference field="0" count="1" selected="0">
            <x v="90"/>
          </reference>
          <reference field="1" count="1" selected="0">
            <x v="88"/>
          </reference>
          <reference field="2" count="1" selected="0">
            <x v="89"/>
          </reference>
          <reference field="3" count="1" selected="0">
            <x v="89"/>
          </reference>
          <reference field="4" count="1" selected="0">
            <x v="92"/>
          </reference>
          <reference field="5" count="1">
            <x v="89"/>
          </reference>
        </references>
      </pivotArea>
    </format>
    <format dxfId="13912">
      <pivotArea dataOnly="0" labelOnly="1" fieldPosition="0">
        <references count="6">
          <reference field="0" count="1" selected="0">
            <x v="91"/>
          </reference>
          <reference field="1" count="1" selected="0">
            <x v="89"/>
          </reference>
          <reference field="2" count="1" selected="0">
            <x v="90"/>
          </reference>
          <reference field="3" count="1" selected="0">
            <x v="90"/>
          </reference>
          <reference field="4" count="1" selected="0">
            <x v="93"/>
          </reference>
          <reference field="5" count="1">
            <x v="90"/>
          </reference>
        </references>
      </pivotArea>
    </format>
    <format dxfId="13911">
      <pivotArea dataOnly="0" labelOnly="1" fieldPosition="0">
        <references count="6">
          <reference field="0" count="1" selected="0">
            <x v="92"/>
          </reference>
          <reference field="1" count="1" selected="0">
            <x v="90"/>
          </reference>
          <reference field="2" count="1" selected="0">
            <x v="91"/>
          </reference>
          <reference field="3" count="1" selected="0">
            <x v="91"/>
          </reference>
          <reference field="4" count="1" selected="0">
            <x v="94"/>
          </reference>
          <reference field="5" count="1">
            <x v="91"/>
          </reference>
        </references>
      </pivotArea>
    </format>
    <format dxfId="13910">
      <pivotArea dataOnly="0" labelOnly="1" fieldPosition="0">
        <references count="6">
          <reference field="0" count="1" selected="0">
            <x v="93"/>
          </reference>
          <reference field="1" count="1" selected="0">
            <x v="91"/>
          </reference>
          <reference field="2" count="1" selected="0">
            <x v="92"/>
          </reference>
          <reference field="3" count="1" selected="0">
            <x v="92"/>
          </reference>
          <reference field="4" count="1" selected="0">
            <x v="95"/>
          </reference>
          <reference field="5" count="1">
            <x v="92"/>
          </reference>
        </references>
      </pivotArea>
    </format>
    <format dxfId="13909">
      <pivotArea dataOnly="0" labelOnly="1" fieldPosition="0">
        <references count="6">
          <reference field="0" count="1" selected="0">
            <x v="94"/>
          </reference>
          <reference field="1" count="1" selected="0">
            <x v="92"/>
          </reference>
          <reference field="2" count="1" selected="0">
            <x v="93"/>
          </reference>
          <reference field="3" count="1" selected="0">
            <x v="93"/>
          </reference>
          <reference field="4" count="1" selected="0">
            <x v="96"/>
          </reference>
          <reference field="5" count="1">
            <x v="93"/>
          </reference>
        </references>
      </pivotArea>
    </format>
    <format dxfId="13908">
      <pivotArea dataOnly="0" labelOnly="1" fieldPosition="0">
        <references count="6">
          <reference field="0" count="1" selected="0">
            <x v="95"/>
          </reference>
          <reference field="1" count="1" selected="0">
            <x v="93"/>
          </reference>
          <reference field="2" count="1" selected="0">
            <x v="94"/>
          </reference>
          <reference field="3" count="1" selected="0">
            <x v="94"/>
          </reference>
          <reference field="4" count="1" selected="0">
            <x v="97"/>
          </reference>
          <reference field="5" count="1">
            <x v="94"/>
          </reference>
        </references>
      </pivotArea>
    </format>
    <format dxfId="13907">
      <pivotArea dataOnly="0" labelOnly="1" fieldPosition="0">
        <references count="6">
          <reference field="0" count="1" selected="0">
            <x v="96"/>
          </reference>
          <reference field="1" count="1" selected="0">
            <x v="94"/>
          </reference>
          <reference field="2" count="1" selected="0">
            <x v="95"/>
          </reference>
          <reference field="3" count="1" selected="0">
            <x v="95"/>
          </reference>
          <reference field="4" count="1" selected="0">
            <x v="98"/>
          </reference>
          <reference field="5" count="1">
            <x v="95"/>
          </reference>
        </references>
      </pivotArea>
    </format>
    <format dxfId="13906">
      <pivotArea dataOnly="0" labelOnly="1" fieldPosition="0">
        <references count="6">
          <reference field="0" count="1" selected="0">
            <x v="97"/>
          </reference>
          <reference field="1" count="1" selected="0">
            <x v="95"/>
          </reference>
          <reference field="2" count="1" selected="0">
            <x v="96"/>
          </reference>
          <reference field="3" count="1" selected="0">
            <x v="96"/>
          </reference>
          <reference field="4" count="1" selected="0">
            <x v="99"/>
          </reference>
          <reference field="5" count="1">
            <x v="96"/>
          </reference>
        </references>
      </pivotArea>
    </format>
    <format dxfId="13905">
      <pivotArea dataOnly="0" labelOnly="1" fieldPosition="0">
        <references count="6">
          <reference field="0" count="1" selected="0">
            <x v="98"/>
          </reference>
          <reference field="1" count="1" selected="0">
            <x v="96"/>
          </reference>
          <reference field="2" count="1" selected="0">
            <x v="97"/>
          </reference>
          <reference field="3" count="1" selected="0">
            <x v="97"/>
          </reference>
          <reference field="4" count="1" selected="0">
            <x v="100"/>
          </reference>
          <reference field="5" count="1">
            <x v="97"/>
          </reference>
        </references>
      </pivotArea>
    </format>
    <format dxfId="13904">
      <pivotArea dataOnly="0" labelOnly="1" fieldPosition="0">
        <references count="6">
          <reference field="0" count="1" selected="0">
            <x v="99"/>
          </reference>
          <reference field="1" count="1" selected="0">
            <x v="97"/>
          </reference>
          <reference field="2" count="1" selected="0">
            <x v="98"/>
          </reference>
          <reference field="3" count="1" selected="0">
            <x v="98"/>
          </reference>
          <reference field="4" count="1" selected="0">
            <x v="101"/>
          </reference>
          <reference field="5" count="1">
            <x v="98"/>
          </reference>
        </references>
      </pivotArea>
    </format>
    <format dxfId="13903">
      <pivotArea dataOnly="0" labelOnly="1" fieldPosition="0">
        <references count="6">
          <reference field="0" count="1" selected="0">
            <x v="100"/>
          </reference>
          <reference field="1" count="1" selected="0">
            <x v="98"/>
          </reference>
          <reference field="2" count="1" selected="0">
            <x v="99"/>
          </reference>
          <reference field="3" count="1" selected="0">
            <x v="99"/>
          </reference>
          <reference field="4" count="1" selected="0">
            <x v="102"/>
          </reference>
          <reference field="5" count="1">
            <x v="99"/>
          </reference>
        </references>
      </pivotArea>
    </format>
    <format dxfId="13902">
      <pivotArea dataOnly="0" labelOnly="1" fieldPosition="0">
        <references count="6">
          <reference field="0" count="1" selected="0">
            <x v="101"/>
          </reference>
          <reference field="1" count="1" selected="0">
            <x v="99"/>
          </reference>
          <reference field="2" count="1" selected="0">
            <x v="100"/>
          </reference>
          <reference field="3" count="1" selected="0">
            <x v="100"/>
          </reference>
          <reference field="4" count="1" selected="0">
            <x v="103"/>
          </reference>
          <reference field="5" count="1">
            <x v="100"/>
          </reference>
        </references>
      </pivotArea>
    </format>
    <format dxfId="13901">
      <pivotArea dataOnly="0" labelOnly="1" fieldPosition="0">
        <references count="6">
          <reference field="0" count="1" selected="0">
            <x v="102"/>
          </reference>
          <reference field="1" count="1" selected="0">
            <x v="100"/>
          </reference>
          <reference field="2" count="1" selected="0">
            <x v="101"/>
          </reference>
          <reference field="3" count="1" selected="0">
            <x v="101"/>
          </reference>
          <reference field="4" count="1" selected="0">
            <x v="104"/>
          </reference>
          <reference field="5" count="1">
            <x v="101"/>
          </reference>
        </references>
      </pivotArea>
    </format>
    <format dxfId="13900">
      <pivotArea dataOnly="0" labelOnly="1" fieldPosition="0">
        <references count="6">
          <reference field="0" count="1" selected="0">
            <x v="103"/>
          </reference>
          <reference field="1" count="1" selected="0">
            <x v="101"/>
          </reference>
          <reference field="2" count="1" selected="0">
            <x v="102"/>
          </reference>
          <reference field="3" count="1" selected="0">
            <x v="102"/>
          </reference>
          <reference field="4" count="1" selected="0">
            <x v="105"/>
          </reference>
          <reference field="5" count="1">
            <x v="102"/>
          </reference>
        </references>
      </pivotArea>
    </format>
    <format dxfId="13899">
      <pivotArea dataOnly="0" labelOnly="1" fieldPosition="0">
        <references count="6">
          <reference field="0" count="1" selected="0">
            <x v="104"/>
          </reference>
          <reference field="1" count="1" selected="0">
            <x v="102"/>
          </reference>
          <reference field="2" count="1" selected="0">
            <x v="103"/>
          </reference>
          <reference field="3" count="1" selected="0">
            <x v="103"/>
          </reference>
          <reference field="4" count="1" selected="0">
            <x v="106"/>
          </reference>
          <reference field="5" count="1">
            <x v="103"/>
          </reference>
        </references>
      </pivotArea>
    </format>
    <format dxfId="13898">
      <pivotArea dataOnly="0" labelOnly="1" fieldPosition="0">
        <references count="6">
          <reference field="0" count="1" selected="0">
            <x v="105"/>
          </reference>
          <reference field="1" count="1" selected="0">
            <x v="103"/>
          </reference>
          <reference field="2" count="1" selected="0">
            <x v="104"/>
          </reference>
          <reference field="3" count="1" selected="0">
            <x v="104"/>
          </reference>
          <reference field="4" count="1" selected="0">
            <x v="107"/>
          </reference>
          <reference field="5" count="1">
            <x v="104"/>
          </reference>
        </references>
      </pivotArea>
    </format>
    <format dxfId="13897">
      <pivotArea dataOnly="0" labelOnly="1" fieldPosition="0">
        <references count="6">
          <reference field="0" count="1" selected="0">
            <x v="106"/>
          </reference>
          <reference field="1" count="1" selected="0">
            <x v="104"/>
          </reference>
          <reference field="2" count="1" selected="0">
            <x v="105"/>
          </reference>
          <reference field="3" count="1" selected="0">
            <x v="105"/>
          </reference>
          <reference field="4" count="1" selected="0">
            <x v="108"/>
          </reference>
          <reference field="5" count="1">
            <x v="105"/>
          </reference>
        </references>
      </pivotArea>
    </format>
    <format dxfId="13896">
      <pivotArea dataOnly="0" labelOnly="1" fieldPosition="0">
        <references count="6">
          <reference field="0" count="1" selected="0">
            <x v="107"/>
          </reference>
          <reference field="1" count="1" selected="0">
            <x v="105"/>
          </reference>
          <reference field="2" count="1" selected="0">
            <x v="106"/>
          </reference>
          <reference field="3" count="1" selected="0">
            <x v="106"/>
          </reference>
          <reference field="4" count="1" selected="0">
            <x v="109"/>
          </reference>
          <reference field="5" count="1">
            <x v="106"/>
          </reference>
        </references>
      </pivotArea>
    </format>
    <format dxfId="13895">
      <pivotArea dataOnly="0" labelOnly="1" fieldPosition="0">
        <references count="6">
          <reference field="0" count="1" selected="0">
            <x v="108"/>
          </reference>
          <reference field="1" count="1" selected="0">
            <x v="106"/>
          </reference>
          <reference field="2" count="1" selected="0">
            <x v="107"/>
          </reference>
          <reference field="3" count="1" selected="0">
            <x v="107"/>
          </reference>
          <reference field="4" count="1" selected="0">
            <x v="110"/>
          </reference>
          <reference field="5" count="1">
            <x v="107"/>
          </reference>
        </references>
      </pivotArea>
    </format>
    <format dxfId="13894">
      <pivotArea dataOnly="0" labelOnly="1" fieldPosition="0">
        <references count="6">
          <reference field="0" count="1" selected="0">
            <x v="109"/>
          </reference>
          <reference field="1" count="1" selected="0">
            <x v="107"/>
          </reference>
          <reference field="2" count="1" selected="0">
            <x v="108"/>
          </reference>
          <reference field="3" count="1" selected="0">
            <x v="108"/>
          </reference>
          <reference field="4" count="1" selected="0">
            <x v="111"/>
          </reference>
          <reference field="5" count="1">
            <x v="108"/>
          </reference>
        </references>
      </pivotArea>
    </format>
    <format dxfId="13893">
      <pivotArea dataOnly="0" labelOnly="1" fieldPosition="0">
        <references count="6">
          <reference field="0" count="1" selected="0">
            <x v="110"/>
          </reference>
          <reference field="1" count="1" selected="0">
            <x v="108"/>
          </reference>
          <reference field="2" count="1" selected="0">
            <x v="109"/>
          </reference>
          <reference field="3" count="1" selected="0">
            <x v="109"/>
          </reference>
          <reference field="4" count="1" selected="0">
            <x v="112"/>
          </reference>
          <reference field="5" count="1">
            <x v="109"/>
          </reference>
        </references>
      </pivotArea>
    </format>
    <format dxfId="13892">
      <pivotArea dataOnly="0" labelOnly="1" fieldPosition="0">
        <references count="6">
          <reference field="0" count="1" selected="0">
            <x v="111"/>
          </reference>
          <reference field="1" count="1" selected="0">
            <x v="109"/>
          </reference>
          <reference field="2" count="1" selected="0">
            <x v="110"/>
          </reference>
          <reference field="3" count="1" selected="0">
            <x v="110"/>
          </reference>
          <reference field="4" count="1" selected="0">
            <x v="113"/>
          </reference>
          <reference field="5" count="1">
            <x v="110"/>
          </reference>
        </references>
      </pivotArea>
    </format>
    <format dxfId="13891">
      <pivotArea dataOnly="0" labelOnly="1" fieldPosition="0">
        <references count="6">
          <reference field="0" count="1" selected="0">
            <x v="112"/>
          </reference>
          <reference field="1" count="1" selected="0">
            <x v="110"/>
          </reference>
          <reference field="2" count="1" selected="0">
            <x v="111"/>
          </reference>
          <reference field="3" count="1" selected="0">
            <x v="111"/>
          </reference>
          <reference field="4" count="1" selected="0">
            <x v="114"/>
          </reference>
          <reference field="5" count="1">
            <x v="111"/>
          </reference>
        </references>
      </pivotArea>
    </format>
    <format dxfId="13890">
      <pivotArea dataOnly="0" labelOnly="1" fieldPosition="0">
        <references count="6">
          <reference field="0" count="1" selected="0">
            <x v="113"/>
          </reference>
          <reference field="1" count="1" selected="0">
            <x v="111"/>
          </reference>
          <reference field="2" count="1" selected="0">
            <x v="112"/>
          </reference>
          <reference field="3" count="1" selected="0">
            <x v="112"/>
          </reference>
          <reference field="4" count="1" selected="0">
            <x v="115"/>
          </reference>
          <reference field="5" count="1">
            <x v="112"/>
          </reference>
        </references>
      </pivotArea>
    </format>
    <format dxfId="13889">
      <pivotArea dataOnly="0" labelOnly="1" fieldPosition="0">
        <references count="6">
          <reference field="0" count="1" selected="0">
            <x v="114"/>
          </reference>
          <reference field="1" count="1" selected="0">
            <x v="112"/>
          </reference>
          <reference field="2" count="1" selected="0">
            <x v="113"/>
          </reference>
          <reference field="3" count="1" selected="0">
            <x v="113"/>
          </reference>
          <reference field="4" count="1" selected="0">
            <x v="116"/>
          </reference>
          <reference field="5" count="1">
            <x v="113"/>
          </reference>
        </references>
      </pivotArea>
    </format>
    <format dxfId="13888">
      <pivotArea dataOnly="0" labelOnly="1" fieldPosition="0">
        <references count="6">
          <reference field="0" count="1" selected="0">
            <x v="115"/>
          </reference>
          <reference field="1" count="1" selected="0">
            <x v="113"/>
          </reference>
          <reference field="2" count="1" selected="0">
            <x v="114"/>
          </reference>
          <reference field="3" count="1" selected="0">
            <x v="114"/>
          </reference>
          <reference field="4" count="1" selected="0">
            <x v="117"/>
          </reference>
          <reference field="5" count="1">
            <x v="114"/>
          </reference>
        </references>
      </pivotArea>
    </format>
    <format dxfId="13887">
      <pivotArea dataOnly="0" labelOnly="1" fieldPosition="0">
        <references count="6">
          <reference field="0" count="1" selected="0">
            <x v="116"/>
          </reference>
          <reference field="1" count="1" selected="0">
            <x v="114"/>
          </reference>
          <reference field="2" count="1" selected="0">
            <x v="115"/>
          </reference>
          <reference field="3" count="1" selected="0">
            <x v="115"/>
          </reference>
          <reference field="4" count="1" selected="0">
            <x v="118"/>
          </reference>
          <reference field="5" count="1">
            <x v="115"/>
          </reference>
        </references>
      </pivotArea>
    </format>
    <format dxfId="13886">
      <pivotArea dataOnly="0" labelOnly="1" fieldPosition="0">
        <references count="6">
          <reference field="0" count="1" selected="0">
            <x v="117"/>
          </reference>
          <reference field="1" count="1" selected="0">
            <x v="115"/>
          </reference>
          <reference field="2" count="1" selected="0">
            <x v="116"/>
          </reference>
          <reference field="3" count="1" selected="0">
            <x v="116"/>
          </reference>
          <reference field="4" count="1" selected="0">
            <x v="119"/>
          </reference>
          <reference field="5" count="1">
            <x v="116"/>
          </reference>
        </references>
      </pivotArea>
    </format>
    <format dxfId="13885">
      <pivotArea dataOnly="0" labelOnly="1" fieldPosition="0">
        <references count="6">
          <reference field="0" count="1" selected="0">
            <x v="118"/>
          </reference>
          <reference field="1" count="1" selected="0">
            <x v="116"/>
          </reference>
          <reference field="2" count="1" selected="0">
            <x v="117"/>
          </reference>
          <reference field="3" count="1" selected="0">
            <x v="117"/>
          </reference>
          <reference field="4" count="1" selected="0">
            <x v="120"/>
          </reference>
          <reference field="5" count="1">
            <x v="117"/>
          </reference>
        </references>
      </pivotArea>
    </format>
    <format dxfId="13884">
      <pivotArea dataOnly="0" labelOnly="1" fieldPosition="0">
        <references count="6">
          <reference field="0" count="1" selected="0">
            <x v="119"/>
          </reference>
          <reference field="1" count="1" selected="0">
            <x v="117"/>
          </reference>
          <reference field="2" count="1" selected="0">
            <x v="118"/>
          </reference>
          <reference field="3" count="1" selected="0">
            <x v="118"/>
          </reference>
          <reference field="4" count="1" selected="0">
            <x v="121"/>
          </reference>
          <reference field="5" count="1">
            <x v="118"/>
          </reference>
        </references>
      </pivotArea>
    </format>
    <format dxfId="13883">
      <pivotArea dataOnly="0" labelOnly="1" fieldPosition="0">
        <references count="6">
          <reference field="0" count="1" selected="0">
            <x v="120"/>
          </reference>
          <reference field="1" count="1" selected="0">
            <x v="118"/>
          </reference>
          <reference field="2" count="1" selected="0">
            <x v="119"/>
          </reference>
          <reference field="3" count="1" selected="0">
            <x v="119"/>
          </reference>
          <reference field="4" count="1" selected="0">
            <x v="122"/>
          </reference>
          <reference field="5" count="1">
            <x v="119"/>
          </reference>
        </references>
      </pivotArea>
    </format>
    <format dxfId="13882">
      <pivotArea dataOnly="0" labelOnly="1" fieldPosition="0">
        <references count="6">
          <reference field="0" count="1" selected="0">
            <x v="121"/>
          </reference>
          <reference field="1" count="1" selected="0">
            <x v="119"/>
          </reference>
          <reference field="2" count="1" selected="0">
            <x v="120"/>
          </reference>
          <reference field="3" count="1" selected="0">
            <x v="120"/>
          </reference>
          <reference field="4" count="1" selected="0">
            <x v="123"/>
          </reference>
          <reference field="5" count="1">
            <x v="120"/>
          </reference>
        </references>
      </pivotArea>
    </format>
    <format dxfId="13881">
      <pivotArea dataOnly="0" labelOnly="1" fieldPosition="0">
        <references count="6">
          <reference field="0" count="1" selected="0">
            <x v="122"/>
          </reference>
          <reference field="1" count="1" selected="0">
            <x v="120"/>
          </reference>
          <reference field="2" count="1" selected="0">
            <x v="121"/>
          </reference>
          <reference field="3" count="1" selected="0">
            <x v="121"/>
          </reference>
          <reference field="4" count="1" selected="0">
            <x v="124"/>
          </reference>
          <reference field="5" count="1">
            <x v="121"/>
          </reference>
        </references>
      </pivotArea>
    </format>
    <format dxfId="13880">
      <pivotArea dataOnly="0" labelOnly="1" fieldPosition="0">
        <references count="6">
          <reference field="0" count="1" selected="0">
            <x v="123"/>
          </reference>
          <reference field="1" count="1" selected="0">
            <x v="121"/>
          </reference>
          <reference field="2" count="1" selected="0">
            <x v="122"/>
          </reference>
          <reference field="3" count="1" selected="0">
            <x v="122"/>
          </reference>
          <reference field="4" count="1" selected="0">
            <x v="125"/>
          </reference>
          <reference field="5" count="1">
            <x v="122"/>
          </reference>
        </references>
      </pivotArea>
    </format>
    <format dxfId="13879">
      <pivotArea dataOnly="0" labelOnly="1" fieldPosition="0">
        <references count="6">
          <reference field="0" count="1" selected="0">
            <x v="124"/>
          </reference>
          <reference field="1" count="1" selected="0">
            <x v="122"/>
          </reference>
          <reference field="2" count="1" selected="0">
            <x v="123"/>
          </reference>
          <reference field="3" count="1" selected="0">
            <x v="123"/>
          </reference>
          <reference field="4" count="1" selected="0">
            <x v="126"/>
          </reference>
          <reference field="5" count="1">
            <x v="123"/>
          </reference>
        </references>
      </pivotArea>
    </format>
    <format dxfId="13878">
      <pivotArea dataOnly="0" labelOnly="1" fieldPosition="0">
        <references count="6">
          <reference field="0" count="1" selected="0">
            <x v="125"/>
          </reference>
          <reference field="1" count="1" selected="0">
            <x v="123"/>
          </reference>
          <reference field="2" count="1" selected="0">
            <x v="124"/>
          </reference>
          <reference field="3" count="1" selected="0">
            <x v="124"/>
          </reference>
          <reference field="4" count="1" selected="0">
            <x v="127"/>
          </reference>
          <reference field="5" count="1">
            <x v="124"/>
          </reference>
        </references>
      </pivotArea>
    </format>
    <format dxfId="13877">
      <pivotArea dataOnly="0" labelOnly="1" fieldPosition="0">
        <references count="6">
          <reference field="0" count="1" selected="0">
            <x v="126"/>
          </reference>
          <reference field="1" count="1" selected="0">
            <x v="124"/>
          </reference>
          <reference field="2" count="1" selected="0">
            <x v="125"/>
          </reference>
          <reference field="3" count="1" selected="0">
            <x v="125"/>
          </reference>
          <reference field="4" count="1" selected="0">
            <x v="128"/>
          </reference>
          <reference field="5" count="1">
            <x v="125"/>
          </reference>
        </references>
      </pivotArea>
    </format>
    <format dxfId="13876">
      <pivotArea dataOnly="0" labelOnly="1" fieldPosition="0">
        <references count="6">
          <reference field="0" count="1" selected="0">
            <x v="127"/>
          </reference>
          <reference field="1" count="1" selected="0">
            <x v="125"/>
          </reference>
          <reference field="2" count="1" selected="0">
            <x v="126"/>
          </reference>
          <reference field="3" count="1" selected="0">
            <x v="126"/>
          </reference>
          <reference field="4" count="1" selected="0">
            <x v="129"/>
          </reference>
          <reference field="5" count="1">
            <x v="126"/>
          </reference>
        </references>
      </pivotArea>
    </format>
    <format dxfId="13875">
      <pivotArea dataOnly="0" labelOnly="1" fieldPosition="0">
        <references count="6">
          <reference field="0" count="1" selected="0">
            <x v="128"/>
          </reference>
          <reference field="1" count="1" selected="0">
            <x v="126"/>
          </reference>
          <reference field="2" count="1" selected="0">
            <x v="127"/>
          </reference>
          <reference field="3" count="1" selected="0">
            <x v="127"/>
          </reference>
          <reference field="4" count="1" selected="0">
            <x v="130"/>
          </reference>
          <reference field="5" count="1">
            <x v="127"/>
          </reference>
        </references>
      </pivotArea>
    </format>
    <format dxfId="13874">
      <pivotArea dataOnly="0" labelOnly="1" fieldPosition="0">
        <references count="6">
          <reference field="0" count="1" selected="0">
            <x v="129"/>
          </reference>
          <reference field="1" count="1" selected="0">
            <x v="127"/>
          </reference>
          <reference field="2" count="1" selected="0">
            <x v="128"/>
          </reference>
          <reference field="3" count="1" selected="0">
            <x v="128"/>
          </reference>
          <reference field="4" count="1" selected="0">
            <x v="131"/>
          </reference>
          <reference field="5" count="1">
            <x v="128"/>
          </reference>
        </references>
      </pivotArea>
    </format>
    <format dxfId="13873">
      <pivotArea dataOnly="0" labelOnly="1" fieldPosition="0">
        <references count="6">
          <reference field="0" count="1" selected="0">
            <x v="130"/>
          </reference>
          <reference field="1" count="1" selected="0">
            <x v="128"/>
          </reference>
          <reference field="2" count="1" selected="0">
            <x v="129"/>
          </reference>
          <reference field="3" count="1" selected="0">
            <x v="129"/>
          </reference>
          <reference field="4" count="1" selected="0">
            <x v="132"/>
          </reference>
          <reference field="5" count="1">
            <x v="129"/>
          </reference>
        </references>
      </pivotArea>
    </format>
    <format dxfId="13872">
      <pivotArea dataOnly="0" labelOnly="1" fieldPosition="0">
        <references count="6">
          <reference field="0" count="1" selected="0">
            <x v="131"/>
          </reference>
          <reference field="1" count="1" selected="0">
            <x v="129"/>
          </reference>
          <reference field="2" count="1" selected="0">
            <x v="130"/>
          </reference>
          <reference field="3" count="1" selected="0">
            <x v="130"/>
          </reference>
          <reference field="4" count="1" selected="0">
            <x v="133"/>
          </reference>
          <reference field="5" count="1">
            <x v="130"/>
          </reference>
        </references>
      </pivotArea>
    </format>
    <format dxfId="13871">
      <pivotArea dataOnly="0" labelOnly="1" fieldPosition="0">
        <references count="6">
          <reference field="0" count="1" selected="0">
            <x v="132"/>
          </reference>
          <reference field="1" count="1" selected="0">
            <x v="130"/>
          </reference>
          <reference field="2" count="1" selected="0">
            <x v="131"/>
          </reference>
          <reference field="3" count="1" selected="0">
            <x v="131"/>
          </reference>
          <reference field="4" count="1" selected="0">
            <x v="134"/>
          </reference>
          <reference field="5" count="1">
            <x v="131"/>
          </reference>
        </references>
      </pivotArea>
    </format>
    <format dxfId="13870">
      <pivotArea dataOnly="0" labelOnly="1" fieldPosition="0">
        <references count="6">
          <reference field="0" count="1" selected="0">
            <x v="133"/>
          </reference>
          <reference field="1" count="1" selected="0">
            <x v="131"/>
          </reference>
          <reference field="2" count="1" selected="0">
            <x v="132"/>
          </reference>
          <reference field="3" count="1" selected="0">
            <x v="132"/>
          </reference>
          <reference field="4" count="1" selected="0">
            <x v="135"/>
          </reference>
          <reference field="5" count="1">
            <x v="132"/>
          </reference>
        </references>
      </pivotArea>
    </format>
    <format dxfId="13869">
      <pivotArea dataOnly="0" labelOnly="1" fieldPosition="0">
        <references count="6">
          <reference field="0" count="1" selected="0">
            <x v="134"/>
          </reference>
          <reference field="1" count="1" selected="0">
            <x v="132"/>
          </reference>
          <reference field="2" count="1" selected="0">
            <x v="133"/>
          </reference>
          <reference field="3" count="1" selected="0">
            <x v="133"/>
          </reference>
          <reference field="4" count="1" selected="0">
            <x v="136"/>
          </reference>
          <reference field="5" count="1">
            <x v="133"/>
          </reference>
        </references>
      </pivotArea>
    </format>
    <format dxfId="13868">
      <pivotArea dataOnly="0" labelOnly="1" fieldPosition="0">
        <references count="6">
          <reference field="0" count="1" selected="0">
            <x v="135"/>
          </reference>
          <reference field="1" count="1" selected="0">
            <x v="133"/>
          </reference>
          <reference field="2" count="1" selected="0">
            <x v="134"/>
          </reference>
          <reference field="3" count="1" selected="0">
            <x v="134"/>
          </reference>
          <reference field="4" count="1" selected="0">
            <x v="137"/>
          </reference>
          <reference field="5" count="1">
            <x v="134"/>
          </reference>
        </references>
      </pivotArea>
    </format>
    <format dxfId="13867">
      <pivotArea dataOnly="0" labelOnly="1" fieldPosition="0">
        <references count="6">
          <reference field="0" count="1" selected="0">
            <x v="136"/>
          </reference>
          <reference field="1" count="1" selected="0">
            <x v="134"/>
          </reference>
          <reference field="2" count="1" selected="0">
            <x v="135"/>
          </reference>
          <reference field="3" count="1" selected="0">
            <x v="135"/>
          </reference>
          <reference field="4" count="1" selected="0">
            <x v="138"/>
          </reference>
          <reference field="5" count="1">
            <x v="135"/>
          </reference>
        </references>
      </pivotArea>
    </format>
    <format dxfId="13866">
      <pivotArea dataOnly="0" labelOnly="1" fieldPosition="0">
        <references count="6">
          <reference field="0" count="1" selected="0">
            <x v="137"/>
          </reference>
          <reference field="1" count="1" selected="0">
            <x v="135"/>
          </reference>
          <reference field="2" count="1" selected="0">
            <x v="136"/>
          </reference>
          <reference field="3" count="1" selected="0">
            <x v="136"/>
          </reference>
          <reference field="4" count="1" selected="0">
            <x v="139"/>
          </reference>
          <reference field="5" count="1">
            <x v="136"/>
          </reference>
        </references>
      </pivotArea>
    </format>
    <format dxfId="13865">
      <pivotArea dataOnly="0" labelOnly="1" fieldPosition="0">
        <references count="6">
          <reference field="0" count="1" selected="0">
            <x v="138"/>
          </reference>
          <reference field="1" count="1" selected="0">
            <x v="136"/>
          </reference>
          <reference field="2" count="1" selected="0">
            <x v="137"/>
          </reference>
          <reference field="3" count="1" selected="0">
            <x v="137"/>
          </reference>
          <reference field="4" count="1" selected="0">
            <x v="140"/>
          </reference>
          <reference field="5" count="1">
            <x v="137"/>
          </reference>
        </references>
      </pivotArea>
    </format>
    <format dxfId="13864">
      <pivotArea dataOnly="0" labelOnly="1" fieldPosition="0">
        <references count="6">
          <reference field="0" count="1" selected="0">
            <x v="139"/>
          </reference>
          <reference field="1" count="1" selected="0">
            <x v="137"/>
          </reference>
          <reference field="2" count="1" selected="0">
            <x v="138"/>
          </reference>
          <reference field="3" count="1" selected="0">
            <x v="138"/>
          </reference>
          <reference field="4" count="1" selected="0">
            <x v="141"/>
          </reference>
          <reference field="5" count="1">
            <x v="138"/>
          </reference>
        </references>
      </pivotArea>
    </format>
    <format dxfId="13863">
      <pivotArea dataOnly="0" labelOnly="1" fieldPosition="0">
        <references count="6">
          <reference field="0" count="1" selected="0">
            <x v="140"/>
          </reference>
          <reference field="1" count="1" selected="0">
            <x v="138"/>
          </reference>
          <reference field="2" count="1" selected="0">
            <x v="139"/>
          </reference>
          <reference field="3" count="1" selected="0">
            <x v="139"/>
          </reference>
          <reference field="4" count="1" selected="0">
            <x v="142"/>
          </reference>
          <reference field="5" count="1">
            <x v="139"/>
          </reference>
        </references>
      </pivotArea>
    </format>
    <format dxfId="13862">
      <pivotArea dataOnly="0" labelOnly="1" fieldPosition="0">
        <references count="6">
          <reference field="0" count="1" selected="0">
            <x v="141"/>
          </reference>
          <reference field="1" count="1" selected="0">
            <x v="139"/>
          </reference>
          <reference field="2" count="1" selected="0">
            <x v="140"/>
          </reference>
          <reference field="3" count="1" selected="0">
            <x v="140"/>
          </reference>
          <reference field="4" count="1" selected="0">
            <x v="143"/>
          </reference>
          <reference field="5" count="1">
            <x v="140"/>
          </reference>
        </references>
      </pivotArea>
    </format>
    <format dxfId="13861">
      <pivotArea dataOnly="0" labelOnly="1" fieldPosition="0">
        <references count="6">
          <reference field="0" count="1" selected="0">
            <x v="142"/>
          </reference>
          <reference field="1" count="1" selected="0">
            <x v="140"/>
          </reference>
          <reference field="2" count="1" selected="0">
            <x v="141"/>
          </reference>
          <reference field="3" count="1" selected="0">
            <x v="141"/>
          </reference>
          <reference field="4" count="1" selected="0">
            <x v="144"/>
          </reference>
          <reference field="5" count="1">
            <x v="141"/>
          </reference>
        </references>
      </pivotArea>
    </format>
    <format dxfId="13860">
      <pivotArea dataOnly="0" labelOnly="1" fieldPosition="0">
        <references count="6">
          <reference field="0" count="1" selected="0">
            <x v="143"/>
          </reference>
          <reference field="1" count="1" selected="0">
            <x v="141"/>
          </reference>
          <reference field="2" count="1" selected="0">
            <x v="142"/>
          </reference>
          <reference field="3" count="1" selected="0">
            <x v="142"/>
          </reference>
          <reference field="4" count="1" selected="0">
            <x v="145"/>
          </reference>
          <reference field="5" count="1">
            <x v="142"/>
          </reference>
        </references>
      </pivotArea>
    </format>
    <format dxfId="13859">
      <pivotArea dataOnly="0" labelOnly="1" fieldPosition="0">
        <references count="6">
          <reference field="0" count="1" selected="0">
            <x v="144"/>
          </reference>
          <reference field="1" count="1" selected="0">
            <x v="142"/>
          </reference>
          <reference field="2" count="1" selected="0">
            <x v="143"/>
          </reference>
          <reference field="3" count="1" selected="0">
            <x v="143"/>
          </reference>
          <reference field="4" count="1" selected="0">
            <x v="146"/>
          </reference>
          <reference field="5" count="1">
            <x v="143"/>
          </reference>
        </references>
      </pivotArea>
    </format>
    <format dxfId="13858">
      <pivotArea dataOnly="0" labelOnly="1" fieldPosition="0">
        <references count="6">
          <reference field="0" count="1" selected="0">
            <x v="145"/>
          </reference>
          <reference field="1" count="1" selected="0">
            <x v="143"/>
          </reference>
          <reference field="2" count="1" selected="0">
            <x v="144"/>
          </reference>
          <reference field="3" count="1" selected="0">
            <x v="144"/>
          </reference>
          <reference field="4" count="1" selected="0">
            <x v="147"/>
          </reference>
          <reference field="5" count="1">
            <x v="144"/>
          </reference>
        </references>
      </pivotArea>
    </format>
    <format dxfId="13857">
      <pivotArea dataOnly="0" labelOnly="1" fieldPosition="0">
        <references count="6">
          <reference field="0" count="1" selected="0">
            <x v="146"/>
          </reference>
          <reference field="1" count="1" selected="0">
            <x v="144"/>
          </reference>
          <reference field="2" count="1" selected="0">
            <x v="145"/>
          </reference>
          <reference field="3" count="1" selected="0">
            <x v="145"/>
          </reference>
          <reference field="4" count="1" selected="0">
            <x v="148"/>
          </reference>
          <reference field="5" count="1">
            <x v="145"/>
          </reference>
        </references>
      </pivotArea>
    </format>
    <format dxfId="13856">
      <pivotArea dataOnly="0" labelOnly="1" fieldPosition="0">
        <references count="6">
          <reference field="0" count="1" selected="0">
            <x v="147"/>
          </reference>
          <reference field="1" count="1" selected="0">
            <x v="145"/>
          </reference>
          <reference field="2" count="1" selected="0">
            <x v="146"/>
          </reference>
          <reference field="3" count="1" selected="0">
            <x v="146"/>
          </reference>
          <reference field="4" count="1" selected="0">
            <x v="149"/>
          </reference>
          <reference field="5" count="1">
            <x v="146"/>
          </reference>
        </references>
      </pivotArea>
    </format>
    <format dxfId="13855">
      <pivotArea dataOnly="0" labelOnly="1" fieldPosition="0">
        <references count="6">
          <reference field="0" count="1" selected="0">
            <x v="148"/>
          </reference>
          <reference field="1" count="1" selected="0">
            <x v="146"/>
          </reference>
          <reference field="2" count="1" selected="0">
            <x v="147"/>
          </reference>
          <reference field="3" count="1" selected="0">
            <x v="147"/>
          </reference>
          <reference field="4" count="1" selected="0">
            <x v="150"/>
          </reference>
          <reference field="5" count="1">
            <x v="147"/>
          </reference>
        </references>
      </pivotArea>
    </format>
    <format dxfId="13854">
      <pivotArea dataOnly="0" labelOnly="1" fieldPosition="0">
        <references count="6">
          <reference field="0" count="1" selected="0">
            <x v="149"/>
          </reference>
          <reference field="1" count="1" selected="0">
            <x v="147"/>
          </reference>
          <reference field="2" count="1" selected="0">
            <x v="148"/>
          </reference>
          <reference field="3" count="1" selected="0">
            <x v="148"/>
          </reference>
          <reference field="4" count="1" selected="0">
            <x v="151"/>
          </reference>
          <reference field="5" count="1">
            <x v="148"/>
          </reference>
        </references>
      </pivotArea>
    </format>
    <format dxfId="13853">
      <pivotArea dataOnly="0" labelOnly="1" fieldPosition="0">
        <references count="6">
          <reference field="0" count="1" selected="0">
            <x v="150"/>
          </reference>
          <reference field="1" count="1" selected="0">
            <x v="148"/>
          </reference>
          <reference field="2" count="1" selected="0">
            <x v="149"/>
          </reference>
          <reference field="3" count="1" selected="0">
            <x v="149"/>
          </reference>
          <reference field="4" count="1" selected="0">
            <x v="152"/>
          </reference>
          <reference field="5" count="1">
            <x v="149"/>
          </reference>
        </references>
      </pivotArea>
    </format>
    <format dxfId="13852">
      <pivotArea dataOnly="0" labelOnly="1" fieldPosition="0">
        <references count="6">
          <reference field="0" count="1" selected="0">
            <x v="151"/>
          </reference>
          <reference field="1" count="1" selected="0">
            <x v="149"/>
          </reference>
          <reference field="2" count="1" selected="0">
            <x v="150"/>
          </reference>
          <reference field="3" count="1" selected="0">
            <x v="150"/>
          </reference>
          <reference field="4" count="1" selected="0">
            <x v="153"/>
          </reference>
          <reference field="5" count="1">
            <x v="150"/>
          </reference>
        </references>
      </pivotArea>
    </format>
    <format dxfId="13851">
      <pivotArea dataOnly="0" labelOnly="1" fieldPosition="0">
        <references count="6">
          <reference field="0" count="1" selected="0">
            <x v="152"/>
          </reference>
          <reference field="1" count="1" selected="0">
            <x v="150"/>
          </reference>
          <reference field="2" count="1" selected="0">
            <x v="151"/>
          </reference>
          <reference field="3" count="1" selected="0">
            <x v="151"/>
          </reference>
          <reference field="4" count="1" selected="0">
            <x v="154"/>
          </reference>
          <reference field="5" count="1">
            <x v="151"/>
          </reference>
        </references>
      </pivotArea>
    </format>
    <format dxfId="13850">
      <pivotArea dataOnly="0" labelOnly="1" fieldPosition="0">
        <references count="6">
          <reference field="0" count="1" selected="0">
            <x v="153"/>
          </reference>
          <reference field="1" count="1" selected="0">
            <x v="151"/>
          </reference>
          <reference field="2" count="1" selected="0">
            <x v="152"/>
          </reference>
          <reference field="3" count="1" selected="0">
            <x v="152"/>
          </reference>
          <reference field="4" count="1" selected="0">
            <x v="155"/>
          </reference>
          <reference field="5" count="1">
            <x v="152"/>
          </reference>
        </references>
      </pivotArea>
    </format>
    <format dxfId="13849">
      <pivotArea dataOnly="0" labelOnly="1" fieldPosition="0">
        <references count="6">
          <reference field="0" count="1" selected="0">
            <x v="154"/>
          </reference>
          <reference field="1" count="1" selected="0">
            <x v="152"/>
          </reference>
          <reference field="2" count="1" selected="0">
            <x v="153"/>
          </reference>
          <reference field="3" count="1" selected="0">
            <x v="153"/>
          </reference>
          <reference field="4" count="1" selected="0">
            <x v="156"/>
          </reference>
          <reference field="5" count="1">
            <x v="153"/>
          </reference>
        </references>
      </pivotArea>
    </format>
    <format dxfId="13848">
      <pivotArea dataOnly="0" labelOnly="1" fieldPosition="0">
        <references count="6">
          <reference field="0" count="1" selected="0">
            <x v="155"/>
          </reference>
          <reference field="1" count="1" selected="0">
            <x v="153"/>
          </reference>
          <reference field="2" count="1" selected="0">
            <x v="154"/>
          </reference>
          <reference field="3" count="1" selected="0">
            <x v="154"/>
          </reference>
          <reference field="4" count="1" selected="0">
            <x v="157"/>
          </reference>
          <reference field="5" count="1">
            <x v="154"/>
          </reference>
        </references>
      </pivotArea>
    </format>
    <format dxfId="13847">
      <pivotArea dataOnly="0" labelOnly="1" fieldPosition="0">
        <references count="6">
          <reference field="0" count="1" selected="0">
            <x v="156"/>
          </reference>
          <reference field="1" count="1" selected="0">
            <x v="154"/>
          </reference>
          <reference field="2" count="1" selected="0">
            <x v="155"/>
          </reference>
          <reference field="3" count="1" selected="0">
            <x v="155"/>
          </reference>
          <reference field="4" count="1" selected="0">
            <x v="158"/>
          </reference>
          <reference field="5" count="1">
            <x v="155"/>
          </reference>
        </references>
      </pivotArea>
    </format>
    <format dxfId="13846">
      <pivotArea dataOnly="0" labelOnly="1" fieldPosition="0">
        <references count="6">
          <reference field="0" count="1" selected="0">
            <x v="157"/>
          </reference>
          <reference field="1" count="1" selected="0">
            <x v="155"/>
          </reference>
          <reference field="2" count="1" selected="0">
            <x v="156"/>
          </reference>
          <reference field="3" count="1" selected="0">
            <x v="156"/>
          </reference>
          <reference field="4" count="1" selected="0">
            <x v="159"/>
          </reference>
          <reference field="5" count="1">
            <x v="156"/>
          </reference>
        </references>
      </pivotArea>
    </format>
    <format dxfId="13845">
      <pivotArea dataOnly="0" labelOnly="1" fieldPosition="0">
        <references count="6">
          <reference field="0" count="1" selected="0">
            <x v="158"/>
          </reference>
          <reference field="1" count="1" selected="0">
            <x v="156"/>
          </reference>
          <reference field="2" count="1" selected="0">
            <x v="157"/>
          </reference>
          <reference field="3" count="1" selected="0">
            <x v="157"/>
          </reference>
          <reference field="4" count="1" selected="0">
            <x v="160"/>
          </reference>
          <reference field="5" count="1">
            <x v="157"/>
          </reference>
        </references>
      </pivotArea>
    </format>
    <format dxfId="13844">
      <pivotArea dataOnly="0" labelOnly="1" fieldPosition="0">
        <references count="6">
          <reference field="0" count="1" selected="0">
            <x v="159"/>
          </reference>
          <reference field="1" count="1" selected="0">
            <x v="157"/>
          </reference>
          <reference field="2" count="1" selected="0">
            <x v="158"/>
          </reference>
          <reference field="3" count="1" selected="0">
            <x v="158"/>
          </reference>
          <reference field="4" count="1" selected="0">
            <x v="161"/>
          </reference>
          <reference field="5" count="1">
            <x v="158"/>
          </reference>
        </references>
      </pivotArea>
    </format>
    <format dxfId="13843">
      <pivotArea dataOnly="0" labelOnly="1" fieldPosition="0">
        <references count="6">
          <reference field="0" count="1" selected="0">
            <x v="160"/>
          </reference>
          <reference field="1" count="1" selected="0">
            <x v="158"/>
          </reference>
          <reference field="2" count="1" selected="0">
            <x v="159"/>
          </reference>
          <reference field="3" count="1" selected="0">
            <x v="159"/>
          </reference>
          <reference field="4" count="1" selected="0">
            <x v="162"/>
          </reference>
          <reference field="5" count="1">
            <x v="159"/>
          </reference>
        </references>
      </pivotArea>
    </format>
    <format dxfId="13842">
      <pivotArea dataOnly="0" labelOnly="1" fieldPosition="0">
        <references count="6">
          <reference field="0" count="1" selected="0">
            <x v="161"/>
          </reference>
          <reference field="1" count="1" selected="0">
            <x v="159"/>
          </reference>
          <reference field="2" count="1" selected="0">
            <x v="160"/>
          </reference>
          <reference field="3" count="1" selected="0">
            <x v="160"/>
          </reference>
          <reference field="4" count="1" selected="0">
            <x v="163"/>
          </reference>
          <reference field="5" count="1">
            <x v="160"/>
          </reference>
        </references>
      </pivotArea>
    </format>
    <format dxfId="13841">
      <pivotArea dataOnly="0" labelOnly="1" fieldPosition="0">
        <references count="6">
          <reference field="0" count="1" selected="0">
            <x v="162"/>
          </reference>
          <reference field="1" count="1" selected="0">
            <x v="160"/>
          </reference>
          <reference field="2" count="1" selected="0">
            <x v="161"/>
          </reference>
          <reference field="3" count="1" selected="0">
            <x v="161"/>
          </reference>
          <reference field="4" count="1" selected="0">
            <x v="164"/>
          </reference>
          <reference field="5" count="1">
            <x v="161"/>
          </reference>
        </references>
      </pivotArea>
    </format>
    <format dxfId="13840">
      <pivotArea dataOnly="0" labelOnly="1" fieldPosition="0">
        <references count="6">
          <reference field="0" count="1" selected="0">
            <x v="163"/>
          </reference>
          <reference field="1" count="1" selected="0">
            <x v="161"/>
          </reference>
          <reference field="2" count="1" selected="0">
            <x v="162"/>
          </reference>
          <reference field="3" count="1" selected="0">
            <x v="162"/>
          </reference>
          <reference field="4" count="1" selected="0">
            <x v="165"/>
          </reference>
          <reference field="5" count="1">
            <x v="162"/>
          </reference>
        </references>
      </pivotArea>
    </format>
    <format dxfId="13839">
      <pivotArea dataOnly="0" labelOnly="1" fieldPosition="0">
        <references count="6">
          <reference field="0" count="1" selected="0">
            <x v="164"/>
          </reference>
          <reference field="1" count="1" selected="0">
            <x v="162"/>
          </reference>
          <reference field="2" count="1" selected="0">
            <x v="163"/>
          </reference>
          <reference field="3" count="1" selected="0">
            <x v="163"/>
          </reference>
          <reference field="4" count="1" selected="0">
            <x v="166"/>
          </reference>
          <reference field="5" count="1">
            <x v="163"/>
          </reference>
        </references>
      </pivotArea>
    </format>
    <format dxfId="13838">
      <pivotArea dataOnly="0" labelOnly="1" fieldPosition="0">
        <references count="6">
          <reference field="0" count="1" selected="0">
            <x v="165"/>
          </reference>
          <reference field="1" count="1" selected="0">
            <x v="163"/>
          </reference>
          <reference field="2" count="1" selected="0">
            <x v="164"/>
          </reference>
          <reference field="3" count="1" selected="0">
            <x v="164"/>
          </reference>
          <reference field="4" count="1" selected="0">
            <x v="167"/>
          </reference>
          <reference field="5" count="1">
            <x v="164"/>
          </reference>
        </references>
      </pivotArea>
    </format>
    <format dxfId="13837">
      <pivotArea dataOnly="0" labelOnly="1" fieldPosition="0">
        <references count="6">
          <reference field="0" count="1" selected="0">
            <x v="166"/>
          </reference>
          <reference field="1" count="1" selected="0">
            <x v="164"/>
          </reference>
          <reference field="2" count="1" selected="0">
            <x v="165"/>
          </reference>
          <reference field="3" count="1" selected="0">
            <x v="165"/>
          </reference>
          <reference field="4" count="1" selected="0">
            <x v="168"/>
          </reference>
          <reference field="5" count="1">
            <x v="165"/>
          </reference>
        </references>
      </pivotArea>
    </format>
    <format dxfId="13836">
      <pivotArea dataOnly="0" labelOnly="1" fieldPosition="0">
        <references count="6">
          <reference field="0" count="1" selected="0">
            <x v="167"/>
          </reference>
          <reference field="1" count="1" selected="0">
            <x v="165"/>
          </reference>
          <reference field="2" count="1" selected="0">
            <x v="166"/>
          </reference>
          <reference field="3" count="1" selected="0">
            <x v="166"/>
          </reference>
          <reference field="4" count="1" selected="0">
            <x v="169"/>
          </reference>
          <reference field="5" count="1">
            <x v="166"/>
          </reference>
        </references>
      </pivotArea>
    </format>
    <format dxfId="13835">
      <pivotArea dataOnly="0" labelOnly="1" fieldPosition="0">
        <references count="6">
          <reference field="0" count="1" selected="0">
            <x v="168"/>
          </reference>
          <reference field="1" count="1" selected="0">
            <x v="166"/>
          </reference>
          <reference field="2" count="1" selected="0">
            <x v="167"/>
          </reference>
          <reference field="3" count="1" selected="0">
            <x v="167"/>
          </reference>
          <reference field="4" count="1" selected="0">
            <x v="170"/>
          </reference>
          <reference field="5" count="1">
            <x v="167"/>
          </reference>
        </references>
      </pivotArea>
    </format>
    <format dxfId="13834">
      <pivotArea dataOnly="0" labelOnly="1" fieldPosition="0">
        <references count="6">
          <reference field="0" count="1" selected="0">
            <x v="169"/>
          </reference>
          <reference field="1" count="1" selected="0">
            <x v="167"/>
          </reference>
          <reference field="2" count="1" selected="0">
            <x v="168"/>
          </reference>
          <reference field="3" count="1" selected="0">
            <x v="168"/>
          </reference>
          <reference field="4" count="1" selected="0">
            <x v="171"/>
          </reference>
          <reference field="5" count="1">
            <x v="168"/>
          </reference>
        </references>
      </pivotArea>
    </format>
    <format dxfId="13833">
      <pivotArea dataOnly="0" labelOnly="1" fieldPosition="0">
        <references count="6">
          <reference field="0" count="1" selected="0">
            <x v="170"/>
          </reference>
          <reference field="1" count="1" selected="0">
            <x v="168"/>
          </reference>
          <reference field="2" count="1" selected="0">
            <x v="169"/>
          </reference>
          <reference field="3" count="1" selected="0">
            <x v="169"/>
          </reference>
          <reference field="4" count="1" selected="0">
            <x v="172"/>
          </reference>
          <reference field="5" count="1">
            <x v="169"/>
          </reference>
        </references>
      </pivotArea>
    </format>
    <format dxfId="13832">
      <pivotArea dataOnly="0" labelOnly="1" fieldPosition="0">
        <references count="6">
          <reference field="0" count="1" selected="0">
            <x v="171"/>
          </reference>
          <reference field="1" count="1" selected="0">
            <x v="169"/>
          </reference>
          <reference field="2" count="1" selected="0">
            <x v="170"/>
          </reference>
          <reference field="3" count="1" selected="0">
            <x v="170"/>
          </reference>
          <reference field="4" count="1" selected="0">
            <x v="173"/>
          </reference>
          <reference field="5" count="1">
            <x v="170"/>
          </reference>
        </references>
      </pivotArea>
    </format>
    <format dxfId="13831">
      <pivotArea dataOnly="0" labelOnly="1" fieldPosition="0">
        <references count="6">
          <reference field="0" count="1" selected="0">
            <x v="172"/>
          </reference>
          <reference field="1" count="1" selected="0">
            <x v="170"/>
          </reference>
          <reference field="2" count="1" selected="0">
            <x v="171"/>
          </reference>
          <reference field="3" count="1" selected="0">
            <x v="171"/>
          </reference>
          <reference field="4" count="1" selected="0">
            <x v="174"/>
          </reference>
          <reference field="5" count="1">
            <x v="171"/>
          </reference>
        </references>
      </pivotArea>
    </format>
    <format dxfId="13830">
      <pivotArea dataOnly="0" labelOnly="1" fieldPosition="0">
        <references count="6">
          <reference field="0" count="1" selected="0">
            <x v="173"/>
          </reference>
          <reference field="1" count="1" selected="0">
            <x v="171"/>
          </reference>
          <reference field="2" count="1" selected="0">
            <x v="172"/>
          </reference>
          <reference field="3" count="1" selected="0">
            <x v="172"/>
          </reference>
          <reference field="4" count="1" selected="0">
            <x v="175"/>
          </reference>
          <reference field="5" count="1">
            <x v="172"/>
          </reference>
        </references>
      </pivotArea>
    </format>
    <format dxfId="13829">
      <pivotArea dataOnly="0" labelOnly="1" fieldPosition="0">
        <references count="6">
          <reference field="0" count="1" selected="0">
            <x v="174"/>
          </reference>
          <reference field="1" count="1" selected="0">
            <x v="172"/>
          </reference>
          <reference field="2" count="1" selected="0">
            <x v="173"/>
          </reference>
          <reference field="3" count="1" selected="0">
            <x v="173"/>
          </reference>
          <reference field="4" count="1" selected="0">
            <x v="176"/>
          </reference>
          <reference field="5" count="1">
            <x v="173"/>
          </reference>
        </references>
      </pivotArea>
    </format>
    <format dxfId="13828">
      <pivotArea dataOnly="0" labelOnly="1" fieldPosition="0">
        <references count="6">
          <reference field="0" count="1" selected="0">
            <x v="175"/>
          </reference>
          <reference field="1" count="1" selected="0">
            <x v="173"/>
          </reference>
          <reference field="2" count="1" selected="0">
            <x v="174"/>
          </reference>
          <reference field="3" count="1" selected="0">
            <x v="174"/>
          </reference>
          <reference field="4" count="1" selected="0">
            <x v="177"/>
          </reference>
          <reference field="5" count="1">
            <x v="174"/>
          </reference>
        </references>
      </pivotArea>
    </format>
    <format dxfId="13827">
      <pivotArea dataOnly="0" labelOnly="1" fieldPosition="0">
        <references count="6">
          <reference field="0" count="1" selected="0">
            <x v="176"/>
          </reference>
          <reference field="1" count="1" selected="0">
            <x v="174"/>
          </reference>
          <reference field="2" count="1" selected="0">
            <x v="175"/>
          </reference>
          <reference field="3" count="1" selected="0">
            <x v="175"/>
          </reference>
          <reference field="4" count="1" selected="0">
            <x v="178"/>
          </reference>
          <reference field="5" count="1">
            <x v="175"/>
          </reference>
        </references>
      </pivotArea>
    </format>
    <format dxfId="13826">
      <pivotArea dataOnly="0" labelOnly="1" fieldPosition="0">
        <references count="6">
          <reference field="0" count="1" selected="0">
            <x v="177"/>
          </reference>
          <reference field="1" count="1" selected="0">
            <x v="175"/>
          </reference>
          <reference field="2" count="1" selected="0">
            <x v="176"/>
          </reference>
          <reference field="3" count="1" selected="0">
            <x v="176"/>
          </reference>
          <reference field="4" count="1" selected="0">
            <x v="179"/>
          </reference>
          <reference field="5" count="1">
            <x v="176"/>
          </reference>
        </references>
      </pivotArea>
    </format>
    <format dxfId="13825">
      <pivotArea dataOnly="0" labelOnly="1" fieldPosition="0">
        <references count="6">
          <reference field="0" count="1" selected="0">
            <x v="178"/>
          </reference>
          <reference field="1" count="1" selected="0">
            <x v="176"/>
          </reference>
          <reference field="2" count="1" selected="0">
            <x v="177"/>
          </reference>
          <reference field="3" count="1" selected="0">
            <x v="177"/>
          </reference>
          <reference field="4" count="1" selected="0">
            <x v="180"/>
          </reference>
          <reference field="5" count="1">
            <x v="177"/>
          </reference>
        </references>
      </pivotArea>
    </format>
    <format dxfId="13824">
      <pivotArea dataOnly="0" labelOnly="1" fieldPosition="0">
        <references count="6">
          <reference field="0" count="1" selected="0">
            <x v="179"/>
          </reference>
          <reference field="1" count="1" selected="0">
            <x v="177"/>
          </reference>
          <reference field="2" count="1" selected="0">
            <x v="178"/>
          </reference>
          <reference field="3" count="1" selected="0">
            <x v="178"/>
          </reference>
          <reference field="4" count="1" selected="0">
            <x v="181"/>
          </reference>
          <reference field="5" count="1">
            <x v="178"/>
          </reference>
        </references>
      </pivotArea>
    </format>
    <format dxfId="13823">
      <pivotArea dataOnly="0" labelOnly="1" fieldPosition="0">
        <references count="6">
          <reference field="0" count="1" selected="0">
            <x v="180"/>
          </reference>
          <reference field="1" count="1" selected="0">
            <x v="178"/>
          </reference>
          <reference field="2" count="1" selected="0">
            <x v="179"/>
          </reference>
          <reference field="3" count="1" selected="0">
            <x v="179"/>
          </reference>
          <reference field="4" count="1" selected="0">
            <x v="182"/>
          </reference>
          <reference field="5" count="1">
            <x v="179"/>
          </reference>
        </references>
      </pivotArea>
    </format>
    <format dxfId="13822">
      <pivotArea dataOnly="0" labelOnly="1" fieldPosition="0">
        <references count="6">
          <reference field="0" count="1" selected="0">
            <x v="181"/>
          </reference>
          <reference field="1" count="1" selected="0">
            <x v="179"/>
          </reference>
          <reference field="2" count="1" selected="0">
            <x v="180"/>
          </reference>
          <reference field="3" count="1" selected="0">
            <x v="180"/>
          </reference>
          <reference field="4" count="1" selected="0">
            <x v="183"/>
          </reference>
          <reference field="5" count="1">
            <x v="180"/>
          </reference>
        </references>
      </pivotArea>
    </format>
    <format dxfId="13821">
      <pivotArea dataOnly="0" labelOnly="1" fieldPosition="0">
        <references count="6">
          <reference field="0" count="1" selected="0">
            <x v="182"/>
          </reference>
          <reference field="1" count="1" selected="0">
            <x v="180"/>
          </reference>
          <reference field="2" count="1" selected="0">
            <x v="181"/>
          </reference>
          <reference field="3" count="1" selected="0">
            <x v="181"/>
          </reference>
          <reference field="4" count="1" selected="0">
            <x v="184"/>
          </reference>
          <reference field="5" count="1">
            <x v="181"/>
          </reference>
        </references>
      </pivotArea>
    </format>
    <format dxfId="13820">
      <pivotArea dataOnly="0" labelOnly="1" fieldPosition="0">
        <references count="6">
          <reference field="0" count="1" selected="0">
            <x v="183"/>
          </reference>
          <reference field="1" count="1" selected="0">
            <x v="181"/>
          </reference>
          <reference field="2" count="1" selected="0">
            <x v="182"/>
          </reference>
          <reference field="3" count="1" selected="0">
            <x v="182"/>
          </reference>
          <reference field="4" count="1" selected="0">
            <x v="185"/>
          </reference>
          <reference field="5" count="1">
            <x v="182"/>
          </reference>
        </references>
      </pivotArea>
    </format>
    <format dxfId="13819">
      <pivotArea dataOnly="0" labelOnly="1" fieldPosition="0">
        <references count="6">
          <reference field="0" count="1" selected="0">
            <x v="184"/>
          </reference>
          <reference field="1" count="1" selected="0">
            <x v="182"/>
          </reference>
          <reference field="2" count="1" selected="0">
            <x v="183"/>
          </reference>
          <reference field="3" count="1" selected="0">
            <x v="183"/>
          </reference>
          <reference field="4" count="1" selected="0">
            <x v="186"/>
          </reference>
          <reference field="5" count="1">
            <x v="183"/>
          </reference>
        </references>
      </pivotArea>
    </format>
    <format dxfId="13818">
      <pivotArea dataOnly="0" labelOnly="1" fieldPosition="0">
        <references count="6">
          <reference field="0" count="1" selected="0">
            <x v="185"/>
          </reference>
          <reference field="1" count="1" selected="0">
            <x v="183"/>
          </reference>
          <reference field="2" count="1" selected="0">
            <x v="184"/>
          </reference>
          <reference field="3" count="1" selected="0">
            <x v="184"/>
          </reference>
          <reference field="4" count="1" selected="0">
            <x v="187"/>
          </reference>
          <reference field="5" count="1">
            <x v="184"/>
          </reference>
        </references>
      </pivotArea>
    </format>
    <format dxfId="13817">
      <pivotArea dataOnly="0" labelOnly="1" fieldPosition="0">
        <references count="6">
          <reference field="0" count="1" selected="0">
            <x v="186"/>
          </reference>
          <reference field="1" count="1" selected="0">
            <x v="184"/>
          </reference>
          <reference field="2" count="1" selected="0">
            <x v="185"/>
          </reference>
          <reference field="3" count="1" selected="0">
            <x v="185"/>
          </reference>
          <reference field="4" count="1" selected="0">
            <x v="188"/>
          </reference>
          <reference field="5" count="1">
            <x v="185"/>
          </reference>
        </references>
      </pivotArea>
    </format>
    <format dxfId="13816">
      <pivotArea dataOnly="0" labelOnly="1" fieldPosition="0">
        <references count="6">
          <reference field="0" count="1" selected="0">
            <x v="187"/>
          </reference>
          <reference field="1" count="1" selected="0">
            <x v="185"/>
          </reference>
          <reference field="2" count="1" selected="0">
            <x v="186"/>
          </reference>
          <reference field="3" count="1" selected="0">
            <x v="186"/>
          </reference>
          <reference field="4" count="1" selected="0">
            <x v="189"/>
          </reference>
          <reference field="5" count="1">
            <x v="186"/>
          </reference>
        </references>
      </pivotArea>
    </format>
    <format dxfId="13815">
      <pivotArea dataOnly="0" labelOnly="1" fieldPosition="0">
        <references count="6">
          <reference field="0" count="1" selected="0">
            <x v="188"/>
          </reference>
          <reference field="1" count="1" selected="0">
            <x v="186"/>
          </reference>
          <reference field="2" count="1" selected="0">
            <x v="187"/>
          </reference>
          <reference field="3" count="1" selected="0">
            <x v="187"/>
          </reference>
          <reference field="4" count="1" selected="0">
            <x v="190"/>
          </reference>
          <reference field="5" count="1">
            <x v="187"/>
          </reference>
        </references>
      </pivotArea>
    </format>
    <format dxfId="13814">
      <pivotArea dataOnly="0" labelOnly="1" fieldPosition="0">
        <references count="6">
          <reference field="0" count="1" selected="0">
            <x v="189"/>
          </reference>
          <reference field="1" count="1" selected="0">
            <x v="187"/>
          </reference>
          <reference field="2" count="1" selected="0">
            <x v="188"/>
          </reference>
          <reference field="3" count="1" selected="0">
            <x v="188"/>
          </reference>
          <reference field="4" count="1" selected="0">
            <x v="191"/>
          </reference>
          <reference field="5" count="1">
            <x v="188"/>
          </reference>
        </references>
      </pivotArea>
    </format>
    <format dxfId="13813">
      <pivotArea dataOnly="0" labelOnly="1" fieldPosition="0">
        <references count="6">
          <reference field="0" count="1" selected="0">
            <x v="190"/>
          </reference>
          <reference field="1" count="1" selected="0">
            <x v="188"/>
          </reference>
          <reference field="2" count="1" selected="0">
            <x v="189"/>
          </reference>
          <reference field="3" count="1" selected="0">
            <x v="189"/>
          </reference>
          <reference field="4" count="1" selected="0">
            <x v="192"/>
          </reference>
          <reference field="5" count="1">
            <x v="189"/>
          </reference>
        </references>
      </pivotArea>
    </format>
    <format dxfId="13812">
      <pivotArea dataOnly="0" labelOnly="1" fieldPosition="0">
        <references count="6">
          <reference field="0" count="1" selected="0">
            <x v="191"/>
          </reference>
          <reference field="1" count="1" selected="0">
            <x v="189"/>
          </reference>
          <reference field="2" count="1" selected="0">
            <x v="190"/>
          </reference>
          <reference field="3" count="1" selected="0">
            <x v="190"/>
          </reference>
          <reference field="4" count="1" selected="0">
            <x v="193"/>
          </reference>
          <reference field="5" count="1">
            <x v="190"/>
          </reference>
        </references>
      </pivotArea>
    </format>
    <format dxfId="13811">
      <pivotArea dataOnly="0" labelOnly="1" fieldPosition="0">
        <references count="6">
          <reference field="0" count="1" selected="0">
            <x v="192"/>
          </reference>
          <reference field="1" count="1" selected="0">
            <x v="190"/>
          </reference>
          <reference field="2" count="1" selected="0">
            <x v="191"/>
          </reference>
          <reference field="3" count="1" selected="0">
            <x v="191"/>
          </reference>
          <reference field="4" count="1" selected="0">
            <x v="194"/>
          </reference>
          <reference field="5" count="1">
            <x v="191"/>
          </reference>
        </references>
      </pivotArea>
    </format>
    <format dxfId="13810">
      <pivotArea dataOnly="0" labelOnly="1" fieldPosition="0">
        <references count="6">
          <reference field="0" count="1" selected="0">
            <x v="193"/>
          </reference>
          <reference field="1" count="1" selected="0">
            <x v="191"/>
          </reference>
          <reference field="2" count="1" selected="0">
            <x v="192"/>
          </reference>
          <reference field="3" count="1" selected="0">
            <x v="192"/>
          </reference>
          <reference field="4" count="1" selected="0">
            <x v="195"/>
          </reference>
          <reference field="5" count="1">
            <x v="192"/>
          </reference>
        </references>
      </pivotArea>
    </format>
    <format dxfId="13809">
      <pivotArea dataOnly="0" labelOnly="1" fieldPosition="0">
        <references count="6">
          <reference field="0" count="1" selected="0">
            <x v="194"/>
          </reference>
          <reference field="1" count="1" selected="0">
            <x v="192"/>
          </reference>
          <reference field="2" count="1" selected="0">
            <x v="193"/>
          </reference>
          <reference field="3" count="1" selected="0">
            <x v="193"/>
          </reference>
          <reference field="4" count="1" selected="0">
            <x v="196"/>
          </reference>
          <reference field="5" count="1">
            <x v="193"/>
          </reference>
        </references>
      </pivotArea>
    </format>
    <format dxfId="13808">
      <pivotArea dataOnly="0" labelOnly="1" fieldPosition="0">
        <references count="6">
          <reference field="0" count="1" selected="0">
            <x v="195"/>
          </reference>
          <reference field="1" count="1" selected="0">
            <x v="193"/>
          </reference>
          <reference field="2" count="1" selected="0">
            <x v="194"/>
          </reference>
          <reference field="3" count="1" selected="0">
            <x v="194"/>
          </reference>
          <reference field="4" count="1" selected="0">
            <x v="197"/>
          </reference>
          <reference field="5" count="1">
            <x v="194"/>
          </reference>
        </references>
      </pivotArea>
    </format>
    <format dxfId="13807">
      <pivotArea dataOnly="0" labelOnly="1" fieldPosition="0">
        <references count="6">
          <reference field="0" count="1" selected="0">
            <x v="196"/>
          </reference>
          <reference field="1" count="1" selected="0">
            <x v="194"/>
          </reference>
          <reference field="2" count="1" selected="0">
            <x v="195"/>
          </reference>
          <reference field="3" count="1" selected="0">
            <x v="195"/>
          </reference>
          <reference field="4" count="1" selected="0">
            <x v="198"/>
          </reference>
          <reference field="5" count="1">
            <x v="195"/>
          </reference>
        </references>
      </pivotArea>
    </format>
    <format dxfId="13806">
      <pivotArea dataOnly="0" labelOnly="1" fieldPosition="0">
        <references count="6">
          <reference field="0" count="1" selected="0">
            <x v="197"/>
          </reference>
          <reference field="1" count="1" selected="0">
            <x v="195"/>
          </reference>
          <reference field="2" count="1" selected="0">
            <x v="196"/>
          </reference>
          <reference field="3" count="1" selected="0">
            <x v="196"/>
          </reference>
          <reference field="4" count="1" selected="0">
            <x v="199"/>
          </reference>
          <reference field="5" count="1">
            <x v="196"/>
          </reference>
        </references>
      </pivotArea>
    </format>
    <format dxfId="13805">
      <pivotArea dataOnly="0" labelOnly="1" fieldPosition="0">
        <references count="6">
          <reference field="0" count="1" selected="0">
            <x v="198"/>
          </reference>
          <reference field="1" count="1" selected="0">
            <x v="196"/>
          </reference>
          <reference field="2" count="1" selected="0">
            <x v="197"/>
          </reference>
          <reference field="3" count="1" selected="0">
            <x v="197"/>
          </reference>
          <reference field="4" count="1" selected="0">
            <x v="200"/>
          </reference>
          <reference field="5" count="1">
            <x v="197"/>
          </reference>
        </references>
      </pivotArea>
    </format>
    <format dxfId="13804">
      <pivotArea dataOnly="0" labelOnly="1" fieldPosition="0">
        <references count="6">
          <reference field="0" count="1" selected="0">
            <x v="199"/>
          </reference>
          <reference field="1" count="1" selected="0">
            <x v="197"/>
          </reference>
          <reference field="2" count="1" selected="0">
            <x v="198"/>
          </reference>
          <reference field="3" count="1" selected="0">
            <x v="198"/>
          </reference>
          <reference field="4" count="1" selected="0">
            <x v="201"/>
          </reference>
          <reference field="5" count="1">
            <x v="198"/>
          </reference>
        </references>
      </pivotArea>
    </format>
    <format dxfId="13803">
      <pivotArea dataOnly="0" labelOnly="1" fieldPosition="0">
        <references count="6">
          <reference field="0" count="1" selected="0">
            <x v="200"/>
          </reference>
          <reference field="1" count="1" selected="0">
            <x v="198"/>
          </reference>
          <reference field="2" count="1" selected="0">
            <x v="199"/>
          </reference>
          <reference field="3" count="1" selected="0">
            <x v="199"/>
          </reference>
          <reference field="4" count="1" selected="0">
            <x v="202"/>
          </reference>
          <reference field="5" count="1">
            <x v="199"/>
          </reference>
        </references>
      </pivotArea>
    </format>
    <format dxfId="13802">
      <pivotArea dataOnly="0" labelOnly="1" fieldPosition="0">
        <references count="6">
          <reference field="0" count="1" selected="0">
            <x v="201"/>
          </reference>
          <reference field="1" count="1" selected="0">
            <x v="199"/>
          </reference>
          <reference field="2" count="1" selected="0">
            <x v="200"/>
          </reference>
          <reference field="3" count="1" selected="0">
            <x v="200"/>
          </reference>
          <reference field="4" count="1" selected="0">
            <x v="203"/>
          </reference>
          <reference field="5" count="1">
            <x v="200"/>
          </reference>
        </references>
      </pivotArea>
    </format>
    <format dxfId="13801">
      <pivotArea dataOnly="0" labelOnly="1" fieldPosition="0">
        <references count="6">
          <reference field="0" count="1" selected="0">
            <x v="202"/>
          </reference>
          <reference field="1" count="1" selected="0">
            <x v="200"/>
          </reference>
          <reference field="2" count="1" selected="0">
            <x v="201"/>
          </reference>
          <reference field="3" count="1" selected="0">
            <x v="201"/>
          </reference>
          <reference field="4" count="1" selected="0">
            <x v="204"/>
          </reference>
          <reference field="5" count="1">
            <x v="201"/>
          </reference>
        </references>
      </pivotArea>
    </format>
    <format dxfId="13800">
      <pivotArea dataOnly="0" labelOnly="1" fieldPosition="0">
        <references count="6">
          <reference field="0" count="1" selected="0">
            <x v="203"/>
          </reference>
          <reference field="1" count="1" selected="0">
            <x v="201"/>
          </reference>
          <reference field="2" count="1" selected="0">
            <x v="202"/>
          </reference>
          <reference field="3" count="1" selected="0">
            <x v="202"/>
          </reference>
          <reference field="4" count="1" selected="0">
            <x v="205"/>
          </reference>
          <reference field="5" count="1">
            <x v="202"/>
          </reference>
        </references>
      </pivotArea>
    </format>
    <format dxfId="13799">
      <pivotArea dataOnly="0" labelOnly="1" fieldPosition="0">
        <references count="6">
          <reference field="0" count="1" selected="0">
            <x v="204"/>
          </reference>
          <reference field="1" count="1" selected="0">
            <x v="202"/>
          </reference>
          <reference field="2" count="1" selected="0">
            <x v="203"/>
          </reference>
          <reference field="3" count="1" selected="0">
            <x v="203"/>
          </reference>
          <reference field="4" count="1" selected="0">
            <x v="206"/>
          </reference>
          <reference field="5" count="1">
            <x v="203"/>
          </reference>
        </references>
      </pivotArea>
    </format>
    <format dxfId="13798">
      <pivotArea dataOnly="0" labelOnly="1" fieldPosition="0">
        <references count="6">
          <reference field="0" count="1" selected="0">
            <x v="205"/>
          </reference>
          <reference field="1" count="1" selected="0">
            <x v="203"/>
          </reference>
          <reference field="2" count="1" selected="0">
            <x v="204"/>
          </reference>
          <reference field="3" count="1" selected="0">
            <x v="204"/>
          </reference>
          <reference field="4" count="1" selected="0">
            <x v="207"/>
          </reference>
          <reference field="5" count="1">
            <x v="204"/>
          </reference>
        </references>
      </pivotArea>
    </format>
    <format dxfId="13797">
      <pivotArea dataOnly="0" labelOnly="1" fieldPosition="0">
        <references count="6">
          <reference field="0" count="1" selected="0">
            <x v="206"/>
          </reference>
          <reference field="1" count="1" selected="0">
            <x v="204"/>
          </reference>
          <reference field="2" count="1" selected="0">
            <x v="205"/>
          </reference>
          <reference field="3" count="1" selected="0">
            <x v="205"/>
          </reference>
          <reference field="4" count="1" selected="0">
            <x v="208"/>
          </reference>
          <reference field="5" count="1">
            <x v="205"/>
          </reference>
        </references>
      </pivotArea>
    </format>
    <format dxfId="13796">
      <pivotArea dataOnly="0" labelOnly="1" fieldPosition="0">
        <references count="6">
          <reference field="0" count="1" selected="0">
            <x v="207"/>
          </reference>
          <reference field="1" count="1" selected="0">
            <x v="205"/>
          </reference>
          <reference field="2" count="1" selected="0">
            <x v="206"/>
          </reference>
          <reference field="3" count="1" selected="0">
            <x v="206"/>
          </reference>
          <reference field="4" count="1" selected="0">
            <x v="209"/>
          </reference>
          <reference field="5" count="1">
            <x v="206"/>
          </reference>
        </references>
      </pivotArea>
    </format>
    <format dxfId="13795">
      <pivotArea dataOnly="0" labelOnly="1" fieldPosition="0">
        <references count="6">
          <reference field="0" count="1" selected="0">
            <x v="208"/>
          </reference>
          <reference field="1" count="1" selected="0">
            <x v="206"/>
          </reference>
          <reference field="2" count="1" selected="0">
            <x v="207"/>
          </reference>
          <reference field="3" count="1" selected="0">
            <x v="207"/>
          </reference>
          <reference field="4" count="1" selected="0">
            <x v="210"/>
          </reference>
          <reference field="5" count="1">
            <x v="207"/>
          </reference>
        </references>
      </pivotArea>
    </format>
    <format dxfId="13794">
      <pivotArea dataOnly="0" labelOnly="1" fieldPosition="0">
        <references count="6">
          <reference field="0" count="1" selected="0">
            <x v="209"/>
          </reference>
          <reference field="1" count="1" selected="0">
            <x v="207"/>
          </reference>
          <reference field="2" count="1" selected="0">
            <x v="208"/>
          </reference>
          <reference field="3" count="1" selected="0">
            <x v="208"/>
          </reference>
          <reference field="4" count="1" selected="0">
            <x v="211"/>
          </reference>
          <reference field="5" count="1">
            <x v="208"/>
          </reference>
        </references>
      </pivotArea>
    </format>
    <format dxfId="13793">
      <pivotArea dataOnly="0" labelOnly="1" fieldPosition="0">
        <references count="6">
          <reference field="0" count="1" selected="0">
            <x v="210"/>
          </reference>
          <reference field="1" count="1" selected="0">
            <x v="208"/>
          </reference>
          <reference field="2" count="1" selected="0">
            <x v="209"/>
          </reference>
          <reference field="3" count="1" selected="0">
            <x v="209"/>
          </reference>
          <reference field="4" count="1" selected="0">
            <x v="212"/>
          </reference>
          <reference field="5" count="1">
            <x v="209"/>
          </reference>
        </references>
      </pivotArea>
    </format>
    <format dxfId="13792">
      <pivotArea dataOnly="0" labelOnly="1" fieldPosition="0">
        <references count="6">
          <reference field="0" count="1" selected="0">
            <x v="211"/>
          </reference>
          <reference field="1" count="1" selected="0">
            <x v="209"/>
          </reference>
          <reference field="2" count="1" selected="0">
            <x v="210"/>
          </reference>
          <reference field="3" count="1" selected="0">
            <x v="210"/>
          </reference>
          <reference field="4" count="1" selected="0">
            <x v="213"/>
          </reference>
          <reference field="5" count="1">
            <x v="210"/>
          </reference>
        </references>
      </pivotArea>
    </format>
    <format dxfId="13791">
      <pivotArea dataOnly="0" labelOnly="1" fieldPosition="0">
        <references count="6">
          <reference field="0" count="1" selected="0">
            <x v="212"/>
          </reference>
          <reference field="1" count="1" selected="0">
            <x v="210"/>
          </reference>
          <reference field="2" count="1" selected="0">
            <x v="211"/>
          </reference>
          <reference field="3" count="1" selected="0">
            <x v="211"/>
          </reference>
          <reference field="4" count="1" selected="0">
            <x v="214"/>
          </reference>
          <reference field="5" count="1">
            <x v="211"/>
          </reference>
        </references>
      </pivotArea>
    </format>
    <format dxfId="13790">
      <pivotArea dataOnly="0" labelOnly="1" fieldPosition="0">
        <references count="6">
          <reference field="0" count="1" selected="0">
            <x v="213"/>
          </reference>
          <reference field="1" count="1" selected="0">
            <x v="211"/>
          </reference>
          <reference field="2" count="1" selected="0">
            <x v="212"/>
          </reference>
          <reference field="3" count="1" selected="0">
            <x v="212"/>
          </reference>
          <reference field="4" count="1" selected="0">
            <x v="215"/>
          </reference>
          <reference field="5" count="1">
            <x v="212"/>
          </reference>
        </references>
      </pivotArea>
    </format>
    <format dxfId="13789">
      <pivotArea dataOnly="0" labelOnly="1" fieldPosition="0">
        <references count="6">
          <reference field="0" count="1" selected="0">
            <x v="214"/>
          </reference>
          <reference field="1" count="1" selected="0">
            <x v="212"/>
          </reference>
          <reference field="2" count="1" selected="0">
            <x v="213"/>
          </reference>
          <reference field="3" count="1" selected="0">
            <x v="213"/>
          </reference>
          <reference field="4" count="1" selected="0">
            <x v="216"/>
          </reference>
          <reference field="5" count="1">
            <x v="213"/>
          </reference>
        </references>
      </pivotArea>
    </format>
    <format dxfId="13788">
      <pivotArea dataOnly="0" labelOnly="1" fieldPosition="0">
        <references count="6">
          <reference field="0" count="1" selected="0">
            <x v="215"/>
          </reference>
          <reference field="1" count="1" selected="0">
            <x v="213"/>
          </reference>
          <reference field="2" count="1" selected="0">
            <x v="214"/>
          </reference>
          <reference field="3" count="1" selected="0">
            <x v="214"/>
          </reference>
          <reference field="4" count="1" selected="0">
            <x v="217"/>
          </reference>
          <reference field="5" count="1">
            <x v="214"/>
          </reference>
        </references>
      </pivotArea>
    </format>
    <format dxfId="13787">
      <pivotArea dataOnly="0" labelOnly="1" fieldPosition="0">
        <references count="6">
          <reference field="0" count="1" selected="0">
            <x v="216"/>
          </reference>
          <reference field="1" count="1" selected="0">
            <x v="214"/>
          </reference>
          <reference field="2" count="1" selected="0">
            <x v="215"/>
          </reference>
          <reference field="3" count="1" selected="0">
            <x v="215"/>
          </reference>
          <reference field="4" count="1" selected="0">
            <x v="218"/>
          </reference>
          <reference field="5" count="1">
            <x v="215"/>
          </reference>
        </references>
      </pivotArea>
    </format>
    <format dxfId="13786">
      <pivotArea dataOnly="0" labelOnly="1" fieldPosition="0">
        <references count="6">
          <reference field="0" count="1" selected="0">
            <x v="217"/>
          </reference>
          <reference field="1" count="1" selected="0">
            <x v="215"/>
          </reference>
          <reference field="2" count="1" selected="0">
            <x v="216"/>
          </reference>
          <reference field="3" count="1" selected="0">
            <x v="216"/>
          </reference>
          <reference field="4" count="1" selected="0">
            <x v="219"/>
          </reference>
          <reference field="5" count="1">
            <x v="216"/>
          </reference>
        </references>
      </pivotArea>
    </format>
    <format dxfId="13785">
      <pivotArea dataOnly="0" labelOnly="1" fieldPosition="0">
        <references count="6">
          <reference field="0" count="1" selected="0">
            <x v="218"/>
          </reference>
          <reference field="1" count="1" selected="0">
            <x v="216"/>
          </reference>
          <reference field="2" count="1" selected="0">
            <x v="217"/>
          </reference>
          <reference field="3" count="1" selected="0">
            <x v="217"/>
          </reference>
          <reference field="4" count="1" selected="0">
            <x v="220"/>
          </reference>
          <reference field="5" count="1">
            <x v="217"/>
          </reference>
        </references>
      </pivotArea>
    </format>
    <format dxfId="13784">
      <pivotArea dataOnly="0" labelOnly="1" fieldPosition="0">
        <references count="6">
          <reference field="0" count="1" selected="0">
            <x v="219"/>
          </reference>
          <reference field="1" count="1" selected="0">
            <x v="217"/>
          </reference>
          <reference field="2" count="1" selected="0">
            <x v="218"/>
          </reference>
          <reference field="3" count="1" selected="0">
            <x v="218"/>
          </reference>
          <reference field="4" count="1" selected="0">
            <x v="221"/>
          </reference>
          <reference field="5" count="1">
            <x v="218"/>
          </reference>
        </references>
      </pivotArea>
    </format>
    <format dxfId="13783">
      <pivotArea dataOnly="0" labelOnly="1" fieldPosition="0">
        <references count="6">
          <reference field="0" count="1" selected="0">
            <x v="220"/>
          </reference>
          <reference field="1" count="1" selected="0">
            <x v="218"/>
          </reference>
          <reference field="2" count="1" selected="0">
            <x v="219"/>
          </reference>
          <reference field="3" count="1" selected="0">
            <x v="219"/>
          </reference>
          <reference field="4" count="1" selected="0">
            <x v="222"/>
          </reference>
          <reference field="5" count="1">
            <x v="219"/>
          </reference>
        </references>
      </pivotArea>
    </format>
    <format dxfId="13782">
      <pivotArea dataOnly="0" labelOnly="1" fieldPosition="0">
        <references count="6">
          <reference field="0" count="1" selected="0">
            <x v="221"/>
          </reference>
          <reference field="1" count="1" selected="0">
            <x v="219"/>
          </reference>
          <reference field="2" count="1" selected="0">
            <x v="220"/>
          </reference>
          <reference field="3" count="1" selected="0">
            <x v="220"/>
          </reference>
          <reference field="4" count="1" selected="0">
            <x v="223"/>
          </reference>
          <reference field="5" count="1">
            <x v="220"/>
          </reference>
        </references>
      </pivotArea>
    </format>
    <format dxfId="13781">
      <pivotArea dataOnly="0" labelOnly="1" fieldPosition="0">
        <references count="6">
          <reference field="0" count="1" selected="0">
            <x v="222"/>
          </reference>
          <reference field="1" count="1" selected="0">
            <x v="220"/>
          </reference>
          <reference field="2" count="1" selected="0">
            <x v="221"/>
          </reference>
          <reference field="3" count="1" selected="0">
            <x v="221"/>
          </reference>
          <reference field="4" count="1" selected="0">
            <x v="224"/>
          </reference>
          <reference field="5" count="1">
            <x v="221"/>
          </reference>
        </references>
      </pivotArea>
    </format>
    <format dxfId="13780">
      <pivotArea dataOnly="0" labelOnly="1" fieldPosition="0">
        <references count="6">
          <reference field="0" count="1" selected="0">
            <x v="223"/>
          </reference>
          <reference field="1" count="1" selected="0">
            <x v="221"/>
          </reference>
          <reference field="2" count="1" selected="0">
            <x v="222"/>
          </reference>
          <reference field="3" count="1" selected="0">
            <x v="222"/>
          </reference>
          <reference field="4" count="1" selected="0">
            <x v="225"/>
          </reference>
          <reference field="5" count="1">
            <x v="222"/>
          </reference>
        </references>
      </pivotArea>
    </format>
    <format dxfId="13779">
      <pivotArea dataOnly="0" labelOnly="1" fieldPosition="0">
        <references count="6">
          <reference field="0" count="1" selected="0">
            <x v="224"/>
          </reference>
          <reference field="1" count="1" selected="0">
            <x v="222"/>
          </reference>
          <reference field="2" count="1" selected="0">
            <x v="223"/>
          </reference>
          <reference field="3" count="1" selected="0">
            <x v="223"/>
          </reference>
          <reference field="4" count="1" selected="0">
            <x v="226"/>
          </reference>
          <reference field="5" count="1">
            <x v="223"/>
          </reference>
        </references>
      </pivotArea>
    </format>
    <format dxfId="13778">
      <pivotArea dataOnly="0" labelOnly="1" fieldPosition="0">
        <references count="6">
          <reference field="0" count="1" selected="0">
            <x v="225"/>
          </reference>
          <reference field="1" count="1" selected="0">
            <x v="223"/>
          </reference>
          <reference field="2" count="1" selected="0">
            <x v="224"/>
          </reference>
          <reference field="3" count="1" selected="0">
            <x v="224"/>
          </reference>
          <reference field="4" count="1" selected="0">
            <x v="227"/>
          </reference>
          <reference field="5" count="1">
            <x v="224"/>
          </reference>
        </references>
      </pivotArea>
    </format>
    <format dxfId="13777">
      <pivotArea dataOnly="0" labelOnly="1" fieldPosition="0">
        <references count="6">
          <reference field="0" count="1" selected="0">
            <x v="226"/>
          </reference>
          <reference field="1" count="1" selected="0">
            <x v="224"/>
          </reference>
          <reference field="2" count="1" selected="0">
            <x v="225"/>
          </reference>
          <reference field="3" count="1" selected="0">
            <x v="225"/>
          </reference>
          <reference field="4" count="1" selected="0">
            <x v="228"/>
          </reference>
          <reference field="5" count="1">
            <x v="225"/>
          </reference>
        </references>
      </pivotArea>
    </format>
    <format dxfId="13776">
      <pivotArea dataOnly="0" labelOnly="1" fieldPosition="0">
        <references count="6">
          <reference field="0" count="1" selected="0">
            <x v="227"/>
          </reference>
          <reference field="1" count="1" selected="0">
            <x v="225"/>
          </reference>
          <reference field="2" count="1" selected="0">
            <x v="226"/>
          </reference>
          <reference field="3" count="1" selected="0">
            <x v="226"/>
          </reference>
          <reference field="4" count="1" selected="0">
            <x v="229"/>
          </reference>
          <reference field="5" count="1">
            <x v="226"/>
          </reference>
        </references>
      </pivotArea>
    </format>
    <format dxfId="13775">
      <pivotArea dataOnly="0" labelOnly="1" fieldPosition="0">
        <references count="6">
          <reference field="0" count="1" selected="0">
            <x v="228"/>
          </reference>
          <reference field="1" count="1" selected="0">
            <x v="226"/>
          </reference>
          <reference field="2" count="1" selected="0">
            <x v="227"/>
          </reference>
          <reference field="3" count="1" selected="0">
            <x v="227"/>
          </reference>
          <reference field="4" count="1" selected="0">
            <x v="230"/>
          </reference>
          <reference field="5" count="1">
            <x v="227"/>
          </reference>
        </references>
      </pivotArea>
    </format>
    <format dxfId="13774">
      <pivotArea dataOnly="0" labelOnly="1" fieldPosition="0">
        <references count="6">
          <reference field="0" count="1" selected="0">
            <x v="229"/>
          </reference>
          <reference field="1" count="1" selected="0">
            <x v="227"/>
          </reference>
          <reference field="2" count="1" selected="0">
            <x v="228"/>
          </reference>
          <reference field="3" count="1" selected="0">
            <x v="228"/>
          </reference>
          <reference field="4" count="1" selected="0">
            <x v="231"/>
          </reference>
          <reference field="5" count="1">
            <x v="228"/>
          </reference>
        </references>
      </pivotArea>
    </format>
    <format dxfId="13773">
      <pivotArea dataOnly="0" labelOnly="1" fieldPosition="0">
        <references count="6">
          <reference field="0" count="1" selected="0">
            <x v="230"/>
          </reference>
          <reference field="1" count="1" selected="0">
            <x v="228"/>
          </reference>
          <reference field="2" count="1" selected="0">
            <x v="229"/>
          </reference>
          <reference field="3" count="1" selected="0">
            <x v="229"/>
          </reference>
          <reference field="4" count="1" selected="0">
            <x v="232"/>
          </reference>
          <reference field="5" count="1">
            <x v="229"/>
          </reference>
        </references>
      </pivotArea>
    </format>
    <format dxfId="13772">
      <pivotArea dataOnly="0" labelOnly="1" fieldPosition="0">
        <references count="6">
          <reference field="0" count="1" selected="0">
            <x v="231"/>
          </reference>
          <reference field="1" count="1" selected="0">
            <x v="229"/>
          </reference>
          <reference field="2" count="1" selected="0">
            <x v="230"/>
          </reference>
          <reference field="3" count="1" selected="0">
            <x v="230"/>
          </reference>
          <reference field="4" count="1" selected="0">
            <x v="233"/>
          </reference>
          <reference field="5" count="1">
            <x v="230"/>
          </reference>
        </references>
      </pivotArea>
    </format>
    <format dxfId="13771">
      <pivotArea dataOnly="0" labelOnly="1" fieldPosition="0">
        <references count="6">
          <reference field="0" count="1" selected="0">
            <x v="232"/>
          </reference>
          <reference field="1" count="1" selected="0">
            <x v="230"/>
          </reference>
          <reference field="2" count="1" selected="0">
            <x v="231"/>
          </reference>
          <reference field="3" count="1" selected="0">
            <x v="231"/>
          </reference>
          <reference field="4" count="1" selected="0">
            <x v="234"/>
          </reference>
          <reference field="5" count="1">
            <x v="231"/>
          </reference>
        </references>
      </pivotArea>
    </format>
    <format dxfId="13770">
      <pivotArea dataOnly="0" labelOnly="1" fieldPosition="0">
        <references count="6">
          <reference field="0" count="1" selected="0">
            <x v="233"/>
          </reference>
          <reference field="1" count="1" selected="0">
            <x v="231"/>
          </reference>
          <reference field="2" count="1" selected="0">
            <x v="232"/>
          </reference>
          <reference field="3" count="1" selected="0">
            <x v="232"/>
          </reference>
          <reference field="4" count="1" selected="0">
            <x v="235"/>
          </reference>
          <reference field="5" count="1">
            <x v="232"/>
          </reference>
        </references>
      </pivotArea>
    </format>
    <format dxfId="13769">
      <pivotArea dataOnly="0" labelOnly="1" fieldPosition="0">
        <references count="6">
          <reference field="0" count="1" selected="0">
            <x v="234"/>
          </reference>
          <reference field="1" count="1" selected="0">
            <x v="232"/>
          </reference>
          <reference field="2" count="1" selected="0">
            <x v="233"/>
          </reference>
          <reference field="3" count="1" selected="0">
            <x v="233"/>
          </reference>
          <reference field="4" count="1" selected="0">
            <x v="236"/>
          </reference>
          <reference field="5" count="1">
            <x v="233"/>
          </reference>
        </references>
      </pivotArea>
    </format>
    <format dxfId="13768">
      <pivotArea dataOnly="0" labelOnly="1" fieldPosition="0">
        <references count="6">
          <reference field="0" count="1" selected="0">
            <x v="235"/>
          </reference>
          <reference field="1" count="1" selected="0">
            <x v="233"/>
          </reference>
          <reference field="2" count="1" selected="0">
            <x v="234"/>
          </reference>
          <reference field="3" count="1" selected="0">
            <x v="234"/>
          </reference>
          <reference field="4" count="1" selected="0">
            <x v="237"/>
          </reference>
          <reference field="5" count="1">
            <x v="234"/>
          </reference>
        </references>
      </pivotArea>
    </format>
    <format dxfId="13767">
      <pivotArea dataOnly="0" labelOnly="1" fieldPosition="0">
        <references count="6">
          <reference field="0" count="1" selected="0">
            <x v="236"/>
          </reference>
          <reference field="1" count="1" selected="0">
            <x v="234"/>
          </reference>
          <reference field="2" count="1" selected="0">
            <x v="235"/>
          </reference>
          <reference field="3" count="1" selected="0">
            <x v="235"/>
          </reference>
          <reference field="4" count="1" selected="0">
            <x v="238"/>
          </reference>
          <reference field="5" count="1">
            <x v="235"/>
          </reference>
        </references>
      </pivotArea>
    </format>
    <format dxfId="13766">
      <pivotArea dataOnly="0" labelOnly="1" fieldPosition="0">
        <references count="6">
          <reference field="0" count="1" selected="0">
            <x v="237"/>
          </reference>
          <reference field="1" count="1" selected="0">
            <x v="235"/>
          </reference>
          <reference field="2" count="1" selected="0">
            <x v="236"/>
          </reference>
          <reference field="3" count="1" selected="0">
            <x v="236"/>
          </reference>
          <reference field="4" count="1" selected="0">
            <x v="239"/>
          </reference>
          <reference field="5" count="1">
            <x v="236"/>
          </reference>
        </references>
      </pivotArea>
    </format>
    <format dxfId="13765">
      <pivotArea dataOnly="0" labelOnly="1" fieldPosition="0">
        <references count="6">
          <reference field="0" count="1" selected="0">
            <x v="238"/>
          </reference>
          <reference field="1" count="1" selected="0">
            <x v="236"/>
          </reference>
          <reference field="2" count="1" selected="0">
            <x v="237"/>
          </reference>
          <reference field="3" count="1" selected="0">
            <x v="237"/>
          </reference>
          <reference field="4" count="1" selected="0">
            <x v="240"/>
          </reference>
          <reference field="5" count="1">
            <x v="237"/>
          </reference>
        </references>
      </pivotArea>
    </format>
    <format dxfId="13764">
      <pivotArea dataOnly="0" labelOnly="1" fieldPosition="0">
        <references count="6">
          <reference field="0" count="1" selected="0">
            <x v="239"/>
          </reference>
          <reference field="1" count="1" selected="0">
            <x v="237"/>
          </reference>
          <reference field="2" count="1" selected="0">
            <x v="238"/>
          </reference>
          <reference field="3" count="1" selected="0">
            <x v="238"/>
          </reference>
          <reference field="4" count="1" selected="0">
            <x v="241"/>
          </reference>
          <reference field="5" count="1">
            <x v="238"/>
          </reference>
        </references>
      </pivotArea>
    </format>
    <format dxfId="13763">
      <pivotArea dataOnly="0" labelOnly="1" fieldPosition="0">
        <references count="6">
          <reference field="0" count="1" selected="0">
            <x v="240"/>
          </reference>
          <reference field="1" count="1" selected="0">
            <x v="238"/>
          </reference>
          <reference field="2" count="1" selected="0">
            <x v="239"/>
          </reference>
          <reference field="3" count="1" selected="0">
            <x v="239"/>
          </reference>
          <reference field="4" count="1" selected="0">
            <x v="242"/>
          </reference>
          <reference field="5" count="1">
            <x v="239"/>
          </reference>
        </references>
      </pivotArea>
    </format>
    <format dxfId="13762">
      <pivotArea dataOnly="0" labelOnly="1" fieldPosition="0">
        <references count="6">
          <reference field="0" count="1" selected="0">
            <x v="241"/>
          </reference>
          <reference field="1" count="1" selected="0">
            <x v="239"/>
          </reference>
          <reference field="2" count="1" selected="0">
            <x v="240"/>
          </reference>
          <reference field="3" count="1" selected="0">
            <x v="240"/>
          </reference>
          <reference field="4" count="1" selected="0">
            <x v="243"/>
          </reference>
          <reference field="5" count="1">
            <x v="240"/>
          </reference>
        </references>
      </pivotArea>
    </format>
    <format dxfId="13761">
      <pivotArea dataOnly="0" labelOnly="1" fieldPosition="0">
        <references count="6">
          <reference field="0" count="1" selected="0">
            <x v="242"/>
          </reference>
          <reference field="1" count="1" selected="0">
            <x v="240"/>
          </reference>
          <reference field="2" count="1" selected="0">
            <x v="241"/>
          </reference>
          <reference field="3" count="1" selected="0">
            <x v="241"/>
          </reference>
          <reference field="4" count="1" selected="0">
            <x v="244"/>
          </reference>
          <reference field="5" count="1">
            <x v="241"/>
          </reference>
        </references>
      </pivotArea>
    </format>
    <format dxfId="13760">
      <pivotArea dataOnly="0" labelOnly="1" fieldPosition="0">
        <references count="6">
          <reference field="0" count="1" selected="0">
            <x v="243"/>
          </reference>
          <reference field="1" count="1" selected="0">
            <x v="241"/>
          </reference>
          <reference field="2" count="1" selected="0">
            <x v="242"/>
          </reference>
          <reference field="3" count="1" selected="0">
            <x v="242"/>
          </reference>
          <reference field="4" count="1" selected="0">
            <x v="245"/>
          </reference>
          <reference field="5" count="1">
            <x v="242"/>
          </reference>
        </references>
      </pivotArea>
    </format>
    <format dxfId="13759">
      <pivotArea dataOnly="0" labelOnly="1" fieldPosition="0">
        <references count="6">
          <reference field="0" count="1" selected="0">
            <x v="244"/>
          </reference>
          <reference field="1" count="1" selected="0">
            <x v="242"/>
          </reference>
          <reference field="2" count="1" selected="0">
            <x v="243"/>
          </reference>
          <reference field="3" count="1" selected="0">
            <x v="243"/>
          </reference>
          <reference field="4" count="1" selected="0">
            <x v="246"/>
          </reference>
          <reference field="5" count="1">
            <x v="243"/>
          </reference>
        </references>
      </pivotArea>
    </format>
    <format dxfId="13758">
      <pivotArea dataOnly="0" labelOnly="1" fieldPosition="0">
        <references count="6">
          <reference field="0" count="1" selected="0">
            <x v="245"/>
          </reference>
          <reference field="1" count="1" selected="0">
            <x v="243"/>
          </reference>
          <reference field="2" count="1" selected="0">
            <x v="244"/>
          </reference>
          <reference field="3" count="1" selected="0">
            <x v="244"/>
          </reference>
          <reference field="4" count="1" selected="0">
            <x v="247"/>
          </reference>
          <reference field="5" count="1">
            <x v="244"/>
          </reference>
        </references>
      </pivotArea>
    </format>
    <format dxfId="13757">
      <pivotArea dataOnly="0" labelOnly="1" fieldPosition="0">
        <references count="6">
          <reference field="0" count="1" selected="0">
            <x v="246"/>
          </reference>
          <reference field="1" count="1" selected="0">
            <x v="244"/>
          </reference>
          <reference field="2" count="1" selected="0">
            <x v="245"/>
          </reference>
          <reference field="3" count="1" selected="0">
            <x v="245"/>
          </reference>
          <reference field="4" count="1" selected="0">
            <x v="248"/>
          </reference>
          <reference field="5" count="1">
            <x v="245"/>
          </reference>
        </references>
      </pivotArea>
    </format>
    <format dxfId="13756">
      <pivotArea dataOnly="0" labelOnly="1" fieldPosition="0">
        <references count="6">
          <reference field="0" count="1" selected="0">
            <x v="247"/>
          </reference>
          <reference field="1" count="1" selected="0">
            <x v="245"/>
          </reference>
          <reference field="2" count="1" selected="0">
            <x v="246"/>
          </reference>
          <reference field="3" count="1" selected="0">
            <x v="246"/>
          </reference>
          <reference field="4" count="1" selected="0">
            <x v="249"/>
          </reference>
          <reference field="5" count="1">
            <x v="246"/>
          </reference>
        </references>
      </pivotArea>
    </format>
    <format dxfId="13755">
      <pivotArea dataOnly="0" labelOnly="1" fieldPosition="0">
        <references count="6">
          <reference field="0" count="1" selected="0">
            <x v="248"/>
          </reference>
          <reference field="1" count="1" selected="0">
            <x v="246"/>
          </reference>
          <reference field="2" count="1" selected="0">
            <x v="247"/>
          </reference>
          <reference field="3" count="1" selected="0">
            <x v="247"/>
          </reference>
          <reference field="4" count="1" selected="0">
            <x v="250"/>
          </reference>
          <reference field="5" count="1">
            <x v="247"/>
          </reference>
        </references>
      </pivotArea>
    </format>
    <format dxfId="13754">
      <pivotArea dataOnly="0" labelOnly="1" fieldPosition="0">
        <references count="6">
          <reference field="0" count="1" selected="0">
            <x v="249"/>
          </reference>
          <reference field="1" count="1" selected="0">
            <x v="247"/>
          </reference>
          <reference field="2" count="1" selected="0">
            <x v="248"/>
          </reference>
          <reference field="3" count="1" selected="0">
            <x v="248"/>
          </reference>
          <reference field="4" count="1" selected="0">
            <x v="251"/>
          </reference>
          <reference field="5" count="1">
            <x v="248"/>
          </reference>
        </references>
      </pivotArea>
    </format>
    <format dxfId="13753">
      <pivotArea dataOnly="0" labelOnly="1" fieldPosition="0">
        <references count="6">
          <reference field="0" count="1" selected="0">
            <x v="250"/>
          </reference>
          <reference field="1" count="1" selected="0">
            <x v="248"/>
          </reference>
          <reference field="2" count="1" selected="0">
            <x v="249"/>
          </reference>
          <reference field="3" count="1" selected="0">
            <x v="249"/>
          </reference>
          <reference field="4" count="1" selected="0">
            <x v="252"/>
          </reference>
          <reference field="5" count="1">
            <x v="249"/>
          </reference>
        </references>
      </pivotArea>
    </format>
    <format dxfId="13752">
      <pivotArea dataOnly="0" labelOnly="1" fieldPosition="0">
        <references count="6">
          <reference field="0" count="1" selected="0">
            <x v="251"/>
          </reference>
          <reference field="1" count="1" selected="0">
            <x v="249"/>
          </reference>
          <reference field="2" count="1" selected="0">
            <x v="250"/>
          </reference>
          <reference field="3" count="1" selected="0">
            <x v="250"/>
          </reference>
          <reference field="4" count="1" selected="0">
            <x v="253"/>
          </reference>
          <reference field="5" count="1">
            <x v="250"/>
          </reference>
        </references>
      </pivotArea>
    </format>
    <format dxfId="13751">
      <pivotArea dataOnly="0" labelOnly="1" fieldPosition="0">
        <references count="6">
          <reference field="0" count="1" selected="0">
            <x v="252"/>
          </reference>
          <reference field="1" count="1" selected="0">
            <x v="250"/>
          </reference>
          <reference field="2" count="1" selected="0">
            <x v="251"/>
          </reference>
          <reference field="3" count="1" selected="0">
            <x v="251"/>
          </reference>
          <reference field="4" count="1" selected="0">
            <x v="254"/>
          </reference>
          <reference field="5" count="1">
            <x v="251"/>
          </reference>
        </references>
      </pivotArea>
    </format>
    <format dxfId="13750">
      <pivotArea dataOnly="0" labelOnly="1" fieldPosition="0">
        <references count="6">
          <reference field="0" count="1" selected="0">
            <x v="253"/>
          </reference>
          <reference field="1" count="1" selected="0">
            <x v="251"/>
          </reference>
          <reference field="2" count="1" selected="0">
            <x v="252"/>
          </reference>
          <reference field="3" count="1" selected="0">
            <x v="252"/>
          </reference>
          <reference field="4" count="1" selected="0">
            <x v="255"/>
          </reference>
          <reference field="5" count="1">
            <x v="252"/>
          </reference>
        </references>
      </pivotArea>
    </format>
    <format dxfId="13749">
      <pivotArea dataOnly="0" labelOnly="1" fieldPosition="0">
        <references count="6">
          <reference field="0" count="1" selected="0">
            <x v="254"/>
          </reference>
          <reference field="1" count="1" selected="0">
            <x v="252"/>
          </reference>
          <reference field="2" count="1" selected="0">
            <x v="253"/>
          </reference>
          <reference field="3" count="1" selected="0">
            <x v="253"/>
          </reference>
          <reference field="4" count="1" selected="0">
            <x v="256"/>
          </reference>
          <reference field="5" count="1">
            <x v="253"/>
          </reference>
        </references>
      </pivotArea>
    </format>
    <format dxfId="13748">
      <pivotArea dataOnly="0" labelOnly="1" fieldPosition="0">
        <references count="6">
          <reference field="0" count="1" selected="0">
            <x v="255"/>
          </reference>
          <reference field="1" count="1" selected="0">
            <x v="253"/>
          </reference>
          <reference field="2" count="1" selected="0">
            <x v="254"/>
          </reference>
          <reference field="3" count="1" selected="0">
            <x v="254"/>
          </reference>
          <reference field="4" count="1" selected="0">
            <x v="257"/>
          </reference>
          <reference field="5" count="1">
            <x v="254"/>
          </reference>
        </references>
      </pivotArea>
    </format>
    <format dxfId="13747">
      <pivotArea dataOnly="0" labelOnly="1" fieldPosition="0">
        <references count="6">
          <reference field="0" count="1" selected="0">
            <x v="256"/>
          </reference>
          <reference field="1" count="1" selected="0">
            <x v="254"/>
          </reference>
          <reference field="2" count="1" selected="0">
            <x v="255"/>
          </reference>
          <reference field="3" count="1" selected="0">
            <x v="255"/>
          </reference>
          <reference field="4" count="1" selected="0">
            <x v="258"/>
          </reference>
          <reference field="5" count="1">
            <x v="255"/>
          </reference>
        </references>
      </pivotArea>
    </format>
    <format dxfId="13746">
      <pivotArea dataOnly="0" labelOnly="1" fieldPosition="0">
        <references count="6">
          <reference field="0" count="1" selected="0">
            <x v="257"/>
          </reference>
          <reference field="1" count="1" selected="0">
            <x v="255"/>
          </reference>
          <reference field="2" count="1" selected="0">
            <x v="256"/>
          </reference>
          <reference field="3" count="1" selected="0">
            <x v="256"/>
          </reference>
          <reference field="4" count="1" selected="0">
            <x v="259"/>
          </reference>
          <reference field="5" count="1">
            <x v="256"/>
          </reference>
        </references>
      </pivotArea>
    </format>
    <format dxfId="13745">
      <pivotArea dataOnly="0" labelOnly="1" fieldPosition="0">
        <references count="6">
          <reference field="0" count="1" selected="0">
            <x v="258"/>
          </reference>
          <reference field="1" count="1" selected="0">
            <x v="256"/>
          </reference>
          <reference field="2" count="1" selected="0">
            <x v="257"/>
          </reference>
          <reference field="3" count="1" selected="0">
            <x v="257"/>
          </reference>
          <reference field="4" count="1" selected="0">
            <x v="260"/>
          </reference>
          <reference field="5" count="1">
            <x v="257"/>
          </reference>
        </references>
      </pivotArea>
    </format>
    <format dxfId="13744">
      <pivotArea dataOnly="0" labelOnly="1" fieldPosition="0">
        <references count="6">
          <reference field="0" count="1" selected="0">
            <x v="259"/>
          </reference>
          <reference field="1" count="1" selected="0">
            <x v="257"/>
          </reference>
          <reference field="2" count="1" selected="0">
            <x v="258"/>
          </reference>
          <reference field="3" count="1" selected="0">
            <x v="258"/>
          </reference>
          <reference field="4" count="1" selected="0">
            <x v="261"/>
          </reference>
          <reference field="5" count="1">
            <x v="258"/>
          </reference>
        </references>
      </pivotArea>
    </format>
    <format dxfId="13743">
      <pivotArea dataOnly="0" labelOnly="1" fieldPosition="0">
        <references count="6">
          <reference field="0" count="1" selected="0">
            <x v="260"/>
          </reference>
          <reference field="1" count="1" selected="0">
            <x v="258"/>
          </reference>
          <reference field="2" count="1" selected="0">
            <x v="259"/>
          </reference>
          <reference field="3" count="1" selected="0">
            <x v="259"/>
          </reference>
          <reference field="4" count="1" selected="0">
            <x v="262"/>
          </reference>
          <reference field="5" count="1">
            <x v="259"/>
          </reference>
        </references>
      </pivotArea>
    </format>
    <format dxfId="13742">
      <pivotArea dataOnly="0" labelOnly="1" fieldPosition="0">
        <references count="6">
          <reference field="0" count="1" selected="0">
            <x v="261"/>
          </reference>
          <reference field="1" count="1" selected="0">
            <x v="259"/>
          </reference>
          <reference field="2" count="1" selected="0">
            <x v="260"/>
          </reference>
          <reference field="3" count="1" selected="0">
            <x v="260"/>
          </reference>
          <reference field="4" count="1" selected="0">
            <x v="263"/>
          </reference>
          <reference field="5" count="1">
            <x v="260"/>
          </reference>
        </references>
      </pivotArea>
    </format>
    <format dxfId="13741">
      <pivotArea dataOnly="0" labelOnly="1" fieldPosition="0">
        <references count="6">
          <reference field="0" count="1" selected="0">
            <x v="262"/>
          </reference>
          <reference field="1" count="1" selected="0">
            <x v="260"/>
          </reference>
          <reference field="2" count="1" selected="0">
            <x v="261"/>
          </reference>
          <reference field="3" count="1" selected="0">
            <x v="261"/>
          </reference>
          <reference field="4" count="1" selected="0">
            <x v="264"/>
          </reference>
          <reference field="5" count="1">
            <x v="261"/>
          </reference>
        </references>
      </pivotArea>
    </format>
    <format dxfId="13740">
      <pivotArea dataOnly="0" labelOnly="1" fieldPosition="0">
        <references count="6">
          <reference field="0" count="1" selected="0">
            <x v="263"/>
          </reference>
          <reference field="1" count="1" selected="0">
            <x v="261"/>
          </reference>
          <reference field="2" count="1" selected="0">
            <x v="262"/>
          </reference>
          <reference field="3" count="1" selected="0">
            <x v="262"/>
          </reference>
          <reference field="4" count="1" selected="0">
            <x v="265"/>
          </reference>
          <reference field="5" count="1">
            <x v="262"/>
          </reference>
        </references>
      </pivotArea>
    </format>
    <format dxfId="13739">
      <pivotArea dataOnly="0" labelOnly="1" fieldPosition="0">
        <references count="6">
          <reference field="0" count="1" selected="0">
            <x v="264"/>
          </reference>
          <reference field="1" count="1" selected="0">
            <x v="262"/>
          </reference>
          <reference field="2" count="1" selected="0">
            <x v="263"/>
          </reference>
          <reference field="3" count="1" selected="0">
            <x v="263"/>
          </reference>
          <reference field="4" count="1" selected="0">
            <x v="266"/>
          </reference>
          <reference field="5" count="1">
            <x v="263"/>
          </reference>
        </references>
      </pivotArea>
    </format>
    <format dxfId="13738">
      <pivotArea dataOnly="0" labelOnly="1" fieldPosition="0">
        <references count="6">
          <reference field="0" count="1" selected="0">
            <x v="265"/>
          </reference>
          <reference field="1" count="1" selected="0">
            <x v="263"/>
          </reference>
          <reference field="2" count="1" selected="0">
            <x v="264"/>
          </reference>
          <reference field="3" count="1" selected="0">
            <x v="264"/>
          </reference>
          <reference field="4" count="1" selected="0">
            <x v="267"/>
          </reference>
          <reference field="5" count="1">
            <x v="264"/>
          </reference>
        </references>
      </pivotArea>
    </format>
    <format dxfId="13737">
      <pivotArea dataOnly="0" labelOnly="1" fieldPosition="0">
        <references count="6">
          <reference field="0" count="1" selected="0">
            <x v="266"/>
          </reference>
          <reference field="1" count="1" selected="0">
            <x v="264"/>
          </reference>
          <reference field="2" count="1" selected="0">
            <x v="265"/>
          </reference>
          <reference field="3" count="1" selected="0">
            <x v="265"/>
          </reference>
          <reference field="4" count="1" selected="0">
            <x v="268"/>
          </reference>
          <reference field="5" count="1">
            <x v="265"/>
          </reference>
        </references>
      </pivotArea>
    </format>
    <format dxfId="13736">
      <pivotArea dataOnly="0" labelOnly="1" fieldPosition="0">
        <references count="6">
          <reference field="0" count="1" selected="0">
            <x v="267"/>
          </reference>
          <reference field="1" count="1" selected="0">
            <x v="265"/>
          </reference>
          <reference field="2" count="1" selected="0">
            <x v="266"/>
          </reference>
          <reference field="3" count="1" selected="0">
            <x v="266"/>
          </reference>
          <reference field="4" count="1" selected="0">
            <x v="269"/>
          </reference>
          <reference field="5" count="1">
            <x v="266"/>
          </reference>
        </references>
      </pivotArea>
    </format>
    <format dxfId="13735">
      <pivotArea dataOnly="0" labelOnly="1" fieldPosition="0">
        <references count="6">
          <reference field="0" count="1" selected="0">
            <x v="268"/>
          </reference>
          <reference field="1" count="1" selected="0">
            <x v="266"/>
          </reference>
          <reference field="2" count="1" selected="0">
            <x v="267"/>
          </reference>
          <reference field="3" count="1" selected="0">
            <x v="267"/>
          </reference>
          <reference field="4" count="1" selected="0">
            <x v="270"/>
          </reference>
          <reference field="5" count="1">
            <x v="267"/>
          </reference>
        </references>
      </pivotArea>
    </format>
    <format dxfId="13734">
      <pivotArea dataOnly="0" labelOnly="1" fieldPosition="0">
        <references count="6">
          <reference field="0" count="1" selected="0">
            <x v="269"/>
          </reference>
          <reference field="1" count="1" selected="0">
            <x v="267"/>
          </reference>
          <reference field="2" count="1" selected="0">
            <x v="268"/>
          </reference>
          <reference field="3" count="1" selected="0">
            <x v="268"/>
          </reference>
          <reference field="4" count="1" selected="0">
            <x v="271"/>
          </reference>
          <reference field="5" count="1">
            <x v="268"/>
          </reference>
        </references>
      </pivotArea>
    </format>
    <format dxfId="13733">
      <pivotArea dataOnly="0" labelOnly="1" fieldPosition="0">
        <references count="6">
          <reference field="0" count="1" selected="0">
            <x v="270"/>
          </reference>
          <reference field="1" count="1" selected="0">
            <x v="268"/>
          </reference>
          <reference field="2" count="1" selected="0">
            <x v="269"/>
          </reference>
          <reference field="3" count="1" selected="0">
            <x v="269"/>
          </reference>
          <reference field="4" count="1" selected="0">
            <x v="272"/>
          </reference>
          <reference field="5" count="1">
            <x v="269"/>
          </reference>
        </references>
      </pivotArea>
    </format>
    <format dxfId="13732">
      <pivotArea dataOnly="0" labelOnly="1" fieldPosition="0">
        <references count="6">
          <reference field="0" count="1" selected="0">
            <x v="271"/>
          </reference>
          <reference field="1" count="1" selected="0">
            <x v="269"/>
          </reference>
          <reference field="2" count="1" selected="0">
            <x v="270"/>
          </reference>
          <reference field="3" count="1" selected="0">
            <x v="270"/>
          </reference>
          <reference field="4" count="1" selected="0">
            <x v="273"/>
          </reference>
          <reference field="5" count="1">
            <x v="270"/>
          </reference>
        </references>
      </pivotArea>
    </format>
    <format dxfId="13731">
      <pivotArea dataOnly="0" labelOnly="1" fieldPosition="0">
        <references count="6">
          <reference field="0" count="1" selected="0">
            <x v="272"/>
          </reference>
          <reference field="1" count="1" selected="0">
            <x v="270"/>
          </reference>
          <reference field="2" count="1" selected="0">
            <x v="271"/>
          </reference>
          <reference field="3" count="1" selected="0">
            <x v="271"/>
          </reference>
          <reference field="4" count="1" selected="0">
            <x v="274"/>
          </reference>
          <reference field="5" count="1">
            <x v="271"/>
          </reference>
        </references>
      </pivotArea>
    </format>
    <format dxfId="13730">
      <pivotArea dataOnly="0" labelOnly="1" fieldPosition="0">
        <references count="6">
          <reference field="0" count="1" selected="0">
            <x v="273"/>
          </reference>
          <reference field="1" count="1" selected="0">
            <x v="271"/>
          </reference>
          <reference field="2" count="1" selected="0">
            <x v="272"/>
          </reference>
          <reference field="3" count="1" selected="0">
            <x v="272"/>
          </reference>
          <reference field="4" count="1" selected="0">
            <x v="275"/>
          </reference>
          <reference field="5" count="1">
            <x v="272"/>
          </reference>
        </references>
      </pivotArea>
    </format>
    <format dxfId="13729">
      <pivotArea dataOnly="0" labelOnly="1" fieldPosition="0">
        <references count="6">
          <reference field="0" count="1" selected="0">
            <x v="274"/>
          </reference>
          <reference field="1" count="1" selected="0">
            <x v="272"/>
          </reference>
          <reference field="2" count="1" selected="0">
            <x v="273"/>
          </reference>
          <reference field="3" count="1" selected="0">
            <x v="273"/>
          </reference>
          <reference field="4" count="1" selected="0">
            <x v="276"/>
          </reference>
          <reference field="5" count="1">
            <x v="273"/>
          </reference>
        </references>
      </pivotArea>
    </format>
    <format dxfId="13728">
      <pivotArea dataOnly="0" labelOnly="1" fieldPosition="0">
        <references count="6">
          <reference field="0" count="1" selected="0">
            <x v="275"/>
          </reference>
          <reference field="1" count="1" selected="0">
            <x v="273"/>
          </reference>
          <reference field="2" count="1" selected="0">
            <x v="274"/>
          </reference>
          <reference field="3" count="1" selected="0">
            <x v="274"/>
          </reference>
          <reference field="4" count="1" selected="0">
            <x v="277"/>
          </reference>
          <reference field="5" count="1">
            <x v="274"/>
          </reference>
        </references>
      </pivotArea>
    </format>
    <format dxfId="13727">
      <pivotArea dataOnly="0" labelOnly="1" fieldPosition="0">
        <references count="6">
          <reference field="0" count="1" selected="0">
            <x v="276"/>
          </reference>
          <reference field="1" count="1" selected="0">
            <x v="274"/>
          </reference>
          <reference field="2" count="1" selected="0">
            <x v="275"/>
          </reference>
          <reference field="3" count="1" selected="0">
            <x v="275"/>
          </reference>
          <reference field="4" count="1" selected="0">
            <x v="278"/>
          </reference>
          <reference field="5" count="1">
            <x v="275"/>
          </reference>
        </references>
      </pivotArea>
    </format>
    <format dxfId="13726">
      <pivotArea dataOnly="0" labelOnly="1" fieldPosition="0">
        <references count="6">
          <reference field="0" count="1" selected="0">
            <x v="277"/>
          </reference>
          <reference field="1" count="1" selected="0">
            <x v="275"/>
          </reference>
          <reference field="2" count="1" selected="0">
            <x v="276"/>
          </reference>
          <reference field="3" count="1" selected="0">
            <x v="276"/>
          </reference>
          <reference field="4" count="1" selected="0">
            <x v="279"/>
          </reference>
          <reference field="5" count="1">
            <x v="276"/>
          </reference>
        </references>
      </pivotArea>
    </format>
    <format dxfId="13725">
      <pivotArea dataOnly="0" labelOnly="1" fieldPosition="0">
        <references count="6">
          <reference field="0" count="1" selected="0">
            <x v="278"/>
          </reference>
          <reference field="1" count="1" selected="0">
            <x v="276"/>
          </reference>
          <reference field="2" count="1" selected="0">
            <x v="277"/>
          </reference>
          <reference field="3" count="1" selected="0">
            <x v="277"/>
          </reference>
          <reference field="4" count="1" selected="0">
            <x v="280"/>
          </reference>
          <reference field="5" count="1">
            <x v="277"/>
          </reference>
        </references>
      </pivotArea>
    </format>
    <format dxfId="13724">
      <pivotArea dataOnly="0" labelOnly="1" fieldPosition="0">
        <references count="6">
          <reference field="0" count="1" selected="0">
            <x v="279"/>
          </reference>
          <reference field="1" count="1" selected="0">
            <x v="277"/>
          </reference>
          <reference field="2" count="1" selected="0">
            <x v="278"/>
          </reference>
          <reference field="3" count="1" selected="0">
            <x v="278"/>
          </reference>
          <reference field="4" count="1" selected="0">
            <x v="281"/>
          </reference>
          <reference field="5" count="1">
            <x v="278"/>
          </reference>
        </references>
      </pivotArea>
    </format>
    <format dxfId="13723">
      <pivotArea dataOnly="0" labelOnly="1" fieldPosition="0">
        <references count="6">
          <reference field="0" count="1" selected="0">
            <x v="280"/>
          </reference>
          <reference field="1" count="1" selected="0">
            <x v="278"/>
          </reference>
          <reference field="2" count="1" selected="0">
            <x v="279"/>
          </reference>
          <reference field="3" count="1" selected="0">
            <x v="279"/>
          </reference>
          <reference field="4" count="1" selected="0">
            <x v="282"/>
          </reference>
          <reference field="5" count="1">
            <x v="279"/>
          </reference>
        </references>
      </pivotArea>
    </format>
    <format dxfId="13722">
      <pivotArea dataOnly="0" labelOnly="1" fieldPosition="0">
        <references count="6">
          <reference field="0" count="1" selected="0">
            <x v="281"/>
          </reference>
          <reference field="1" count="1" selected="0">
            <x v="279"/>
          </reference>
          <reference field="2" count="1" selected="0">
            <x v="280"/>
          </reference>
          <reference field="3" count="1" selected="0">
            <x v="280"/>
          </reference>
          <reference field="4" count="1" selected="0">
            <x v="283"/>
          </reference>
          <reference field="5" count="1">
            <x v="280"/>
          </reference>
        </references>
      </pivotArea>
    </format>
    <format dxfId="13721">
      <pivotArea dataOnly="0" labelOnly="1" fieldPosition="0">
        <references count="6">
          <reference field="0" count="1" selected="0">
            <x v="282"/>
          </reference>
          <reference field="1" count="1" selected="0">
            <x v="280"/>
          </reference>
          <reference field="2" count="1" selected="0">
            <x v="281"/>
          </reference>
          <reference field="3" count="1" selected="0">
            <x v="281"/>
          </reference>
          <reference field="4" count="1" selected="0">
            <x v="284"/>
          </reference>
          <reference field="5" count="1">
            <x v="281"/>
          </reference>
        </references>
      </pivotArea>
    </format>
    <format dxfId="13720">
      <pivotArea dataOnly="0" labelOnly="1" fieldPosition="0">
        <references count="6">
          <reference field="0" count="1" selected="0">
            <x v="283"/>
          </reference>
          <reference field="1" count="1" selected="0">
            <x v="281"/>
          </reference>
          <reference field="2" count="1" selected="0">
            <x v="282"/>
          </reference>
          <reference field="3" count="1" selected="0">
            <x v="282"/>
          </reference>
          <reference field="4" count="1" selected="0">
            <x v="285"/>
          </reference>
          <reference field="5" count="1">
            <x v="282"/>
          </reference>
        </references>
      </pivotArea>
    </format>
    <format dxfId="13719">
      <pivotArea dataOnly="0" labelOnly="1" fieldPosition="0">
        <references count="6">
          <reference field="0" count="1" selected="0">
            <x v="284"/>
          </reference>
          <reference field="1" count="1" selected="0">
            <x v="282"/>
          </reference>
          <reference field="2" count="1" selected="0">
            <x v="283"/>
          </reference>
          <reference field="3" count="1" selected="0">
            <x v="283"/>
          </reference>
          <reference field="4" count="1" selected="0">
            <x v="286"/>
          </reference>
          <reference field="5" count="1">
            <x v="283"/>
          </reference>
        </references>
      </pivotArea>
    </format>
    <format dxfId="13718">
      <pivotArea dataOnly="0" labelOnly="1" fieldPosition="0">
        <references count="6">
          <reference field="0" count="1" selected="0">
            <x v="285"/>
          </reference>
          <reference field="1" count="1" selected="0">
            <x v="283"/>
          </reference>
          <reference field="2" count="1" selected="0">
            <x v="284"/>
          </reference>
          <reference field="3" count="1" selected="0">
            <x v="284"/>
          </reference>
          <reference field="4" count="1" selected="0">
            <x v="287"/>
          </reference>
          <reference field="5" count="1">
            <x v="284"/>
          </reference>
        </references>
      </pivotArea>
    </format>
    <format dxfId="13717">
      <pivotArea dataOnly="0" labelOnly="1" fieldPosition="0">
        <references count="6">
          <reference field="0" count="1" selected="0">
            <x v="286"/>
          </reference>
          <reference field="1" count="1" selected="0">
            <x v="284"/>
          </reference>
          <reference field="2" count="1" selected="0">
            <x v="285"/>
          </reference>
          <reference field="3" count="1" selected="0">
            <x v="285"/>
          </reference>
          <reference field="4" count="1" selected="0">
            <x v="288"/>
          </reference>
          <reference field="5" count="1">
            <x v="285"/>
          </reference>
        </references>
      </pivotArea>
    </format>
    <format dxfId="13716">
      <pivotArea dataOnly="0" labelOnly="1" fieldPosition="0">
        <references count="6">
          <reference field="0" count="1" selected="0">
            <x v="287"/>
          </reference>
          <reference field="1" count="1" selected="0">
            <x v="285"/>
          </reference>
          <reference field="2" count="1" selected="0">
            <x v="286"/>
          </reference>
          <reference field="3" count="1" selected="0">
            <x v="286"/>
          </reference>
          <reference field="4" count="1" selected="0">
            <x v="289"/>
          </reference>
          <reference field="5" count="1">
            <x v="286"/>
          </reference>
        </references>
      </pivotArea>
    </format>
    <format dxfId="13715">
      <pivotArea dataOnly="0" labelOnly="1" fieldPosition="0">
        <references count="6">
          <reference field="0" count="1" selected="0">
            <x v="288"/>
          </reference>
          <reference field="1" count="1" selected="0">
            <x v="286"/>
          </reference>
          <reference field="2" count="1" selected="0">
            <x v="287"/>
          </reference>
          <reference field="3" count="1" selected="0">
            <x v="287"/>
          </reference>
          <reference field="4" count="1" selected="0">
            <x v="290"/>
          </reference>
          <reference field="5" count="1">
            <x v="287"/>
          </reference>
        </references>
      </pivotArea>
    </format>
    <format dxfId="13714">
      <pivotArea dataOnly="0" labelOnly="1" fieldPosition="0">
        <references count="6">
          <reference field="0" count="1" selected="0">
            <x v="289"/>
          </reference>
          <reference field="1" count="1" selected="0">
            <x v="287"/>
          </reference>
          <reference field="2" count="1" selected="0">
            <x v="288"/>
          </reference>
          <reference field="3" count="1" selected="0">
            <x v="288"/>
          </reference>
          <reference field="4" count="1" selected="0">
            <x v="291"/>
          </reference>
          <reference field="5" count="1">
            <x v="288"/>
          </reference>
        </references>
      </pivotArea>
    </format>
    <format dxfId="13713">
      <pivotArea dataOnly="0" labelOnly="1" fieldPosition="0">
        <references count="6">
          <reference field="0" count="1" selected="0">
            <x v="290"/>
          </reference>
          <reference field="1" count="1" selected="0">
            <x v="288"/>
          </reference>
          <reference field="2" count="1" selected="0">
            <x v="289"/>
          </reference>
          <reference field="3" count="1" selected="0">
            <x v="289"/>
          </reference>
          <reference field="4" count="1" selected="0">
            <x v="292"/>
          </reference>
          <reference field="5" count="1">
            <x v="289"/>
          </reference>
        </references>
      </pivotArea>
    </format>
    <format dxfId="13712">
      <pivotArea dataOnly="0" labelOnly="1" fieldPosition="0">
        <references count="6">
          <reference field="0" count="1" selected="0">
            <x v="291"/>
          </reference>
          <reference field="1" count="1" selected="0">
            <x v="289"/>
          </reference>
          <reference field="2" count="1" selected="0">
            <x v="290"/>
          </reference>
          <reference field="3" count="1" selected="0">
            <x v="290"/>
          </reference>
          <reference field="4" count="1" selected="0">
            <x v="293"/>
          </reference>
          <reference field="5" count="1">
            <x v="290"/>
          </reference>
        </references>
      </pivotArea>
    </format>
    <format dxfId="13711">
      <pivotArea dataOnly="0" labelOnly="1" fieldPosition="0">
        <references count="6">
          <reference field="0" count="1" selected="0">
            <x v="292"/>
          </reference>
          <reference field="1" count="1" selected="0">
            <x v="290"/>
          </reference>
          <reference field="2" count="1" selected="0">
            <x v="291"/>
          </reference>
          <reference field="3" count="1" selected="0">
            <x v="291"/>
          </reference>
          <reference field="4" count="1" selected="0">
            <x v="294"/>
          </reference>
          <reference field="5" count="1">
            <x v="291"/>
          </reference>
        </references>
      </pivotArea>
    </format>
    <format dxfId="13710">
      <pivotArea dataOnly="0" labelOnly="1" fieldPosition="0">
        <references count="6">
          <reference field="0" count="1" selected="0">
            <x v="293"/>
          </reference>
          <reference field="1" count="1" selected="0">
            <x v="291"/>
          </reference>
          <reference field="2" count="1" selected="0">
            <x v="292"/>
          </reference>
          <reference field="3" count="1" selected="0">
            <x v="292"/>
          </reference>
          <reference field="4" count="1" selected="0">
            <x v="295"/>
          </reference>
          <reference field="5" count="1">
            <x v="292"/>
          </reference>
        </references>
      </pivotArea>
    </format>
    <format dxfId="13709">
      <pivotArea dataOnly="0" labelOnly="1" fieldPosition="0">
        <references count="6">
          <reference field="0" count="1" selected="0">
            <x v="294"/>
          </reference>
          <reference field="1" count="1" selected="0">
            <x v="292"/>
          </reference>
          <reference field="2" count="1" selected="0">
            <x v="293"/>
          </reference>
          <reference field="3" count="1" selected="0">
            <x v="293"/>
          </reference>
          <reference field="4" count="1" selected="0">
            <x v="296"/>
          </reference>
          <reference field="5" count="1">
            <x v="293"/>
          </reference>
        </references>
      </pivotArea>
    </format>
    <format dxfId="13708">
      <pivotArea dataOnly="0" labelOnly="1" fieldPosition="0">
        <references count="6">
          <reference field="0" count="1" selected="0">
            <x v="295"/>
          </reference>
          <reference field="1" count="1" selected="0">
            <x v="293"/>
          </reference>
          <reference field="2" count="1" selected="0">
            <x v="294"/>
          </reference>
          <reference field="3" count="1" selected="0">
            <x v="294"/>
          </reference>
          <reference field="4" count="1" selected="0">
            <x v="297"/>
          </reference>
          <reference field="5" count="1">
            <x v="294"/>
          </reference>
        </references>
      </pivotArea>
    </format>
    <format dxfId="13707">
      <pivotArea dataOnly="0" labelOnly="1" fieldPosition="0">
        <references count="6">
          <reference field="0" count="1" selected="0">
            <x v="296"/>
          </reference>
          <reference field="1" count="1" selected="0">
            <x v="294"/>
          </reference>
          <reference field="2" count="1" selected="0">
            <x v="295"/>
          </reference>
          <reference field="3" count="1" selected="0">
            <x v="295"/>
          </reference>
          <reference field="4" count="1" selected="0">
            <x v="298"/>
          </reference>
          <reference field="5" count="1">
            <x v="295"/>
          </reference>
        </references>
      </pivotArea>
    </format>
    <format dxfId="13706">
      <pivotArea dataOnly="0" labelOnly="1" fieldPosition="0">
        <references count="6">
          <reference field="0" count="1" selected="0">
            <x v="297"/>
          </reference>
          <reference field="1" count="1" selected="0">
            <x v="295"/>
          </reference>
          <reference field="2" count="1" selected="0">
            <x v="296"/>
          </reference>
          <reference field="3" count="1" selected="0">
            <x v="296"/>
          </reference>
          <reference field="4" count="1" selected="0">
            <x v="299"/>
          </reference>
          <reference field="5" count="1">
            <x v="296"/>
          </reference>
        </references>
      </pivotArea>
    </format>
    <format dxfId="13705">
      <pivotArea dataOnly="0" labelOnly="1" fieldPosition="0">
        <references count="6">
          <reference field="0" count="1" selected="0">
            <x v="298"/>
          </reference>
          <reference field="1" count="1" selected="0">
            <x v="296"/>
          </reference>
          <reference field="2" count="1" selected="0">
            <x v="297"/>
          </reference>
          <reference field="3" count="1" selected="0">
            <x v="297"/>
          </reference>
          <reference field="4" count="1" selected="0">
            <x v="300"/>
          </reference>
          <reference field="5" count="1">
            <x v="297"/>
          </reference>
        </references>
      </pivotArea>
    </format>
    <format dxfId="13704">
      <pivotArea dataOnly="0" labelOnly="1" fieldPosition="0">
        <references count="6">
          <reference field="0" count="1" selected="0">
            <x v="299"/>
          </reference>
          <reference field="1" count="1" selected="0">
            <x v="297"/>
          </reference>
          <reference field="2" count="1" selected="0">
            <x v="298"/>
          </reference>
          <reference field="3" count="1" selected="0">
            <x v="298"/>
          </reference>
          <reference field="4" count="1" selected="0">
            <x v="301"/>
          </reference>
          <reference field="5" count="1">
            <x v="298"/>
          </reference>
        </references>
      </pivotArea>
    </format>
    <format dxfId="13703">
      <pivotArea dataOnly="0" labelOnly="1" fieldPosition="0">
        <references count="6">
          <reference field="0" count="1" selected="0">
            <x v="300"/>
          </reference>
          <reference field="1" count="1" selected="0">
            <x v="298"/>
          </reference>
          <reference field="2" count="1" selected="0">
            <x v="299"/>
          </reference>
          <reference field="3" count="1" selected="0">
            <x v="299"/>
          </reference>
          <reference field="4" count="1" selected="0">
            <x v="302"/>
          </reference>
          <reference field="5" count="1">
            <x v="299"/>
          </reference>
        </references>
      </pivotArea>
    </format>
    <format dxfId="13702">
      <pivotArea dataOnly="0" labelOnly="1" fieldPosition="0">
        <references count="6">
          <reference field="0" count="1" selected="0">
            <x v="301"/>
          </reference>
          <reference field="1" count="1" selected="0">
            <x v="299"/>
          </reference>
          <reference field="2" count="1" selected="0">
            <x v="300"/>
          </reference>
          <reference field="3" count="1" selected="0">
            <x v="300"/>
          </reference>
          <reference field="4" count="1" selected="0">
            <x v="303"/>
          </reference>
          <reference field="5" count="1">
            <x v="300"/>
          </reference>
        </references>
      </pivotArea>
    </format>
    <format dxfId="13701">
      <pivotArea dataOnly="0" labelOnly="1" fieldPosition="0">
        <references count="6">
          <reference field="0" count="1" selected="0">
            <x v="302"/>
          </reference>
          <reference field="1" count="1" selected="0">
            <x v="300"/>
          </reference>
          <reference field="2" count="1" selected="0">
            <x v="301"/>
          </reference>
          <reference field="3" count="1" selected="0">
            <x v="301"/>
          </reference>
          <reference field="4" count="1" selected="0">
            <x v="304"/>
          </reference>
          <reference field="5" count="1">
            <x v="301"/>
          </reference>
        </references>
      </pivotArea>
    </format>
    <format dxfId="13700">
      <pivotArea dataOnly="0" labelOnly="1" fieldPosition="0">
        <references count="6">
          <reference field="0" count="1" selected="0">
            <x v="303"/>
          </reference>
          <reference field="1" count="1" selected="0">
            <x v="301"/>
          </reference>
          <reference field="2" count="1" selected="0">
            <x v="302"/>
          </reference>
          <reference field="3" count="1" selected="0">
            <x v="302"/>
          </reference>
          <reference field="4" count="1" selected="0">
            <x v="305"/>
          </reference>
          <reference field="5" count="1">
            <x v="302"/>
          </reference>
        </references>
      </pivotArea>
    </format>
    <format dxfId="13699">
      <pivotArea dataOnly="0" labelOnly="1" fieldPosition="0">
        <references count="6">
          <reference field="0" count="1" selected="0">
            <x v="304"/>
          </reference>
          <reference field="1" count="1" selected="0">
            <x v="302"/>
          </reference>
          <reference field="2" count="1" selected="0">
            <x v="303"/>
          </reference>
          <reference field="3" count="1" selected="0">
            <x v="303"/>
          </reference>
          <reference field="4" count="1" selected="0">
            <x v="306"/>
          </reference>
          <reference field="5" count="1">
            <x v="303"/>
          </reference>
        </references>
      </pivotArea>
    </format>
    <format dxfId="13698">
      <pivotArea dataOnly="0" labelOnly="1" fieldPosition="0">
        <references count="6">
          <reference field="0" count="1" selected="0">
            <x v="305"/>
          </reference>
          <reference field="1" count="1" selected="0">
            <x v="303"/>
          </reference>
          <reference field="2" count="1" selected="0">
            <x v="304"/>
          </reference>
          <reference field="3" count="1" selected="0">
            <x v="304"/>
          </reference>
          <reference field="4" count="1" selected="0">
            <x v="307"/>
          </reference>
          <reference field="5" count="1">
            <x v="304"/>
          </reference>
        </references>
      </pivotArea>
    </format>
    <format dxfId="13697">
      <pivotArea dataOnly="0" labelOnly="1" fieldPosition="0">
        <references count="6">
          <reference field="0" count="1" selected="0">
            <x v="306"/>
          </reference>
          <reference field="1" count="1" selected="0">
            <x v="304"/>
          </reference>
          <reference field="2" count="1" selected="0">
            <x v="305"/>
          </reference>
          <reference field="3" count="1" selected="0">
            <x v="305"/>
          </reference>
          <reference field="4" count="1" selected="0">
            <x v="308"/>
          </reference>
          <reference field="5" count="1">
            <x v="305"/>
          </reference>
        </references>
      </pivotArea>
    </format>
    <format dxfId="13696">
      <pivotArea dataOnly="0" labelOnly="1" fieldPosition="0">
        <references count="6">
          <reference field="0" count="1" selected="0">
            <x v="307"/>
          </reference>
          <reference field="1" count="1" selected="0">
            <x v="305"/>
          </reference>
          <reference field="2" count="1" selected="0">
            <x v="306"/>
          </reference>
          <reference field="3" count="1" selected="0">
            <x v="306"/>
          </reference>
          <reference field="4" count="1" selected="0">
            <x v="309"/>
          </reference>
          <reference field="5" count="1">
            <x v="306"/>
          </reference>
        </references>
      </pivotArea>
    </format>
    <format dxfId="13695">
      <pivotArea dataOnly="0" labelOnly="1" fieldPosition="0">
        <references count="6">
          <reference field="0" count="1" selected="0">
            <x v="308"/>
          </reference>
          <reference field="1" count="1" selected="0">
            <x v="306"/>
          </reference>
          <reference field="2" count="1" selected="0">
            <x v="307"/>
          </reference>
          <reference field="3" count="1" selected="0">
            <x v="307"/>
          </reference>
          <reference field="4" count="1" selected="0">
            <x v="310"/>
          </reference>
          <reference field="5" count="1">
            <x v="307"/>
          </reference>
        </references>
      </pivotArea>
    </format>
    <format dxfId="13694">
      <pivotArea dataOnly="0" labelOnly="1" fieldPosition="0">
        <references count="6">
          <reference field="0" count="1" selected="0">
            <x v="309"/>
          </reference>
          <reference field="1" count="1" selected="0">
            <x v="307"/>
          </reference>
          <reference field="2" count="1" selected="0">
            <x v="308"/>
          </reference>
          <reference field="3" count="1" selected="0">
            <x v="308"/>
          </reference>
          <reference field="4" count="1" selected="0">
            <x v="311"/>
          </reference>
          <reference field="5" count="1">
            <x v="308"/>
          </reference>
        </references>
      </pivotArea>
    </format>
    <format dxfId="13693">
      <pivotArea dataOnly="0" labelOnly="1" fieldPosition="0">
        <references count="6">
          <reference field="0" count="1" selected="0">
            <x v="310"/>
          </reference>
          <reference field="1" count="1" selected="0">
            <x v="308"/>
          </reference>
          <reference field="2" count="1" selected="0">
            <x v="309"/>
          </reference>
          <reference field="3" count="1" selected="0">
            <x v="309"/>
          </reference>
          <reference field="4" count="1" selected="0">
            <x v="312"/>
          </reference>
          <reference field="5" count="1">
            <x v="309"/>
          </reference>
        </references>
      </pivotArea>
    </format>
    <format dxfId="13692">
      <pivotArea dataOnly="0" labelOnly="1" fieldPosition="0">
        <references count="6">
          <reference field="0" count="1" selected="0">
            <x v="311"/>
          </reference>
          <reference field="1" count="1" selected="0">
            <x v="309"/>
          </reference>
          <reference field="2" count="1" selected="0">
            <x v="310"/>
          </reference>
          <reference field="3" count="1" selected="0">
            <x v="310"/>
          </reference>
          <reference field="4" count="1" selected="0">
            <x v="313"/>
          </reference>
          <reference field="5" count="1">
            <x v="310"/>
          </reference>
        </references>
      </pivotArea>
    </format>
    <format dxfId="13691">
      <pivotArea dataOnly="0" labelOnly="1" fieldPosition="0">
        <references count="6">
          <reference field="0" count="1" selected="0">
            <x v="312"/>
          </reference>
          <reference field="1" count="1" selected="0">
            <x v="310"/>
          </reference>
          <reference field="2" count="1" selected="0">
            <x v="311"/>
          </reference>
          <reference field="3" count="1" selected="0">
            <x v="311"/>
          </reference>
          <reference field="4" count="1" selected="0">
            <x v="314"/>
          </reference>
          <reference field="5" count="1">
            <x v="311"/>
          </reference>
        </references>
      </pivotArea>
    </format>
    <format dxfId="13690">
      <pivotArea dataOnly="0" labelOnly="1" fieldPosition="0">
        <references count="6">
          <reference field="0" count="1" selected="0">
            <x v="313"/>
          </reference>
          <reference field="1" count="1" selected="0">
            <x v="311"/>
          </reference>
          <reference field="2" count="1" selected="0">
            <x v="312"/>
          </reference>
          <reference field="3" count="1" selected="0">
            <x v="312"/>
          </reference>
          <reference field="4" count="1" selected="0">
            <x v="315"/>
          </reference>
          <reference field="5" count="1">
            <x v="312"/>
          </reference>
        </references>
      </pivotArea>
    </format>
    <format dxfId="13689">
      <pivotArea dataOnly="0" labelOnly="1" fieldPosition="0">
        <references count="6">
          <reference field="0" count="1" selected="0">
            <x v="314"/>
          </reference>
          <reference field="1" count="1" selected="0">
            <x v="312"/>
          </reference>
          <reference field="2" count="1" selected="0">
            <x v="313"/>
          </reference>
          <reference field="3" count="1" selected="0">
            <x v="313"/>
          </reference>
          <reference field="4" count="1" selected="0">
            <x v="316"/>
          </reference>
          <reference field="5" count="1">
            <x v="313"/>
          </reference>
        </references>
      </pivotArea>
    </format>
    <format dxfId="13688">
      <pivotArea dataOnly="0" labelOnly="1" fieldPosition="0">
        <references count="6">
          <reference field="0" count="1" selected="0">
            <x v="315"/>
          </reference>
          <reference field="1" count="1" selected="0">
            <x v="313"/>
          </reference>
          <reference field="2" count="1" selected="0">
            <x v="314"/>
          </reference>
          <reference field="3" count="1" selected="0">
            <x v="314"/>
          </reference>
          <reference field="4" count="1" selected="0">
            <x v="317"/>
          </reference>
          <reference field="5" count="1">
            <x v="314"/>
          </reference>
        </references>
      </pivotArea>
    </format>
    <format dxfId="13687">
      <pivotArea dataOnly="0" labelOnly="1" fieldPosition="0">
        <references count="6">
          <reference field="0" count="1" selected="0">
            <x v="316"/>
          </reference>
          <reference field="1" count="1" selected="0">
            <x v="314"/>
          </reference>
          <reference field="2" count="1" selected="0">
            <x v="315"/>
          </reference>
          <reference field="3" count="1" selected="0">
            <x v="315"/>
          </reference>
          <reference field="4" count="1" selected="0">
            <x v="318"/>
          </reference>
          <reference field="5" count="1">
            <x v="315"/>
          </reference>
        </references>
      </pivotArea>
    </format>
    <format dxfId="13686">
      <pivotArea dataOnly="0" labelOnly="1" fieldPosition="0">
        <references count="6">
          <reference field="0" count="1" selected="0">
            <x v="317"/>
          </reference>
          <reference field="1" count="1" selected="0">
            <x v="315"/>
          </reference>
          <reference field="2" count="1" selected="0">
            <x v="316"/>
          </reference>
          <reference field="3" count="1" selected="0">
            <x v="316"/>
          </reference>
          <reference field="4" count="1" selected="0">
            <x v="319"/>
          </reference>
          <reference field="5" count="1">
            <x v="316"/>
          </reference>
        </references>
      </pivotArea>
    </format>
    <format dxfId="13685">
      <pivotArea dataOnly="0" labelOnly="1" fieldPosition="0">
        <references count="6">
          <reference field="0" count="1" selected="0">
            <x v="318"/>
          </reference>
          <reference field="1" count="1" selected="0">
            <x v="316"/>
          </reference>
          <reference field="2" count="1" selected="0">
            <x v="317"/>
          </reference>
          <reference field="3" count="1" selected="0">
            <x v="317"/>
          </reference>
          <reference field="4" count="1" selected="0">
            <x v="320"/>
          </reference>
          <reference field="5" count="1">
            <x v="317"/>
          </reference>
        </references>
      </pivotArea>
    </format>
    <format dxfId="13684">
      <pivotArea dataOnly="0" labelOnly="1" fieldPosition="0">
        <references count="6">
          <reference field="0" count="1" selected="0">
            <x v="319"/>
          </reference>
          <reference field="1" count="1" selected="0">
            <x v="317"/>
          </reference>
          <reference field="2" count="1" selected="0">
            <x v="318"/>
          </reference>
          <reference field="3" count="1" selected="0">
            <x v="318"/>
          </reference>
          <reference field="4" count="1" selected="0">
            <x v="321"/>
          </reference>
          <reference field="5" count="1">
            <x v="318"/>
          </reference>
        </references>
      </pivotArea>
    </format>
    <format dxfId="13683">
      <pivotArea dataOnly="0" labelOnly="1" fieldPosition="0">
        <references count="6">
          <reference field="0" count="1" selected="0">
            <x v="320"/>
          </reference>
          <reference field="1" count="1" selected="0">
            <x v="318"/>
          </reference>
          <reference field="2" count="1" selected="0">
            <x v="319"/>
          </reference>
          <reference field="3" count="1" selected="0">
            <x v="319"/>
          </reference>
          <reference field="4" count="1" selected="0">
            <x v="322"/>
          </reference>
          <reference field="5" count="1">
            <x v="319"/>
          </reference>
        </references>
      </pivotArea>
    </format>
    <format dxfId="13682">
      <pivotArea dataOnly="0" labelOnly="1" fieldPosition="0">
        <references count="6">
          <reference field="0" count="1" selected="0">
            <x v="321"/>
          </reference>
          <reference field="1" count="1" selected="0">
            <x v="319"/>
          </reference>
          <reference field="2" count="1" selected="0">
            <x v="320"/>
          </reference>
          <reference field="3" count="1" selected="0">
            <x v="320"/>
          </reference>
          <reference field="4" count="1" selected="0">
            <x v="323"/>
          </reference>
          <reference field="5" count="1">
            <x v="320"/>
          </reference>
        </references>
      </pivotArea>
    </format>
    <format dxfId="13681">
      <pivotArea dataOnly="0" labelOnly="1" fieldPosition="0">
        <references count="6">
          <reference field="0" count="1" selected="0">
            <x v="322"/>
          </reference>
          <reference field="1" count="1" selected="0">
            <x v="320"/>
          </reference>
          <reference field="2" count="1" selected="0">
            <x v="321"/>
          </reference>
          <reference field="3" count="1" selected="0">
            <x v="321"/>
          </reference>
          <reference field="4" count="1" selected="0">
            <x v="324"/>
          </reference>
          <reference field="5" count="1">
            <x v="321"/>
          </reference>
        </references>
      </pivotArea>
    </format>
    <format dxfId="13680">
      <pivotArea dataOnly="0" labelOnly="1" fieldPosition="0">
        <references count="6">
          <reference field="0" count="1" selected="0">
            <x v="323"/>
          </reference>
          <reference field="1" count="1" selected="0">
            <x v="321"/>
          </reference>
          <reference field="2" count="1" selected="0">
            <x v="322"/>
          </reference>
          <reference field="3" count="1" selected="0">
            <x v="322"/>
          </reference>
          <reference field="4" count="1" selected="0">
            <x v="325"/>
          </reference>
          <reference field="5" count="1">
            <x v="322"/>
          </reference>
        </references>
      </pivotArea>
    </format>
    <format dxfId="13679">
      <pivotArea dataOnly="0" labelOnly="1" fieldPosition="0">
        <references count="6">
          <reference field="0" count="1" selected="0">
            <x v="324"/>
          </reference>
          <reference field="1" count="1" selected="0">
            <x v="322"/>
          </reference>
          <reference field="2" count="1" selected="0">
            <x v="323"/>
          </reference>
          <reference field="3" count="1" selected="0">
            <x v="323"/>
          </reference>
          <reference field="4" count="1" selected="0">
            <x v="326"/>
          </reference>
          <reference field="5" count="1">
            <x v="323"/>
          </reference>
        </references>
      </pivotArea>
    </format>
    <format dxfId="13678">
      <pivotArea dataOnly="0" labelOnly="1" fieldPosition="0">
        <references count="6">
          <reference field="0" count="1" selected="0">
            <x v="325"/>
          </reference>
          <reference field="1" count="1" selected="0">
            <x v="323"/>
          </reference>
          <reference field="2" count="1" selected="0">
            <x v="324"/>
          </reference>
          <reference field="3" count="1" selected="0">
            <x v="324"/>
          </reference>
          <reference field="4" count="1" selected="0">
            <x v="327"/>
          </reference>
          <reference field="5" count="1">
            <x v="324"/>
          </reference>
        </references>
      </pivotArea>
    </format>
    <format dxfId="13677">
      <pivotArea dataOnly="0" labelOnly="1" fieldPosition="0">
        <references count="6">
          <reference field="0" count="1" selected="0">
            <x v="326"/>
          </reference>
          <reference field="1" count="1" selected="0">
            <x v="324"/>
          </reference>
          <reference field="2" count="1" selected="0">
            <x v="325"/>
          </reference>
          <reference field="3" count="1" selected="0">
            <x v="325"/>
          </reference>
          <reference field="4" count="1" selected="0">
            <x v="328"/>
          </reference>
          <reference field="5" count="1">
            <x v="325"/>
          </reference>
        </references>
      </pivotArea>
    </format>
    <format dxfId="13676">
      <pivotArea dataOnly="0" labelOnly="1" fieldPosition="0">
        <references count="6">
          <reference field="0" count="1" selected="0">
            <x v="327"/>
          </reference>
          <reference field="1" count="1" selected="0">
            <x v="325"/>
          </reference>
          <reference field="2" count="1" selected="0">
            <x v="326"/>
          </reference>
          <reference field="3" count="1" selected="0">
            <x v="326"/>
          </reference>
          <reference field="4" count="1" selected="0">
            <x v="329"/>
          </reference>
          <reference field="5" count="1">
            <x v="326"/>
          </reference>
        </references>
      </pivotArea>
    </format>
    <format dxfId="13675">
      <pivotArea dataOnly="0" labelOnly="1" fieldPosition="0">
        <references count="6">
          <reference field="0" count="1" selected="0">
            <x v="328"/>
          </reference>
          <reference field="1" count="1" selected="0">
            <x v="326"/>
          </reference>
          <reference field="2" count="1" selected="0">
            <x v="327"/>
          </reference>
          <reference field="3" count="1" selected="0">
            <x v="327"/>
          </reference>
          <reference field="4" count="1" selected="0">
            <x v="330"/>
          </reference>
          <reference field="5" count="1">
            <x v="327"/>
          </reference>
        </references>
      </pivotArea>
    </format>
    <format dxfId="13674">
      <pivotArea dataOnly="0" labelOnly="1" fieldPosition="0">
        <references count="6">
          <reference field="0" count="1" selected="0">
            <x v="329"/>
          </reference>
          <reference field="1" count="1" selected="0">
            <x v="327"/>
          </reference>
          <reference field="2" count="1" selected="0">
            <x v="328"/>
          </reference>
          <reference field="3" count="1" selected="0">
            <x v="328"/>
          </reference>
          <reference field="4" count="1" selected="0">
            <x v="331"/>
          </reference>
          <reference field="5" count="1">
            <x v="328"/>
          </reference>
        </references>
      </pivotArea>
    </format>
    <format dxfId="13673">
      <pivotArea dataOnly="0" labelOnly="1" fieldPosition="0">
        <references count="6">
          <reference field="0" count="1" selected="0">
            <x v="330"/>
          </reference>
          <reference field="1" count="1" selected="0">
            <x v="328"/>
          </reference>
          <reference field="2" count="1" selected="0">
            <x v="329"/>
          </reference>
          <reference field="3" count="1" selected="0">
            <x v="329"/>
          </reference>
          <reference field="4" count="1" selected="0">
            <x v="332"/>
          </reference>
          <reference field="5" count="1">
            <x v="329"/>
          </reference>
        </references>
      </pivotArea>
    </format>
    <format dxfId="13672">
      <pivotArea dataOnly="0" labelOnly="1" fieldPosition="0">
        <references count="6">
          <reference field="0" count="1" selected="0">
            <x v="331"/>
          </reference>
          <reference field="1" count="1" selected="0">
            <x v="329"/>
          </reference>
          <reference field="2" count="1" selected="0">
            <x v="330"/>
          </reference>
          <reference field="3" count="1" selected="0">
            <x v="330"/>
          </reference>
          <reference field="4" count="1" selected="0">
            <x v="333"/>
          </reference>
          <reference field="5" count="1">
            <x v="330"/>
          </reference>
        </references>
      </pivotArea>
    </format>
    <format dxfId="13671">
      <pivotArea dataOnly="0" labelOnly="1" fieldPosition="0">
        <references count="6">
          <reference field="0" count="1" selected="0">
            <x v="332"/>
          </reference>
          <reference field="1" count="1" selected="0">
            <x v="330"/>
          </reference>
          <reference field="2" count="1" selected="0">
            <x v="331"/>
          </reference>
          <reference field="3" count="1" selected="0">
            <x v="331"/>
          </reference>
          <reference field="4" count="1" selected="0">
            <x v="334"/>
          </reference>
          <reference field="5" count="1">
            <x v="331"/>
          </reference>
        </references>
      </pivotArea>
    </format>
    <format dxfId="13670">
      <pivotArea dataOnly="0" labelOnly="1" fieldPosition="0">
        <references count="6">
          <reference field="0" count="1" selected="0">
            <x v="333"/>
          </reference>
          <reference field="1" count="1" selected="0">
            <x v="331"/>
          </reference>
          <reference field="2" count="1" selected="0">
            <x v="332"/>
          </reference>
          <reference field="3" count="1" selected="0">
            <x v="332"/>
          </reference>
          <reference field="4" count="1" selected="0">
            <x v="335"/>
          </reference>
          <reference field="5" count="1">
            <x v="332"/>
          </reference>
        </references>
      </pivotArea>
    </format>
    <format dxfId="13669">
      <pivotArea dataOnly="0" labelOnly="1" fieldPosition="0">
        <references count="6">
          <reference field="0" count="1" selected="0">
            <x v="334"/>
          </reference>
          <reference field="1" count="1" selected="0">
            <x v="332"/>
          </reference>
          <reference field="2" count="1" selected="0">
            <x v="333"/>
          </reference>
          <reference field="3" count="1" selected="0">
            <x v="333"/>
          </reference>
          <reference field="4" count="1" selected="0">
            <x v="336"/>
          </reference>
          <reference field="5" count="1">
            <x v="333"/>
          </reference>
        </references>
      </pivotArea>
    </format>
    <format dxfId="13668">
      <pivotArea dataOnly="0" labelOnly="1" fieldPosition="0">
        <references count="6">
          <reference field="0" count="1" selected="0">
            <x v="335"/>
          </reference>
          <reference field="1" count="1" selected="0">
            <x v="333"/>
          </reference>
          <reference field="2" count="1" selected="0">
            <x v="334"/>
          </reference>
          <reference field="3" count="1" selected="0">
            <x v="334"/>
          </reference>
          <reference field="4" count="1" selected="0">
            <x v="337"/>
          </reference>
          <reference field="5" count="1">
            <x v="334"/>
          </reference>
        </references>
      </pivotArea>
    </format>
    <format dxfId="13667">
      <pivotArea dataOnly="0" labelOnly="1" fieldPosition="0">
        <references count="6">
          <reference field="0" count="1" selected="0">
            <x v="336"/>
          </reference>
          <reference field="1" count="1" selected="0">
            <x v="334"/>
          </reference>
          <reference field="2" count="1" selected="0">
            <x v="335"/>
          </reference>
          <reference field="3" count="1" selected="0">
            <x v="335"/>
          </reference>
          <reference field="4" count="1" selected="0">
            <x v="338"/>
          </reference>
          <reference field="5" count="1">
            <x v="335"/>
          </reference>
        </references>
      </pivotArea>
    </format>
    <format dxfId="13666">
      <pivotArea dataOnly="0" labelOnly="1" fieldPosition="0">
        <references count="6">
          <reference field="0" count="1" selected="0">
            <x v="337"/>
          </reference>
          <reference field="1" count="1" selected="0">
            <x v="335"/>
          </reference>
          <reference field="2" count="1" selected="0">
            <x v="336"/>
          </reference>
          <reference field="3" count="1" selected="0">
            <x v="336"/>
          </reference>
          <reference field="4" count="1" selected="0">
            <x v="339"/>
          </reference>
          <reference field="5" count="1">
            <x v="336"/>
          </reference>
        </references>
      </pivotArea>
    </format>
    <format dxfId="13665">
      <pivotArea dataOnly="0" labelOnly="1" fieldPosition="0">
        <references count="6">
          <reference field="0" count="1" selected="0">
            <x v="338"/>
          </reference>
          <reference field="1" count="1" selected="0">
            <x v="336"/>
          </reference>
          <reference field="2" count="1" selected="0">
            <x v="337"/>
          </reference>
          <reference field="3" count="1" selected="0">
            <x v="337"/>
          </reference>
          <reference field="4" count="1" selected="0">
            <x v="340"/>
          </reference>
          <reference field="5" count="1">
            <x v="337"/>
          </reference>
        </references>
      </pivotArea>
    </format>
    <format dxfId="13664">
      <pivotArea dataOnly="0" labelOnly="1" fieldPosition="0">
        <references count="6">
          <reference field="0" count="1" selected="0">
            <x v="339"/>
          </reference>
          <reference field="1" count="1" selected="0">
            <x v="337"/>
          </reference>
          <reference field="2" count="1" selected="0">
            <x v="338"/>
          </reference>
          <reference field="3" count="1" selected="0">
            <x v="338"/>
          </reference>
          <reference field="4" count="1" selected="0">
            <x v="341"/>
          </reference>
          <reference field="5" count="1">
            <x v="338"/>
          </reference>
        </references>
      </pivotArea>
    </format>
    <format dxfId="13663">
      <pivotArea dataOnly="0" labelOnly="1" fieldPosition="0">
        <references count="6">
          <reference field="0" count="1" selected="0">
            <x v="340"/>
          </reference>
          <reference field="1" count="1" selected="0">
            <x v="338"/>
          </reference>
          <reference field="2" count="1" selected="0">
            <x v="339"/>
          </reference>
          <reference field="3" count="1" selected="0">
            <x v="339"/>
          </reference>
          <reference field="4" count="1" selected="0">
            <x v="342"/>
          </reference>
          <reference field="5" count="1">
            <x v="339"/>
          </reference>
        </references>
      </pivotArea>
    </format>
    <format dxfId="13662">
      <pivotArea dataOnly="0" labelOnly="1" fieldPosition="0">
        <references count="6">
          <reference field="0" count="1" selected="0">
            <x v="341"/>
          </reference>
          <reference field="1" count="1" selected="0">
            <x v="339"/>
          </reference>
          <reference field="2" count="1" selected="0">
            <x v="340"/>
          </reference>
          <reference field="3" count="1" selected="0">
            <x v="340"/>
          </reference>
          <reference field="4" count="1" selected="0">
            <x v="343"/>
          </reference>
          <reference field="5" count="1">
            <x v="340"/>
          </reference>
        </references>
      </pivotArea>
    </format>
    <format dxfId="13661">
      <pivotArea dataOnly="0" labelOnly="1" fieldPosition="0">
        <references count="6">
          <reference field="0" count="1" selected="0">
            <x v="342"/>
          </reference>
          <reference field="1" count="1" selected="0">
            <x v="340"/>
          </reference>
          <reference field="2" count="1" selected="0">
            <x v="341"/>
          </reference>
          <reference field="3" count="1" selected="0">
            <x v="341"/>
          </reference>
          <reference field="4" count="1" selected="0">
            <x v="344"/>
          </reference>
          <reference field="5" count="1">
            <x v="341"/>
          </reference>
        </references>
      </pivotArea>
    </format>
    <format dxfId="13660">
      <pivotArea dataOnly="0" labelOnly="1" fieldPosition="0">
        <references count="6">
          <reference field="0" count="1" selected="0">
            <x v="343"/>
          </reference>
          <reference field="1" count="1" selected="0">
            <x v="341"/>
          </reference>
          <reference field="2" count="1" selected="0">
            <x v="342"/>
          </reference>
          <reference field="3" count="1" selected="0">
            <x v="342"/>
          </reference>
          <reference field="4" count="1" selected="0">
            <x v="345"/>
          </reference>
          <reference field="5" count="1">
            <x v="342"/>
          </reference>
        </references>
      </pivotArea>
    </format>
    <format dxfId="13659">
      <pivotArea dataOnly="0" labelOnly="1" fieldPosition="0">
        <references count="6">
          <reference field="0" count="1" selected="0">
            <x v="344"/>
          </reference>
          <reference field="1" count="1" selected="0">
            <x v="342"/>
          </reference>
          <reference field="2" count="1" selected="0">
            <x v="343"/>
          </reference>
          <reference field="3" count="1" selected="0">
            <x v="343"/>
          </reference>
          <reference field="4" count="1" selected="0">
            <x v="346"/>
          </reference>
          <reference field="5" count="1">
            <x v="343"/>
          </reference>
        </references>
      </pivotArea>
    </format>
    <format dxfId="13658">
      <pivotArea dataOnly="0" labelOnly="1" fieldPosition="0">
        <references count="6">
          <reference field="0" count="1" selected="0">
            <x v="345"/>
          </reference>
          <reference field="1" count="1" selected="0">
            <x v="343"/>
          </reference>
          <reference field="2" count="1" selected="0">
            <x v="344"/>
          </reference>
          <reference field="3" count="1" selected="0">
            <x v="344"/>
          </reference>
          <reference field="4" count="1" selected="0">
            <x v="347"/>
          </reference>
          <reference field="5" count="1">
            <x v="344"/>
          </reference>
        </references>
      </pivotArea>
    </format>
    <format dxfId="13657">
      <pivotArea dataOnly="0" labelOnly="1" fieldPosition="0">
        <references count="6">
          <reference field="0" count="1" selected="0">
            <x v="346"/>
          </reference>
          <reference field="1" count="1" selected="0">
            <x v="344"/>
          </reference>
          <reference field="2" count="1" selected="0">
            <x v="345"/>
          </reference>
          <reference field="3" count="1" selected="0">
            <x v="345"/>
          </reference>
          <reference field="4" count="1" selected="0">
            <x v="348"/>
          </reference>
          <reference field="5" count="1">
            <x v="345"/>
          </reference>
        </references>
      </pivotArea>
    </format>
    <format dxfId="13656">
      <pivotArea dataOnly="0" labelOnly="1" fieldPosition="0">
        <references count="6">
          <reference field="0" count="1" selected="0">
            <x v="347"/>
          </reference>
          <reference field="1" count="1" selected="0">
            <x v="345"/>
          </reference>
          <reference field="2" count="1" selected="0">
            <x v="346"/>
          </reference>
          <reference field="3" count="1" selected="0">
            <x v="346"/>
          </reference>
          <reference field="4" count="1" selected="0">
            <x v="349"/>
          </reference>
          <reference field="5" count="1">
            <x v="346"/>
          </reference>
        </references>
      </pivotArea>
    </format>
    <format dxfId="13655">
      <pivotArea dataOnly="0" labelOnly="1" fieldPosition="0">
        <references count="6">
          <reference field="0" count="1" selected="0">
            <x v="348"/>
          </reference>
          <reference field="1" count="1" selected="0">
            <x v="346"/>
          </reference>
          <reference field="2" count="1" selected="0">
            <x v="347"/>
          </reference>
          <reference field="3" count="1" selected="0">
            <x v="347"/>
          </reference>
          <reference field="4" count="1" selected="0">
            <x v="350"/>
          </reference>
          <reference field="5" count="1">
            <x v="347"/>
          </reference>
        </references>
      </pivotArea>
    </format>
    <format dxfId="13654">
      <pivotArea dataOnly="0" labelOnly="1" fieldPosition="0">
        <references count="6">
          <reference field="0" count="1" selected="0">
            <x v="349"/>
          </reference>
          <reference field="1" count="1" selected="0">
            <x v="347"/>
          </reference>
          <reference field="2" count="1" selected="0">
            <x v="348"/>
          </reference>
          <reference field="3" count="1" selected="0">
            <x v="348"/>
          </reference>
          <reference field="4" count="1" selected="0">
            <x v="351"/>
          </reference>
          <reference field="5" count="1">
            <x v="348"/>
          </reference>
        </references>
      </pivotArea>
    </format>
    <format dxfId="13653">
      <pivotArea dataOnly="0" labelOnly="1" fieldPosition="0">
        <references count="6">
          <reference field="0" count="1" selected="0">
            <x v="350"/>
          </reference>
          <reference field="1" count="1" selected="0">
            <x v="348"/>
          </reference>
          <reference field="2" count="1" selected="0">
            <x v="349"/>
          </reference>
          <reference field="3" count="1" selected="0">
            <x v="349"/>
          </reference>
          <reference field="4" count="1" selected="0">
            <x v="352"/>
          </reference>
          <reference field="5" count="1">
            <x v="349"/>
          </reference>
        </references>
      </pivotArea>
    </format>
    <format dxfId="13652">
      <pivotArea dataOnly="0" labelOnly="1" fieldPosition="0">
        <references count="6">
          <reference field="0" count="1" selected="0">
            <x v="351"/>
          </reference>
          <reference field="1" count="1" selected="0">
            <x v="349"/>
          </reference>
          <reference field="2" count="1" selected="0">
            <x v="350"/>
          </reference>
          <reference field="3" count="1" selected="0">
            <x v="350"/>
          </reference>
          <reference field="4" count="1" selected="0">
            <x v="353"/>
          </reference>
          <reference field="5" count="1">
            <x v="350"/>
          </reference>
        </references>
      </pivotArea>
    </format>
    <format dxfId="13651">
      <pivotArea dataOnly="0" labelOnly="1" fieldPosition="0">
        <references count="6">
          <reference field="0" count="1" selected="0">
            <x v="352"/>
          </reference>
          <reference field="1" count="1" selected="0">
            <x v="350"/>
          </reference>
          <reference field="2" count="1" selected="0">
            <x v="351"/>
          </reference>
          <reference field="3" count="1" selected="0">
            <x v="351"/>
          </reference>
          <reference field="4" count="1" selected="0">
            <x v="354"/>
          </reference>
          <reference field="5" count="1">
            <x v="351"/>
          </reference>
        </references>
      </pivotArea>
    </format>
    <format dxfId="13650">
      <pivotArea dataOnly="0" labelOnly="1" fieldPosition="0">
        <references count="6">
          <reference field="0" count="1" selected="0">
            <x v="353"/>
          </reference>
          <reference field="1" count="1" selected="0">
            <x v="351"/>
          </reference>
          <reference field="2" count="1" selected="0">
            <x v="352"/>
          </reference>
          <reference field="3" count="1" selected="0">
            <x v="352"/>
          </reference>
          <reference field="4" count="1" selected="0">
            <x v="355"/>
          </reference>
          <reference field="5" count="1">
            <x v="352"/>
          </reference>
        </references>
      </pivotArea>
    </format>
    <format dxfId="13649">
      <pivotArea dataOnly="0" labelOnly="1" fieldPosition="0">
        <references count="6">
          <reference field="0" count="1" selected="0">
            <x v="354"/>
          </reference>
          <reference field="1" count="1" selected="0">
            <x v="352"/>
          </reference>
          <reference field="2" count="1" selected="0">
            <x v="353"/>
          </reference>
          <reference field="3" count="1" selected="0">
            <x v="353"/>
          </reference>
          <reference field="4" count="1" selected="0">
            <x v="356"/>
          </reference>
          <reference field="5" count="1">
            <x v="353"/>
          </reference>
        </references>
      </pivotArea>
    </format>
    <format dxfId="13648">
      <pivotArea dataOnly="0" labelOnly="1" fieldPosition="0">
        <references count="6">
          <reference field="0" count="1" selected="0">
            <x v="355"/>
          </reference>
          <reference field="1" count="1" selected="0">
            <x v="353"/>
          </reference>
          <reference field="2" count="1" selected="0">
            <x v="354"/>
          </reference>
          <reference field="3" count="1" selected="0">
            <x v="354"/>
          </reference>
          <reference field="4" count="1" selected="0">
            <x v="357"/>
          </reference>
          <reference field="5" count="1">
            <x v="354"/>
          </reference>
        </references>
      </pivotArea>
    </format>
    <format dxfId="13647">
      <pivotArea dataOnly="0" labelOnly="1" fieldPosition="0">
        <references count="6">
          <reference field="0" count="1" selected="0">
            <x v="356"/>
          </reference>
          <reference field="1" count="1" selected="0">
            <x v="354"/>
          </reference>
          <reference field="2" count="1" selected="0">
            <x v="355"/>
          </reference>
          <reference field="3" count="1" selected="0">
            <x v="355"/>
          </reference>
          <reference field="4" count="1" selected="0">
            <x v="358"/>
          </reference>
          <reference field="5" count="1">
            <x v="355"/>
          </reference>
        </references>
      </pivotArea>
    </format>
    <format dxfId="13646">
      <pivotArea dataOnly="0" labelOnly="1" fieldPosition="0">
        <references count="6">
          <reference field="0" count="1" selected="0">
            <x v="357"/>
          </reference>
          <reference field="1" count="1" selected="0">
            <x v="355"/>
          </reference>
          <reference field="2" count="1" selected="0">
            <x v="356"/>
          </reference>
          <reference field="3" count="1" selected="0">
            <x v="356"/>
          </reference>
          <reference field="4" count="1" selected="0">
            <x v="359"/>
          </reference>
          <reference field="5" count="1">
            <x v="356"/>
          </reference>
        </references>
      </pivotArea>
    </format>
    <format dxfId="13645">
      <pivotArea dataOnly="0" labelOnly="1" fieldPosition="0">
        <references count="6">
          <reference field="0" count="1" selected="0">
            <x v="358"/>
          </reference>
          <reference field="1" count="1" selected="0">
            <x v="356"/>
          </reference>
          <reference field="2" count="1" selected="0">
            <x v="357"/>
          </reference>
          <reference field="3" count="1" selected="0">
            <x v="357"/>
          </reference>
          <reference field="4" count="1" selected="0">
            <x v="360"/>
          </reference>
          <reference field="5" count="1">
            <x v="357"/>
          </reference>
        </references>
      </pivotArea>
    </format>
    <format dxfId="13644">
      <pivotArea dataOnly="0" labelOnly="1" fieldPosition="0">
        <references count="6">
          <reference field="0" count="1" selected="0">
            <x v="359"/>
          </reference>
          <reference field="1" count="1" selected="0">
            <x v="357"/>
          </reference>
          <reference field="2" count="1" selected="0">
            <x v="358"/>
          </reference>
          <reference field="3" count="1" selected="0">
            <x v="358"/>
          </reference>
          <reference field="4" count="1" selected="0">
            <x v="361"/>
          </reference>
          <reference field="5" count="1">
            <x v="358"/>
          </reference>
        </references>
      </pivotArea>
    </format>
    <format dxfId="13643">
      <pivotArea dataOnly="0" labelOnly="1" fieldPosition="0">
        <references count="6">
          <reference field="0" count="1" selected="0">
            <x v="360"/>
          </reference>
          <reference field="1" count="1" selected="0">
            <x v="358"/>
          </reference>
          <reference field="2" count="1" selected="0">
            <x v="359"/>
          </reference>
          <reference field="3" count="1" selected="0">
            <x v="359"/>
          </reference>
          <reference field="4" count="1" selected="0">
            <x v="362"/>
          </reference>
          <reference field="5" count="1">
            <x v="359"/>
          </reference>
        </references>
      </pivotArea>
    </format>
    <format dxfId="13642">
      <pivotArea dataOnly="0" labelOnly="1" fieldPosition="0">
        <references count="6">
          <reference field="0" count="1" selected="0">
            <x v="361"/>
          </reference>
          <reference field="1" count="1" selected="0">
            <x v="359"/>
          </reference>
          <reference field="2" count="1" selected="0">
            <x v="360"/>
          </reference>
          <reference field="3" count="1" selected="0">
            <x v="360"/>
          </reference>
          <reference field="4" count="1" selected="0">
            <x v="363"/>
          </reference>
          <reference field="5" count="1">
            <x v="360"/>
          </reference>
        </references>
      </pivotArea>
    </format>
    <format dxfId="13641">
      <pivotArea dataOnly="0" labelOnly="1" fieldPosition="0">
        <references count="6">
          <reference field="0" count="1" selected="0">
            <x v="362"/>
          </reference>
          <reference field="1" count="1" selected="0">
            <x v="360"/>
          </reference>
          <reference field="2" count="1" selected="0">
            <x v="361"/>
          </reference>
          <reference field="3" count="1" selected="0">
            <x v="361"/>
          </reference>
          <reference field="4" count="1" selected="0">
            <x v="364"/>
          </reference>
          <reference field="5" count="1">
            <x v="361"/>
          </reference>
        </references>
      </pivotArea>
    </format>
    <format dxfId="13640">
      <pivotArea dataOnly="0" labelOnly="1" fieldPosition="0">
        <references count="6">
          <reference field="0" count="1" selected="0">
            <x v="363"/>
          </reference>
          <reference field="1" count="1" selected="0">
            <x v="361"/>
          </reference>
          <reference field="2" count="1" selected="0">
            <x v="362"/>
          </reference>
          <reference field="3" count="1" selected="0">
            <x v="362"/>
          </reference>
          <reference field="4" count="1" selected="0">
            <x v="365"/>
          </reference>
          <reference field="5" count="1">
            <x v="362"/>
          </reference>
        </references>
      </pivotArea>
    </format>
    <format dxfId="13639">
      <pivotArea dataOnly="0" labelOnly="1" fieldPosition="0">
        <references count="6">
          <reference field="0" count="1" selected="0">
            <x v="364"/>
          </reference>
          <reference field="1" count="1" selected="0">
            <x v="362"/>
          </reference>
          <reference field="2" count="1" selected="0">
            <x v="363"/>
          </reference>
          <reference field="3" count="1" selected="0">
            <x v="363"/>
          </reference>
          <reference field="4" count="1" selected="0">
            <x v="366"/>
          </reference>
          <reference field="5" count="1">
            <x v="363"/>
          </reference>
        </references>
      </pivotArea>
    </format>
    <format dxfId="13638">
      <pivotArea dataOnly="0" labelOnly="1" fieldPosition="0">
        <references count="6">
          <reference field="0" count="1" selected="0">
            <x v="365"/>
          </reference>
          <reference field="1" count="1" selected="0">
            <x v="363"/>
          </reference>
          <reference field="2" count="1" selected="0">
            <x v="364"/>
          </reference>
          <reference field="3" count="1" selected="0">
            <x v="364"/>
          </reference>
          <reference field="4" count="1" selected="0">
            <x v="367"/>
          </reference>
          <reference field="5" count="1">
            <x v="364"/>
          </reference>
        </references>
      </pivotArea>
    </format>
    <format dxfId="13637">
      <pivotArea dataOnly="0" labelOnly="1" fieldPosition="0">
        <references count="6">
          <reference field="0" count="1" selected="0">
            <x v="366"/>
          </reference>
          <reference field="1" count="1" selected="0">
            <x v="364"/>
          </reference>
          <reference field="2" count="1" selected="0">
            <x v="365"/>
          </reference>
          <reference field="3" count="1" selected="0">
            <x v="365"/>
          </reference>
          <reference field="4" count="1" selected="0">
            <x v="368"/>
          </reference>
          <reference field="5" count="1">
            <x v="365"/>
          </reference>
        </references>
      </pivotArea>
    </format>
    <format dxfId="13636">
      <pivotArea dataOnly="0" labelOnly="1" fieldPosition="0">
        <references count="6">
          <reference field="0" count="1" selected="0">
            <x v="367"/>
          </reference>
          <reference field="1" count="1" selected="0">
            <x v="365"/>
          </reference>
          <reference field="2" count="1" selected="0">
            <x v="366"/>
          </reference>
          <reference field="3" count="1" selected="0">
            <x v="366"/>
          </reference>
          <reference field="4" count="1" selected="0">
            <x v="369"/>
          </reference>
          <reference field="5" count="1">
            <x v="366"/>
          </reference>
        </references>
      </pivotArea>
    </format>
    <format dxfId="13635">
      <pivotArea dataOnly="0" labelOnly="1" fieldPosition="0">
        <references count="6">
          <reference field="0" count="1" selected="0">
            <x v="368"/>
          </reference>
          <reference field="1" count="1" selected="0">
            <x v="366"/>
          </reference>
          <reference field="2" count="1" selected="0">
            <x v="367"/>
          </reference>
          <reference field="3" count="1" selected="0">
            <x v="367"/>
          </reference>
          <reference field="4" count="1" selected="0">
            <x v="370"/>
          </reference>
          <reference field="5" count="1">
            <x v="367"/>
          </reference>
        </references>
      </pivotArea>
    </format>
    <format dxfId="13634">
      <pivotArea dataOnly="0" labelOnly="1" fieldPosition="0">
        <references count="6">
          <reference field="0" count="1" selected="0">
            <x v="369"/>
          </reference>
          <reference field="1" count="1" selected="0">
            <x v="367"/>
          </reference>
          <reference field="2" count="1" selected="0">
            <x v="368"/>
          </reference>
          <reference field="3" count="1" selected="0">
            <x v="368"/>
          </reference>
          <reference field="4" count="1" selected="0">
            <x v="371"/>
          </reference>
          <reference field="5" count="1">
            <x v="368"/>
          </reference>
        </references>
      </pivotArea>
    </format>
    <format dxfId="13633">
      <pivotArea dataOnly="0" labelOnly="1" fieldPosition="0">
        <references count="6">
          <reference field="0" count="1" selected="0">
            <x v="370"/>
          </reference>
          <reference field="1" count="1" selected="0">
            <x v="368"/>
          </reference>
          <reference field="2" count="1" selected="0">
            <x v="369"/>
          </reference>
          <reference field="3" count="1" selected="0">
            <x v="369"/>
          </reference>
          <reference field="4" count="1" selected="0">
            <x v="372"/>
          </reference>
          <reference field="5" count="1">
            <x v="369"/>
          </reference>
        </references>
      </pivotArea>
    </format>
    <format dxfId="13632">
      <pivotArea dataOnly="0" labelOnly="1" fieldPosition="0">
        <references count="6">
          <reference field="0" count="1" selected="0">
            <x v="371"/>
          </reference>
          <reference field="1" count="1" selected="0">
            <x v="369"/>
          </reference>
          <reference field="2" count="1" selected="0">
            <x v="370"/>
          </reference>
          <reference field="3" count="1" selected="0">
            <x v="370"/>
          </reference>
          <reference field="4" count="1" selected="0">
            <x v="373"/>
          </reference>
          <reference field="5" count="1">
            <x v="370"/>
          </reference>
        </references>
      </pivotArea>
    </format>
    <format dxfId="13631">
      <pivotArea dataOnly="0" labelOnly="1" fieldPosition="0">
        <references count="6">
          <reference field="0" count="1" selected="0">
            <x v="372"/>
          </reference>
          <reference field="1" count="1" selected="0">
            <x v="370"/>
          </reference>
          <reference field="2" count="1" selected="0">
            <x v="371"/>
          </reference>
          <reference field="3" count="1" selected="0">
            <x v="371"/>
          </reference>
          <reference field="4" count="1" selected="0">
            <x v="374"/>
          </reference>
          <reference field="5" count="1">
            <x v="371"/>
          </reference>
        </references>
      </pivotArea>
    </format>
    <format dxfId="13630">
      <pivotArea dataOnly="0" labelOnly="1" fieldPosition="0">
        <references count="6">
          <reference field="0" count="1" selected="0">
            <x v="373"/>
          </reference>
          <reference field="1" count="1" selected="0">
            <x v="371"/>
          </reference>
          <reference field="2" count="1" selected="0">
            <x v="372"/>
          </reference>
          <reference field="3" count="1" selected="0">
            <x v="372"/>
          </reference>
          <reference field="4" count="1" selected="0">
            <x v="375"/>
          </reference>
          <reference field="5" count="1">
            <x v="372"/>
          </reference>
        </references>
      </pivotArea>
    </format>
    <format dxfId="13629">
      <pivotArea dataOnly="0" labelOnly="1" fieldPosition="0">
        <references count="6">
          <reference field="0" count="1" selected="0">
            <x v="374"/>
          </reference>
          <reference field="1" count="1" selected="0">
            <x v="372"/>
          </reference>
          <reference field="2" count="1" selected="0">
            <x v="373"/>
          </reference>
          <reference field="3" count="1" selected="0">
            <x v="373"/>
          </reference>
          <reference field="4" count="1" selected="0">
            <x v="376"/>
          </reference>
          <reference field="5" count="1">
            <x v="373"/>
          </reference>
        </references>
      </pivotArea>
    </format>
    <format dxfId="13628">
      <pivotArea dataOnly="0" labelOnly="1" fieldPosition="0">
        <references count="6">
          <reference field="0" count="1" selected="0">
            <x v="375"/>
          </reference>
          <reference field="1" count="1" selected="0">
            <x v="373"/>
          </reference>
          <reference field="2" count="1" selected="0">
            <x v="374"/>
          </reference>
          <reference field="3" count="1" selected="0">
            <x v="374"/>
          </reference>
          <reference field="4" count="1" selected="0">
            <x v="377"/>
          </reference>
          <reference field="5" count="1">
            <x v="374"/>
          </reference>
        </references>
      </pivotArea>
    </format>
    <format dxfId="13627">
      <pivotArea dataOnly="0" labelOnly="1" fieldPosition="0">
        <references count="6">
          <reference field="0" count="1" selected="0">
            <x v="376"/>
          </reference>
          <reference field="1" count="1" selected="0">
            <x v="374"/>
          </reference>
          <reference field="2" count="1" selected="0">
            <x v="375"/>
          </reference>
          <reference field="3" count="1" selected="0">
            <x v="375"/>
          </reference>
          <reference field="4" count="1" selected="0">
            <x v="378"/>
          </reference>
          <reference field="5" count="1">
            <x v="375"/>
          </reference>
        </references>
      </pivotArea>
    </format>
    <format dxfId="13626">
      <pivotArea dataOnly="0" labelOnly="1" fieldPosition="0">
        <references count="6">
          <reference field="0" count="1" selected="0">
            <x v="377"/>
          </reference>
          <reference field="1" count="1" selected="0">
            <x v="375"/>
          </reference>
          <reference field="2" count="1" selected="0">
            <x v="376"/>
          </reference>
          <reference field="3" count="1" selected="0">
            <x v="376"/>
          </reference>
          <reference field="4" count="1" selected="0">
            <x v="379"/>
          </reference>
          <reference field="5" count="1">
            <x v="376"/>
          </reference>
        </references>
      </pivotArea>
    </format>
    <format dxfId="13625">
      <pivotArea dataOnly="0" labelOnly="1" fieldPosition="0">
        <references count="6">
          <reference field="0" count="1" selected="0">
            <x v="378"/>
          </reference>
          <reference field="1" count="1" selected="0">
            <x v="376"/>
          </reference>
          <reference field="2" count="1" selected="0">
            <x v="377"/>
          </reference>
          <reference field="3" count="1" selected="0">
            <x v="377"/>
          </reference>
          <reference field="4" count="1" selected="0">
            <x v="380"/>
          </reference>
          <reference field="5" count="1">
            <x v="377"/>
          </reference>
        </references>
      </pivotArea>
    </format>
    <format dxfId="13624">
      <pivotArea dataOnly="0" labelOnly="1" fieldPosition="0">
        <references count="6">
          <reference field="0" count="1" selected="0">
            <x v="379"/>
          </reference>
          <reference field="1" count="1" selected="0">
            <x v="377"/>
          </reference>
          <reference field="2" count="1" selected="0">
            <x v="378"/>
          </reference>
          <reference field="3" count="1" selected="0">
            <x v="378"/>
          </reference>
          <reference field="4" count="1" selected="0">
            <x v="381"/>
          </reference>
          <reference field="5" count="1">
            <x v="378"/>
          </reference>
        </references>
      </pivotArea>
    </format>
    <format dxfId="13623">
      <pivotArea dataOnly="0" labelOnly="1" fieldPosition="0">
        <references count="6">
          <reference field="0" count="1" selected="0">
            <x v="380"/>
          </reference>
          <reference field="1" count="1" selected="0">
            <x v="378"/>
          </reference>
          <reference field="2" count="1" selected="0">
            <x v="379"/>
          </reference>
          <reference field="3" count="1" selected="0">
            <x v="379"/>
          </reference>
          <reference field="4" count="1" selected="0">
            <x v="382"/>
          </reference>
          <reference field="5" count="1">
            <x v="379"/>
          </reference>
        </references>
      </pivotArea>
    </format>
    <format dxfId="13622">
      <pivotArea dataOnly="0" labelOnly="1" fieldPosition="0">
        <references count="6">
          <reference field="0" count="1" selected="0">
            <x v="381"/>
          </reference>
          <reference field="1" count="1" selected="0">
            <x v="379"/>
          </reference>
          <reference field="2" count="1" selected="0">
            <x v="380"/>
          </reference>
          <reference field="3" count="1" selected="0">
            <x v="380"/>
          </reference>
          <reference field="4" count="1" selected="0">
            <x v="383"/>
          </reference>
          <reference field="5" count="1">
            <x v="380"/>
          </reference>
        </references>
      </pivotArea>
    </format>
    <format dxfId="13621">
      <pivotArea dataOnly="0" labelOnly="1" fieldPosition="0">
        <references count="6">
          <reference field="0" count="1" selected="0">
            <x v="382"/>
          </reference>
          <reference field="1" count="1" selected="0">
            <x v="380"/>
          </reference>
          <reference field="2" count="1" selected="0">
            <x v="381"/>
          </reference>
          <reference field="3" count="1" selected="0">
            <x v="381"/>
          </reference>
          <reference field="4" count="1" selected="0">
            <x v="384"/>
          </reference>
          <reference field="5" count="1">
            <x v="381"/>
          </reference>
        </references>
      </pivotArea>
    </format>
    <format dxfId="13620">
      <pivotArea dataOnly="0" labelOnly="1" fieldPosition="0">
        <references count="6">
          <reference field="0" count="1" selected="0">
            <x v="383"/>
          </reference>
          <reference field="1" count="1" selected="0">
            <x v="381"/>
          </reference>
          <reference field="2" count="1" selected="0">
            <x v="382"/>
          </reference>
          <reference field="3" count="1" selected="0">
            <x v="382"/>
          </reference>
          <reference field="4" count="1" selected="0">
            <x v="385"/>
          </reference>
          <reference field="5" count="1">
            <x v="382"/>
          </reference>
        </references>
      </pivotArea>
    </format>
    <format dxfId="13619">
      <pivotArea dataOnly="0" labelOnly="1" fieldPosition="0">
        <references count="6">
          <reference field="0" count="1" selected="0">
            <x v="384"/>
          </reference>
          <reference field="1" count="1" selected="0">
            <x v="382"/>
          </reference>
          <reference field="2" count="1" selected="0">
            <x v="383"/>
          </reference>
          <reference field="3" count="1" selected="0">
            <x v="383"/>
          </reference>
          <reference field="4" count="1" selected="0">
            <x v="386"/>
          </reference>
          <reference field="5" count="1">
            <x v="383"/>
          </reference>
        </references>
      </pivotArea>
    </format>
    <format dxfId="13618">
      <pivotArea dataOnly="0" labelOnly="1" fieldPosition="0">
        <references count="6">
          <reference field="0" count="1" selected="0">
            <x v="385"/>
          </reference>
          <reference field="1" count="1" selected="0">
            <x v="383"/>
          </reference>
          <reference field="2" count="1" selected="0">
            <x v="384"/>
          </reference>
          <reference field="3" count="1" selected="0">
            <x v="384"/>
          </reference>
          <reference field="4" count="1" selected="0">
            <x v="387"/>
          </reference>
          <reference field="5" count="1">
            <x v="384"/>
          </reference>
        </references>
      </pivotArea>
    </format>
    <format dxfId="13617">
      <pivotArea dataOnly="0" labelOnly="1" fieldPosition="0">
        <references count="6">
          <reference field="0" count="1" selected="0">
            <x v="386"/>
          </reference>
          <reference field="1" count="1" selected="0">
            <x v="384"/>
          </reference>
          <reference field="2" count="1" selected="0">
            <x v="385"/>
          </reference>
          <reference field="3" count="1" selected="0">
            <x v="385"/>
          </reference>
          <reference field="4" count="1" selected="0">
            <x v="388"/>
          </reference>
          <reference field="5" count="1">
            <x v="385"/>
          </reference>
        </references>
      </pivotArea>
    </format>
    <format dxfId="13616">
      <pivotArea dataOnly="0" labelOnly="1" fieldPosition="0">
        <references count="6">
          <reference field="0" count="1" selected="0">
            <x v="387"/>
          </reference>
          <reference field="1" count="1" selected="0">
            <x v="385"/>
          </reference>
          <reference field="2" count="1" selected="0">
            <x v="386"/>
          </reference>
          <reference field="3" count="1" selected="0">
            <x v="386"/>
          </reference>
          <reference field="4" count="1" selected="0">
            <x v="389"/>
          </reference>
          <reference field="5" count="1">
            <x v="386"/>
          </reference>
        </references>
      </pivotArea>
    </format>
    <format dxfId="13615">
      <pivotArea dataOnly="0" labelOnly="1" fieldPosition="0">
        <references count="6">
          <reference field="0" count="1" selected="0">
            <x v="388"/>
          </reference>
          <reference field="1" count="1" selected="0">
            <x v="386"/>
          </reference>
          <reference field="2" count="1" selected="0">
            <x v="387"/>
          </reference>
          <reference field="3" count="1" selected="0">
            <x v="387"/>
          </reference>
          <reference field="4" count="1" selected="0">
            <x v="390"/>
          </reference>
          <reference field="5" count="1">
            <x v="387"/>
          </reference>
        </references>
      </pivotArea>
    </format>
    <format dxfId="13614">
      <pivotArea dataOnly="0" labelOnly="1" fieldPosition="0">
        <references count="6">
          <reference field="0" count="1" selected="0">
            <x v="389"/>
          </reference>
          <reference field="1" count="1" selected="0">
            <x v="387"/>
          </reference>
          <reference field="2" count="1" selected="0">
            <x v="388"/>
          </reference>
          <reference field="3" count="1" selected="0">
            <x v="388"/>
          </reference>
          <reference field="4" count="1" selected="0">
            <x v="391"/>
          </reference>
          <reference field="5" count="1">
            <x v="388"/>
          </reference>
        </references>
      </pivotArea>
    </format>
    <format dxfId="13613">
      <pivotArea dataOnly="0" labelOnly="1" fieldPosition="0">
        <references count="6">
          <reference field="0" count="1" selected="0">
            <x v="390"/>
          </reference>
          <reference field="1" count="1" selected="0">
            <x v="388"/>
          </reference>
          <reference field="2" count="1" selected="0">
            <x v="389"/>
          </reference>
          <reference field="3" count="1" selected="0">
            <x v="389"/>
          </reference>
          <reference field="4" count="1" selected="0">
            <x v="392"/>
          </reference>
          <reference field="5" count="1">
            <x v="389"/>
          </reference>
        </references>
      </pivotArea>
    </format>
    <format dxfId="13612">
      <pivotArea dataOnly="0" labelOnly="1" fieldPosition="0">
        <references count="6">
          <reference field="0" count="1" selected="0">
            <x v="391"/>
          </reference>
          <reference field="1" count="1" selected="0">
            <x v="389"/>
          </reference>
          <reference field="2" count="1" selected="0">
            <x v="390"/>
          </reference>
          <reference field="3" count="1" selected="0">
            <x v="390"/>
          </reference>
          <reference field="4" count="1" selected="0">
            <x v="393"/>
          </reference>
          <reference field="5" count="1">
            <x v="390"/>
          </reference>
        </references>
      </pivotArea>
    </format>
    <format dxfId="13611">
      <pivotArea dataOnly="0" labelOnly="1" fieldPosition="0">
        <references count="6">
          <reference field="0" count="1" selected="0">
            <x v="392"/>
          </reference>
          <reference field="1" count="1" selected="0">
            <x v="390"/>
          </reference>
          <reference field="2" count="1" selected="0">
            <x v="391"/>
          </reference>
          <reference field="3" count="1" selected="0">
            <x v="391"/>
          </reference>
          <reference field="4" count="1" selected="0">
            <x v="394"/>
          </reference>
          <reference field="5" count="1">
            <x v="391"/>
          </reference>
        </references>
      </pivotArea>
    </format>
    <format dxfId="13610">
      <pivotArea dataOnly="0" labelOnly="1" fieldPosition="0">
        <references count="6">
          <reference field="0" count="1" selected="0">
            <x v="393"/>
          </reference>
          <reference field="1" count="1" selected="0">
            <x v="391"/>
          </reference>
          <reference field="2" count="1" selected="0">
            <x v="392"/>
          </reference>
          <reference field="3" count="1" selected="0">
            <x v="392"/>
          </reference>
          <reference field="4" count="1" selected="0">
            <x v="395"/>
          </reference>
          <reference field="5" count="1">
            <x v="392"/>
          </reference>
        </references>
      </pivotArea>
    </format>
    <format dxfId="13609">
      <pivotArea dataOnly="0" labelOnly="1" fieldPosition="0">
        <references count="6">
          <reference field="0" count="1" selected="0">
            <x v="394"/>
          </reference>
          <reference field="1" count="1" selected="0">
            <x v="392"/>
          </reference>
          <reference field="2" count="1" selected="0">
            <x v="393"/>
          </reference>
          <reference field="3" count="1" selected="0">
            <x v="393"/>
          </reference>
          <reference field="4" count="1" selected="0">
            <x v="396"/>
          </reference>
          <reference field="5" count="1">
            <x v="393"/>
          </reference>
        </references>
      </pivotArea>
    </format>
    <format dxfId="13608">
      <pivotArea dataOnly="0" labelOnly="1" fieldPosition="0">
        <references count="6">
          <reference field="0" count="1" selected="0">
            <x v="395"/>
          </reference>
          <reference field="1" count="1" selected="0">
            <x v="393"/>
          </reference>
          <reference field="2" count="1" selected="0">
            <x v="394"/>
          </reference>
          <reference field="3" count="1" selected="0">
            <x v="394"/>
          </reference>
          <reference field="4" count="1" selected="0">
            <x v="397"/>
          </reference>
          <reference field="5" count="1">
            <x v="394"/>
          </reference>
        </references>
      </pivotArea>
    </format>
    <format dxfId="13607">
      <pivotArea dataOnly="0" labelOnly="1" fieldPosition="0">
        <references count="6">
          <reference field="0" count="1" selected="0">
            <x v="396"/>
          </reference>
          <reference field="1" count="1" selected="0">
            <x v="394"/>
          </reference>
          <reference field="2" count="1" selected="0">
            <x v="395"/>
          </reference>
          <reference field="3" count="1" selected="0">
            <x v="395"/>
          </reference>
          <reference field="4" count="1" selected="0">
            <x v="398"/>
          </reference>
          <reference field="5" count="1">
            <x v="395"/>
          </reference>
        </references>
      </pivotArea>
    </format>
    <format dxfId="13606">
      <pivotArea dataOnly="0" labelOnly="1" fieldPosition="0">
        <references count="6">
          <reference field="0" count="1" selected="0">
            <x v="397"/>
          </reference>
          <reference field="1" count="1" selected="0">
            <x v="395"/>
          </reference>
          <reference field="2" count="1" selected="0">
            <x v="396"/>
          </reference>
          <reference field="3" count="1" selected="0">
            <x v="396"/>
          </reference>
          <reference field="4" count="1" selected="0">
            <x v="399"/>
          </reference>
          <reference field="5" count="1">
            <x v="396"/>
          </reference>
        </references>
      </pivotArea>
    </format>
    <format dxfId="13605">
      <pivotArea dataOnly="0" labelOnly="1" fieldPosition="0">
        <references count="6">
          <reference field="0" count="1" selected="0">
            <x v="398"/>
          </reference>
          <reference field="1" count="1" selected="0">
            <x v="396"/>
          </reference>
          <reference field="2" count="1" selected="0">
            <x v="397"/>
          </reference>
          <reference field="3" count="1" selected="0">
            <x v="397"/>
          </reference>
          <reference field="4" count="1" selected="0">
            <x v="400"/>
          </reference>
          <reference field="5" count="1">
            <x v="397"/>
          </reference>
        </references>
      </pivotArea>
    </format>
    <format dxfId="13604">
      <pivotArea dataOnly="0" labelOnly="1" fieldPosition="0">
        <references count="6">
          <reference field="0" count="1" selected="0">
            <x v="399"/>
          </reference>
          <reference field="1" count="1" selected="0">
            <x v="397"/>
          </reference>
          <reference field="2" count="1" selected="0">
            <x v="398"/>
          </reference>
          <reference field="3" count="1" selected="0">
            <x v="398"/>
          </reference>
          <reference field="4" count="1" selected="0">
            <x v="401"/>
          </reference>
          <reference field="5" count="1">
            <x v="398"/>
          </reference>
        </references>
      </pivotArea>
    </format>
    <format dxfId="13603">
      <pivotArea dataOnly="0" labelOnly="1" fieldPosition="0">
        <references count="6">
          <reference field="0" count="1" selected="0">
            <x v="400"/>
          </reference>
          <reference field="1" count="1" selected="0">
            <x v="398"/>
          </reference>
          <reference field="2" count="1" selected="0">
            <x v="399"/>
          </reference>
          <reference field="3" count="1" selected="0">
            <x v="399"/>
          </reference>
          <reference field="4" count="1" selected="0">
            <x v="402"/>
          </reference>
          <reference field="5" count="1">
            <x v="399"/>
          </reference>
        </references>
      </pivotArea>
    </format>
    <format dxfId="13602">
      <pivotArea dataOnly="0" labelOnly="1" fieldPosition="0">
        <references count="6">
          <reference field="0" count="1" selected="0">
            <x v="401"/>
          </reference>
          <reference field="1" count="1" selected="0">
            <x v="399"/>
          </reference>
          <reference field="2" count="1" selected="0">
            <x v="400"/>
          </reference>
          <reference field="3" count="1" selected="0">
            <x v="400"/>
          </reference>
          <reference field="4" count="1" selected="0">
            <x v="403"/>
          </reference>
          <reference field="5" count="1">
            <x v="400"/>
          </reference>
        </references>
      </pivotArea>
    </format>
    <format dxfId="13601">
      <pivotArea dataOnly="0" labelOnly="1" fieldPosition="0">
        <references count="6">
          <reference field="0" count="1" selected="0">
            <x v="402"/>
          </reference>
          <reference field="1" count="1" selected="0">
            <x v="400"/>
          </reference>
          <reference field="2" count="1" selected="0">
            <x v="401"/>
          </reference>
          <reference field="3" count="1" selected="0">
            <x v="401"/>
          </reference>
          <reference field="4" count="1" selected="0">
            <x v="404"/>
          </reference>
          <reference field="5" count="1">
            <x v="401"/>
          </reference>
        </references>
      </pivotArea>
    </format>
    <format dxfId="13600">
      <pivotArea dataOnly="0" labelOnly="1" fieldPosition="0">
        <references count="6">
          <reference field="0" count="1" selected="0">
            <x v="403"/>
          </reference>
          <reference field="1" count="1" selected="0">
            <x v="401"/>
          </reference>
          <reference field="2" count="1" selected="0">
            <x v="402"/>
          </reference>
          <reference field="3" count="1" selected="0">
            <x v="402"/>
          </reference>
          <reference field="4" count="1" selected="0">
            <x v="405"/>
          </reference>
          <reference field="5" count="1">
            <x v="402"/>
          </reference>
        </references>
      </pivotArea>
    </format>
    <format dxfId="13599">
      <pivotArea dataOnly="0" labelOnly="1" fieldPosition="0">
        <references count="6">
          <reference field="0" count="1" selected="0">
            <x v="404"/>
          </reference>
          <reference field="1" count="1" selected="0">
            <x v="402"/>
          </reference>
          <reference field="2" count="1" selected="0">
            <x v="403"/>
          </reference>
          <reference field="3" count="1" selected="0">
            <x v="403"/>
          </reference>
          <reference field="4" count="1" selected="0">
            <x v="406"/>
          </reference>
          <reference field="5" count="1">
            <x v="403"/>
          </reference>
        </references>
      </pivotArea>
    </format>
    <format dxfId="13598">
      <pivotArea dataOnly="0" labelOnly="1" fieldPosition="0">
        <references count="6">
          <reference field="0" count="1" selected="0">
            <x v="405"/>
          </reference>
          <reference field="1" count="1" selected="0">
            <x v="403"/>
          </reference>
          <reference field="2" count="1" selected="0">
            <x v="404"/>
          </reference>
          <reference field="3" count="1" selected="0">
            <x v="404"/>
          </reference>
          <reference field="4" count="1" selected="0">
            <x v="407"/>
          </reference>
          <reference field="5" count="1">
            <x v="404"/>
          </reference>
        </references>
      </pivotArea>
    </format>
    <format dxfId="13597">
      <pivotArea dataOnly="0" labelOnly="1" fieldPosition="0">
        <references count="6">
          <reference field="0" count="1" selected="0">
            <x v="406"/>
          </reference>
          <reference field="1" count="1" selected="0">
            <x v="404"/>
          </reference>
          <reference field="2" count="1" selected="0">
            <x v="405"/>
          </reference>
          <reference field="3" count="1" selected="0">
            <x v="405"/>
          </reference>
          <reference field="4" count="1" selected="0">
            <x v="408"/>
          </reference>
          <reference field="5" count="1">
            <x v="405"/>
          </reference>
        </references>
      </pivotArea>
    </format>
    <format dxfId="13596">
      <pivotArea dataOnly="0" labelOnly="1" fieldPosition="0">
        <references count="6">
          <reference field="0" count="1" selected="0">
            <x v="407"/>
          </reference>
          <reference field="1" count="1" selected="0">
            <x v="405"/>
          </reference>
          <reference field="2" count="1" selected="0">
            <x v="406"/>
          </reference>
          <reference field="3" count="1" selected="0">
            <x v="406"/>
          </reference>
          <reference field="4" count="1" selected="0">
            <x v="409"/>
          </reference>
          <reference field="5" count="1">
            <x v="406"/>
          </reference>
        </references>
      </pivotArea>
    </format>
    <format dxfId="13595">
      <pivotArea dataOnly="0" labelOnly="1" fieldPosition="0">
        <references count="6">
          <reference field="0" count="1" selected="0">
            <x v="408"/>
          </reference>
          <reference field="1" count="1" selected="0">
            <x v="406"/>
          </reference>
          <reference field="2" count="1" selected="0">
            <x v="407"/>
          </reference>
          <reference field="3" count="1" selected="0">
            <x v="407"/>
          </reference>
          <reference field="4" count="1" selected="0">
            <x v="410"/>
          </reference>
          <reference field="5" count="1">
            <x v="407"/>
          </reference>
        </references>
      </pivotArea>
    </format>
    <format dxfId="13594">
      <pivotArea dataOnly="0" labelOnly="1" fieldPosition="0">
        <references count="6">
          <reference field="0" count="1" selected="0">
            <x v="409"/>
          </reference>
          <reference field="1" count="1" selected="0">
            <x v="407"/>
          </reference>
          <reference field="2" count="1" selected="0">
            <x v="408"/>
          </reference>
          <reference field="3" count="1" selected="0">
            <x v="408"/>
          </reference>
          <reference field="4" count="1" selected="0">
            <x v="411"/>
          </reference>
          <reference field="5" count="1">
            <x v="408"/>
          </reference>
        </references>
      </pivotArea>
    </format>
    <format dxfId="13593">
      <pivotArea dataOnly="0" labelOnly="1" fieldPosition="0">
        <references count="6">
          <reference field="0" count="1" selected="0">
            <x v="410"/>
          </reference>
          <reference field="1" count="1" selected="0">
            <x v="408"/>
          </reference>
          <reference field="2" count="1" selected="0">
            <x v="409"/>
          </reference>
          <reference field="3" count="1" selected="0">
            <x v="409"/>
          </reference>
          <reference field="4" count="1" selected="0">
            <x v="412"/>
          </reference>
          <reference field="5" count="1">
            <x v="409"/>
          </reference>
        </references>
      </pivotArea>
    </format>
    <format dxfId="13592">
      <pivotArea dataOnly="0" labelOnly="1" fieldPosition="0">
        <references count="6">
          <reference field="0" count="1" selected="0">
            <x v="411"/>
          </reference>
          <reference field="1" count="1" selected="0">
            <x v="409"/>
          </reference>
          <reference field="2" count="1" selected="0">
            <x v="410"/>
          </reference>
          <reference field="3" count="1" selected="0">
            <x v="410"/>
          </reference>
          <reference field="4" count="1" selected="0">
            <x v="413"/>
          </reference>
          <reference field="5" count="1">
            <x v="410"/>
          </reference>
        </references>
      </pivotArea>
    </format>
    <format dxfId="13591">
      <pivotArea dataOnly="0" labelOnly="1" fieldPosition="0">
        <references count="6">
          <reference field="0" count="1" selected="0">
            <x v="412"/>
          </reference>
          <reference field="1" count="1" selected="0">
            <x v="410"/>
          </reference>
          <reference field="2" count="1" selected="0">
            <x v="411"/>
          </reference>
          <reference field="3" count="1" selected="0">
            <x v="411"/>
          </reference>
          <reference field="4" count="1" selected="0">
            <x v="414"/>
          </reference>
          <reference field="5" count="1">
            <x v="411"/>
          </reference>
        </references>
      </pivotArea>
    </format>
    <format dxfId="13590">
      <pivotArea dataOnly="0" labelOnly="1" fieldPosition="0">
        <references count="6">
          <reference field="0" count="1" selected="0">
            <x v="413"/>
          </reference>
          <reference field="1" count="1" selected="0">
            <x v="411"/>
          </reference>
          <reference field="2" count="1" selected="0">
            <x v="412"/>
          </reference>
          <reference field="3" count="1" selected="0">
            <x v="412"/>
          </reference>
          <reference field="4" count="1" selected="0">
            <x v="415"/>
          </reference>
          <reference field="5" count="1">
            <x v="412"/>
          </reference>
        </references>
      </pivotArea>
    </format>
    <format dxfId="13589">
      <pivotArea dataOnly="0" labelOnly="1" fieldPosition="0">
        <references count="6">
          <reference field="0" count="1" selected="0">
            <x v="414"/>
          </reference>
          <reference field="1" count="1" selected="0">
            <x v="412"/>
          </reference>
          <reference field="2" count="1" selected="0">
            <x v="413"/>
          </reference>
          <reference field="3" count="1" selected="0">
            <x v="413"/>
          </reference>
          <reference field="4" count="1" selected="0">
            <x v="416"/>
          </reference>
          <reference field="5" count="1">
            <x v="413"/>
          </reference>
        </references>
      </pivotArea>
    </format>
    <format dxfId="13588">
      <pivotArea dataOnly="0" labelOnly="1" fieldPosition="0">
        <references count="6">
          <reference field="0" count="1" selected="0">
            <x v="415"/>
          </reference>
          <reference field="1" count="1" selected="0">
            <x v="413"/>
          </reference>
          <reference field="2" count="1" selected="0">
            <x v="414"/>
          </reference>
          <reference field="3" count="1" selected="0">
            <x v="414"/>
          </reference>
          <reference field="4" count="1" selected="0">
            <x v="417"/>
          </reference>
          <reference field="5" count="1">
            <x v="414"/>
          </reference>
        </references>
      </pivotArea>
    </format>
    <format dxfId="13587">
      <pivotArea dataOnly="0" labelOnly="1" fieldPosition="0">
        <references count="6">
          <reference field="0" count="1" selected="0">
            <x v="416"/>
          </reference>
          <reference field="1" count="1" selected="0">
            <x v="414"/>
          </reference>
          <reference field="2" count="1" selected="0">
            <x v="415"/>
          </reference>
          <reference field="3" count="1" selected="0">
            <x v="415"/>
          </reference>
          <reference field="4" count="1" selected="0">
            <x v="418"/>
          </reference>
          <reference field="5" count="1">
            <x v="415"/>
          </reference>
        </references>
      </pivotArea>
    </format>
    <format dxfId="13586">
      <pivotArea dataOnly="0" labelOnly="1" fieldPosition="0">
        <references count="6">
          <reference field="0" count="1" selected="0">
            <x v="417"/>
          </reference>
          <reference field="1" count="1" selected="0">
            <x v="415"/>
          </reference>
          <reference field="2" count="1" selected="0">
            <x v="416"/>
          </reference>
          <reference field="3" count="1" selected="0">
            <x v="416"/>
          </reference>
          <reference field="4" count="1" selected="0">
            <x v="419"/>
          </reference>
          <reference field="5" count="1">
            <x v="416"/>
          </reference>
        </references>
      </pivotArea>
    </format>
    <format dxfId="13585">
      <pivotArea dataOnly="0" labelOnly="1" fieldPosition="0">
        <references count="6">
          <reference field="0" count="1" selected="0">
            <x v="418"/>
          </reference>
          <reference field="1" count="1" selected="0">
            <x v="416"/>
          </reference>
          <reference field="2" count="1" selected="0">
            <x v="417"/>
          </reference>
          <reference field="3" count="1" selected="0">
            <x v="417"/>
          </reference>
          <reference field="4" count="1" selected="0">
            <x v="420"/>
          </reference>
          <reference field="5" count="1">
            <x v="417"/>
          </reference>
        </references>
      </pivotArea>
    </format>
    <format dxfId="13584">
      <pivotArea dataOnly="0" labelOnly="1" fieldPosition="0">
        <references count="6">
          <reference field="0" count="1" selected="0">
            <x v="419"/>
          </reference>
          <reference field="1" count="1" selected="0">
            <x v="417"/>
          </reference>
          <reference field="2" count="1" selected="0">
            <x v="418"/>
          </reference>
          <reference field="3" count="1" selected="0">
            <x v="418"/>
          </reference>
          <reference field="4" count="1" selected="0">
            <x v="421"/>
          </reference>
          <reference field="5" count="1">
            <x v="418"/>
          </reference>
        </references>
      </pivotArea>
    </format>
    <format dxfId="13583">
      <pivotArea dataOnly="0" labelOnly="1" fieldPosition="0">
        <references count="6">
          <reference field="0" count="1" selected="0">
            <x v="420"/>
          </reference>
          <reference field="1" count="1" selected="0">
            <x v="418"/>
          </reference>
          <reference field="2" count="1" selected="0">
            <x v="419"/>
          </reference>
          <reference field="3" count="1" selected="0">
            <x v="419"/>
          </reference>
          <reference field="4" count="1" selected="0">
            <x v="422"/>
          </reference>
          <reference field="5" count="1">
            <x v="419"/>
          </reference>
        </references>
      </pivotArea>
    </format>
    <format dxfId="13582">
      <pivotArea dataOnly="0" labelOnly="1" fieldPosition="0">
        <references count="6">
          <reference field="0" count="1" selected="0">
            <x v="421"/>
          </reference>
          <reference field="1" count="1" selected="0">
            <x v="419"/>
          </reference>
          <reference field="2" count="1" selected="0">
            <x v="420"/>
          </reference>
          <reference field="3" count="1" selected="0">
            <x v="420"/>
          </reference>
          <reference field="4" count="1" selected="0">
            <x v="423"/>
          </reference>
          <reference field="5" count="1">
            <x v="420"/>
          </reference>
        </references>
      </pivotArea>
    </format>
    <format dxfId="13581">
      <pivotArea dataOnly="0" labelOnly="1" fieldPosition="0">
        <references count="6">
          <reference field="0" count="1" selected="0">
            <x v="422"/>
          </reference>
          <reference field="1" count="1" selected="0">
            <x v="420"/>
          </reference>
          <reference field="2" count="1" selected="0">
            <x v="421"/>
          </reference>
          <reference field="3" count="1" selected="0">
            <x v="421"/>
          </reference>
          <reference field="4" count="1" selected="0">
            <x v="424"/>
          </reference>
          <reference field="5" count="1">
            <x v="421"/>
          </reference>
        </references>
      </pivotArea>
    </format>
    <format dxfId="13580">
      <pivotArea dataOnly="0" labelOnly="1" fieldPosition="0">
        <references count="6">
          <reference field="0" count="1" selected="0">
            <x v="423"/>
          </reference>
          <reference field="1" count="1" selected="0">
            <x v="421"/>
          </reference>
          <reference field="2" count="1" selected="0">
            <x v="422"/>
          </reference>
          <reference field="3" count="1" selected="0">
            <x v="422"/>
          </reference>
          <reference field="4" count="1" selected="0">
            <x v="425"/>
          </reference>
          <reference field="5" count="1">
            <x v="422"/>
          </reference>
        </references>
      </pivotArea>
    </format>
    <format dxfId="13579">
      <pivotArea dataOnly="0" labelOnly="1" fieldPosition="0">
        <references count="6">
          <reference field="0" count="1" selected="0">
            <x v="424"/>
          </reference>
          <reference field="1" count="1" selected="0">
            <x v="422"/>
          </reference>
          <reference field="2" count="1" selected="0">
            <x v="423"/>
          </reference>
          <reference field="3" count="1" selected="0">
            <x v="423"/>
          </reference>
          <reference field="4" count="1" selected="0">
            <x v="426"/>
          </reference>
          <reference field="5" count="1">
            <x v="423"/>
          </reference>
        </references>
      </pivotArea>
    </format>
    <format dxfId="13578">
      <pivotArea dataOnly="0" labelOnly="1" fieldPosition="0">
        <references count="6">
          <reference field="0" count="1" selected="0">
            <x v="425"/>
          </reference>
          <reference field="1" count="1" selected="0">
            <x v="423"/>
          </reference>
          <reference field="2" count="1" selected="0">
            <x v="424"/>
          </reference>
          <reference field="3" count="1" selected="0">
            <x v="424"/>
          </reference>
          <reference field="4" count="1" selected="0">
            <x v="427"/>
          </reference>
          <reference field="5" count="1">
            <x v="424"/>
          </reference>
        </references>
      </pivotArea>
    </format>
    <format dxfId="13577">
      <pivotArea dataOnly="0" labelOnly="1" fieldPosition="0">
        <references count="6">
          <reference field="0" count="1" selected="0">
            <x v="426"/>
          </reference>
          <reference field="1" count="1" selected="0">
            <x v="424"/>
          </reference>
          <reference field="2" count="1" selected="0">
            <x v="425"/>
          </reference>
          <reference field="3" count="1" selected="0">
            <x v="425"/>
          </reference>
          <reference field="4" count="1" selected="0">
            <x v="428"/>
          </reference>
          <reference field="5" count="1">
            <x v="425"/>
          </reference>
        </references>
      </pivotArea>
    </format>
    <format dxfId="13576">
      <pivotArea dataOnly="0" labelOnly="1" fieldPosition="0">
        <references count="6">
          <reference field="0" count="1" selected="0">
            <x v="427"/>
          </reference>
          <reference field="1" count="1" selected="0">
            <x v="425"/>
          </reference>
          <reference field="2" count="1" selected="0">
            <x v="426"/>
          </reference>
          <reference field="3" count="1" selected="0">
            <x v="426"/>
          </reference>
          <reference field="4" count="1" selected="0">
            <x v="429"/>
          </reference>
          <reference field="5" count="1">
            <x v="426"/>
          </reference>
        </references>
      </pivotArea>
    </format>
    <format dxfId="13575">
      <pivotArea dataOnly="0" labelOnly="1" fieldPosition="0">
        <references count="6">
          <reference field="0" count="1" selected="0">
            <x v="428"/>
          </reference>
          <reference field="1" count="1" selected="0">
            <x v="426"/>
          </reference>
          <reference field="2" count="1" selected="0">
            <x v="427"/>
          </reference>
          <reference field="3" count="1" selected="0">
            <x v="427"/>
          </reference>
          <reference field="4" count="1" selected="0">
            <x v="430"/>
          </reference>
          <reference field="5" count="1">
            <x v="427"/>
          </reference>
        </references>
      </pivotArea>
    </format>
    <format dxfId="13574">
      <pivotArea dataOnly="0" labelOnly="1" fieldPosition="0">
        <references count="6">
          <reference field="0" count="1" selected="0">
            <x v="429"/>
          </reference>
          <reference field="1" count="1" selected="0">
            <x v="427"/>
          </reference>
          <reference field="2" count="1" selected="0">
            <x v="428"/>
          </reference>
          <reference field="3" count="1" selected="0">
            <x v="428"/>
          </reference>
          <reference field="4" count="1" selected="0">
            <x v="431"/>
          </reference>
          <reference field="5" count="1">
            <x v="428"/>
          </reference>
        </references>
      </pivotArea>
    </format>
    <format dxfId="13573">
      <pivotArea dataOnly="0" labelOnly="1" fieldPosition="0">
        <references count="6">
          <reference field="0" count="1" selected="0">
            <x v="430"/>
          </reference>
          <reference field="1" count="1" selected="0">
            <x v="428"/>
          </reference>
          <reference field="2" count="1" selected="0">
            <x v="429"/>
          </reference>
          <reference field="3" count="1" selected="0">
            <x v="429"/>
          </reference>
          <reference field="4" count="1" selected="0">
            <x v="432"/>
          </reference>
          <reference field="5" count="1">
            <x v="429"/>
          </reference>
        </references>
      </pivotArea>
    </format>
    <format dxfId="13572">
      <pivotArea dataOnly="0" labelOnly="1" fieldPosition="0">
        <references count="6">
          <reference field="0" count="1" selected="0">
            <x v="431"/>
          </reference>
          <reference field="1" count="1" selected="0">
            <x v="429"/>
          </reference>
          <reference field="2" count="1" selected="0">
            <x v="430"/>
          </reference>
          <reference field="3" count="1" selected="0">
            <x v="430"/>
          </reference>
          <reference field="4" count="1" selected="0">
            <x v="433"/>
          </reference>
          <reference field="5" count="1">
            <x v="430"/>
          </reference>
        </references>
      </pivotArea>
    </format>
    <format dxfId="13571">
      <pivotArea dataOnly="0" labelOnly="1" fieldPosition="0">
        <references count="6">
          <reference field="0" count="1" selected="0">
            <x v="432"/>
          </reference>
          <reference field="1" count="1" selected="0">
            <x v="430"/>
          </reference>
          <reference field="2" count="1" selected="0">
            <x v="431"/>
          </reference>
          <reference field="3" count="1" selected="0">
            <x v="431"/>
          </reference>
          <reference field="4" count="1" selected="0">
            <x v="434"/>
          </reference>
          <reference field="5" count="1">
            <x v="431"/>
          </reference>
        </references>
      </pivotArea>
    </format>
    <format dxfId="13570">
      <pivotArea dataOnly="0" labelOnly="1" fieldPosition="0">
        <references count="6">
          <reference field="0" count="1" selected="0">
            <x v="433"/>
          </reference>
          <reference field="1" count="1" selected="0">
            <x v="431"/>
          </reference>
          <reference field="2" count="1" selected="0">
            <x v="432"/>
          </reference>
          <reference field="3" count="1" selected="0">
            <x v="432"/>
          </reference>
          <reference field="4" count="1" selected="0">
            <x v="435"/>
          </reference>
          <reference field="5" count="1">
            <x v="432"/>
          </reference>
        </references>
      </pivotArea>
    </format>
    <format dxfId="13569">
      <pivotArea dataOnly="0" labelOnly="1" fieldPosition="0">
        <references count="6">
          <reference field="0" count="1" selected="0">
            <x v="434"/>
          </reference>
          <reference field="1" count="1" selected="0">
            <x v="432"/>
          </reference>
          <reference field="2" count="1" selected="0">
            <x v="433"/>
          </reference>
          <reference field="3" count="1" selected="0">
            <x v="433"/>
          </reference>
          <reference field="4" count="1" selected="0">
            <x v="436"/>
          </reference>
          <reference field="5" count="1">
            <x v="433"/>
          </reference>
        </references>
      </pivotArea>
    </format>
    <format dxfId="13568">
      <pivotArea dataOnly="0" labelOnly="1" fieldPosition="0">
        <references count="6">
          <reference field="0" count="1" selected="0">
            <x v="435"/>
          </reference>
          <reference field="1" count="1" selected="0">
            <x v="433"/>
          </reference>
          <reference field="2" count="1" selected="0">
            <x v="434"/>
          </reference>
          <reference field="3" count="1" selected="0">
            <x v="434"/>
          </reference>
          <reference field="4" count="1" selected="0">
            <x v="437"/>
          </reference>
          <reference field="5" count="1">
            <x v="434"/>
          </reference>
        </references>
      </pivotArea>
    </format>
    <format dxfId="13567">
      <pivotArea dataOnly="0" labelOnly="1" fieldPosition="0">
        <references count="6">
          <reference field="0" count="1" selected="0">
            <x v="436"/>
          </reference>
          <reference field="1" count="1" selected="0">
            <x v="434"/>
          </reference>
          <reference field="2" count="1" selected="0">
            <x v="435"/>
          </reference>
          <reference field="3" count="1" selected="0">
            <x v="435"/>
          </reference>
          <reference field="4" count="1" selected="0">
            <x v="438"/>
          </reference>
          <reference field="5" count="1">
            <x v="435"/>
          </reference>
        </references>
      </pivotArea>
    </format>
    <format dxfId="13566">
      <pivotArea dataOnly="0" labelOnly="1" fieldPosition="0">
        <references count="6">
          <reference field="0" count="1" selected="0">
            <x v="437"/>
          </reference>
          <reference field="1" count="1" selected="0">
            <x v="435"/>
          </reference>
          <reference field="2" count="1" selected="0">
            <x v="436"/>
          </reference>
          <reference field="3" count="1" selected="0">
            <x v="436"/>
          </reference>
          <reference field="4" count="1" selected="0">
            <x v="439"/>
          </reference>
          <reference field="5" count="1">
            <x v="436"/>
          </reference>
        </references>
      </pivotArea>
    </format>
    <format dxfId="13565">
      <pivotArea dataOnly="0" labelOnly="1" fieldPosition="0">
        <references count="6">
          <reference field="0" count="1" selected="0">
            <x v="438"/>
          </reference>
          <reference field="1" count="1" selected="0">
            <x v="436"/>
          </reference>
          <reference field="2" count="1" selected="0">
            <x v="437"/>
          </reference>
          <reference field="3" count="1" selected="0">
            <x v="437"/>
          </reference>
          <reference field="4" count="1" selected="0">
            <x v="440"/>
          </reference>
          <reference field="5" count="1">
            <x v="437"/>
          </reference>
        </references>
      </pivotArea>
    </format>
    <format dxfId="13564">
      <pivotArea dataOnly="0" labelOnly="1" fieldPosition="0">
        <references count="6">
          <reference field="0" count="1" selected="0">
            <x v="439"/>
          </reference>
          <reference field="1" count="1" selected="0">
            <x v="437"/>
          </reference>
          <reference field="2" count="1" selected="0">
            <x v="438"/>
          </reference>
          <reference field="3" count="1" selected="0">
            <x v="438"/>
          </reference>
          <reference field="4" count="1" selected="0">
            <x v="441"/>
          </reference>
          <reference field="5" count="1">
            <x v="438"/>
          </reference>
        </references>
      </pivotArea>
    </format>
    <format dxfId="13563">
      <pivotArea dataOnly="0" labelOnly="1" fieldPosition="0">
        <references count="6">
          <reference field="0" count="1" selected="0">
            <x v="440"/>
          </reference>
          <reference field="1" count="1" selected="0">
            <x v="438"/>
          </reference>
          <reference field="2" count="1" selected="0">
            <x v="439"/>
          </reference>
          <reference field="3" count="1" selected="0">
            <x v="439"/>
          </reference>
          <reference field="4" count="1" selected="0">
            <x v="442"/>
          </reference>
          <reference field="5" count="1">
            <x v="439"/>
          </reference>
        </references>
      </pivotArea>
    </format>
    <format dxfId="13562">
      <pivotArea dataOnly="0" labelOnly="1" fieldPosition="0">
        <references count="6">
          <reference field="0" count="1" selected="0">
            <x v="441"/>
          </reference>
          <reference field="1" count="1" selected="0">
            <x v="439"/>
          </reference>
          <reference field="2" count="1" selected="0">
            <x v="440"/>
          </reference>
          <reference field="3" count="1" selected="0">
            <x v="440"/>
          </reference>
          <reference field="4" count="1" selected="0">
            <x v="443"/>
          </reference>
          <reference field="5" count="1">
            <x v="440"/>
          </reference>
        </references>
      </pivotArea>
    </format>
    <format dxfId="13561">
      <pivotArea dataOnly="0" labelOnly="1" fieldPosition="0">
        <references count="6">
          <reference field="0" count="1" selected="0">
            <x v="442"/>
          </reference>
          <reference field="1" count="1" selected="0">
            <x v="440"/>
          </reference>
          <reference field="2" count="1" selected="0">
            <x v="441"/>
          </reference>
          <reference field="3" count="1" selected="0">
            <x v="441"/>
          </reference>
          <reference field="4" count="1" selected="0">
            <x v="444"/>
          </reference>
          <reference field="5" count="1">
            <x v="441"/>
          </reference>
        </references>
      </pivotArea>
    </format>
    <format dxfId="13560">
      <pivotArea dataOnly="0" labelOnly="1" fieldPosition="0">
        <references count="6">
          <reference field="0" count="1" selected="0">
            <x v="443"/>
          </reference>
          <reference field="1" count="1" selected="0">
            <x v="441"/>
          </reference>
          <reference field="2" count="1" selected="0">
            <x v="442"/>
          </reference>
          <reference field="3" count="1" selected="0">
            <x v="442"/>
          </reference>
          <reference field="4" count="1" selected="0">
            <x v="445"/>
          </reference>
          <reference field="5" count="1">
            <x v="442"/>
          </reference>
        </references>
      </pivotArea>
    </format>
    <format dxfId="13559">
      <pivotArea dataOnly="0" labelOnly="1" fieldPosition="0">
        <references count="6">
          <reference field="0" count="1" selected="0">
            <x v="444"/>
          </reference>
          <reference field="1" count="1" selected="0">
            <x v="442"/>
          </reference>
          <reference field="2" count="1" selected="0">
            <x v="443"/>
          </reference>
          <reference field="3" count="1" selected="0">
            <x v="443"/>
          </reference>
          <reference field="4" count="1" selected="0">
            <x v="446"/>
          </reference>
          <reference field="5" count="1">
            <x v="443"/>
          </reference>
        </references>
      </pivotArea>
    </format>
    <format dxfId="13558">
      <pivotArea dataOnly="0" labelOnly="1" fieldPosition="0">
        <references count="6">
          <reference field="0" count="1" selected="0">
            <x v="445"/>
          </reference>
          <reference field="1" count="1" selected="0">
            <x v="443"/>
          </reference>
          <reference field="2" count="1" selected="0">
            <x v="444"/>
          </reference>
          <reference field="3" count="1" selected="0">
            <x v="444"/>
          </reference>
          <reference field="4" count="1" selected="0">
            <x v="447"/>
          </reference>
          <reference field="5" count="1">
            <x v="444"/>
          </reference>
        </references>
      </pivotArea>
    </format>
    <format dxfId="13557">
      <pivotArea dataOnly="0" labelOnly="1" fieldPosition="0">
        <references count="6">
          <reference field="0" count="1" selected="0">
            <x v="446"/>
          </reference>
          <reference field="1" count="1" selected="0">
            <x v="444"/>
          </reference>
          <reference field="2" count="1" selected="0">
            <x v="445"/>
          </reference>
          <reference field="3" count="1" selected="0">
            <x v="445"/>
          </reference>
          <reference field="4" count="1" selected="0">
            <x v="448"/>
          </reference>
          <reference field="5" count="1">
            <x v="445"/>
          </reference>
        </references>
      </pivotArea>
    </format>
    <format dxfId="13556">
      <pivotArea dataOnly="0" labelOnly="1" fieldPosition="0">
        <references count="6">
          <reference field="0" count="1" selected="0">
            <x v="447"/>
          </reference>
          <reference field="1" count="1" selected="0">
            <x v="445"/>
          </reference>
          <reference field="2" count="1" selected="0">
            <x v="446"/>
          </reference>
          <reference field="3" count="1" selected="0">
            <x v="446"/>
          </reference>
          <reference field="4" count="1" selected="0">
            <x v="449"/>
          </reference>
          <reference field="5" count="1">
            <x v="446"/>
          </reference>
        </references>
      </pivotArea>
    </format>
    <format dxfId="13555">
      <pivotArea dataOnly="0" labelOnly="1" fieldPosition="0">
        <references count="6">
          <reference field="0" count="1" selected="0">
            <x v="448"/>
          </reference>
          <reference field="1" count="1" selected="0">
            <x v="446"/>
          </reference>
          <reference field="2" count="1" selected="0">
            <x v="447"/>
          </reference>
          <reference field="3" count="1" selected="0">
            <x v="447"/>
          </reference>
          <reference field="4" count="1" selected="0">
            <x v="450"/>
          </reference>
          <reference field="5" count="1">
            <x v="447"/>
          </reference>
        </references>
      </pivotArea>
    </format>
    <format dxfId="13554">
      <pivotArea dataOnly="0" labelOnly="1" fieldPosition="0">
        <references count="6">
          <reference field="0" count="1" selected="0">
            <x v="449"/>
          </reference>
          <reference field="1" count="1" selected="0">
            <x v="447"/>
          </reference>
          <reference field="2" count="1" selected="0">
            <x v="448"/>
          </reference>
          <reference field="3" count="1" selected="0">
            <x v="448"/>
          </reference>
          <reference field="4" count="1" selected="0">
            <x v="451"/>
          </reference>
          <reference field="5" count="1">
            <x v="448"/>
          </reference>
        </references>
      </pivotArea>
    </format>
    <format dxfId="13553">
      <pivotArea dataOnly="0" labelOnly="1" fieldPosition="0">
        <references count="6">
          <reference field="0" count="1" selected="0">
            <x v="450"/>
          </reference>
          <reference field="1" count="1" selected="0">
            <x v="448"/>
          </reference>
          <reference field="2" count="1" selected="0">
            <x v="449"/>
          </reference>
          <reference field="3" count="1" selected="0">
            <x v="449"/>
          </reference>
          <reference field="4" count="1" selected="0">
            <x v="452"/>
          </reference>
          <reference field="5" count="1">
            <x v="449"/>
          </reference>
        </references>
      </pivotArea>
    </format>
    <format dxfId="13552">
      <pivotArea dataOnly="0" labelOnly="1" fieldPosition="0">
        <references count="6">
          <reference field="0" count="1" selected="0">
            <x v="451"/>
          </reference>
          <reference field="1" count="1" selected="0">
            <x v="449"/>
          </reference>
          <reference field="2" count="1" selected="0">
            <x v="450"/>
          </reference>
          <reference field="3" count="1" selected="0">
            <x v="450"/>
          </reference>
          <reference field="4" count="1" selected="0">
            <x v="453"/>
          </reference>
          <reference field="5" count="1">
            <x v="450"/>
          </reference>
        </references>
      </pivotArea>
    </format>
    <format dxfId="13551">
      <pivotArea dataOnly="0" labelOnly="1" fieldPosition="0">
        <references count="6">
          <reference field="0" count="1" selected="0">
            <x v="452"/>
          </reference>
          <reference field="1" count="1" selected="0">
            <x v="450"/>
          </reference>
          <reference field="2" count="1" selected="0">
            <x v="451"/>
          </reference>
          <reference field="3" count="1" selected="0">
            <x v="451"/>
          </reference>
          <reference field="4" count="1" selected="0">
            <x v="454"/>
          </reference>
          <reference field="5" count="1">
            <x v="451"/>
          </reference>
        </references>
      </pivotArea>
    </format>
    <format dxfId="13550">
      <pivotArea dataOnly="0" labelOnly="1" fieldPosition="0">
        <references count="6">
          <reference field="0" count="1" selected="0">
            <x v="453"/>
          </reference>
          <reference field="1" count="1" selected="0">
            <x v="451"/>
          </reference>
          <reference field="2" count="1" selected="0">
            <x v="452"/>
          </reference>
          <reference field="3" count="1" selected="0">
            <x v="452"/>
          </reference>
          <reference field="4" count="1" selected="0">
            <x v="455"/>
          </reference>
          <reference field="5" count="1">
            <x v="452"/>
          </reference>
        </references>
      </pivotArea>
    </format>
    <format dxfId="13549">
      <pivotArea dataOnly="0" labelOnly="1" fieldPosition="0">
        <references count="6">
          <reference field="0" count="1" selected="0">
            <x v="454"/>
          </reference>
          <reference field="1" count="1" selected="0">
            <x v="452"/>
          </reference>
          <reference field="2" count="1" selected="0">
            <x v="453"/>
          </reference>
          <reference field="3" count="1" selected="0">
            <x v="453"/>
          </reference>
          <reference field="4" count="1" selected="0">
            <x v="456"/>
          </reference>
          <reference field="5" count="1">
            <x v="453"/>
          </reference>
        </references>
      </pivotArea>
    </format>
    <format dxfId="13548">
      <pivotArea dataOnly="0" labelOnly="1" fieldPosition="0">
        <references count="6">
          <reference field="0" count="1" selected="0">
            <x v="455"/>
          </reference>
          <reference field="1" count="1" selected="0">
            <x v="453"/>
          </reference>
          <reference field="2" count="1" selected="0">
            <x v="454"/>
          </reference>
          <reference field="3" count="1" selected="0">
            <x v="454"/>
          </reference>
          <reference field="4" count="1" selected="0">
            <x v="457"/>
          </reference>
          <reference field="5" count="1">
            <x v="454"/>
          </reference>
        </references>
      </pivotArea>
    </format>
    <format dxfId="13547">
      <pivotArea dataOnly="0" labelOnly="1" fieldPosition="0">
        <references count="6">
          <reference field="0" count="1" selected="0">
            <x v="456"/>
          </reference>
          <reference field="1" count="1" selected="0">
            <x v="454"/>
          </reference>
          <reference field="2" count="1" selected="0">
            <x v="455"/>
          </reference>
          <reference field="3" count="1" selected="0">
            <x v="455"/>
          </reference>
          <reference field="4" count="1" selected="0">
            <x v="458"/>
          </reference>
          <reference field="5" count="1">
            <x v="455"/>
          </reference>
        </references>
      </pivotArea>
    </format>
    <format dxfId="13546">
      <pivotArea dataOnly="0" labelOnly="1" fieldPosition="0">
        <references count="6">
          <reference field="0" count="1" selected="0">
            <x v="457"/>
          </reference>
          <reference field="1" count="1" selected="0">
            <x v="455"/>
          </reference>
          <reference field="2" count="1" selected="0">
            <x v="456"/>
          </reference>
          <reference field="3" count="1" selected="0">
            <x v="456"/>
          </reference>
          <reference field="4" count="1" selected="0">
            <x v="459"/>
          </reference>
          <reference field="5" count="1">
            <x v="456"/>
          </reference>
        </references>
      </pivotArea>
    </format>
    <format dxfId="13545">
      <pivotArea dataOnly="0" labelOnly="1" fieldPosition="0">
        <references count="6">
          <reference field="0" count="1" selected="0">
            <x v="458"/>
          </reference>
          <reference field="1" count="1" selected="0">
            <x v="456"/>
          </reference>
          <reference field="2" count="1" selected="0">
            <x v="457"/>
          </reference>
          <reference field="3" count="1" selected="0">
            <x v="457"/>
          </reference>
          <reference field="4" count="1" selected="0">
            <x v="460"/>
          </reference>
          <reference field="5" count="1">
            <x v="457"/>
          </reference>
        </references>
      </pivotArea>
    </format>
    <format dxfId="13544">
      <pivotArea dataOnly="0" labelOnly="1" fieldPosition="0">
        <references count="6">
          <reference field="0" count="1" selected="0">
            <x v="459"/>
          </reference>
          <reference field="1" count="1" selected="0">
            <x v="457"/>
          </reference>
          <reference field="2" count="1" selected="0">
            <x v="458"/>
          </reference>
          <reference field="3" count="1" selected="0">
            <x v="458"/>
          </reference>
          <reference field="4" count="1" selected="0">
            <x v="461"/>
          </reference>
          <reference field="5" count="1">
            <x v="458"/>
          </reference>
        </references>
      </pivotArea>
    </format>
    <format dxfId="13543">
      <pivotArea dataOnly="0" labelOnly="1" fieldPosition="0">
        <references count="6">
          <reference field="0" count="1" selected="0">
            <x v="460"/>
          </reference>
          <reference field="1" count="1" selected="0">
            <x v="458"/>
          </reference>
          <reference field="2" count="1" selected="0">
            <x v="459"/>
          </reference>
          <reference field="3" count="1" selected="0">
            <x v="459"/>
          </reference>
          <reference field="4" count="1" selected="0">
            <x v="462"/>
          </reference>
          <reference field="5" count="1">
            <x v="459"/>
          </reference>
        </references>
      </pivotArea>
    </format>
    <format dxfId="13542">
      <pivotArea dataOnly="0" labelOnly="1" fieldPosition="0">
        <references count="6">
          <reference field="0" count="1" selected="0">
            <x v="461"/>
          </reference>
          <reference field="1" count="1" selected="0">
            <x v="459"/>
          </reference>
          <reference field="2" count="1" selected="0">
            <x v="460"/>
          </reference>
          <reference field="3" count="1" selected="0">
            <x v="460"/>
          </reference>
          <reference field="4" count="1" selected="0">
            <x v="463"/>
          </reference>
          <reference field="5" count="1">
            <x v="460"/>
          </reference>
        </references>
      </pivotArea>
    </format>
    <format dxfId="13541">
      <pivotArea dataOnly="0" labelOnly="1" fieldPosition="0">
        <references count="6">
          <reference field="0" count="1" selected="0">
            <x v="462"/>
          </reference>
          <reference field="1" count="1" selected="0">
            <x v="460"/>
          </reference>
          <reference field="2" count="1" selected="0">
            <x v="461"/>
          </reference>
          <reference field="3" count="1" selected="0">
            <x v="461"/>
          </reference>
          <reference field="4" count="1" selected="0">
            <x v="464"/>
          </reference>
          <reference field="5" count="1">
            <x v="461"/>
          </reference>
        </references>
      </pivotArea>
    </format>
    <format dxfId="13540">
      <pivotArea dataOnly="0" labelOnly="1" fieldPosition="0">
        <references count="6">
          <reference field="0" count="1" selected="0">
            <x v="463"/>
          </reference>
          <reference field="1" count="1" selected="0">
            <x v="461"/>
          </reference>
          <reference field="2" count="1" selected="0">
            <x v="462"/>
          </reference>
          <reference field="3" count="1" selected="0">
            <x v="462"/>
          </reference>
          <reference field="4" count="1" selected="0">
            <x v="465"/>
          </reference>
          <reference field="5" count="1">
            <x v="462"/>
          </reference>
        </references>
      </pivotArea>
    </format>
    <format dxfId="13539">
      <pivotArea dataOnly="0" labelOnly="1" fieldPosition="0">
        <references count="6">
          <reference field="0" count="1" selected="0">
            <x v="464"/>
          </reference>
          <reference field="1" count="1" selected="0">
            <x v="462"/>
          </reference>
          <reference field="2" count="1" selected="0">
            <x v="463"/>
          </reference>
          <reference field="3" count="1" selected="0">
            <x v="463"/>
          </reference>
          <reference field="4" count="1" selected="0">
            <x v="466"/>
          </reference>
          <reference field="5" count="1">
            <x v="463"/>
          </reference>
        </references>
      </pivotArea>
    </format>
    <format dxfId="13538">
      <pivotArea dataOnly="0" labelOnly="1" fieldPosition="0">
        <references count="6">
          <reference field="0" count="1" selected="0">
            <x v="465"/>
          </reference>
          <reference field="1" count="1" selected="0">
            <x v="463"/>
          </reference>
          <reference field="2" count="1" selected="0">
            <x v="464"/>
          </reference>
          <reference field="3" count="1" selected="0">
            <x v="464"/>
          </reference>
          <reference field="4" count="1" selected="0">
            <x v="467"/>
          </reference>
          <reference field="5" count="1">
            <x v="464"/>
          </reference>
        </references>
      </pivotArea>
    </format>
    <format dxfId="13537">
      <pivotArea dataOnly="0" labelOnly="1" fieldPosition="0">
        <references count="6">
          <reference field="0" count="1" selected="0">
            <x v="466"/>
          </reference>
          <reference field="1" count="1" selected="0">
            <x v="464"/>
          </reference>
          <reference field="2" count="1" selected="0">
            <x v="465"/>
          </reference>
          <reference field="3" count="1" selected="0">
            <x v="465"/>
          </reference>
          <reference field="4" count="1" selected="0">
            <x v="468"/>
          </reference>
          <reference field="5" count="1">
            <x v="465"/>
          </reference>
        </references>
      </pivotArea>
    </format>
    <format dxfId="13536">
      <pivotArea dataOnly="0" labelOnly="1" fieldPosition="0">
        <references count="6">
          <reference field="0" count="1" selected="0">
            <x v="467"/>
          </reference>
          <reference field="1" count="1" selected="0">
            <x v="465"/>
          </reference>
          <reference field="2" count="1" selected="0">
            <x v="466"/>
          </reference>
          <reference field="3" count="1" selected="0">
            <x v="466"/>
          </reference>
          <reference field="4" count="1" selected="0">
            <x v="469"/>
          </reference>
          <reference field="5" count="1">
            <x v="466"/>
          </reference>
        </references>
      </pivotArea>
    </format>
    <format dxfId="13535">
      <pivotArea dataOnly="0" labelOnly="1" fieldPosition="0">
        <references count="6">
          <reference field="0" count="1" selected="0">
            <x v="468"/>
          </reference>
          <reference field="1" count="1" selected="0">
            <x v="466"/>
          </reference>
          <reference field="2" count="1" selected="0">
            <x v="467"/>
          </reference>
          <reference field="3" count="1" selected="0">
            <x v="467"/>
          </reference>
          <reference field="4" count="1" selected="0">
            <x v="470"/>
          </reference>
          <reference field="5" count="1">
            <x v="467"/>
          </reference>
        </references>
      </pivotArea>
    </format>
    <format dxfId="13534">
      <pivotArea dataOnly="0" labelOnly="1" fieldPosition="0">
        <references count="6">
          <reference field="0" count="1" selected="0">
            <x v="469"/>
          </reference>
          <reference field="1" count="1" selected="0">
            <x v="467"/>
          </reference>
          <reference field="2" count="1" selected="0">
            <x v="468"/>
          </reference>
          <reference field="3" count="1" selected="0">
            <x v="468"/>
          </reference>
          <reference field="4" count="1" selected="0">
            <x v="471"/>
          </reference>
          <reference field="5" count="1">
            <x v="468"/>
          </reference>
        </references>
      </pivotArea>
    </format>
    <format dxfId="13533">
      <pivotArea dataOnly="0" labelOnly="1" fieldPosition="0">
        <references count="6">
          <reference field="0" count="1" selected="0">
            <x v="470"/>
          </reference>
          <reference field="1" count="1" selected="0">
            <x v="468"/>
          </reference>
          <reference field="2" count="1" selected="0">
            <x v="469"/>
          </reference>
          <reference field="3" count="1" selected="0">
            <x v="469"/>
          </reference>
          <reference field="4" count="1" selected="0">
            <x v="472"/>
          </reference>
          <reference field="5" count="1">
            <x v="469"/>
          </reference>
        </references>
      </pivotArea>
    </format>
    <format dxfId="13532">
      <pivotArea dataOnly="0" labelOnly="1" fieldPosition="0">
        <references count="6">
          <reference field="0" count="1" selected="0">
            <x v="471"/>
          </reference>
          <reference field="1" count="1" selected="0">
            <x v="469"/>
          </reference>
          <reference field="2" count="1" selected="0">
            <x v="470"/>
          </reference>
          <reference field="3" count="1" selected="0">
            <x v="470"/>
          </reference>
          <reference field="4" count="1" selected="0">
            <x v="473"/>
          </reference>
          <reference field="5" count="1">
            <x v="470"/>
          </reference>
        </references>
      </pivotArea>
    </format>
    <format dxfId="13531">
      <pivotArea dataOnly="0" labelOnly="1" fieldPosition="0">
        <references count="6">
          <reference field="0" count="1" selected="0">
            <x v="472"/>
          </reference>
          <reference field="1" count="1" selected="0">
            <x v="470"/>
          </reference>
          <reference field="2" count="1" selected="0">
            <x v="471"/>
          </reference>
          <reference field="3" count="1" selected="0">
            <x v="471"/>
          </reference>
          <reference field="4" count="1" selected="0">
            <x v="474"/>
          </reference>
          <reference field="5" count="1">
            <x v="471"/>
          </reference>
        </references>
      </pivotArea>
    </format>
    <format dxfId="13530">
      <pivotArea dataOnly="0" labelOnly="1" fieldPosition="0">
        <references count="6">
          <reference field="0" count="1" selected="0">
            <x v="473"/>
          </reference>
          <reference field="1" count="1" selected="0">
            <x v="471"/>
          </reference>
          <reference field="2" count="1" selected="0">
            <x v="472"/>
          </reference>
          <reference field="3" count="1" selected="0">
            <x v="472"/>
          </reference>
          <reference field="4" count="1" selected="0">
            <x v="475"/>
          </reference>
          <reference field="5" count="1">
            <x v="472"/>
          </reference>
        </references>
      </pivotArea>
    </format>
    <format dxfId="13529">
      <pivotArea dataOnly="0" labelOnly="1" fieldPosition="0">
        <references count="6">
          <reference field="0" count="1" selected="0">
            <x v="474"/>
          </reference>
          <reference field="1" count="1" selected="0">
            <x v="472"/>
          </reference>
          <reference field="2" count="1" selected="0">
            <x v="473"/>
          </reference>
          <reference field="3" count="1" selected="0">
            <x v="473"/>
          </reference>
          <reference field="4" count="1" selected="0">
            <x v="476"/>
          </reference>
          <reference field="5" count="1">
            <x v="473"/>
          </reference>
        </references>
      </pivotArea>
    </format>
    <format dxfId="13528">
      <pivotArea dataOnly="0" labelOnly="1" fieldPosition="0">
        <references count="6">
          <reference field="0" count="1" selected="0">
            <x v="475"/>
          </reference>
          <reference field="1" count="1" selected="0">
            <x v="473"/>
          </reference>
          <reference field="2" count="1" selected="0">
            <x v="474"/>
          </reference>
          <reference field="3" count="1" selected="0">
            <x v="474"/>
          </reference>
          <reference field="4" count="1" selected="0">
            <x v="477"/>
          </reference>
          <reference field="5" count="1">
            <x v="474"/>
          </reference>
        </references>
      </pivotArea>
    </format>
    <format dxfId="13527">
      <pivotArea dataOnly="0" labelOnly="1" fieldPosition="0">
        <references count="6">
          <reference field="0" count="1" selected="0">
            <x v="476"/>
          </reference>
          <reference field="1" count="1" selected="0">
            <x v="474"/>
          </reference>
          <reference field="2" count="1" selected="0">
            <x v="475"/>
          </reference>
          <reference field="3" count="1" selected="0">
            <x v="475"/>
          </reference>
          <reference field="4" count="1" selected="0">
            <x v="478"/>
          </reference>
          <reference field="5" count="1">
            <x v="475"/>
          </reference>
        </references>
      </pivotArea>
    </format>
    <format dxfId="13526">
      <pivotArea dataOnly="0" labelOnly="1" fieldPosition="0">
        <references count="6">
          <reference field="0" count="1" selected="0">
            <x v="477"/>
          </reference>
          <reference field="1" count="1" selected="0">
            <x v="475"/>
          </reference>
          <reference field="2" count="1" selected="0">
            <x v="476"/>
          </reference>
          <reference field="3" count="1" selected="0">
            <x v="476"/>
          </reference>
          <reference field="4" count="1" selected="0">
            <x v="479"/>
          </reference>
          <reference field="5" count="1">
            <x v="476"/>
          </reference>
        </references>
      </pivotArea>
    </format>
    <format dxfId="13525">
      <pivotArea dataOnly="0" labelOnly="1" fieldPosition="0">
        <references count="6">
          <reference field="0" count="1" selected="0">
            <x v="478"/>
          </reference>
          <reference field="1" count="1" selected="0">
            <x v="476"/>
          </reference>
          <reference field="2" count="1" selected="0">
            <x v="477"/>
          </reference>
          <reference field="3" count="1" selected="0">
            <x v="477"/>
          </reference>
          <reference field="4" count="1" selected="0">
            <x v="480"/>
          </reference>
          <reference field="5" count="1">
            <x v="477"/>
          </reference>
        </references>
      </pivotArea>
    </format>
    <format dxfId="13524">
      <pivotArea dataOnly="0" labelOnly="1" fieldPosition="0">
        <references count="6">
          <reference field="0" count="1" selected="0">
            <x v="479"/>
          </reference>
          <reference field="1" count="1" selected="0">
            <x v="477"/>
          </reference>
          <reference field="2" count="1" selected="0">
            <x v="478"/>
          </reference>
          <reference field="3" count="1" selected="0">
            <x v="478"/>
          </reference>
          <reference field="4" count="1" selected="0">
            <x v="481"/>
          </reference>
          <reference field="5" count="1">
            <x v="478"/>
          </reference>
        </references>
      </pivotArea>
    </format>
    <format dxfId="13523">
      <pivotArea dataOnly="0" labelOnly="1" fieldPosition="0">
        <references count="6">
          <reference field="0" count="1" selected="0">
            <x v="480"/>
          </reference>
          <reference field="1" count="1" selected="0">
            <x v="478"/>
          </reference>
          <reference field="2" count="1" selected="0">
            <x v="479"/>
          </reference>
          <reference field="3" count="1" selected="0">
            <x v="479"/>
          </reference>
          <reference field="4" count="1" selected="0">
            <x v="482"/>
          </reference>
          <reference field="5" count="1">
            <x v="479"/>
          </reference>
        </references>
      </pivotArea>
    </format>
    <format dxfId="13522">
      <pivotArea dataOnly="0" labelOnly="1" fieldPosition="0">
        <references count="6">
          <reference field="0" count="1" selected="0">
            <x v="481"/>
          </reference>
          <reference field="1" count="1" selected="0">
            <x v="479"/>
          </reference>
          <reference field="2" count="1" selected="0">
            <x v="480"/>
          </reference>
          <reference field="3" count="1" selected="0">
            <x v="480"/>
          </reference>
          <reference field="4" count="1" selected="0">
            <x v="483"/>
          </reference>
          <reference field="5" count="1">
            <x v="480"/>
          </reference>
        </references>
      </pivotArea>
    </format>
    <format dxfId="13521">
      <pivotArea dataOnly="0" labelOnly="1" fieldPosition="0">
        <references count="6">
          <reference field="0" count="1" selected="0">
            <x v="482"/>
          </reference>
          <reference field="1" count="1" selected="0">
            <x v="480"/>
          </reference>
          <reference field="2" count="1" selected="0">
            <x v="481"/>
          </reference>
          <reference field="3" count="1" selected="0">
            <x v="481"/>
          </reference>
          <reference field="4" count="1" selected="0">
            <x v="484"/>
          </reference>
          <reference field="5" count="1">
            <x v="481"/>
          </reference>
        </references>
      </pivotArea>
    </format>
    <format dxfId="13520">
      <pivotArea dataOnly="0" labelOnly="1" fieldPosition="0">
        <references count="6">
          <reference field="0" count="1" selected="0">
            <x v="483"/>
          </reference>
          <reference field="1" count="1" selected="0">
            <x v="481"/>
          </reference>
          <reference field="2" count="1" selected="0">
            <x v="482"/>
          </reference>
          <reference field="3" count="1" selected="0">
            <x v="482"/>
          </reference>
          <reference field="4" count="1" selected="0">
            <x v="485"/>
          </reference>
          <reference field="5" count="1">
            <x v="482"/>
          </reference>
        </references>
      </pivotArea>
    </format>
    <format dxfId="13519">
      <pivotArea dataOnly="0" labelOnly="1" fieldPosition="0">
        <references count="6">
          <reference field="0" count="1" selected="0">
            <x v="484"/>
          </reference>
          <reference field="1" count="1" selected="0">
            <x v="482"/>
          </reference>
          <reference field="2" count="1" selected="0">
            <x v="483"/>
          </reference>
          <reference field="3" count="1" selected="0">
            <x v="483"/>
          </reference>
          <reference field="4" count="1" selected="0">
            <x v="486"/>
          </reference>
          <reference field="5" count="1">
            <x v="483"/>
          </reference>
        </references>
      </pivotArea>
    </format>
    <format dxfId="13518">
      <pivotArea dataOnly="0" labelOnly="1" fieldPosition="0">
        <references count="3">
          <reference field="0" count="1" selected="0">
            <x v="3"/>
          </reference>
          <reference field="1" count="1" selected="0">
            <x v="5"/>
          </reference>
          <reference field="2" count="1">
            <x v="6"/>
          </reference>
        </references>
      </pivotArea>
    </format>
    <format dxfId="13517">
      <pivotArea dataOnly="0" labelOnly="1" fieldPosition="0">
        <references count="3">
          <reference field="0" count="1" selected="0">
            <x v="7"/>
          </reference>
          <reference field="1" count="1" selected="0">
            <x v="4"/>
          </reference>
          <reference field="2" count="1">
            <x v="5"/>
          </reference>
        </references>
      </pivotArea>
    </format>
    <format dxfId="13516">
      <pivotArea dataOnly="0" labelOnly="1" fieldPosition="0">
        <references count="3">
          <reference field="0" count="1" selected="0">
            <x v="8"/>
          </reference>
          <reference field="1" count="1" selected="0">
            <x v="6"/>
          </reference>
          <reference field="2" count="1">
            <x v="7"/>
          </reference>
        </references>
      </pivotArea>
    </format>
    <format dxfId="13515">
      <pivotArea dataOnly="0" labelOnly="1" fieldPosition="0">
        <references count="3">
          <reference field="0" count="1" selected="0">
            <x v="9"/>
          </reference>
          <reference field="1" count="1" selected="0">
            <x v="7"/>
          </reference>
          <reference field="2" count="1">
            <x v="8"/>
          </reference>
        </references>
      </pivotArea>
    </format>
    <format dxfId="13514">
      <pivotArea dataOnly="0" labelOnly="1" fieldPosition="0">
        <references count="3">
          <reference field="0" count="1" selected="0">
            <x v="10"/>
          </reference>
          <reference field="1" count="1" selected="0">
            <x v="8"/>
          </reference>
          <reference field="2" count="1">
            <x v="9"/>
          </reference>
        </references>
      </pivotArea>
    </format>
    <format dxfId="13513">
      <pivotArea dataOnly="0" labelOnly="1" fieldPosition="0">
        <references count="3">
          <reference field="0" count="1" selected="0">
            <x v="11"/>
          </reference>
          <reference field="1" count="1" selected="0">
            <x v="9"/>
          </reference>
          <reference field="2" count="1">
            <x v="10"/>
          </reference>
        </references>
      </pivotArea>
    </format>
    <format dxfId="13512">
      <pivotArea dataOnly="0" labelOnly="1" fieldPosition="0">
        <references count="3">
          <reference field="0" count="1" selected="0">
            <x v="12"/>
          </reference>
          <reference field="1" count="1" selected="0">
            <x v="10"/>
          </reference>
          <reference field="2" count="1">
            <x v="11"/>
          </reference>
        </references>
      </pivotArea>
    </format>
    <format dxfId="13511">
      <pivotArea dataOnly="0" labelOnly="1" fieldPosition="0">
        <references count="3">
          <reference field="0" count="1" selected="0">
            <x v="13"/>
          </reference>
          <reference field="1" count="1" selected="0">
            <x v="11"/>
          </reference>
          <reference field="2" count="1">
            <x v="12"/>
          </reference>
        </references>
      </pivotArea>
    </format>
    <format dxfId="13510">
      <pivotArea dataOnly="0" labelOnly="1" fieldPosition="0">
        <references count="3">
          <reference field="0" count="1" selected="0">
            <x v="14"/>
          </reference>
          <reference field="1" count="1" selected="0">
            <x v="12"/>
          </reference>
          <reference field="2" count="1">
            <x v="13"/>
          </reference>
        </references>
      </pivotArea>
    </format>
    <format dxfId="13509">
      <pivotArea dataOnly="0" labelOnly="1" fieldPosition="0">
        <references count="3">
          <reference field="0" count="1" selected="0">
            <x v="15"/>
          </reference>
          <reference field="1" count="1" selected="0">
            <x v="13"/>
          </reference>
          <reference field="2" count="1">
            <x v="14"/>
          </reference>
        </references>
      </pivotArea>
    </format>
    <format dxfId="13508">
      <pivotArea dataOnly="0" labelOnly="1" fieldPosition="0">
        <references count="3">
          <reference field="0" count="1" selected="0">
            <x v="16"/>
          </reference>
          <reference field="1" count="1" selected="0">
            <x v="14"/>
          </reference>
          <reference field="2" count="1">
            <x v="15"/>
          </reference>
        </references>
      </pivotArea>
    </format>
    <format dxfId="13507">
      <pivotArea dataOnly="0" labelOnly="1" fieldPosition="0">
        <references count="3">
          <reference field="0" count="1" selected="0">
            <x v="17"/>
          </reference>
          <reference field="1" count="1" selected="0">
            <x v="15"/>
          </reference>
          <reference field="2" count="1">
            <x v="16"/>
          </reference>
        </references>
      </pivotArea>
    </format>
    <format dxfId="13506">
      <pivotArea dataOnly="0" labelOnly="1" fieldPosition="0">
        <references count="3">
          <reference field="0" count="1" selected="0">
            <x v="18"/>
          </reference>
          <reference field="1" count="1" selected="0">
            <x v="16"/>
          </reference>
          <reference field="2" count="1">
            <x v="17"/>
          </reference>
        </references>
      </pivotArea>
    </format>
    <format dxfId="13505">
      <pivotArea dataOnly="0" labelOnly="1" fieldPosition="0">
        <references count="3">
          <reference field="0" count="1" selected="0">
            <x v="19"/>
          </reference>
          <reference field="1" count="1" selected="0">
            <x v="17"/>
          </reference>
          <reference field="2" count="1">
            <x v="18"/>
          </reference>
        </references>
      </pivotArea>
    </format>
    <format dxfId="13504">
      <pivotArea dataOnly="0" labelOnly="1" fieldPosition="0">
        <references count="3">
          <reference field="0" count="1" selected="0">
            <x v="20"/>
          </reference>
          <reference field="1" count="1" selected="0">
            <x v="18"/>
          </reference>
          <reference field="2" count="1">
            <x v="19"/>
          </reference>
        </references>
      </pivotArea>
    </format>
    <format dxfId="13503">
      <pivotArea dataOnly="0" labelOnly="1" fieldPosition="0">
        <references count="3">
          <reference field="0" count="1" selected="0">
            <x v="21"/>
          </reference>
          <reference field="1" count="1" selected="0">
            <x v="19"/>
          </reference>
          <reference field="2" count="1">
            <x v="20"/>
          </reference>
        </references>
      </pivotArea>
    </format>
    <format dxfId="13502">
      <pivotArea dataOnly="0" labelOnly="1" fieldPosition="0">
        <references count="3">
          <reference field="0" count="1" selected="0">
            <x v="22"/>
          </reference>
          <reference field="1" count="1" selected="0">
            <x v="20"/>
          </reference>
          <reference field="2" count="1">
            <x v="21"/>
          </reference>
        </references>
      </pivotArea>
    </format>
    <format dxfId="13501">
      <pivotArea dataOnly="0" labelOnly="1" fieldPosition="0">
        <references count="3">
          <reference field="0" count="1" selected="0">
            <x v="23"/>
          </reference>
          <reference field="1" count="1" selected="0">
            <x v="21"/>
          </reference>
          <reference field="2" count="1">
            <x v="22"/>
          </reference>
        </references>
      </pivotArea>
    </format>
    <format dxfId="13500">
      <pivotArea dataOnly="0" labelOnly="1" fieldPosition="0">
        <references count="3">
          <reference field="0" count="1" selected="0">
            <x v="24"/>
          </reference>
          <reference field="1" count="1" selected="0">
            <x v="22"/>
          </reference>
          <reference field="2" count="1">
            <x v="23"/>
          </reference>
        </references>
      </pivotArea>
    </format>
    <format dxfId="13499">
      <pivotArea dataOnly="0" labelOnly="1" fieldPosition="0">
        <references count="3">
          <reference field="0" count="1" selected="0">
            <x v="25"/>
          </reference>
          <reference field="1" count="1" selected="0">
            <x v="23"/>
          </reference>
          <reference field="2" count="1">
            <x v="24"/>
          </reference>
        </references>
      </pivotArea>
    </format>
    <format dxfId="13498">
      <pivotArea dataOnly="0" labelOnly="1" fieldPosition="0">
        <references count="3">
          <reference field="0" count="1" selected="0">
            <x v="26"/>
          </reference>
          <reference field="1" count="1" selected="0">
            <x v="24"/>
          </reference>
          <reference field="2" count="1">
            <x v="25"/>
          </reference>
        </references>
      </pivotArea>
    </format>
    <format dxfId="13497">
      <pivotArea dataOnly="0" labelOnly="1" fieldPosition="0">
        <references count="3">
          <reference field="0" count="1" selected="0">
            <x v="27"/>
          </reference>
          <reference field="1" count="1" selected="0">
            <x v="25"/>
          </reference>
          <reference field="2" count="1">
            <x v="26"/>
          </reference>
        </references>
      </pivotArea>
    </format>
    <format dxfId="13496">
      <pivotArea dataOnly="0" labelOnly="1" fieldPosition="0">
        <references count="3">
          <reference field="0" count="1" selected="0">
            <x v="28"/>
          </reference>
          <reference field="1" count="1" selected="0">
            <x v="26"/>
          </reference>
          <reference field="2" count="1">
            <x v="27"/>
          </reference>
        </references>
      </pivotArea>
    </format>
    <format dxfId="13495">
      <pivotArea dataOnly="0" labelOnly="1" fieldPosition="0">
        <references count="3">
          <reference field="0" count="1" selected="0">
            <x v="29"/>
          </reference>
          <reference field="1" count="1" selected="0">
            <x v="27"/>
          </reference>
          <reference field="2" count="1">
            <x v="28"/>
          </reference>
        </references>
      </pivotArea>
    </format>
    <format dxfId="13494">
      <pivotArea dataOnly="0" labelOnly="1" fieldPosition="0">
        <references count="3">
          <reference field="0" count="1" selected="0">
            <x v="30"/>
          </reference>
          <reference field="1" count="1" selected="0">
            <x v="28"/>
          </reference>
          <reference field="2" count="1">
            <x v="29"/>
          </reference>
        </references>
      </pivotArea>
    </format>
    <format dxfId="13493">
      <pivotArea dataOnly="0" labelOnly="1" fieldPosition="0">
        <references count="3">
          <reference field="0" count="1" selected="0">
            <x v="31"/>
          </reference>
          <reference field="1" count="1" selected="0">
            <x v="29"/>
          </reference>
          <reference field="2" count="1">
            <x v="30"/>
          </reference>
        </references>
      </pivotArea>
    </format>
    <format dxfId="13492">
      <pivotArea dataOnly="0" labelOnly="1" fieldPosition="0">
        <references count="3">
          <reference field="0" count="1" selected="0">
            <x v="32"/>
          </reference>
          <reference field="1" count="1" selected="0">
            <x v="30"/>
          </reference>
          <reference field="2" count="1">
            <x v="31"/>
          </reference>
        </references>
      </pivotArea>
    </format>
    <format dxfId="13491">
      <pivotArea dataOnly="0" labelOnly="1" fieldPosition="0">
        <references count="3">
          <reference field="0" count="1" selected="0">
            <x v="33"/>
          </reference>
          <reference field="1" count="1" selected="0">
            <x v="31"/>
          </reference>
          <reference field="2" count="1">
            <x v="32"/>
          </reference>
        </references>
      </pivotArea>
    </format>
    <format dxfId="13490">
      <pivotArea dataOnly="0" labelOnly="1" fieldPosition="0">
        <references count="3">
          <reference field="0" count="1" selected="0">
            <x v="34"/>
          </reference>
          <reference field="1" count="1" selected="0">
            <x v="32"/>
          </reference>
          <reference field="2" count="1">
            <x v="33"/>
          </reference>
        </references>
      </pivotArea>
    </format>
    <format dxfId="13489">
      <pivotArea dataOnly="0" labelOnly="1" fieldPosition="0">
        <references count="3">
          <reference field="0" count="1" selected="0">
            <x v="35"/>
          </reference>
          <reference field="1" count="1" selected="0">
            <x v="33"/>
          </reference>
          <reference field="2" count="1">
            <x v="34"/>
          </reference>
        </references>
      </pivotArea>
    </format>
    <format dxfId="13488">
      <pivotArea dataOnly="0" labelOnly="1" fieldPosition="0">
        <references count="3">
          <reference field="0" count="1" selected="0">
            <x v="36"/>
          </reference>
          <reference field="1" count="1" selected="0">
            <x v="34"/>
          </reference>
          <reference field="2" count="1">
            <x v="35"/>
          </reference>
        </references>
      </pivotArea>
    </format>
    <format dxfId="13487">
      <pivotArea dataOnly="0" labelOnly="1" fieldPosition="0">
        <references count="3">
          <reference field="0" count="1" selected="0">
            <x v="37"/>
          </reference>
          <reference field="1" count="1" selected="0">
            <x v="35"/>
          </reference>
          <reference field="2" count="1">
            <x v="36"/>
          </reference>
        </references>
      </pivotArea>
    </format>
    <format dxfId="13486">
      <pivotArea dataOnly="0" labelOnly="1" fieldPosition="0">
        <references count="3">
          <reference field="0" count="1" selected="0">
            <x v="38"/>
          </reference>
          <reference field="1" count="1" selected="0">
            <x v="36"/>
          </reference>
          <reference field="2" count="1">
            <x v="37"/>
          </reference>
        </references>
      </pivotArea>
    </format>
    <format dxfId="13485">
      <pivotArea dataOnly="0" labelOnly="1" fieldPosition="0">
        <references count="3">
          <reference field="0" count="1" selected="0">
            <x v="39"/>
          </reference>
          <reference field="1" count="1" selected="0">
            <x v="37"/>
          </reference>
          <reference field="2" count="1">
            <x v="38"/>
          </reference>
        </references>
      </pivotArea>
    </format>
    <format dxfId="13484">
      <pivotArea dataOnly="0" labelOnly="1" fieldPosition="0">
        <references count="3">
          <reference field="0" count="1" selected="0">
            <x v="40"/>
          </reference>
          <reference field="1" count="1" selected="0">
            <x v="38"/>
          </reference>
          <reference field="2" count="1">
            <x v="39"/>
          </reference>
        </references>
      </pivotArea>
    </format>
    <format dxfId="13483">
      <pivotArea dataOnly="0" labelOnly="1" fieldPosition="0">
        <references count="3">
          <reference field="0" count="1" selected="0">
            <x v="41"/>
          </reference>
          <reference field="1" count="1" selected="0">
            <x v="39"/>
          </reference>
          <reference field="2" count="1">
            <x v="40"/>
          </reference>
        </references>
      </pivotArea>
    </format>
    <format dxfId="13482">
      <pivotArea dataOnly="0" labelOnly="1" fieldPosition="0">
        <references count="3">
          <reference field="0" count="1" selected="0">
            <x v="42"/>
          </reference>
          <reference field="1" count="1" selected="0">
            <x v="40"/>
          </reference>
          <reference field="2" count="1">
            <x v="41"/>
          </reference>
        </references>
      </pivotArea>
    </format>
    <format dxfId="13481">
      <pivotArea dataOnly="0" labelOnly="1" fieldPosition="0">
        <references count="3">
          <reference field="0" count="1" selected="0">
            <x v="43"/>
          </reference>
          <reference field="1" count="1" selected="0">
            <x v="41"/>
          </reference>
          <reference field="2" count="1">
            <x v="42"/>
          </reference>
        </references>
      </pivotArea>
    </format>
    <format dxfId="13480">
      <pivotArea dataOnly="0" labelOnly="1" fieldPosition="0">
        <references count="3">
          <reference field="0" count="1" selected="0">
            <x v="44"/>
          </reference>
          <reference field="1" count="1" selected="0">
            <x v="42"/>
          </reference>
          <reference field="2" count="1">
            <x v="43"/>
          </reference>
        </references>
      </pivotArea>
    </format>
    <format dxfId="13479">
      <pivotArea dataOnly="0" labelOnly="1" fieldPosition="0">
        <references count="3">
          <reference field="0" count="1" selected="0">
            <x v="45"/>
          </reference>
          <reference field="1" count="1" selected="0">
            <x v="43"/>
          </reference>
          <reference field="2" count="1">
            <x v="44"/>
          </reference>
        </references>
      </pivotArea>
    </format>
    <format dxfId="13478">
      <pivotArea dataOnly="0" labelOnly="1" fieldPosition="0">
        <references count="3">
          <reference field="0" count="1" selected="0">
            <x v="46"/>
          </reference>
          <reference field="1" count="1" selected="0">
            <x v="44"/>
          </reference>
          <reference field="2" count="1">
            <x v="45"/>
          </reference>
        </references>
      </pivotArea>
    </format>
    <format dxfId="13477">
      <pivotArea dataOnly="0" labelOnly="1" fieldPosition="0">
        <references count="3">
          <reference field="0" count="1" selected="0">
            <x v="47"/>
          </reference>
          <reference field="1" count="1" selected="0">
            <x v="45"/>
          </reference>
          <reference field="2" count="1">
            <x v="46"/>
          </reference>
        </references>
      </pivotArea>
    </format>
    <format dxfId="13476">
      <pivotArea dataOnly="0" labelOnly="1" fieldPosition="0">
        <references count="3">
          <reference field="0" count="1" selected="0">
            <x v="48"/>
          </reference>
          <reference field="1" count="1" selected="0">
            <x v="46"/>
          </reference>
          <reference field="2" count="1">
            <x v="47"/>
          </reference>
        </references>
      </pivotArea>
    </format>
    <format dxfId="13475">
      <pivotArea dataOnly="0" labelOnly="1" fieldPosition="0">
        <references count="3">
          <reference field="0" count="1" selected="0">
            <x v="49"/>
          </reference>
          <reference field="1" count="1" selected="0">
            <x v="47"/>
          </reference>
          <reference field="2" count="1">
            <x v="48"/>
          </reference>
        </references>
      </pivotArea>
    </format>
    <format dxfId="13474">
      <pivotArea dataOnly="0" labelOnly="1" fieldPosition="0">
        <references count="3">
          <reference field="0" count="1" selected="0">
            <x v="50"/>
          </reference>
          <reference field="1" count="1" selected="0">
            <x v="48"/>
          </reference>
          <reference field="2" count="1">
            <x v="49"/>
          </reference>
        </references>
      </pivotArea>
    </format>
    <format dxfId="13473">
      <pivotArea dataOnly="0" labelOnly="1" fieldPosition="0">
        <references count="3">
          <reference field="0" count="1" selected="0">
            <x v="51"/>
          </reference>
          <reference field="1" count="1" selected="0">
            <x v="49"/>
          </reference>
          <reference field="2" count="1">
            <x v="50"/>
          </reference>
        </references>
      </pivotArea>
    </format>
    <format dxfId="13472">
      <pivotArea dataOnly="0" labelOnly="1" fieldPosition="0">
        <references count="3">
          <reference field="0" count="1" selected="0">
            <x v="52"/>
          </reference>
          <reference field="1" count="1" selected="0">
            <x v="50"/>
          </reference>
          <reference field="2" count="1">
            <x v="51"/>
          </reference>
        </references>
      </pivotArea>
    </format>
    <format dxfId="13471">
      <pivotArea dataOnly="0" labelOnly="1" fieldPosition="0">
        <references count="3">
          <reference field="0" count="1" selected="0">
            <x v="53"/>
          </reference>
          <reference field="1" count="1" selected="0">
            <x v="51"/>
          </reference>
          <reference field="2" count="1">
            <x v="52"/>
          </reference>
        </references>
      </pivotArea>
    </format>
    <format dxfId="13470">
      <pivotArea dataOnly="0" labelOnly="1" fieldPosition="0">
        <references count="3">
          <reference field="0" count="1" selected="0">
            <x v="54"/>
          </reference>
          <reference field="1" count="1" selected="0">
            <x v="52"/>
          </reference>
          <reference field="2" count="1">
            <x v="53"/>
          </reference>
        </references>
      </pivotArea>
    </format>
    <format dxfId="13469">
      <pivotArea dataOnly="0" labelOnly="1" fieldPosition="0">
        <references count="3">
          <reference field="0" count="1" selected="0">
            <x v="55"/>
          </reference>
          <reference field="1" count="1" selected="0">
            <x v="53"/>
          </reference>
          <reference field="2" count="1">
            <x v="54"/>
          </reference>
        </references>
      </pivotArea>
    </format>
    <format dxfId="13468">
      <pivotArea dataOnly="0" labelOnly="1" fieldPosition="0">
        <references count="3">
          <reference field="0" count="1" selected="0">
            <x v="56"/>
          </reference>
          <reference field="1" count="1" selected="0">
            <x v="54"/>
          </reference>
          <reference field="2" count="1">
            <x v="55"/>
          </reference>
        </references>
      </pivotArea>
    </format>
    <format dxfId="13467">
      <pivotArea dataOnly="0" labelOnly="1" fieldPosition="0">
        <references count="3">
          <reference field="0" count="1" selected="0">
            <x v="57"/>
          </reference>
          <reference field="1" count="1" selected="0">
            <x v="55"/>
          </reference>
          <reference field="2" count="1">
            <x v="56"/>
          </reference>
        </references>
      </pivotArea>
    </format>
    <format dxfId="13466">
      <pivotArea dataOnly="0" labelOnly="1" fieldPosition="0">
        <references count="3">
          <reference field="0" count="1" selected="0">
            <x v="58"/>
          </reference>
          <reference field="1" count="1" selected="0">
            <x v="56"/>
          </reference>
          <reference field="2" count="1">
            <x v="57"/>
          </reference>
        </references>
      </pivotArea>
    </format>
    <format dxfId="13465">
      <pivotArea dataOnly="0" labelOnly="1" fieldPosition="0">
        <references count="3">
          <reference field="0" count="1" selected="0">
            <x v="59"/>
          </reference>
          <reference field="1" count="1" selected="0">
            <x v="57"/>
          </reference>
          <reference field="2" count="1">
            <x v="58"/>
          </reference>
        </references>
      </pivotArea>
    </format>
    <format dxfId="13464">
      <pivotArea dataOnly="0" labelOnly="1" fieldPosition="0">
        <references count="3">
          <reference field="0" count="1" selected="0">
            <x v="60"/>
          </reference>
          <reference field="1" count="1" selected="0">
            <x v="58"/>
          </reference>
          <reference field="2" count="1">
            <x v="59"/>
          </reference>
        </references>
      </pivotArea>
    </format>
    <format dxfId="13463">
      <pivotArea dataOnly="0" labelOnly="1" fieldPosition="0">
        <references count="3">
          <reference field="0" count="1" selected="0">
            <x v="61"/>
          </reference>
          <reference field="1" count="1" selected="0">
            <x v="59"/>
          </reference>
          <reference field="2" count="1">
            <x v="60"/>
          </reference>
        </references>
      </pivotArea>
    </format>
    <format dxfId="13462">
      <pivotArea dataOnly="0" labelOnly="1" fieldPosition="0">
        <references count="3">
          <reference field="0" count="1" selected="0">
            <x v="62"/>
          </reference>
          <reference field="1" count="1" selected="0">
            <x v="60"/>
          </reference>
          <reference field="2" count="1">
            <x v="61"/>
          </reference>
        </references>
      </pivotArea>
    </format>
    <format dxfId="13461">
      <pivotArea dataOnly="0" labelOnly="1" fieldPosition="0">
        <references count="3">
          <reference field="0" count="1" selected="0">
            <x v="63"/>
          </reference>
          <reference field="1" count="1" selected="0">
            <x v="61"/>
          </reference>
          <reference field="2" count="1">
            <x v="62"/>
          </reference>
        </references>
      </pivotArea>
    </format>
    <format dxfId="13460">
      <pivotArea dataOnly="0" labelOnly="1" fieldPosition="0">
        <references count="3">
          <reference field="0" count="1" selected="0">
            <x v="64"/>
          </reference>
          <reference field="1" count="1" selected="0">
            <x v="62"/>
          </reference>
          <reference field="2" count="1">
            <x v="63"/>
          </reference>
        </references>
      </pivotArea>
    </format>
    <format dxfId="13459">
      <pivotArea dataOnly="0" labelOnly="1" fieldPosition="0">
        <references count="3">
          <reference field="0" count="1" selected="0">
            <x v="65"/>
          </reference>
          <reference field="1" count="1" selected="0">
            <x v="63"/>
          </reference>
          <reference field="2" count="1">
            <x v="64"/>
          </reference>
        </references>
      </pivotArea>
    </format>
    <format dxfId="13458">
      <pivotArea dataOnly="0" labelOnly="1" fieldPosition="0">
        <references count="3">
          <reference field="0" count="1" selected="0">
            <x v="66"/>
          </reference>
          <reference field="1" count="1" selected="0">
            <x v="64"/>
          </reference>
          <reference field="2" count="1">
            <x v="65"/>
          </reference>
        </references>
      </pivotArea>
    </format>
    <format dxfId="13457">
      <pivotArea dataOnly="0" labelOnly="1" fieldPosition="0">
        <references count="3">
          <reference field="0" count="1" selected="0">
            <x v="67"/>
          </reference>
          <reference field="1" count="1" selected="0">
            <x v="65"/>
          </reference>
          <reference field="2" count="1">
            <x v="66"/>
          </reference>
        </references>
      </pivotArea>
    </format>
    <format dxfId="13456">
      <pivotArea dataOnly="0" labelOnly="1" fieldPosition="0">
        <references count="3">
          <reference field="0" count="1" selected="0">
            <x v="68"/>
          </reference>
          <reference field="1" count="1" selected="0">
            <x v="66"/>
          </reference>
          <reference field="2" count="1">
            <x v="67"/>
          </reference>
        </references>
      </pivotArea>
    </format>
    <format dxfId="13455">
      <pivotArea dataOnly="0" labelOnly="1" fieldPosition="0">
        <references count="3">
          <reference field="0" count="1" selected="0">
            <x v="69"/>
          </reference>
          <reference field="1" count="1" selected="0">
            <x v="67"/>
          </reference>
          <reference field="2" count="1">
            <x v="68"/>
          </reference>
        </references>
      </pivotArea>
    </format>
    <format dxfId="13454">
      <pivotArea dataOnly="0" labelOnly="1" fieldPosition="0">
        <references count="3">
          <reference field="0" count="1" selected="0">
            <x v="70"/>
          </reference>
          <reference field="1" count="1" selected="0">
            <x v="68"/>
          </reference>
          <reference field="2" count="1">
            <x v="69"/>
          </reference>
        </references>
      </pivotArea>
    </format>
    <format dxfId="13453">
      <pivotArea dataOnly="0" labelOnly="1" fieldPosition="0">
        <references count="3">
          <reference field="0" count="1" selected="0">
            <x v="71"/>
          </reference>
          <reference field="1" count="1" selected="0">
            <x v="69"/>
          </reference>
          <reference field="2" count="1">
            <x v="70"/>
          </reference>
        </references>
      </pivotArea>
    </format>
    <format dxfId="13452">
      <pivotArea dataOnly="0" labelOnly="1" fieldPosition="0">
        <references count="3">
          <reference field="0" count="1" selected="0">
            <x v="72"/>
          </reference>
          <reference field="1" count="1" selected="0">
            <x v="70"/>
          </reference>
          <reference field="2" count="1">
            <x v="71"/>
          </reference>
        </references>
      </pivotArea>
    </format>
    <format dxfId="13451">
      <pivotArea dataOnly="0" labelOnly="1" fieldPosition="0">
        <references count="3">
          <reference field="0" count="1" selected="0">
            <x v="73"/>
          </reference>
          <reference field="1" count="1" selected="0">
            <x v="71"/>
          </reference>
          <reference field="2" count="1">
            <x v="72"/>
          </reference>
        </references>
      </pivotArea>
    </format>
    <format dxfId="13450">
      <pivotArea dataOnly="0" labelOnly="1" fieldPosition="0">
        <references count="3">
          <reference field="0" count="1" selected="0">
            <x v="74"/>
          </reference>
          <reference field="1" count="1" selected="0">
            <x v="72"/>
          </reference>
          <reference field="2" count="1">
            <x v="73"/>
          </reference>
        </references>
      </pivotArea>
    </format>
    <format dxfId="13449">
      <pivotArea dataOnly="0" labelOnly="1" fieldPosition="0">
        <references count="3">
          <reference field="0" count="1" selected="0">
            <x v="75"/>
          </reference>
          <reference field="1" count="1" selected="0">
            <x v="73"/>
          </reference>
          <reference field="2" count="1">
            <x v="74"/>
          </reference>
        </references>
      </pivotArea>
    </format>
    <format dxfId="13448">
      <pivotArea dataOnly="0" labelOnly="1" fieldPosition="0">
        <references count="3">
          <reference field="0" count="1" selected="0">
            <x v="76"/>
          </reference>
          <reference field="1" count="1" selected="0">
            <x v="74"/>
          </reference>
          <reference field="2" count="1">
            <x v="75"/>
          </reference>
        </references>
      </pivotArea>
    </format>
    <format dxfId="13447">
      <pivotArea dataOnly="0" labelOnly="1" fieldPosition="0">
        <references count="3">
          <reference field="0" count="1" selected="0">
            <x v="77"/>
          </reference>
          <reference field="1" count="1" selected="0">
            <x v="75"/>
          </reference>
          <reference field="2" count="1">
            <x v="76"/>
          </reference>
        </references>
      </pivotArea>
    </format>
    <format dxfId="13446">
      <pivotArea dataOnly="0" labelOnly="1" fieldPosition="0">
        <references count="3">
          <reference field="0" count="1" selected="0">
            <x v="78"/>
          </reference>
          <reference field="1" count="1" selected="0">
            <x v="76"/>
          </reference>
          <reference field="2" count="1">
            <x v="77"/>
          </reference>
        </references>
      </pivotArea>
    </format>
    <format dxfId="13445">
      <pivotArea dataOnly="0" labelOnly="1" fieldPosition="0">
        <references count="3">
          <reference field="0" count="1" selected="0">
            <x v="79"/>
          </reference>
          <reference field="1" count="1" selected="0">
            <x v="77"/>
          </reference>
          <reference field="2" count="1">
            <x v="78"/>
          </reference>
        </references>
      </pivotArea>
    </format>
    <format dxfId="13444">
      <pivotArea dataOnly="0" labelOnly="1" fieldPosition="0">
        <references count="3">
          <reference field="0" count="1" selected="0">
            <x v="80"/>
          </reference>
          <reference field="1" count="1" selected="0">
            <x v="78"/>
          </reference>
          <reference field="2" count="1">
            <x v="79"/>
          </reference>
        </references>
      </pivotArea>
    </format>
    <format dxfId="13443">
      <pivotArea dataOnly="0" labelOnly="1" fieldPosition="0">
        <references count="3">
          <reference field="0" count="1" selected="0">
            <x v="81"/>
          </reference>
          <reference field="1" count="1" selected="0">
            <x v="79"/>
          </reference>
          <reference field="2" count="1">
            <x v="80"/>
          </reference>
        </references>
      </pivotArea>
    </format>
    <format dxfId="13442">
      <pivotArea dataOnly="0" labelOnly="1" fieldPosition="0">
        <references count="3">
          <reference field="0" count="1" selected="0">
            <x v="82"/>
          </reference>
          <reference field="1" count="1" selected="0">
            <x v="80"/>
          </reference>
          <reference field="2" count="1">
            <x v="81"/>
          </reference>
        </references>
      </pivotArea>
    </format>
    <format dxfId="13441">
      <pivotArea dataOnly="0" labelOnly="1" fieldPosition="0">
        <references count="3">
          <reference field="0" count="1" selected="0">
            <x v="83"/>
          </reference>
          <reference field="1" count="1" selected="0">
            <x v="81"/>
          </reference>
          <reference field="2" count="1">
            <x v="82"/>
          </reference>
        </references>
      </pivotArea>
    </format>
    <format dxfId="13440">
      <pivotArea dataOnly="0" labelOnly="1" fieldPosition="0">
        <references count="3">
          <reference field="0" count="1" selected="0">
            <x v="84"/>
          </reference>
          <reference field="1" count="1" selected="0">
            <x v="82"/>
          </reference>
          <reference field="2" count="1">
            <x v="83"/>
          </reference>
        </references>
      </pivotArea>
    </format>
    <format dxfId="13439">
      <pivotArea dataOnly="0" labelOnly="1" fieldPosition="0">
        <references count="3">
          <reference field="0" count="1" selected="0">
            <x v="85"/>
          </reference>
          <reference field="1" count="1" selected="0">
            <x v="83"/>
          </reference>
          <reference field="2" count="1">
            <x v="84"/>
          </reference>
        </references>
      </pivotArea>
    </format>
    <format dxfId="13438">
      <pivotArea dataOnly="0" labelOnly="1" fieldPosition="0">
        <references count="3">
          <reference field="0" count="1" selected="0">
            <x v="86"/>
          </reference>
          <reference field="1" count="1" selected="0">
            <x v="84"/>
          </reference>
          <reference field="2" count="1">
            <x v="85"/>
          </reference>
        </references>
      </pivotArea>
    </format>
    <format dxfId="13437">
      <pivotArea dataOnly="0" labelOnly="1" fieldPosition="0">
        <references count="3">
          <reference field="0" count="1" selected="0">
            <x v="87"/>
          </reference>
          <reference field="1" count="1" selected="0">
            <x v="85"/>
          </reference>
          <reference field="2" count="1">
            <x v="86"/>
          </reference>
        </references>
      </pivotArea>
    </format>
    <format dxfId="13436">
      <pivotArea dataOnly="0" labelOnly="1" fieldPosition="0">
        <references count="3">
          <reference field="0" count="1" selected="0">
            <x v="88"/>
          </reference>
          <reference field="1" count="1" selected="0">
            <x v="86"/>
          </reference>
          <reference field="2" count="1">
            <x v="87"/>
          </reference>
        </references>
      </pivotArea>
    </format>
    <format dxfId="13435">
      <pivotArea dataOnly="0" labelOnly="1" fieldPosition="0">
        <references count="3">
          <reference field="0" count="1" selected="0">
            <x v="89"/>
          </reference>
          <reference field="1" count="1" selected="0">
            <x v="87"/>
          </reference>
          <reference field="2" count="1">
            <x v="88"/>
          </reference>
        </references>
      </pivotArea>
    </format>
    <format dxfId="13434">
      <pivotArea dataOnly="0" labelOnly="1" fieldPosition="0">
        <references count="3">
          <reference field="0" count="1" selected="0">
            <x v="90"/>
          </reference>
          <reference field="1" count="1" selected="0">
            <x v="88"/>
          </reference>
          <reference field="2" count="1">
            <x v="89"/>
          </reference>
        </references>
      </pivotArea>
    </format>
    <format dxfId="13433">
      <pivotArea dataOnly="0" labelOnly="1" fieldPosition="0">
        <references count="3">
          <reference field="0" count="1" selected="0">
            <x v="91"/>
          </reference>
          <reference field="1" count="1" selected="0">
            <x v="89"/>
          </reference>
          <reference field="2" count="1">
            <x v="90"/>
          </reference>
        </references>
      </pivotArea>
    </format>
    <format dxfId="13432">
      <pivotArea dataOnly="0" labelOnly="1" fieldPosition="0">
        <references count="3">
          <reference field="0" count="1" selected="0">
            <x v="92"/>
          </reference>
          <reference field="1" count="1" selected="0">
            <x v="90"/>
          </reference>
          <reference field="2" count="1">
            <x v="91"/>
          </reference>
        </references>
      </pivotArea>
    </format>
    <format dxfId="13431">
      <pivotArea dataOnly="0" labelOnly="1" fieldPosition="0">
        <references count="3">
          <reference field="0" count="1" selected="0">
            <x v="93"/>
          </reference>
          <reference field="1" count="1" selected="0">
            <x v="91"/>
          </reference>
          <reference field="2" count="1">
            <x v="92"/>
          </reference>
        </references>
      </pivotArea>
    </format>
    <format dxfId="13430">
      <pivotArea dataOnly="0" labelOnly="1" fieldPosition="0">
        <references count="3">
          <reference field="0" count="1" selected="0">
            <x v="94"/>
          </reference>
          <reference field="1" count="1" selected="0">
            <x v="92"/>
          </reference>
          <reference field="2" count="1">
            <x v="93"/>
          </reference>
        </references>
      </pivotArea>
    </format>
    <format dxfId="13429">
      <pivotArea dataOnly="0" labelOnly="1" fieldPosition="0">
        <references count="3">
          <reference field="0" count="1" selected="0">
            <x v="95"/>
          </reference>
          <reference field="1" count="1" selected="0">
            <x v="93"/>
          </reference>
          <reference field="2" count="1">
            <x v="94"/>
          </reference>
        </references>
      </pivotArea>
    </format>
    <format dxfId="13428">
      <pivotArea dataOnly="0" labelOnly="1" fieldPosition="0">
        <references count="3">
          <reference field="0" count="1" selected="0">
            <x v="96"/>
          </reference>
          <reference field="1" count="1" selected="0">
            <x v="94"/>
          </reference>
          <reference field="2" count="1">
            <x v="95"/>
          </reference>
        </references>
      </pivotArea>
    </format>
    <format dxfId="13427">
      <pivotArea dataOnly="0" labelOnly="1" fieldPosition="0">
        <references count="3">
          <reference field="0" count="1" selected="0">
            <x v="97"/>
          </reference>
          <reference field="1" count="1" selected="0">
            <x v="95"/>
          </reference>
          <reference field="2" count="1">
            <x v="96"/>
          </reference>
        </references>
      </pivotArea>
    </format>
    <format dxfId="13426">
      <pivotArea dataOnly="0" labelOnly="1" fieldPosition="0">
        <references count="3">
          <reference field="0" count="1" selected="0">
            <x v="98"/>
          </reference>
          <reference field="1" count="1" selected="0">
            <x v="96"/>
          </reference>
          <reference field="2" count="1">
            <x v="97"/>
          </reference>
        </references>
      </pivotArea>
    </format>
    <format dxfId="13425">
      <pivotArea dataOnly="0" labelOnly="1" fieldPosition="0">
        <references count="3">
          <reference field="0" count="1" selected="0">
            <x v="99"/>
          </reference>
          <reference field="1" count="1" selected="0">
            <x v="97"/>
          </reference>
          <reference field="2" count="1">
            <x v="98"/>
          </reference>
        </references>
      </pivotArea>
    </format>
    <format dxfId="13424">
      <pivotArea dataOnly="0" labelOnly="1" fieldPosition="0">
        <references count="3">
          <reference field="0" count="1" selected="0">
            <x v="100"/>
          </reference>
          <reference field="1" count="1" selected="0">
            <x v="98"/>
          </reference>
          <reference field="2" count="1">
            <x v="99"/>
          </reference>
        </references>
      </pivotArea>
    </format>
    <format dxfId="13423">
      <pivotArea dataOnly="0" labelOnly="1" fieldPosition="0">
        <references count="3">
          <reference field="0" count="1" selected="0">
            <x v="101"/>
          </reference>
          <reference field="1" count="1" selected="0">
            <x v="99"/>
          </reference>
          <reference field="2" count="1">
            <x v="100"/>
          </reference>
        </references>
      </pivotArea>
    </format>
    <format dxfId="13422">
      <pivotArea dataOnly="0" labelOnly="1" fieldPosition="0">
        <references count="3">
          <reference field="0" count="1" selected="0">
            <x v="102"/>
          </reference>
          <reference field="1" count="1" selected="0">
            <x v="100"/>
          </reference>
          <reference field="2" count="1">
            <x v="101"/>
          </reference>
        </references>
      </pivotArea>
    </format>
    <format dxfId="13421">
      <pivotArea dataOnly="0" labelOnly="1" fieldPosition="0">
        <references count="3">
          <reference field="0" count="1" selected="0">
            <x v="103"/>
          </reference>
          <reference field="1" count="1" selected="0">
            <x v="101"/>
          </reference>
          <reference field="2" count="1">
            <x v="102"/>
          </reference>
        </references>
      </pivotArea>
    </format>
    <format dxfId="13420">
      <pivotArea dataOnly="0" labelOnly="1" fieldPosition="0">
        <references count="3">
          <reference field="0" count="1" selected="0">
            <x v="104"/>
          </reference>
          <reference field="1" count="1" selected="0">
            <x v="102"/>
          </reference>
          <reference field="2" count="1">
            <x v="103"/>
          </reference>
        </references>
      </pivotArea>
    </format>
    <format dxfId="13419">
      <pivotArea dataOnly="0" labelOnly="1" fieldPosition="0">
        <references count="3">
          <reference field="0" count="1" selected="0">
            <x v="105"/>
          </reference>
          <reference field="1" count="1" selected="0">
            <x v="103"/>
          </reference>
          <reference field="2" count="1">
            <x v="104"/>
          </reference>
        </references>
      </pivotArea>
    </format>
    <format dxfId="13418">
      <pivotArea dataOnly="0" labelOnly="1" fieldPosition="0">
        <references count="3">
          <reference field="0" count="1" selected="0">
            <x v="106"/>
          </reference>
          <reference field="1" count="1" selected="0">
            <x v="104"/>
          </reference>
          <reference field="2" count="1">
            <x v="105"/>
          </reference>
        </references>
      </pivotArea>
    </format>
    <format dxfId="13417">
      <pivotArea dataOnly="0" labelOnly="1" fieldPosition="0">
        <references count="3">
          <reference field="0" count="1" selected="0">
            <x v="107"/>
          </reference>
          <reference field="1" count="1" selected="0">
            <x v="105"/>
          </reference>
          <reference field="2" count="1">
            <x v="106"/>
          </reference>
        </references>
      </pivotArea>
    </format>
    <format dxfId="13416">
      <pivotArea dataOnly="0" labelOnly="1" fieldPosition="0">
        <references count="3">
          <reference field="0" count="1" selected="0">
            <x v="108"/>
          </reference>
          <reference field="1" count="1" selected="0">
            <x v="106"/>
          </reference>
          <reference field="2" count="1">
            <x v="107"/>
          </reference>
        </references>
      </pivotArea>
    </format>
    <format dxfId="13415">
      <pivotArea dataOnly="0" labelOnly="1" fieldPosition="0">
        <references count="3">
          <reference field="0" count="1" selected="0">
            <x v="109"/>
          </reference>
          <reference field="1" count="1" selected="0">
            <x v="107"/>
          </reference>
          <reference field="2" count="1">
            <x v="108"/>
          </reference>
        </references>
      </pivotArea>
    </format>
    <format dxfId="13414">
      <pivotArea dataOnly="0" labelOnly="1" fieldPosition="0">
        <references count="3">
          <reference field="0" count="1" selected="0">
            <x v="110"/>
          </reference>
          <reference field="1" count="1" selected="0">
            <x v="108"/>
          </reference>
          <reference field="2" count="1">
            <x v="109"/>
          </reference>
        </references>
      </pivotArea>
    </format>
    <format dxfId="13413">
      <pivotArea dataOnly="0" labelOnly="1" fieldPosition="0">
        <references count="3">
          <reference field="0" count="1" selected="0">
            <x v="111"/>
          </reference>
          <reference field="1" count="1" selected="0">
            <x v="109"/>
          </reference>
          <reference field="2" count="1">
            <x v="110"/>
          </reference>
        </references>
      </pivotArea>
    </format>
    <format dxfId="13412">
      <pivotArea dataOnly="0" labelOnly="1" fieldPosition="0">
        <references count="3">
          <reference field="0" count="1" selected="0">
            <x v="112"/>
          </reference>
          <reference field="1" count="1" selected="0">
            <x v="110"/>
          </reference>
          <reference field="2" count="1">
            <x v="111"/>
          </reference>
        </references>
      </pivotArea>
    </format>
    <format dxfId="13411">
      <pivotArea dataOnly="0" labelOnly="1" fieldPosition="0">
        <references count="3">
          <reference field="0" count="1" selected="0">
            <x v="113"/>
          </reference>
          <reference field="1" count="1" selected="0">
            <x v="111"/>
          </reference>
          <reference field="2" count="1">
            <x v="112"/>
          </reference>
        </references>
      </pivotArea>
    </format>
    <format dxfId="13410">
      <pivotArea dataOnly="0" labelOnly="1" fieldPosition="0">
        <references count="3">
          <reference field="0" count="1" selected="0">
            <x v="114"/>
          </reference>
          <reference field="1" count="1" selected="0">
            <x v="112"/>
          </reference>
          <reference field="2" count="1">
            <x v="113"/>
          </reference>
        </references>
      </pivotArea>
    </format>
    <format dxfId="13409">
      <pivotArea dataOnly="0" labelOnly="1" fieldPosition="0">
        <references count="3">
          <reference field="0" count="1" selected="0">
            <x v="115"/>
          </reference>
          <reference field="1" count="1" selected="0">
            <x v="113"/>
          </reference>
          <reference field="2" count="1">
            <x v="114"/>
          </reference>
        </references>
      </pivotArea>
    </format>
    <format dxfId="13408">
      <pivotArea dataOnly="0" labelOnly="1" fieldPosition="0">
        <references count="3">
          <reference field="0" count="1" selected="0">
            <x v="116"/>
          </reference>
          <reference field="1" count="1" selected="0">
            <x v="114"/>
          </reference>
          <reference field="2" count="1">
            <x v="115"/>
          </reference>
        </references>
      </pivotArea>
    </format>
    <format dxfId="13407">
      <pivotArea dataOnly="0" labelOnly="1" fieldPosition="0">
        <references count="3">
          <reference field="0" count="1" selected="0">
            <x v="117"/>
          </reference>
          <reference field="1" count="1" selected="0">
            <x v="115"/>
          </reference>
          <reference field="2" count="1">
            <x v="116"/>
          </reference>
        </references>
      </pivotArea>
    </format>
    <format dxfId="13406">
      <pivotArea dataOnly="0" labelOnly="1" fieldPosition="0">
        <references count="3">
          <reference field="0" count="1" selected="0">
            <x v="118"/>
          </reference>
          <reference field="1" count="1" selected="0">
            <x v="116"/>
          </reference>
          <reference field="2" count="1">
            <x v="117"/>
          </reference>
        </references>
      </pivotArea>
    </format>
    <format dxfId="13405">
      <pivotArea dataOnly="0" labelOnly="1" fieldPosition="0">
        <references count="3">
          <reference field="0" count="1" selected="0">
            <x v="119"/>
          </reference>
          <reference field="1" count="1" selected="0">
            <x v="117"/>
          </reference>
          <reference field="2" count="1">
            <x v="118"/>
          </reference>
        </references>
      </pivotArea>
    </format>
    <format dxfId="13404">
      <pivotArea dataOnly="0" labelOnly="1" fieldPosition="0">
        <references count="3">
          <reference field="0" count="1" selected="0">
            <x v="120"/>
          </reference>
          <reference field="1" count="1" selected="0">
            <x v="118"/>
          </reference>
          <reference field="2" count="1">
            <x v="119"/>
          </reference>
        </references>
      </pivotArea>
    </format>
    <format dxfId="13403">
      <pivotArea dataOnly="0" labelOnly="1" fieldPosition="0">
        <references count="3">
          <reference field="0" count="1" selected="0">
            <x v="121"/>
          </reference>
          <reference field="1" count="1" selected="0">
            <x v="119"/>
          </reference>
          <reference field="2" count="1">
            <x v="120"/>
          </reference>
        </references>
      </pivotArea>
    </format>
    <format dxfId="13402">
      <pivotArea dataOnly="0" labelOnly="1" fieldPosition="0">
        <references count="3">
          <reference field="0" count="1" selected="0">
            <x v="122"/>
          </reference>
          <reference field="1" count="1" selected="0">
            <x v="120"/>
          </reference>
          <reference field="2" count="1">
            <x v="121"/>
          </reference>
        </references>
      </pivotArea>
    </format>
    <format dxfId="13401">
      <pivotArea dataOnly="0" labelOnly="1" fieldPosition="0">
        <references count="3">
          <reference field="0" count="1" selected="0">
            <x v="123"/>
          </reference>
          <reference field="1" count="1" selected="0">
            <x v="121"/>
          </reference>
          <reference field="2" count="1">
            <x v="122"/>
          </reference>
        </references>
      </pivotArea>
    </format>
    <format dxfId="13400">
      <pivotArea dataOnly="0" labelOnly="1" fieldPosition="0">
        <references count="3">
          <reference field="0" count="1" selected="0">
            <x v="124"/>
          </reference>
          <reference field="1" count="1" selected="0">
            <x v="122"/>
          </reference>
          <reference field="2" count="1">
            <x v="123"/>
          </reference>
        </references>
      </pivotArea>
    </format>
    <format dxfId="13399">
      <pivotArea dataOnly="0" labelOnly="1" fieldPosition="0">
        <references count="3">
          <reference field="0" count="1" selected="0">
            <x v="125"/>
          </reference>
          <reference field="1" count="1" selected="0">
            <x v="123"/>
          </reference>
          <reference field="2" count="1">
            <x v="124"/>
          </reference>
        </references>
      </pivotArea>
    </format>
    <format dxfId="13398">
      <pivotArea dataOnly="0" labelOnly="1" fieldPosition="0">
        <references count="3">
          <reference field="0" count="1" selected="0">
            <x v="126"/>
          </reference>
          <reference field="1" count="1" selected="0">
            <x v="124"/>
          </reference>
          <reference field="2" count="1">
            <x v="125"/>
          </reference>
        </references>
      </pivotArea>
    </format>
    <format dxfId="13397">
      <pivotArea dataOnly="0" labelOnly="1" fieldPosition="0">
        <references count="3">
          <reference field="0" count="1" selected="0">
            <x v="127"/>
          </reference>
          <reference field="1" count="1" selected="0">
            <x v="125"/>
          </reference>
          <reference field="2" count="1">
            <x v="126"/>
          </reference>
        </references>
      </pivotArea>
    </format>
    <format dxfId="13396">
      <pivotArea dataOnly="0" labelOnly="1" fieldPosition="0">
        <references count="3">
          <reference field="0" count="1" selected="0">
            <x v="128"/>
          </reference>
          <reference field="1" count="1" selected="0">
            <x v="126"/>
          </reference>
          <reference field="2" count="1">
            <x v="127"/>
          </reference>
        </references>
      </pivotArea>
    </format>
    <format dxfId="13395">
      <pivotArea dataOnly="0" labelOnly="1" fieldPosition="0">
        <references count="3">
          <reference field="0" count="1" selected="0">
            <x v="129"/>
          </reference>
          <reference field="1" count="1" selected="0">
            <x v="127"/>
          </reference>
          <reference field="2" count="1">
            <x v="128"/>
          </reference>
        </references>
      </pivotArea>
    </format>
    <format dxfId="13394">
      <pivotArea dataOnly="0" labelOnly="1" fieldPosition="0">
        <references count="3">
          <reference field="0" count="1" selected="0">
            <x v="130"/>
          </reference>
          <reference field="1" count="1" selected="0">
            <x v="128"/>
          </reference>
          <reference field="2" count="1">
            <x v="129"/>
          </reference>
        </references>
      </pivotArea>
    </format>
    <format dxfId="13393">
      <pivotArea dataOnly="0" labelOnly="1" fieldPosition="0">
        <references count="3">
          <reference field="0" count="1" selected="0">
            <x v="131"/>
          </reference>
          <reference field="1" count="1" selected="0">
            <x v="129"/>
          </reference>
          <reference field="2" count="1">
            <x v="130"/>
          </reference>
        </references>
      </pivotArea>
    </format>
    <format dxfId="13392">
      <pivotArea dataOnly="0" labelOnly="1" fieldPosition="0">
        <references count="3">
          <reference field="0" count="1" selected="0">
            <x v="132"/>
          </reference>
          <reference field="1" count="1" selected="0">
            <x v="130"/>
          </reference>
          <reference field="2" count="1">
            <x v="131"/>
          </reference>
        </references>
      </pivotArea>
    </format>
    <format dxfId="13391">
      <pivotArea dataOnly="0" labelOnly="1" fieldPosition="0">
        <references count="3">
          <reference field="0" count="1" selected="0">
            <x v="133"/>
          </reference>
          <reference field="1" count="1" selected="0">
            <x v="131"/>
          </reference>
          <reference field="2" count="1">
            <x v="132"/>
          </reference>
        </references>
      </pivotArea>
    </format>
    <format dxfId="13390">
      <pivotArea dataOnly="0" labelOnly="1" fieldPosition="0">
        <references count="3">
          <reference field="0" count="1" selected="0">
            <x v="134"/>
          </reference>
          <reference field="1" count="1" selected="0">
            <x v="132"/>
          </reference>
          <reference field="2" count="1">
            <x v="133"/>
          </reference>
        </references>
      </pivotArea>
    </format>
    <format dxfId="13389">
      <pivotArea dataOnly="0" labelOnly="1" fieldPosition="0">
        <references count="3">
          <reference field="0" count="1" selected="0">
            <x v="135"/>
          </reference>
          <reference field="1" count="1" selected="0">
            <x v="133"/>
          </reference>
          <reference field="2" count="1">
            <x v="134"/>
          </reference>
        </references>
      </pivotArea>
    </format>
    <format dxfId="13388">
      <pivotArea dataOnly="0" labelOnly="1" fieldPosition="0">
        <references count="3">
          <reference field="0" count="1" selected="0">
            <x v="136"/>
          </reference>
          <reference field="1" count="1" selected="0">
            <x v="134"/>
          </reference>
          <reference field="2" count="1">
            <x v="135"/>
          </reference>
        </references>
      </pivotArea>
    </format>
    <format dxfId="13387">
      <pivotArea dataOnly="0" labelOnly="1" fieldPosition="0">
        <references count="3">
          <reference field="0" count="1" selected="0">
            <x v="137"/>
          </reference>
          <reference field="1" count="1" selected="0">
            <x v="135"/>
          </reference>
          <reference field="2" count="1">
            <x v="136"/>
          </reference>
        </references>
      </pivotArea>
    </format>
    <format dxfId="13386">
      <pivotArea dataOnly="0" labelOnly="1" fieldPosition="0">
        <references count="3">
          <reference field="0" count="1" selected="0">
            <x v="138"/>
          </reference>
          <reference field="1" count="1" selected="0">
            <x v="136"/>
          </reference>
          <reference field="2" count="1">
            <x v="137"/>
          </reference>
        </references>
      </pivotArea>
    </format>
    <format dxfId="13385">
      <pivotArea dataOnly="0" labelOnly="1" fieldPosition="0">
        <references count="3">
          <reference field="0" count="1" selected="0">
            <x v="139"/>
          </reference>
          <reference field="1" count="1" selected="0">
            <x v="137"/>
          </reference>
          <reference field="2" count="1">
            <x v="138"/>
          </reference>
        </references>
      </pivotArea>
    </format>
    <format dxfId="13384">
      <pivotArea dataOnly="0" labelOnly="1" fieldPosition="0">
        <references count="3">
          <reference field="0" count="1" selected="0">
            <x v="140"/>
          </reference>
          <reference field="1" count="1" selected="0">
            <x v="138"/>
          </reference>
          <reference field="2" count="1">
            <x v="139"/>
          </reference>
        </references>
      </pivotArea>
    </format>
    <format dxfId="13383">
      <pivotArea dataOnly="0" labelOnly="1" fieldPosition="0">
        <references count="3">
          <reference field="0" count="1" selected="0">
            <x v="141"/>
          </reference>
          <reference field="1" count="1" selected="0">
            <x v="139"/>
          </reference>
          <reference field="2" count="1">
            <x v="140"/>
          </reference>
        </references>
      </pivotArea>
    </format>
    <format dxfId="13382">
      <pivotArea dataOnly="0" labelOnly="1" fieldPosition="0">
        <references count="3">
          <reference field="0" count="1" selected="0">
            <x v="142"/>
          </reference>
          <reference field="1" count="1" selected="0">
            <x v="140"/>
          </reference>
          <reference field="2" count="1">
            <x v="141"/>
          </reference>
        </references>
      </pivotArea>
    </format>
    <format dxfId="13381">
      <pivotArea dataOnly="0" labelOnly="1" fieldPosition="0">
        <references count="3">
          <reference field="0" count="1" selected="0">
            <x v="143"/>
          </reference>
          <reference field="1" count="1" selected="0">
            <x v="141"/>
          </reference>
          <reference field="2" count="1">
            <x v="142"/>
          </reference>
        </references>
      </pivotArea>
    </format>
    <format dxfId="13380">
      <pivotArea dataOnly="0" labelOnly="1" fieldPosition="0">
        <references count="3">
          <reference field="0" count="1" selected="0">
            <x v="144"/>
          </reference>
          <reference field="1" count="1" selected="0">
            <x v="142"/>
          </reference>
          <reference field="2" count="1">
            <x v="143"/>
          </reference>
        </references>
      </pivotArea>
    </format>
    <format dxfId="13379">
      <pivotArea dataOnly="0" labelOnly="1" fieldPosition="0">
        <references count="3">
          <reference field="0" count="1" selected="0">
            <x v="145"/>
          </reference>
          <reference field="1" count="1" selected="0">
            <x v="143"/>
          </reference>
          <reference field="2" count="1">
            <x v="144"/>
          </reference>
        </references>
      </pivotArea>
    </format>
    <format dxfId="13378">
      <pivotArea dataOnly="0" labelOnly="1" fieldPosition="0">
        <references count="3">
          <reference field="0" count="1" selected="0">
            <x v="146"/>
          </reference>
          <reference field="1" count="1" selected="0">
            <x v="144"/>
          </reference>
          <reference field="2" count="1">
            <x v="145"/>
          </reference>
        </references>
      </pivotArea>
    </format>
    <format dxfId="13377">
      <pivotArea dataOnly="0" labelOnly="1" fieldPosition="0">
        <references count="3">
          <reference field="0" count="1" selected="0">
            <x v="147"/>
          </reference>
          <reference field="1" count="1" selected="0">
            <x v="145"/>
          </reference>
          <reference field="2" count="1">
            <x v="146"/>
          </reference>
        </references>
      </pivotArea>
    </format>
    <format dxfId="13376">
      <pivotArea dataOnly="0" labelOnly="1" fieldPosition="0">
        <references count="3">
          <reference field="0" count="1" selected="0">
            <x v="148"/>
          </reference>
          <reference field="1" count="1" selected="0">
            <x v="146"/>
          </reference>
          <reference field="2" count="1">
            <x v="147"/>
          </reference>
        </references>
      </pivotArea>
    </format>
    <format dxfId="13375">
      <pivotArea dataOnly="0" labelOnly="1" fieldPosition="0">
        <references count="3">
          <reference field="0" count="1" selected="0">
            <x v="149"/>
          </reference>
          <reference field="1" count="1" selected="0">
            <x v="147"/>
          </reference>
          <reference field="2" count="1">
            <x v="148"/>
          </reference>
        </references>
      </pivotArea>
    </format>
    <format dxfId="13374">
      <pivotArea dataOnly="0" labelOnly="1" fieldPosition="0">
        <references count="3">
          <reference field="0" count="1" selected="0">
            <x v="150"/>
          </reference>
          <reference field="1" count="1" selected="0">
            <x v="148"/>
          </reference>
          <reference field="2" count="1">
            <x v="149"/>
          </reference>
        </references>
      </pivotArea>
    </format>
    <format dxfId="13373">
      <pivotArea dataOnly="0" labelOnly="1" fieldPosition="0">
        <references count="3">
          <reference field="0" count="1" selected="0">
            <x v="151"/>
          </reference>
          <reference field="1" count="1" selected="0">
            <x v="149"/>
          </reference>
          <reference field="2" count="1">
            <x v="150"/>
          </reference>
        </references>
      </pivotArea>
    </format>
    <format dxfId="13372">
      <pivotArea dataOnly="0" labelOnly="1" fieldPosition="0">
        <references count="3">
          <reference field="0" count="1" selected="0">
            <x v="152"/>
          </reference>
          <reference field="1" count="1" selected="0">
            <x v="150"/>
          </reference>
          <reference field="2" count="1">
            <x v="151"/>
          </reference>
        </references>
      </pivotArea>
    </format>
    <format dxfId="13371">
      <pivotArea dataOnly="0" labelOnly="1" fieldPosition="0">
        <references count="3">
          <reference field="0" count="1" selected="0">
            <x v="153"/>
          </reference>
          <reference field="1" count="1" selected="0">
            <x v="151"/>
          </reference>
          <reference field="2" count="1">
            <x v="152"/>
          </reference>
        </references>
      </pivotArea>
    </format>
    <format dxfId="13370">
      <pivotArea dataOnly="0" labelOnly="1" fieldPosition="0">
        <references count="3">
          <reference field="0" count="1" selected="0">
            <x v="154"/>
          </reference>
          <reference field="1" count="1" selected="0">
            <x v="152"/>
          </reference>
          <reference field="2" count="1">
            <x v="153"/>
          </reference>
        </references>
      </pivotArea>
    </format>
    <format dxfId="13369">
      <pivotArea dataOnly="0" labelOnly="1" fieldPosition="0">
        <references count="3">
          <reference field="0" count="1" selected="0">
            <x v="155"/>
          </reference>
          <reference field="1" count="1" selected="0">
            <x v="153"/>
          </reference>
          <reference field="2" count="1">
            <x v="154"/>
          </reference>
        </references>
      </pivotArea>
    </format>
    <format dxfId="13368">
      <pivotArea dataOnly="0" labelOnly="1" fieldPosition="0">
        <references count="3">
          <reference field="0" count="1" selected="0">
            <x v="156"/>
          </reference>
          <reference field="1" count="1" selected="0">
            <x v="154"/>
          </reference>
          <reference field="2" count="1">
            <x v="155"/>
          </reference>
        </references>
      </pivotArea>
    </format>
    <format dxfId="13367">
      <pivotArea dataOnly="0" labelOnly="1" fieldPosition="0">
        <references count="3">
          <reference field="0" count="1" selected="0">
            <x v="157"/>
          </reference>
          <reference field="1" count="1" selected="0">
            <x v="155"/>
          </reference>
          <reference field="2" count="1">
            <x v="156"/>
          </reference>
        </references>
      </pivotArea>
    </format>
    <format dxfId="13366">
      <pivotArea dataOnly="0" labelOnly="1" fieldPosition="0">
        <references count="3">
          <reference field="0" count="1" selected="0">
            <x v="158"/>
          </reference>
          <reference field="1" count="1" selected="0">
            <x v="156"/>
          </reference>
          <reference field="2" count="1">
            <x v="157"/>
          </reference>
        </references>
      </pivotArea>
    </format>
    <format dxfId="13365">
      <pivotArea dataOnly="0" labelOnly="1" fieldPosition="0">
        <references count="3">
          <reference field="0" count="1" selected="0">
            <x v="159"/>
          </reference>
          <reference field="1" count="1" selected="0">
            <x v="157"/>
          </reference>
          <reference field="2" count="1">
            <x v="158"/>
          </reference>
        </references>
      </pivotArea>
    </format>
    <format dxfId="13364">
      <pivotArea dataOnly="0" labelOnly="1" fieldPosition="0">
        <references count="3">
          <reference field="0" count="1" selected="0">
            <x v="160"/>
          </reference>
          <reference field="1" count="1" selected="0">
            <x v="158"/>
          </reference>
          <reference field="2" count="1">
            <x v="159"/>
          </reference>
        </references>
      </pivotArea>
    </format>
    <format dxfId="13363">
      <pivotArea dataOnly="0" labelOnly="1" fieldPosition="0">
        <references count="3">
          <reference field="0" count="1" selected="0">
            <x v="161"/>
          </reference>
          <reference field="1" count="1" selected="0">
            <x v="159"/>
          </reference>
          <reference field="2" count="1">
            <x v="160"/>
          </reference>
        </references>
      </pivotArea>
    </format>
    <format dxfId="13362">
      <pivotArea dataOnly="0" labelOnly="1" fieldPosition="0">
        <references count="3">
          <reference field="0" count="1" selected="0">
            <x v="162"/>
          </reference>
          <reference field="1" count="1" selected="0">
            <x v="160"/>
          </reference>
          <reference field="2" count="1">
            <x v="161"/>
          </reference>
        </references>
      </pivotArea>
    </format>
    <format dxfId="13361">
      <pivotArea dataOnly="0" labelOnly="1" fieldPosition="0">
        <references count="3">
          <reference field="0" count="1" selected="0">
            <x v="163"/>
          </reference>
          <reference field="1" count="1" selected="0">
            <x v="161"/>
          </reference>
          <reference field="2" count="1">
            <x v="162"/>
          </reference>
        </references>
      </pivotArea>
    </format>
    <format dxfId="13360">
      <pivotArea dataOnly="0" labelOnly="1" fieldPosition="0">
        <references count="3">
          <reference field="0" count="1" selected="0">
            <x v="164"/>
          </reference>
          <reference field="1" count="1" selected="0">
            <x v="162"/>
          </reference>
          <reference field="2" count="1">
            <x v="163"/>
          </reference>
        </references>
      </pivotArea>
    </format>
    <format dxfId="13359">
      <pivotArea dataOnly="0" labelOnly="1" fieldPosition="0">
        <references count="3">
          <reference field="0" count="1" selected="0">
            <x v="165"/>
          </reference>
          <reference field="1" count="1" selected="0">
            <x v="163"/>
          </reference>
          <reference field="2" count="1">
            <x v="164"/>
          </reference>
        </references>
      </pivotArea>
    </format>
    <format dxfId="13358">
      <pivotArea dataOnly="0" labelOnly="1" fieldPosition="0">
        <references count="3">
          <reference field="0" count="1" selected="0">
            <x v="166"/>
          </reference>
          <reference field="1" count="1" selected="0">
            <x v="164"/>
          </reference>
          <reference field="2" count="1">
            <x v="165"/>
          </reference>
        </references>
      </pivotArea>
    </format>
    <format dxfId="13357">
      <pivotArea dataOnly="0" labelOnly="1" fieldPosition="0">
        <references count="3">
          <reference field="0" count="1" selected="0">
            <x v="167"/>
          </reference>
          <reference field="1" count="1" selected="0">
            <x v="165"/>
          </reference>
          <reference field="2" count="1">
            <x v="166"/>
          </reference>
        </references>
      </pivotArea>
    </format>
    <format dxfId="13356">
      <pivotArea dataOnly="0" labelOnly="1" fieldPosition="0">
        <references count="3">
          <reference field="0" count="1" selected="0">
            <x v="168"/>
          </reference>
          <reference field="1" count="1" selected="0">
            <x v="166"/>
          </reference>
          <reference field="2" count="1">
            <x v="167"/>
          </reference>
        </references>
      </pivotArea>
    </format>
    <format dxfId="13355">
      <pivotArea dataOnly="0" labelOnly="1" fieldPosition="0">
        <references count="3">
          <reference field="0" count="1" selected="0">
            <x v="169"/>
          </reference>
          <reference field="1" count="1" selected="0">
            <x v="167"/>
          </reference>
          <reference field="2" count="1">
            <x v="168"/>
          </reference>
        </references>
      </pivotArea>
    </format>
    <format dxfId="13354">
      <pivotArea dataOnly="0" labelOnly="1" fieldPosition="0">
        <references count="3">
          <reference field="0" count="1" selected="0">
            <x v="170"/>
          </reference>
          <reference field="1" count="1" selected="0">
            <x v="168"/>
          </reference>
          <reference field="2" count="1">
            <x v="169"/>
          </reference>
        </references>
      </pivotArea>
    </format>
    <format dxfId="13353">
      <pivotArea dataOnly="0" labelOnly="1" fieldPosition="0">
        <references count="3">
          <reference field="0" count="1" selected="0">
            <x v="171"/>
          </reference>
          <reference field="1" count="1" selected="0">
            <x v="169"/>
          </reference>
          <reference field="2" count="1">
            <x v="170"/>
          </reference>
        </references>
      </pivotArea>
    </format>
    <format dxfId="13352">
      <pivotArea dataOnly="0" labelOnly="1" fieldPosition="0">
        <references count="3">
          <reference field="0" count="1" selected="0">
            <x v="172"/>
          </reference>
          <reference field="1" count="1" selected="0">
            <x v="170"/>
          </reference>
          <reference field="2" count="1">
            <x v="171"/>
          </reference>
        </references>
      </pivotArea>
    </format>
    <format dxfId="13351">
      <pivotArea dataOnly="0" labelOnly="1" fieldPosition="0">
        <references count="3">
          <reference field="0" count="1" selected="0">
            <x v="173"/>
          </reference>
          <reference field="1" count="1" selected="0">
            <x v="171"/>
          </reference>
          <reference field="2" count="1">
            <x v="172"/>
          </reference>
        </references>
      </pivotArea>
    </format>
    <format dxfId="13350">
      <pivotArea dataOnly="0" labelOnly="1" fieldPosition="0">
        <references count="3">
          <reference field="0" count="1" selected="0">
            <x v="174"/>
          </reference>
          <reference field="1" count="1" selected="0">
            <x v="172"/>
          </reference>
          <reference field="2" count="1">
            <x v="173"/>
          </reference>
        </references>
      </pivotArea>
    </format>
    <format dxfId="13349">
      <pivotArea dataOnly="0" labelOnly="1" fieldPosition="0">
        <references count="3">
          <reference field="0" count="1" selected="0">
            <x v="175"/>
          </reference>
          <reference field="1" count="1" selected="0">
            <x v="173"/>
          </reference>
          <reference field="2" count="1">
            <x v="174"/>
          </reference>
        </references>
      </pivotArea>
    </format>
    <format dxfId="13348">
      <pivotArea dataOnly="0" labelOnly="1" fieldPosition="0">
        <references count="3">
          <reference field="0" count="1" selected="0">
            <x v="176"/>
          </reference>
          <reference field="1" count="1" selected="0">
            <x v="174"/>
          </reference>
          <reference field="2" count="1">
            <x v="175"/>
          </reference>
        </references>
      </pivotArea>
    </format>
    <format dxfId="13347">
      <pivotArea dataOnly="0" labelOnly="1" fieldPosition="0">
        <references count="3">
          <reference field="0" count="1" selected="0">
            <x v="177"/>
          </reference>
          <reference field="1" count="1" selected="0">
            <x v="175"/>
          </reference>
          <reference field="2" count="1">
            <x v="176"/>
          </reference>
        </references>
      </pivotArea>
    </format>
    <format dxfId="13346">
      <pivotArea dataOnly="0" labelOnly="1" fieldPosition="0">
        <references count="3">
          <reference field="0" count="1" selected="0">
            <x v="178"/>
          </reference>
          <reference field="1" count="1" selected="0">
            <x v="176"/>
          </reference>
          <reference field="2" count="1">
            <x v="177"/>
          </reference>
        </references>
      </pivotArea>
    </format>
    <format dxfId="13345">
      <pivotArea dataOnly="0" labelOnly="1" fieldPosition="0">
        <references count="3">
          <reference field="0" count="1" selected="0">
            <x v="179"/>
          </reference>
          <reference field="1" count="1" selected="0">
            <x v="177"/>
          </reference>
          <reference field="2" count="1">
            <x v="178"/>
          </reference>
        </references>
      </pivotArea>
    </format>
    <format dxfId="13344">
      <pivotArea dataOnly="0" labelOnly="1" fieldPosition="0">
        <references count="3">
          <reference field="0" count="1" selected="0">
            <x v="180"/>
          </reference>
          <reference field="1" count="1" selected="0">
            <x v="178"/>
          </reference>
          <reference field="2" count="1">
            <x v="179"/>
          </reference>
        </references>
      </pivotArea>
    </format>
    <format dxfId="13343">
      <pivotArea dataOnly="0" labelOnly="1" fieldPosition="0">
        <references count="3">
          <reference field="0" count="1" selected="0">
            <x v="181"/>
          </reference>
          <reference field="1" count="1" selected="0">
            <x v="179"/>
          </reference>
          <reference field="2" count="1">
            <x v="180"/>
          </reference>
        </references>
      </pivotArea>
    </format>
    <format dxfId="13342">
      <pivotArea dataOnly="0" labelOnly="1" fieldPosition="0">
        <references count="3">
          <reference field="0" count="1" selected="0">
            <x v="182"/>
          </reference>
          <reference field="1" count="1" selected="0">
            <x v="180"/>
          </reference>
          <reference field="2" count="1">
            <x v="181"/>
          </reference>
        </references>
      </pivotArea>
    </format>
    <format dxfId="13341">
      <pivotArea dataOnly="0" labelOnly="1" fieldPosition="0">
        <references count="3">
          <reference field="0" count="1" selected="0">
            <x v="183"/>
          </reference>
          <reference field="1" count="1" selected="0">
            <x v="181"/>
          </reference>
          <reference field="2" count="1">
            <x v="182"/>
          </reference>
        </references>
      </pivotArea>
    </format>
    <format dxfId="13340">
      <pivotArea dataOnly="0" labelOnly="1" fieldPosition="0">
        <references count="3">
          <reference field="0" count="1" selected="0">
            <x v="184"/>
          </reference>
          <reference field="1" count="1" selected="0">
            <x v="182"/>
          </reference>
          <reference field="2" count="1">
            <x v="183"/>
          </reference>
        </references>
      </pivotArea>
    </format>
    <format dxfId="13339">
      <pivotArea dataOnly="0" labelOnly="1" fieldPosition="0">
        <references count="3">
          <reference field="0" count="1" selected="0">
            <x v="185"/>
          </reference>
          <reference field="1" count="1" selected="0">
            <x v="183"/>
          </reference>
          <reference field="2" count="1">
            <x v="184"/>
          </reference>
        </references>
      </pivotArea>
    </format>
    <format dxfId="13338">
      <pivotArea dataOnly="0" labelOnly="1" fieldPosition="0">
        <references count="3">
          <reference field="0" count="1" selected="0">
            <x v="186"/>
          </reference>
          <reference field="1" count="1" selected="0">
            <x v="184"/>
          </reference>
          <reference field="2" count="1">
            <x v="185"/>
          </reference>
        </references>
      </pivotArea>
    </format>
    <format dxfId="13337">
      <pivotArea dataOnly="0" labelOnly="1" fieldPosition="0">
        <references count="3">
          <reference field="0" count="1" selected="0">
            <x v="187"/>
          </reference>
          <reference field="1" count="1" selected="0">
            <x v="185"/>
          </reference>
          <reference field="2" count="1">
            <x v="186"/>
          </reference>
        </references>
      </pivotArea>
    </format>
    <format dxfId="13336">
      <pivotArea dataOnly="0" labelOnly="1" fieldPosition="0">
        <references count="3">
          <reference field="0" count="1" selected="0">
            <x v="188"/>
          </reference>
          <reference field="1" count="1" selected="0">
            <x v="186"/>
          </reference>
          <reference field="2" count="1">
            <x v="187"/>
          </reference>
        </references>
      </pivotArea>
    </format>
    <format dxfId="13335">
      <pivotArea dataOnly="0" labelOnly="1" fieldPosition="0">
        <references count="3">
          <reference field="0" count="1" selected="0">
            <x v="189"/>
          </reference>
          <reference field="1" count="1" selected="0">
            <x v="187"/>
          </reference>
          <reference field="2" count="1">
            <x v="188"/>
          </reference>
        </references>
      </pivotArea>
    </format>
    <format dxfId="13334">
      <pivotArea dataOnly="0" labelOnly="1" fieldPosition="0">
        <references count="3">
          <reference field="0" count="1" selected="0">
            <x v="190"/>
          </reference>
          <reference field="1" count="1" selected="0">
            <x v="188"/>
          </reference>
          <reference field="2" count="1">
            <x v="189"/>
          </reference>
        </references>
      </pivotArea>
    </format>
    <format dxfId="13333">
      <pivotArea dataOnly="0" labelOnly="1" fieldPosition="0">
        <references count="3">
          <reference field="0" count="1" selected="0">
            <x v="191"/>
          </reference>
          <reference field="1" count="1" selected="0">
            <x v="189"/>
          </reference>
          <reference field="2" count="1">
            <x v="190"/>
          </reference>
        </references>
      </pivotArea>
    </format>
    <format dxfId="13332">
      <pivotArea dataOnly="0" labelOnly="1" fieldPosition="0">
        <references count="3">
          <reference field="0" count="1" selected="0">
            <x v="192"/>
          </reference>
          <reference field="1" count="1" selected="0">
            <x v="190"/>
          </reference>
          <reference field="2" count="1">
            <x v="191"/>
          </reference>
        </references>
      </pivotArea>
    </format>
    <format dxfId="13331">
      <pivotArea dataOnly="0" labelOnly="1" fieldPosition="0">
        <references count="3">
          <reference field="0" count="1" selected="0">
            <x v="193"/>
          </reference>
          <reference field="1" count="1" selected="0">
            <x v="191"/>
          </reference>
          <reference field="2" count="1">
            <x v="192"/>
          </reference>
        </references>
      </pivotArea>
    </format>
    <format dxfId="13330">
      <pivotArea dataOnly="0" labelOnly="1" fieldPosition="0">
        <references count="3">
          <reference field="0" count="1" selected="0">
            <x v="194"/>
          </reference>
          <reference field="1" count="1" selected="0">
            <x v="192"/>
          </reference>
          <reference field="2" count="1">
            <x v="193"/>
          </reference>
        </references>
      </pivotArea>
    </format>
    <format dxfId="13329">
      <pivotArea dataOnly="0" labelOnly="1" fieldPosition="0">
        <references count="3">
          <reference field="0" count="1" selected="0">
            <x v="195"/>
          </reference>
          <reference field="1" count="1" selected="0">
            <x v="193"/>
          </reference>
          <reference field="2" count="1">
            <x v="194"/>
          </reference>
        </references>
      </pivotArea>
    </format>
    <format dxfId="13328">
      <pivotArea dataOnly="0" labelOnly="1" fieldPosition="0">
        <references count="3">
          <reference field="0" count="1" selected="0">
            <x v="196"/>
          </reference>
          <reference field="1" count="1" selected="0">
            <x v="194"/>
          </reference>
          <reference field="2" count="1">
            <x v="195"/>
          </reference>
        </references>
      </pivotArea>
    </format>
    <format dxfId="13327">
      <pivotArea dataOnly="0" labelOnly="1" fieldPosition="0">
        <references count="3">
          <reference field="0" count="1" selected="0">
            <x v="197"/>
          </reference>
          <reference field="1" count="1" selected="0">
            <x v="195"/>
          </reference>
          <reference field="2" count="1">
            <x v="196"/>
          </reference>
        </references>
      </pivotArea>
    </format>
    <format dxfId="13326">
      <pivotArea dataOnly="0" labelOnly="1" fieldPosition="0">
        <references count="3">
          <reference field="0" count="1" selected="0">
            <x v="198"/>
          </reference>
          <reference field="1" count="1" selected="0">
            <x v="196"/>
          </reference>
          <reference field="2" count="1">
            <x v="197"/>
          </reference>
        </references>
      </pivotArea>
    </format>
    <format dxfId="13325">
      <pivotArea dataOnly="0" labelOnly="1" fieldPosition="0">
        <references count="3">
          <reference field="0" count="1" selected="0">
            <x v="199"/>
          </reference>
          <reference field="1" count="1" selected="0">
            <x v="197"/>
          </reference>
          <reference field="2" count="1">
            <x v="198"/>
          </reference>
        </references>
      </pivotArea>
    </format>
    <format dxfId="13324">
      <pivotArea dataOnly="0" labelOnly="1" fieldPosition="0">
        <references count="3">
          <reference field="0" count="1" selected="0">
            <x v="200"/>
          </reference>
          <reference field="1" count="1" selected="0">
            <x v="198"/>
          </reference>
          <reference field="2" count="1">
            <x v="199"/>
          </reference>
        </references>
      </pivotArea>
    </format>
    <format dxfId="13323">
      <pivotArea dataOnly="0" labelOnly="1" fieldPosition="0">
        <references count="3">
          <reference field="0" count="1" selected="0">
            <x v="201"/>
          </reference>
          <reference field="1" count="1" selected="0">
            <x v="199"/>
          </reference>
          <reference field="2" count="1">
            <x v="200"/>
          </reference>
        </references>
      </pivotArea>
    </format>
    <format dxfId="13322">
      <pivotArea dataOnly="0" labelOnly="1" fieldPosition="0">
        <references count="3">
          <reference field="0" count="1" selected="0">
            <x v="202"/>
          </reference>
          <reference field="1" count="1" selected="0">
            <x v="200"/>
          </reference>
          <reference field="2" count="1">
            <x v="201"/>
          </reference>
        </references>
      </pivotArea>
    </format>
    <format dxfId="13321">
      <pivotArea dataOnly="0" labelOnly="1" fieldPosition="0">
        <references count="3">
          <reference field="0" count="1" selected="0">
            <x v="203"/>
          </reference>
          <reference field="1" count="1" selected="0">
            <x v="201"/>
          </reference>
          <reference field="2" count="1">
            <x v="202"/>
          </reference>
        </references>
      </pivotArea>
    </format>
    <format dxfId="13320">
      <pivotArea dataOnly="0" labelOnly="1" fieldPosition="0">
        <references count="3">
          <reference field="0" count="1" selected="0">
            <x v="204"/>
          </reference>
          <reference field="1" count="1" selected="0">
            <x v="202"/>
          </reference>
          <reference field="2" count="1">
            <x v="203"/>
          </reference>
        </references>
      </pivotArea>
    </format>
    <format dxfId="13319">
      <pivotArea dataOnly="0" labelOnly="1" fieldPosition="0">
        <references count="3">
          <reference field="0" count="1" selected="0">
            <x v="205"/>
          </reference>
          <reference field="1" count="1" selected="0">
            <x v="203"/>
          </reference>
          <reference field="2" count="1">
            <x v="204"/>
          </reference>
        </references>
      </pivotArea>
    </format>
    <format dxfId="13318">
      <pivotArea dataOnly="0" labelOnly="1" fieldPosition="0">
        <references count="3">
          <reference field="0" count="1" selected="0">
            <x v="206"/>
          </reference>
          <reference field="1" count="1" selected="0">
            <x v="204"/>
          </reference>
          <reference field="2" count="1">
            <x v="205"/>
          </reference>
        </references>
      </pivotArea>
    </format>
    <format dxfId="13317">
      <pivotArea dataOnly="0" labelOnly="1" fieldPosition="0">
        <references count="3">
          <reference field="0" count="1" selected="0">
            <x v="207"/>
          </reference>
          <reference field="1" count="1" selected="0">
            <x v="205"/>
          </reference>
          <reference field="2" count="1">
            <x v="206"/>
          </reference>
        </references>
      </pivotArea>
    </format>
    <format dxfId="13316">
      <pivotArea dataOnly="0" labelOnly="1" fieldPosition="0">
        <references count="3">
          <reference field="0" count="1" selected="0">
            <x v="208"/>
          </reference>
          <reference field="1" count="1" selected="0">
            <x v="206"/>
          </reference>
          <reference field="2" count="1">
            <x v="207"/>
          </reference>
        </references>
      </pivotArea>
    </format>
    <format dxfId="13315">
      <pivotArea dataOnly="0" labelOnly="1" fieldPosition="0">
        <references count="3">
          <reference field="0" count="1" selected="0">
            <x v="209"/>
          </reference>
          <reference field="1" count="1" selected="0">
            <x v="207"/>
          </reference>
          <reference field="2" count="1">
            <x v="208"/>
          </reference>
        </references>
      </pivotArea>
    </format>
    <format dxfId="13314">
      <pivotArea dataOnly="0" labelOnly="1" fieldPosition="0">
        <references count="3">
          <reference field="0" count="1" selected="0">
            <x v="210"/>
          </reference>
          <reference field="1" count="1" selected="0">
            <x v="208"/>
          </reference>
          <reference field="2" count="1">
            <x v="209"/>
          </reference>
        </references>
      </pivotArea>
    </format>
    <format dxfId="13313">
      <pivotArea dataOnly="0" labelOnly="1" fieldPosition="0">
        <references count="3">
          <reference field="0" count="1" selected="0">
            <x v="211"/>
          </reference>
          <reference field="1" count="1" selected="0">
            <x v="209"/>
          </reference>
          <reference field="2" count="1">
            <x v="210"/>
          </reference>
        </references>
      </pivotArea>
    </format>
    <format dxfId="13312">
      <pivotArea dataOnly="0" labelOnly="1" fieldPosition="0">
        <references count="3">
          <reference field="0" count="1" selected="0">
            <x v="212"/>
          </reference>
          <reference field="1" count="1" selected="0">
            <x v="210"/>
          </reference>
          <reference field="2" count="1">
            <x v="211"/>
          </reference>
        </references>
      </pivotArea>
    </format>
    <format dxfId="13311">
      <pivotArea dataOnly="0" labelOnly="1" fieldPosition="0">
        <references count="3">
          <reference field="0" count="1" selected="0">
            <x v="213"/>
          </reference>
          <reference field="1" count="1" selected="0">
            <x v="211"/>
          </reference>
          <reference field="2" count="1">
            <x v="212"/>
          </reference>
        </references>
      </pivotArea>
    </format>
    <format dxfId="13310">
      <pivotArea dataOnly="0" labelOnly="1" fieldPosition="0">
        <references count="3">
          <reference field="0" count="1" selected="0">
            <x v="214"/>
          </reference>
          <reference field="1" count="1" selected="0">
            <x v="212"/>
          </reference>
          <reference field="2" count="1">
            <x v="213"/>
          </reference>
        </references>
      </pivotArea>
    </format>
    <format dxfId="13309">
      <pivotArea dataOnly="0" labelOnly="1" fieldPosition="0">
        <references count="3">
          <reference field="0" count="1" selected="0">
            <x v="215"/>
          </reference>
          <reference field="1" count="1" selected="0">
            <x v="213"/>
          </reference>
          <reference field="2" count="1">
            <x v="214"/>
          </reference>
        </references>
      </pivotArea>
    </format>
    <format dxfId="13308">
      <pivotArea dataOnly="0" labelOnly="1" fieldPosition="0">
        <references count="3">
          <reference field="0" count="1" selected="0">
            <x v="216"/>
          </reference>
          <reference field="1" count="1" selected="0">
            <x v="214"/>
          </reference>
          <reference field="2" count="1">
            <x v="215"/>
          </reference>
        </references>
      </pivotArea>
    </format>
    <format dxfId="13307">
      <pivotArea dataOnly="0" labelOnly="1" fieldPosition="0">
        <references count="3">
          <reference field="0" count="1" selected="0">
            <x v="217"/>
          </reference>
          <reference field="1" count="1" selected="0">
            <x v="215"/>
          </reference>
          <reference field="2" count="1">
            <x v="216"/>
          </reference>
        </references>
      </pivotArea>
    </format>
    <format dxfId="13306">
      <pivotArea dataOnly="0" labelOnly="1" fieldPosition="0">
        <references count="3">
          <reference field="0" count="1" selected="0">
            <x v="218"/>
          </reference>
          <reference field="1" count="1" selected="0">
            <x v="216"/>
          </reference>
          <reference field="2" count="1">
            <x v="217"/>
          </reference>
        </references>
      </pivotArea>
    </format>
    <format dxfId="13305">
      <pivotArea dataOnly="0" labelOnly="1" fieldPosition="0">
        <references count="3">
          <reference field="0" count="1" selected="0">
            <x v="219"/>
          </reference>
          <reference field="1" count="1" selected="0">
            <x v="217"/>
          </reference>
          <reference field="2" count="1">
            <x v="218"/>
          </reference>
        </references>
      </pivotArea>
    </format>
    <format dxfId="13304">
      <pivotArea dataOnly="0" labelOnly="1" fieldPosition="0">
        <references count="3">
          <reference field="0" count="1" selected="0">
            <x v="220"/>
          </reference>
          <reference field="1" count="1" selected="0">
            <x v="218"/>
          </reference>
          <reference field="2" count="1">
            <x v="219"/>
          </reference>
        </references>
      </pivotArea>
    </format>
    <format dxfId="13303">
      <pivotArea dataOnly="0" labelOnly="1" fieldPosition="0">
        <references count="3">
          <reference field="0" count="1" selected="0">
            <x v="221"/>
          </reference>
          <reference field="1" count="1" selected="0">
            <x v="219"/>
          </reference>
          <reference field="2" count="1">
            <x v="220"/>
          </reference>
        </references>
      </pivotArea>
    </format>
    <format dxfId="13302">
      <pivotArea dataOnly="0" labelOnly="1" fieldPosition="0">
        <references count="3">
          <reference field="0" count="1" selected="0">
            <x v="222"/>
          </reference>
          <reference field="1" count="1" selected="0">
            <x v="220"/>
          </reference>
          <reference field="2" count="1">
            <x v="221"/>
          </reference>
        </references>
      </pivotArea>
    </format>
    <format dxfId="13301">
      <pivotArea dataOnly="0" labelOnly="1" fieldPosition="0">
        <references count="3">
          <reference field="0" count="1" selected="0">
            <x v="223"/>
          </reference>
          <reference field="1" count="1" selected="0">
            <x v="221"/>
          </reference>
          <reference field="2" count="1">
            <x v="222"/>
          </reference>
        </references>
      </pivotArea>
    </format>
    <format dxfId="13300">
      <pivotArea dataOnly="0" labelOnly="1" fieldPosition="0">
        <references count="3">
          <reference field="0" count="1" selected="0">
            <x v="224"/>
          </reference>
          <reference field="1" count="1" selected="0">
            <x v="222"/>
          </reference>
          <reference field="2" count="1">
            <x v="223"/>
          </reference>
        </references>
      </pivotArea>
    </format>
    <format dxfId="13299">
      <pivotArea dataOnly="0" labelOnly="1" fieldPosition="0">
        <references count="3">
          <reference field="0" count="1" selected="0">
            <x v="225"/>
          </reference>
          <reference field="1" count="1" selected="0">
            <x v="223"/>
          </reference>
          <reference field="2" count="1">
            <x v="224"/>
          </reference>
        </references>
      </pivotArea>
    </format>
    <format dxfId="13298">
      <pivotArea dataOnly="0" labelOnly="1" fieldPosition="0">
        <references count="3">
          <reference field="0" count="1" selected="0">
            <x v="226"/>
          </reference>
          <reference field="1" count="1" selected="0">
            <x v="224"/>
          </reference>
          <reference field="2" count="1">
            <x v="225"/>
          </reference>
        </references>
      </pivotArea>
    </format>
    <format dxfId="13297">
      <pivotArea dataOnly="0" labelOnly="1" fieldPosition="0">
        <references count="3">
          <reference field="0" count="1" selected="0">
            <x v="227"/>
          </reference>
          <reference field="1" count="1" selected="0">
            <x v="225"/>
          </reference>
          <reference field="2" count="1">
            <x v="226"/>
          </reference>
        </references>
      </pivotArea>
    </format>
    <format dxfId="13296">
      <pivotArea dataOnly="0" labelOnly="1" fieldPosition="0">
        <references count="3">
          <reference field="0" count="1" selected="0">
            <x v="228"/>
          </reference>
          <reference field="1" count="1" selected="0">
            <x v="226"/>
          </reference>
          <reference field="2" count="1">
            <x v="227"/>
          </reference>
        </references>
      </pivotArea>
    </format>
    <format dxfId="13295">
      <pivotArea dataOnly="0" labelOnly="1" fieldPosition="0">
        <references count="3">
          <reference field="0" count="1" selected="0">
            <x v="229"/>
          </reference>
          <reference field="1" count="1" selected="0">
            <x v="227"/>
          </reference>
          <reference field="2" count="1">
            <x v="228"/>
          </reference>
        </references>
      </pivotArea>
    </format>
    <format dxfId="13294">
      <pivotArea dataOnly="0" labelOnly="1" fieldPosition="0">
        <references count="3">
          <reference field="0" count="1" selected="0">
            <x v="230"/>
          </reference>
          <reference field="1" count="1" selected="0">
            <x v="228"/>
          </reference>
          <reference field="2" count="1">
            <x v="229"/>
          </reference>
        </references>
      </pivotArea>
    </format>
    <format dxfId="13293">
      <pivotArea dataOnly="0" labelOnly="1" fieldPosition="0">
        <references count="3">
          <reference field="0" count="1" selected="0">
            <x v="231"/>
          </reference>
          <reference field="1" count="1" selected="0">
            <x v="229"/>
          </reference>
          <reference field="2" count="1">
            <x v="230"/>
          </reference>
        </references>
      </pivotArea>
    </format>
    <format dxfId="13292">
      <pivotArea dataOnly="0" labelOnly="1" fieldPosition="0">
        <references count="3">
          <reference field="0" count="1" selected="0">
            <x v="232"/>
          </reference>
          <reference field="1" count="1" selected="0">
            <x v="230"/>
          </reference>
          <reference field="2" count="1">
            <x v="231"/>
          </reference>
        </references>
      </pivotArea>
    </format>
    <format dxfId="13291">
      <pivotArea dataOnly="0" labelOnly="1" fieldPosition="0">
        <references count="3">
          <reference field="0" count="1" selected="0">
            <x v="233"/>
          </reference>
          <reference field="1" count="1" selected="0">
            <x v="231"/>
          </reference>
          <reference field="2" count="1">
            <x v="232"/>
          </reference>
        </references>
      </pivotArea>
    </format>
    <format dxfId="13290">
      <pivotArea dataOnly="0" labelOnly="1" fieldPosition="0">
        <references count="3">
          <reference field="0" count="1" selected="0">
            <x v="234"/>
          </reference>
          <reference field="1" count="1" selected="0">
            <x v="232"/>
          </reference>
          <reference field="2" count="1">
            <x v="233"/>
          </reference>
        </references>
      </pivotArea>
    </format>
    <format dxfId="13289">
      <pivotArea dataOnly="0" labelOnly="1" fieldPosition="0">
        <references count="3">
          <reference field="0" count="1" selected="0">
            <x v="235"/>
          </reference>
          <reference field="1" count="1" selected="0">
            <x v="233"/>
          </reference>
          <reference field="2" count="1">
            <x v="234"/>
          </reference>
        </references>
      </pivotArea>
    </format>
    <format dxfId="13288">
      <pivotArea dataOnly="0" labelOnly="1" fieldPosition="0">
        <references count="3">
          <reference field="0" count="1" selected="0">
            <x v="236"/>
          </reference>
          <reference field="1" count="1" selected="0">
            <x v="234"/>
          </reference>
          <reference field="2" count="1">
            <x v="235"/>
          </reference>
        </references>
      </pivotArea>
    </format>
    <format dxfId="13287">
      <pivotArea dataOnly="0" labelOnly="1" fieldPosition="0">
        <references count="3">
          <reference field="0" count="1" selected="0">
            <x v="237"/>
          </reference>
          <reference field="1" count="1" selected="0">
            <x v="235"/>
          </reference>
          <reference field="2" count="1">
            <x v="236"/>
          </reference>
        </references>
      </pivotArea>
    </format>
    <format dxfId="13286">
      <pivotArea dataOnly="0" labelOnly="1" fieldPosition="0">
        <references count="3">
          <reference field="0" count="1" selected="0">
            <x v="238"/>
          </reference>
          <reference field="1" count="1" selected="0">
            <x v="236"/>
          </reference>
          <reference field="2" count="1">
            <x v="237"/>
          </reference>
        </references>
      </pivotArea>
    </format>
    <format dxfId="13285">
      <pivotArea dataOnly="0" labelOnly="1" fieldPosition="0">
        <references count="3">
          <reference field="0" count="1" selected="0">
            <x v="239"/>
          </reference>
          <reference field="1" count="1" selected="0">
            <x v="237"/>
          </reference>
          <reference field="2" count="1">
            <x v="238"/>
          </reference>
        </references>
      </pivotArea>
    </format>
    <format dxfId="13284">
      <pivotArea dataOnly="0" labelOnly="1" fieldPosition="0">
        <references count="3">
          <reference field="0" count="1" selected="0">
            <x v="240"/>
          </reference>
          <reference field="1" count="1" selected="0">
            <x v="238"/>
          </reference>
          <reference field="2" count="1">
            <x v="239"/>
          </reference>
        </references>
      </pivotArea>
    </format>
    <format dxfId="13283">
      <pivotArea dataOnly="0" labelOnly="1" fieldPosition="0">
        <references count="3">
          <reference field="0" count="1" selected="0">
            <x v="241"/>
          </reference>
          <reference field="1" count="1" selected="0">
            <x v="239"/>
          </reference>
          <reference field="2" count="1">
            <x v="240"/>
          </reference>
        </references>
      </pivotArea>
    </format>
    <format dxfId="13282">
      <pivotArea dataOnly="0" labelOnly="1" fieldPosition="0">
        <references count="3">
          <reference field="0" count="1" selected="0">
            <x v="242"/>
          </reference>
          <reference field="1" count="1" selected="0">
            <x v="240"/>
          </reference>
          <reference field="2" count="1">
            <x v="241"/>
          </reference>
        </references>
      </pivotArea>
    </format>
    <format dxfId="13281">
      <pivotArea dataOnly="0" labelOnly="1" fieldPosition="0">
        <references count="3">
          <reference field="0" count="1" selected="0">
            <x v="243"/>
          </reference>
          <reference field="1" count="1" selected="0">
            <x v="241"/>
          </reference>
          <reference field="2" count="1">
            <x v="242"/>
          </reference>
        </references>
      </pivotArea>
    </format>
    <format dxfId="13280">
      <pivotArea dataOnly="0" labelOnly="1" fieldPosition="0">
        <references count="3">
          <reference field="0" count="1" selected="0">
            <x v="244"/>
          </reference>
          <reference field="1" count="1" selected="0">
            <x v="242"/>
          </reference>
          <reference field="2" count="1">
            <x v="243"/>
          </reference>
        </references>
      </pivotArea>
    </format>
    <format dxfId="13279">
      <pivotArea dataOnly="0" labelOnly="1" fieldPosition="0">
        <references count="3">
          <reference field="0" count="1" selected="0">
            <x v="245"/>
          </reference>
          <reference field="1" count="1" selected="0">
            <x v="243"/>
          </reference>
          <reference field="2" count="1">
            <x v="244"/>
          </reference>
        </references>
      </pivotArea>
    </format>
    <format dxfId="13278">
      <pivotArea dataOnly="0" labelOnly="1" fieldPosition="0">
        <references count="3">
          <reference field="0" count="1" selected="0">
            <x v="246"/>
          </reference>
          <reference field="1" count="1" selected="0">
            <x v="244"/>
          </reference>
          <reference field="2" count="1">
            <x v="245"/>
          </reference>
        </references>
      </pivotArea>
    </format>
    <format dxfId="13277">
      <pivotArea dataOnly="0" labelOnly="1" fieldPosition="0">
        <references count="3">
          <reference field="0" count="1" selected="0">
            <x v="247"/>
          </reference>
          <reference field="1" count="1" selected="0">
            <x v="245"/>
          </reference>
          <reference field="2" count="1">
            <x v="246"/>
          </reference>
        </references>
      </pivotArea>
    </format>
    <format dxfId="13276">
      <pivotArea dataOnly="0" labelOnly="1" fieldPosition="0">
        <references count="3">
          <reference field="0" count="1" selected="0">
            <x v="248"/>
          </reference>
          <reference field="1" count="1" selected="0">
            <x v="246"/>
          </reference>
          <reference field="2" count="1">
            <x v="247"/>
          </reference>
        </references>
      </pivotArea>
    </format>
    <format dxfId="13275">
      <pivotArea dataOnly="0" labelOnly="1" fieldPosition="0">
        <references count="3">
          <reference field="0" count="1" selected="0">
            <x v="249"/>
          </reference>
          <reference field="1" count="1" selected="0">
            <x v="247"/>
          </reference>
          <reference field="2" count="1">
            <x v="248"/>
          </reference>
        </references>
      </pivotArea>
    </format>
    <format dxfId="13274">
      <pivotArea dataOnly="0" labelOnly="1" fieldPosition="0">
        <references count="3">
          <reference field="0" count="1" selected="0">
            <x v="250"/>
          </reference>
          <reference field="1" count="1" selected="0">
            <x v="248"/>
          </reference>
          <reference field="2" count="1">
            <x v="249"/>
          </reference>
        </references>
      </pivotArea>
    </format>
    <format dxfId="13273">
      <pivotArea dataOnly="0" labelOnly="1" fieldPosition="0">
        <references count="3">
          <reference field="0" count="1" selected="0">
            <x v="251"/>
          </reference>
          <reference field="1" count="1" selected="0">
            <x v="249"/>
          </reference>
          <reference field="2" count="1">
            <x v="250"/>
          </reference>
        </references>
      </pivotArea>
    </format>
    <format dxfId="13272">
      <pivotArea dataOnly="0" labelOnly="1" fieldPosition="0">
        <references count="3">
          <reference field="0" count="1" selected="0">
            <x v="252"/>
          </reference>
          <reference field="1" count="1" selected="0">
            <x v="250"/>
          </reference>
          <reference field="2" count="1">
            <x v="251"/>
          </reference>
        </references>
      </pivotArea>
    </format>
    <format dxfId="13271">
      <pivotArea dataOnly="0" labelOnly="1" fieldPosition="0">
        <references count="3">
          <reference field="0" count="1" selected="0">
            <x v="253"/>
          </reference>
          <reference field="1" count="1" selected="0">
            <x v="251"/>
          </reference>
          <reference field="2" count="1">
            <x v="252"/>
          </reference>
        </references>
      </pivotArea>
    </format>
    <format dxfId="13270">
      <pivotArea dataOnly="0" labelOnly="1" fieldPosition="0">
        <references count="3">
          <reference field="0" count="1" selected="0">
            <x v="254"/>
          </reference>
          <reference field="1" count="1" selected="0">
            <x v="252"/>
          </reference>
          <reference field="2" count="1">
            <x v="253"/>
          </reference>
        </references>
      </pivotArea>
    </format>
    <format dxfId="13269">
      <pivotArea dataOnly="0" labelOnly="1" fieldPosition="0">
        <references count="3">
          <reference field="0" count="1" selected="0">
            <x v="255"/>
          </reference>
          <reference field="1" count="1" selected="0">
            <x v="253"/>
          </reference>
          <reference field="2" count="1">
            <x v="254"/>
          </reference>
        </references>
      </pivotArea>
    </format>
    <format dxfId="13268">
      <pivotArea dataOnly="0" labelOnly="1" fieldPosition="0">
        <references count="3">
          <reference field="0" count="1" selected="0">
            <x v="256"/>
          </reference>
          <reference field="1" count="1" selected="0">
            <x v="254"/>
          </reference>
          <reference field="2" count="1">
            <x v="255"/>
          </reference>
        </references>
      </pivotArea>
    </format>
    <format dxfId="13267">
      <pivotArea dataOnly="0" labelOnly="1" fieldPosition="0">
        <references count="3">
          <reference field="0" count="1" selected="0">
            <x v="257"/>
          </reference>
          <reference field="1" count="1" selected="0">
            <x v="255"/>
          </reference>
          <reference field="2" count="1">
            <x v="256"/>
          </reference>
        </references>
      </pivotArea>
    </format>
    <format dxfId="13266">
      <pivotArea dataOnly="0" labelOnly="1" fieldPosition="0">
        <references count="3">
          <reference field="0" count="1" selected="0">
            <x v="258"/>
          </reference>
          <reference field="1" count="1" selected="0">
            <x v="256"/>
          </reference>
          <reference field="2" count="1">
            <x v="257"/>
          </reference>
        </references>
      </pivotArea>
    </format>
    <format dxfId="13265">
      <pivotArea dataOnly="0" labelOnly="1" fieldPosition="0">
        <references count="3">
          <reference field="0" count="1" selected="0">
            <x v="259"/>
          </reference>
          <reference field="1" count="1" selected="0">
            <x v="257"/>
          </reference>
          <reference field="2" count="1">
            <x v="258"/>
          </reference>
        </references>
      </pivotArea>
    </format>
    <format dxfId="13264">
      <pivotArea dataOnly="0" labelOnly="1" fieldPosition="0">
        <references count="3">
          <reference field="0" count="1" selected="0">
            <x v="260"/>
          </reference>
          <reference field="1" count="1" selected="0">
            <x v="258"/>
          </reference>
          <reference field="2" count="1">
            <x v="259"/>
          </reference>
        </references>
      </pivotArea>
    </format>
    <format dxfId="13263">
      <pivotArea dataOnly="0" labelOnly="1" fieldPosition="0">
        <references count="3">
          <reference field="0" count="1" selected="0">
            <x v="261"/>
          </reference>
          <reference field="1" count="1" selected="0">
            <x v="259"/>
          </reference>
          <reference field="2" count="1">
            <x v="260"/>
          </reference>
        </references>
      </pivotArea>
    </format>
    <format dxfId="13262">
      <pivotArea dataOnly="0" labelOnly="1" fieldPosition="0">
        <references count="3">
          <reference field="0" count="1" selected="0">
            <x v="262"/>
          </reference>
          <reference field="1" count="1" selected="0">
            <x v="260"/>
          </reference>
          <reference field="2" count="1">
            <x v="261"/>
          </reference>
        </references>
      </pivotArea>
    </format>
    <format dxfId="13261">
      <pivotArea dataOnly="0" labelOnly="1" fieldPosition="0">
        <references count="3">
          <reference field="0" count="1" selected="0">
            <x v="263"/>
          </reference>
          <reference field="1" count="1" selected="0">
            <x v="261"/>
          </reference>
          <reference field="2" count="1">
            <x v="262"/>
          </reference>
        </references>
      </pivotArea>
    </format>
    <format dxfId="13260">
      <pivotArea dataOnly="0" labelOnly="1" fieldPosition="0">
        <references count="3">
          <reference field="0" count="1" selected="0">
            <x v="264"/>
          </reference>
          <reference field="1" count="1" selected="0">
            <x v="262"/>
          </reference>
          <reference field="2" count="1">
            <x v="263"/>
          </reference>
        </references>
      </pivotArea>
    </format>
    <format dxfId="13259">
      <pivotArea dataOnly="0" labelOnly="1" fieldPosition="0">
        <references count="3">
          <reference field="0" count="1" selected="0">
            <x v="265"/>
          </reference>
          <reference field="1" count="1" selected="0">
            <x v="263"/>
          </reference>
          <reference field="2" count="1">
            <x v="264"/>
          </reference>
        </references>
      </pivotArea>
    </format>
    <format dxfId="13258">
      <pivotArea dataOnly="0" labelOnly="1" fieldPosition="0">
        <references count="3">
          <reference field="0" count="1" selected="0">
            <x v="266"/>
          </reference>
          <reference field="1" count="1" selected="0">
            <x v="264"/>
          </reference>
          <reference field="2" count="1">
            <x v="265"/>
          </reference>
        </references>
      </pivotArea>
    </format>
    <format dxfId="13257">
      <pivotArea dataOnly="0" labelOnly="1" fieldPosition="0">
        <references count="3">
          <reference field="0" count="1" selected="0">
            <x v="267"/>
          </reference>
          <reference field="1" count="1" selected="0">
            <x v="265"/>
          </reference>
          <reference field="2" count="1">
            <x v="266"/>
          </reference>
        </references>
      </pivotArea>
    </format>
    <format dxfId="13256">
      <pivotArea dataOnly="0" labelOnly="1" fieldPosition="0">
        <references count="3">
          <reference field="0" count="1" selected="0">
            <x v="268"/>
          </reference>
          <reference field="1" count="1" selected="0">
            <x v="266"/>
          </reference>
          <reference field="2" count="1">
            <x v="267"/>
          </reference>
        </references>
      </pivotArea>
    </format>
    <format dxfId="13255">
      <pivotArea dataOnly="0" labelOnly="1" fieldPosition="0">
        <references count="3">
          <reference field="0" count="1" selected="0">
            <x v="269"/>
          </reference>
          <reference field="1" count="1" selected="0">
            <x v="267"/>
          </reference>
          <reference field="2" count="1">
            <x v="268"/>
          </reference>
        </references>
      </pivotArea>
    </format>
    <format dxfId="13254">
      <pivotArea dataOnly="0" labelOnly="1" fieldPosition="0">
        <references count="3">
          <reference field="0" count="1" selected="0">
            <x v="270"/>
          </reference>
          <reference field="1" count="1" selected="0">
            <x v="268"/>
          </reference>
          <reference field="2" count="1">
            <x v="269"/>
          </reference>
        </references>
      </pivotArea>
    </format>
    <format dxfId="13253">
      <pivotArea dataOnly="0" labelOnly="1" fieldPosition="0">
        <references count="3">
          <reference field="0" count="1" selected="0">
            <x v="271"/>
          </reference>
          <reference field="1" count="1" selected="0">
            <x v="269"/>
          </reference>
          <reference field="2" count="1">
            <x v="270"/>
          </reference>
        </references>
      </pivotArea>
    </format>
    <format dxfId="13252">
      <pivotArea dataOnly="0" labelOnly="1" fieldPosition="0">
        <references count="3">
          <reference field="0" count="1" selected="0">
            <x v="272"/>
          </reference>
          <reference field="1" count="1" selected="0">
            <x v="270"/>
          </reference>
          <reference field="2" count="1">
            <x v="271"/>
          </reference>
        </references>
      </pivotArea>
    </format>
    <format dxfId="13251">
      <pivotArea dataOnly="0" labelOnly="1" fieldPosition="0">
        <references count="3">
          <reference field="0" count="1" selected="0">
            <x v="273"/>
          </reference>
          <reference field="1" count="1" selected="0">
            <x v="271"/>
          </reference>
          <reference field="2" count="1">
            <x v="272"/>
          </reference>
        </references>
      </pivotArea>
    </format>
    <format dxfId="13250">
      <pivotArea dataOnly="0" labelOnly="1" fieldPosition="0">
        <references count="3">
          <reference field="0" count="1" selected="0">
            <x v="274"/>
          </reference>
          <reference field="1" count="1" selected="0">
            <x v="272"/>
          </reference>
          <reference field="2" count="1">
            <x v="273"/>
          </reference>
        </references>
      </pivotArea>
    </format>
    <format dxfId="13249">
      <pivotArea dataOnly="0" labelOnly="1" fieldPosition="0">
        <references count="3">
          <reference field="0" count="1" selected="0">
            <x v="275"/>
          </reference>
          <reference field="1" count="1" selected="0">
            <x v="273"/>
          </reference>
          <reference field="2" count="1">
            <x v="274"/>
          </reference>
        </references>
      </pivotArea>
    </format>
    <format dxfId="13248">
      <pivotArea dataOnly="0" labelOnly="1" fieldPosition="0">
        <references count="3">
          <reference field="0" count="1" selected="0">
            <x v="276"/>
          </reference>
          <reference field="1" count="1" selected="0">
            <x v="274"/>
          </reference>
          <reference field="2" count="1">
            <x v="275"/>
          </reference>
        </references>
      </pivotArea>
    </format>
    <format dxfId="13247">
      <pivotArea dataOnly="0" labelOnly="1" fieldPosition="0">
        <references count="3">
          <reference field="0" count="1" selected="0">
            <x v="277"/>
          </reference>
          <reference field="1" count="1" selected="0">
            <x v="275"/>
          </reference>
          <reference field="2" count="1">
            <x v="276"/>
          </reference>
        </references>
      </pivotArea>
    </format>
    <format dxfId="13246">
      <pivotArea dataOnly="0" labelOnly="1" fieldPosition="0">
        <references count="3">
          <reference field="0" count="1" selected="0">
            <x v="278"/>
          </reference>
          <reference field="1" count="1" selected="0">
            <x v="276"/>
          </reference>
          <reference field="2" count="1">
            <x v="277"/>
          </reference>
        </references>
      </pivotArea>
    </format>
    <format dxfId="13245">
      <pivotArea dataOnly="0" labelOnly="1" fieldPosition="0">
        <references count="3">
          <reference field="0" count="1" selected="0">
            <x v="279"/>
          </reference>
          <reference field="1" count="1" selected="0">
            <x v="277"/>
          </reference>
          <reference field="2" count="1">
            <x v="278"/>
          </reference>
        </references>
      </pivotArea>
    </format>
    <format dxfId="13244">
      <pivotArea dataOnly="0" labelOnly="1" fieldPosition="0">
        <references count="3">
          <reference field="0" count="1" selected="0">
            <x v="280"/>
          </reference>
          <reference field="1" count="1" selected="0">
            <x v="278"/>
          </reference>
          <reference field="2" count="1">
            <x v="279"/>
          </reference>
        </references>
      </pivotArea>
    </format>
    <format dxfId="13243">
      <pivotArea dataOnly="0" labelOnly="1" fieldPosition="0">
        <references count="3">
          <reference field="0" count="1" selected="0">
            <x v="281"/>
          </reference>
          <reference field="1" count="1" selected="0">
            <x v="279"/>
          </reference>
          <reference field="2" count="1">
            <x v="280"/>
          </reference>
        </references>
      </pivotArea>
    </format>
    <format dxfId="13242">
      <pivotArea dataOnly="0" labelOnly="1" fieldPosition="0">
        <references count="3">
          <reference field="0" count="1" selected="0">
            <x v="282"/>
          </reference>
          <reference field="1" count="1" selected="0">
            <x v="280"/>
          </reference>
          <reference field="2" count="1">
            <x v="281"/>
          </reference>
        </references>
      </pivotArea>
    </format>
    <format dxfId="13241">
      <pivotArea dataOnly="0" labelOnly="1" fieldPosition="0">
        <references count="3">
          <reference field="0" count="1" selected="0">
            <x v="283"/>
          </reference>
          <reference field="1" count="1" selected="0">
            <x v="281"/>
          </reference>
          <reference field="2" count="1">
            <x v="282"/>
          </reference>
        </references>
      </pivotArea>
    </format>
    <format dxfId="13240">
      <pivotArea dataOnly="0" labelOnly="1" fieldPosition="0">
        <references count="3">
          <reference field="0" count="1" selected="0">
            <x v="284"/>
          </reference>
          <reference field="1" count="1" selected="0">
            <x v="282"/>
          </reference>
          <reference field="2" count="1">
            <x v="283"/>
          </reference>
        </references>
      </pivotArea>
    </format>
    <format dxfId="13239">
      <pivotArea dataOnly="0" labelOnly="1" fieldPosition="0">
        <references count="3">
          <reference field="0" count="1" selected="0">
            <x v="285"/>
          </reference>
          <reference field="1" count="1" selected="0">
            <x v="283"/>
          </reference>
          <reference field="2" count="1">
            <x v="284"/>
          </reference>
        </references>
      </pivotArea>
    </format>
    <format dxfId="13238">
      <pivotArea dataOnly="0" labelOnly="1" fieldPosition="0">
        <references count="3">
          <reference field="0" count="1" selected="0">
            <x v="286"/>
          </reference>
          <reference field="1" count="1" selected="0">
            <x v="284"/>
          </reference>
          <reference field="2" count="1">
            <x v="285"/>
          </reference>
        </references>
      </pivotArea>
    </format>
    <format dxfId="13237">
      <pivotArea dataOnly="0" labelOnly="1" fieldPosition="0">
        <references count="3">
          <reference field="0" count="1" selected="0">
            <x v="287"/>
          </reference>
          <reference field="1" count="1" selected="0">
            <x v="285"/>
          </reference>
          <reference field="2" count="1">
            <x v="286"/>
          </reference>
        </references>
      </pivotArea>
    </format>
    <format dxfId="13236">
      <pivotArea dataOnly="0" labelOnly="1" fieldPosition="0">
        <references count="3">
          <reference field="0" count="1" selected="0">
            <x v="288"/>
          </reference>
          <reference field="1" count="1" selected="0">
            <x v="286"/>
          </reference>
          <reference field="2" count="1">
            <x v="287"/>
          </reference>
        </references>
      </pivotArea>
    </format>
    <format dxfId="13235">
      <pivotArea dataOnly="0" labelOnly="1" fieldPosition="0">
        <references count="3">
          <reference field="0" count="1" selected="0">
            <x v="289"/>
          </reference>
          <reference field="1" count="1" selected="0">
            <x v="287"/>
          </reference>
          <reference field="2" count="1">
            <x v="288"/>
          </reference>
        </references>
      </pivotArea>
    </format>
    <format dxfId="13234">
      <pivotArea dataOnly="0" labelOnly="1" fieldPosition="0">
        <references count="3">
          <reference field="0" count="1" selected="0">
            <x v="290"/>
          </reference>
          <reference field="1" count="1" selected="0">
            <x v="288"/>
          </reference>
          <reference field="2" count="1">
            <x v="289"/>
          </reference>
        </references>
      </pivotArea>
    </format>
    <format dxfId="13233">
      <pivotArea dataOnly="0" labelOnly="1" fieldPosition="0">
        <references count="3">
          <reference field="0" count="1" selected="0">
            <x v="291"/>
          </reference>
          <reference field="1" count="1" selected="0">
            <x v="289"/>
          </reference>
          <reference field="2" count="1">
            <x v="290"/>
          </reference>
        </references>
      </pivotArea>
    </format>
    <format dxfId="13232">
      <pivotArea dataOnly="0" labelOnly="1" fieldPosition="0">
        <references count="3">
          <reference field="0" count="1" selected="0">
            <x v="292"/>
          </reference>
          <reference field="1" count="1" selected="0">
            <x v="290"/>
          </reference>
          <reference field="2" count="1">
            <x v="291"/>
          </reference>
        </references>
      </pivotArea>
    </format>
    <format dxfId="13231">
      <pivotArea dataOnly="0" labelOnly="1" fieldPosition="0">
        <references count="3">
          <reference field="0" count="1" selected="0">
            <x v="293"/>
          </reference>
          <reference field="1" count="1" selected="0">
            <x v="291"/>
          </reference>
          <reference field="2" count="1">
            <x v="292"/>
          </reference>
        </references>
      </pivotArea>
    </format>
    <format dxfId="13230">
      <pivotArea dataOnly="0" labelOnly="1" fieldPosition="0">
        <references count="3">
          <reference field="0" count="1" selected="0">
            <x v="294"/>
          </reference>
          <reference field="1" count="1" selected="0">
            <x v="292"/>
          </reference>
          <reference field="2" count="1">
            <x v="293"/>
          </reference>
        </references>
      </pivotArea>
    </format>
    <format dxfId="13229">
      <pivotArea dataOnly="0" labelOnly="1" fieldPosition="0">
        <references count="3">
          <reference field="0" count="1" selected="0">
            <x v="295"/>
          </reference>
          <reference field="1" count="1" selected="0">
            <x v="293"/>
          </reference>
          <reference field="2" count="1">
            <x v="294"/>
          </reference>
        </references>
      </pivotArea>
    </format>
    <format dxfId="13228">
      <pivotArea dataOnly="0" labelOnly="1" fieldPosition="0">
        <references count="3">
          <reference field="0" count="1" selected="0">
            <x v="296"/>
          </reference>
          <reference field="1" count="1" selected="0">
            <x v="294"/>
          </reference>
          <reference field="2" count="1">
            <x v="295"/>
          </reference>
        </references>
      </pivotArea>
    </format>
    <format dxfId="13227">
      <pivotArea dataOnly="0" labelOnly="1" fieldPosition="0">
        <references count="3">
          <reference field="0" count="1" selected="0">
            <x v="297"/>
          </reference>
          <reference field="1" count="1" selected="0">
            <x v="295"/>
          </reference>
          <reference field="2" count="1">
            <x v="296"/>
          </reference>
        </references>
      </pivotArea>
    </format>
    <format dxfId="13226">
      <pivotArea dataOnly="0" labelOnly="1" fieldPosition="0">
        <references count="3">
          <reference field="0" count="1" selected="0">
            <x v="298"/>
          </reference>
          <reference field="1" count="1" selected="0">
            <x v="296"/>
          </reference>
          <reference field="2" count="1">
            <x v="297"/>
          </reference>
        </references>
      </pivotArea>
    </format>
    <format dxfId="13225">
      <pivotArea dataOnly="0" labelOnly="1" fieldPosition="0">
        <references count="3">
          <reference field="0" count="1" selected="0">
            <x v="299"/>
          </reference>
          <reference field="1" count="1" selected="0">
            <x v="297"/>
          </reference>
          <reference field="2" count="1">
            <x v="298"/>
          </reference>
        </references>
      </pivotArea>
    </format>
    <format dxfId="13224">
      <pivotArea dataOnly="0" labelOnly="1" fieldPosition="0">
        <references count="3">
          <reference field="0" count="1" selected="0">
            <x v="300"/>
          </reference>
          <reference field="1" count="1" selected="0">
            <x v="298"/>
          </reference>
          <reference field="2" count="1">
            <x v="299"/>
          </reference>
        </references>
      </pivotArea>
    </format>
    <format dxfId="13223">
      <pivotArea dataOnly="0" labelOnly="1" fieldPosition="0">
        <references count="3">
          <reference field="0" count="1" selected="0">
            <x v="301"/>
          </reference>
          <reference field="1" count="1" selected="0">
            <x v="299"/>
          </reference>
          <reference field="2" count="1">
            <x v="300"/>
          </reference>
        </references>
      </pivotArea>
    </format>
    <format dxfId="13222">
      <pivotArea dataOnly="0" labelOnly="1" fieldPosition="0">
        <references count="3">
          <reference field="0" count="1" selected="0">
            <x v="302"/>
          </reference>
          <reference field="1" count="1" selected="0">
            <x v="300"/>
          </reference>
          <reference field="2" count="1">
            <x v="301"/>
          </reference>
        </references>
      </pivotArea>
    </format>
    <format dxfId="13221">
      <pivotArea dataOnly="0" labelOnly="1" fieldPosition="0">
        <references count="3">
          <reference field="0" count="1" selected="0">
            <x v="303"/>
          </reference>
          <reference field="1" count="1" selected="0">
            <x v="301"/>
          </reference>
          <reference field="2" count="1">
            <x v="302"/>
          </reference>
        </references>
      </pivotArea>
    </format>
    <format dxfId="13220">
      <pivotArea dataOnly="0" labelOnly="1" fieldPosition="0">
        <references count="3">
          <reference field="0" count="1" selected="0">
            <x v="304"/>
          </reference>
          <reference field="1" count="1" selected="0">
            <x v="302"/>
          </reference>
          <reference field="2" count="1">
            <x v="303"/>
          </reference>
        </references>
      </pivotArea>
    </format>
    <format dxfId="13219">
      <pivotArea dataOnly="0" labelOnly="1" fieldPosition="0">
        <references count="3">
          <reference field="0" count="1" selected="0">
            <x v="305"/>
          </reference>
          <reference field="1" count="1" selected="0">
            <x v="303"/>
          </reference>
          <reference field="2" count="1">
            <x v="304"/>
          </reference>
        </references>
      </pivotArea>
    </format>
    <format dxfId="13218">
      <pivotArea dataOnly="0" labelOnly="1" fieldPosition="0">
        <references count="3">
          <reference field="0" count="1" selected="0">
            <x v="306"/>
          </reference>
          <reference field="1" count="1" selected="0">
            <x v="304"/>
          </reference>
          <reference field="2" count="1">
            <x v="305"/>
          </reference>
        </references>
      </pivotArea>
    </format>
    <format dxfId="13217">
      <pivotArea dataOnly="0" labelOnly="1" fieldPosition="0">
        <references count="3">
          <reference field="0" count="1" selected="0">
            <x v="307"/>
          </reference>
          <reference field="1" count="1" selected="0">
            <x v="305"/>
          </reference>
          <reference field="2" count="1">
            <x v="306"/>
          </reference>
        </references>
      </pivotArea>
    </format>
    <format dxfId="13216">
      <pivotArea dataOnly="0" labelOnly="1" fieldPosition="0">
        <references count="3">
          <reference field="0" count="1" selected="0">
            <x v="308"/>
          </reference>
          <reference field="1" count="1" selected="0">
            <x v="306"/>
          </reference>
          <reference field="2" count="1">
            <x v="307"/>
          </reference>
        </references>
      </pivotArea>
    </format>
    <format dxfId="13215">
      <pivotArea dataOnly="0" labelOnly="1" fieldPosition="0">
        <references count="3">
          <reference field="0" count="1" selected="0">
            <x v="309"/>
          </reference>
          <reference field="1" count="1" selected="0">
            <x v="307"/>
          </reference>
          <reference field="2" count="1">
            <x v="308"/>
          </reference>
        </references>
      </pivotArea>
    </format>
    <format dxfId="13214">
      <pivotArea dataOnly="0" labelOnly="1" fieldPosition="0">
        <references count="3">
          <reference field="0" count="1" selected="0">
            <x v="310"/>
          </reference>
          <reference field="1" count="1" selected="0">
            <x v="308"/>
          </reference>
          <reference field="2" count="1">
            <x v="309"/>
          </reference>
        </references>
      </pivotArea>
    </format>
    <format dxfId="13213">
      <pivotArea dataOnly="0" labelOnly="1" fieldPosition="0">
        <references count="3">
          <reference field="0" count="1" selected="0">
            <x v="311"/>
          </reference>
          <reference field="1" count="1" selected="0">
            <x v="309"/>
          </reference>
          <reference field="2" count="1">
            <x v="310"/>
          </reference>
        </references>
      </pivotArea>
    </format>
    <format dxfId="13212">
      <pivotArea dataOnly="0" labelOnly="1" fieldPosition="0">
        <references count="3">
          <reference field="0" count="1" selected="0">
            <x v="312"/>
          </reference>
          <reference field="1" count="1" selected="0">
            <x v="310"/>
          </reference>
          <reference field="2" count="1">
            <x v="311"/>
          </reference>
        </references>
      </pivotArea>
    </format>
    <format dxfId="13211">
      <pivotArea dataOnly="0" labelOnly="1" fieldPosition="0">
        <references count="3">
          <reference field="0" count="1" selected="0">
            <x v="313"/>
          </reference>
          <reference field="1" count="1" selected="0">
            <x v="311"/>
          </reference>
          <reference field="2" count="1">
            <x v="312"/>
          </reference>
        </references>
      </pivotArea>
    </format>
    <format dxfId="13210">
      <pivotArea dataOnly="0" labelOnly="1" fieldPosition="0">
        <references count="3">
          <reference field="0" count="1" selected="0">
            <x v="314"/>
          </reference>
          <reference field="1" count="1" selected="0">
            <x v="312"/>
          </reference>
          <reference field="2" count="1">
            <x v="313"/>
          </reference>
        </references>
      </pivotArea>
    </format>
    <format dxfId="13209">
      <pivotArea dataOnly="0" labelOnly="1" fieldPosition="0">
        <references count="3">
          <reference field="0" count="1" selected="0">
            <x v="315"/>
          </reference>
          <reference field="1" count="1" selected="0">
            <x v="313"/>
          </reference>
          <reference field="2" count="1">
            <x v="314"/>
          </reference>
        </references>
      </pivotArea>
    </format>
    <format dxfId="13208">
      <pivotArea dataOnly="0" labelOnly="1" fieldPosition="0">
        <references count="3">
          <reference field="0" count="1" selected="0">
            <x v="316"/>
          </reference>
          <reference field="1" count="1" selected="0">
            <x v="314"/>
          </reference>
          <reference field="2" count="1">
            <x v="315"/>
          </reference>
        </references>
      </pivotArea>
    </format>
    <format dxfId="13207">
      <pivotArea dataOnly="0" labelOnly="1" fieldPosition="0">
        <references count="3">
          <reference field="0" count="1" selected="0">
            <x v="317"/>
          </reference>
          <reference field="1" count="1" selected="0">
            <x v="315"/>
          </reference>
          <reference field="2" count="1">
            <x v="316"/>
          </reference>
        </references>
      </pivotArea>
    </format>
    <format dxfId="13206">
      <pivotArea dataOnly="0" labelOnly="1" fieldPosition="0">
        <references count="3">
          <reference field="0" count="1" selected="0">
            <x v="318"/>
          </reference>
          <reference field="1" count="1" selected="0">
            <x v="316"/>
          </reference>
          <reference field="2" count="1">
            <x v="317"/>
          </reference>
        </references>
      </pivotArea>
    </format>
    <format dxfId="13205">
      <pivotArea dataOnly="0" labelOnly="1" fieldPosition="0">
        <references count="3">
          <reference field="0" count="1" selected="0">
            <x v="319"/>
          </reference>
          <reference field="1" count="1" selected="0">
            <x v="317"/>
          </reference>
          <reference field="2" count="1">
            <x v="318"/>
          </reference>
        </references>
      </pivotArea>
    </format>
    <format dxfId="13204">
      <pivotArea dataOnly="0" labelOnly="1" fieldPosition="0">
        <references count="3">
          <reference field="0" count="1" selected="0">
            <x v="320"/>
          </reference>
          <reference field="1" count="1" selected="0">
            <x v="318"/>
          </reference>
          <reference field="2" count="1">
            <x v="319"/>
          </reference>
        </references>
      </pivotArea>
    </format>
    <format dxfId="13203">
      <pivotArea dataOnly="0" labelOnly="1" fieldPosition="0">
        <references count="3">
          <reference field="0" count="1" selected="0">
            <x v="321"/>
          </reference>
          <reference field="1" count="1" selected="0">
            <x v="319"/>
          </reference>
          <reference field="2" count="1">
            <x v="320"/>
          </reference>
        </references>
      </pivotArea>
    </format>
    <format dxfId="13202">
      <pivotArea dataOnly="0" labelOnly="1" fieldPosition="0">
        <references count="3">
          <reference field="0" count="1" selected="0">
            <x v="322"/>
          </reference>
          <reference field="1" count="1" selected="0">
            <x v="320"/>
          </reference>
          <reference field="2" count="1">
            <x v="321"/>
          </reference>
        </references>
      </pivotArea>
    </format>
    <format dxfId="13201">
      <pivotArea dataOnly="0" labelOnly="1" fieldPosition="0">
        <references count="3">
          <reference field="0" count="1" selected="0">
            <x v="323"/>
          </reference>
          <reference field="1" count="1" selected="0">
            <x v="321"/>
          </reference>
          <reference field="2" count="1">
            <x v="322"/>
          </reference>
        </references>
      </pivotArea>
    </format>
    <format dxfId="13200">
      <pivotArea dataOnly="0" labelOnly="1" fieldPosition="0">
        <references count="3">
          <reference field="0" count="1" selected="0">
            <x v="324"/>
          </reference>
          <reference field="1" count="1" selected="0">
            <x v="322"/>
          </reference>
          <reference field="2" count="1">
            <x v="323"/>
          </reference>
        </references>
      </pivotArea>
    </format>
    <format dxfId="13199">
      <pivotArea dataOnly="0" labelOnly="1" fieldPosition="0">
        <references count="3">
          <reference field="0" count="1" selected="0">
            <x v="325"/>
          </reference>
          <reference field="1" count="1" selected="0">
            <x v="323"/>
          </reference>
          <reference field="2" count="1">
            <x v="324"/>
          </reference>
        </references>
      </pivotArea>
    </format>
    <format dxfId="13198">
      <pivotArea dataOnly="0" labelOnly="1" fieldPosition="0">
        <references count="3">
          <reference field="0" count="1" selected="0">
            <x v="326"/>
          </reference>
          <reference field="1" count="1" selected="0">
            <x v="324"/>
          </reference>
          <reference field="2" count="1">
            <x v="325"/>
          </reference>
        </references>
      </pivotArea>
    </format>
    <format dxfId="13197">
      <pivotArea dataOnly="0" labelOnly="1" fieldPosition="0">
        <references count="3">
          <reference field="0" count="1" selected="0">
            <x v="327"/>
          </reference>
          <reference field="1" count="1" selected="0">
            <x v="325"/>
          </reference>
          <reference field="2" count="1">
            <x v="326"/>
          </reference>
        </references>
      </pivotArea>
    </format>
    <format dxfId="13196">
      <pivotArea dataOnly="0" labelOnly="1" fieldPosition="0">
        <references count="3">
          <reference field="0" count="1" selected="0">
            <x v="328"/>
          </reference>
          <reference field="1" count="1" selected="0">
            <x v="326"/>
          </reference>
          <reference field="2" count="1">
            <x v="327"/>
          </reference>
        </references>
      </pivotArea>
    </format>
    <format dxfId="13195">
      <pivotArea dataOnly="0" labelOnly="1" fieldPosition="0">
        <references count="3">
          <reference field="0" count="1" selected="0">
            <x v="329"/>
          </reference>
          <reference field="1" count="1" selected="0">
            <x v="327"/>
          </reference>
          <reference field="2" count="1">
            <x v="328"/>
          </reference>
        </references>
      </pivotArea>
    </format>
    <format dxfId="13194">
      <pivotArea dataOnly="0" labelOnly="1" fieldPosition="0">
        <references count="3">
          <reference field="0" count="1" selected="0">
            <x v="330"/>
          </reference>
          <reference field="1" count="1" selected="0">
            <x v="328"/>
          </reference>
          <reference field="2" count="1">
            <x v="329"/>
          </reference>
        </references>
      </pivotArea>
    </format>
    <format dxfId="13193">
      <pivotArea dataOnly="0" labelOnly="1" fieldPosition="0">
        <references count="3">
          <reference field="0" count="1" selected="0">
            <x v="331"/>
          </reference>
          <reference field="1" count="1" selected="0">
            <x v="329"/>
          </reference>
          <reference field="2" count="1">
            <x v="330"/>
          </reference>
        </references>
      </pivotArea>
    </format>
    <format dxfId="13192">
      <pivotArea dataOnly="0" labelOnly="1" fieldPosition="0">
        <references count="3">
          <reference field="0" count="1" selected="0">
            <x v="332"/>
          </reference>
          <reference field="1" count="1" selected="0">
            <x v="330"/>
          </reference>
          <reference field="2" count="1">
            <x v="331"/>
          </reference>
        </references>
      </pivotArea>
    </format>
    <format dxfId="13191">
      <pivotArea dataOnly="0" labelOnly="1" fieldPosition="0">
        <references count="3">
          <reference field="0" count="1" selected="0">
            <x v="333"/>
          </reference>
          <reference field="1" count="1" selected="0">
            <x v="331"/>
          </reference>
          <reference field="2" count="1">
            <x v="332"/>
          </reference>
        </references>
      </pivotArea>
    </format>
    <format dxfId="13190">
      <pivotArea dataOnly="0" labelOnly="1" fieldPosition="0">
        <references count="3">
          <reference field="0" count="1" selected="0">
            <x v="334"/>
          </reference>
          <reference field="1" count="1" selected="0">
            <x v="332"/>
          </reference>
          <reference field="2" count="1">
            <x v="333"/>
          </reference>
        </references>
      </pivotArea>
    </format>
    <format dxfId="13189">
      <pivotArea dataOnly="0" labelOnly="1" fieldPosition="0">
        <references count="3">
          <reference field="0" count="1" selected="0">
            <x v="335"/>
          </reference>
          <reference field="1" count="1" selected="0">
            <x v="333"/>
          </reference>
          <reference field="2" count="1">
            <x v="334"/>
          </reference>
        </references>
      </pivotArea>
    </format>
    <format dxfId="13188">
      <pivotArea dataOnly="0" labelOnly="1" fieldPosition="0">
        <references count="3">
          <reference field="0" count="1" selected="0">
            <x v="336"/>
          </reference>
          <reference field="1" count="1" selected="0">
            <x v="334"/>
          </reference>
          <reference field="2" count="1">
            <x v="335"/>
          </reference>
        </references>
      </pivotArea>
    </format>
    <format dxfId="13187">
      <pivotArea dataOnly="0" labelOnly="1" fieldPosition="0">
        <references count="3">
          <reference field="0" count="1" selected="0">
            <x v="337"/>
          </reference>
          <reference field="1" count="1" selected="0">
            <x v="335"/>
          </reference>
          <reference field="2" count="1">
            <x v="336"/>
          </reference>
        </references>
      </pivotArea>
    </format>
    <format dxfId="13186">
      <pivotArea dataOnly="0" labelOnly="1" fieldPosition="0">
        <references count="3">
          <reference field="0" count="1" selected="0">
            <x v="338"/>
          </reference>
          <reference field="1" count="1" selected="0">
            <x v="336"/>
          </reference>
          <reference field="2" count="1">
            <x v="337"/>
          </reference>
        </references>
      </pivotArea>
    </format>
    <format dxfId="13185">
      <pivotArea dataOnly="0" labelOnly="1" fieldPosition="0">
        <references count="3">
          <reference field="0" count="1" selected="0">
            <x v="339"/>
          </reference>
          <reference field="1" count="1" selected="0">
            <x v="337"/>
          </reference>
          <reference field="2" count="1">
            <x v="338"/>
          </reference>
        </references>
      </pivotArea>
    </format>
    <format dxfId="13184">
      <pivotArea dataOnly="0" labelOnly="1" fieldPosition="0">
        <references count="3">
          <reference field="0" count="1" selected="0">
            <x v="340"/>
          </reference>
          <reference field="1" count="1" selected="0">
            <x v="338"/>
          </reference>
          <reference field="2" count="1">
            <x v="339"/>
          </reference>
        </references>
      </pivotArea>
    </format>
    <format dxfId="13183">
      <pivotArea dataOnly="0" labelOnly="1" fieldPosition="0">
        <references count="3">
          <reference field="0" count="1" selected="0">
            <x v="341"/>
          </reference>
          <reference field="1" count="1" selected="0">
            <x v="339"/>
          </reference>
          <reference field="2" count="1">
            <x v="340"/>
          </reference>
        </references>
      </pivotArea>
    </format>
    <format dxfId="13182">
      <pivotArea dataOnly="0" labelOnly="1" fieldPosition="0">
        <references count="3">
          <reference field="0" count="1" selected="0">
            <x v="342"/>
          </reference>
          <reference field="1" count="1" selected="0">
            <x v="340"/>
          </reference>
          <reference field="2" count="1">
            <x v="341"/>
          </reference>
        </references>
      </pivotArea>
    </format>
    <format dxfId="13181">
      <pivotArea dataOnly="0" labelOnly="1" fieldPosition="0">
        <references count="3">
          <reference field="0" count="1" selected="0">
            <x v="343"/>
          </reference>
          <reference field="1" count="1" selected="0">
            <x v="341"/>
          </reference>
          <reference field="2" count="1">
            <x v="342"/>
          </reference>
        </references>
      </pivotArea>
    </format>
    <format dxfId="13180">
      <pivotArea dataOnly="0" labelOnly="1" fieldPosition="0">
        <references count="3">
          <reference field="0" count="1" selected="0">
            <x v="344"/>
          </reference>
          <reference field="1" count="1" selected="0">
            <x v="342"/>
          </reference>
          <reference field="2" count="1">
            <x v="343"/>
          </reference>
        </references>
      </pivotArea>
    </format>
    <format dxfId="13179">
      <pivotArea dataOnly="0" labelOnly="1" fieldPosition="0">
        <references count="3">
          <reference field="0" count="1" selected="0">
            <x v="345"/>
          </reference>
          <reference field="1" count="1" selected="0">
            <x v="343"/>
          </reference>
          <reference field="2" count="1">
            <x v="344"/>
          </reference>
        </references>
      </pivotArea>
    </format>
    <format dxfId="13178">
      <pivotArea dataOnly="0" labelOnly="1" fieldPosition="0">
        <references count="3">
          <reference field="0" count="1" selected="0">
            <x v="346"/>
          </reference>
          <reference field="1" count="1" selected="0">
            <x v="344"/>
          </reference>
          <reference field="2" count="1">
            <x v="345"/>
          </reference>
        </references>
      </pivotArea>
    </format>
    <format dxfId="13177">
      <pivotArea dataOnly="0" labelOnly="1" fieldPosition="0">
        <references count="3">
          <reference field="0" count="1" selected="0">
            <x v="347"/>
          </reference>
          <reference field="1" count="1" selected="0">
            <x v="345"/>
          </reference>
          <reference field="2" count="1">
            <x v="346"/>
          </reference>
        </references>
      </pivotArea>
    </format>
    <format dxfId="13176">
      <pivotArea dataOnly="0" labelOnly="1" fieldPosition="0">
        <references count="3">
          <reference field="0" count="1" selected="0">
            <x v="348"/>
          </reference>
          <reference field="1" count="1" selected="0">
            <x v="346"/>
          </reference>
          <reference field="2" count="1">
            <x v="347"/>
          </reference>
        </references>
      </pivotArea>
    </format>
    <format dxfId="13175">
      <pivotArea dataOnly="0" labelOnly="1" fieldPosition="0">
        <references count="3">
          <reference field="0" count="1" selected="0">
            <x v="349"/>
          </reference>
          <reference field="1" count="1" selected="0">
            <x v="347"/>
          </reference>
          <reference field="2" count="1">
            <x v="348"/>
          </reference>
        </references>
      </pivotArea>
    </format>
    <format dxfId="13174">
      <pivotArea dataOnly="0" labelOnly="1" fieldPosition="0">
        <references count="3">
          <reference field="0" count="1" selected="0">
            <x v="350"/>
          </reference>
          <reference field="1" count="1" selected="0">
            <x v="348"/>
          </reference>
          <reference field="2" count="1">
            <x v="349"/>
          </reference>
        </references>
      </pivotArea>
    </format>
    <format dxfId="13173">
      <pivotArea dataOnly="0" labelOnly="1" fieldPosition="0">
        <references count="3">
          <reference field="0" count="1" selected="0">
            <x v="351"/>
          </reference>
          <reference field="1" count="1" selected="0">
            <x v="349"/>
          </reference>
          <reference field="2" count="1">
            <x v="350"/>
          </reference>
        </references>
      </pivotArea>
    </format>
    <format dxfId="13172">
      <pivotArea dataOnly="0" labelOnly="1" fieldPosition="0">
        <references count="3">
          <reference field="0" count="1" selected="0">
            <x v="352"/>
          </reference>
          <reference field="1" count="1" selected="0">
            <x v="350"/>
          </reference>
          <reference field="2" count="1">
            <x v="351"/>
          </reference>
        </references>
      </pivotArea>
    </format>
    <format dxfId="13171">
      <pivotArea dataOnly="0" labelOnly="1" fieldPosition="0">
        <references count="3">
          <reference field="0" count="1" selected="0">
            <x v="353"/>
          </reference>
          <reference field="1" count="1" selected="0">
            <x v="351"/>
          </reference>
          <reference field="2" count="1">
            <x v="352"/>
          </reference>
        </references>
      </pivotArea>
    </format>
    <format dxfId="13170">
      <pivotArea dataOnly="0" labelOnly="1" fieldPosition="0">
        <references count="3">
          <reference field="0" count="1" selected="0">
            <x v="354"/>
          </reference>
          <reference field="1" count="1" selected="0">
            <x v="352"/>
          </reference>
          <reference field="2" count="1">
            <x v="353"/>
          </reference>
        </references>
      </pivotArea>
    </format>
    <format dxfId="13169">
      <pivotArea dataOnly="0" labelOnly="1" fieldPosition="0">
        <references count="3">
          <reference field="0" count="1" selected="0">
            <x v="355"/>
          </reference>
          <reference field="1" count="1" selected="0">
            <x v="353"/>
          </reference>
          <reference field="2" count="1">
            <x v="354"/>
          </reference>
        </references>
      </pivotArea>
    </format>
    <format dxfId="13168">
      <pivotArea dataOnly="0" labelOnly="1" fieldPosition="0">
        <references count="3">
          <reference field="0" count="1" selected="0">
            <x v="356"/>
          </reference>
          <reference field="1" count="1" selected="0">
            <x v="354"/>
          </reference>
          <reference field="2" count="1">
            <x v="355"/>
          </reference>
        </references>
      </pivotArea>
    </format>
    <format dxfId="13167">
      <pivotArea dataOnly="0" labelOnly="1" fieldPosition="0">
        <references count="3">
          <reference field="0" count="1" selected="0">
            <x v="357"/>
          </reference>
          <reference field="1" count="1" selected="0">
            <x v="355"/>
          </reference>
          <reference field="2" count="1">
            <x v="356"/>
          </reference>
        </references>
      </pivotArea>
    </format>
    <format dxfId="13166">
      <pivotArea dataOnly="0" labelOnly="1" fieldPosition="0">
        <references count="3">
          <reference field="0" count="1" selected="0">
            <x v="358"/>
          </reference>
          <reference field="1" count="1" selected="0">
            <x v="356"/>
          </reference>
          <reference field="2" count="1">
            <x v="357"/>
          </reference>
        </references>
      </pivotArea>
    </format>
    <format dxfId="13165">
      <pivotArea dataOnly="0" labelOnly="1" fieldPosition="0">
        <references count="3">
          <reference field="0" count="1" selected="0">
            <x v="359"/>
          </reference>
          <reference field="1" count="1" selected="0">
            <x v="357"/>
          </reference>
          <reference field="2" count="1">
            <x v="358"/>
          </reference>
        </references>
      </pivotArea>
    </format>
    <format dxfId="13164">
      <pivotArea dataOnly="0" labelOnly="1" fieldPosition="0">
        <references count="3">
          <reference field="0" count="1" selected="0">
            <x v="360"/>
          </reference>
          <reference field="1" count="1" selected="0">
            <x v="358"/>
          </reference>
          <reference field="2" count="1">
            <x v="359"/>
          </reference>
        </references>
      </pivotArea>
    </format>
    <format dxfId="13163">
      <pivotArea dataOnly="0" labelOnly="1" fieldPosition="0">
        <references count="3">
          <reference field="0" count="1" selected="0">
            <x v="361"/>
          </reference>
          <reference field="1" count="1" selected="0">
            <x v="359"/>
          </reference>
          <reference field="2" count="1">
            <x v="360"/>
          </reference>
        </references>
      </pivotArea>
    </format>
    <format dxfId="13162">
      <pivotArea dataOnly="0" labelOnly="1" fieldPosition="0">
        <references count="3">
          <reference field="0" count="1" selected="0">
            <x v="362"/>
          </reference>
          <reference field="1" count="1" selected="0">
            <x v="360"/>
          </reference>
          <reference field="2" count="1">
            <x v="361"/>
          </reference>
        </references>
      </pivotArea>
    </format>
    <format dxfId="13161">
      <pivotArea dataOnly="0" labelOnly="1" fieldPosition="0">
        <references count="3">
          <reference field="0" count="1" selected="0">
            <x v="363"/>
          </reference>
          <reference field="1" count="1" selected="0">
            <x v="361"/>
          </reference>
          <reference field="2" count="1">
            <x v="362"/>
          </reference>
        </references>
      </pivotArea>
    </format>
    <format dxfId="13160">
      <pivotArea dataOnly="0" labelOnly="1" fieldPosition="0">
        <references count="3">
          <reference field="0" count="1" selected="0">
            <x v="364"/>
          </reference>
          <reference field="1" count="1" selected="0">
            <x v="362"/>
          </reference>
          <reference field="2" count="1">
            <x v="363"/>
          </reference>
        </references>
      </pivotArea>
    </format>
    <format dxfId="13159">
      <pivotArea dataOnly="0" labelOnly="1" fieldPosition="0">
        <references count="3">
          <reference field="0" count="1" selected="0">
            <x v="365"/>
          </reference>
          <reference field="1" count="1" selected="0">
            <x v="363"/>
          </reference>
          <reference field="2" count="1">
            <x v="364"/>
          </reference>
        </references>
      </pivotArea>
    </format>
    <format dxfId="13158">
      <pivotArea dataOnly="0" labelOnly="1" fieldPosition="0">
        <references count="3">
          <reference field="0" count="1" selected="0">
            <x v="366"/>
          </reference>
          <reference field="1" count="1" selected="0">
            <x v="364"/>
          </reference>
          <reference field="2" count="1">
            <x v="365"/>
          </reference>
        </references>
      </pivotArea>
    </format>
    <format dxfId="13157">
      <pivotArea dataOnly="0" labelOnly="1" fieldPosition="0">
        <references count="3">
          <reference field="0" count="1" selected="0">
            <x v="367"/>
          </reference>
          <reference field="1" count="1" selected="0">
            <x v="365"/>
          </reference>
          <reference field="2" count="1">
            <x v="366"/>
          </reference>
        </references>
      </pivotArea>
    </format>
    <format dxfId="13156">
      <pivotArea dataOnly="0" labelOnly="1" fieldPosition="0">
        <references count="3">
          <reference field="0" count="1" selected="0">
            <x v="368"/>
          </reference>
          <reference field="1" count="1" selected="0">
            <x v="366"/>
          </reference>
          <reference field="2" count="1">
            <x v="367"/>
          </reference>
        </references>
      </pivotArea>
    </format>
    <format dxfId="13155">
      <pivotArea dataOnly="0" labelOnly="1" fieldPosition="0">
        <references count="3">
          <reference field="0" count="1" selected="0">
            <x v="369"/>
          </reference>
          <reference field="1" count="1" selected="0">
            <x v="367"/>
          </reference>
          <reference field="2" count="1">
            <x v="368"/>
          </reference>
        </references>
      </pivotArea>
    </format>
    <format dxfId="13154">
      <pivotArea dataOnly="0" labelOnly="1" fieldPosition="0">
        <references count="3">
          <reference field="0" count="1" selected="0">
            <x v="370"/>
          </reference>
          <reference field="1" count="1" selected="0">
            <x v="368"/>
          </reference>
          <reference field="2" count="1">
            <x v="369"/>
          </reference>
        </references>
      </pivotArea>
    </format>
    <format dxfId="13153">
      <pivotArea dataOnly="0" labelOnly="1" fieldPosition="0">
        <references count="3">
          <reference field="0" count="1" selected="0">
            <x v="371"/>
          </reference>
          <reference field="1" count="1" selected="0">
            <x v="369"/>
          </reference>
          <reference field="2" count="1">
            <x v="370"/>
          </reference>
        </references>
      </pivotArea>
    </format>
    <format dxfId="13152">
      <pivotArea dataOnly="0" labelOnly="1" fieldPosition="0">
        <references count="3">
          <reference field="0" count="1" selected="0">
            <x v="372"/>
          </reference>
          <reference field="1" count="1" selected="0">
            <x v="370"/>
          </reference>
          <reference field="2" count="1">
            <x v="371"/>
          </reference>
        </references>
      </pivotArea>
    </format>
    <format dxfId="13151">
      <pivotArea dataOnly="0" labelOnly="1" fieldPosition="0">
        <references count="3">
          <reference field="0" count="1" selected="0">
            <x v="373"/>
          </reference>
          <reference field="1" count="1" selected="0">
            <x v="371"/>
          </reference>
          <reference field="2" count="1">
            <x v="372"/>
          </reference>
        </references>
      </pivotArea>
    </format>
    <format dxfId="13150">
      <pivotArea dataOnly="0" labelOnly="1" fieldPosition="0">
        <references count="3">
          <reference field="0" count="1" selected="0">
            <x v="374"/>
          </reference>
          <reference field="1" count="1" selected="0">
            <x v="372"/>
          </reference>
          <reference field="2" count="1">
            <x v="373"/>
          </reference>
        </references>
      </pivotArea>
    </format>
    <format dxfId="13149">
      <pivotArea dataOnly="0" labelOnly="1" fieldPosition="0">
        <references count="3">
          <reference field="0" count="1" selected="0">
            <x v="375"/>
          </reference>
          <reference field="1" count="1" selected="0">
            <x v="373"/>
          </reference>
          <reference field="2" count="1">
            <x v="374"/>
          </reference>
        </references>
      </pivotArea>
    </format>
    <format dxfId="13148">
      <pivotArea dataOnly="0" labelOnly="1" fieldPosition="0">
        <references count="3">
          <reference field="0" count="1" selected="0">
            <x v="376"/>
          </reference>
          <reference field="1" count="1" selected="0">
            <x v="374"/>
          </reference>
          <reference field="2" count="1">
            <x v="375"/>
          </reference>
        </references>
      </pivotArea>
    </format>
    <format dxfId="13147">
      <pivotArea dataOnly="0" labelOnly="1" fieldPosition="0">
        <references count="3">
          <reference field="0" count="1" selected="0">
            <x v="377"/>
          </reference>
          <reference field="1" count="1" selected="0">
            <x v="375"/>
          </reference>
          <reference field="2" count="1">
            <x v="376"/>
          </reference>
        </references>
      </pivotArea>
    </format>
    <format dxfId="13146">
      <pivotArea dataOnly="0" labelOnly="1" fieldPosition="0">
        <references count="3">
          <reference field="0" count="1" selected="0">
            <x v="378"/>
          </reference>
          <reference field="1" count="1" selected="0">
            <x v="376"/>
          </reference>
          <reference field="2" count="1">
            <x v="377"/>
          </reference>
        </references>
      </pivotArea>
    </format>
    <format dxfId="13145">
      <pivotArea dataOnly="0" labelOnly="1" fieldPosition="0">
        <references count="3">
          <reference field="0" count="1" selected="0">
            <x v="379"/>
          </reference>
          <reference field="1" count="1" selected="0">
            <x v="377"/>
          </reference>
          <reference field="2" count="1">
            <x v="378"/>
          </reference>
        </references>
      </pivotArea>
    </format>
    <format dxfId="13144">
      <pivotArea dataOnly="0" labelOnly="1" fieldPosition="0">
        <references count="3">
          <reference field="0" count="1" selected="0">
            <x v="380"/>
          </reference>
          <reference field="1" count="1" selected="0">
            <x v="378"/>
          </reference>
          <reference field="2" count="1">
            <x v="379"/>
          </reference>
        </references>
      </pivotArea>
    </format>
    <format dxfId="13143">
      <pivotArea dataOnly="0" labelOnly="1" fieldPosition="0">
        <references count="3">
          <reference field="0" count="1" selected="0">
            <x v="381"/>
          </reference>
          <reference field="1" count="1" selected="0">
            <x v="379"/>
          </reference>
          <reference field="2" count="1">
            <x v="380"/>
          </reference>
        </references>
      </pivotArea>
    </format>
    <format dxfId="13142">
      <pivotArea dataOnly="0" labelOnly="1" fieldPosition="0">
        <references count="3">
          <reference field="0" count="1" selected="0">
            <x v="382"/>
          </reference>
          <reference field="1" count="1" selected="0">
            <x v="380"/>
          </reference>
          <reference field="2" count="1">
            <x v="381"/>
          </reference>
        </references>
      </pivotArea>
    </format>
    <format dxfId="13141">
      <pivotArea dataOnly="0" labelOnly="1" fieldPosition="0">
        <references count="3">
          <reference field="0" count="1" selected="0">
            <x v="383"/>
          </reference>
          <reference field="1" count="1" selected="0">
            <x v="381"/>
          </reference>
          <reference field="2" count="1">
            <x v="382"/>
          </reference>
        </references>
      </pivotArea>
    </format>
    <format dxfId="13140">
      <pivotArea dataOnly="0" labelOnly="1" fieldPosition="0">
        <references count="3">
          <reference field="0" count="1" selected="0">
            <x v="384"/>
          </reference>
          <reference field="1" count="1" selected="0">
            <x v="382"/>
          </reference>
          <reference field="2" count="1">
            <x v="383"/>
          </reference>
        </references>
      </pivotArea>
    </format>
    <format dxfId="13139">
      <pivotArea dataOnly="0" labelOnly="1" fieldPosition="0">
        <references count="3">
          <reference field="0" count="1" selected="0">
            <x v="385"/>
          </reference>
          <reference field="1" count="1" selected="0">
            <x v="383"/>
          </reference>
          <reference field="2" count="1">
            <x v="384"/>
          </reference>
        </references>
      </pivotArea>
    </format>
    <format dxfId="13138">
      <pivotArea dataOnly="0" labelOnly="1" fieldPosition="0">
        <references count="3">
          <reference field="0" count="1" selected="0">
            <x v="386"/>
          </reference>
          <reference field="1" count="1" selected="0">
            <x v="384"/>
          </reference>
          <reference field="2" count="1">
            <x v="385"/>
          </reference>
        </references>
      </pivotArea>
    </format>
    <format dxfId="13137">
      <pivotArea dataOnly="0" labelOnly="1" fieldPosition="0">
        <references count="3">
          <reference field="0" count="1" selected="0">
            <x v="387"/>
          </reference>
          <reference field="1" count="1" selected="0">
            <x v="385"/>
          </reference>
          <reference field="2" count="1">
            <x v="386"/>
          </reference>
        </references>
      </pivotArea>
    </format>
    <format dxfId="13136">
      <pivotArea dataOnly="0" labelOnly="1" fieldPosition="0">
        <references count="3">
          <reference field="0" count="1" selected="0">
            <x v="388"/>
          </reference>
          <reference field="1" count="1" selected="0">
            <x v="386"/>
          </reference>
          <reference field="2" count="1">
            <x v="387"/>
          </reference>
        </references>
      </pivotArea>
    </format>
    <format dxfId="13135">
      <pivotArea dataOnly="0" labelOnly="1" fieldPosition="0">
        <references count="3">
          <reference field="0" count="1" selected="0">
            <x v="389"/>
          </reference>
          <reference field="1" count="1" selected="0">
            <x v="387"/>
          </reference>
          <reference field="2" count="1">
            <x v="388"/>
          </reference>
        </references>
      </pivotArea>
    </format>
    <format dxfId="13134">
      <pivotArea dataOnly="0" labelOnly="1" fieldPosition="0">
        <references count="3">
          <reference field="0" count="1" selected="0">
            <x v="390"/>
          </reference>
          <reference field="1" count="1" selected="0">
            <x v="388"/>
          </reference>
          <reference field="2" count="1">
            <x v="389"/>
          </reference>
        </references>
      </pivotArea>
    </format>
    <format dxfId="13133">
      <pivotArea dataOnly="0" labelOnly="1" fieldPosition="0">
        <references count="3">
          <reference field="0" count="1" selected="0">
            <x v="391"/>
          </reference>
          <reference field="1" count="1" selected="0">
            <x v="389"/>
          </reference>
          <reference field="2" count="1">
            <x v="390"/>
          </reference>
        </references>
      </pivotArea>
    </format>
    <format dxfId="13132">
      <pivotArea dataOnly="0" labelOnly="1" fieldPosition="0">
        <references count="3">
          <reference field="0" count="1" selected="0">
            <x v="392"/>
          </reference>
          <reference field="1" count="1" selected="0">
            <x v="390"/>
          </reference>
          <reference field="2" count="1">
            <x v="391"/>
          </reference>
        </references>
      </pivotArea>
    </format>
    <format dxfId="13131">
      <pivotArea dataOnly="0" labelOnly="1" fieldPosition="0">
        <references count="3">
          <reference field="0" count="1" selected="0">
            <x v="393"/>
          </reference>
          <reference field="1" count="1" selected="0">
            <x v="391"/>
          </reference>
          <reference field="2" count="1">
            <x v="392"/>
          </reference>
        </references>
      </pivotArea>
    </format>
    <format dxfId="13130">
      <pivotArea dataOnly="0" labelOnly="1" fieldPosition="0">
        <references count="3">
          <reference field="0" count="1" selected="0">
            <x v="394"/>
          </reference>
          <reference field="1" count="1" selected="0">
            <x v="392"/>
          </reference>
          <reference field="2" count="1">
            <x v="393"/>
          </reference>
        </references>
      </pivotArea>
    </format>
    <format dxfId="13129">
      <pivotArea dataOnly="0" labelOnly="1" fieldPosition="0">
        <references count="3">
          <reference field="0" count="1" selected="0">
            <x v="395"/>
          </reference>
          <reference field="1" count="1" selected="0">
            <x v="393"/>
          </reference>
          <reference field="2" count="1">
            <x v="394"/>
          </reference>
        </references>
      </pivotArea>
    </format>
    <format dxfId="13128">
      <pivotArea dataOnly="0" labelOnly="1" fieldPosition="0">
        <references count="3">
          <reference field="0" count="1" selected="0">
            <x v="396"/>
          </reference>
          <reference field="1" count="1" selected="0">
            <x v="394"/>
          </reference>
          <reference field="2" count="1">
            <x v="395"/>
          </reference>
        </references>
      </pivotArea>
    </format>
    <format dxfId="13127">
      <pivotArea dataOnly="0" labelOnly="1" fieldPosition="0">
        <references count="3">
          <reference field="0" count="1" selected="0">
            <x v="397"/>
          </reference>
          <reference field="1" count="1" selected="0">
            <x v="395"/>
          </reference>
          <reference field="2" count="1">
            <x v="396"/>
          </reference>
        </references>
      </pivotArea>
    </format>
    <format dxfId="13126">
      <pivotArea dataOnly="0" labelOnly="1" fieldPosition="0">
        <references count="3">
          <reference field="0" count="1" selected="0">
            <x v="398"/>
          </reference>
          <reference field="1" count="1" selected="0">
            <x v="396"/>
          </reference>
          <reference field="2" count="1">
            <x v="397"/>
          </reference>
        </references>
      </pivotArea>
    </format>
    <format dxfId="13125">
      <pivotArea dataOnly="0" labelOnly="1" fieldPosition="0">
        <references count="3">
          <reference field="0" count="1" selected="0">
            <x v="399"/>
          </reference>
          <reference field="1" count="1" selected="0">
            <x v="397"/>
          </reference>
          <reference field="2" count="1">
            <x v="398"/>
          </reference>
        </references>
      </pivotArea>
    </format>
    <format dxfId="13124">
      <pivotArea dataOnly="0" labelOnly="1" fieldPosition="0">
        <references count="3">
          <reference field="0" count="1" selected="0">
            <x v="400"/>
          </reference>
          <reference field="1" count="1" selected="0">
            <x v="398"/>
          </reference>
          <reference field="2" count="1">
            <x v="399"/>
          </reference>
        </references>
      </pivotArea>
    </format>
    <format dxfId="13123">
      <pivotArea dataOnly="0" labelOnly="1" fieldPosition="0">
        <references count="3">
          <reference field="0" count="1" selected="0">
            <x v="401"/>
          </reference>
          <reference field="1" count="1" selected="0">
            <x v="399"/>
          </reference>
          <reference field="2" count="1">
            <x v="400"/>
          </reference>
        </references>
      </pivotArea>
    </format>
    <format dxfId="13122">
      <pivotArea dataOnly="0" labelOnly="1" fieldPosition="0">
        <references count="3">
          <reference field="0" count="1" selected="0">
            <x v="402"/>
          </reference>
          <reference field="1" count="1" selected="0">
            <x v="400"/>
          </reference>
          <reference field="2" count="1">
            <x v="401"/>
          </reference>
        </references>
      </pivotArea>
    </format>
    <format dxfId="13121">
      <pivotArea dataOnly="0" labelOnly="1" fieldPosition="0">
        <references count="3">
          <reference field="0" count="1" selected="0">
            <x v="403"/>
          </reference>
          <reference field="1" count="1" selected="0">
            <x v="401"/>
          </reference>
          <reference field="2" count="1">
            <x v="402"/>
          </reference>
        </references>
      </pivotArea>
    </format>
    <format dxfId="13120">
      <pivotArea dataOnly="0" labelOnly="1" fieldPosition="0">
        <references count="3">
          <reference field="0" count="1" selected="0">
            <x v="404"/>
          </reference>
          <reference field="1" count="1" selected="0">
            <x v="402"/>
          </reference>
          <reference field="2" count="1">
            <x v="403"/>
          </reference>
        </references>
      </pivotArea>
    </format>
    <format dxfId="13119">
      <pivotArea dataOnly="0" labelOnly="1" fieldPosition="0">
        <references count="3">
          <reference field="0" count="1" selected="0">
            <x v="405"/>
          </reference>
          <reference field="1" count="1" selected="0">
            <x v="403"/>
          </reference>
          <reference field="2" count="1">
            <x v="404"/>
          </reference>
        </references>
      </pivotArea>
    </format>
    <format dxfId="13118">
      <pivotArea dataOnly="0" labelOnly="1" fieldPosition="0">
        <references count="3">
          <reference field="0" count="1" selected="0">
            <x v="406"/>
          </reference>
          <reference field="1" count="1" selected="0">
            <x v="404"/>
          </reference>
          <reference field="2" count="1">
            <x v="405"/>
          </reference>
        </references>
      </pivotArea>
    </format>
    <format dxfId="13117">
      <pivotArea dataOnly="0" labelOnly="1" fieldPosition="0">
        <references count="3">
          <reference field="0" count="1" selected="0">
            <x v="407"/>
          </reference>
          <reference field="1" count="1" selected="0">
            <x v="405"/>
          </reference>
          <reference field="2" count="1">
            <x v="406"/>
          </reference>
        </references>
      </pivotArea>
    </format>
    <format dxfId="13116">
      <pivotArea dataOnly="0" labelOnly="1" fieldPosition="0">
        <references count="3">
          <reference field="0" count="1" selected="0">
            <x v="408"/>
          </reference>
          <reference field="1" count="1" selected="0">
            <x v="406"/>
          </reference>
          <reference field="2" count="1">
            <x v="407"/>
          </reference>
        </references>
      </pivotArea>
    </format>
    <format dxfId="13115">
      <pivotArea dataOnly="0" labelOnly="1" fieldPosition="0">
        <references count="3">
          <reference field="0" count="1" selected="0">
            <x v="409"/>
          </reference>
          <reference field="1" count="1" selected="0">
            <x v="407"/>
          </reference>
          <reference field="2" count="1">
            <x v="408"/>
          </reference>
        </references>
      </pivotArea>
    </format>
    <format dxfId="13114">
      <pivotArea dataOnly="0" labelOnly="1" fieldPosition="0">
        <references count="3">
          <reference field="0" count="1" selected="0">
            <x v="410"/>
          </reference>
          <reference field="1" count="1" selected="0">
            <x v="408"/>
          </reference>
          <reference field="2" count="1">
            <x v="409"/>
          </reference>
        </references>
      </pivotArea>
    </format>
    <format dxfId="13113">
      <pivotArea dataOnly="0" labelOnly="1" fieldPosition="0">
        <references count="3">
          <reference field="0" count="1" selected="0">
            <x v="411"/>
          </reference>
          <reference field="1" count="1" selected="0">
            <x v="409"/>
          </reference>
          <reference field="2" count="1">
            <x v="410"/>
          </reference>
        </references>
      </pivotArea>
    </format>
    <format dxfId="13112">
      <pivotArea dataOnly="0" labelOnly="1" fieldPosition="0">
        <references count="3">
          <reference field="0" count="1" selected="0">
            <x v="412"/>
          </reference>
          <reference field="1" count="1" selected="0">
            <x v="410"/>
          </reference>
          <reference field="2" count="1">
            <x v="411"/>
          </reference>
        </references>
      </pivotArea>
    </format>
    <format dxfId="13111">
      <pivotArea dataOnly="0" labelOnly="1" fieldPosition="0">
        <references count="3">
          <reference field="0" count="1" selected="0">
            <x v="413"/>
          </reference>
          <reference field="1" count="1" selected="0">
            <x v="411"/>
          </reference>
          <reference field="2" count="1">
            <x v="412"/>
          </reference>
        </references>
      </pivotArea>
    </format>
    <format dxfId="13110">
      <pivotArea dataOnly="0" labelOnly="1" fieldPosition="0">
        <references count="3">
          <reference field="0" count="1" selected="0">
            <x v="414"/>
          </reference>
          <reference field="1" count="1" selected="0">
            <x v="412"/>
          </reference>
          <reference field="2" count="1">
            <x v="413"/>
          </reference>
        </references>
      </pivotArea>
    </format>
    <format dxfId="13109">
      <pivotArea dataOnly="0" labelOnly="1" fieldPosition="0">
        <references count="3">
          <reference field="0" count="1" selected="0">
            <x v="415"/>
          </reference>
          <reference field="1" count="1" selected="0">
            <x v="413"/>
          </reference>
          <reference field="2" count="1">
            <x v="414"/>
          </reference>
        </references>
      </pivotArea>
    </format>
    <format dxfId="13108">
      <pivotArea dataOnly="0" labelOnly="1" fieldPosition="0">
        <references count="3">
          <reference field="0" count="1" selected="0">
            <x v="416"/>
          </reference>
          <reference field="1" count="1" selected="0">
            <x v="414"/>
          </reference>
          <reference field="2" count="1">
            <x v="415"/>
          </reference>
        </references>
      </pivotArea>
    </format>
    <format dxfId="13107">
      <pivotArea dataOnly="0" labelOnly="1" fieldPosition="0">
        <references count="3">
          <reference field="0" count="1" selected="0">
            <x v="417"/>
          </reference>
          <reference field="1" count="1" selected="0">
            <x v="415"/>
          </reference>
          <reference field="2" count="1">
            <x v="416"/>
          </reference>
        </references>
      </pivotArea>
    </format>
    <format dxfId="13106">
      <pivotArea dataOnly="0" labelOnly="1" fieldPosition="0">
        <references count="3">
          <reference field="0" count="1" selected="0">
            <x v="418"/>
          </reference>
          <reference field="1" count="1" selected="0">
            <x v="416"/>
          </reference>
          <reference field="2" count="1">
            <x v="417"/>
          </reference>
        </references>
      </pivotArea>
    </format>
    <format dxfId="13105">
      <pivotArea dataOnly="0" labelOnly="1" fieldPosition="0">
        <references count="3">
          <reference field="0" count="1" selected="0">
            <x v="419"/>
          </reference>
          <reference field="1" count="1" selected="0">
            <x v="417"/>
          </reference>
          <reference field="2" count="1">
            <x v="418"/>
          </reference>
        </references>
      </pivotArea>
    </format>
    <format dxfId="13104">
      <pivotArea dataOnly="0" labelOnly="1" fieldPosition="0">
        <references count="3">
          <reference field="0" count="1" selected="0">
            <x v="420"/>
          </reference>
          <reference field="1" count="1" selected="0">
            <x v="418"/>
          </reference>
          <reference field="2" count="1">
            <x v="419"/>
          </reference>
        </references>
      </pivotArea>
    </format>
    <format dxfId="13103">
      <pivotArea dataOnly="0" labelOnly="1" fieldPosition="0">
        <references count="3">
          <reference field="0" count="1" selected="0">
            <x v="421"/>
          </reference>
          <reference field="1" count="1" selected="0">
            <x v="419"/>
          </reference>
          <reference field="2" count="1">
            <x v="420"/>
          </reference>
        </references>
      </pivotArea>
    </format>
    <format dxfId="13102">
      <pivotArea dataOnly="0" labelOnly="1" fieldPosition="0">
        <references count="3">
          <reference field="0" count="1" selected="0">
            <x v="422"/>
          </reference>
          <reference field="1" count="1" selected="0">
            <x v="420"/>
          </reference>
          <reference field="2" count="1">
            <x v="421"/>
          </reference>
        </references>
      </pivotArea>
    </format>
    <format dxfId="13101">
      <pivotArea dataOnly="0" labelOnly="1" fieldPosition="0">
        <references count="3">
          <reference field="0" count="1" selected="0">
            <x v="423"/>
          </reference>
          <reference field="1" count="1" selected="0">
            <x v="421"/>
          </reference>
          <reference field="2" count="1">
            <x v="422"/>
          </reference>
        </references>
      </pivotArea>
    </format>
    <format dxfId="13100">
      <pivotArea dataOnly="0" labelOnly="1" fieldPosition="0">
        <references count="3">
          <reference field="0" count="1" selected="0">
            <x v="424"/>
          </reference>
          <reference field="1" count="1" selected="0">
            <x v="422"/>
          </reference>
          <reference field="2" count="1">
            <x v="423"/>
          </reference>
        </references>
      </pivotArea>
    </format>
    <format dxfId="13099">
      <pivotArea dataOnly="0" labelOnly="1" fieldPosition="0">
        <references count="3">
          <reference field="0" count="1" selected="0">
            <x v="425"/>
          </reference>
          <reference field="1" count="1" selected="0">
            <x v="423"/>
          </reference>
          <reference field="2" count="1">
            <x v="424"/>
          </reference>
        </references>
      </pivotArea>
    </format>
    <format dxfId="13098">
      <pivotArea dataOnly="0" labelOnly="1" fieldPosition="0">
        <references count="3">
          <reference field="0" count="1" selected="0">
            <x v="426"/>
          </reference>
          <reference field="1" count="1" selected="0">
            <x v="424"/>
          </reference>
          <reference field="2" count="1">
            <x v="425"/>
          </reference>
        </references>
      </pivotArea>
    </format>
    <format dxfId="13097">
      <pivotArea dataOnly="0" labelOnly="1" fieldPosition="0">
        <references count="3">
          <reference field="0" count="1" selected="0">
            <x v="427"/>
          </reference>
          <reference field="1" count="1" selected="0">
            <x v="425"/>
          </reference>
          <reference field="2" count="1">
            <x v="426"/>
          </reference>
        </references>
      </pivotArea>
    </format>
    <format dxfId="13096">
      <pivotArea dataOnly="0" labelOnly="1" fieldPosition="0">
        <references count="3">
          <reference field="0" count="1" selected="0">
            <x v="428"/>
          </reference>
          <reference field="1" count="1" selected="0">
            <x v="426"/>
          </reference>
          <reference field="2" count="1">
            <x v="427"/>
          </reference>
        </references>
      </pivotArea>
    </format>
    <format dxfId="13095">
      <pivotArea dataOnly="0" labelOnly="1" fieldPosition="0">
        <references count="3">
          <reference field="0" count="1" selected="0">
            <x v="429"/>
          </reference>
          <reference field="1" count="1" selected="0">
            <x v="427"/>
          </reference>
          <reference field="2" count="1">
            <x v="428"/>
          </reference>
        </references>
      </pivotArea>
    </format>
    <format dxfId="13094">
      <pivotArea dataOnly="0" labelOnly="1" fieldPosition="0">
        <references count="3">
          <reference field="0" count="1" selected="0">
            <x v="430"/>
          </reference>
          <reference field="1" count="1" selected="0">
            <x v="428"/>
          </reference>
          <reference field="2" count="1">
            <x v="429"/>
          </reference>
        </references>
      </pivotArea>
    </format>
    <format dxfId="13093">
      <pivotArea dataOnly="0" labelOnly="1" fieldPosition="0">
        <references count="3">
          <reference field="0" count="1" selected="0">
            <x v="431"/>
          </reference>
          <reference field="1" count="1" selected="0">
            <x v="429"/>
          </reference>
          <reference field="2" count="1">
            <x v="430"/>
          </reference>
        </references>
      </pivotArea>
    </format>
    <format dxfId="13092">
      <pivotArea dataOnly="0" labelOnly="1" fieldPosition="0">
        <references count="3">
          <reference field="0" count="1" selected="0">
            <x v="432"/>
          </reference>
          <reference field="1" count="1" selected="0">
            <x v="430"/>
          </reference>
          <reference field="2" count="1">
            <x v="431"/>
          </reference>
        </references>
      </pivotArea>
    </format>
    <format dxfId="13091">
      <pivotArea dataOnly="0" labelOnly="1" fieldPosition="0">
        <references count="3">
          <reference field="0" count="1" selected="0">
            <x v="433"/>
          </reference>
          <reference field="1" count="1" selected="0">
            <x v="431"/>
          </reference>
          <reference field="2" count="1">
            <x v="432"/>
          </reference>
        </references>
      </pivotArea>
    </format>
    <format dxfId="13090">
      <pivotArea dataOnly="0" labelOnly="1" fieldPosition="0">
        <references count="3">
          <reference field="0" count="1" selected="0">
            <x v="434"/>
          </reference>
          <reference field="1" count="1" selected="0">
            <x v="432"/>
          </reference>
          <reference field="2" count="1">
            <x v="433"/>
          </reference>
        </references>
      </pivotArea>
    </format>
    <format dxfId="13089">
      <pivotArea dataOnly="0" labelOnly="1" fieldPosition="0">
        <references count="3">
          <reference field="0" count="1" selected="0">
            <x v="435"/>
          </reference>
          <reference field="1" count="1" selected="0">
            <x v="433"/>
          </reference>
          <reference field="2" count="1">
            <x v="434"/>
          </reference>
        </references>
      </pivotArea>
    </format>
    <format dxfId="13088">
      <pivotArea dataOnly="0" labelOnly="1" fieldPosition="0">
        <references count="3">
          <reference field="0" count="1" selected="0">
            <x v="436"/>
          </reference>
          <reference field="1" count="1" selected="0">
            <x v="434"/>
          </reference>
          <reference field="2" count="1">
            <x v="435"/>
          </reference>
        </references>
      </pivotArea>
    </format>
    <format dxfId="13087">
      <pivotArea dataOnly="0" labelOnly="1" fieldPosition="0">
        <references count="3">
          <reference field="0" count="1" selected="0">
            <x v="437"/>
          </reference>
          <reference field="1" count="1" selected="0">
            <x v="435"/>
          </reference>
          <reference field="2" count="1">
            <x v="436"/>
          </reference>
        </references>
      </pivotArea>
    </format>
    <format dxfId="13086">
      <pivotArea dataOnly="0" labelOnly="1" fieldPosition="0">
        <references count="3">
          <reference field="0" count="1" selected="0">
            <x v="438"/>
          </reference>
          <reference field="1" count="1" selected="0">
            <x v="436"/>
          </reference>
          <reference field="2" count="1">
            <x v="437"/>
          </reference>
        </references>
      </pivotArea>
    </format>
    <format dxfId="13085">
      <pivotArea dataOnly="0" labelOnly="1" fieldPosition="0">
        <references count="3">
          <reference field="0" count="1" selected="0">
            <x v="439"/>
          </reference>
          <reference field="1" count="1" selected="0">
            <x v="437"/>
          </reference>
          <reference field="2" count="1">
            <x v="438"/>
          </reference>
        </references>
      </pivotArea>
    </format>
    <format dxfId="13084">
      <pivotArea dataOnly="0" labelOnly="1" fieldPosition="0">
        <references count="3">
          <reference field="0" count="1" selected="0">
            <x v="440"/>
          </reference>
          <reference field="1" count="1" selected="0">
            <x v="438"/>
          </reference>
          <reference field="2" count="1">
            <x v="439"/>
          </reference>
        </references>
      </pivotArea>
    </format>
    <format dxfId="13083">
      <pivotArea dataOnly="0" labelOnly="1" fieldPosition="0">
        <references count="3">
          <reference field="0" count="1" selected="0">
            <x v="441"/>
          </reference>
          <reference field="1" count="1" selected="0">
            <x v="439"/>
          </reference>
          <reference field="2" count="1">
            <x v="440"/>
          </reference>
        </references>
      </pivotArea>
    </format>
    <format dxfId="13082">
      <pivotArea dataOnly="0" labelOnly="1" fieldPosition="0">
        <references count="3">
          <reference field="0" count="1" selected="0">
            <x v="442"/>
          </reference>
          <reference field="1" count="1" selected="0">
            <x v="440"/>
          </reference>
          <reference field="2" count="1">
            <x v="441"/>
          </reference>
        </references>
      </pivotArea>
    </format>
    <format dxfId="13081">
      <pivotArea dataOnly="0" labelOnly="1" fieldPosition="0">
        <references count="3">
          <reference field="0" count="1" selected="0">
            <x v="443"/>
          </reference>
          <reference field="1" count="1" selected="0">
            <x v="441"/>
          </reference>
          <reference field="2" count="1">
            <x v="442"/>
          </reference>
        </references>
      </pivotArea>
    </format>
    <format dxfId="13080">
      <pivotArea dataOnly="0" labelOnly="1" fieldPosition="0">
        <references count="3">
          <reference field="0" count="1" selected="0">
            <x v="444"/>
          </reference>
          <reference field="1" count="1" selected="0">
            <x v="442"/>
          </reference>
          <reference field="2" count="1">
            <x v="443"/>
          </reference>
        </references>
      </pivotArea>
    </format>
    <format dxfId="13079">
      <pivotArea dataOnly="0" labelOnly="1" fieldPosition="0">
        <references count="3">
          <reference field="0" count="1" selected="0">
            <x v="445"/>
          </reference>
          <reference field="1" count="1" selected="0">
            <x v="443"/>
          </reference>
          <reference field="2" count="1">
            <x v="444"/>
          </reference>
        </references>
      </pivotArea>
    </format>
    <format dxfId="13078">
      <pivotArea dataOnly="0" labelOnly="1" fieldPosition="0">
        <references count="3">
          <reference field="0" count="1" selected="0">
            <x v="446"/>
          </reference>
          <reference field="1" count="1" selected="0">
            <x v="444"/>
          </reference>
          <reference field="2" count="1">
            <x v="445"/>
          </reference>
        </references>
      </pivotArea>
    </format>
    <format dxfId="13077">
      <pivotArea dataOnly="0" labelOnly="1" fieldPosition="0">
        <references count="3">
          <reference field="0" count="1" selected="0">
            <x v="447"/>
          </reference>
          <reference field="1" count="1" selected="0">
            <x v="445"/>
          </reference>
          <reference field="2" count="1">
            <x v="446"/>
          </reference>
        </references>
      </pivotArea>
    </format>
    <format dxfId="13076">
      <pivotArea dataOnly="0" labelOnly="1" fieldPosition="0">
        <references count="3">
          <reference field="0" count="1" selected="0">
            <x v="448"/>
          </reference>
          <reference field="1" count="1" selected="0">
            <x v="446"/>
          </reference>
          <reference field="2" count="1">
            <x v="447"/>
          </reference>
        </references>
      </pivotArea>
    </format>
    <format dxfId="13075">
      <pivotArea dataOnly="0" labelOnly="1" fieldPosition="0">
        <references count="3">
          <reference field="0" count="1" selected="0">
            <x v="449"/>
          </reference>
          <reference field="1" count="1" selected="0">
            <x v="447"/>
          </reference>
          <reference field="2" count="1">
            <x v="448"/>
          </reference>
        </references>
      </pivotArea>
    </format>
    <format dxfId="13074">
      <pivotArea dataOnly="0" labelOnly="1" fieldPosition="0">
        <references count="3">
          <reference field="0" count="1" selected="0">
            <x v="450"/>
          </reference>
          <reference field="1" count="1" selected="0">
            <x v="448"/>
          </reference>
          <reference field="2" count="1">
            <x v="449"/>
          </reference>
        </references>
      </pivotArea>
    </format>
    <format dxfId="13073">
      <pivotArea dataOnly="0" labelOnly="1" fieldPosition="0">
        <references count="3">
          <reference field="0" count="1" selected="0">
            <x v="451"/>
          </reference>
          <reference field="1" count="1" selected="0">
            <x v="449"/>
          </reference>
          <reference field="2" count="1">
            <x v="450"/>
          </reference>
        </references>
      </pivotArea>
    </format>
    <format dxfId="13072">
      <pivotArea dataOnly="0" labelOnly="1" fieldPosition="0">
        <references count="3">
          <reference field="0" count="1" selected="0">
            <x v="452"/>
          </reference>
          <reference field="1" count="1" selected="0">
            <x v="450"/>
          </reference>
          <reference field="2" count="1">
            <x v="451"/>
          </reference>
        </references>
      </pivotArea>
    </format>
    <format dxfId="13071">
      <pivotArea dataOnly="0" labelOnly="1" fieldPosition="0">
        <references count="3">
          <reference field="0" count="1" selected="0">
            <x v="453"/>
          </reference>
          <reference field="1" count="1" selected="0">
            <x v="451"/>
          </reference>
          <reference field="2" count="1">
            <x v="452"/>
          </reference>
        </references>
      </pivotArea>
    </format>
    <format dxfId="13070">
      <pivotArea dataOnly="0" labelOnly="1" fieldPosition="0">
        <references count="3">
          <reference field="0" count="1" selected="0">
            <x v="454"/>
          </reference>
          <reference field="1" count="1" selected="0">
            <x v="452"/>
          </reference>
          <reference field="2" count="1">
            <x v="453"/>
          </reference>
        </references>
      </pivotArea>
    </format>
    <format dxfId="13069">
      <pivotArea dataOnly="0" labelOnly="1" fieldPosition="0">
        <references count="3">
          <reference field="0" count="1" selected="0">
            <x v="455"/>
          </reference>
          <reference field="1" count="1" selected="0">
            <x v="453"/>
          </reference>
          <reference field="2" count="1">
            <x v="454"/>
          </reference>
        </references>
      </pivotArea>
    </format>
    <format dxfId="13068">
      <pivotArea dataOnly="0" labelOnly="1" fieldPosition="0">
        <references count="3">
          <reference field="0" count="1" selected="0">
            <x v="456"/>
          </reference>
          <reference field="1" count="1" selected="0">
            <x v="454"/>
          </reference>
          <reference field="2" count="1">
            <x v="455"/>
          </reference>
        </references>
      </pivotArea>
    </format>
    <format dxfId="13067">
      <pivotArea dataOnly="0" labelOnly="1" fieldPosition="0">
        <references count="3">
          <reference field="0" count="1" selected="0">
            <x v="457"/>
          </reference>
          <reference field="1" count="1" selected="0">
            <x v="455"/>
          </reference>
          <reference field="2" count="1">
            <x v="456"/>
          </reference>
        </references>
      </pivotArea>
    </format>
    <format dxfId="13066">
      <pivotArea dataOnly="0" labelOnly="1" fieldPosition="0">
        <references count="3">
          <reference field="0" count="1" selected="0">
            <x v="458"/>
          </reference>
          <reference field="1" count="1" selected="0">
            <x v="456"/>
          </reference>
          <reference field="2" count="1">
            <x v="457"/>
          </reference>
        </references>
      </pivotArea>
    </format>
    <format dxfId="13065">
      <pivotArea dataOnly="0" labelOnly="1" fieldPosition="0">
        <references count="3">
          <reference field="0" count="1" selected="0">
            <x v="459"/>
          </reference>
          <reference field="1" count="1" selected="0">
            <x v="457"/>
          </reference>
          <reference field="2" count="1">
            <x v="458"/>
          </reference>
        </references>
      </pivotArea>
    </format>
    <format dxfId="13064">
      <pivotArea dataOnly="0" labelOnly="1" fieldPosition="0">
        <references count="3">
          <reference field="0" count="1" selected="0">
            <x v="460"/>
          </reference>
          <reference field="1" count="1" selected="0">
            <x v="458"/>
          </reference>
          <reference field="2" count="1">
            <x v="459"/>
          </reference>
        </references>
      </pivotArea>
    </format>
    <format dxfId="13063">
      <pivotArea dataOnly="0" labelOnly="1" fieldPosition="0">
        <references count="3">
          <reference field="0" count="1" selected="0">
            <x v="461"/>
          </reference>
          <reference field="1" count="1" selected="0">
            <x v="459"/>
          </reference>
          <reference field="2" count="1">
            <x v="460"/>
          </reference>
        </references>
      </pivotArea>
    </format>
    <format dxfId="13062">
      <pivotArea dataOnly="0" labelOnly="1" fieldPosition="0">
        <references count="3">
          <reference field="0" count="1" selected="0">
            <x v="462"/>
          </reference>
          <reference field="1" count="1" selected="0">
            <x v="460"/>
          </reference>
          <reference field="2" count="1">
            <x v="461"/>
          </reference>
        </references>
      </pivotArea>
    </format>
    <format dxfId="13061">
      <pivotArea dataOnly="0" labelOnly="1" fieldPosition="0">
        <references count="3">
          <reference field="0" count="1" selected="0">
            <x v="463"/>
          </reference>
          <reference field="1" count="1" selected="0">
            <x v="461"/>
          </reference>
          <reference field="2" count="1">
            <x v="462"/>
          </reference>
        </references>
      </pivotArea>
    </format>
    <format dxfId="13060">
      <pivotArea dataOnly="0" labelOnly="1" fieldPosition="0">
        <references count="3">
          <reference field="0" count="1" selected="0">
            <x v="464"/>
          </reference>
          <reference field="1" count="1" selected="0">
            <x v="462"/>
          </reference>
          <reference field="2" count="1">
            <x v="463"/>
          </reference>
        </references>
      </pivotArea>
    </format>
    <format dxfId="13059">
      <pivotArea dataOnly="0" labelOnly="1" fieldPosition="0">
        <references count="3">
          <reference field="0" count="1" selected="0">
            <x v="465"/>
          </reference>
          <reference field="1" count="1" selected="0">
            <x v="463"/>
          </reference>
          <reference field="2" count="1">
            <x v="464"/>
          </reference>
        </references>
      </pivotArea>
    </format>
    <format dxfId="13058">
      <pivotArea dataOnly="0" labelOnly="1" fieldPosition="0">
        <references count="3">
          <reference field="0" count="1" selected="0">
            <x v="466"/>
          </reference>
          <reference field="1" count="1" selected="0">
            <x v="464"/>
          </reference>
          <reference field="2" count="1">
            <x v="465"/>
          </reference>
        </references>
      </pivotArea>
    </format>
    <format dxfId="13057">
      <pivotArea dataOnly="0" labelOnly="1" fieldPosition="0">
        <references count="3">
          <reference field="0" count="1" selected="0">
            <x v="467"/>
          </reference>
          <reference field="1" count="1" selected="0">
            <x v="465"/>
          </reference>
          <reference field="2" count="1">
            <x v="466"/>
          </reference>
        </references>
      </pivotArea>
    </format>
    <format dxfId="13056">
      <pivotArea dataOnly="0" labelOnly="1" fieldPosition="0">
        <references count="3">
          <reference field="0" count="1" selected="0">
            <x v="468"/>
          </reference>
          <reference field="1" count="1" selected="0">
            <x v="466"/>
          </reference>
          <reference field="2" count="1">
            <x v="467"/>
          </reference>
        </references>
      </pivotArea>
    </format>
    <format dxfId="13055">
      <pivotArea dataOnly="0" labelOnly="1" fieldPosition="0">
        <references count="3">
          <reference field="0" count="1" selected="0">
            <x v="469"/>
          </reference>
          <reference field="1" count="1" selected="0">
            <x v="467"/>
          </reference>
          <reference field="2" count="1">
            <x v="468"/>
          </reference>
        </references>
      </pivotArea>
    </format>
    <format dxfId="13054">
      <pivotArea dataOnly="0" labelOnly="1" fieldPosition="0">
        <references count="3">
          <reference field="0" count="1" selected="0">
            <x v="470"/>
          </reference>
          <reference field="1" count="1" selected="0">
            <x v="468"/>
          </reference>
          <reference field="2" count="1">
            <x v="469"/>
          </reference>
        </references>
      </pivotArea>
    </format>
    <format dxfId="13053">
      <pivotArea dataOnly="0" labelOnly="1" fieldPosition="0">
        <references count="3">
          <reference field="0" count="1" selected="0">
            <x v="471"/>
          </reference>
          <reference field="1" count="1" selected="0">
            <x v="469"/>
          </reference>
          <reference field="2" count="1">
            <x v="470"/>
          </reference>
        </references>
      </pivotArea>
    </format>
    <format dxfId="13052">
      <pivotArea dataOnly="0" labelOnly="1" fieldPosition="0">
        <references count="3">
          <reference field="0" count="1" selected="0">
            <x v="472"/>
          </reference>
          <reference field="1" count="1" selected="0">
            <x v="470"/>
          </reference>
          <reference field="2" count="1">
            <x v="471"/>
          </reference>
        </references>
      </pivotArea>
    </format>
    <format dxfId="13051">
      <pivotArea dataOnly="0" labelOnly="1" fieldPosition="0">
        <references count="3">
          <reference field="0" count="1" selected="0">
            <x v="473"/>
          </reference>
          <reference field="1" count="1" selected="0">
            <x v="471"/>
          </reference>
          <reference field="2" count="1">
            <x v="472"/>
          </reference>
        </references>
      </pivotArea>
    </format>
    <format dxfId="13050">
      <pivotArea dataOnly="0" labelOnly="1" fieldPosition="0">
        <references count="3">
          <reference field="0" count="1" selected="0">
            <x v="474"/>
          </reference>
          <reference field="1" count="1" selected="0">
            <x v="472"/>
          </reference>
          <reference field="2" count="1">
            <x v="473"/>
          </reference>
        </references>
      </pivotArea>
    </format>
    <format dxfId="13049">
      <pivotArea dataOnly="0" labelOnly="1" fieldPosition="0">
        <references count="3">
          <reference field="0" count="1" selected="0">
            <x v="475"/>
          </reference>
          <reference field="1" count="1" selected="0">
            <x v="473"/>
          </reference>
          <reference field="2" count="1">
            <x v="474"/>
          </reference>
        </references>
      </pivotArea>
    </format>
    <format dxfId="13048">
      <pivotArea dataOnly="0" labelOnly="1" fieldPosition="0">
        <references count="3">
          <reference field="0" count="1" selected="0">
            <x v="476"/>
          </reference>
          <reference field="1" count="1" selected="0">
            <x v="474"/>
          </reference>
          <reference field="2" count="1">
            <x v="475"/>
          </reference>
        </references>
      </pivotArea>
    </format>
    <format dxfId="13047">
      <pivotArea dataOnly="0" labelOnly="1" fieldPosition="0">
        <references count="3">
          <reference field="0" count="1" selected="0">
            <x v="477"/>
          </reference>
          <reference field="1" count="1" selected="0">
            <x v="475"/>
          </reference>
          <reference field="2" count="1">
            <x v="476"/>
          </reference>
        </references>
      </pivotArea>
    </format>
    <format dxfId="13046">
      <pivotArea dataOnly="0" labelOnly="1" fieldPosition="0">
        <references count="3">
          <reference field="0" count="1" selected="0">
            <x v="478"/>
          </reference>
          <reference field="1" count="1" selected="0">
            <x v="476"/>
          </reference>
          <reference field="2" count="1">
            <x v="477"/>
          </reference>
        </references>
      </pivotArea>
    </format>
    <format dxfId="13045">
      <pivotArea dataOnly="0" labelOnly="1" fieldPosition="0">
        <references count="3">
          <reference field="0" count="1" selected="0">
            <x v="479"/>
          </reference>
          <reference field="1" count="1" selected="0">
            <x v="477"/>
          </reference>
          <reference field="2" count="1">
            <x v="478"/>
          </reference>
        </references>
      </pivotArea>
    </format>
    <format dxfId="13044">
      <pivotArea dataOnly="0" labelOnly="1" fieldPosition="0">
        <references count="3">
          <reference field="0" count="1" selected="0">
            <x v="480"/>
          </reference>
          <reference field="1" count="1" selected="0">
            <x v="478"/>
          </reference>
          <reference field="2" count="1">
            <x v="479"/>
          </reference>
        </references>
      </pivotArea>
    </format>
    <format dxfId="13043">
      <pivotArea dataOnly="0" labelOnly="1" fieldPosition="0">
        <references count="3">
          <reference field="0" count="1" selected="0">
            <x v="481"/>
          </reference>
          <reference field="1" count="1" selected="0">
            <x v="479"/>
          </reference>
          <reference field="2" count="1">
            <x v="480"/>
          </reference>
        </references>
      </pivotArea>
    </format>
    <format dxfId="13042">
      <pivotArea dataOnly="0" labelOnly="1" fieldPosition="0">
        <references count="3">
          <reference field="0" count="1" selected="0">
            <x v="482"/>
          </reference>
          <reference field="1" count="1" selected="0">
            <x v="480"/>
          </reference>
          <reference field="2" count="1">
            <x v="481"/>
          </reference>
        </references>
      </pivotArea>
    </format>
    <format dxfId="13041">
      <pivotArea dataOnly="0" labelOnly="1" fieldPosition="0">
        <references count="3">
          <reference field="0" count="1" selected="0">
            <x v="483"/>
          </reference>
          <reference field="1" count="1" selected="0">
            <x v="481"/>
          </reference>
          <reference field="2" count="1">
            <x v="482"/>
          </reference>
        </references>
      </pivotArea>
    </format>
    <format dxfId="13040">
      <pivotArea dataOnly="0" labelOnly="1" fieldPosition="0">
        <references count="3">
          <reference field="0" count="1" selected="0">
            <x v="484"/>
          </reference>
          <reference field="1" count="1" selected="0">
            <x v="482"/>
          </reference>
          <reference field="2" count="1">
            <x v="483"/>
          </reference>
        </references>
      </pivotArea>
    </format>
    <format dxfId="13039">
      <pivotArea dataOnly="0" labelOnly="1" fieldPosition="0">
        <references count="4">
          <reference field="0" count="1" selected="0">
            <x v="3"/>
          </reference>
          <reference field="1" count="1" selected="0">
            <x v="5"/>
          </reference>
          <reference field="2" count="1" selected="0">
            <x v="6"/>
          </reference>
          <reference field="3" count="1">
            <x v="6"/>
          </reference>
        </references>
      </pivotArea>
    </format>
    <format dxfId="13038">
      <pivotArea dataOnly="0" labelOnly="1" fieldPosition="0">
        <references count="4">
          <reference field="0" count="1" selected="0">
            <x v="7"/>
          </reference>
          <reference field="1" count="1" selected="0">
            <x v="4"/>
          </reference>
          <reference field="2" count="1" selected="0">
            <x v="5"/>
          </reference>
          <reference field="3" count="1">
            <x v="5"/>
          </reference>
        </references>
      </pivotArea>
    </format>
    <format dxfId="13037">
      <pivotArea dataOnly="0" labelOnly="1" fieldPosition="0">
        <references count="4">
          <reference field="0" count="1" selected="0">
            <x v="8"/>
          </reference>
          <reference field="1" count="1" selected="0">
            <x v="6"/>
          </reference>
          <reference field="2" count="1" selected="0">
            <x v="7"/>
          </reference>
          <reference field="3" count="1">
            <x v="7"/>
          </reference>
        </references>
      </pivotArea>
    </format>
    <format dxfId="13036">
      <pivotArea dataOnly="0" labelOnly="1" fieldPosition="0">
        <references count="4">
          <reference field="0" count="1" selected="0">
            <x v="9"/>
          </reference>
          <reference field="1" count="1" selected="0">
            <x v="7"/>
          </reference>
          <reference field="2" count="1" selected="0">
            <x v="8"/>
          </reference>
          <reference field="3" count="1">
            <x v="8"/>
          </reference>
        </references>
      </pivotArea>
    </format>
    <format dxfId="13035">
      <pivotArea dataOnly="0" labelOnly="1" fieldPosition="0">
        <references count="4">
          <reference field="0" count="1" selected="0">
            <x v="10"/>
          </reference>
          <reference field="1" count="1" selected="0">
            <x v="8"/>
          </reference>
          <reference field="2" count="1" selected="0">
            <x v="9"/>
          </reference>
          <reference field="3" count="1">
            <x v="9"/>
          </reference>
        </references>
      </pivotArea>
    </format>
    <format dxfId="13034">
      <pivotArea dataOnly="0" labelOnly="1" fieldPosition="0">
        <references count="4">
          <reference field="0" count="1" selected="0">
            <x v="11"/>
          </reference>
          <reference field="1" count="1" selected="0">
            <x v="9"/>
          </reference>
          <reference field="2" count="1" selected="0">
            <x v="10"/>
          </reference>
          <reference field="3" count="1">
            <x v="10"/>
          </reference>
        </references>
      </pivotArea>
    </format>
    <format dxfId="13033">
      <pivotArea dataOnly="0" labelOnly="1" fieldPosition="0">
        <references count="4">
          <reference field="0" count="1" selected="0">
            <x v="12"/>
          </reference>
          <reference field="1" count="1" selected="0">
            <x v="10"/>
          </reference>
          <reference field="2" count="1" selected="0">
            <x v="11"/>
          </reference>
          <reference field="3" count="1">
            <x v="11"/>
          </reference>
        </references>
      </pivotArea>
    </format>
    <format dxfId="13032">
      <pivotArea dataOnly="0" labelOnly="1" fieldPosition="0">
        <references count="4">
          <reference field="0" count="1" selected="0">
            <x v="13"/>
          </reference>
          <reference field="1" count="1" selected="0">
            <x v="11"/>
          </reference>
          <reference field="2" count="1" selected="0">
            <x v="12"/>
          </reference>
          <reference field="3" count="1">
            <x v="12"/>
          </reference>
        </references>
      </pivotArea>
    </format>
    <format dxfId="13031">
      <pivotArea dataOnly="0" labelOnly="1" fieldPosition="0">
        <references count="4">
          <reference field="0" count="1" selected="0">
            <x v="14"/>
          </reference>
          <reference field="1" count="1" selected="0">
            <x v="12"/>
          </reference>
          <reference field="2" count="1" selected="0">
            <x v="13"/>
          </reference>
          <reference field="3" count="1">
            <x v="13"/>
          </reference>
        </references>
      </pivotArea>
    </format>
    <format dxfId="13030">
      <pivotArea dataOnly="0" labelOnly="1" fieldPosition="0">
        <references count="4">
          <reference field="0" count="1" selected="0">
            <x v="15"/>
          </reference>
          <reference field="1" count="1" selected="0">
            <x v="13"/>
          </reference>
          <reference field="2" count="1" selected="0">
            <x v="14"/>
          </reference>
          <reference field="3" count="1">
            <x v="14"/>
          </reference>
        </references>
      </pivotArea>
    </format>
    <format dxfId="13029">
      <pivotArea dataOnly="0" labelOnly="1" fieldPosition="0">
        <references count="4">
          <reference field="0" count="1" selected="0">
            <x v="16"/>
          </reference>
          <reference field="1" count="1" selected="0">
            <x v="14"/>
          </reference>
          <reference field="2" count="1" selected="0">
            <x v="15"/>
          </reference>
          <reference field="3" count="1">
            <x v="15"/>
          </reference>
        </references>
      </pivotArea>
    </format>
    <format dxfId="13028">
      <pivotArea dataOnly="0" labelOnly="1" fieldPosition="0">
        <references count="4">
          <reference field="0" count="1" selected="0">
            <x v="17"/>
          </reference>
          <reference field="1" count="1" selected="0">
            <x v="15"/>
          </reference>
          <reference field="2" count="1" selected="0">
            <x v="16"/>
          </reference>
          <reference field="3" count="1">
            <x v="16"/>
          </reference>
        </references>
      </pivotArea>
    </format>
    <format dxfId="13027">
      <pivotArea dataOnly="0" labelOnly="1" fieldPosition="0">
        <references count="4">
          <reference field="0" count="1" selected="0">
            <x v="18"/>
          </reference>
          <reference field="1" count="1" selected="0">
            <x v="16"/>
          </reference>
          <reference field="2" count="1" selected="0">
            <x v="17"/>
          </reference>
          <reference field="3" count="1">
            <x v="17"/>
          </reference>
        </references>
      </pivotArea>
    </format>
    <format dxfId="13026">
      <pivotArea dataOnly="0" labelOnly="1" fieldPosition="0">
        <references count="4">
          <reference field="0" count="1" selected="0">
            <x v="19"/>
          </reference>
          <reference field="1" count="1" selected="0">
            <x v="17"/>
          </reference>
          <reference field="2" count="1" selected="0">
            <x v="18"/>
          </reference>
          <reference field="3" count="1">
            <x v="18"/>
          </reference>
        </references>
      </pivotArea>
    </format>
    <format dxfId="13025">
      <pivotArea dataOnly="0" labelOnly="1" fieldPosition="0">
        <references count="4">
          <reference field="0" count="1" selected="0">
            <x v="20"/>
          </reference>
          <reference field="1" count="1" selected="0">
            <x v="18"/>
          </reference>
          <reference field="2" count="1" selected="0">
            <x v="19"/>
          </reference>
          <reference field="3" count="1">
            <x v="19"/>
          </reference>
        </references>
      </pivotArea>
    </format>
    <format dxfId="13024">
      <pivotArea dataOnly="0" labelOnly="1" fieldPosition="0">
        <references count="4">
          <reference field="0" count="1" selected="0">
            <x v="21"/>
          </reference>
          <reference field="1" count="1" selected="0">
            <x v="19"/>
          </reference>
          <reference field="2" count="1" selected="0">
            <x v="20"/>
          </reference>
          <reference field="3" count="1">
            <x v="20"/>
          </reference>
        </references>
      </pivotArea>
    </format>
    <format dxfId="13023">
      <pivotArea dataOnly="0" labelOnly="1" fieldPosition="0">
        <references count="4">
          <reference field="0" count="1" selected="0">
            <x v="22"/>
          </reference>
          <reference field="1" count="1" selected="0">
            <x v="20"/>
          </reference>
          <reference field="2" count="1" selected="0">
            <x v="21"/>
          </reference>
          <reference field="3" count="1">
            <x v="21"/>
          </reference>
        </references>
      </pivotArea>
    </format>
    <format dxfId="13022">
      <pivotArea dataOnly="0" labelOnly="1" fieldPosition="0">
        <references count="4">
          <reference field="0" count="1" selected="0">
            <x v="23"/>
          </reference>
          <reference field="1" count="1" selected="0">
            <x v="21"/>
          </reference>
          <reference field="2" count="1" selected="0">
            <x v="22"/>
          </reference>
          <reference field="3" count="1">
            <x v="22"/>
          </reference>
        </references>
      </pivotArea>
    </format>
    <format dxfId="13021">
      <pivotArea dataOnly="0" labelOnly="1" fieldPosition="0">
        <references count="4">
          <reference field="0" count="1" selected="0">
            <x v="24"/>
          </reference>
          <reference field="1" count="1" selected="0">
            <x v="22"/>
          </reference>
          <reference field="2" count="1" selected="0">
            <x v="23"/>
          </reference>
          <reference field="3" count="1">
            <x v="23"/>
          </reference>
        </references>
      </pivotArea>
    </format>
    <format dxfId="13020">
      <pivotArea dataOnly="0" labelOnly="1" fieldPosition="0">
        <references count="4">
          <reference field="0" count="1" selected="0">
            <x v="25"/>
          </reference>
          <reference field="1" count="1" selected="0">
            <x v="23"/>
          </reference>
          <reference field="2" count="1" selected="0">
            <x v="24"/>
          </reference>
          <reference field="3" count="1">
            <x v="24"/>
          </reference>
        </references>
      </pivotArea>
    </format>
    <format dxfId="13019">
      <pivotArea dataOnly="0" labelOnly="1" fieldPosition="0">
        <references count="4">
          <reference field="0" count="1" selected="0">
            <x v="26"/>
          </reference>
          <reference field="1" count="1" selected="0">
            <x v="24"/>
          </reference>
          <reference field="2" count="1" selected="0">
            <x v="25"/>
          </reference>
          <reference field="3" count="1">
            <x v="25"/>
          </reference>
        </references>
      </pivotArea>
    </format>
    <format dxfId="13018">
      <pivotArea dataOnly="0" labelOnly="1" fieldPosition="0">
        <references count="4">
          <reference field="0" count="1" selected="0">
            <x v="27"/>
          </reference>
          <reference field="1" count="1" selected="0">
            <x v="25"/>
          </reference>
          <reference field="2" count="1" selected="0">
            <x v="26"/>
          </reference>
          <reference field="3" count="1">
            <x v="26"/>
          </reference>
        </references>
      </pivotArea>
    </format>
    <format dxfId="13017">
      <pivotArea dataOnly="0" labelOnly="1" fieldPosition="0">
        <references count="4">
          <reference field="0" count="1" selected="0">
            <x v="28"/>
          </reference>
          <reference field="1" count="1" selected="0">
            <x v="26"/>
          </reference>
          <reference field="2" count="1" selected="0">
            <x v="27"/>
          </reference>
          <reference field="3" count="1">
            <x v="27"/>
          </reference>
        </references>
      </pivotArea>
    </format>
    <format dxfId="13016">
      <pivotArea dataOnly="0" labelOnly="1" fieldPosition="0">
        <references count="4">
          <reference field="0" count="1" selected="0">
            <x v="29"/>
          </reference>
          <reference field="1" count="1" selected="0">
            <x v="27"/>
          </reference>
          <reference field="2" count="1" selected="0">
            <x v="28"/>
          </reference>
          <reference field="3" count="1">
            <x v="28"/>
          </reference>
        </references>
      </pivotArea>
    </format>
    <format dxfId="13015">
      <pivotArea dataOnly="0" labelOnly="1" fieldPosition="0">
        <references count="4">
          <reference field="0" count="1" selected="0">
            <x v="30"/>
          </reference>
          <reference field="1" count="1" selected="0">
            <x v="28"/>
          </reference>
          <reference field="2" count="1" selected="0">
            <x v="29"/>
          </reference>
          <reference field="3" count="1">
            <x v="29"/>
          </reference>
        </references>
      </pivotArea>
    </format>
    <format dxfId="13014">
      <pivotArea dataOnly="0" labelOnly="1" fieldPosition="0">
        <references count="4">
          <reference field="0" count="1" selected="0">
            <x v="31"/>
          </reference>
          <reference field="1" count="1" selected="0">
            <x v="29"/>
          </reference>
          <reference field="2" count="1" selected="0">
            <x v="30"/>
          </reference>
          <reference field="3" count="1">
            <x v="30"/>
          </reference>
        </references>
      </pivotArea>
    </format>
    <format dxfId="13013">
      <pivotArea dataOnly="0" labelOnly="1" fieldPosition="0">
        <references count="4">
          <reference field="0" count="1" selected="0">
            <x v="32"/>
          </reference>
          <reference field="1" count="1" selected="0">
            <x v="30"/>
          </reference>
          <reference field="2" count="1" selected="0">
            <x v="31"/>
          </reference>
          <reference field="3" count="1">
            <x v="31"/>
          </reference>
        </references>
      </pivotArea>
    </format>
    <format dxfId="13012">
      <pivotArea dataOnly="0" labelOnly="1" fieldPosition="0">
        <references count="4">
          <reference field="0" count="1" selected="0">
            <x v="33"/>
          </reference>
          <reference field="1" count="1" selected="0">
            <x v="31"/>
          </reference>
          <reference field="2" count="1" selected="0">
            <x v="32"/>
          </reference>
          <reference field="3" count="1">
            <x v="32"/>
          </reference>
        </references>
      </pivotArea>
    </format>
    <format dxfId="13011">
      <pivotArea dataOnly="0" labelOnly="1" fieldPosition="0">
        <references count="4">
          <reference field="0" count="1" selected="0">
            <x v="34"/>
          </reference>
          <reference field="1" count="1" selected="0">
            <x v="32"/>
          </reference>
          <reference field="2" count="1" selected="0">
            <x v="33"/>
          </reference>
          <reference field="3" count="1">
            <x v="33"/>
          </reference>
        </references>
      </pivotArea>
    </format>
    <format dxfId="13010">
      <pivotArea dataOnly="0" labelOnly="1" fieldPosition="0">
        <references count="4">
          <reference field="0" count="1" selected="0">
            <x v="35"/>
          </reference>
          <reference field="1" count="1" selected="0">
            <x v="33"/>
          </reference>
          <reference field="2" count="1" selected="0">
            <x v="34"/>
          </reference>
          <reference field="3" count="1">
            <x v="34"/>
          </reference>
        </references>
      </pivotArea>
    </format>
    <format dxfId="13009">
      <pivotArea dataOnly="0" labelOnly="1" fieldPosition="0">
        <references count="4">
          <reference field="0" count="1" selected="0">
            <x v="36"/>
          </reference>
          <reference field="1" count="1" selected="0">
            <x v="34"/>
          </reference>
          <reference field="2" count="1" selected="0">
            <x v="35"/>
          </reference>
          <reference field="3" count="1">
            <x v="35"/>
          </reference>
        </references>
      </pivotArea>
    </format>
    <format dxfId="13008">
      <pivotArea dataOnly="0" labelOnly="1" fieldPosition="0">
        <references count="4">
          <reference field="0" count="1" selected="0">
            <x v="37"/>
          </reference>
          <reference field="1" count="1" selected="0">
            <x v="35"/>
          </reference>
          <reference field="2" count="1" selected="0">
            <x v="36"/>
          </reference>
          <reference field="3" count="1">
            <x v="36"/>
          </reference>
        </references>
      </pivotArea>
    </format>
    <format dxfId="13007">
      <pivotArea dataOnly="0" labelOnly="1" fieldPosition="0">
        <references count="4">
          <reference field="0" count="1" selected="0">
            <x v="38"/>
          </reference>
          <reference field="1" count="1" selected="0">
            <x v="36"/>
          </reference>
          <reference field="2" count="1" selected="0">
            <x v="37"/>
          </reference>
          <reference field="3" count="1">
            <x v="37"/>
          </reference>
        </references>
      </pivotArea>
    </format>
    <format dxfId="13006">
      <pivotArea dataOnly="0" labelOnly="1" fieldPosition="0">
        <references count="4">
          <reference field="0" count="1" selected="0">
            <x v="39"/>
          </reference>
          <reference field="1" count="1" selected="0">
            <x v="37"/>
          </reference>
          <reference field="2" count="1" selected="0">
            <x v="38"/>
          </reference>
          <reference field="3" count="1">
            <x v="38"/>
          </reference>
        </references>
      </pivotArea>
    </format>
    <format dxfId="13005">
      <pivotArea dataOnly="0" labelOnly="1" fieldPosition="0">
        <references count="4">
          <reference field="0" count="1" selected="0">
            <x v="40"/>
          </reference>
          <reference field="1" count="1" selected="0">
            <x v="38"/>
          </reference>
          <reference field="2" count="1" selected="0">
            <x v="39"/>
          </reference>
          <reference field="3" count="1">
            <x v="39"/>
          </reference>
        </references>
      </pivotArea>
    </format>
    <format dxfId="13004">
      <pivotArea dataOnly="0" labelOnly="1" fieldPosition="0">
        <references count="4">
          <reference field="0" count="1" selected="0">
            <x v="41"/>
          </reference>
          <reference field="1" count="1" selected="0">
            <x v="39"/>
          </reference>
          <reference field="2" count="1" selected="0">
            <x v="40"/>
          </reference>
          <reference field="3" count="1">
            <x v="40"/>
          </reference>
        </references>
      </pivotArea>
    </format>
    <format dxfId="13003">
      <pivotArea dataOnly="0" labelOnly="1" fieldPosition="0">
        <references count="4">
          <reference field="0" count="1" selected="0">
            <x v="42"/>
          </reference>
          <reference field="1" count="1" selected="0">
            <x v="40"/>
          </reference>
          <reference field="2" count="1" selected="0">
            <x v="41"/>
          </reference>
          <reference field="3" count="1">
            <x v="41"/>
          </reference>
        </references>
      </pivotArea>
    </format>
    <format dxfId="13002">
      <pivotArea dataOnly="0" labelOnly="1" fieldPosition="0">
        <references count="4">
          <reference field="0" count="1" selected="0">
            <x v="43"/>
          </reference>
          <reference field="1" count="1" selected="0">
            <x v="41"/>
          </reference>
          <reference field="2" count="1" selected="0">
            <x v="42"/>
          </reference>
          <reference field="3" count="1">
            <x v="42"/>
          </reference>
        </references>
      </pivotArea>
    </format>
    <format dxfId="13001">
      <pivotArea dataOnly="0" labelOnly="1" fieldPosition="0">
        <references count="4">
          <reference field="0" count="1" selected="0">
            <x v="44"/>
          </reference>
          <reference field="1" count="1" selected="0">
            <x v="42"/>
          </reference>
          <reference field="2" count="1" selected="0">
            <x v="43"/>
          </reference>
          <reference field="3" count="1">
            <x v="43"/>
          </reference>
        </references>
      </pivotArea>
    </format>
    <format dxfId="13000">
      <pivotArea dataOnly="0" labelOnly="1" fieldPosition="0">
        <references count="4">
          <reference field="0" count="1" selected="0">
            <x v="45"/>
          </reference>
          <reference field="1" count="1" selected="0">
            <x v="43"/>
          </reference>
          <reference field="2" count="1" selected="0">
            <x v="44"/>
          </reference>
          <reference field="3" count="1">
            <x v="44"/>
          </reference>
        </references>
      </pivotArea>
    </format>
    <format dxfId="12999">
      <pivotArea dataOnly="0" labelOnly="1" fieldPosition="0">
        <references count="4">
          <reference field="0" count="1" selected="0">
            <x v="46"/>
          </reference>
          <reference field="1" count="1" selected="0">
            <x v="44"/>
          </reference>
          <reference field="2" count="1" selected="0">
            <x v="45"/>
          </reference>
          <reference field="3" count="1">
            <x v="45"/>
          </reference>
        </references>
      </pivotArea>
    </format>
    <format dxfId="12998">
      <pivotArea dataOnly="0" labelOnly="1" fieldPosition="0">
        <references count="4">
          <reference field="0" count="1" selected="0">
            <x v="47"/>
          </reference>
          <reference field="1" count="1" selected="0">
            <x v="45"/>
          </reference>
          <reference field="2" count="1" selected="0">
            <x v="46"/>
          </reference>
          <reference field="3" count="1">
            <x v="46"/>
          </reference>
        </references>
      </pivotArea>
    </format>
    <format dxfId="12997">
      <pivotArea dataOnly="0" labelOnly="1" fieldPosition="0">
        <references count="4">
          <reference field="0" count="1" selected="0">
            <x v="48"/>
          </reference>
          <reference field="1" count="1" selected="0">
            <x v="46"/>
          </reference>
          <reference field="2" count="1" selected="0">
            <x v="47"/>
          </reference>
          <reference field="3" count="1">
            <x v="47"/>
          </reference>
        </references>
      </pivotArea>
    </format>
    <format dxfId="12996">
      <pivotArea dataOnly="0" labelOnly="1" fieldPosition="0">
        <references count="4">
          <reference field="0" count="1" selected="0">
            <x v="49"/>
          </reference>
          <reference field="1" count="1" selected="0">
            <x v="47"/>
          </reference>
          <reference field="2" count="1" selected="0">
            <x v="48"/>
          </reference>
          <reference field="3" count="1">
            <x v="48"/>
          </reference>
        </references>
      </pivotArea>
    </format>
    <format dxfId="12995">
      <pivotArea dataOnly="0" labelOnly="1" fieldPosition="0">
        <references count="4">
          <reference field="0" count="1" selected="0">
            <x v="50"/>
          </reference>
          <reference field="1" count="1" selected="0">
            <x v="48"/>
          </reference>
          <reference field="2" count="1" selected="0">
            <x v="49"/>
          </reference>
          <reference field="3" count="1">
            <x v="49"/>
          </reference>
        </references>
      </pivotArea>
    </format>
    <format dxfId="12994">
      <pivotArea dataOnly="0" labelOnly="1" fieldPosition="0">
        <references count="4">
          <reference field="0" count="1" selected="0">
            <x v="51"/>
          </reference>
          <reference field="1" count="1" selected="0">
            <x v="49"/>
          </reference>
          <reference field="2" count="1" selected="0">
            <x v="50"/>
          </reference>
          <reference field="3" count="1">
            <x v="50"/>
          </reference>
        </references>
      </pivotArea>
    </format>
    <format dxfId="12993">
      <pivotArea dataOnly="0" labelOnly="1" fieldPosition="0">
        <references count="4">
          <reference field="0" count="1" selected="0">
            <x v="52"/>
          </reference>
          <reference field="1" count="1" selected="0">
            <x v="50"/>
          </reference>
          <reference field="2" count="1" selected="0">
            <x v="51"/>
          </reference>
          <reference field="3" count="1">
            <x v="51"/>
          </reference>
        </references>
      </pivotArea>
    </format>
    <format dxfId="12992">
      <pivotArea dataOnly="0" labelOnly="1" fieldPosition="0">
        <references count="4">
          <reference field="0" count="1" selected="0">
            <x v="53"/>
          </reference>
          <reference field="1" count="1" selected="0">
            <x v="51"/>
          </reference>
          <reference field="2" count="1" selected="0">
            <x v="52"/>
          </reference>
          <reference field="3" count="1">
            <x v="52"/>
          </reference>
        </references>
      </pivotArea>
    </format>
    <format dxfId="12991">
      <pivotArea dataOnly="0" labelOnly="1" fieldPosition="0">
        <references count="4">
          <reference field="0" count="1" selected="0">
            <x v="54"/>
          </reference>
          <reference field="1" count="1" selected="0">
            <x v="52"/>
          </reference>
          <reference field="2" count="1" selected="0">
            <x v="53"/>
          </reference>
          <reference field="3" count="1">
            <x v="53"/>
          </reference>
        </references>
      </pivotArea>
    </format>
    <format dxfId="12990">
      <pivotArea dataOnly="0" labelOnly="1" fieldPosition="0">
        <references count="4">
          <reference field="0" count="1" selected="0">
            <x v="55"/>
          </reference>
          <reference field="1" count="1" selected="0">
            <x v="53"/>
          </reference>
          <reference field="2" count="1" selected="0">
            <x v="54"/>
          </reference>
          <reference field="3" count="1">
            <x v="54"/>
          </reference>
        </references>
      </pivotArea>
    </format>
    <format dxfId="12989">
      <pivotArea dataOnly="0" labelOnly="1" fieldPosition="0">
        <references count="4">
          <reference field="0" count="1" selected="0">
            <x v="56"/>
          </reference>
          <reference field="1" count="1" selected="0">
            <x v="54"/>
          </reference>
          <reference field="2" count="1" selected="0">
            <x v="55"/>
          </reference>
          <reference field="3" count="1">
            <x v="55"/>
          </reference>
        </references>
      </pivotArea>
    </format>
    <format dxfId="12988">
      <pivotArea dataOnly="0" labelOnly="1" fieldPosition="0">
        <references count="4">
          <reference field="0" count="1" selected="0">
            <x v="57"/>
          </reference>
          <reference field="1" count="1" selected="0">
            <x v="55"/>
          </reference>
          <reference field="2" count="1" selected="0">
            <x v="56"/>
          </reference>
          <reference field="3" count="1">
            <x v="56"/>
          </reference>
        </references>
      </pivotArea>
    </format>
    <format dxfId="12987">
      <pivotArea dataOnly="0" labelOnly="1" fieldPosition="0">
        <references count="4">
          <reference field="0" count="1" selected="0">
            <x v="58"/>
          </reference>
          <reference field="1" count="1" selected="0">
            <x v="56"/>
          </reference>
          <reference field="2" count="1" selected="0">
            <x v="57"/>
          </reference>
          <reference field="3" count="1">
            <x v="57"/>
          </reference>
        </references>
      </pivotArea>
    </format>
    <format dxfId="12986">
      <pivotArea dataOnly="0" labelOnly="1" fieldPosition="0">
        <references count="4">
          <reference field="0" count="1" selected="0">
            <x v="59"/>
          </reference>
          <reference field="1" count="1" selected="0">
            <x v="57"/>
          </reference>
          <reference field="2" count="1" selected="0">
            <x v="58"/>
          </reference>
          <reference field="3" count="1">
            <x v="58"/>
          </reference>
        </references>
      </pivotArea>
    </format>
    <format dxfId="12985">
      <pivotArea dataOnly="0" labelOnly="1" fieldPosition="0">
        <references count="4">
          <reference field="0" count="1" selected="0">
            <x v="60"/>
          </reference>
          <reference field="1" count="1" selected="0">
            <x v="58"/>
          </reference>
          <reference field="2" count="1" selected="0">
            <x v="59"/>
          </reference>
          <reference field="3" count="1">
            <x v="59"/>
          </reference>
        </references>
      </pivotArea>
    </format>
    <format dxfId="12984">
      <pivotArea dataOnly="0" labelOnly="1" fieldPosition="0">
        <references count="4">
          <reference field="0" count="1" selected="0">
            <x v="61"/>
          </reference>
          <reference field="1" count="1" selected="0">
            <x v="59"/>
          </reference>
          <reference field="2" count="1" selected="0">
            <x v="60"/>
          </reference>
          <reference field="3" count="1">
            <x v="60"/>
          </reference>
        </references>
      </pivotArea>
    </format>
    <format dxfId="12983">
      <pivotArea dataOnly="0" labelOnly="1" fieldPosition="0">
        <references count="4">
          <reference field="0" count="1" selected="0">
            <x v="62"/>
          </reference>
          <reference field="1" count="1" selected="0">
            <x v="60"/>
          </reference>
          <reference field="2" count="1" selected="0">
            <x v="61"/>
          </reference>
          <reference field="3" count="1">
            <x v="61"/>
          </reference>
        </references>
      </pivotArea>
    </format>
    <format dxfId="12982">
      <pivotArea dataOnly="0" labelOnly="1" fieldPosition="0">
        <references count="4">
          <reference field="0" count="1" selected="0">
            <x v="63"/>
          </reference>
          <reference field="1" count="1" selected="0">
            <x v="61"/>
          </reference>
          <reference field="2" count="1" selected="0">
            <x v="62"/>
          </reference>
          <reference field="3" count="1">
            <x v="62"/>
          </reference>
        </references>
      </pivotArea>
    </format>
    <format dxfId="12981">
      <pivotArea dataOnly="0" labelOnly="1" fieldPosition="0">
        <references count="4">
          <reference field="0" count="1" selected="0">
            <x v="64"/>
          </reference>
          <reference field="1" count="1" selected="0">
            <x v="62"/>
          </reference>
          <reference field="2" count="1" selected="0">
            <x v="63"/>
          </reference>
          <reference field="3" count="1">
            <x v="63"/>
          </reference>
        </references>
      </pivotArea>
    </format>
    <format dxfId="12980">
      <pivotArea dataOnly="0" labelOnly="1" fieldPosition="0">
        <references count="4">
          <reference field="0" count="1" selected="0">
            <x v="65"/>
          </reference>
          <reference field="1" count="1" selected="0">
            <x v="63"/>
          </reference>
          <reference field="2" count="1" selected="0">
            <x v="64"/>
          </reference>
          <reference field="3" count="1">
            <x v="64"/>
          </reference>
        </references>
      </pivotArea>
    </format>
    <format dxfId="12979">
      <pivotArea dataOnly="0" labelOnly="1" fieldPosition="0">
        <references count="4">
          <reference field="0" count="1" selected="0">
            <x v="66"/>
          </reference>
          <reference field="1" count="1" selected="0">
            <x v="64"/>
          </reference>
          <reference field="2" count="1" selected="0">
            <x v="65"/>
          </reference>
          <reference field="3" count="1">
            <x v="65"/>
          </reference>
        </references>
      </pivotArea>
    </format>
    <format dxfId="12978">
      <pivotArea dataOnly="0" labelOnly="1" fieldPosition="0">
        <references count="4">
          <reference field="0" count="1" selected="0">
            <x v="67"/>
          </reference>
          <reference field="1" count="1" selected="0">
            <x v="65"/>
          </reference>
          <reference field="2" count="1" selected="0">
            <x v="66"/>
          </reference>
          <reference field="3" count="1">
            <x v="66"/>
          </reference>
        </references>
      </pivotArea>
    </format>
    <format dxfId="12977">
      <pivotArea dataOnly="0" labelOnly="1" fieldPosition="0">
        <references count="4">
          <reference field="0" count="1" selected="0">
            <x v="68"/>
          </reference>
          <reference field="1" count="1" selected="0">
            <x v="66"/>
          </reference>
          <reference field="2" count="1" selected="0">
            <x v="67"/>
          </reference>
          <reference field="3" count="1">
            <x v="67"/>
          </reference>
        </references>
      </pivotArea>
    </format>
    <format dxfId="12976">
      <pivotArea dataOnly="0" labelOnly="1" fieldPosition="0">
        <references count="4">
          <reference field="0" count="1" selected="0">
            <x v="69"/>
          </reference>
          <reference field="1" count="1" selected="0">
            <x v="67"/>
          </reference>
          <reference field="2" count="1" selected="0">
            <x v="68"/>
          </reference>
          <reference field="3" count="1">
            <x v="68"/>
          </reference>
        </references>
      </pivotArea>
    </format>
    <format dxfId="12975">
      <pivotArea dataOnly="0" labelOnly="1" fieldPosition="0">
        <references count="4">
          <reference field="0" count="1" selected="0">
            <x v="70"/>
          </reference>
          <reference field="1" count="1" selected="0">
            <x v="68"/>
          </reference>
          <reference field="2" count="1" selected="0">
            <x v="69"/>
          </reference>
          <reference field="3" count="1">
            <x v="69"/>
          </reference>
        </references>
      </pivotArea>
    </format>
    <format dxfId="12974">
      <pivotArea dataOnly="0" labelOnly="1" fieldPosition="0">
        <references count="4">
          <reference field="0" count="1" selected="0">
            <x v="71"/>
          </reference>
          <reference field="1" count="1" selected="0">
            <x v="69"/>
          </reference>
          <reference field="2" count="1" selected="0">
            <x v="70"/>
          </reference>
          <reference field="3" count="1">
            <x v="70"/>
          </reference>
        </references>
      </pivotArea>
    </format>
    <format dxfId="12973">
      <pivotArea dataOnly="0" labelOnly="1" fieldPosition="0">
        <references count="4">
          <reference field="0" count="1" selected="0">
            <x v="72"/>
          </reference>
          <reference field="1" count="1" selected="0">
            <x v="70"/>
          </reference>
          <reference field="2" count="1" selected="0">
            <x v="71"/>
          </reference>
          <reference field="3" count="1">
            <x v="71"/>
          </reference>
        </references>
      </pivotArea>
    </format>
    <format dxfId="12972">
      <pivotArea dataOnly="0" labelOnly="1" fieldPosition="0">
        <references count="4">
          <reference field="0" count="1" selected="0">
            <x v="73"/>
          </reference>
          <reference field="1" count="1" selected="0">
            <x v="71"/>
          </reference>
          <reference field="2" count="1" selected="0">
            <x v="72"/>
          </reference>
          <reference field="3" count="1">
            <x v="72"/>
          </reference>
        </references>
      </pivotArea>
    </format>
    <format dxfId="12971">
      <pivotArea dataOnly="0" labelOnly="1" fieldPosition="0">
        <references count="4">
          <reference field="0" count="1" selected="0">
            <x v="74"/>
          </reference>
          <reference field="1" count="1" selected="0">
            <x v="72"/>
          </reference>
          <reference field="2" count="1" selected="0">
            <x v="73"/>
          </reference>
          <reference field="3" count="1">
            <x v="73"/>
          </reference>
        </references>
      </pivotArea>
    </format>
    <format dxfId="12970">
      <pivotArea dataOnly="0" labelOnly="1" fieldPosition="0">
        <references count="4">
          <reference field="0" count="1" selected="0">
            <x v="75"/>
          </reference>
          <reference field="1" count="1" selected="0">
            <x v="73"/>
          </reference>
          <reference field="2" count="1" selected="0">
            <x v="74"/>
          </reference>
          <reference field="3" count="1">
            <x v="74"/>
          </reference>
        </references>
      </pivotArea>
    </format>
    <format dxfId="12969">
      <pivotArea dataOnly="0" labelOnly="1" fieldPosition="0">
        <references count="4">
          <reference field="0" count="1" selected="0">
            <x v="76"/>
          </reference>
          <reference field="1" count="1" selected="0">
            <x v="74"/>
          </reference>
          <reference field="2" count="1" selected="0">
            <x v="75"/>
          </reference>
          <reference field="3" count="1">
            <x v="75"/>
          </reference>
        </references>
      </pivotArea>
    </format>
    <format dxfId="12968">
      <pivotArea dataOnly="0" labelOnly="1" fieldPosition="0">
        <references count="4">
          <reference field="0" count="1" selected="0">
            <x v="77"/>
          </reference>
          <reference field="1" count="1" selected="0">
            <x v="75"/>
          </reference>
          <reference field="2" count="1" selected="0">
            <x v="76"/>
          </reference>
          <reference field="3" count="1">
            <x v="76"/>
          </reference>
        </references>
      </pivotArea>
    </format>
    <format dxfId="12967">
      <pivotArea dataOnly="0" labelOnly="1" fieldPosition="0">
        <references count="4">
          <reference field="0" count="1" selected="0">
            <x v="78"/>
          </reference>
          <reference field="1" count="1" selected="0">
            <x v="76"/>
          </reference>
          <reference field="2" count="1" selected="0">
            <x v="77"/>
          </reference>
          <reference field="3" count="1">
            <x v="77"/>
          </reference>
        </references>
      </pivotArea>
    </format>
    <format dxfId="12966">
      <pivotArea dataOnly="0" labelOnly="1" fieldPosition="0">
        <references count="4">
          <reference field="0" count="1" selected="0">
            <x v="79"/>
          </reference>
          <reference field="1" count="1" selected="0">
            <x v="77"/>
          </reference>
          <reference field="2" count="1" selected="0">
            <x v="78"/>
          </reference>
          <reference field="3" count="1">
            <x v="78"/>
          </reference>
        </references>
      </pivotArea>
    </format>
    <format dxfId="12965">
      <pivotArea dataOnly="0" labelOnly="1" fieldPosition="0">
        <references count="4">
          <reference field="0" count="1" selected="0">
            <x v="80"/>
          </reference>
          <reference field="1" count="1" selected="0">
            <x v="78"/>
          </reference>
          <reference field="2" count="1" selected="0">
            <x v="79"/>
          </reference>
          <reference field="3" count="1">
            <x v="79"/>
          </reference>
        </references>
      </pivotArea>
    </format>
    <format dxfId="12964">
      <pivotArea dataOnly="0" labelOnly="1" fieldPosition="0">
        <references count="4">
          <reference field="0" count="1" selected="0">
            <x v="81"/>
          </reference>
          <reference field="1" count="1" selected="0">
            <x v="79"/>
          </reference>
          <reference field="2" count="1" selected="0">
            <x v="80"/>
          </reference>
          <reference field="3" count="1">
            <x v="80"/>
          </reference>
        </references>
      </pivotArea>
    </format>
    <format dxfId="12963">
      <pivotArea dataOnly="0" labelOnly="1" fieldPosition="0">
        <references count="4">
          <reference field="0" count="1" selected="0">
            <x v="82"/>
          </reference>
          <reference field="1" count="1" selected="0">
            <x v="80"/>
          </reference>
          <reference field="2" count="1" selected="0">
            <x v="81"/>
          </reference>
          <reference field="3" count="1">
            <x v="81"/>
          </reference>
        </references>
      </pivotArea>
    </format>
    <format dxfId="12962">
      <pivotArea dataOnly="0" labelOnly="1" fieldPosition="0">
        <references count="4">
          <reference field="0" count="1" selected="0">
            <x v="83"/>
          </reference>
          <reference field="1" count="1" selected="0">
            <x v="81"/>
          </reference>
          <reference field="2" count="1" selected="0">
            <x v="82"/>
          </reference>
          <reference field="3" count="1">
            <x v="82"/>
          </reference>
        </references>
      </pivotArea>
    </format>
    <format dxfId="12961">
      <pivotArea dataOnly="0" labelOnly="1" fieldPosition="0">
        <references count="4">
          <reference field="0" count="1" selected="0">
            <x v="84"/>
          </reference>
          <reference field="1" count="1" selected="0">
            <x v="82"/>
          </reference>
          <reference field="2" count="1" selected="0">
            <x v="83"/>
          </reference>
          <reference field="3" count="1">
            <x v="83"/>
          </reference>
        </references>
      </pivotArea>
    </format>
    <format dxfId="12960">
      <pivotArea dataOnly="0" labelOnly="1" fieldPosition="0">
        <references count="4">
          <reference field="0" count="1" selected="0">
            <x v="85"/>
          </reference>
          <reference field="1" count="1" selected="0">
            <x v="83"/>
          </reference>
          <reference field="2" count="1" selected="0">
            <x v="84"/>
          </reference>
          <reference field="3" count="1">
            <x v="84"/>
          </reference>
        </references>
      </pivotArea>
    </format>
    <format dxfId="12959">
      <pivotArea dataOnly="0" labelOnly="1" fieldPosition="0">
        <references count="4">
          <reference field="0" count="1" selected="0">
            <x v="86"/>
          </reference>
          <reference field="1" count="1" selected="0">
            <x v="84"/>
          </reference>
          <reference field="2" count="1" selected="0">
            <x v="85"/>
          </reference>
          <reference field="3" count="1">
            <x v="85"/>
          </reference>
        </references>
      </pivotArea>
    </format>
    <format dxfId="12958">
      <pivotArea dataOnly="0" labelOnly="1" fieldPosition="0">
        <references count="4">
          <reference field="0" count="1" selected="0">
            <x v="87"/>
          </reference>
          <reference field="1" count="1" selected="0">
            <x v="85"/>
          </reference>
          <reference field="2" count="1" selected="0">
            <x v="86"/>
          </reference>
          <reference field="3" count="1">
            <x v="86"/>
          </reference>
        </references>
      </pivotArea>
    </format>
    <format dxfId="12957">
      <pivotArea dataOnly="0" labelOnly="1" fieldPosition="0">
        <references count="4">
          <reference field="0" count="1" selected="0">
            <x v="88"/>
          </reference>
          <reference field="1" count="1" selected="0">
            <x v="86"/>
          </reference>
          <reference field="2" count="1" selected="0">
            <x v="87"/>
          </reference>
          <reference field="3" count="1">
            <x v="87"/>
          </reference>
        </references>
      </pivotArea>
    </format>
    <format dxfId="12956">
      <pivotArea dataOnly="0" labelOnly="1" fieldPosition="0">
        <references count="4">
          <reference field="0" count="1" selected="0">
            <x v="89"/>
          </reference>
          <reference field="1" count="1" selected="0">
            <x v="87"/>
          </reference>
          <reference field="2" count="1" selected="0">
            <x v="88"/>
          </reference>
          <reference field="3" count="1">
            <x v="88"/>
          </reference>
        </references>
      </pivotArea>
    </format>
    <format dxfId="12955">
      <pivotArea dataOnly="0" labelOnly="1" fieldPosition="0">
        <references count="4">
          <reference field="0" count="1" selected="0">
            <x v="90"/>
          </reference>
          <reference field="1" count="1" selected="0">
            <x v="88"/>
          </reference>
          <reference field="2" count="1" selected="0">
            <x v="89"/>
          </reference>
          <reference field="3" count="1">
            <x v="89"/>
          </reference>
        </references>
      </pivotArea>
    </format>
    <format dxfId="12954">
      <pivotArea dataOnly="0" labelOnly="1" fieldPosition="0">
        <references count="4">
          <reference field="0" count="1" selected="0">
            <x v="91"/>
          </reference>
          <reference field="1" count="1" selected="0">
            <x v="89"/>
          </reference>
          <reference field="2" count="1" selected="0">
            <x v="90"/>
          </reference>
          <reference field="3" count="1">
            <x v="90"/>
          </reference>
        </references>
      </pivotArea>
    </format>
    <format dxfId="12953">
      <pivotArea dataOnly="0" labelOnly="1" fieldPosition="0">
        <references count="4">
          <reference field="0" count="1" selected="0">
            <x v="92"/>
          </reference>
          <reference field="1" count="1" selected="0">
            <x v="90"/>
          </reference>
          <reference field="2" count="1" selected="0">
            <x v="91"/>
          </reference>
          <reference field="3" count="1">
            <x v="91"/>
          </reference>
        </references>
      </pivotArea>
    </format>
    <format dxfId="12952">
      <pivotArea dataOnly="0" labelOnly="1" fieldPosition="0">
        <references count="4">
          <reference field="0" count="1" selected="0">
            <x v="93"/>
          </reference>
          <reference field="1" count="1" selected="0">
            <x v="91"/>
          </reference>
          <reference field="2" count="1" selected="0">
            <x v="92"/>
          </reference>
          <reference field="3" count="1">
            <x v="92"/>
          </reference>
        </references>
      </pivotArea>
    </format>
    <format dxfId="12951">
      <pivotArea dataOnly="0" labelOnly="1" fieldPosition="0">
        <references count="4">
          <reference field="0" count="1" selected="0">
            <x v="94"/>
          </reference>
          <reference field="1" count="1" selected="0">
            <x v="92"/>
          </reference>
          <reference field="2" count="1" selected="0">
            <x v="93"/>
          </reference>
          <reference field="3" count="1">
            <x v="93"/>
          </reference>
        </references>
      </pivotArea>
    </format>
    <format dxfId="12950">
      <pivotArea dataOnly="0" labelOnly="1" fieldPosition="0">
        <references count="4">
          <reference field="0" count="1" selected="0">
            <x v="95"/>
          </reference>
          <reference field="1" count="1" selected="0">
            <x v="93"/>
          </reference>
          <reference field="2" count="1" selected="0">
            <x v="94"/>
          </reference>
          <reference field="3" count="1">
            <x v="94"/>
          </reference>
        </references>
      </pivotArea>
    </format>
    <format dxfId="12949">
      <pivotArea dataOnly="0" labelOnly="1" fieldPosition="0">
        <references count="4">
          <reference field="0" count="1" selected="0">
            <x v="96"/>
          </reference>
          <reference field="1" count="1" selected="0">
            <x v="94"/>
          </reference>
          <reference field="2" count="1" selected="0">
            <x v="95"/>
          </reference>
          <reference field="3" count="1">
            <x v="95"/>
          </reference>
        </references>
      </pivotArea>
    </format>
    <format dxfId="12948">
      <pivotArea dataOnly="0" labelOnly="1" fieldPosition="0">
        <references count="4">
          <reference field="0" count="1" selected="0">
            <x v="97"/>
          </reference>
          <reference field="1" count="1" selected="0">
            <x v="95"/>
          </reference>
          <reference field="2" count="1" selected="0">
            <x v="96"/>
          </reference>
          <reference field="3" count="1">
            <x v="96"/>
          </reference>
        </references>
      </pivotArea>
    </format>
    <format dxfId="12947">
      <pivotArea dataOnly="0" labelOnly="1" fieldPosition="0">
        <references count="4">
          <reference field="0" count="1" selected="0">
            <x v="98"/>
          </reference>
          <reference field="1" count="1" selected="0">
            <x v="96"/>
          </reference>
          <reference field="2" count="1" selected="0">
            <x v="97"/>
          </reference>
          <reference field="3" count="1">
            <x v="97"/>
          </reference>
        </references>
      </pivotArea>
    </format>
    <format dxfId="12946">
      <pivotArea dataOnly="0" labelOnly="1" fieldPosition="0">
        <references count="4">
          <reference field="0" count="1" selected="0">
            <x v="99"/>
          </reference>
          <reference field="1" count="1" selected="0">
            <x v="97"/>
          </reference>
          <reference field="2" count="1" selected="0">
            <x v="98"/>
          </reference>
          <reference field="3" count="1">
            <x v="98"/>
          </reference>
        </references>
      </pivotArea>
    </format>
    <format dxfId="12945">
      <pivotArea dataOnly="0" labelOnly="1" fieldPosition="0">
        <references count="4">
          <reference field="0" count="1" selected="0">
            <x v="100"/>
          </reference>
          <reference field="1" count="1" selected="0">
            <x v="98"/>
          </reference>
          <reference field="2" count="1" selected="0">
            <x v="99"/>
          </reference>
          <reference field="3" count="1">
            <x v="99"/>
          </reference>
        </references>
      </pivotArea>
    </format>
    <format dxfId="12944">
      <pivotArea dataOnly="0" labelOnly="1" fieldPosition="0">
        <references count="4">
          <reference field="0" count="1" selected="0">
            <x v="101"/>
          </reference>
          <reference field="1" count="1" selected="0">
            <x v="99"/>
          </reference>
          <reference field="2" count="1" selected="0">
            <x v="100"/>
          </reference>
          <reference field="3" count="1">
            <x v="100"/>
          </reference>
        </references>
      </pivotArea>
    </format>
    <format dxfId="12943">
      <pivotArea dataOnly="0" labelOnly="1" fieldPosition="0">
        <references count="4">
          <reference field="0" count="1" selected="0">
            <x v="102"/>
          </reference>
          <reference field="1" count="1" selected="0">
            <x v="100"/>
          </reference>
          <reference field="2" count="1" selected="0">
            <x v="101"/>
          </reference>
          <reference field="3" count="1">
            <x v="101"/>
          </reference>
        </references>
      </pivotArea>
    </format>
    <format dxfId="12942">
      <pivotArea dataOnly="0" labelOnly="1" fieldPosition="0">
        <references count="4">
          <reference field="0" count="1" selected="0">
            <x v="103"/>
          </reference>
          <reference field="1" count="1" selected="0">
            <x v="101"/>
          </reference>
          <reference field="2" count="1" selected="0">
            <x v="102"/>
          </reference>
          <reference field="3" count="1">
            <x v="102"/>
          </reference>
        </references>
      </pivotArea>
    </format>
    <format dxfId="12941">
      <pivotArea dataOnly="0" labelOnly="1" fieldPosition="0">
        <references count="4">
          <reference field="0" count="1" selected="0">
            <x v="104"/>
          </reference>
          <reference field="1" count="1" selected="0">
            <x v="102"/>
          </reference>
          <reference field="2" count="1" selected="0">
            <x v="103"/>
          </reference>
          <reference field="3" count="1">
            <x v="103"/>
          </reference>
        </references>
      </pivotArea>
    </format>
    <format dxfId="12940">
      <pivotArea dataOnly="0" labelOnly="1" fieldPosition="0">
        <references count="4">
          <reference field="0" count="1" selected="0">
            <x v="105"/>
          </reference>
          <reference field="1" count="1" selected="0">
            <x v="103"/>
          </reference>
          <reference field="2" count="1" selected="0">
            <x v="104"/>
          </reference>
          <reference field="3" count="1">
            <x v="104"/>
          </reference>
        </references>
      </pivotArea>
    </format>
    <format dxfId="12939">
      <pivotArea dataOnly="0" labelOnly="1" fieldPosition="0">
        <references count="4">
          <reference field="0" count="1" selected="0">
            <x v="106"/>
          </reference>
          <reference field="1" count="1" selected="0">
            <x v="104"/>
          </reference>
          <reference field="2" count="1" selected="0">
            <x v="105"/>
          </reference>
          <reference field="3" count="1">
            <x v="105"/>
          </reference>
        </references>
      </pivotArea>
    </format>
    <format dxfId="12938">
      <pivotArea dataOnly="0" labelOnly="1" fieldPosition="0">
        <references count="4">
          <reference field="0" count="1" selected="0">
            <x v="107"/>
          </reference>
          <reference field="1" count="1" selected="0">
            <x v="105"/>
          </reference>
          <reference field="2" count="1" selected="0">
            <x v="106"/>
          </reference>
          <reference field="3" count="1">
            <x v="106"/>
          </reference>
        </references>
      </pivotArea>
    </format>
    <format dxfId="12937">
      <pivotArea dataOnly="0" labelOnly="1" fieldPosition="0">
        <references count="4">
          <reference field="0" count="1" selected="0">
            <x v="108"/>
          </reference>
          <reference field="1" count="1" selected="0">
            <x v="106"/>
          </reference>
          <reference field="2" count="1" selected="0">
            <x v="107"/>
          </reference>
          <reference field="3" count="1">
            <x v="107"/>
          </reference>
        </references>
      </pivotArea>
    </format>
    <format dxfId="12936">
      <pivotArea dataOnly="0" labelOnly="1" fieldPosition="0">
        <references count="4">
          <reference field="0" count="1" selected="0">
            <x v="109"/>
          </reference>
          <reference field="1" count="1" selected="0">
            <x v="107"/>
          </reference>
          <reference field="2" count="1" selected="0">
            <x v="108"/>
          </reference>
          <reference field="3" count="1">
            <x v="108"/>
          </reference>
        </references>
      </pivotArea>
    </format>
    <format dxfId="12935">
      <pivotArea dataOnly="0" labelOnly="1" fieldPosition="0">
        <references count="4">
          <reference field="0" count="1" selected="0">
            <x v="110"/>
          </reference>
          <reference field="1" count="1" selected="0">
            <x v="108"/>
          </reference>
          <reference field="2" count="1" selected="0">
            <x v="109"/>
          </reference>
          <reference field="3" count="1">
            <x v="109"/>
          </reference>
        </references>
      </pivotArea>
    </format>
    <format dxfId="12934">
      <pivotArea dataOnly="0" labelOnly="1" fieldPosition="0">
        <references count="4">
          <reference field="0" count="1" selected="0">
            <x v="111"/>
          </reference>
          <reference field="1" count="1" selected="0">
            <x v="109"/>
          </reference>
          <reference field="2" count="1" selected="0">
            <x v="110"/>
          </reference>
          <reference field="3" count="1">
            <x v="110"/>
          </reference>
        </references>
      </pivotArea>
    </format>
    <format dxfId="12933">
      <pivotArea dataOnly="0" labelOnly="1" fieldPosition="0">
        <references count="4">
          <reference field="0" count="1" selected="0">
            <x v="112"/>
          </reference>
          <reference field="1" count="1" selected="0">
            <x v="110"/>
          </reference>
          <reference field="2" count="1" selected="0">
            <x v="111"/>
          </reference>
          <reference field="3" count="1">
            <x v="111"/>
          </reference>
        </references>
      </pivotArea>
    </format>
    <format dxfId="12932">
      <pivotArea dataOnly="0" labelOnly="1" fieldPosition="0">
        <references count="4">
          <reference field="0" count="1" selected="0">
            <x v="113"/>
          </reference>
          <reference field="1" count="1" selected="0">
            <x v="111"/>
          </reference>
          <reference field="2" count="1" selected="0">
            <x v="112"/>
          </reference>
          <reference field="3" count="1">
            <x v="112"/>
          </reference>
        </references>
      </pivotArea>
    </format>
    <format dxfId="12931">
      <pivotArea dataOnly="0" labelOnly="1" fieldPosition="0">
        <references count="4">
          <reference field="0" count="1" selected="0">
            <x v="114"/>
          </reference>
          <reference field="1" count="1" selected="0">
            <x v="112"/>
          </reference>
          <reference field="2" count="1" selected="0">
            <x v="113"/>
          </reference>
          <reference field="3" count="1">
            <x v="113"/>
          </reference>
        </references>
      </pivotArea>
    </format>
    <format dxfId="12930">
      <pivotArea dataOnly="0" labelOnly="1" fieldPosition="0">
        <references count="4">
          <reference field="0" count="1" selected="0">
            <x v="115"/>
          </reference>
          <reference field="1" count="1" selected="0">
            <x v="113"/>
          </reference>
          <reference field="2" count="1" selected="0">
            <x v="114"/>
          </reference>
          <reference field="3" count="1">
            <x v="114"/>
          </reference>
        </references>
      </pivotArea>
    </format>
    <format dxfId="12929">
      <pivotArea dataOnly="0" labelOnly="1" fieldPosition="0">
        <references count="4">
          <reference field="0" count="1" selected="0">
            <x v="116"/>
          </reference>
          <reference field="1" count="1" selected="0">
            <x v="114"/>
          </reference>
          <reference field="2" count="1" selected="0">
            <x v="115"/>
          </reference>
          <reference field="3" count="1">
            <x v="115"/>
          </reference>
        </references>
      </pivotArea>
    </format>
    <format dxfId="12928">
      <pivotArea dataOnly="0" labelOnly="1" fieldPosition="0">
        <references count="4">
          <reference field="0" count="1" selected="0">
            <x v="117"/>
          </reference>
          <reference field="1" count="1" selected="0">
            <x v="115"/>
          </reference>
          <reference field="2" count="1" selected="0">
            <x v="116"/>
          </reference>
          <reference field="3" count="1">
            <x v="116"/>
          </reference>
        </references>
      </pivotArea>
    </format>
    <format dxfId="12927">
      <pivotArea dataOnly="0" labelOnly="1" fieldPosition="0">
        <references count="4">
          <reference field="0" count="1" selected="0">
            <x v="118"/>
          </reference>
          <reference field="1" count="1" selected="0">
            <x v="116"/>
          </reference>
          <reference field="2" count="1" selected="0">
            <x v="117"/>
          </reference>
          <reference field="3" count="1">
            <x v="117"/>
          </reference>
        </references>
      </pivotArea>
    </format>
    <format dxfId="12926">
      <pivotArea dataOnly="0" labelOnly="1" fieldPosition="0">
        <references count="4">
          <reference field="0" count="1" selected="0">
            <x v="119"/>
          </reference>
          <reference field="1" count="1" selected="0">
            <x v="117"/>
          </reference>
          <reference field="2" count="1" selected="0">
            <x v="118"/>
          </reference>
          <reference field="3" count="1">
            <x v="118"/>
          </reference>
        </references>
      </pivotArea>
    </format>
    <format dxfId="12925">
      <pivotArea dataOnly="0" labelOnly="1" fieldPosition="0">
        <references count="4">
          <reference field="0" count="1" selected="0">
            <x v="120"/>
          </reference>
          <reference field="1" count="1" selected="0">
            <x v="118"/>
          </reference>
          <reference field="2" count="1" selected="0">
            <x v="119"/>
          </reference>
          <reference field="3" count="1">
            <x v="119"/>
          </reference>
        </references>
      </pivotArea>
    </format>
    <format dxfId="12924">
      <pivotArea dataOnly="0" labelOnly="1" fieldPosition="0">
        <references count="4">
          <reference field="0" count="1" selected="0">
            <x v="121"/>
          </reference>
          <reference field="1" count="1" selected="0">
            <x v="119"/>
          </reference>
          <reference field="2" count="1" selected="0">
            <x v="120"/>
          </reference>
          <reference field="3" count="1">
            <x v="120"/>
          </reference>
        </references>
      </pivotArea>
    </format>
    <format dxfId="12923">
      <pivotArea dataOnly="0" labelOnly="1" fieldPosition="0">
        <references count="4">
          <reference field="0" count="1" selected="0">
            <x v="122"/>
          </reference>
          <reference field="1" count="1" selected="0">
            <x v="120"/>
          </reference>
          <reference field="2" count="1" selected="0">
            <x v="121"/>
          </reference>
          <reference field="3" count="1">
            <x v="121"/>
          </reference>
        </references>
      </pivotArea>
    </format>
    <format dxfId="12922">
      <pivotArea dataOnly="0" labelOnly="1" fieldPosition="0">
        <references count="4">
          <reference field="0" count="1" selected="0">
            <x v="123"/>
          </reference>
          <reference field="1" count="1" selected="0">
            <x v="121"/>
          </reference>
          <reference field="2" count="1" selected="0">
            <x v="122"/>
          </reference>
          <reference field="3" count="1">
            <x v="122"/>
          </reference>
        </references>
      </pivotArea>
    </format>
    <format dxfId="12921">
      <pivotArea dataOnly="0" labelOnly="1" fieldPosition="0">
        <references count="4">
          <reference field="0" count="1" selected="0">
            <x v="124"/>
          </reference>
          <reference field="1" count="1" selected="0">
            <x v="122"/>
          </reference>
          <reference field="2" count="1" selected="0">
            <x v="123"/>
          </reference>
          <reference field="3" count="1">
            <x v="123"/>
          </reference>
        </references>
      </pivotArea>
    </format>
    <format dxfId="12920">
      <pivotArea dataOnly="0" labelOnly="1" fieldPosition="0">
        <references count="4">
          <reference field="0" count="1" selected="0">
            <x v="125"/>
          </reference>
          <reference field="1" count="1" selected="0">
            <x v="123"/>
          </reference>
          <reference field="2" count="1" selected="0">
            <x v="124"/>
          </reference>
          <reference field="3" count="1">
            <x v="124"/>
          </reference>
        </references>
      </pivotArea>
    </format>
    <format dxfId="12919">
      <pivotArea dataOnly="0" labelOnly="1" fieldPosition="0">
        <references count="4">
          <reference field="0" count="1" selected="0">
            <x v="126"/>
          </reference>
          <reference field="1" count="1" selected="0">
            <x v="124"/>
          </reference>
          <reference field="2" count="1" selected="0">
            <x v="125"/>
          </reference>
          <reference field="3" count="1">
            <x v="125"/>
          </reference>
        </references>
      </pivotArea>
    </format>
    <format dxfId="12918">
      <pivotArea dataOnly="0" labelOnly="1" fieldPosition="0">
        <references count="4">
          <reference field="0" count="1" selected="0">
            <x v="127"/>
          </reference>
          <reference field="1" count="1" selected="0">
            <x v="125"/>
          </reference>
          <reference field="2" count="1" selected="0">
            <x v="126"/>
          </reference>
          <reference field="3" count="1">
            <x v="126"/>
          </reference>
        </references>
      </pivotArea>
    </format>
    <format dxfId="12917">
      <pivotArea dataOnly="0" labelOnly="1" fieldPosition="0">
        <references count="4">
          <reference field="0" count="1" selected="0">
            <x v="128"/>
          </reference>
          <reference field="1" count="1" selected="0">
            <x v="126"/>
          </reference>
          <reference field="2" count="1" selected="0">
            <x v="127"/>
          </reference>
          <reference field="3" count="1">
            <x v="127"/>
          </reference>
        </references>
      </pivotArea>
    </format>
    <format dxfId="12916">
      <pivotArea dataOnly="0" labelOnly="1" fieldPosition="0">
        <references count="4">
          <reference field="0" count="1" selected="0">
            <x v="129"/>
          </reference>
          <reference field="1" count="1" selected="0">
            <x v="127"/>
          </reference>
          <reference field="2" count="1" selected="0">
            <x v="128"/>
          </reference>
          <reference field="3" count="1">
            <x v="128"/>
          </reference>
        </references>
      </pivotArea>
    </format>
    <format dxfId="12915">
      <pivotArea dataOnly="0" labelOnly="1" fieldPosition="0">
        <references count="4">
          <reference field="0" count="1" selected="0">
            <x v="130"/>
          </reference>
          <reference field="1" count="1" selected="0">
            <x v="128"/>
          </reference>
          <reference field="2" count="1" selected="0">
            <x v="129"/>
          </reference>
          <reference field="3" count="1">
            <x v="129"/>
          </reference>
        </references>
      </pivotArea>
    </format>
    <format dxfId="12914">
      <pivotArea dataOnly="0" labelOnly="1" fieldPosition="0">
        <references count="4">
          <reference field="0" count="1" selected="0">
            <x v="131"/>
          </reference>
          <reference field="1" count="1" selected="0">
            <x v="129"/>
          </reference>
          <reference field="2" count="1" selected="0">
            <x v="130"/>
          </reference>
          <reference field="3" count="1">
            <x v="130"/>
          </reference>
        </references>
      </pivotArea>
    </format>
    <format dxfId="12913">
      <pivotArea dataOnly="0" labelOnly="1" fieldPosition="0">
        <references count="4">
          <reference field="0" count="1" selected="0">
            <x v="132"/>
          </reference>
          <reference field="1" count="1" selected="0">
            <x v="130"/>
          </reference>
          <reference field="2" count="1" selected="0">
            <x v="131"/>
          </reference>
          <reference field="3" count="1">
            <x v="131"/>
          </reference>
        </references>
      </pivotArea>
    </format>
    <format dxfId="12912">
      <pivotArea dataOnly="0" labelOnly="1" fieldPosition="0">
        <references count="4">
          <reference field="0" count="1" selected="0">
            <x v="133"/>
          </reference>
          <reference field="1" count="1" selected="0">
            <x v="131"/>
          </reference>
          <reference field="2" count="1" selected="0">
            <x v="132"/>
          </reference>
          <reference field="3" count="1">
            <x v="132"/>
          </reference>
        </references>
      </pivotArea>
    </format>
    <format dxfId="12911">
      <pivotArea dataOnly="0" labelOnly="1" fieldPosition="0">
        <references count="4">
          <reference field="0" count="1" selected="0">
            <x v="134"/>
          </reference>
          <reference field="1" count="1" selected="0">
            <x v="132"/>
          </reference>
          <reference field="2" count="1" selected="0">
            <x v="133"/>
          </reference>
          <reference field="3" count="1">
            <x v="133"/>
          </reference>
        </references>
      </pivotArea>
    </format>
    <format dxfId="12910">
      <pivotArea dataOnly="0" labelOnly="1" fieldPosition="0">
        <references count="4">
          <reference field="0" count="1" selected="0">
            <x v="135"/>
          </reference>
          <reference field="1" count="1" selected="0">
            <x v="133"/>
          </reference>
          <reference field="2" count="1" selected="0">
            <x v="134"/>
          </reference>
          <reference field="3" count="1">
            <x v="134"/>
          </reference>
        </references>
      </pivotArea>
    </format>
    <format dxfId="12909">
      <pivotArea dataOnly="0" labelOnly="1" fieldPosition="0">
        <references count="4">
          <reference field="0" count="1" selected="0">
            <x v="136"/>
          </reference>
          <reference field="1" count="1" selected="0">
            <x v="134"/>
          </reference>
          <reference field="2" count="1" selected="0">
            <x v="135"/>
          </reference>
          <reference field="3" count="1">
            <x v="135"/>
          </reference>
        </references>
      </pivotArea>
    </format>
    <format dxfId="12908">
      <pivotArea dataOnly="0" labelOnly="1" fieldPosition="0">
        <references count="4">
          <reference field="0" count="1" selected="0">
            <x v="137"/>
          </reference>
          <reference field="1" count="1" selected="0">
            <x v="135"/>
          </reference>
          <reference field="2" count="1" selected="0">
            <x v="136"/>
          </reference>
          <reference field="3" count="1">
            <x v="136"/>
          </reference>
        </references>
      </pivotArea>
    </format>
    <format dxfId="12907">
      <pivotArea dataOnly="0" labelOnly="1" fieldPosition="0">
        <references count="4">
          <reference field="0" count="1" selected="0">
            <x v="138"/>
          </reference>
          <reference field="1" count="1" selected="0">
            <x v="136"/>
          </reference>
          <reference field="2" count="1" selected="0">
            <x v="137"/>
          </reference>
          <reference field="3" count="1">
            <x v="137"/>
          </reference>
        </references>
      </pivotArea>
    </format>
    <format dxfId="12906">
      <pivotArea dataOnly="0" labelOnly="1" fieldPosition="0">
        <references count="4">
          <reference field="0" count="1" selected="0">
            <x v="139"/>
          </reference>
          <reference field="1" count="1" selected="0">
            <x v="137"/>
          </reference>
          <reference field="2" count="1" selected="0">
            <x v="138"/>
          </reference>
          <reference field="3" count="1">
            <x v="138"/>
          </reference>
        </references>
      </pivotArea>
    </format>
    <format dxfId="12905">
      <pivotArea dataOnly="0" labelOnly="1" fieldPosition="0">
        <references count="4">
          <reference field="0" count="1" selected="0">
            <x v="140"/>
          </reference>
          <reference field="1" count="1" selected="0">
            <x v="138"/>
          </reference>
          <reference field="2" count="1" selected="0">
            <x v="139"/>
          </reference>
          <reference field="3" count="1">
            <x v="139"/>
          </reference>
        </references>
      </pivotArea>
    </format>
    <format dxfId="12904">
      <pivotArea dataOnly="0" labelOnly="1" fieldPosition="0">
        <references count="4">
          <reference field="0" count="1" selected="0">
            <x v="141"/>
          </reference>
          <reference field="1" count="1" selected="0">
            <x v="139"/>
          </reference>
          <reference field="2" count="1" selected="0">
            <x v="140"/>
          </reference>
          <reference field="3" count="1">
            <x v="140"/>
          </reference>
        </references>
      </pivotArea>
    </format>
    <format dxfId="12903">
      <pivotArea dataOnly="0" labelOnly="1" fieldPosition="0">
        <references count="4">
          <reference field="0" count="1" selected="0">
            <x v="142"/>
          </reference>
          <reference field="1" count="1" selected="0">
            <x v="140"/>
          </reference>
          <reference field="2" count="1" selected="0">
            <x v="141"/>
          </reference>
          <reference field="3" count="1">
            <x v="141"/>
          </reference>
        </references>
      </pivotArea>
    </format>
    <format dxfId="12902">
      <pivotArea dataOnly="0" labelOnly="1" fieldPosition="0">
        <references count="4">
          <reference field="0" count="1" selected="0">
            <x v="143"/>
          </reference>
          <reference field="1" count="1" selected="0">
            <x v="141"/>
          </reference>
          <reference field="2" count="1" selected="0">
            <x v="142"/>
          </reference>
          <reference field="3" count="1">
            <x v="142"/>
          </reference>
        </references>
      </pivotArea>
    </format>
    <format dxfId="12901">
      <pivotArea dataOnly="0" labelOnly="1" fieldPosition="0">
        <references count="4">
          <reference field="0" count="1" selected="0">
            <x v="144"/>
          </reference>
          <reference field="1" count="1" selected="0">
            <x v="142"/>
          </reference>
          <reference field="2" count="1" selected="0">
            <x v="143"/>
          </reference>
          <reference field="3" count="1">
            <x v="143"/>
          </reference>
        </references>
      </pivotArea>
    </format>
    <format dxfId="12900">
      <pivotArea dataOnly="0" labelOnly="1" fieldPosition="0">
        <references count="4">
          <reference field="0" count="1" selected="0">
            <x v="145"/>
          </reference>
          <reference field="1" count="1" selected="0">
            <x v="143"/>
          </reference>
          <reference field="2" count="1" selected="0">
            <x v="144"/>
          </reference>
          <reference field="3" count="1">
            <x v="144"/>
          </reference>
        </references>
      </pivotArea>
    </format>
    <format dxfId="12899">
      <pivotArea dataOnly="0" labelOnly="1" fieldPosition="0">
        <references count="4">
          <reference field="0" count="1" selected="0">
            <x v="146"/>
          </reference>
          <reference field="1" count="1" selected="0">
            <x v="144"/>
          </reference>
          <reference field="2" count="1" selected="0">
            <x v="145"/>
          </reference>
          <reference field="3" count="1">
            <x v="145"/>
          </reference>
        </references>
      </pivotArea>
    </format>
    <format dxfId="12898">
      <pivotArea dataOnly="0" labelOnly="1" fieldPosition="0">
        <references count="4">
          <reference field="0" count="1" selected="0">
            <x v="147"/>
          </reference>
          <reference field="1" count="1" selected="0">
            <x v="145"/>
          </reference>
          <reference field="2" count="1" selected="0">
            <x v="146"/>
          </reference>
          <reference field="3" count="1">
            <x v="146"/>
          </reference>
        </references>
      </pivotArea>
    </format>
    <format dxfId="12897">
      <pivotArea dataOnly="0" labelOnly="1" fieldPosition="0">
        <references count="4">
          <reference field="0" count="1" selected="0">
            <x v="148"/>
          </reference>
          <reference field="1" count="1" selected="0">
            <x v="146"/>
          </reference>
          <reference field="2" count="1" selected="0">
            <x v="147"/>
          </reference>
          <reference field="3" count="1">
            <x v="147"/>
          </reference>
        </references>
      </pivotArea>
    </format>
    <format dxfId="12896">
      <pivotArea dataOnly="0" labelOnly="1" fieldPosition="0">
        <references count="4">
          <reference field="0" count="1" selected="0">
            <x v="149"/>
          </reference>
          <reference field="1" count="1" selected="0">
            <x v="147"/>
          </reference>
          <reference field="2" count="1" selected="0">
            <x v="148"/>
          </reference>
          <reference field="3" count="1">
            <x v="148"/>
          </reference>
        </references>
      </pivotArea>
    </format>
    <format dxfId="12895">
      <pivotArea dataOnly="0" labelOnly="1" fieldPosition="0">
        <references count="4">
          <reference field="0" count="1" selected="0">
            <x v="150"/>
          </reference>
          <reference field="1" count="1" selected="0">
            <x v="148"/>
          </reference>
          <reference field="2" count="1" selected="0">
            <x v="149"/>
          </reference>
          <reference field="3" count="1">
            <x v="149"/>
          </reference>
        </references>
      </pivotArea>
    </format>
    <format dxfId="12894">
      <pivotArea dataOnly="0" labelOnly="1" fieldPosition="0">
        <references count="4">
          <reference field="0" count="1" selected="0">
            <x v="151"/>
          </reference>
          <reference field="1" count="1" selected="0">
            <x v="149"/>
          </reference>
          <reference field="2" count="1" selected="0">
            <x v="150"/>
          </reference>
          <reference field="3" count="1">
            <x v="150"/>
          </reference>
        </references>
      </pivotArea>
    </format>
    <format dxfId="12893">
      <pivotArea dataOnly="0" labelOnly="1" fieldPosition="0">
        <references count="4">
          <reference field="0" count="1" selected="0">
            <x v="152"/>
          </reference>
          <reference field="1" count="1" selected="0">
            <x v="150"/>
          </reference>
          <reference field="2" count="1" selected="0">
            <x v="151"/>
          </reference>
          <reference field="3" count="1">
            <x v="151"/>
          </reference>
        </references>
      </pivotArea>
    </format>
    <format dxfId="12892">
      <pivotArea dataOnly="0" labelOnly="1" fieldPosition="0">
        <references count="4">
          <reference field="0" count="1" selected="0">
            <x v="153"/>
          </reference>
          <reference field="1" count="1" selected="0">
            <x v="151"/>
          </reference>
          <reference field="2" count="1" selected="0">
            <x v="152"/>
          </reference>
          <reference field="3" count="1">
            <x v="152"/>
          </reference>
        </references>
      </pivotArea>
    </format>
    <format dxfId="12891">
      <pivotArea dataOnly="0" labelOnly="1" fieldPosition="0">
        <references count="4">
          <reference field="0" count="1" selected="0">
            <x v="154"/>
          </reference>
          <reference field="1" count="1" selected="0">
            <x v="152"/>
          </reference>
          <reference field="2" count="1" selected="0">
            <x v="153"/>
          </reference>
          <reference field="3" count="1">
            <x v="153"/>
          </reference>
        </references>
      </pivotArea>
    </format>
    <format dxfId="12890">
      <pivotArea dataOnly="0" labelOnly="1" fieldPosition="0">
        <references count="4">
          <reference field="0" count="1" selected="0">
            <x v="155"/>
          </reference>
          <reference field="1" count="1" selected="0">
            <x v="153"/>
          </reference>
          <reference field="2" count="1" selected="0">
            <x v="154"/>
          </reference>
          <reference field="3" count="1">
            <x v="154"/>
          </reference>
        </references>
      </pivotArea>
    </format>
    <format dxfId="12889">
      <pivotArea dataOnly="0" labelOnly="1" fieldPosition="0">
        <references count="4">
          <reference field="0" count="1" selected="0">
            <x v="156"/>
          </reference>
          <reference field="1" count="1" selected="0">
            <x v="154"/>
          </reference>
          <reference field="2" count="1" selected="0">
            <x v="155"/>
          </reference>
          <reference field="3" count="1">
            <x v="155"/>
          </reference>
        </references>
      </pivotArea>
    </format>
    <format dxfId="12888">
      <pivotArea dataOnly="0" labelOnly="1" fieldPosition="0">
        <references count="4">
          <reference field="0" count="1" selected="0">
            <x v="157"/>
          </reference>
          <reference field="1" count="1" selected="0">
            <x v="155"/>
          </reference>
          <reference field="2" count="1" selected="0">
            <x v="156"/>
          </reference>
          <reference field="3" count="1">
            <x v="156"/>
          </reference>
        </references>
      </pivotArea>
    </format>
    <format dxfId="12887">
      <pivotArea dataOnly="0" labelOnly="1" fieldPosition="0">
        <references count="4">
          <reference field="0" count="1" selected="0">
            <x v="158"/>
          </reference>
          <reference field="1" count="1" selected="0">
            <x v="156"/>
          </reference>
          <reference field="2" count="1" selected="0">
            <x v="157"/>
          </reference>
          <reference field="3" count="1">
            <x v="157"/>
          </reference>
        </references>
      </pivotArea>
    </format>
    <format dxfId="12886">
      <pivotArea dataOnly="0" labelOnly="1" fieldPosition="0">
        <references count="4">
          <reference field="0" count="1" selected="0">
            <x v="159"/>
          </reference>
          <reference field="1" count="1" selected="0">
            <x v="157"/>
          </reference>
          <reference field="2" count="1" selected="0">
            <x v="158"/>
          </reference>
          <reference field="3" count="1">
            <x v="158"/>
          </reference>
        </references>
      </pivotArea>
    </format>
    <format dxfId="12885">
      <pivotArea dataOnly="0" labelOnly="1" fieldPosition="0">
        <references count="4">
          <reference field="0" count="1" selected="0">
            <x v="160"/>
          </reference>
          <reference field="1" count="1" selected="0">
            <x v="158"/>
          </reference>
          <reference field="2" count="1" selected="0">
            <x v="159"/>
          </reference>
          <reference field="3" count="1">
            <x v="159"/>
          </reference>
        </references>
      </pivotArea>
    </format>
    <format dxfId="12884">
      <pivotArea dataOnly="0" labelOnly="1" fieldPosition="0">
        <references count="4">
          <reference field="0" count="1" selected="0">
            <x v="161"/>
          </reference>
          <reference field="1" count="1" selected="0">
            <x v="159"/>
          </reference>
          <reference field="2" count="1" selected="0">
            <x v="160"/>
          </reference>
          <reference field="3" count="1">
            <x v="160"/>
          </reference>
        </references>
      </pivotArea>
    </format>
    <format dxfId="12883">
      <pivotArea dataOnly="0" labelOnly="1" fieldPosition="0">
        <references count="4">
          <reference field="0" count="1" selected="0">
            <x v="162"/>
          </reference>
          <reference field="1" count="1" selected="0">
            <x v="160"/>
          </reference>
          <reference field="2" count="1" selected="0">
            <x v="161"/>
          </reference>
          <reference field="3" count="1">
            <x v="161"/>
          </reference>
        </references>
      </pivotArea>
    </format>
    <format dxfId="12882">
      <pivotArea dataOnly="0" labelOnly="1" fieldPosition="0">
        <references count="4">
          <reference field="0" count="1" selected="0">
            <x v="163"/>
          </reference>
          <reference field="1" count="1" selected="0">
            <x v="161"/>
          </reference>
          <reference field="2" count="1" selected="0">
            <x v="162"/>
          </reference>
          <reference field="3" count="1">
            <x v="162"/>
          </reference>
        </references>
      </pivotArea>
    </format>
    <format dxfId="12881">
      <pivotArea dataOnly="0" labelOnly="1" fieldPosition="0">
        <references count="4">
          <reference field="0" count="1" selected="0">
            <x v="164"/>
          </reference>
          <reference field="1" count="1" selected="0">
            <x v="162"/>
          </reference>
          <reference field="2" count="1" selected="0">
            <x v="163"/>
          </reference>
          <reference field="3" count="1">
            <x v="163"/>
          </reference>
        </references>
      </pivotArea>
    </format>
    <format dxfId="12880">
      <pivotArea dataOnly="0" labelOnly="1" fieldPosition="0">
        <references count="4">
          <reference field="0" count="1" selected="0">
            <x v="165"/>
          </reference>
          <reference field="1" count="1" selected="0">
            <x v="163"/>
          </reference>
          <reference field="2" count="1" selected="0">
            <x v="164"/>
          </reference>
          <reference field="3" count="1">
            <x v="164"/>
          </reference>
        </references>
      </pivotArea>
    </format>
    <format dxfId="12879">
      <pivotArea dataOnly="0" labelOnly="1" fieldPosition="0">
        <references count="4">
          <reference field="0" count="1" selected="0">
            <x v="166"/>
          </reference>
          <reference field="1" count="1" selected="0">
            <x v="164"/>
          </reference>
          <reference field="2" count="1" selected="0">
            <x v="165"/>
          </reference>
          <reference field="3" count="1">
            <x v="165"/>
          </reference>
        </references>
      </pivotArea>
    </format>
    <format dxfId="12878">
      <pivotArea dataOnly="0" labelOnly="1" fieldPosition="0">
        <references count="4">
          <reference field="0" count="1" selected="0">
            <x v="167"/>
          </reference>
          <reference field="1" count="1" selected="0">
            <x v="165"/>
          </reference>
          <reference field="2" count="1" selected="0">
            <x v="166"/>
          </reference>
          <reference field="3" count="1">
            <x v="166"/>
          </reference>
        </references>
      </pivotArea>
    </format>
    <format dxfId="12877">
      <pivotArea dataOnly="0" labelOnly="1" fieldPosition="0">
        <references count="4">
          <reference field="0" count="1" selected="0">
            <x v="168"/>
          </reference>
          <reference field="1" count="1" selected="0">
            <x v="166"/>
          </reference>
          <reference field="2" count="1" selected="0">
            <x v="167"/>
          </reference>
          <reference field="3" count="1">
            <x v="167"/>
          </reference>
        </references>
      </pivotArea>
    </format>
    <format dxfId="12876">
      <pivotArea dataOnly="0" labelOnly="1" fieldPosition="0">
        <references count="4">
          <reference field="0" count="1" selected="0">
            <x v="169"/>
          </reference>
          <reference field="1" count="1" selected="0">
            <x v="167"/>
          </reference>
          <reference field="2" count="1" selected="0">
            <x v="168"/>
          </reference>
          <reference field="3" count="1">
            <x v="168"/>
          </reference>
        </references>
      </pivotArea>
    </format>
    <format dxfId="12875">
      <pivotArea dataOnly="0" labelOnly="1" fieldPosition="0">
        <references count="4">
          <reference field="0" count="1" selected="0">
            <x v="170"/>
          </reference>
          <reference field="1" count="1" selected="0">
            <x v="168"/>
          </reference>
          <reference field="2" count="1" selected="0">
            <x v="169"/>
          </reference>
          <reference field="3" count="1">
            <x v="169"/>
          </reference>
        </references>
      </pivotArea>
    </format>
    <format dxfId="12874">
      <pivotArea dataOnly="0" labelOnly="1" fieldPosition="0">
        <references count="4">
          <reference field="0" count="1" selected="0">
            <x v="171"/>
          </reference>
          <reference field="1" count="1" selected="0">
            <x v="169"/>
          </reference>
          <reference field="2" count="1" selected="0">
            <x v="170"/>
          </reference>
          <reference field="3" count="1">
            <x v="170"/>
          </reference>
        </references>
      </pivotArea>
    </format>
    <format dxfId="12873">
      <pivotArea dataOnly="0" labelOnly="1" fieldPosition="0">
        <references count="4">
          <reference field="0" count="1" selected="0">
            <x v="172"/>
          </reference>
          <reference field="1" count="1" selected="0">
            <x v="170"/>
          </reference>
          <reference field="2" count="1" selected="0">
            <x v="171"/>
          </reference>
          <reference field="3" count="1">
            <x v="171"/>
          </reference>
        </references>
      </pivotArea>
    </format>
    <format dxfId="12872">
      <pivotArea dataOnly="0" labelOnly="1" fieldPosition="0">
        <references count="4">
          <reference field="0" count="1" selected="0">
            <x v="173"/>
          </reference>
          <reference field="1" count="1" selected="0">
            <x v="171"/>
          </reference>
          <reference field="2" count="1" selected="0">
            <x v="172"/>
          </reference>
          <reference field="3" count="1">
            <x v="172"/>
          </reference>
        </references>
      </pivotArea>
    </format>
    <format dxfId="12871">
      <pivotArea dataOnly="0" labelOnly="1" fieldPosition="0">
        <references count="4">
          <reference field="0" count="1" selected="0">
            <x v="174"/>
          </reference>
          <reference field="1" count="1" selected="0">
            <x v="172"/>
          </reference>
          <reference field="2" count="1" selected="0">
            <x v="173"/>
          </reference>
          <reference field="3" count="1">
            <x v="173"/>
          </reference>
        </references>
      </pivotArea>
    </format>
    <format dxfId="12870">
      <pivotArea dataOnly="0" labelOnly="1" fieldPosition="0">
        <references count="4">
          <reference field="0" count="1" selected="0">
            <x v="175"/>
          </reference>
          <reference field="1" count="1" selected="0">
            <x v="173"/>
          </reference>
          <reference field="2" count="1" selected="0">
            <x v="174"/>
          </reference>
          <reference field="3" count="1">
            <x v="174"/>
          </reference>
        </references>
      </pivotArea>
    </format>
    <format dxfId="12869">
      <pivotArea dataOnly="0" labelOnly="1" fieldPosition="0">
        <references count="4">
          <reference field="0" count="1" selected="0">
            <x v="176"/>
          </reference>
          <reference field="1" count="1" selected="0">
            <x v="174"/>
          </reference>
          <reference field="2" count="1" selected="0">
            <x v="175"/>
          </reference>
          <reference field="3" count="1">
            <x v="175"/>
          </reference>
        </references>
      </pivotArea>
    </format>
    <format dxfId="12868">
      <pivotArea dataOnly="0" labelOnly="1" fieldPosition="0">
        <references count="4">
          <reference field="0" count="1" selected="0">
            <x v="177"/>
          </reference>
          <reference field="1" count="1" selected="0">
            <x v="175"/>
          </reference>
          <reference field="2" count="1" selected="0">
            <x v="176"/>
          </reference>
          <reference field="3" count="1">
            <x v="176"/>
          </reference>
        </references>
      </pivotArea>
    </format>
    <format dxfId="12867">
      <pivotArea dataOnly="0" labelOnly="1" fieldPosition="0">
        <references count="4">
          <reference field="0" count="1" selected="0">
            <x v="178"/>
          </reference>
          <reference field="1" count="1" selected="0">
            <x v="176"/>
          </reference>
          <reference field="2" count="1" selected="0">
            <x v="177"/>
          </reference>
          <reference field="3" count="1">
            <x v="177"/>
          </reference>
        </references>
      </pivotArea>
    </format>
    <format dxfId="12866">
      <pivotArea dataOnly="0" labelOnly="1" fieldPosition="0">
        <references count="4">
          <reference field="0" count="1" selected="0">
            <x v="179"/>
          </reference>
          <reference field="1" count="1" selected="0">
            <x v="177"/>
          </reference>
          <reference field="2" count="1" selected="0">
            <x v="178"/>
          </reference>
          <reference field="3" count="1">
            <x v="178"/>
          </reference>
        </references>
      </pivotArea>
    </format>
    <format dxfId="12865">
      <pivotArea dataOnly="0" labelOnly="1" fieldPosition="0">
        <references count="4">
          <reference field="0" count="1" selected="0">
            <x v="180"/>
          </reference>
          <reference field="1" count="1" selected="0">
            <x v="178"/>
          </reference>
          <reference field="2" count="1" selected="0">
            <x v="179"/>
          </reference>
          <reference field="3" count="1">
            <x v="179"/>
          </reference>
        </references>
      </pivotArea>
    </format>
    <format dxfId="12864">
      <pivotArea dataOnly="0" labelOnly="1" fieldPosition="0">
        <references count="4">
          <reference field="0" count="1" selected="0">
            <x v="181"/>
          </reference>
          <reference field="1" count="1" selected="0">
            <x v="179"/>
          </reference>
          <reference field="2" count="1" selected="0">
            <x v="180"/>
          </reference>
          <reference field="3" count="1">
            <x v="180"/>
          </reference>
        </references>
      </pivotArea>
    </format>
    <format dxfId="12863">
      <pivotArea dataOnly="0" labelOnly="1" fieldPosition="0">
        <references count="4">
          <reference field="0" count="1" selected="0">
            <x v="182"/>
          </reference>
          <reference field="1" count="1" selected="0">
            <x v="180"/>
          </reference>
          <reference field="2" count="1" selected="0">
            <x v="181"/>
          </reference>
          <reference field="3" count="1">
            <x v="181"/>
          </reference>
        </references>
      </pivotArea>
    </format>
    <format dxfId="12862">
      <pivotArea dataOnly="0" labelOnly="1" fieldPosition="0">
        <references count="4">
          <reference field="0" count="1" selected="0">
            <x v="183"/>
          </reference>
          <reference field="1" count="1" selected="0">
            <x v="181"/>
          </reference>
          <reference field="2" count="1" selected="0">
            <x v="182"/>
          </reference>
          <reference field="3" count="1">
            <x v="182"/>
          </reference>
        </references>
      </pivotArea>
    </format>
    <format dxfId="12861">
      <pivotArea dataOnly="0" labelOnly="1" fieldPosition="0">
        <references count="4">
          <reference field="0" count="1" selected="0">
            <x v="184"/>
          </reference>
          <reference field="1" count="1" selected="0">
            <x v="182"/>
          </reference>
          <reference field="2" count="1" selected="0">
            <x v="183"/>
          </reference>
          <reference field="3" count="1">
            <x v="183"/>
          </reference>
        </references>
      </pivotArea>
    </format>
    <format dxfId="12860">
      <pivotArea dataOnly="0" labelOnly="1" fieldPosition="0">
        <references count="4">
          <reference field="0" count="1" selected="0">
            <x v="185"/>
          </reference>
          <reference field="1" count="1" selected="0">
            <x v="183"/>
          </reference>
          <reference field="2" count="1" selected="0">
            <x v="184"/>
          </reference>
          <reference field="3" count="1">
            <x v="184"/>
          </reference>
        </references>
      </pivotArea>
    </format>
    <format dxfId="12859">
      <pivotArea dataOnly="0" labelOnly="1" fieldPosition="0">
        <references count="4">
          <reference field="0" count="1" selected="0">
            <x v="186"/>
          </reference>
          <reference field="1" count="1" selected="0">
            <x v="184"/>
          </reference>
          <reference field="2" count="1" selected="0">
            <x v="185"/>
          </reference>
          <reference field="3" count="1">
            <x v="185"/>
          </reference>
        </references>
      </pivotArea>
    </format>
    <format dxfId="12858">
      <pivotArea dataOnly="0" labelOnly="1" fieldPosition="0">
        <references count="4">
          <reference field="0" count="1" selected="0">
            <x v="187"/>
          </reference>
          <reference field="1" count="1" selected="0">
            <x v="185"/>
          </reference>
          <reference field="2" count="1" selected="0">
            <x v="186"/>
          </reference>
          <reference field="3" count="1">
            <x v="186"/>
          </reference>
        </references>
      </pivotArea>
    </format>
    <format dxfId="12857">
      <pivotArea dataOnly="0" labelOnly="1" fieldPosition="0">
        <references count="4">
          <reference field="0" count="1" selected="0">
            <x v="188"/>
          </reference>
          <reference field="1" count="1" selected="0">
            <x v="186"/>
          </reference>
          <reference field="2" count="1" selected="0">
            <x v="187"/>
          </reference>
          <reference field="3" count="1">
            <x v="187"/>
          </reference>
        </references>
      </pivotArea>
    </format>
    <format dxfId="12856">
      <pivotArea dataOnly="0" labelOnly="1" fieldPosition="0">
        <references count="4">
          <reference field="0" count="1" selected="0">
            <x v="189"/>
          </reference>
          <reference field="1" count="1" selected="0">
            <x v="187"/>
          </reference>
          <reference field="2" count="1" selected="0">
            <x v="188"/>
          </reference>
          <reference field="3" count="1">
            <x v="188"/>
          </reference>
        </references>
      </pivotArea>
    </format>
    <format dxfId="12855">
      <pivotArea dataOnly="0" labelOnly="1" fieldPosition="0">
        <references count="4">
          <reference field="0" count="1" selected="0">
            <x v="190"/>
          </reference>
          <reference field="1" count="1" selected="0">
            <x v="188"/>
          </reference>
          <reference field="2" count="1" selected="0">
            <x v="189"/>
          </reference>
          <reference field="3" count="1">
            <x v="189"/>
          </reference>
        </references>
      </pivotArea>
    </format>
    <format dxfId="12854">
      <pivotArea dataOnly="0" labelOnly="1" fieldPosition="0">
        <references count="4">
          <reference field="0" count="1" selected="0">
            <x v="191"/>
          </reference>
          <reference field="1" count="1" selected="0">
            <x v="189"/>
          </reference>
          <reference field="2" count="1" selected="0">
            <x v="190"/>
          </reference>
          <reference field="3" count="1">
            <x v="190"/>
          </reference>
        </references>
      </pivotArea>
    </format>
    <format dxfId="12853">
      <pivotArea dataOnly="0" labelOnly="1" fieldPosition="0">
        <references count="4">
          <reference field="0" count="1" selected="0">
            <x v="192"/>
          </reference>
          <reference field="1" count="1" selected="0">
            <x v="190"/>
          </reference>
          <reference field="2" count="1" selected="0">
            <x v="191"/>
          </reference>
          <reference field="3" count="1">
            <x v="191"/>
          </reference>
        </references>
      </pivotArea>
    </format>
    <format dxfId="12852">
      <pivotArea dataOnly="0" labelOnly="1" fieldPosition="0">
        <references count="4">
          <reference field="0" count="1" selected="0">
            <x v="193"/>
          </reference>
          <reference field="1" count="1" selected="0">
            <x v="191"/>
          </reference>
          <reference field="2" count="1" selected="0">
            <x v="192"/>
          </reference>
          <reference field="3" count="1">
            <x v="192"/>
          </reference>
        </references>
      </pivotArea>
    </format>
    <format dxfId="12851">
      <pivotArea dataOnly="0" labelOnly="1" fieldPosition="0">
        <references count="4">
          <reference field="0" count="1" selected="0">
            <x v="194"/>
          </reference>
          <reference field="1" count="1" selected="0">
            <x v="192"/>
          </reference>
          <reference field="2" count="1" selected="0">
            <x v="193"/>
          </reference>
          <reference field="3" count="1">
            <x v="193"/>
          </reference>
        </references>
      </pivotArea>
    </format>
    <format dxfId="12850">
      <pivotArea dataOnly="0" labelOnly="1" fieldPosition="0">
        <references count="4">
          <reference field="0" count="1" selected="0">
            <x v="195"/>
          </reference>
          <reference field="1" count="1" selected="0">
            <x v="193"/>
          </reference>
          <reference field="2" count="1" selected="0">
            <x v="194"/>
          </reference>
          <reference field="3" count="1">
            <x v="194"/>
          </reference>
        </references>
      </pivotArea>
    </format>
    <format dxfId="12849">
      <pivotArea dataOnly="0" labelOnly="1" fieldPosition="0">
        <references count="4">
          <reference field="0" count="1" selected="0">
            <x v="196"/>
          </reference>
          <reference field="1" count="1" selected="0">
            <x v="194"/>
          </reference>
          <reference field="2" count="1" selected="0">
            <x v="195"/>
          </reference>
          <reference field="3" count="1">
            <x v="195"/>
          </reference>
        </references>
      </pivotArea>
    </format>
    <format dxfId="12848">
      <pivotArea dataOnly="0" labelOnly="1" fieldPosition="0">
        <references count="4">
          <reference field="0" count="1" selected="0">
            <x v="197"/>
          </reference>
          <reference field="1" count="1" selected="0">
            <x v="195"/>
          </reference>
          <reference field="2" count="1" selected="0">
            <x v="196"/>
          </reference>
          <reference field="3" count="1">
            <x v="196"/>
          </reference>
        </references>
      </pivotArea>
    </format>
    <format dxfId="12847">
      <pivotArea dataOnly="0" labelOnly="1" fieldPosition="0">
        <references count="4">
          <reference field="0" count="1" selected="0">
            <x v="198"/>
          </reference>
          <reference field="1" count="1" selected="0">
            <x v="196"/>
          </reference>
          <reference field="2" count="1" selected="0">
            <x v="197"/>
          </reference>
          <reference field="3" count="1">
            <x v="197"/>
          </reference>
        </references>
      </pivotArea>
    </format>
    <format dxfId="12846">
      <pivotArea dataOnly="0" labelOnly="1" fieldPosition="0">
        <references count="4">
          <reference field="0" count="1" selected="0">
            <x v="199"/>
          </reference>
          <reference field="1" count="1" selected="0">
            <x v="197"/>
          </reference>
          <reference field="2" count="1" selected="0">
            <x v="198"/>
          </reference>
          <reference field="3" count="1">
            <x v="198"/>
          </reference>
        </references>
      </pivotArea>
    </format>
    <format dxfId="12845">
      <pivotArea dataOnly="0" labelOnly="1" fieldPosition="0">
        <references count="4">
          <reference field="0" count="1" selected="0">
            <x v="200"/>
          </reference>
          <reference field="1" count="1" selected="0">
            <x v="198"/>
          </reference>
          <reference field="2" count="1" selected="0">
            <x v="199"/>
          </reference>
          <reference field="3" count="1">
            <x v="199"/>
          </reference>
        </references>
      </pivotArea>
    </format>
    <format dxfId="12844">
      <pivotArea dataOnly="0" labelOnly="1" fieldPosition="0">
        <references count="4">
          <reference field="0" count="1" selected="0">
            <x v="201"/>
          </reference>
          <reference field="1" count="1" selected="0">
            <x v="199"/>
          </reference>
          <reference field="2" count="1" selected="0">
            <x v="200"/>
          </reference>
          <reference field="3" count="1">
            <x v="200"/>
          </reference>
        </references>
      </pivotArea>
    </format>
    <format dxfId="12843">
      <pivotArea dataOnly="0" labelOnly="1" fieldPosition="0">
        <references count="4">
          <reference field="0" count="1" selected="0">
            <x v="202"/>
          </reference>
          <reference field="1" count="1" selected="0">
            <x v="200"/>
          </reference>
          <reference field="2" count="1" selected="0">
            <x v="201"/>
          </reference>
          <reference field="3" count="1">
            <x v="201"/>
          </reference>
        </references>
      </pivotArea>
    </format>
    <format dxfId="12842">
      <pivotArea dataOnly="0" labelOnly="1" fieldPosition="0">
        <references count="4">
          <reference field="0" count="1" selected="0">
            <x v="203"/>
          </reference>
          <reference field="1" count="1" selected="0">
            <x v="201"/>
          </reference>
          <reference field="2" count="1" selected="0">
            <x v="202"/>
          </reference>
          <reference field="3" count="1">
            <x v="202"/>
          </reference>
        </references>
      </pivotArea>
    </format>
    <format dxfId="12841">
      <pivotArea dataOnly="0" labelOnly="1" fieldPosition="0">
        <references count="4">
          <reference field="0" count="1" selected="0">
            <x v="204"/>
          </reference>
          <reference field="1" count="1" selected="0">
            <x v="202"/>
          </reference>
          <reference field="2" count="1" selected="0">
            <x v="203"/>
          </reference>
          <reference field="3" count="1">
            <x v="203"/>
          </reference>
        </references>
      </pivotArea>
    </format>
    <format dxfId="12840">
      <pivotArea dataOnly="0" labelOnly="1" fieldPosition="0">
        <references count="4">
          <reference field="0" count="1" selected="0">
            <x v="205"/>
          </reference>
          <reference field="1" count="1" selected="0">
            <x v="203"/>
          </reference>
          <reference field="2" count="1" selected="0">
            <x v="204"/>
          </reference>
          <reference field="3" count="1">
            <x v="204"/>
          </reference>
        </references>
      </pivotArea>
    </format>
    <format dxfId="12839">
      <pivotArea dataOnly="0" labelOnly="1" fieldPosition="0">
        <references count="4">
          <reference field="0" count="1" selected="0">
            <x v="206"/>
          </reference>
          <reference field="1" count="1" selected="0">
            <x v="204"/>
          </reference>
          <reference field="2" count="1" selected="0">
            <x v="205"/>
          </reference>
          <reference field="3" count="1">
            <x v="205"/>
          </reference>
        </references>
      </pivotArea>
    </format>
    <format dxfId="12838">
      <pivotArea dataOnly="0" labelOnly="1" fieldPosition="0">
        <references count="4">
          <reference field="0" count="1" selected="0">
            <x v="207"/>
          </reference>
          <reference field="1" count="1" selected="0">
            <x v="205"/>
          </reference>
          <reference field="2" count="1" selected="0">
            <x v="206"/>
          </reference>
          <reference field="3" count="1">
            <x v="206"/>
          </reference>
        </references>
      </pivotArea>
    </format>
    <format dxfId="12837">
      <pivotArea dataOnly="0" labelOnly="1" fieldPosition="0">
        <references count="4">
          <reference field="0" count="1" selected="0">
            <x v="208"/>
          </reference>
          <reference field="1" count="1" selected="0">
            <x v="206"/>
          </reference>
          <reference field="2" count="1" selected="0">
            <x v="207"/>
          </reference>
          <reference field="3" count="1">
            <x v="207"/>
          </reference>
        </references>
      </pivotArea>
    </format>
    <format dxfId="12836">
      <pivotArea dataOnly="0" labelOnly="1" fieldPosition="0">
        <references count="4">
          <reference field="0" count="1" selected="0">
            <x v="209"/>
          </reference>
          <reference field="1" count="1" selected="0">
            <x v="207"/>
          </reference>
          <reference field="2" count="1" selected="0">
            <x v="208"/>
          </reference>
          <reference field="3" count="1">
            <x v="208"/>
          </reference>
        </references>
      </pivotArea>
    </format>
    <format dxfId="12835">
      <pivotArea dataOnly="0" labelOnly="1" fieldPosition="0">
        <references count="4">
          <reference field="0" count="1" selected="0">
            <x v="210"/>
          </reference>
          <reference field="1" count="1" selected="0">
            <x v="208"/>
          </reference>
          <reference field="2" count="1" selected="0">
            <x v="209"/>
          </reference>
          <reference field="3" count="1">
            <x v="209"/>
          </reference>
        </references>
      </pivotArea>
    </format>
    <format dxfId="12834">
      <pivotArea dataOnly="0" labelOnly="1" fieldPosition="0">
        <references count="4">
          <reference field="0" count="1" selected="0">
            <x v="211"/>
          </reference>
          <reference field="1" count="1" selected="0">
            <x v="209"/>
          </reference>
          <reference field="2" count="1" selected="0">
            <x v="210"/>
          </reference>
          <reference field="3" count="1">
            <x v="210"/>
          </reference>
        </references>
      </pivotArea>
    </format>
    <format dxfId="12833">
      <pivotArea dataOnly="0" labelOnly="1" fieldPosition="0">
        <references count="4">
          <reference field="0" count="1" selected="0">
            <x v="212"/>
          </reference>
          <reference field="1" count="1" selected="0">
            <x v="210"/>
          </reference>
          <reference field="2" count="1" selected="0">
            <x v="211"/>
          </reference>
          <reference field="3" count="1">
            <x v="211"/>
          </reference>
        </references>
      </pivotArea>
    </format>
    <format dxfId="12832">
      <pivotArea dataOnly="0" labelOnly="1" fieldPosition="0">
        <references count="4">
          <reference field="0" count="1" selected="0">
            <x v="213"/>
          </reference>
          <reference field="1" count="1" selected="0">
            <x v="211"/>
          </reference>
          <reference field="2" count="1" selected="0">
            <x v="212"/>
          </reference>
          <reference field="3" count="1">
            <x v="212"/>
          </reference>
        </references>
      </pivotArea>
    </format>
    <format dxfId="12831">
      <pivotArea dataOnly="0" labelOnly="1" fieldPosition="0">
        <references count="4">
          <reference field="0" count="1" selected="0">
            <x v="214"/>
          </reference>
          <reference field="1" count="1" selected="0">
            <x v="212"/>
          </reference>
          <reference field="2" count="1" selected="0">
            <x v="213"/>
          </reference>
          <reference field="3" count="1">
            <x v="213"/>
          </reference>
        </references>
      </pivotArea>
    </format>
    <format dxfId="12830">
      <pivotArea dataOnly="0" labelOnly="1" fieldPosition="0">
        <references count="4">
          <reference field="0" count="1" selected="0">
            <x v="215"/>
          </reference>
          <reference field="1" count="1" selected="0">
            <x v="213"/>
          </reference>
          <reference field="2" count="1" selected="0">
            <x v="214"/>
          </reference>
          <reference field="3" count="1">
            <x v="214"/>
          </reference>
        </references>
      </pivotArea>
    </format>
    <format dxfId="12829">
      <pivotArea dataOnly="0" labelOnly="1" fieldPosition="0">
        <references count="4">
          <reference field="0" count="1" selected="0">
            <x v="216"/>
          </reference>
          <reference field="1" count="1" selected="0">
            <x v="214"/>
          </reference>
          <reference field="2" count="1" selected="0">
            <x v="215"/>
          </reference>
          <reference field="3" count="1">
            <x v="215"/>
          </reference>
        </references>
      </pivotArea>
    </format>
    <format dxfId="12828">
      <pivotArea dataOnly="0" labelOnly="1" fieldPosition="0">
        <references count="4">
          <reference field="0" count="1" selected="0">
            <x v="217"/>
          </reference>
          <reference field="1" count="1" selected="0">
            <x v="215"/>
          </reference>
          <reference field="2" count="1" selected="0">
            <x v="216"/>
          </reference>
          <reference field="3" count="1">
            <x v="216"/>
          </reference>
        </references>
      </pivotArea>
    </format>
    <format dxfId="12827">
      <pivotArea dataOnly="0" labelOnly="1" fieldPosition="0">
        <references count="4">
          <reference field="0" count="1" selected="0">
            <x v="218"/>
          </reference>
          <reference field="1" count="1" selected="0">
            <x v="216"/>
          </reference>
          <reference field="2" count="1" selected="0">
            <x v="217"/>
          </reference>
          <reference field="3" count="1">
            <x v="217"/>
          </reference>
        </references>
      </pivotArea>
    </format>
    <format dxfId="12826">
      <pivotArea dataOnly="0" labelOnly="1" fieldPosition="0">
        <references count="4">
          <reference field="0" count="1" selected="0">
            <x v="219"/>
          </reference>
          <reference field="1" count="1" selected="0">
            <x v="217"/>
          </reference>
          <reference field="2" count="1" selected="0">
            <x v="218"/>
          </reference>
          <reference field="3" count="1">
            <x v="218"/>
          </reference>
        </references>
      </pivotArea>
    </format>
    <format dxfId="12825">
      <pivotArea dataOnly="0" labelOnly="1" fieldPosition="0">
        <references count="4">
          <reference field="0" count="1" selected="0">
            <x v="220"/>
          </reference>
          <reference field="1" count="1" selected="0">
            <x v="218"/>
          </reference>
          <reference field="2" count="1" selected="0">
            <x v="219"/>
          </reference>
          <reference field="3" count="1">
            <x v="219"/>
          </reference>
        </references>
      </pivotArea>
    </format>
    <format dxfId="12824">
      <pivotArea dataOnly="0" labelOnly="1" fieldPosition="0">
        <references count="4">
          <reference field="0" count="1" selected="0">
            <x v="221"/>
          </reference>
          <reference field="1" count="1" selected="0">
            <x v="219"/>
          </reference>
          <reference field="2" count="1" selected="0">
            <x v="220"/>
          </reference>
          <reference field="3" count="1">
            <x v="220"/>
          </reference>
        </references>
      </pivotArea>
    </format>
    <format dxfId="12823">
      <pivotArea dataOnly="0" labelOnly="1" fieldPosition="0">
        <references count="4">
          <reference field="0" count="1" selected="0">
            <x v="222"/>
          </reference>
          <reference field="1" count="1" selected="0">
            <x v="220"/>
          </reference>
          <reference field="2" count="1" selected="0">
            <x v="221"/>
          </reference>
          <reference field="3" count="1">
            <x v="221"/>
          </reference>
        </references>
      </pivotArea>
    </format>
    <format dxfId="12822">
      <pivotArea dataOnly="0" labelOnly="1" fieldPosition="0">
        <references count="4">
          <reference field="0" count="1" selected="0">
            <x v="223"/>
          </reference>
          <reference field="1" count="1" selected="0">
            <x v="221"/>
          </reference>
          <reference field="2" count="1" selected="0">
            <x v="222"/>
          </reference>
          <reference field="3" count="1">
            <x v="222"/>
          </reference>
        </references>
      </pivotArea>
    </format>
    <format dxfId="12821">
      <pivotArea dataOnly="0" labelOnly="1" fieldPosition="0">
        <references count="4">
          <reference field="0" count="1" selected="0">
            <x v="224"/>
          </reference>
          <reference field="1" count="1" selected="0">
            <x v="222"/>
          </reference>
          <reference field="2" count="1" selected="0">
            <x v="223"/>
          </reference>
          <reference field="3" count="1">
            <x v="223"/>
          </reference>
        </references>
      </pivotArea>
    </format>
    <format dxfId="12820">
      <pivotArea dataOnly="0" labelOnly="1" fieldPosition="0">
        <references count="4">
          <reference field="0" count="1" selected="0">
            <x v="225"/>
          </reference>
          <reference field="1" count="1" selected="0">
            <x v="223"/>
          </reference>
          <reference field="2" count="1" selected="0">
            <x v="224"/>
          </reference>
          <reference field="3" count="1">
            <x v="224"/>
          </reference>
        </references>
      </pivotArea>
    </format>
    <format dxfId="12819">
      <pivotArea dataOnly="0" labelOnly="1" fieldPosition="0">
        <references count="4">
          <reference field="0" count="1" selected="0">
            <x v="226"/>
          </reference>
          <reference field="1" count="1" selected="0">
            <x v="224"/>
          </reference>
          <reference field="2" count="1" selected="0">
            <x v="225"/>
          </reference>
          <reference field="3" count="1">
            <x v="225"/>
          </reference>
        </references>
      </pivotArea>
    </format>
    <format dxfId="12818">
      <pivotArea dataOnly="0" labelOnly="1" fieldPosition="0">
        <references count="4">
          <reference field="0" count="1" selected="0">
            <x v="227"/>
          </reference>
          <reference field="1" count="1" selected="0">
            <x v="225"/>
          </reference>
          <reference field="2" count="1" selected="0">
            <x v="226"/>
          </reference>
          <reference field="3" count="1">
            <x v="226"/>
          </reference>
        </references>
      </pivotArea>
    </format>
    <format dxfId="12817">
      <pivotArea dataOnly="0" labelOnly="1" fieldPosition="0">
        <references count="4">
          <reference field="0" count="1" selected="0">
            <x v="228"/>
          </reference>
          <reference field="1" count="1" selected="0">
            <x v="226"/>
          </reference>
          <reference field="2" count="1" selected="0">
            <x v="227"/>
          </reference>
          <reference field="3" count="1">
            <x v="227"/>
          </reference>
        </references>
      </pivotArea>
    </format>
    <format dxfId="12816">
      <pivotArea dataOnly="0" labelOnly="1" fieldPosition="0">
        <references count="4">
          <reference field="0" count="1" selected="0">
            <x v="229"/>
          </reference>
          <reference field="1" count="1" selected="0">
            <x v="227"/>
          </reference>
          <reference field="2" count="1" selected="0">
            <x v="228"/>
          </reference>
          <reference field="3" count="1">
            <x v="228"/>
          </reference>
        </references>
      </pivotArea>
    </format>
    <format dxfId="12815">
      <pivotArea dataOnly="0" labelOnly="1" fieldPosition="0">
        <references count="4">
          <reference field="0" count="1" selected="0">
            <x v="230"/>
          </reference>
          <reference field="1" count="1" selected="0">
            <x v="228"/>
          </reference>
          <reference field="2" count="1" selected="0">
            <x v="229"/>
          </reference>
          <reference field="3" count="1">
            <x v="229"/>
          </reference>
        </references>
      </pivotArea>
    </format>
    <format dxfId="12814">
      <pivotArea dataOnly="0" labelOnly="1" fieldPosition="0">
        <references count="4">
          <reference field="0" count="1" selected="0">
            <x v="231"/>
          </reference>
          <reference field="1" count="1" selected="0">
            <x v="229"/>
          </reference>
          <reference field="2" count="1" selected="0">
            <x v="230"/>
          </reference>
          <reference field="3" count="1">
            <x v="230"/>
          </reference>
        </references>
      </pivotArea>
    </format>
    <format dxfId="12813">
      <pivotArea dataOnly="0" labelOnly="1" fieldPosition="0">
        <references count="4">
          <reference field="0" count="1" selected="0">
            <x v="232"/>
          </reference>
          <reference field="1" count="1" selected="0">
            <x v="230"/>
          </reference>
          <reference field="2" count="1" selected="0">
            <x v="231"/>
          </reference>
          <reference field="3" count="1">
            <x v="231"/>
          </reference>
        </references>
      </pivotArea>
    </format>
    <format dxfId="12812">
      <pivotArea dataOnly="0" labelOnly="1" fieldPosition="0">
        <references count="4">
          <reference field="0" count="1" selected="0">
            <x v="233"/>
          </reference>
          <reference field="1" count="1" selected="0">
            <x v="231"/>
          </reference>
          <reference field="2" count="1" selected="0">
            <x v="232"/>
          </reference>
          <reference field="3" count="1">
            <x v="232"/>
          </reference>
        </references>
      </pivotArea>
    </format>
    <format dxfId="12811">
      <pivotArea dataOnly="0" labelOnly="1" fieldPosition="0">
        <references count="4">
          <reference field="0" count="1" selected="0">
            <x v="234"/>
          </reference>
          <reference field="1" count="1" selected="0">
            <x v="232"/>
          </reference>
          <reference field="2" count="1" selected="0">
            <x v="233"/>
          </reference>
          <reference field="3" count="1">
            <x v="233"/>
          </reference>
        </references>
      </pivotArea>
    </format>
    <format dxfId="12810">
      <pivotArea dataOnly="0" labelOnly="1" fieldPosition="0">
        <references count="4">
          <reference field="0" count="1" selected="0">
            <x v="235"/>
          </reference>
          <reference field="1" count="1" selected="0">
            <x v="233"/>
          </reference>
          <reference field="2" count="1" selected="0">
            <x v="234"/>
          </reference>
          <reference field="3" count="1">
            <x v="234"/>
          </reference>
        </references>
      </pivotArea>
    </format>
    <format dxfId="12809">
      <pivotArea dataOnly="0" labelOnly="1" fieldPosition="0">
        <references count="4">
          <reference field="0" count="1" selected="0">
            <x v="236"/>
          </reference>
          <reference field="1" count="1" selected="0">
            <x v="234"/>
          </reference>
          <reference field="2" count="1" selected="0">
            <x v="235"/>
          </reference>
          <reference field="3" count="1">
            <x v="235"/>
          </reference>
        </references>
      </pivotArea>
    </format>
    <format dxfId="12808">
      <pivotArea dataOnly="0" labelOnly="1" fieldPosition="0">
        <references count="4">
          <reference field="0" count="1" selected="0">
            <x v="237"/>
          </reference>
          <reference field="1" count="1" selected="0">
            <x v="235"/>
          </reference>
          <reference field="2" count="1" selected="0">
            <x v="236"/>
          </reference>
          <reference field="3" count="1">
            <x v="236"/>
          </reference>
        </references>
      </pivotArea>
    </format>
    <format dxfId="12807">
      <pivotArea dataOnly="0" labelOnly="1" fieldPosition="0">
        <references count="4">
          <reference field="0" count="1" selected="0">
            <x v="238"/>
          </reference>
          <reference field="1" count="1" selected="0">
            <x v="236"/>
          </reference>
          <reference field="2" count="1" selected="0">
            <x v="237"/>
          </reference>
          <reference field="3" count="1">
            <x v="237"/>
          </reference>
        </references>
      </pivotArea>
    </format>
    <format dxfId="12806">
      <pivotArea dataOnly="0" labelOnly="1" fieldPosition="0">
        <references count="4">
          <reference field="0" count="1" selected="0">
            <x v="239"/>
          </reference>
          <reference field="1" count="1" selected="0">
            <x v="237"/>
          </reference>
          <reference field="2" count="1" selected="0">
            <x v="238"/>
          </reference>
          <reference field="3" count="1">
            <x v="238"/>
          </reference>
        </references>
      </pivotArea>
    </format>
    <format dxfId="12805">
      <pivotArea dataOnly="0" labelOnly="1" fieldPosition="0">
        <references count="4">
          <reference field="0" count="1" selected="0">
            <x v="240"/>
          </reference>
          <reference field="1" count="1" selected="0">
            <x v="238"/>
          </reference>
          <reference field="2" count="1" selected="0">
            <x v="239"/>
          </reference>
          <reference field="3" count="1">
            <x v="239"/>
          </reference>
        </references>
      </pivotArea>
    </format>
    <format dxfId="12804">
      <pivotArea dataOnly="0" labelOnly="1" fieldPosition="0">
        <references count="4">
          <reference field="0" count="1" selected="0">
            <x v="241"/>
          </reference>
          <reference field="1" count="1" selected="0">
            <x v="239"/>
          </reference>
          <reference field="2" count="1" selected="0">
            <x v="240"/>
          </reference>
          <reference field="3" count="1">
            <x v="240"/>
          </reference>
        </references>
      </pivotArea>
    </format>
    <format dxfId="12803">
      <pivotArea dataOnly="0" labelOnly="1" fieldPosition="0">
        <references count="4">
          <reference field="0" count="1" selected="0">
            <x v="242"/>
          </reference>
          <reference field="1" count="1" selected="0">
            <x v="240"/>
          </reference>
          <reference field="2" count="1" selected="0">
            <x v="241"/>
          </reference>
          <reference field="3" count="1">
            <x v="241"/>
          </reference>
        </references>
      </pivotArea>
    </format>
    <format dxfId="12802">
      <pivotArea dataOnly="0" labelOnly="1" fieldPosition="0">
        <references count="4">
          <reference field="0" count="1" selected="0">
            <x v="243"/>
          </reference>
          <reference field="1" count="1" selected="0">
            <x v="241"/>
          </reference>
          <reference field="2" count="1" selected="0">
            <x v="242"/>
          </reference>
          <reference field="3" count="1">
            <x v="242"/>
          </reference>
        </references>
      </pivotArea>
    </format>
    <format dxfId="12801">
      <pivotArea dataOnly="0" labelOnly="1" fieldPosition="0">
        <references count="4">
          <reference field="0" count="1" selected="0">
            <x v="244"/>
          </reference>
          <reference field="1" count="1" selected="0">
            <x v="242"/>
          </reference>
          <reference field="2" count="1" selected="0">
            <x v="243"/>
          </reference>
          <reference field="3" count="1">
            <x v="243"/>
          </reference>
        </references>
      </pivotArea>
    </format>
    <format dxfId="12800">
      <pivotArea dataOnly="0" labelOnly="1" fieldPosition="0">
        <references count="4">
          <reference field="0" count="1" selected="0">
            <x v="245"/>
          </reference>
          <reference field="1" count="1" selected="0">
            <x v="243"/>
          </reference>
          <reference field="2" count="1" selected="0">
            <x v="244"/>
          </reference>
          <reference field="3" count="1">
            <x v="244"/>
          </reference>
        </references>
      </pivotArea>
    </format>
    <format dxfId="12799">
      <pivotArea dataOnly="0" labelOnly="1" fieldPosition="0">
        <references count="4">
          <reference field="0" count="1" selected="0">
            <x v="246"/>
          </reference>
          <reference field="1" count="1" selected="0">
            <x v="244"/>
          </reference>
          <reference field="2" count="1" selected="0">
            <x v="245"/>
          </reference>
          <reference field="3" count="1">
            <x v="245"/>
          </reference>
        </references>
      </pivotArea>
    </format>
    <format dxfId="12798">
      <pivotArea dataOnly="0" labelOnly="1" fieldPosition="0">
        <references count="4">
          <reference field="0" count="1" selected="0">
            <x v="247"/>
          </reference>
          <reference field="1" count="1" selected="0">
            <x v="245"/>
          </reference>
          <reference field="2" count="1" selected="0">
            <x v="246"/>
          </reference>
          <reference field="3" count="1">
            <x v="246"/>
          </reference>
        </references>
      </pivotArea>
    </format>
    <format dxfId="12797">
      <pivotArea dataOnly="0" labelOnly="1" fieldPosition="0">
        <references count="4">
          <reference field="0" count="1" selected="0">
            <x v="248"/>
          </reference>
          <reference field="1" count="1" selected="0">
            <x v="246"/>
          </reference>
          <reference field="2" count="1" selected="0">
            <x v="247"/>
          </reference>
          <reference field="3" count="1">
            <x v="247"/>
          </reference>
        </references>
      </pivotArea>
    </format>
    <format dxfId="12796">
      <pivotArea dataOnly="0" labelOnly="1" fieldPosition="0">
        <references count="4">
          <reference field="0" count="1" selected="0">
            <x v="249"/>
          </reference>
          <reference field="1" count="1" selected="0">
            <x v="247"/>
          </reference>
          <reference field="2" count="1" selected="0">
            <x v="248"/>
          </reference>
          <reference field="3" count="1">
            <x v="248"/>
          </reference>
        </references>
      </pivotArea>
    </format>
    <format dxfId="12795">
      <pivotArea dataOnly="0" labelOnly="1" fieldPosition="0">
        <references count="4">
          <reference field="0" count="1" selected="0">
            <x v="250"/>
          </reference>
          <reference field="1" count="1" selected="0">
            <x v="248"/>
          </reference>
          <reference field="2" count="1" selected="0">
            <x v="249"/>
          </reference>
          <reference field="3" count="1">
            <x v="249"/>
          </reference>
        </references>
      </pivotArea>
    </format>
    <format dxfId="12794">
      <pivotArea dataOnly="0" labelOnly="1" fieldPosition="0">
        <references count="4">
          <reference field="0" count="1" selected="0">
            <x v="251"/>
          </reference>
          <reference field="1" count="1" selected="0">
            <x v="249"/>
          </reference>
          <reference field="2" count="1" selected="0">
            <x v="250"/>
          </reference>
          <reference field="3" count="1">
            <x v="250"/>
          </reference>
        </references>
      </pivotArea>
    </format>
    <format dxfId="12793">
      <pivotArea dataOnly="0" labelOnly="1" fieldPosition="0">
        <references count="4">
          <reference field="0" count="1" selected="0">
            <x v="252"/>
          </reference>
          <reference field="1" count="1" selected="0">
            <x v="250"/>
          </reference>
          <reference field="2" count="1" selected="0">
            <x v="251"/>
          </reference>
          <reference field="3" count="1">
            <x v="251"/>
          </reference>
        </references>
      </pivotArea>
    </format>
    <format dxfId="12792">
      <pivotArea dataOnly="0" labelOnly="1" fieldPosition="0">
        <references count="4">
          <reference field="0" count="1" selected="0">
            <x v="253"/>
          </reference>
          <reference field="1" count="1" selected="0">
            <x v="251"/>
          </reference>
          <reference field="2" count="1" selected="0">
            <x v="252"/>
          </reference>
          <reference field="3" count="1">
            <x v="252"/>
          </reference>
        </references>
      </pivotArea>
    </format>
    <format dxfId="12791">
      <pivotArea dataOnly="0" labelOnly="1" fieldPosition="0">
        <references count="4">
          <reference field="0" count="1" selected="0">
            <x v="254"/>
          </reference>
          <reference field="1" count="1" selected="0">
            <x v="252"/>
          </reference>
          <reference field="2" count="1" selected="0">
            <x v="253"/>
          </reference>
          <reference field="3" count="1">
            <x v="253"/>
          </reference>
        </references>
      </pivotArea>
    </format>
    <format dxfId="12790">
      <pivotArea dataOnly="0" labelOnly="1" fieldPosition="0">
        <references count="4">
          <reference field="0" count="1" selected="0">
            <x v="255"/>
          </reference>
          <reference field="1" count="1" selected="0">
            <x v="253"/>
          </reference>
          <reference field="2" count="1" selected="0">
            <x v="254"/>
          </reference>
          <reference field="3" count="1">
            <x v="254"/>
          </reference>
        </references>
      </pivotArea>
    </format>
    <format dxfId="12789">
      <pivotArea dataOnly="0" labelOnly="1" fieldPosition="0">
        <references count="4">
          <reference field="0" count="1" selected="0">
            <x v="256"/>
          </reference>
          <reference field="1" count="1" selected="0">
            <x v="254"/>
          </reference>
          <reference field="2" count="1" selected="0">
            <x v="255"/>
          </reference>
          <reference field="3" count="1">
            <x v="255"/>
          </reference>
        </references>
      </pivotArea>
    </format>
    <format dxfId="12788">
      <pivotArea dataOnly="0" labelOnly="1" fieldPosition="0">
        <references count="4">
          <reference field="0" count="1" selected="0">
            <x v="257"/>
          </reference>
          <reference field="1" count="1" selected="0">
            <x v="255"/>
          </reference>
          <reference field="2" count="1" selected="0">
            <x v="256"/>
          </reference>
          <reference field="3" count="1">
            <x v="256"/>
          </reference>
        </references>
      </pivotArea>
    </format>
    <format dxfId="12787">
      <pivotArea dataOnly="0" labelOnly="1" fieldPosition="0">
        <references count="4">
          <reference field="0" count="1" selected="0">
            <x v="258"/>
          </reference>
          <reference field="1" count="1" selected="0">
            <x v="256"/>
          </reference>
          <reference field="2" count="1" selected="0">
            <x v="257"/>
          </reference>
          <reference field="3" count="1">
            <x v="257"/>
          </reference>
        </references>
      </pivotArea>
    </format>
    <format dxfId="12786">
      <pivotArea dataOnly="0" labelOnly="1" fieldPosition="0">
        <references count="4">
          <reference field="0" count="1" selected="0">
            <x v="259"/>
          </reference>
          <reference field="1" count="1" selected="0">
            <x v="257"/>
          </reference>
          <reference field="2" count="1" selected="0">
            <x v="258"/>
          </reference>
          <reference field="3" count="1">
            <x v="258"/>
          </reference>
        </references>
      </pivotArea>
    </format>
    <format dxfId="12785">
      <pivotArea dataOnly="0" labelOnly="1" fieldPosition="0">
        <references count="4">
          <reference field="0" count="1" selected="0">
            <x v="260"/>
          </reference>
          <reference field="1" count="1" selected="0">
            <x v="258"/>
          </reference>
          <reference field="2" count="1" selected="0">
            <x v="259"/>
          </reference>
          <reference field="3" count="1">
            <x v="259"/>
          </reference>
        </references>
      </pivotArea>
    </format>
    <format dxfId="12784">
      <pivotArea dataOnly="0" labelOnly="1" fieldPosition="0">
        <references count="4">
          <reference field="0" count="1" selected="0">
            <x v="261"/>
          </reference>
          <reference field="1" count="1" selected="0">
            <x v="259"/>
          </reference>
          <reference field="2" count="1" selected="0">
            <x v="260"/>
          </reference>
          <reference field="3" count="1">
            <x v="260"/>
          </reference>
        </references>
      </pivotArea>
    </format>
    <format dxfId="12783">
      <pivotArea dataOnly="0" labelOnly="1" fieldPosition="0">
        <references count="4">
          <reference field="0" count="1" selected="0">
            <x v="262"/>
          </reference>
          <reference field="1" count="1" selected="0">
            <x v="260"/>
          </reference>
          <reference field="2" count="1" selected="0">
            <x v="261"/>
          </reference>
          <reference field="3" count="1">
            <x v="261"/>
          </reference>
        </references>
      </pivotArea>
    </format>
    <format dxfId="12782">
      <pivotArea dataOnly="0" labelOnly="1" fieldPosition="0">
        <references count="4">
          <reference field="0" count="1" selected="0">
            <x v="263"/>
          </reference>
          <reference field="1" count="1" selected="0">
            <x v="261"/>
          </reference>
          <reference field="2" count="1" selected="0">
            <x v="262"/>
          </reference>
          <reference field="3" count="1">
            <x v="262"/>
          </reference>
        </references>
      </pivotArea>
    </format>
    <format dxfId="12781">
      <pivotArea dataOnly="0" labelOnly="1" fieldPosition="0">
        <references count="4">
          <reference field="0" count="1" selected="0">
            <x v="264"/>
          </reference>
          <reference field="1" count="1" selected="0">
            <x v="262"/>
          </reference>
          <reference field="2" count="1" selected="0">
            <x v="263"/>
          </reference>
          <reference field="3" count="1">
            <x v="263"/>
          </reference>
        </references>
      </pivotArea>
    </format>
    <format dxfId="12780">
      <pivotArea dataOnly="0" labelOnly="1" fieldPosition="0">
        <references count="4">
          <reference field="0" count="1" selected="0">
            <x v="265"/>
          </reference>
          <reference field="1" count="1" selected="0">
            <x v="263"/>
          </reference>
          <reference field="2" count="1" selected="0">
            <x v="264"/>
          </reference>
          <reference field="3" count="1">
            <x v="264"/>
          </reference>
        </references>
      </pivotArea>
    </format>
    <format dxfId="12779">
      <pivotArea dataOnly="0" labelOnly="1" fieldPosition="0">
        <references count="4">
          <reference field="0" count="1" selected="0">
            <x v="266"/>
          </reference>
          <reference field="1" count="1" selected="0">
            <x v="264"/>
          </reference>
          <reference field="2" count="1" selected="0">
            <x v="265"/>
          </reference>
          <reference field="3" count="1">
            <x v="265"/>
          </reference>
        </references>
      </pivotArea>
    </format>
    <format dxfId="12778">
      <pivotArea dataOnly="0" labelOnly="1" fieldPosition="0">
        <references count="4">
          <reference field="0" count="1" selected="0">
            <x v="267"/>
          </reference>
          <reference field="1" count="1" selected="0">
            <x v="265"/>
          </reference>
          <reference field="2" count="1" selected="0">
            <x v="266"/>
          </reference>
          <reference field="3" count="1">
            <x v="266"/>
          </reference>
        </references>
      </pivotArea>
    </format>
    <format dxfId="12777">
      <pivotArea dataOnly="0" labelOnly="1" fieldPosition="0">
        <references count="4">
          <reference field="0" count="1" selected="0">
            <x v="268"/>
          </reference>
          <reference field="1" count="1" selected="0">
            <x v="266"/>
          </reference>
          <reference field="2" count="1" selected="0">
            <x v="267"/>
          </reference>
          <reference field="3" count="1">
            <x v="267"/>
          </reference>
        </references>
      </pivotArea>
    </format>
    <format dxfId="12776">
      <pivotArea dataOnly="0" labelOnly="1" fieldPosition="0">
        <references count="4">
          <reference field="0" count="1" selected="0">
            <x v="269"/>
          </reference>
          <reference field="1" count="1" selected="0">
            <x v="267"/>
          </reference>
          <reference field="2" count="1" selected="0">
            <x v="268"/>
          </reference>
          <reference field="3" count="1">
            <x v="268"/>
          </reference>
        </references>
      </pivotArea>
    </format>
    <format dxfId="12775">
      <pivotArea dataOnly="0" labelOnly="1" fieldPosition="0">
        <references count="4">
          <reference field="0" count="1" selected="0">
            <x v="270"/>
          </reference>
          <reference field="1" count="1" selected="0">
            <x v="268"/>
          </reference>
          <reference field="2" count="1" selected="0">
            <x v="269"/>
          </reference>
          <reference field="3" count="1">
            <x v="269"/>
          </reference>
        </references>
      </pivotArea>
    </format>
    <format dxfId="12774">
      <pivotArea dataOnly="0" labelOnly="1" fieldPosition="0">
        <references count="4">
          <reference field="0" count="1" selected="0">
            <x v="271"/>
          </reference>
          <reference field="1" count="1" selected="0">
            <x v="269"/>
          </reference>
          <reference field="2" count="1" selected="0">
            <x v="270"/>
          </reference>
          <reference field="3" count="1">
            <x v="270"/>
          </reference>
        </references>
      </pivotArea>
    </format>
    <format dxfId="12773">
      <pivotArea dataOnly="0" labelOnly="1" fieldPosition="0">
        <references count="4">
          <reference field="0" count="1" selected="0">
            <x v="272"/>
          </reference>
          <reference field="1" count="1" selected="0">
            <x v="270"/>
          </reference>
          <reference field="2" count="1" selected="0">
            <x v="271"/>
          </reference>
          <reference field="3" count="1">
            <x v="271"/>
          </reference>
        </references>
      </pivotArea>
    </format>
    <format dxfId="12772">
      <pivotArea dataOnly="0" labelOnly="1" fieldPosition="0">
        <references count="4">
          <reference field="0" count="1" selected="0">
            <x v="273"/>
          </reference>
          <reference field="1" count="1" selected="0">
            <x v="271"/>
          </reference>
          <reference field="2" count="1" selected="0">
            <x v="272"/>
          </reference>
          <reference field="3" count="1">
            <x v="272"/>
          </reference>
        </references>
      </pivotArea>
    </format>
    <format dxfId="12771">
      <pivotArea dataOnly="0" labelOnly="1" fieldPosition="0">
        <references count="4">
          <reference field="0" count="1" selected="0">
            <x v="274"/>
          </reference>
          <reference field="1" count="1" selected="0">
            <x v="272"/>
          </reference>
          <reference field="2" count="1" selected="0">
            <x v="273"/>
          </reference>
          <reference field="3" count="1">
            <x v="273"/>
          </reference>
        </references>
      </pivotArea>
    </format>
    <format dxfId="12770">
      <pivotArea dataOnly="0" labelOnly="1" fieldPosition="0">
        <references count="4">
          <reference field="0" count="1" selected="0">
            <x v="275"/>
          </reference>
          <reference field="1" count="1" selected="0">
            <x v="273"/>
          </reference>
          <reference field="2" count="1" selected="0">
            <x v="274"/>
          </reference>
          <reference field="3" count="1">
            <x v="274"/>
          </reference>
        </references>
      </pivotArea>
    </format>
    <format dxfId="12769">
      <pivotArea dataOnly="0" labelOnly="1" fieldPosition="0">
        <references count="4">
          <reference field="0" count="1" selected="0">
            <x v="276"/>
          </reference>
          <reference field="1" count="1" selected="0">
            <x v="274"/>
          </reference>
          <reference field="2" count="1" selected="0">
            <x v="275"/>
          </reference>
          <reference field="3" count="1">
            <x v="275"/>
          </reference>
        </references>
      </pivotArea>
    </format>
    <format dxfId="12768">
      <pivotArea dataOnly="0" labelOnly="1" fieldPosition="0">
        <references count="4">
          <reference field="0" count="1" selected="0">
            <x v="277"/>
          </reference>
          <reference field="1" count="1" selected="0">
            <x v="275"/>
          </reference>
          <reference field="2" count="1" selected="0">
            <x v="276"/>
          </reference>
          <reference field="3" count="1">
            <x v="276"/>
          </reference>
        </references>
      </pivotArea>
    </format>
    <format dxfId="12767">
      <pivotArea dataOnly="0" labelOnly="1" fieldPosition="0">
        <references count="4">
          <reference field="0" count="1" selected="0">
            <x v="278"/>
          </reference>
          <reference field="1" count="1" selected="0">
            <x v="276"/>
          </reference>
          <reference field="2" count="1" selected="0">
            <x v="277"/>
          </reference>
          <reference field="3" count="1">
            <x v="277"/>
          </reference>
        </references>
      </pivotArea>
    </format>
    <format dxfId="12766">
      <pivotArea dataOnly="0" labelOnly="1" fieldPosition="0">
        <references count="4">
          <reference field="0" count="1" selected="0">
            <x v="279"/>
          </reference>
          <reference field="1" count="1" selected="0">
            <x v="277"/>
          </reference>
          <reference field="2" count="1" selected="0">
            <x v="278"/>
          </reference>
          <reference field="3" count="1">
            <x v="278"/>
          </reference>
        </references>
      </pivotArea>
    </format>
    <format dxfId="12765">
      <pivotArea dataOnly="0" labelOnly="1" fieldPosition="0">
        <references count="4">
          <reference field="0" count="1" selected="0">
            <x v="280"/>
          </reference>
          <reference field="1" count="1" selected="0">
            <x v="278"/>
          </reference>
          <reference field="2" count="1" selected="0">
            <x v="279"/>
          </reference>
          <reference field="3" count="1">
            <x v="279"/>
          </reference>
        </references>
      </pivotArea>
    </format>
    <format dxfId="12764">
      <pivotArea dataOnly="0" labelOnly="1" fieldPosition="0">
        <references count="4">
          <reference field="0" count="1" selected="0">
            <x v="281"/>
          </reference>
          <reference field="1" count="1" selected="0">
            <x v="279"/>
          </reference>
          <reference field="2" count="1" selected="0">
            <x v="280"/>
          </reference>
          <reference field="3" count="1">
            <x v="280"/>
          </reference>
        </references>
      </pivotArea>
    </format>
    <format dxfId="12763">
      <pivotArea dataOnly="0" labelOnly="1" fieldPosition="0">
        <references count="4">
          <reference field="0" count="1" selected="0">
            <x v="282"/>
          </reference>
          <reference field="1" count="1" selected="0">
            <x v="280"/>
          </reference>
          <reference field="2" count="1" selected="0">
            <x v="281"/>
          </reference>
          <reference field="3" count="1">
            <x v="281"/>
          </reference>
        </references>
      </pivotArea>
    </format>
    <format dxfId="12762">
      <pivotArea dataOnly="0" labelOnly="1" fieldPosition="0">
        <references count="4">
          <reference field="0" count="1" selected="0">
            <x v="283"/>
          </reference>
          <reference field="1" count="1" selected="0">
            <x v="281"/>
          </reference>
          <reference field="2" count="1" selected="0">
            <x v="282"/>
          </reference>
          <reference field="3" count="1">
            <x v="282"/>
          </reference>
        </references>
      </pivotArea>
    </format>
    <format dxfId="12761">
      <pivotArea dataOnly="0" labelOnly="1" fieldPosition="0">
        <references count="4">
          <reference field="0" count="1" selected="0">
            <x v="284"/>
          </reference>
          <reference field="1" count="1" selected="0">
            <x v="282"/>
          </reference>
          <reference field="2" count="1" selected="0">
            <x v="283"/>
          </reference>
          <reference field="3" count="1">
            <x v="283"/>
          </reference>
        </references>
      </pivotArea>
    </format>
    <format dxfId="12760">
      <pivotArea dataOnly="0" labelOnly="1" fieldPosition="0">
        <references count="4">
          <reference field="0" count="1" selected="0">
            <x v="285"/>
          </reference>
          <reference field="1" count="1" selected="0">
            <x v="283"/>
          </reference>
          <reference field="2" count="1" selected="0">
            <x v="284"/>
          </reference>
          <reference field="3" count="1">
            <x v="284"/>
          </reference>
        </references>
      </pivotArea>
    </format>
    <format dxfId="12759">
      <pivotArea dataOnly="0" labelOnly="1" fieldPosition="0">
        <references count="4">
          <reference field="0" count="1" selected="0">
            <x v="286"/>
          </reference>
          <reference field="1" count="1" selected="0">
            <x v="284"/>
          </reference>
          <reference field="2" count="1" selected="0">
            <x v="285"/>
          </reference>
          <reference field="3" count="1">
            <x v="285"/>
          </reference>
        </references>
      </pivotArea>
    </format>
    <format dxfId="12758">
      <pivotArea dataOnly="0" labelOnly="1" fieldPosition="0">
        <references count="4">
          <reference field="0" count="1" selected="0">
            <x v="287"/>
          </reference>
          <reference field="1" count="1" selected="0">
            <x v="285"/>
          </reference>
          <reference field="2" count="1" selected="0">
            <x v="286"/>
          </reference>
          <reference field="3" count="1">
            <x v="286"/>
          </reference>
        </references>
      </pivotArea>
    </format>
    <format dxfId="12757">
      <pivotArea dataOnly="0" labelOnly="1" fieldPosition="0">
        <references count="4">
          <reference field="0" count="1" selected="0">
            <x v="288"/>
          </reference>
          <reference field="1" count="1" selected="0">
            <x v="286"/>
          </reference>
          <reference field="2" count="1" selected="0">
            <x v="287"/>
          </reference>
          <reference field="3" count="1">
            <x v="287"/>
          </reference>
        </references>
      </pivotArea>
    </format>
    <format dxfId="12756">
      <pivotArea dataOnly="0" labelOnly="1" fieldPosition="0">
        <references count="4">
          <reference field="0" count="1" selected="0">
            <x v="289"/>
          </reference>
          <reference field="1" count="1" selected="0">
            <x v="287"/>
          </reference>
          <reference field="2" count="1" selected="0">
            <x v="288"/>
          </reference>
          <reference field="3" count="1">
            <x v="288"/>
          </reference>
        </references>
      </pivotArea>
    </format>
    <format dxfId="12755">
      <pivotArea dataOnly="0" labelOnly="1" fieldPosition="0">
        <references count="4">
          <reference field="0" count="1" selected="0">
            <x v="290"/>
          </reference>
          <reference field="1" count="1" selected="0">
            <x v="288"/>
          </reference>
          <reference field="2" count="1" selected="0">
            <x v="289"/>
          </reference>
          <reference field="3" count="1">
            <x v="289"/>
          </reference>
        </references>
      </pivotArea>
    </format>
    <format dxfId="12754">
      <pivotArea dataOnly="0" labelOnly="1" fieldPosition="0">
        <references count="4">
          <reference field="0" count="1" selected="0">
            <x v="291"/>
          </reference>
          <reference field="1" count="1" selected="0">
            <x v="289"/>
          </reference>
          <reference field="2" count="1" selected="0">
            <x v="290"/>
          </reference>
          <reference field="3" count="1">
            <x v="290"/>
          </reference>
        </references>
      </pivotArea>
    </format>
    <format dxfId="12753">
      <pivotArea dataOnly="0" labelOnly="1" fieldPosition="0">
        <references count="4">
          <reference field="0" count="1" selected="0">
            <x v="292"/>
          </reference>
          <reference field="1" count="1" selected="0">
            <x v="290"/>
          </reference>
          <reference field="2" count="1" selected="0">
            <x v="291"/>
          </reference>
          <reference field="3" count="1">
            <x v="291"/>
          </reference>
        </references>
      </pivotArea>
    </format>
    <format dxfId="12752">
      <pivotArea dataOnly="0" labelOnly="1" fieldPosition="0">
        <references count="4">
          <reference field="0" count="1" selected="0">
            <x v="293"/>
          </reference>
          <reference field="1" count="1" selected="0">
            <x v="291"/>
          </reference>
          <reference field="2" count="1" selected="0">
            <x v="292"/>
          </reference>
          <reference field="3" count="1">
            <x v="292"/>
          </reference>
        </references>
      </pivotArea>
    </format>
    <format dxfId="12751">
      <pivotArea dataOnly="0" labelOnly="1" fieldPosition="0">
        <references count="4">
          <reference field="0" count="1" selected="0">
            <x v="294"/>
          </reference>
          <reference field="1" count="1" selected="0">
            <x v="292"/>
          </reference>
          <reference field="2" count="1" selected="0">
            <x v="293"/>
          </reference>
          <reference field="3" count="1">
            <x v="293"/>
          </reference>
        </references>
      </pivotArea>
    </format>
    <format dxfId="12750">
      <pivotArea dataOnly="0" labelOnly="1" fieldPosition="0">
        <references count="4">
          <reference field="0" count="1" selected="0">
            <x v="295"/>
          </reference>
          <reference field="1" count="1" selected="0">
            <x v="293"/>
          </reference>
          <reference field="2" count="1" selected="0">
            <x v="294"/>
          </reference>
          <reference field="3" count="1">
            <x v="294"/>
          </reference>
        </references>
      </pivotArea>
    </format>
    <format dxfId="12749">
      <pivotArea dataOnly="0" labelOnly="1" fieldPosition="0">
        <references count="4">
          <reference field="0" count="1" selected="0">
            <x v="296"/>
          </reference>
          <reference field="1" count="1" selected="0">
            <x v="294"/>
          </reference>
          <reference field="2" count="1" selected="0">
            <x v="295"/>
          </reference>
          <reference field="3" count="1">
            <x v="295"/>
          </reference>
        </references>
      </pivotArea>
    </format>
    <format dxfId="12748">
      <pivotArea dataOnly="0" labelOnly="1" fieldPosition="0">
        <references count="4">
          <reference field="0" count="1" selected="0">
            <x v="297"/>
          </reference>
          <reference field="1" count="1" selected="0">
            <x v="295"/>
          </reference>
          <reference field="2" count="1" selected="0">
            <x v="296"/>
          </reference>
          <reference field="3" count="1">
            <x v="296"/>
          </reference>
        </references>
      </pivotArea>
    </format>
    <format dxfId="12747">
      <pivotArea dataOnly="0" labelOnly="1" fieldPosition="0">
        <references count="4">
          <reference field="0" count="1" selected="0">
            <x v="298"/>
          </reference>
          <reference field="1" count="1" selected="0">
            <x v="296"/>
          </reference>
          <reference field="2" count="1" selected="0">
            <x v="297"/>
          </reference>
          <reference field="3" count="1">
            <x v="297"/>
          </reference>
        </references>
      </pivotArea>
    </format>
    <format dxfId="12746">
      <pivotArea dataOnly="0" labelOnly="1" fieldPosition="0">
        <references count="4">
          <reference field="0" count="1" selected="0">
            <x v="299"/>
          </reference>
          <reference field="1" count="1" selected="0">
            <x v="297"/>
          </reference>
          <reference field="2" count="1" selected="0">
            <x v="298"/>
          </reference>
          <reference field="3" count="1">
            <x v="298"/>
          </reference>
        </references>
      </pivotArea>
    </format>
    <format dxfId="12745">
      <pivotArea dataOnly="0" labelOnly="1" fieldPosition="0">
        <references count="4">
          <reference field="0" count="1" selected="0">
            <x v="300"/>
          </reference>
          <reference field="1" count="1" selected="0">
            <x v="298"/>
          </reference>
          <reference field="2" count="1" selected="0">
            <x v="299"/>
          </reference>
          <reference field="3" count="1">
            <x v="299"/>
          </reference>
        </references>
      </pivotArea>
    </format>
    <format dxfId="12744">
      <pivotArea dataOnly="0" labelOnly="1" fieldPosition="0">
        <references count="4">
          <reference field="0" count="1" selected="0">
            <x v="301"/>
          </reference>
          <reference field="1" count="1" selected="0">
            <x v="299"/>
          </reference>
          <reference field="2" count="1" selected="0">
            <x v="300"/>
          </reference>
          <reference field="3" count="1">
            <x v="300"/>
          </reference>
        </references>
      </pivotArea>
    </format>
    <format dxfId="12743">
      <pivotArea dataOnly="0" labelOnly="1" fieldPosition="0">
        <references count="4">
          <reference field="0" count="1" selected="0">
            <x v="302"/>
          </reference>
          <reference field="1" count="1" selected="0">
            <x v="300"/>
          </reference>
          <reference field="2" count="1" selected="0">
            <x v="301"/>
          </reference>
          <reference field="3" count="1">
            <x v="301"/>
          </reference>
        </references>
      </pivotArea>
    </format>
    <format dxfId="12742">
      <pivotArea dataOnly="0" labelOnly="1" fieldPosition="0">
        <references count="4">
          <reference field="0" count="1" selected="0">
            <x v="303"/>
          </reference>
          <reference field="1" count="1" selected="0">
            <x v="301"/>
          </reference>
          <reference field="2" count="1" selected="0">
            <x v="302"/>
          </reference>
          <reference field="3" count="1">
            <x v="302"/>
          </reference>
        </references>
      </pivotArea>
    </format>
    <format dxfId="12741">
      <pivotArea dataOnly="0" labelOnly="1" fieldPosition="0">
        <references count="4">
          <reference field="0" count="1" selected="0">
            <x v="304"/>
          </reference>
          <reference field="1" count="1" selected="0">
            <x v="302"/>
          </reference>
          <reference field="2" count="1" selected="0">
            <x v="303"/>
          </reference>
          <reference field="3" count="1">
            <x v="303"/>
          </reference>
        </references>
      </pivotArea>
    </format>
    <format dxfId="12740">
      <pivotArea dataOnly="0" labelOnly="1" fieldPosition="0">
        <references count="4">
          <reference field="0" count="1" selected="0">
            <x v="305"/>
          </reference>
          <reference field="1" count="1" selected="0">
            <x v="303"/>
          </reference>
          <reference field="2" count="1" selected="0">
            <x v="304"/>
          </reference>
          <reference field="3" count="1">
            <x v="304"/>
          </reference>
        </references>
      </pivotArea>
    </format>
    <format dxfId="12739">
      <pivotArea dataOnly="0" labelOnly="1" fieldPosition="0">
        <references count="4">
          <reference field="0" count="1" selected="0">
            <x v="306"/>
          </reference>
          <reference field="1" count="1" selected="0">
            <x v="304"/>
          </reference>
          <reference field="2" count="1" selected="0">
            <x v="305"/>
          </reference>
          <reference field="3" count="1">
            <x v="305"/>
          </reference>
        </references>
      </pivotArea>
    </format>
    <format dxfId="12738">
      <pivotArea dataOnly="0" labelOnly="1" fieldPosition="0">
        <references count="4">
          <reference field="0" count="1" selected="0">
            <x v="307"/>
          </reference>
          <reference field="1" count="1" selected="0">
            <x v="305"/>
          </reference>
          <reference field="2" count="1" selected="0">
            <x v="306"/>
          </reference>
          <reference field="3" count="1">
            <x v="306"/>
          </reference>
        </references>
      </pivotArea>
    </format>
    <format dxfId="12737">
      <pivotArea dataOnly="0" labelOnly="1" fieldPosition="0">
        <references count="4">
          <reference field="0" count="1" selected="0">
            <x v="308"/>
          </reference>
          <reference field="1" count="1" selected="0">
            <x v="306"/>
          </reference>
          <reference field="2" count="1" selected="0">
            <x v="307"/>
          </reference>
          <reference field="3" count="1">
            <x v="307"/>
          </reference>
        </references>
      </pivotArea>
    </format>
    <format dxfId="12736">
      <pivotArea dataOnly="0" labelOnly="1" fieldPosition="0">
        <references count="4">
          <reference field="0" count="1" selected="0">
            <x v="309"/>
          </reference>
          <reference field="1" count="1" selected="0">
            <x v="307"/>
          </reference>
          <reference field="2" count="1" selected="0">
            <x v="308"/>
          </reference>
          <reference field="3" count="1">
            <x v="308"/>
          </reference>
        </references>
      </pivotArea>
    </format>
    <format dxfId="12735">
      <pivotArea dataOnly="0" labelOnly="1" fieldPosition="0">
        <references count="4">
          <reference field="0" count="1" selected="0">
            <x v="310"/>
          </reference>
          <reference field="1" count="1" selected="0">
            <x v="308"/>
          </reference>
          <reference field="2" count="1" selected="0">
            <x v="309"/>
          </reference>
          <reference field="3" count="1">
            <x v="309"/>
          </reference>
        </references>
      </pivotArea>
    </format>
    <format dxfId="12734">
      <pivotArea dataOnly="0" labelOnly="1" fieldPosition="0">
        <references count="4">
          <reference field="0" count="1" selected="0">
            <x v="311"/>
          </reference>
          <reference field="1" count="1" selected="0">
            <x v="309"/>
          </reference>
          <reference field="2" count="1" selected="0">
            <x v="310"/>
          </reference>
          <reference field="3" count="1">
            <x v="310"/>
          </reference>
        </references>
      </pivotArea>
    </format>
    <format dxfId="12733">
      <pivotArea dataOnly="0" labelOnly="1" fieldPosition="0">
        <references count="4">
          <reference field="0" count="1" selected="0">
            <x v="312"/>
          </reference>
          <reference field="1" count="1" selected="0">
            <x v="310"/>
          </reference>
          <reference field="2" count="1" selected="0">
            <x v="311"/>
          </reference>
          <reference field="3" count="1">
            <x v="311"/>
          </reference>
        </references>
      </pivotArea>
    </format>
    <format dxfId="12732">
      <pivotArea dataOnly="0" labelOnly="1" fieldPosition="0">
        <references count="4">
          <reference field="0" count="1" selected="0">
            <x v="313"/>
          </reference>
          <reference field="1" count="1" selected="0">
            <x v="311"/>
          </reference>
          <reference field="2" count="1" selected="0">
            <x v="312"/>
          </reference>
          <reference field="3" count="1">
            <x v="312"/>
          </reference>
        </references>
      </pivotArea>
    </format>
    <format dxfId="12731">
      <pivotArea dataOnly="0" labelOnly="1" fieldPosition="0">
        <references count="4">
          <reference field="0" count="1" selected="0">
            <x v="314"/>
          </reference>
          <reference field="1" count="1" selected="0">
            <x v="312"/>
          </reference>
          <reference field="2" count="1" selected="0">
            <x v="313"/>
          </reference>
          <reference field="3" count="1">
            <x v="313"/>
          </reference>
        </references>
      </pivotArea>
    </format>
    <format dxfId="12730">
      <pivotArea dataOnly="0" labelOnly="1" fieldPosition="0">
        <references count="4">
          <reference field="0" count="1" selected="0">
            <x v="315"/>
          </reference>
          <reference field="1" count="1" selected="0">
            <x v="313"/>
          </reference>
          <reference field="2" count="1" selected="0">
            <x v="314"/>
          </reference>
          <reference field="3" count="1">
            <x v="314"/>
          </reference>
        </references>
      </pivotArea>
    </format>
    <format dxfId="12729">
      <pivotArea dataOnly="0" labelOnly="1" fieldPosition="0">
        <references count="4">
          <reference field="0" count="1" selected="0">
            <x v="316"/>
          </reference>
          <reference field="1" count="1" selected="0">
            <x v="314"/>
          </reference>
          <reference field="2" count="1" selected="0">
            <x v="315"/>
          </reference>
          <reference field="3" count="1">
            <x v="315"/>
          </reference>
        </references>
      </pivotArea>
    </format>
    <format dxfId="12728">
      <pivotArea dataOnly="0" labelOnly="1" fieldPosition="0">
        <references count="4">
          <reference field="0" count="1" selected="0">
            <x v="317"/>
          </reference>
          <reference field="1" count="1" selected="0">
            <x v="315"/>
          </reference>
          <reference field="2" count="1" selected="0">
            <x v="316"/>
          </reference>
          <reference field="3" count="1">
            <x v="316"/>
          </reference>
        </references>
      </pivotArea>
    </format>
    <format dxfId="12727">
      <pivotArea dataOnly="0" labelOnly="1" fieldPosition="0">
        <references count="4">
          <reference field="0" count="1" selected="0">
            <x v="318"/>
          </reference>
          <reference field="1" count="1" selected="0">
            <x v="316"/>
          </reference>
          <reference field="2" count="1" selected="0">
            <x v="317"/>
          </reference>
          <reference field="3" count="1">
            <x v="317"/>
          </reference>
        </references>
      </pivotArea>
    </format>
    <format dxfId="12726">
      <pivotArea dataOnly="0" labelOnly="1" fieldPosition="0">
        <references count="4">
          <reference field="0" count="1" selected="0">
            <x v="319"/>
          </reference>
          <reference field="1" count="1" selected="0">
            <x v="317"/>
          </reference>
          <reference field="2" count="1" selected="0">
            <x v="318"/>
          </reference>
          <reference field="3" count="1">
            <x v="318"/>
          </reference>
        </references>
      </pivotArea>
    </format>
    <format dxfId="12725">
      <pivotArea dataOnly="0" labelOnly="1" fieldPosition="0">
        <references count="4">
          <reference field="0" count="1" selected="0">
            <x v="320"/>
          </reference>
          <reference field="1" count="1" selected="0">
            <x v="318"/>
          </reference>
          <reference field="2" count="1" selected="0">
            <x v="319"/>
          </reference>
          <reference field="3" count="1">
            <x v="319"/>
          </reference>
        </references>
      </pivotArea>
    </format>
    <format dxfId="12724">
      <pivotArea dataOnly="0" labelOnly="1" fieldPosition="0">
        <references count="4">
          <reference field="0" count="1" selected="0">
            <x v="321"/>
          </reference>
          <reference field="1" count="1" selected="0">
            <x v="319"/>
          </reference>
          <reference field="2" count="1" selected="0">
            <x v="320"/>
          </reference>
          <reference field="3" count="1">
            <x v="320"/>
          </reference>
        </references>
      </pivotArea>
    </format>
    <format dxfId="12723">
      <pivotArea dataOnly="0" labelOnly="1" fieldPosition="0">
        <references count="4">
          <reference field="0" count="1" selected="0">
            <x v="322"/>
          </reference>
          <reference field="1" count="1" selected="0">
            <x v="320"/>
          </reference>
          <reference field="2" count="1" selected="0">
            <x v="321"/>
          </reference>
          <reference field="3" count="1">
            <x v="321"/>
          </reference>
        </references>
      </pivotArea>
    </format>
    <format dxfId="12722">
      <pivotArea dataOnly="0" labelOnly="1" fieldPosition="0">
        <references count="4">
          <reference field="0" count="1" selected="0">
            <x v="323"/>
          </reference>
          <reference field="1" count="1" selected="0">
            <x v="321"/>
          </reference>
          <reference field="2" count="1" selected="0">
            <x v="322"/>
          </reference>
          <reference field="3" count="1">
            <x v="322"/>
          </reference>
        </references>
      </pivotArea>
    </format>
    <format dxfId="12721">
      <pivotArea dataOnly="0" labelOnly="1" fieldPosition="0">
        <references count="4">
          <reference field="0" count="1" selected="0">
            <x v="324"/>
          </reference>
          <reference field="1" count="1" selected="0">
            <x v="322"/>
          </reference>
          <reference field="2" count="1" selected="0">
            <x v="323"/>
          </reference>
          <reference field="3" count="1">
            <x v="323"/>
          </reference>
        </references>
      </pivotArea>
    </format>
    <format dxfId="12720">
      <pivotArea dataOnly="0" labelOnly="1" fieldPosition="0">
        <references count="4">
          <reference field="0" count="1" selected="0">
            <x v="325"/>
          </reference>
          <reference field="1" count="1" selected="0">
            <x v="323"/>
          </reference>
          <reference field="2" count="1" selected="0">
            <x v="324"/>
          </reference>
          <reference field="3" count="1">
            <x v="324"/>
          </reference>
        </references>
      </pivotArea>
    </format>
    <format dxfId="12719">
      <pivotArea dataOnly="0" labelOnly="1" fieldPosition="0">
        <references count="4">
          <reference field="0" count="1" selected="0">
            <x v="326"/>
          </reference>
          <reference field="1" count="1" selected="0">
            <x v="324"/>
          </reference>
          <reference field="2" count="1" selected="0">
            <x v="325"/>
          </reference>
          <reference field="3" count="1">
            <x v="325"/>
          </reference>
        </references>
      </pivotArea>
    </format>
    <format dxfId="12718">
      <pivotArea dataOnly="0" labelOnly="1" fieldPosition="0">
        <references count="4">
          <reference field="0" count="1" selected="0">
            <x v="327"/>
          </reference>
          <reference field="1" count="1" selected="0">
            <x v="325"/>
          </reference>
          <reference field="2" count="1" selected="0">
            <x v="326"/>
          </reference>
          <reference field="3" count="1">
            <x v="326"/>
          </reference>
        </references>
      </pivotArea>
    </format>
    <format dxfId="12717">
      <pivotArea dataOnly="0" labelOnly="1" fieldPosition="0">
        <references count="4">
          <reference field="0" count="1" selected="0">
            <x v="328"/>
          </reference>
          <reference field="1" count="1" selected="0">
            <x v="326"/>
          </reference>
          <reference field="2" count="1" selected="0">
            <x v="327"/>
          </reference>
          <reference field="3" count="1">
            <x v="327"/>
          </reference>
        </references>
      </pivotArea>
    </format>
    <format dxfId="12716">
      <pivotArea dataOnly="0" labelOnly="1" fieldPosition="0">
        <references count="4">
          <reference field="0" count="1" selected="0">
            <x v="329"/>
          </reference>
          <reference field="1" count="1" selected="0">
            <x v="327"/>
          </reference>
          <reference field="2" count="1" selected="0">
            <x v="328"/>
          </reference>
          <reference field="3" count="1">
            <x v="328"/>
          </reference>
        </references>
      </pivotArea>
    </format>
    <format dxfId="12715">
      <pivotArea dataOnly="0" labelOnly="1" fieldPosition="0">
        <references count="4">
          <reference field="0" count="1" selected="0">
            <x v="330"/>
          </reference>
          <reference field="1" count="1" selected="0">
            <x v="328"/>
          </reference>
          <reference field="2" count="1" selected="0">
            <x v="329"/>
          </reference>
          <reference field="3" count="1">
            <x v="329"/>
          </reference>
        </references>
      </pivotArea>
    </format>
    <format dxfId="12714">
      <pivotArea dataOnly="0" labelOnly="1" fieldPosition="0">
        <references count="4">
          <reference field="0" count="1" selected="0">
            <x v="331"/>
          </reference>
          <reference field="1" count="1" selected="0">
            <x v="329"/>
          </reference>
          <reference field="2" count="1" selected="0">
            <x v="330"/>
          </reference>
          <reference field="3" count="1">
            <x v="330"/>
          </reference>
        </references>
      </pivotArea>
    </format>
    <format dxfId="12713">
      <pivotArea dataOnly="0" labelOnly="1" fieldPosition="0">
        <references count="4">
          <reference field="0" count="1" selected="0">
            <x v="332"/>
          </reference>
          <reference field="1" count="1" selected="0">
            <x v="330"/>
          </reference>
          <reference field="2" count="1" selected="0">
            <x v="331"/>
          </reference>
          <reference field="3" count="1">
            <x v="331"/>
          </reference>
        </references>
      </pivotArea>
    </format>
    <format dxfId="12712">
      <pivotArea dataOnly="0" labelOnly="1" fieldPosition="0">
        <references count="4">
          <reference field="0" count="1" selected="0">
            <x v="333"/>
          </reference>
          <reference field="1" count="1" selected="0">
            <x v="331"/>
          </reference>
          <reference field="2" count="1" selected="0">
            <x v="332"/>
          </reference>
          <reference field="3" count="1">
            <x v="332"/>
          </reference>
        </references>
      </pivotArea>
    </format>
    <format dxfId="12711">
      <pivotArea dataOnly="0" labelOnly="1" fieldPosition="0">
        <references count="4">
          <reference field="0" count="1" selected="0">
            <x v="334"/>
          </reference>
          <reference field="1" count="1" selected="0">
            <x v="332"/>
          </reference>
          <reference field="2" count="1" selected="0">
            <x v="333"/>
          </reference>
          <reference field="3" count="1">
            <x v="333"/>
          </reference>
        </references>
      </pivotArea>
    </format>
    <format dxfId="12710">
      <pivotArea dataOnly="0" labelOnly="1" fieldPosition="0">
        <references count="4">
          <reference field="0" count="1" selected="0">
            <x v="335"/>
          </reference>
          <reference field="1" count="1" selected="0">
            <x v="333"/>
          </reference>
          <reference field="2" count="1" selected="0">
            <x v="334"/>
          </reference>
          <reference field="3" count="1">
            <x v="334"/>
          </reference>
        </references>
      </pivotArea>
    </format>
    <format dxfId="12709">
      <pivotArea dataOnly="0" labelOnly="1" fieldPosition="0">
        <references count="4">
          <reference field="0" count="1" selected="0">
            <x v="336"/>
          </reference>
          <reference field="1" count="1" selected="0">
            <x v="334"/>
          </reference>
          <reference field="2" count="1" selected="0">
            <x v="335"/>
          </reference>
          <reference field="3" count="1">
            <x v="335"/>
          </reference>
        </references>
      </pivotArea>
    </format>
    <format dxfId="12708">
      <pivotArea dataOnly="0" labelOnly="1" fieldPosition="0">
        <references count="4">
          <reference field="0" count="1" selected="0">
            <x v="337"/>
          </reference>
          <reference field="1" count="1" selected="0">
            <x v="335"/>
          </reference>
          <reference field="2" count="1" selected="0">
            <x v="336"/>
          </reference>
          <reference field="3" count="1">
            <x v="336"/>
          </reference>
        </references>
      </pivotArea>
    </format>
    <format dxfId="12707">
      <pivotArea dataOnly="0" labelOnly="1" fieldPosition="0">
        <references count="4">
          <reference field="0" count="1" selected="0">
            <x v="338"/>
          </reference>
          <reference field="1" count="1" selected="0">
            <x v="336"/>
          </reference>
          <reference field="2" count="1" selected="0">
            <x v="337"/>
          </reference>
          <reference field="3" count="1">
            <x v="337"/>
          </reference>
        </references>
      </pivotArea>
    </format>
    <format dxfId="12706">
      <pivotArea dataOnly="0" labelOnly="1" fieldPosition="0">
        <references count="4">
          <reference field="0" count="1" selected="0">
            <x v="339"/>
          </reference>
          <reference field="1" count="1" selected="0">
            <x v="337"/>
          </reference>
          <reference field="2" count="1" selected="0">
            <x v="338"/>
          </reference>
          <reference field="3" count="1">
            <x v="338"/>
          </reference>
        </references>
      </pivotArea>
    </format>
    <format dxfId="12705">
      <pivotArea dataOnly="0" labelOnly="1" fieldPosition="0">
        <references count="4">
          <reference field="0" count="1" selected="0">
            <x v="340"/>
          </reference>
          <reference field="1" count="1" selected="0">
            <x v="338"/>
          </reference>
          <reference field="2" count="1" selected="0">
            <x v="339"/>
          </reference>
          <reference field="3" count="1">
            <x v="339"/>
          </reference>
        </references>
      </pivotArea>
    </format>
    <format dxfId="12704">
      <pivotArea dataOnly="0" labelOnly="1" fieldPosition="0">
        <references count="4">
          <reference field="0" count="1" selected="0">
            <x v="341"/>
          </reference>
          <reference field="1" count="1" selected="0">
            <x v="339"/>
          </reference>
          <reference field="2" count="1" selected="0">
            <x v="340"/>
          </reference>
          <reference field="3" count="1">
            <x v="340"/>
          </reference>
        </references>
      </pivotArea>
    </format>
    <format dxfId="12703">
      <pivotArea dataOnly="0" labelOnly="1" fieldPosition="0">
        <references count="4">
          <reference field="0" count="1" selected="0">
            <x v="342"/>
          </reference>
          <reference field="1" count="1" selected="0">
            <x v="340"/>
          </reference>
          <reference field="2" count="1" selected="0">
            <x v="341"/>
          </reference>
          <reference field="3" count="1">
            <x v="341"/>
          </reference>
        </references>
      </pivotArea>
    </format>
    <format dxfId="12702">
      <pivotArea dataOnly="0" labelOnly="1" fieldPosition="0">
        <references count="4">
          <reference field="0" count="1" selected="0">
            <x v="343"/>
          </reference>
          <reference field="1" count="1" selected="0">
            <x v="341"/>
          </reference>
          <reference field="2" count="1" selected="0">
            <x v="342"/>
          </reference>
          <reference field="3" count="1">
            <x v="342"/>
          </reference>
        </references>
      </pivotArea>
    </format>
    <format dxfId="12701">
      <pivotArea dataOnly="0" labelOnly="1" fieldPosition="0">
        <references count="4">
          <reference field="0" count="1" selected="0">
            <x v="344"/>
          </reference>
          <reference field="1" count="1" selected="0">
            <x v="342"/>
          </reference>
          <reference field="2" count="1" selected="0">
            <x v="343"/>
          </reference>
          <reference field="3" count="1">
            <x v="343"/>
          </reference>
        </references>
      </pivotArea>
    </format>
    <format dxfId="12700">
      <pivotArea dataOnly="0" labelOnly="1" fieldPosition="0">
        <references count="4">
          <reference field="0" count="1" selected="0">
            <x v="345"/>
          </reference>
          <reference field="1" count="1" selected="0">
            <x v="343"/>
          </reference>
          <reference field="2" count="1" selected="0">
            <x v="344"/>
          </reference>
          <reference field="3" count="1">
            <x v="344"/>
          </reference>
        </references>
      </pivotArea>
    </format>
    <format dxfId="12699">
      <pivotArea dataOnly="0" labelOnly="1" fieldPosition="0">
        <references count="4">
          <reference field="0" count="1" selected="0">
            <x v="346"/>
          </reference>
          <reference field="1" count="1" selected="0">
            <x v="344"/>
          </reference>
          <reference field="2" count="1" selected="0">
            <x v="345"/>
          </reference>
          <reference field="3" count="1">
            <x v="345"/>
          </reference>
        </references>
      </pivotArea>
    </format>
    <format dxfId="12698">
      <pivotArea dataOnly="0" labelOnly="1" fieldPosition="0">
        <references count="4">
          <reference field="0" count="1" selected="0">
            <x v="347"/>
          </reference>
          <reference field="1" count="1" selected="0">
            <x v="345"/>
          </reference>
          <reference field="2" count="1" selected="0">
            <x v="346"/>
          </reference>
          <reference field="3" count="1">
            <x v="346"/>
          </reference>
        </references>
      </pivotArea>
    </format>
    <format dxfId="12697">
      <pivotArea dataOnly="0" labelOnly="1" fieldPosition="0">
        <references count="4">
          <reference field="0" count="1" selected="0">
            <x v="348"/>
          </reference>
          <reference field="1" count="1" selected="0">
            <x v="346"/>
          </reference>
          <reference field="2" count="1" selected="0">
            <x v="347"/>
          </reference>
          <reference field="3" count="1">
            <x v="347"/>
          </reference>
        </references>
      </pivotArea>
    </format>
    <format dxfId="12696">
      <pivotArea dataOnly="0" labelOnly="1" fieldPosition="0">
        <references count="4">
          <reference field="0" count="1" selected="0">
            <x v="349"/>
          </reference>
          <reference field="1" count="1" selected="0">
            <x v="347"/>
          </reference>
          <reference field="2" count="1" selected="0">
            <x v="348"/>
          </reference>
          <reference field="3" count="1">
            <x v="348"/>
          </reference>
        </references>
      </pivotArea>
    </format>
    <format dxfId="12695">
      <pivotArea dataOnly="0" labelOnly="1" fieldPosition="0">
        <references count="4">
          <reference field="0" count="1" selected="0">
            <x v="350"/>
          </reference>
          <reference field="1" count="1" selected="0">
            <x v="348"/>
          </reference>
          <reference field="2" count="1" selected="0">
            <x v="349"/>
          </reference>
          <reference field="3" count="1">
            <x v="349"/>
          </reference>
        </references>
      </pivotArea>
    </format>
    <format dxfId="12694">
      <pivotArea dataOnly="0" labelOnly="1" fieldPosition="0">
        <references count="4">
          <reference field="0" count="1" selected="0">
            <x v="351"/>
          </reference>
          <reference field="1" count="1" selected="0">
            <x v="349"/>
          </reference>
          <reference field="2" count="1" selected="0">
            <x v="350"/>
          </reference>
          <reference field="3" count="1">
            <x v="350"/>
          </reference>
        </references>
      </pivotArea>
    </format>
    <format dxfId="12693">
      <pivotArea dataOnly="0" labelOnly="1" fieldPosition="0">
        <references count="4">
          <reference field="0" count="1" selected="0">
            <x v="352"/>
          </reference>
          <reference field="1" count="1" selected="0">
            <x v="350"/>
          </reference>
          <reference field="2" count="1" selected="0">
            <x v="351"/>
          </reference>
          <reference field="3" count="1">
            <x v="351"/>
          </reference>
        </references>
      </pivotArea>
    </format>
    <format dxfId="12692">
      <pivotArea dataOnly="0" labelOnly="1" fieldPosition="0">
        <references count="4">
          <reference field="0" count="1" selected="0">
            <x v="353"/>
          </reference>
          <reference field="1" count="1" selected="0">
            <x v="351"/>
          </reference>
          <reference field="2" count="1" selected="0">
            <x v="352"/>
          </reference>
          <reference field="3" count="1">
            <x v="352"/>
          </reference>
        </references>
      </pivotArea>
    </format>
    <format dxfId="12691">
      <pivotArea dataOnly="0" labelOnly="1" fieldPosition="0">
        <references count="4">
          <reference field="0" count="1" selected="0">
            <x v="354"/>
          </reference>
          <reference field="1" count="1" selected="0">
            <x v="352"/>
          </reference>
          <reference field="2" count="1" selected="0">
            <x v="353"/>
          </reference>
          <reference field="3" count="1">
            <x v="353"/>
          </reference>
        </references>
      </pivotArea>
    </format>
    <format dxfId="12690">
      <pivotArea dataOnly="0" labelOnly="1" fieldPosition="0">
        <references count="4">
          <reference field="0" count="1" selected="0">
            <x v="355"/>
          </reference>
          <reference field="1" count="1" selected="0">
            <x v="353"/>
          </reference>
          <reference field="2" count="1" selected="0">
            <x v="354"/>
          </reference>
          <reference field="3" count="1">
            <x v="354"/>
          </reference>
        </references>
      </pivotArea>
    </format>
    <format dxfId="12689">
      <pivotArea dataOnly="0" labelOnly="1" fieldPosition="0">
        <references count="4">
          <reference field="0" count="1" selected="0">
            <x v="356"/>
          </reference>
          <reference field="1" count="1" selected="0">
            <x v="354"/>
          </reference>
          <reference field="2" count="1" selected="0">
            <x v="355"/>
          </reference>
          <reference field="3" count="1">
            <x v="355"/>
          </reference>
        </references>
      </pivotArea>
    </format>
    <format dxfId="12688">
      <pivotArea dataOnly="0" labelOnly="1" fieldPosition="0">
        <references count="4">
          <reference field="0" count="1" selected="0">
            <x v="357"/>
          </reference>
          <reference field="1" count="1" selected="0">
            <x v="355"/>
          </reference>
          <reference field="2" count="1" selected="0">
            <x v="356"/>
          </reference>
          <reference field="3" count="1">
            <x v="356"/>
          </reference>
        </references>
      </pivotArea>
    </format>
    <format dxfId="12687">
      <pivotArea dataOnly="0" labelOnly="1" fieldPosition="0">
        <references count="4">
          <reference field="0" count="1" selected="0">
            <x v="358"/>
          </reference>
          <reference field="1" count="1" selected="0">
            <x v="356"/>
          </reference>
          <reference field="2" count="1" selected="0">
            <x v="357"/>
          </reference>
          <reference field="3" count="1">
            <x v="357"/>
          </reference>
        </references>
      </pivotArea>
    </format>
    <format dxfId="12686">
      <pivotArea dataOnly="0" labelOnly="1" fieldPosition="0">
        <references count="4">
          <reference field="0" count="1" selected="0">
            <x v="359"/>
          </reference>
          <reference field="1" count="1" selected="0">
            <x v="357"/>
          </reference>
          <reference field="2" count="1" selected="0">
            <x v="358"/>
          </reference>
          <reference field="3" count="1">
            <x v="358"/>
          </reference>
        </references>
      </pivotArea>
    </format>
    <format dxfId="12685">
      <pivotArea dataOnly="0" labelOnly="1" fieldPosition="0">
        <references count="4">
          <reference field="0" count="1" selected="0">
            <x v="360"/>
          </reference>
          <reference field="1" count="1" selected="0">
            <x v="358"/>
          </reference>
          <reference field="2" count="1" selected="0">
            <x v="359"/>
          </reference>
          <reference field="3" count="1">
            <x v="359"/>
          </reference>
        </references>
      </pivotArea>
    </format>
    <format dxfId="12684">
      <pivotArea dataOnly="0" labelOnly="1" fieldPosition="0">
        <references count="4">
          <reference field="0" count="1" selected="0">
            <x v="361"/>
          </reference>
          <reference field="1" count="1" selected="0">
            <x v="359"/>
          </reference>
          <reference field="2" count="1" selected="0">
            <x v="360"/>
          </reference>
          <reference field="3" count="1">
            <x v="360"/>
          </reference>
        </references>
      </pivotArea>
    </format>
    <format dxfId="12683">
      <pivotArea dataOnly="0" labelOnly="1" fieldPosition="0">
        <references count="4">
          <reference field="0" count="1" selected="0">
            <x v="362"/>
          </reference>
          <reference field="1" count="1" selected="0">
            <x v="360"/>
          </reference>
          <reference field="2" count="1" selected="0">
            <x v="361"/>
          </reference>
          <reference field="3" count="1">
            <x v="361"/>
          </reference>
        </references>
      </pivotArea>
    </format>
    <format dxfId="12682">
      <pivotArea dataOnly="0" labelOnly="1" fieldPosition="0">
        <references count="4">
          <reference field="0" count="1" selected="0">
            <x v="363"/>
          </reference>
          <reference field="1" count="1" selected="0">
            <x v="361"/>
          </reference>
          <reference field="2" count="1" selected="0">
            <x v="362"/>
          </reference>
          <reference field="3" count="1">
            <x v="362"/>
          </reference>
        </references>
      </pivotArea>
    </format>
    <format dxfId="12681">
      <pivotArea dataOnly="0" labelOnly="1" fieldPosition="0">
        <references count="4">
          <reference field="0" count="1" selected="0">
            <x v="364"/>
          </reference>
          <reference field="1" count="1" selected="0">
            <x v="362"/>
          </reference>
          <reference field="2" count="1" selected="0">
            <x v="363"/>
          </reference>
          <reference field="3" count="1">
            <x v="363"/>
          </reference>
        </references>
      </pivotArea>
    </format>
    <format dxfId="12680">
      <pivotArea dataOnly="0" labelOnly="1" fieldPosition="0">
        <references count="4">
          <reference field="0" count="1" selected="0">
            <x v="365"/>
          </reference>
          <reference field="1" count="1" selected="0">
            <x v="363"/>
          </reference>
          <reference field="2" count="1" selected="0">
            <x v="364"/>
          </reference>
          <reference field="3" count="1">
            <x v="364"/>
          </reference>
        </references>
      </pivotArea>
    </format>
    <format dxfId="12679">
      <pivotArea dataOnly="0" labelOnly="1" fieldPosition="0">
        <references count="4">
          <reference field="0" count="1" selected="0">
            <x v="366"/>
          </reference>
          <reference field="1" count="1" selected="0">
            <x v="364"/>
          </reference>
          <reference field="2" count="1" selected="0">
            <x v="365"/>
          </reference>
          <reference field="3" count="1">
            <x v="365"/>
          </reference>
        </references>
      </pivotArea>
    </format>
    <format dxfId="12678">
      <pivotArea dataOnly="0" labelOnly="1" fieldPosition="0">
        <references count="4">
          <reference field="0" count="1" selected="0">
            <x v="367"/>
          </reference>
          <reference field="1" count="1" selected="0">
            <x v="365"/>
          </reference>
          <reference field="2" count="1" selected="0">
            <x v="366"/>
          </reference>
          <reference field="3" count="1">
            <x v="366"/>
          </reference>
        </references>
      </pivotArea>
    </format>
    <format dxfId="12677">
      <pivotArea dataOnly="0" labelOnly="1" fieldPosition="0">
        <references count="4">
          <reference field="0" count="1" selected="0">
            <x v="368"/>
          </reference>
          <reference field="1" count="1" selected="0">
            <x v="366"/>
          </reference>
          <reference field="2" count="1" selected="0">
            <x v="367"/>
          </reference>
          <reference field="3" count="1">
            <x v="367"/>
          </reference>
        </references>
      </pivotArea>
    </format>
    <format dxfId="12676">
      <pivotArea dataOnly="0" labelOnly="1" fieldPosition="0">
        <references count="4">
          <reference field="0" count="1" selected="0">
            <x v="369"/>
          </reference>
          <reference field="1" count="1" selected="0">
            <x v="367"/>
          </reference>
          <reference field="2" count="1" selected="0">
            <x v="368"/>
          </reference>
          <reference field="3" count="1">
            <x v="368"/>
          </reference>
        </references>
      </pivotArea>
    </format>
    <format dxfId="12675">
      <pivotArea dataOnly="0" labelOnly="1" fieldPosition="0">
        <references count="4">
          <reference field="0" count="1" selected="0">
            <x v="370"/>
          </reference>
          <reference field="1" count="1" selected="0">
            <x v="368"/>
          </reference>
          <reference field="2" count="1" selected="0">
            <x v="369"/>
          </reference>
          <reference field="3" count="1">
            <x v="369"/>
          </reference>
        </references>
      </pivotArea>
    </format>
    <format dxfId="12674">
      <pivotArea dataOnly="0" labelOnly="1" fieldPosition="0">
        <references count="4">
          <reference field="0" count="1" selected="0">
            <x v="371"/>
          </reference>
          <reference field="1" count="1" selected="0">
            <x v="369"/>
          </reference>
          <reference field="2" count="1" selected="0">
            <x v="370"/>
          </reference>
          <reference field="3" count="1">
            <x v="370"/>
          </reference>
        </references>
      </pivotArea>
    </format>
    <format dxfId="12673">
      <pivotArea dataOnly="0" labelOnly="1" fieldPosition="0">
        <references count="4">
          <reference field="0" count="1" selected="0">
            <x v="372"/>
          </reference>
          <reference field="1" count="1" selected="0">
            <x v="370"/>
          </reference>
          <reference field="2" count="1" selected="0">
            <x v="371"/>
          </reference>
          <reference field="3" count="1">
            <x v="371"/>
          </reference>
        </references>
      </pivotArea>
    </format>
    <format dxfId="12672">
      <pivotArea dataOnly="0" labelOnly="1" fieldPosition="0">
        <references count="4">
          <reference field="0" count="1" selected="0">
            <x v="373"/>
          </reference>
          <reference field="1" count="1" selected="0">
            <x v="371"/>
          </reference>
          <reference field="2" count="1" selected="0">
            <x v="372"/>
          </reference>
          <reference field="3" count="1">
            <x v="372"/>
          </reference>
        </references>
      </pivotArea>
    </format>
    <format dxfId="12671">
      <pivotArea dataOnly="0" labelOnly="1" fieldPosition="0">
        <references count="4">
          <reference field="0" count="1" selected="0">
            <x v="374"/>
          </reference>
          <reference field="1" count="1" selected="0">
            <x v="372"/>
          </reference>
          <reference field="2" count="1" selected="0">
            <x v="373"/>
          </reference>
          <reference field="3" count="1">
            <x v="373"/>
          </reference>
        </references>
      </pivotArea>
    </format>
    <format dxfId="12670">
      <pivotArea dataOnly="0" labelOnly="1" fieldPosition="0">
        <references count="4">
          <reference field="0" count="1" selected="0">
            <x v="375"/>
          </reference>
          <reference field="1" count="1" selected="0">
            <x v="373"/>
          </reference>
          <reference field="2" count="1" selected="0">
            <x v="374"/>
          </reference>
          <reference field="3" count="1">
            <x v="374"/>
          </reference>
        </references>
      </pivotArea>
    </format>
    <format dxfId="12669">
      <pivotArea dataOnly="0" labelOnly="1" fieldPosition="0">
        <references count="4">
          <reference field="0" count="1" selected="0">
            <x v="376"/>
          </reference>
          <reference field="1" count="1" selected="0">
            <x v="374"/>
          </reference>
          <reference field="2" count="1" selected="0">
            <x v="375"/>
          </reference>
          <reference field="3" count="1">
            <x v="375"/>
          </reference>
        </references>
      </pivotArea>
    </format>
    <format dxfId="12668">
      <pivotArea dataOnly="0" labelOnly="1" fieldPosition="0">
        <references count="4">
          <reference field="0" count="1" selected="0">
            <x v="377"/>
          </reference>
          <reference field="1" count="1" selected="0">
            <x v="375"/>
          </reference>
          <reference field="2" count="1" selected="0">
            <x v="376"/>
          </reference>
          <reference field="3" count="1">
            <x v="376"/>
          </reference>
        </references>
      </pivotArea>
    </format>
    <format dxfId="12667">
      <pivotArea dataOnly="0" labelOnly="1" fieldPosition="0">
        <references count="4">
          <reference field="0" count="1" selected="0">
            <x v="378"/>
          </reference>
          <reference field="1" count="1" selected="0">
            <x v="376"/>
          </reference>
          <reference field="2" count="1" selected="0">
            <x v="377"/>
          </reference>
          <reference field="3" count="1">
            <x v="377"/>
          </reference>
        </references>
      </pivotArea>
    </format>
    <format dxfId="12666">
      <pivotArea dataOnly="0" labelOnly="1" fieldPosition="0">
        <references count="4">
          <reference field="0" count="1" selected="0">
            <x v="379"/>
          </reference>
          <reference field="1" count="1" selected="0">
            <x v="377"/>
          </reference>
          <reference field="2" count="1" selected="0">
            <x v="378"/>
          </reference>
          <reference field="3" count="1">
            <x v="378"/>
          </reference>
        </references>
      </pivotArea>
    </format>
    <format dxfId="12665">
      <pivotArea dataOnly="0" labelOnly="1" fieldPosition="0">
        <references count="4">
          <reference field="0" count="1" selected="0">
            <x v="380"/>
          </reference>
          <reference field="1" count="1" selected="0">
            <x v="378"/>
          </reference>
          <reference field="2" count="1" selected="0">
            <x v="379"/>
          </reference>
          <reference field="3" count="1">
            <x v="379"/>
          </reference>
        </references>
      </pivotArea>
    </format>
    <format dxfId="12664">
      <pivotArea dataOnly="0" labelOnly="1" fieldPosition="0">
        <references count="4">
          <reference field="0" count="1" selected="0">
            <x v="381"/>
          </reference>
          <reference field="1" count="1" selected="0">
            <x v="379"/>
          </reference>
          <reference field="2" count="1" selected="0">
            <x v="380"/>
          </reference>
          <reference field="3" count="1">
            <x v="380"/>
          </reference>
        </references>
      </pivotArea>
    </format>
    <format dxfId="12663">
      <pivotArea dataOnly="0" labelOnly="1" fieldPosition="0">
        <references count="4">
          <reference field="0" count="1" selected="0">
            <x v="382"/>
          </reference>
          <reference field="1" count="1" selected="0">
            <x v="380"/>
          </reference>
          <reference field="2" count="1" selected="0">
            <x v="381"/>
          </reference>
          <reference field="3" count="1">
            <x v="381"/>
          </reference>
        </references>
      </pivotArea>
    </format>
    <format dxfId="12662">
      <pivotArea dataOnly="0" labelOnly="1" fieldPosition="0">
        <references count="4">
          <reference field="0" count="1" selected="0">
            <x v="383"/>
          </reference>
          <reference field="1" count="1" selected="0">
            <x v="381"/>
          </reference>
          <reference field="2" count="1" selected="0">
            <x v="382"/>
          </reference>
          <reference field="3" count="1">
            <x v="382"/>
          </reference>
        </references>
      </pivotArea>
    </format>
    <format dxfId="12661">
      <pivotArea dataOnly="0" labelOnly="1" fieldPosition="0">
        <references count="4">
          <reference field="0" count="1" selected="0">
            <x v="384"/>
          </reference>
          <reference field="1" count="1" selected="0">
            <x v="382"/>
          </reference>
          <reference field="2" count="1" selected="0">
            <x v="383"/>
          </reference>
          <reference field="3" count="1">
            <x v="383"/>
          </reference>
        </references>
      </pivotArea>
    </format>
    <format dxfId="12660">
      <pivotArea dataOnly="0" labelOnly="1" fieldPosition="0">
        <references count="4">
          <reference field="0" count="1" selected="0">
            <x v="385"/>
          </reference>
          <reference field="1" count="1" selected="0">
            <x v="383"/>
          </reference>
          <reference field="2" count="1" selected="0">
            <x v="384"/>
          </reference>
          <reference field="3" count="1">
            <x v="384"/>
          </reference>
        </references>
      </pivotArea>
    </format>
    <format dxfId="12659">
      <pivotArea dataOnly="0" labelOnly="1" fieldPosition="0">
        <references count="4">
          <reference field="0" count="1" selected="0">
            <x v="386"/>
          </reference>
          <reference field="1" count="1" selected="0">
            <x v="384"/>
          </reference>
          <reference field="2" count="1" selected="0">
            <x v="385"/>
          </reference>
          <reference field="3" count="1">
            <x v="385"/>
          </reference>
        </references>
      </pivotArea>
    </format>
    <format dxfId="12658">
      <pivotArea dataOnly="0" labelOnly="1" fieldPosition="0">
        <references count="4">
          <reference field="0" count="1" selected="0">
            <x v="387"/>
          </reference>
          <reference field="1" count="1" selected="0">
            <x v="385"/>
          </reference>
          <reference field="2" count="1" selected="0">
            <x v="386"/>
          </reference>
          <reference field="3" count="1">
            <x v="386"/>
          </reference>
        </references>
      </pivotArea>
    </format>
    <format dxfId="12657">
      <pivotArea dataOnly="0" labelOnly="1" fieldPosition="0">
        <references count="4">
          <reference field="0" count="1" selected="0">
            <x v="388"/>
          </reference>
          <reference field="1" count="1" selected="0">
            <x v="386"/>
          </reference>
          <reference field="2" count="1" selected="0">
            <x v="387"/>
          </reference>
          <reference field="3" count="1">
            <x v="387"/>
          </reference>
        </references>
      </pivotArea>
    </format>
    <format dxfId="12656">
      <pivotArea dataOnly="0" labelOnly="1" fieldPosition="0">
        <references count="4">
          <reference field="0" count="1" selected="0">
            <x v="389"/>
          </reference>
          <reference field="1" count="1" selected="0">
            <x v="387"/>
          </reference>
          <reference field="2" count="1" selected="0">
            <x v="388"/>
          </reference>
          <reference field="3" count="1">
            <x v="388"/>
          </reference>
        </references>
      </pivotArea>
    </format>
    <format dxfId="12655">
      <pivotArea dataOnly="0" labelOnly="1" fieldPosition="0">
        <references count="4">
          <reference field="0" count="1" selected="0">
            <x v="390"/>
          </reference>
          <reference field="1" count="1" selected="0">
            <x v="388"/>
          </reference>
          <reference field="2" count="1" selected="0">
            <x v="389"/>
          </reference>
          <reference field="3" count="1">
            <x v="389"/>
          </reference>
        </references>
      </pivotArea>
    </format>
    <format dxfId="12654">
      <pivotArea dataOnly="0" labelOnly="1" fieldPosition="0">
        <references count="4">
          <reference field="0" count="1" selected="0">
            <x v="391"/>
          </reference>
          <reference field="1" count="1" selected="0">
            <x v="389"/>
          </reference>
          <reference field="2" count="1" selected="0">
            <x v="390"/>
          </reference>
          <reference field="3" count="1">
            <x v="390"/>
          </reference>
        </references>
      </pivotArea>
    </format>
    <format dxfId="12653">
      <pivotArea dataOnly="0" labelOnly="1" fieldPosition="0">
        <references count="4">
          <reference field="0" count="1" selected="0">
            <x v="392"/>
          </reference>
          <reference field="1" count="1" selected="0">
            <x v="390"/>
          </reference>
          <reference field="2" count="1" selected="0">
            <x v="391"/>
          </reference>
          <reference field="3" count="1">
            <x v="391"/>
          </reference>
        </references>
      </pivotArea>
    </format>
    <format dxfId="12652">
      <pivotArea dataOnly="0" labelOnly="1" fieldPosition="0">
        <references count="4">
          <reference field="0" count="1" selected="0">
            <x v="393"/>
          </reference>
          <reference field="1" count="1" selected="0">
            <x v="391"/>
          </reference>
          <reference field="2" count="1" selected="0">
            <x v="392"/>
          </reference>
          <reference field="3" count="1">
            <x v="392"/>
          </reference>
        </references>
      </pivotArea>
    </format>
    <format dxfId="12651">
      <pivotArea dataOnly="0" labelOnly="1" fieldPosition="0">
        <references count="4">
          <reference field="0" count="1" selected="0">
            <x v="394"/>
          </reference>
          <reference field="1" count="1" selected="0">
            <x v="392"/>
          </reference>
          <reference field="2" count="1" selected="0">
            <x v="393"/>
          </reference>
          <reference field="3" count="1">
            <x v="393"/>
          </reference>
        </references>
      </pivotArea>
    </format>
    <format dxfId="12650">
      <pivotArea dataOnly="0" labelOnly="1" fieldPosition="0">
        <references count="4">
          <reference field="0" count="1" selected="0">
            <x v="395"/>
          </reference>
          <reference field="1" count="1" selected="0">
            <x v="393"/>
          </reference>
          <reference field="2" count="1" selected="0">
            <x v="394"/>
          </reference>
          <reference field="3" count="1">
            <x v="394"/>
          </reference>
        </references>
      </pivotArea>
    </format>
    <format dxfId="12649">
      <pivotArea dataOnly="0" labelOnly="1" fieldPosition="0">
        <references count="4">
          <reference field="0" count="1" selected="0">
            <x v="396"/>
          </reference>
          <reference field="1" count="1" selected="0">
            <x v="394"/>
          </reference>
          <reference field="2" count="1" selected="0">
            <x v="395"/>
          </reference>
          <reference field="3" count="1">
            <x v="395"/>
          </reference>
        </references>
      </pivotArea>
    </format>
    <format dxfId="12648">
      <pivotArea dataOnly="0" labelOnly="1" fieldPosition="0">
        <references count="4">
          <reference field="0" count="1" selected="0">
            <x v="397"/>
          </reference>
          <reference field="1" count="1" selected="0">
            <x v="395"/>
          </reference>
          <reference field="2" count="1" selected="0">
            <x v="396"/>
          </reference>
          <reference field="3" count="1">
            <x v="396"/>
          </reference>
        </references>
      </pivotArea>
    </format>
    <format dxfId="12647">
      <pivotArea dataOnly="0" labelOnly="1" fieldPosition="0">
        <references count="4">
          <reference field="0" count="1" selected="0">
            <x v="398"/>
          </reference>
          <reference field="1" count="1" selected="0">
            <x v="396"/>
          </reference>
          <reference field="2" count="1" selected="0">
            <x v="397"/>
          </reference>
          <reference field="3" count="1">
            <x v="397"/>
          </reference>
        </references>
      </pivotArea>
    </format>
    <format dxfId="12646">
      <pivotArea dataOnly="0" labelOnly="1" fieldPosition="0">
        <references count="4">
          <reference field="0" count="1" selected="0">
            <x v="399"/>
          </reference>
          <reference field="1" count="1" selected="0">
            <x v="397"/>
          </reference>
          <reference field="2" count="1" selected="0">
            <x v="398"/>
          </reference>
          <reference field="3" count="1">
            <x v="398"/>
          </reference>
        </references>
      </pivotArea>
    </format>
    <format dxfId="12645">
      <pivotArea dataOnly="0" labelOnly="1" fieldPosition="0">
        <references count="4">
          <reference field="0" count="1" selected="0">
            <x v="400"/>
          </reference>
          <reference field="1" count="1" selected="0">
            <x v="398"/>
          </reference>
          <reference field="2" count="1" selected="0">
            <x v="399"/>
          </reference>
          <reference field="3" count="1">
            <x v="399"/>
          </reference>
        </references>
      </pivotArea>
    </format>
    <format dxfId="12644">
      <pivotArea dataOnly="0" labelOnly="1" fieldPosition="0">
        <references count="4">
          <reference field="0" count="1" selected="0">
            <x v="401"/>
          </reference>
          <reference field="1" count="1" selected="0">
            <x v="399"/>
          </reference>
          <reference field="2" count="1" selected="0">
            <x v="400"/>
          </reference>
          <reference field="3" count="1">
            <x v="400"/>
          </reference>
        </references>
      </pivotArea>
    </format>
    <format dxfId="12643">
      <pivotArea dataOnly="0" labelOnly="1" fieldPosition="0">
        <references count="4">
          <reference field="0" count="1" selected="0">
            <x v="402"/>
          </reference>
          <reference field="1" count="1" selected="0">
            <x v="400"/>
          </reference>
          <reference field="2" count="1" selected="0">
            <x v="401"/>
          </reference>
          <reference field="3" count="1">
            <x v="401"/>
          </reference>
        </references>
      </pivotArea>
    </format>
    <format dxfId="12642">
      <pivotArea dataOnly="0" labelOnly="1" fieldPosition="0">
        <references count="4">
          <reference field="0" count="1" selected="0">
            <x v="403"/>
          </reference>
          <reference field="1" count="1" selected="0">
            <x v="401"/>
          </reference>
          <reference field="2" count="1" selected="0">
            <x v="402"/>
          </reference>
          <reference field="3" count="1">
            <x v="402"/>
          </reference>
        </references>
      </pivotArea>
    </format>
    <format dxfId="12641">
      <pivotArea dataOnly="0" labelOnly="1" fieldPosition="0">
        <references count="4">
          <reference field="0" count="1" selected="0">
            <x v="404"/>
          </reference>
          <reference field="1" count="1" selected="0">
            <x v="402"/>
          </reference>
          <reference field="2" count="1" selected="0">
            <x v="403"/>
          </reference>
          <reference field="3" count="1">
            <x v="403"/>
          </reference>
        </references>
      </pivotArea>
    </format>
    <format dxfId="12640">
      <pivotArea dataOnly="0" labelOnly="1" fieldPosition="0">
        <references count="4">
          <reference field="0" count="1" selected="0">
            <x v="405"/>
          </reference>
          <reference field="1" count="1" selected="0">
            <x v="403"/>
          </reference>
          <reference field="2" count="1" selected="0">
            <x v="404"/>
          </reference>
          <reference field="3" count="1">
            <x v="404"/>
          </reference>
        </references>
      </pivotArea>
    </format>
    <format dxfId="12639">
      <pivotArea dataOnly="0" labelOnly="1" fieldPosition="0">
        <references count="4">
          <reference field="0" count="1" selected="0">
            <x v="406"/>
          </reference>
          <reference field="1" count="1" selected="0">
            <x v="404"/>
          </reference>
          <reference field="2" count="1" selected="0">
            <x v="405"/>
          </reference>
          <reference field="3" count="1">
            <x v="405"/>
          </reference>
        </references>
      </pivotArea>
    </format>
    <format dxfId="12638">
      <pivotArea dataOnly="0" labelOnly="1" fieldPosition="0">
        <references count="4">
          <reference field="0" count="1" selected="0">
            <x v="407"/>
          </reference>
          <reference field="1" count="1" selected="0">
            <x v="405"/>
          </reference>
          <reference field="2" count="1" selected="0">
            <x v="406"/>
          </reference>
          <reference field="3" count="1">
            <x v="406"/>
          </reference>
        </references>
      </pivotArea>
    </format>
    <format dxfId="12637">
      <pivotArea dataOnly="0" labelOnly="1" fieldPosition="0">
        <references count="4">
          <reference field="0" count="1" selected="0">
            <x v="408"/>
          </reference>
          <reference field="1" count="1" selected="0">
            <x v="406"/>
          </reference>
          <reference field="2" count="1" selected="0">
            <x v="407"/>
          </reference>
          <reference field="3" count="1">
            <x v="407"/>
          </reference>
        </references>
      </pivotArea>
    </format>
    <format dxfId="12636">
      <pivotArea dataOnly="0" labelOnly="1" fieldPosition="0">
        <references count="4">
          <reference field="0" count="1" selected="0">
            <x v="409"/>
          </reference>
          <reference field="1" count="1" selected="0">
            <x v="407"/>
          </reference>
          <reference field="2" count="1" selected="0">
            <x v="408"/>
          </reference>
          <reference field="3" count="1">
            <x v="408"/>
          </reference>
        </references>
      </pivotArea>
    </format>
    <format dxfId="12635">
      <pivotArea dataOnly="0" labelOnly="1" fieldPosition="0">
        <references count="4">
          <reference field="0" count="1" selected="0">
            <x v="410"/>
          </reference>
          <reference field="1" count="1" selected="0">
            <x v="408"/>
          </reference>
          <reference field="2" count="1" selected="0">
            <x v="409"/>
          </reference>
          <reference field="3" count="1">
            <x v="409"/>
          </reference>
        </references>
      </pivotArea>
    </format>
    <format dxfId="12634">
      <pivotArea dataOnly="0" labelOnly="1" fieldPosition="0">
        <references count="4">
          <reference field="0" count="1" selected="0">
            <x v="411"/>
          </reference>
          <reference field="1" count="1" selected="0">
            <x v="409"/>
          </reference>
          <reference field="2" count="1" selected="0">
            <x v="410"/>
          </reference>
          <reference field="3" count="1">
            <x v="410"/>
          </reference>
        </references>
      </pivotArea>
    </format>
    <format dxfId="12633">
      <pivotArea dataOnly="0" labelOnly="1" fieldPosition="0">
        <references count="4">
          <reference field="0" count="1" selected="0">
            <x v="412"/>
          </reference>
          <reference field="1" count="1" selected="0">
            <x v="410"/>
          </reference>
          <reference field="2" count="1" selected="0">
            <x v="411"/>
          </reference>
          <reference field="3" count="1">
            <x v="411"/>
          </reference>
        </references>
      </pivotArea>
    </format>
    <format dxfId="12632">
      <pivotArea dataOnly="0" labelOnly="1" fieldPosition="0">
        <references count="4">
          <reference field="0" count="1" selected="0">
            <x v="413"/>
          </reference>
          <reference field="1" count="1" selected="0">
            <x v="411"/>
          </reference>
          <reference field="2" count="1" selected="0">
            <x v="412"/>
          </reference>
          <reference field="3" count="1">
            <x v="412"/>
          </reference>
        </references>
      </pivotArea>
    </format>
    <format dxfId="12631">
      <pivotArea dataOnly="0" labelOnly="1" fieldPosition="0">
        <references count="4">
          <reference field="0" count="1" selected="0">
            <x v="414"/>
          </reference>
          <reference field="1" count="1" selected="0">
            <x v="412"/>
          </reference>
          <reference field="2" count="1" selected="0">
            <x v="413"/>
          </reference>
          <reference field="3" count="1">
            <x v="413"/>
          </reference>
        </references>
      </pivotArea>
    </format>
    <format dxfId="12630">
      <pivotArea dataOnly="0" labelOnly="1" fieldPosition="0">
        <references count="4">
          <reference field="0" count="1" selected="0">
            <x v="415"/>
          </reference>
          <reference field="1" count="1" selected="0">
            <x v="413"/>
          </reference>
          <reference field="2" count="1" selected="0">
            <x v="414"/>
          </reference>
          <reference field="3" count="1">
            <x v="414"/>
          </reference>
        </references>
      </pivotArea>
    </format>
    <format dxfId="12629">
      <pivotArea dataOnly="0" labelOnly="1" fieldPosition="0">
        <references count="4">
          <reference field="0" count="1" selected="0">
            <x v="416"/>
          </reference>
          <reference field="1" count="1" selected="0">
            <x v="414"/>
          </reference>
          <reference field="2" count="1" selected="0">
            <x v="415"/>
          </reference>
          <reference field="3" count="1">
            <x v="415"/>
          </reference>
        </references>
      </pivotArea>
    </format>
    <format dxfId="12628">
      <pivotArea dataOnly="0" labelOnly="1" fieldPosition="0">
        <references count="4">
          <reference field="0" count="1" selected="0">
            <x v="417"/>
          </reference>
          <reference field="1" count="1" selected="0">
            <x v="415"/>
          </reference>
          <reference field="2" count="1" selected="0">
            <x v="416"/>
          </reference>
          <reference field="3" count="1">
            <x v="416"/>
          </reference>
        </references>
      </pivotArea>
    </format>
    <format dxfId="12627">
      <pivotArea dataOnly="0" labelOnly="1" fieldPosition="0">
        <references count="4">
          <reference field="0" count="1" selected="0">
            <x v="418"/>
          </reference>
          <reference field="1" count="1" selected="0">
            <x v="416"/>
          </reference>
          <reference field="2" count="1" selected="0">
            <x v="417"/>
          </reference>
          <reference field="3" count="1">
            <x v="417"/>
          </reference>
        </references>
      </pivotArea>
    </format>
    <format dxfId="12626">
      <pivotArea dataOnly="0" labelOnly="1" fieldPosition="0">
        <references count="4">
          <reference field="0" count="1" selected="0">
            <x v="419"/>
          </reference>
          <reference field="1" count="1" selected="0">
            <x v="417"/>
          </reference>
          <reference field="2" count="1" selected="0">
            <x v="418"/>
          </reference>
          <reference field="3" count="1">
            <x v="418"/>
          </reference>
        </references>
      </pivotArea>
    </format>
    <format dxfId="12625">
      <pivotArea dataOnly="0" labelOnly="1" fieldPosition="0">
        <references count="4">
          <reference field="0" count="1" selected="0">
            <x v="420"/>
          </reference>
          <reference field="1" count="1" selected="0">
            <x v="418"/>
          </reference>
          <reference field="2" count="1" selected="0">
            <x v="419"/>
          </reference>
          <reference field="3" count="1">
            <x v="419"/>
          </reference>
        </references>
      </pivotArea>
    </format>
    <format dxfId="12624">
      <pivotArea dataOnly="0" labelOnly="1" fieldPosition="0">
        <references count="4">
          <reference field="0" count="1" selected="0">
            <x v="421"/>
          </reference>
          <reference field="1" count="1" selected="0">
            <x v="419"/>
          </reference>
          <reference field="2" count="1" selected="0">
            <x v="420"/>
          </reference>
          <reference field="3" count="1">
            <x v="420"/>
          </reference>
        </references>
      </pivotArea>
    </format>
    <format dxfId="12623">
      <pivotArea dataOnly="0" labelOnly="1" fieldPosition="0">
        <references count="4">
          <reference field="0" count="1" selected="0">
            <x v="422"/>
          </reference>
          <reference field="1" count="1" selected="0">
            <x v="420"/>
          </reference>
          <reference field="2" count="1" selected="0">
            <x v="421"/>
          </reference>
          <reference field="3" count="1">
            <x v="421"/>
          </reference>
        </references>
      </pivotArea>
    </format>
    <format dxfId="12622">
      <pivotArea dataOnly="0" labelOnly="1" fieldPosition="0">
        <references count="4">
          <reference field="0" count="1" selected="0">
            <x v="423"/>
          </reference>
          <reference field="1" count="1" selected="0">
            <x v="421"/>
          </reference>
          <reference field="2" count="1" selected="0">
            <x v="422"/>
          </reference>
          <reference field="3" count="1">
            <x v="422"/>
          </reference>
        </references>
      </pivotArea>
    </format>
    <format dxfId="12621">
      <pivotArea dataOnly="0" labelOnly="1" fieldPosition="0">
        <references count="4">
          <reference field="0" count="1" selected="0">
            <x v="424"/>
          </reference>
          <reference field="1" count="1" selected="0">
            <x v="422"/>
          </reference>
          <reference field="2" count="1" selected="0">
            <x v="423"/>
          </reference>
          <reference field="3" count="1">
            <x v="423"/>
          </reference>
        </references>
      </pivotArea>
    </format>
    <format dxfId="12620">
      <pivotArea dataOnly="0" labelOnly="1" fieldPosition="0">
        <references count="4">
          <reference field="0" count="1" selected="0">
            <x v="425"/>
          </reference>
          <reference field="1" count="1" selected="0">
            <x v="423"/>
          </reference>
          <reference field="2" count="1" selected="0">
            <x v="424"/>
          </reference>
          <reference field="3" count="1">
            <x v="424"/>
          </reference>
        </references>
      </pivotArea>
    </format>
    <format dxfId="12619">
      <pivotArea dataOnly="0" labelOnly="1" fieldPosition="0">
        <references count="4">
          <reference field="0" count="1" selected="0">
            <x v="426"/>
          </reference>
          <reference field="1" count="1" selected="0">
            <x v="424"/>
          </reference>
          <reference field="2" count="1" selected="0">
            <x v="425"/>
          </reference>
          <reference field="3" count="1">
            <x v="425"/>
          </reference>
        </references>
      </pivotArea>
    </format>
    <format dxfId="12618">
      <pivotArea dataOnly="0" labelOnly="1" fieldPosition="0">
        <references count="4">
          <reference field="0" count="1" selected="0">
            <x v="427"/>
          </reference>
          <reference field="1" count="1" selected="0">
            <x v="425"/>
          </reference>
          <reference field="2" count="1" selected="0">
            <x v="426"/>
          </reference>
          <reference field="3" count="1">
            <x v="426"/>
          </reference>
        </references>
      </pivotArea>
    </format>
    <format dxfId="12617">
      <pivotArea dataOnly="0" labelOnly="1" fieldPosition="0">
        <references count="4">
          <reference field="0" count="1" selected="0">
            <x v="428"/>
          </reference>
          <reference field="1" count="1" selected="0">
            <x v="426"/>
          </reference>
          <reference field="2" count="1" selected="0">
            <x v="427"/>
          </reference>
          <reference field="3" count="1">
            <x v="427"/>
          </reference>
        </references>
      </pivotArea>
    </format>
    <format dxfId="12616">
      <pivotArea dataOnly="0" labelOnly="1" fieldPosition="0">
        <references count="4">
          <reference field="0" count="1" selected="0">
            <x v="429"/>
          </reference>
          <reference field="1" count="1" selected="0">
            <x v="427"/>
          </reference>
          <reference field="2" count="1" selected="0">
            <x v="428"/>
          </reference>
          <reference field="3" count="1">
            <x v="428"/>
          </reference>
        </references>
      </pivotArea>
    </format>
    <format dxfId="12615">
      <pivotArea dataOnly="0" labelOnly="1" fieldPosition="0">
        <references count="4">
          <reference field="0" count="1" selected="0">
            <x v="430"/>
          </reference>
          <reference field="1" count="1" selected="0">
            <x v="428"/>
          </reference>
          <reference field="2" count="1" selected="0">
            <x v="429"/>
          </reference>
          <reference field="3" count="1">
            <x v="429"/>
          </reference>
        </references>
      </pivotArea>
    </format>
    <format dxfId="12614">
      <pivotArea dataOnly="0" labelOnly="1" fieldPosition="0">
        <references count="4">
          <reference field="0" count="1" selected="0">
            <x v="431"/>
          </reference>
          <reference field="1" count="1" selected="0">
            <x v="429"/>
          </reference>
          <reference field="2" count="1" selected="0">
            <x v="430"/>
          </reference>
          <reference field="3" count="1">
            <x v="430"/>
          </reference>
        </references>
      </pivotArea>
    </format>
    <format dxfId="12613">
      <pivotArea dataOnly="0" labelOnly="1" fieldPosition="0">
        <references count="4">
          <reference field="0" count="1" selected="0">
            <x v="432"/>
          </reference>
          <reference field="1" count="1" selected="0">
            <x v="430"/>
          </reference>
          <reference field="2" count="1" selected="0">
            <x v="431"/>
          </reference>
          <reference field="3" count="1">
            <x v="431"/>
          </reference>
        </references>
      </pivotArea>
    </format>
    <format dxfId="12612">
      <pivotArea dataOnly="0" labelOnly="1" fieldPosition="0">
        <references count="4">
          <reference field="0" count="1" selected="0">
            <x v="433"/>
          </reference>
          <reference field="1" count="1" selected="0">
            <x v="431"/>
          </reference>
          <reference field="2" count="1" selected="0">
            <x v="432"/>
          </reference>
          <reference field="3" count="1">
            <x v="432"/>
          </reference>
        </references>
      </pivotArea>
    </format>
    <format dxfId="12611">
      <pivotArea dataOnly="0" labelOnly="1" fieldPosition="0">
        <references count="4">
          <reference field="0" count="1" selected="0">
            <x v="434"/>
          </reference>
          <reference field="1" count="1" selected="0">
            <x v="432"/>
          </reference>
          <reference field="2" count="1" selected="0">
            <x v="433"/>
          </reference>
          <reference field="3" count="1">
            <x v="433"/>
          </reference>
        </references>
      </pivotArea>
    </format>
    <format dxfId="12610">
      <pivotArea dataOnly="0" labelOnly="1" fieldPosition="0">
        <references count="4">
          <reference field="0" count="1" selected="0">
            <x v="435"/>
          </reference>
          <reference field="1" count="1" selected="0">
            <x v="433"/>
          </reference>
          <reference field="2" count="1" selected="0">
            <x v="434"/>
          </reference>
          <reference field="3" count="1">
            <x v="434"/>
          </reference>
        </references>
      </pivotArea>
    </format>
    <format dxfId="12609">
      <pivotArea dataOnly="0" labelOnly="1" fieldPosition="0">
        <references count="4">
          <reference field="0" count="1" selected="0">
            <x v="436"/>
          </reference>
          <reference field="1" count="1" selected="0">
            <x v="434"/>
          </reference>
          <reference field="2" count="1" selected="0">
            <x v="435"/>
          </reference>
          <reference field="3" count="1">
            <x v="435"/>
          </reference>
        </references>
      </pivotArea>
    </format>
    <format dxfId="12608">
      <pivotArea dataOnly="0" labelOnly="1" fieldPosition="0">
        <references count="4">
          <reference field="0" count="1" selected="0">
            <x v="437"/>
          </reference>
          <reference field="1" count="1" selected="0">
            <x v="435"/>
          </reference>
          <reference field="2" count="1" selected="0">
            <x v="436"/>
          </reference>
          <reference field="3" count="1">
            <x v="436"/>
          </reference>
        </references>
      </pivotArea>
    </format>
    <format dxfId="12607">
      <pivotArea dataOnly="0" labelOnly="1" fieldPosition="0">
        <references count="4">
          <reference field="0" count="1" selected="0">
            <x v="438"/>
          </reference>
          <reference field="1" count="1" selected="0">
            <x v="436"/>
          </reference>
          <reference field="2" count="1" selected="0">
            <x v="437"/>
          </reference>
          <reference field="3" count="1">
            <x v="437"/>
          </reference>
        </references>
      </pivotArea>
    </format>
    <format dxfId="12606">
      <pivotArea dataOnly="0" labelOnly="1" fieldPosition="0">
        <references count="4">
          <reference field="0" count="1" selected="0">
            <x v="439"/>
          </reference>
          <reference field="1" count="1" selected="0">
            <x v="437"/>
          </reference>
          <reference field="2" count="1" selected="0">
            <x v="438"/>
          </reference>
          <reference field="3" count="1">
            <x v="438"/>
          </reference>
        </references>
      </pivotArea>
    </format>
    <format dxfId="12605">
      <pivotArea dataOnly="0" labelOnly="1" fieldPosition="0">
        <references count="4">
          <reference field="0" count="1" selected="0">
            <x v="440"/>
          </reference>
          <reference field="1" count="1" selected="0">
            <x v="438"/>
          </reference>
          <reference field="2" count="1" selected="0">
            <x v="439"/>
          </reference>
          <reference field="3" count="1">
            <x v="439"/>
          </reference>
        </references>
      </pivotArea>
    </format>
    <format dxfId="12604">
      <pivotArea dataOnly="0" labelOnly="1" fieldPosition="0">
        <references count="4">
          <reference field="0" count="1" selected="0">
            <x v="441"/>
          </reference>
          <reference field="1" count="1" selected="0">
            <x v="439"/>
          </reference>
          <reference field="2" count="1" selected="0">
            <x v="440"/>
          </reference>
          <reference field="3" count="1">
            <x v="440"/>
          </reference>
        </references>
      </pivotArea>
    </format>
    <format dxfId="12603">
      <pivotArea dataOnly="0" labelOnly="1" fieldPosition="0">
        <references count="4">
          <reference field="0" count="1" selected="0">
            <x v="442"/>
          </reference>
          <reference field="1" count="1" selected="0">
            <x v="440"/>
          </reference>
          <reference field="2" count="1" selected="0">
            <x v="441"/>
          </reference>
          <reference field="3" count="1">
            <x v="441"/>
          </reference>
        </references>
      </pivotArea>
    </format>
    <format dxfId="12602">
      <pivotArea dataOnly="0" labelOnly="1" fieldPosition="0">
        <references count="4">
          <reference field="0" count="1" selected="0">
            <x v="443"/>
          </reference>
          <reference field="1" count="1" selected="0">
            <x v="441"/>
          </reference>
          <reference field="2" count="1" selected="0">
            <x v="442"/>
          </reference>
          <reference field="3" count="1">
            <x v="442"/>
          </reference>
        </references>
      </pivotArea>
    </format>
    <format dxfId="12601">
      <pivotArea dataOnly="0" labelOnly="1" fieldPosition="0">
        <references count="4">
          <reference field="0" count="1" selected="0">
            <x v="444"/>
          </reference>
          <reference field="1" count="1" selected="0">
            <x v="442"/>
          </reference>
          <reference field="2" count="1" selected="0">
            <x v="443"/>
          </reference>
          <reference field="3" count="1">
            <x v="443"/>
          </reference>
        </references>
      </pivotArea>
    </format>
    <format dxfId="12600">
      <pivotArea dataOnly="0" labelOnly="1" fieldPosition="0">
        <references count="4">
          <reference field="0" count="1" selected="0">
            <x v="445"/>
          </reference>
          <reference field="1" count="1" selected="0">
            <x v="443"/>
          </reference>
          <reference field="2" count="1" selected="0">
            <x v="444"/>
          </reference>
          <reference field="3" count="1">
            <x v="444"/>
          </reference>
        </references>
      </pivotArea>
    </format>
    <format dxfId="12599">
      <pivotArea dataOnly="0" labelOnly="1" fieldPosition="0">
        <references count="4">
          <reference field="0" count="1" selected="0">
            <x v="446"/>
          </reference>
          <reference field="1" count="1" selected="0">
            <x v="444"/>
          </reference>
          <reference field="2" count="1" selected="0">
            <x v="445"/>
          </reference>
          <reference field="3" count="1">
            <x v="445"/>
          </reference>
        </references>
      </pivotArea>
    </format>
    <format dxfId="12598">
      <pivotArea dataOnly="0" labelOnly="1" fieldPosition="0">
        <references count="4">
          <reference field="0" count="1" selected="0">
            <x v="447"/>
          </reference>
          <reference field="1" count="1" selected="0">
            <x v="445"/>
          </reference>
          <reference field="2" count="1" selected="0">
            <x v="446"/>
          </reference>
          <reference field="3" count="1">
            <x v="446"/>
          </reference>
        </references>
      </pivotArea>
    </format>
    <format dxfId="12597">
      <pivotArea dataOnly="0" labelOnly="1" fieldPosition="0">
        <references count="4">
          <reference field="0" count="1" selected="0">
            <x v="448"/>
          </reference>
          <reference field="1" count="1" selected="0">
            <x v="446"/>
          </reference>
          <reference field="2" count="1" selected="0">
            <x v="447"/>
          </reference>
          <reference field="3" count="1">
            <x v="447"/>
          </reference>
        </references>
      </pivotArea>
    </format>
    <format dxfId="12596">
      <pivotArea dataOnly="0" labelOnly="1" fieldPosition="0">
        <references count="4">
          <reference field="0" count="1" selected="0">
            <x v="449"/>
          </reference>
          <reference field="1" count="1" selected="0">
            <x v="447"/>
          </reference>
          <reference field="2" count="1" selected="0">
            <x v="448"/>
          </reference>
          <reference field="3" count="1">
            <x v="448"/>
          </reference>
        </references>
      </pivotArea>
    </format>
    <format dxfId="12595">
      <pivotArea dataOnly="0" labelOnly="1" fieldPosition="0">
        <references count="4">
          <reference field="0" count="1" selected="0">
            <x v="450"/>
          </reference>
          <reference field="1" count="1" selected="0">
            <x v="448"/>
          </reference>
          <reference field="2" count="1" selected="0">
            <x v="449"/>
          </reference>
          <reference field="3" count="1">
            <x v="449"/>
          </reference>
        </references>
      </pivotArea>
    </format>
    <format dxfId="12594">
      <pivotArea dataOnly="0" labelOnly="1" fieldPosition="0">
        <references count="4">
          <reference field="0" count="1" selected="0">
            <x v="451"/>
          </reference>
          <reference field="1" count="1" selected="0">
            <x v="449"/>
          </reference>
          <reference field="2" count="1" selected="0">
            <x v="450"/>
          </reference>
          <reference field="3" count="1">
            <x v="450"/>
          </reference>
        </references>
      </pivotArea>
    </format>
    <format dxfId="12593">
      <pivotArea dataOnly="0" labelOnly="1" fieldPosition="0">
        <references count="4">
          <reference field="0" count="1" selected="0">
            <x v="452"/>
          </reference>
          <reference field="1" count="1" selected="0">
            <x v="450"/>
          </reference>
          <reference field="2" count="1" selected="0">
            <x v="451"/>
          </reference>
          <reference field="3" count="1">
            <x v="451"/>
          </reference>
        </references>
      </pivotArea>
    </format>
    <format dxfId="12592">
      <pivotArea dataOnly="0" labelOnly="1" fieldPosition="0">
        <references count="4">
          <reference field="0" count="1" selected="0">
            <x v="453"/>
          </reference>
          <reference field="1" count="1" selected="0">
            <x v="451"/>
          </reference>
          <reference field="2" count="1" selected="0">
            <x v="452"/>
          </reference>
          <reference field="3" count="1">
            <x v="452"/>
          </reference>
        </references>
      </pivotArea>
    </format>
    <format dxfId="12591">
      <pivotArea dataOnly="0" labelOnly="1" fieldPosition="0">
        <references count="4">
          <reference field="0" count="1" selected="0">
            <x v="454"/>
          </reference>
          <reference field="1" count="1" selected="0">
            <x v="452"/>
          </reference>
          <reference field="2" count="1" selected="0">
            <x v="453"/>
          </reference>
          <reference field="3" count="1">
            <x v="453"/>
          </reference>
        </references>
      </pivotArea>
    </format>
    <format dxfId="12590">
      <pivotArea dataOnly="0" labelOnly="1" fieldPosition="0">
        <references count="4">
          <reference field="0" count="1" selected="0">
            <x v="455"/>
          </reference>
          <reference field="1" count="1" selected="0">
            <x v="453"/>
          </reference>
          <reference field="2" count="1" selected="0">
            <x v="454"/>
          </reference>
          <reference field="3" count="1">
            <x v="454"/>
          </reference>
        </references>
      </pivotArea>
    </format>
    <format dxfId="12589">
      <pivotArea dataOnly="0" labelOnly="1" fieldPosition="0">
        <references count="4">
          <reference field="0" count="1" selected="0">
            <x v="456"/>
          </reference>
          <reference field="1" count="1" selected="0">
            <x v="454"/>
          </reference>
          <reference field="2" count="1" selected="0">
            <x v="455"/>
          </reference>
          <reference field="3" count="1">
            <x v="455"/>
          </reference>
        </references>
      </pivotArea>
    </format>
    <format dxfId="12588">
      <pivotArea dataOnly="0" labelOnly="1" fieldPosition="0">
        <references count="4">
          <reference field="0" count="1" selected="0">
            <x v="457"/>
          </reference>
          <reference field="1" count="1" selected="0">
            <x v="455"/>
          </reference>
          <reference field="2" count="1" selected="0">
            <x v="456"/>
          </reference>
          <reference field="3" count="1">
            <x v="456"/>
          </reference>
        </references>
      </pivotArea>
    </format>
    <format dxfId="12587">
      <pivotArea dataOnly="0" labelOnly="1" fieldPosition="0">
        <references count="4">
          <reference field="0" count="1" selected="0">
            <x v="458"/>
          </reference>
          <reference field="1" count="1" selected="0">
            <x v="456"/>
          </reference>
          <reference field="2" count="1" selected="0">
            <x v="457"/>
          </reference>
          <reference field="3" count="1">
            <x v="457"/>
          </reference>
        </references>
      </pivotArea>
    </format>
    <format dxfId="12586">
      <pivotArea dataOnly="0" labelOnly="1" fieldPosition="0">
        <references count="4">
          <reference field="0" count="1" selected="0">
            <x v="459"/>
          </reference>
          <reference field="1" count="1" selected="0">
            <x v="457"/>
          </reference>
          <reference field="2" count="1" selected="0">
            <x v="458"/>
          </reference>
          <reference field="3" count="1">
            <x v="458"/>
          </reference>
        </references>
      </pivotArea>
    </format>
    <format dxfId="12585">
      <pivotArea dataOnly="0" labelOnly="1" fieldPosition="0">
        <references count="4">
          <reference field="0" count="1" selected="0">
            <x v="460"/>
          </reference>
          <reference field="1" count="1" selected="0">
            <x v="458"/>
          </reference>
          <reference field="2" count="1" selected="0">
            <x v="459"/>
          </reference>
          <reference field="3" count="1">
            <x v="459"/>
          </reference>
        </references>
      </pivotArea>
    </format>
    <format dxfId="12584">
      <pivotArea dataOnly="0" labelOnly="1" fieldPosition="0">
        <references count="4">
          <reference field="0" count="1" selected="0">
            <x v="461"/>
          </reference>
          <reference field="1" count="1" selected="0">
            <x v="459"/>
          </reference>
          <reference field="2" count="1" selected="0">
            <x v="460"/>
          </reference>
          <reference field="3" count="1">
            <x v="460"/>
          </reference>
        </references>
      </pivotArea>
    </format>
    <format dxfId="12583">
      <pivotArea dataOnly="0" labelOnly="1" fieldPosition="0">
        <references count="4">
          <reference field="0" count="1" selected="0">
            <x v="462"/>
          </reference>
          <reference field="1" count="1" selected="0">
            <x v="460"/>
          </reference>
          <reference field="2" count="1" selected="0">
            <x v="461"/>
          </reference>
          <reference field="3" count="1">
            <x v="461"/>
          </reference>
        </references>
      </pivotArea>
    </format>
    <format dxfId="12582">
      <pivotArea dataOnly="0" labelOnly="1" fieldPosition="0">
        <references count="4">
          <reference field="0" count="1" selected="0">
            <x v="463"/>
          </reference>
          <reference field="1" count="1" selected="0">
            <x v="461"/>
          </reference>
          <reference field="2" count="1" selected="0">
            <x v="462"/>
          </reference>
          <reference field="3" count="1">
            <x v="462"/>
          </reference>
        </references>
      </pivotArea>
    </format>
    <format dxfId="12581">
      <pivotArea dataOnly="0" labelOnly="1" fieldPosition="0">
        <references count="4">
          <reference field="0" count="1" selected="0">
            <x v="464"/>
          </reference>
          <reference field="1" count="1" selected="0">
            <x v="462"/>
          </reference>
          <reference field="2" count="1" selected="0">
            <x v="463"/>
          </reference>
          <reference field="3" count="1">
            <x v="463"/>
          </reference>
        </references>
      </pivotArea>
    </format>
    <format dxfId="12580">
      <pivotArea dataOnly="0" labelOnly="1" fieldPosition="0">
        <references count="4">
          <reference field="0" count="1" selected="0">
            <x v="465"/>
          </reference>
          <reference field="1" count="1" selected="0">
            <x v="463"/>
          </reference>
          <reference field="2" count="1" selected="0">
            <x v="464"/>
          </reference>
          <reference field="3" count="1">
            <x v="464"/>
          </reference>
        </references>
      </pivotArea>
    </format>
    <format dxfId="12579">
      <pivotArea dataOnly="0" labelOnly="1" fieldPosition="0">
        <references count="4">
          <reference field="0" count="1" selected="0">
            <x v="466"/>
          </reference>
          <reference field="1" count="1" selected="0">
            <x v="464"/>
          </reference>
          <reference field="2" count="1" selected="0">
            <x v="465"/>
          </reference>
          <reference field="3" count="1">
            <x v="465"/>
          </reference>
        </references>
      </pivotArea>
    </format>
    <format dxfId="12578">
      <pivotArea dataOnly="0" labelOnly="1" fieldPosition="0">
        <references count="4">
          <reference field="0" count="1" selected="0">
            <x v="467"/>
          </reference>
          <reference field="1" count="1" selected="0">
            <x v="465"/>
          </reference>
          <reference field="2" count="1" selected="0">
            <x v="466"/>
          </reference>
          <reference field="3" count="1">
            <x v="466"/>
          </reference>
        </references>
      </pivotArea>
    </format>
    <format dxfId="12577">
      <pivotArea dataOnly="0" labelOnly="1" fieldPosition="0">
        <references count="4">
          <reference field="0" count="1" selected="0">
            <x v="468"/>
          </reference>
          <reference field="1" count="1" selected="0">
            <x v="466"/>
          </reference>
          <reference field="2" count="1" selected="0">
            <x v="467"/>
          </reference>
          <reference field="3" count="1">
            <x v="467"/>
          </reference>
        </references>
      </pivotArea>
    </format>
    <format dxfId="12576">
      <pivotArea dataOnly="0" labelOnly="1" fieldPosition="0">
        <references count="4">
          <reference field="0" count="1" selected="0">
            <x v="469"/>
          </reference>
          <reference field="1" count="1" selected="0">
            <x v="467"/>
          </reference>
          <reference field="2" count="1" selected="0">
            <x v="468"/>
          </reference>
          <reference field="3" count="1">
            <x v="468"/>
          </reference>
        </references>
      </pivotArea>
    </format>
    <format dxfId="12575">
      <pivotArea dataOnly="0" labelOnly="1" fieldPosition="0">
        <references count="4">
          <reference field="0" count="1" selected="0">
            <x v="470"/>
          </reference>
          <reference field="1" count="1" selected="0">
            <x v="468"/>
          </reference>
          <reference field="2" count="1" selected="0">
            <x v="469"/>
          </reference>
          <reference field="3" count="1">
            <x v="469"/>
          </reference>
        </references>
      </pivotArea>
    </format>
    <format dxfId="12574">
      <pivotArea dataOnly="0" labelOnly="1" fieldPosition="0">
        <references count="4">
          <reference field="0" count="1" selected="0">
            <x v="471"/>
          </reference>
          <reference field="1" count="1" selected="0">
            <x v="469"/>
          </reference>
          <reference field="2" count="1" selected="0">
            <x v="470"/>
          </reference>
          <reference field="3" count="1">
            <x v="470"/>
          </reference>
        </references>
      </pivotArea>
    </format>
    <format dxfId="12573">
      <pivotArea dataOnly="0" labelOnly="1" fieldPosition="0">
        <references count="4">
          <reference field="0" count="1" selected="0">
            <x v="472"/>
          </reference>
          <reference field="1" count="1" selected="0">
            <x v="470"/>
          </reference>
          <reference field="2" count="1" selected="0">
            <x v="471"/>
          </reference>
          <reference field="3" count="1">
            <x v="471"/>
          </reference>
        </references>
      </pivotArea>
    </format>
    <format dxfId="12572">
      <pivotArea dataOnly="0" labelOnly="1" fieldPosition="0">
        <references count="4">
          <reference field="0" count="1" selected="0">
            <x v="473"/>
          </reference>
          <reference field="1" count="1" selected="0">
            <x v="471"/>
          </reference>
          <reference field="2" count="1" selected="0">
            <x v="472"/>
          </reference>
          <reference field="3" count="1">
            <x v="472"/>
          </reference>
        </references>
      </pivotArea>
    </format>
    <format dxfId="12571">
      <pivotArea dataOnly="0" labelOnly="1" fieldPosition="0">
        <references count="4">
          <reference field="0" count="1" selected="0">
            <x v="474"/>
          </reference>
          <reference field="1" count="1" selected="0">
            <x v="472"/>
          </reference>
          <reference field="2" count="1" selected="0">
            <x v="473"/>
          </reference>
          <reference field="3" count="1">
            <x v="473"/>
          </reference>
        </references>
      </pivotArea>
    </format>
    <format dxfId="12570">
      <pivotArea dataOnly="0" labelOnly="1" fieldPosition="0">
        <references count="4">
          <reference field="0" count="1" selected="0">
            <x v="475"/>
          </reference>
          <reference field="1" count="1" selected="0">
            <x v="473"/>
          </reference>
          <reference field="2" count="1" selected="0">
            <x v="474"/>
          </reference>
          <reference field="3" count="1">
            <x v="474"/>
          </reference>
        </references>
      </pivotArea>
    </format>
    <format dxfId="12569">
      <pivotArea dataOnly="0" labelOnly="1" fieldPosition="0">
        <references count="4">
          <reference field="0" count="1" selected="0">
            <x v="476"/>
          </reference>
          <reference field="1" count="1" selected="0">
            <x v="474"/>
          </reference>
          <reference field="2" count="1" selected="0">
            <x v="475"/>
          </reference>
          <reference field="3" count="1">
            <x v="475"/>
          </reference>
        </references>
      </pivotArea>
    </format>
    <format dxfId="12568">
      <pivotArea dataOnly="0" labelOnly="1" fieldPosition="0">
        <references count="4">
          <reference field="0" count="1" selected="0">
            <x v="477"/>
          </reference>
          <reference field="1" count="1" selected="0">
            <x v="475"/>
          </reference>
          <reference field="2" count="1" selected="0">
            <x v="476"/>
          </reference>
          <reference field="3" count="1">
            <x v="476"/>
          </reference>
        </references>
      </pivotArea>
    </format>
    <format dxfId="12567">
      <pivotArea dataOnly="0" labelOnly="1" fieldPosition="0">
        <references count="4">
          <reference field="0" count="1" selected="0">
            <x v="478"/>
          </reference>
          <reference field="1" count="1" selected="0">
            <x v="476"/>
          </reference>
          <reference field="2" count="1" selected="0">
            <x v="477"/>
          </reference>
          <reference field="3" count="1">
            <x v="477"/>
          </reference>
        </references>
      </pivotArea>
    </format>
    <format dxfId="12566">
      <pivotArea dataOnly="0" labelOnly="1" fieldPosition="0">
        <references count="4">
          <reference field="0" count="1" selected="0">
            <x v="479"/>
          </reference>
          <reference field="1" count="1" selected="0">
            <x v="477"/>
          </reference>
          <reference field="2" count="1" selected="0">
            <x v="478"/>
          </reference>
          <reference field="3" count="1">
            <x v="478"/>
          </reference>
        </references>
      </pivotArea>
    </format>
    <format dxfId="12565">
      <pivotArea dataOnly="0" labelOnly="1" fieldPosition="0">
        <references count="4">
          <reference field="0" count="1" selected="0">
            <x v="480"/>
          </reference>
          <reference field="1" count="1" selected="0">
            <x v="478"/>
          </reference>
          <reference field="2" count="1" selected="0">
            <x v="479"/>
          </reference>
          <reference field="3" count="1">
            <x v="479"/>
          </reference>
        </references>
      </pivotArea>
    </format>
    <format dxfId="12564">
      <pivotArea dataOnly="0" labelOnly="1" fieldPosition="0">
        <references count="4">
          <reference field="0" count="1" selected="0">
            <x v="481"/>
          </reference>
          <reference field="1" count="1" selected="0">
            <x v="479"/>
          </reference>
          <reference field="2" count="1" selected="0">
            <x v="480"/>
          </reference>
          <reference field="3" count="1">
            <x v="480"/>
          </reference>
        </references>
      </pivotArea>
    </format>
    <format dxfId="12563">
      <pivotArea dataOnly="0" labelOnly="1" fieldPosition="0">
        <references count="4">
          <reference field="0" count="1" selected="0">
            <x v="482"/>
          </reference>
          <reference field="1" count="1" selected="0">
            <x v="480"/>
          </reference>
          <reference field="2" count="1" selected="0">
            <x v="481"/>
          </reference>
          <reference field="3" count="1">
            <x v="481"/>
          </reference>
        </references>
      </pivotArea>
    </format>
    <format dxfId="12562">
      <pivotArea dataOnly="0" labelOnly="1" fieldPosition="0">
        <references count="4">
          <reference field="0" count="1" selected="0">
            <x v="483"/>
          </reference>
          <reference field="1" count="1" selected="0">
            <x v="481"/>
          </reference>
          <reference field="2" count="1" selected="0">
            <x v="482"/>
          </reference>
          <reference field="3" count="1">
            <x v="482"/>
          </reference>
        </references>
      </pivotArea>
    </format>
    <format dxfId="12561">
      <pivotArea dataOnly="0" labelOnly="1" fieldPosition="0">
        <references count="4">
          <reference field="0" count="1" selected="0">
            <x v="484"/>
          </reference>
          <reference field="1" count="1" selected="0">
            <x v="482"/>
          </reference>
          <reference field="2" count="1" selected="0">
            <x v="483"/>
          </reference>
          <reference field="3" count="1">
            <x v="483"/>
          </reference>
        </references>
      </pivotArea>
    </format>
    <format dxfId="12560">
      <pivotArea dataOnly="0" labelOnly="1" fieldPosition="0">
        <references count="5">
          <reference field="0" count="1" selected="0">
            <x v="3"/>
          </reference>
          <reference field="1" count="1" selected="0">
            <x v="5"/>
          </reference>
          <reference field="2" count="1" selected="0">
            <x v="6"/>
          </reference>
          <reference field="3" count="1" selected="0">
            <x v="6"/>
          </reference>
          <reference field="4" count="1">
            <x v="9"/>
          </reference>
        </references>
      </pivotArea>
    </format>
    <format dxfId="12559">
      <pivotArea dataOnly="0" labelOnly="1" fieldPosition="0">
        <references count="5">
          <reference field="0" count="1" selected="0">
            <x v="7"/>
          </reference>
          <reference field="1" count="1" selected="0">
            <x v="4"/>
          </reference>
          <reference field="2" count="1" selected="0">
            <x v="5"/>
          </reference>
          <reference field="3" count="1" selected="0">
            <x v="5"/>
          </reference>
          <reference field="4" count="1">
            <x v="8"/>
          </reference>
        </references>
      </pivotArea>
    </format>
    <format dxfId="12558">
      <pivotArea dataOnly="0" labelOnly="1" fieldPosition="0">
        <references count="5">
          <reference field="0" count="1" selected="0">
            <x v="8"/>
          </reference>
          <reference field="1" count="1" selected="0">
            <x v="6"/>
          </reference>
          <reference field="2" count="1" selected="0">
            <x v="7"/>
          </reference>
          <reference field="3" count="1" selected="0">
            <x v="7"/>
          </reference>
          <reference field="4" count="1">
            <x v="10"/>
          </reference>
        </references>
      </pivotArea>
    </format>
    <format dxfId="12557">
      <pivotArea dataOnly="0" labelOnly="1" fieldPosition="0">
        <references count="5">
          <reference field="0" count="1" selected="0">
            <x v="9"/>
          </reference>
          <reference field="1" count="1" selected="0">
            <x v="7"/>
          </reference>
          <reference field="2" count="1" selected="0">
            <x v="8"/>
          </reference>
          <reference field="3" count="1" selected="0">
            <x v="8"/>
          </reference>
          <reference field="4" count="1">
            <x v="11"/>
          </reference>
        </references>
      </pivotArea>
    </format>
    <format dxfId="12556">
      <pivotArea dataOnly="0" labelOnly="1" fieldPosition="0">
        <references count="5">
          <reference field="0" count="1" selected="0">
            <x v="10"/>
          </reference>
          <reference field="1" count="1" selected="0">
            <x v="8"/>
          </reference>
          <reference field="2" count="1" selected="0">
            <x v="9"/>
          </reference>
          <reference field="3" count="1" selected="0">
            <x v="9"/>
          </reference>
          <reference field="4" count="1">
            <x v="12"/>
          </reference>
        </references>
      </pivotArea>
    </format>
    <format dxfId="12555">
      <pivotArea dataOnly="0" labelOnly="1" fieldPosition="0">
        <references count="5">
          <reference field="0" count="1" selected="0">
            <x v="11"/>
          </reference>
          <reference field="1" count="1" selected="0">
            <x v="9"/>
          </reference>
          <reference field="2" count="1" selected="0">
            <x v="10"/>
          </reference>
          <reference field="3" count="1" selected="0">
            <x v="10"/>
          </reference>
          <reference field="4" count="1">
            <x v="13"/>
          </reference>
        </references>
      </pivotArea>
    </format>
    <format dxfId="12554">
      <pivotArea dataOnly="0" labelOnly="1" fieldPosition="0">
        <references count="5">
          <reference field="0" count="1" selected="0">
            <x v="12"/>
          </reference>
          <reference field="1" count="1" selected="0">
            <x v="10"/>
          </reference>
          <reference field="2" count="1" selected="0">
            <x v="11"/>
          </reference>
          <reference field="3" count="1" selected="0">
            <x v="11"/>
          </reference>
          <reference field="4" count="1">
            <x v="14"/>
          </reference>
        </references>
      </pivotArea>
    </format>
    <format dxfId="12553">
      <pivotArea dataOnly="0" labelOnly="1" fieldPosition="0">
        <references count="5">
          <reference field="0" count="1" selected="0">
            <x v="13"/>
          </reference>
          <reference field="1" count="1" selected="0">
            <x v="11"/>
          </reference>
          <reference field="2" count="1" selected="0">
            <x v="12"/>
          </reference>
          <reference field="3" count="1" selected="0">
            <x v="12"/>
          </reference>
          <reference field="4" count="1">
            <x v="15"/>
          </reference>
        </references>
      </pivotArea>
    </format>
    <format dxfId="12552">
      <pivotArea dataOnly="0" labelOnly="1" fieldPosition="0">
        <references count="5">
          <reference field="0" count="1" selected="0">
            <x v="14"/>
          </reference>
          <reference field="1" count="1" selected="0">
            <x v="12"/>
          </reference>
          <reference field="2" count="1" selected="0">
            <x v="13"/>
          </reference>
          <reference field="3" count="1" selected="0">
            <x v="13"/>
          </reference>
          <reference field="4" count="1">
            <x v="16"/>
          </reference>
        </references>
      </pivotArea>
    </format>
    <format dxfId="12551">
      <pivotArea dataOnly="0" labelOnly="1" fieldPosition="0">
        <references count="5">
          <reference field="0" count="1" selected="0">
            <x v="15"/>
          </reference>
          <reference field="1" count="1" selected="0">
            <x v="13"/>
          </reference>
          <reference field="2" count="1" selected="0">
            <x v="14"/>
          </reference>
          <reference field="3" count="1" selected="0">
            <x v="14"/>
          </reference>
          <reference field="4" count="1">
            <x v="17"/>
          </reference>
        </references>
      </pivotArea>
    </format>
    <format dxfId="12550">
      <pivotArea dataOnly="0" labelOnly="1" fieldPosition="0">
        <references count="5">
          <reference field="0" count="1" selected="0">
            <x v="16"/>
          </reference>
          <reference field="1" count="1" selected="0">
            <x v="14"/>
          </reference>
          <reference field="2" count="1" selected="0">
            <x v="15"/>
          </reference>
          <reference field="3" count="1" selected="0">
            <x v="15"/>
          </reference>
          <reference field="4" count="1">
            <x v="18"/>
          </reference>
        </references>
      </pivotArea>
    </format>
    <format dxfId="12549">
      <pivotArea dataOnly="0" labelOnly="1" fieldPosition="0">
        <references count="5">
          <reference field="0" count="1" selected="0">
            <x v="17"/>
          </reference>
          <reference field="1" count="1" selected="0">
            <x v="15"/>
          </reference>
          <reference field="2" count="1" selected="0">
            <x v="16"/>
          </reference>
          <reference field="3" count="1" selected="0">
            <x v="16"/>
          </reference>
          <reference field="4" count="1">
            <x v="19"/>
          </reference>
        </references>
      </pivotArea>
    </format>
    <format dxfId="12548">
      <pivotArea dataOnly="0" labelOnly="1" fieldPosition="0">
        <references count="5">
          <reference field="0" count="1" selected="0">
            <x v="18"/>
          </reference>
          <reference field="1" count="1" selected="0">
            <x v="16"/>
          </reference>
          <reference field="2" count="1" selected="0">
            <x v="17"/>
          </reference>
          <reference field="3" count="1" selected="0">
            <x v="17"/>
          </reference>
          <reference field="4" count="1">
            <x v="20"/>
          </reference>
        </references>
      </pivotArea>
    </format>
    <format dxfId="12547">
      <pivotArea dataOnly="0" labelOnly="1" fieldPosition="0">
        <references count="5">
          <reference field="0" count="1" selected="0">
            <x v="19"/>
          </reference>
          <reference field="1" count="1" selected="0">
            <x v="17"/>
          </reference>
          <reference field="2" count="1" selected="0">
            <x v="18"/>
          </reference>
          <reference field="3" count="1" selected="0">
            <x v="18"/>
          </reference>
          <reference field="4" count="1">
            <x v="21"/>
          </reference>
        </references>
      </pivotArea>
    </format>
    <format dxfId="12546">
      <pivotArea dataOnly="0" labelOnly="1" fieldPosition="0">
        <references count="5">
          <reference field="0" count="1" selected="0">
            <x v="20"/>
          </reference>
          <reference field="1" count="1" selected="0">
            <x v="18"/>
          </reference>
          <reference field="2" count="1" selected="0">
            <x v="19"/>
          </reference>
          <reference field="3" count="1" selected="0">
            <x v="19"/>
          </reference>
          <reference field="4" count="1">
            <x v="22"/>
          </reference>
        </references>
      </pivotArea>
    </format>
    <format dxfId="12545">
      <pivotArea dataOnly="0" labelOnly="1" fieldPosition="0">
        <references count="5">
          <reference field="0" count="1" selected="0">
            <x v="21"/>
          </reference>
          <reference field="1" count="1" selected="0">
            <x v="19"/>
          </reference>
          <reference field="2" count="1" selected="0">
            <x v="20"/>
          </reference>
          <reference field="3" count="1" selected="0">
            <x v="20"/>
          </reference>
          <reference field="4" count="1">
            <x v="23"/>
          </reference>
        </references>
      </pivotArea>
    </format>
    <format dxfId="12544">
      <pivotArea dataOnly="0" labelOnly="1" fieldPosition="0">
        <references count="5">
          <reference field="0" count="1" selected="0">
            <x v="22"/>
          </reference>
          <reference field="1" count="1" selected="0">
            <x v="20"/>
          </reference>
          <reference field="2" count="1" selected="0">
            <x v="21"/>
          </reference>
          <reference field="3" count="1" selected="0">
            <x v="21"/>
          </reference>
          <reference field="4" count="1">
            <x v="24"/>
          </reference>
        </references>
      </pivotArea>
    </format>
    <format dxfId="12543">
      <pivotArea dataOnly="0" labelOnly="1" fieldPosition="0">
        <references count="5">
          <reference field="0" count="1" selected="0">
            <x v="23"/>
          </reference>
          <reference field="1" count="1" selected="0">
            <x v="21"/>
          </reference>
          <reference field="2" count="1" selected="0">
            <x v="22"/>
          </reference>
          <reference field="3" count="1" selected="0">
            <x v="22"/>
          </reference>
          <reference field="4" count="1">
            <x v="25"/>
          </reference>
        </references>
      </pivotArea>
    </format>
    <format dxfId="12542">
      <pivotArea dataOnly="0" labelOnly="1" fieldPosition="0">
        <references count="5">
          <reference field="0" count="1" selected="0">
            <x v="24"/>
          </reference>
          <reference field="1" count="1" selected="0">
            <x v="22"/>
          </reference>
          <reference field="2" count="1" selected="0">
            <x v="23"/>
          </reference>
          <reference field="3" count="1" selected="0">
            <x v="23"/>
          </reference>
          <reference field="4" count="1">
            <x v="26"/>
          </reference>
        </references>
      </pivotArea>
    </format>
    <format dxfId="12541">
      <pivotArea dataOnly="0" labelOnly="1" fieldPosition="0">
        <references count="5">
          <reference field="0" count="1" selected="0">
            <x v="25"/>
          </reference>
          <reference field="1" count="1" selected="0">
            <x v="23"/>
          </reference>
          <reference field="2" count="1" selected="0">
            <x v="24"/>
          </reference>
          <reference field="3" count="1" selected="0">
            <x v="24"/>
          </reference>
          <reference field="4" count="1">
            <x v="27"/>
          </reference>
        </references>
      </pivotArea>
    </format>
    <format dxfId="12540">
      <pivotArea dataOnly="0" labelOnly="1" fieldPosition="0">
        <references count="5">
          <reference field="0" count="1" selected="0">
            <x v="26"/>
          </reference>
          <reference field="1" count="1" selected="0">
            <x v="24"/>
          </reference>
          <reference field="2" count="1" selected="0">
            <x v="25"/>
          </reference>
          <reference field="3" count="1" selected="0">
            <x v="25"/>
          </reference>
          <reference field="4" count="1">
            <x v="28"/>
          </reference>
        </references>
      </pivotArea>
    </format>
    <format dxfId="12539">
      <pivotArea dataOnly="0" labelOnly="1" fieldPosition="0">
        <references count="5">
          <reference field="0" count="1" selected="0">
            <x v="27"/>
          </reference>
          <reference field="1" count="1" selected="0">
            <x v="25"/>
          </reference>
          <reference field="2" count="1" selected="0">
            <x v="26"/>
          </reference>
          <reference field="3" count="1" selected="0">
            <x v="26"/>
          </reference>
          <reference field="4" count="1">
            <x v="29"/>
          </reference>
        </references>
      </pivotArea>
    </format>
    <format dxfId="12538">
      <pivotArea dataOnly="0" labelOnly="1" fieldPosition="0">
        <references count="5">
          <reference field="0" count="1" selected="0">
            <x v="28"/>
          </reference>
          <reference field="1" count="1" selected="0">
            <x v="26"/>
          </reference>
          <reference field="2" count="1" selected="0">
            <x v="27"/>
          </reference>
          <reference field="3" count="1" selected="0">
            <x v="27"/>
          </reference>
          <reference field="4" count="1">
            <x v="30"/>
          </reference>
        </references>
      </pivotArea>
    </format>
    <format dxfId="12537">
      <pivotArea dataOnly="0" labelOnly="1" fieldPosition="0">
        <references count="5">
          <reference field="0" count="1" selected="0">
            <x v="29"/>
          </reference>
          <reference field="1" count="1" selected="0">
            <x v="27"/>
          </reference>
          <reference field="2" count="1" selected="0">
            <x v="28"/>
          </reference>
          <reference field="3" count="1" selected="0">
            <x v="28"/>
          </reference>
          <reference field="4" count="1">
            <x v="31"/>
          </reference>
        </references>
      </pivotArea>
    </format>
    <format dxfId="12536">
      <pivotArea dataOnly="0" labelOnly="1" fieldPosition="0">
        <references count="5">
          <reference field="0" count="1" selected="0">
            <x v="30"/>
          </reference>
          <reference field="1" count="1" selected="0">
            <x v="28"/>
          </reference>
          <reference field="2" count="1" selected="0">
            <x v="29"/>
          </reference>
          <reference field="3" count="1" selected="0">
            <x v="29"/>
          </reference>
          <reference field="4" count="1">
            <x v="32"/>
          </reference>
        </references>
      </pivotArea>
    </format>
    <format dxfId="12535">
      <pivotArea dataOnly="0" labelOnly="1" fieldPosition="0">
        <references count="5">
          <reference field="0" count="1" selected="0">
            <x v="31"/>
          </reference>
          <reference field="1" count="1" selected="0">
            <x v="29"/>
          </reference>
          <reference field="2" count="1" selected="0">
            <x v="30"/>
          </reference>
          <reference field="3" count="1" selected="0">
            <x v="30"/>
          </reference>
          <reference field="4" count="1">
            <x v="33"/>
          </reference>
        </references>
      </pivotArea>
    </format>
    <format dxfId="12534">
      <pivotArea dataOnly="0" labelOnly="1" fieldPosition="0">
        <references count="5">
          <reference field="0" count="1" selected="0">
            <x v="32"/>
          </reference>
          <reference field="1" count="1" selected="0">
            <x v="30"/>
          </reference>
          <reference field="2" count="1" selected="0">
            <x v="31"/>
          </reference>
          <reference field="3" count="1" selected="0">
            <x v="31"/>
          </reference>
          <reference field="4" count="1">
            <x v="34"/>
          </reference>
        </references>
      </pivotArea>
    </format>
    <format dxfId="12533">
      <pivotArea dataOnly="0" labelOnly="1" fieldPosition="0">
        <references count="5">
          <reference field="0" count="1" selected="0">
            <x v="33"/>
          </reference>
          <reference field="1" count="1" selected="0">
            <x v="31"/>
          </reference>
          <reference field="2" count="1" selected="0">
            <x v="32"/>
          </reference>
          <reference field="3" count="1" selected="0">
            <x v="32"/>
          </reference>
          <reference field="4" count="1">
            <x v="35"/>
          </reference>
        </references>
      </pivotArea>
    </format>
    <format dxfId="12532">
      <pivotArea dataOnly="0" labelOnly="1" fieldPosition="0">
        <references count="5">
          <reference field="0" count="1" selected="0">
            <x v="34"/>
          </reference>
          <reference field="1" count="1" selected="0">
            <x v="32"/>
          </reference>
          <reference field="2" count="1" selected="0">
            <x v="33"/>
          </reference>
          <reference field="3" count="1" selected="0">
            <x v="33"/>
          </reference>
          <reference field="4" count="1">
            <x v="36"/>
          </reference>
        </references>
      </pivotArea>
    </format>
    <format dxfId="12531">
      <pivotArea dataOnly="0" labelOnly="1" fieldPosition="0">
        <references count="5">
          <reference field="0" count="1" selected="0">
            <x v="35"/>
          </reference>
          <reference field="1" count="1" selected="0">
            <x v="33"/>
          </reference>
          <reference field="2" count="1" selected="0">
            <x v="34"/>
          </reference>
          <reference field="3" count="1" selected="0">
            <x v="34"/>
          </reference>
          <reference field="4" count="1">
            <x v="37"/>
          </reference>
        </references>
      </pivotArea>
    </format>
    <format dxfId="12530">
      <pivotArea dataOnly="0" labelOnly="1" fieldPosition="0">
        <references count="5">
          <reference field="0" count="1" selected="0">
            <x v="36"/>
          </reference>
          <reference field="1" count="1" selected="0">
            <x v="34"/>
          </reference>
          <reference field="2" count="1" selected="0">
            <x v="35"/>
          </reference>
          <reference field="3" count="1" selected="0">
            <x v="35"/>
          </reference>
          <reference field="4" count="1">
            <x v="38"/>
          </reference>
        </references>
      </pivotArea>
    </format>
    <format dxfId="12529">
      <pivotArea dataOnly="0" labelOnly="1" fieldPosition="0">
        <references count="5">
          <reference field="0" count="1" selected="0">
            <x v="37"/>
          </reference>
          <reference field="1" count="1" selected="0">
            <x v="35"/>
          </reference>
          <reference field="2" count="1" selected="0">
            <x v="36"/>
          </reference>
          <reference field="3" count="1" selected="0">
            <x v="36"/>
          </reference>
          <reference field="4" count="1">
            <x v="39"/>
          </reference>
        </references>
      </pivotArea>
    </format>
    <format dxfId="12528">
      <pivotArea dataOnly="0" labelOnly="1" fieldPosition="0">
        <references count="5">
          <reference field="0" count="1" selected="0">
            <x v="38"/>
          </reference>
          <reference field="1" count="1" selected="0">
            <x v="36"/>
          </reference>
          <reference field="2" count="1" selected="0">
            <x v="37"/>
          </reference>
          <reference field="3" count="1" selected="0">
            <x v="37"/>
          </reference>
          <reference field="4" count="1">
            <x v="40"/>
          </reference>
        </references>
      </pivotArea>
    </format>
    <format dxfId="12527">
      <pivotArea dataOnly="0" labelOnly="1" fieldPosition="0">
        <references count="5">
          <reference field="0" count="1" selected="0">
            <x v="39"/>
          </reference>
          <reference field="1" count="1" selected="0">
            <x v="37"/>
          </reference>
          <reference field="2" count="1" selected="0">
            <x v="38"/>
          </reference>
          <reference field="3" count="1" selected="0">
            <x v="38"/>
          </reference>
          <reference field="4" count="1">
            <x v="41"/>
          </reference>
        </references>
      </pivotArea>
    </format>
    <format dxfId="12526">
      <pivotArea dataOnly="0" labelOnly="1" fieldPosition="0">
        <references count="5">
          <reference field="0" count="1" selected="0">
            <x v="40"/>
          </reference>
          <reference field="1" count="1" selected="0">
            <x v="38"/>
          </reference>
          <reference field="2" count="1" selected="0">
            <x v="39"/>
          </reference>
          <reference field="3" count="1" selected="0">
            <x v="39"/>
          </reference>
          <reference field="4" count="1">
            <x v="42"/>
          </reference>
        </references>
      </pivotArea>
    </format>
    <format dxfId="12525">
      <pivotArea dataOnly="0" labelOnly="1" fieldPosition="0">
        <references count="5">
          <reference field="0" count="1" selected="0">
            <x v="41"/>
          </reference>
          <reference field="1" count="1" selected="0">
            <x v="39"/>
          </reference>
          <reference field="2" count="1" selected="0">
            <x v="40"/>
          </reference>
          <reference field="3" count="1" selected="0">
            <x v="40"/>
          </reference>
          <reference field="4" count="1">
            <x v="43"/>
          </reference>
        </references>
      </pivotArea>
    </format>
    <format dxfId="12524">
      <pivotArea dataOnly="0" labelOnly="1" fieldPosition="0">
        <references count="5">
          <reference field="0" count="1" selected="0">
            <x v="42"/>
          </reference>
          <reference field="1" count="1" selected="0">
            <x v="40"/>
          </reference>
          <reference field="2" count="1" selected="0">
            <x v="41"/>
          </reference>
          <reference field="3" count="1" selected="0">
            <x v="41"/>
          </reference>
          <reference field="4" count="1">
            <x v="44"/>
          </reference>
        </references>
      </pivotArea>
    </format>
    <format dxfId="12523">
      <pivotArea dataOnly="0" labelOnly="1" fieldPosition="0">
        <references count="5">
          <reference field="0" count="1" selected="0">
            <x v="43"/>
          </reference>
          <reference field="1" count="1" selected="0">
            <x v="41"/>
          </reference>
          <reference field="2" count="1" selected="0">
            <x v="42"/>
          </reference>
          <reference field="3" count="1" selected="0">
            <x v="42"/>
          </reference>
          <reference field="4" count="1">
            <x v="45"/>
          </reference>
        </references>
      </pivotArea>
    </format>
    <format dxfId="12522">
      <pivotArea dataOnly="0" labelOnly="1" fieldPosition="0">
        <references count="5">
          <reference field="0" count="1" selected="0">
            <x v="44"/>
          </reference>
          <reference field="1" count="1" selected="0">
            <x v="42"/>
          </reference>
          <reference field="2" count="1" selected="0">
            <x v="43"/>
          </reference>
          <reference field="3" count="1" selected="0">
            <x v="43"/>
          </reference>
          <reference field="4" count="1">
            <x v="46"/>
          </reference>
        </references>
      </pivotArea>
    </format>
    <format dxfId="12521">
      <pivotArea dataOnly="0" labelOnly="1" fieldPosition="0">
        <references count="5">
          <reference field="0" count="1" selected="0">
            <x v="45"/>
          </reference>
          <reference field="1" count="1" selected="0">
            <x v="43"/>
          </reference>
          <reference field="2" count="1" selected="0">
            <x v="44"/>
          </reference>
          <reference field="3" count="1" selected="0">
            <x v="44"/>
          </reference>
          <reference field="4" count="1">
            <x v="47"/>
          </reference>
        </references>
      </pivotArea>
    </format>
    <format dxfId="12520">
      <pivotArea dataOnly="0" labelOnly="1" fieldPosition="0">
        <references count="5">
          <reference field="0" count="1" selected="0">
            <x v="46"/>
          </reference>
          <reference field="1" count="1" selected="0">
            <x v="44"/>
          </reference>
          <reference field="2" count="1" selected="0">
            <x v="45"/>
          </reference>
          <reference field="3" count="1" selected="0">
            <x v="45"/>
          </reference>
          <reference field="4" count="1">
            <x v="48"/>
          </reference>
        </references>
      </pivotArea>
    </format>
    <format dxfId="12519">
      <pivotArea dataOnly="0" labelOnly="1" fieldPosition="0">
        <references count="5">
          <reference field="0" count="1" selected="0">
            <x v="47"/>
          </reference>
          <reference field="1" count="1" selected="0">
            <x v="45"/>
          </reference>
          <reference field="2" count="1" selected="0">
            <x v="46"/>
          </reference>
          <reference field="3" count="1" selected="0">
            <x v="46"/>
          </reference>
          <reference field="4" count="1">
            <x v="49"/>
          </reference>
        </references>
      </pivotArea>
    </format>
    <format dxfId="12518">
      <pivotArea dataOnly="0" labelOnly="1" fieldPosition="0">
        <references count="5">
          <reference field="0" count="1" selected="0">
            <x v="48"/>
          </reference>
          <reference field="1" count="1" selected="0">
            <x v="46"/>
          </reference>
          <reference field="2" count="1" selected="0">
            <x v="47"/>
          </reference>
          <reference field="3" count="1" selected="0">
            <x v="47"/>
          </reference>
          <reference field="4" count="1">
            <x v="50"/>
          </reference>
        </references>
      </pivotArea>
    </format>
    <format dxfId="12517">
      <pivotArea dataOnly="0" labelOnly="1" fieldPosition="0">
        <references count="5">
          <reference field="0" count="1" selected="0">
            <x v="49"/>
          </reference>
          <reference field="1" count="1" selected="0">
            <x v="47"/>
          </reference>
          <reference field="2" count="1" selected="0">
            <x v="48"/>
          </reference>
          <reference field="3" count="1" selected="0">
            <x v="48"/>
          </reference>
          <reference field="4" count="1">
            <x v="51"/>
          </reference>
        </references>
      </pivotArea>
    </format>
    <format dxfId="12516">
      <pivotArea dataOnly="0" labelOnly="1" fieldPosition="0">
        <references count="5">
          <reference field="0" count="1" selected="0">
            <x v="50"/>
          </reference>
          <reference field="1" count="1" selected="0">
            <x v="48"/>
          </reference>
          <reference field="2" count="1" selected="0">
            <x v="49"/>
          </reference>
          <reference field="3" count="1" selected="0">
            <x v="49"/>
          </reference>
          <reference field="4" count="1">
            <x v="52"/>
          </reference>
        </references>
      </pivotArea>
    </format>
    <format dxfId="12515">
      <pivotArea dataOnly="0" labelOnly="1" fieldPosition="0">
        <references count="5">
          <reference field="0" count="1" selected="0">
            <x v="51"/>
          </reference>
          <reference field="1" count="1" selected="0">
            <x v="49"/>
          </reference>
          <reference field="2" count="1" selected="0">
            <x v="50"/>
          </reference>
          <reference field="3" count="1" selected="0">
            <x v="50"/>
          </reference>
          <reference field="4" count="1">
            <x v="53"/>
          </reference>
        </references>
      </pivotArea>
    </format>
    <format dxfId="12514">
      <pivotArea dataOnly="0" labelOnly="1" fieldPosition="0">
        <references count="5">
          <reference field="0" count="1" selected="0">
            <x v="52"/>
          </reference>
          <reference field="1" count="1" selected="0">
            <x v="50"/>
          </reference>
          <reference field="2" count="1" selected="0">
            <x v="51"/>
          </reference>
          <reference field="3" count="1" selected="0">
            <x v="51"/>
          </reference>
          <reference field="4" count="1">
            <x v="54"/>
          </reference>
        </references>
      </pivotArea>
    </format>
    <format dxfId="12513">
      <pivotArea dataOnly="0" labelOnly="1" fieldPosition="0">
        <references count="5">
          <reference field="0" count="1" selected="0">
            <x v="53"/>
          </reference>
          <reference field="1" count="1" selected="0">
            <x v="51"/>
          </reference>
          <reference field="2" count="1" selected="0">
            <x v="52"/>
          </reference>
          <reference field="3" count="1" selected="0">
            <x v="52"/>
          </reference>
          <reference field="4" count="1">
            <x v="55"/>
          </reference>
        </references>
      </pivotArea>
    </format>
    <format dxfId="12512">
      <pivotArea dataOnly="0" labelOnly="1" fieldPosition="0">
        <references count="5">
          <reference field="0" count="1" selected="0">
            <x v="54"/>
          </reference>
          <reference field="1" count="1" selected="0">
            <x v="52"/>
          </reference>
          <reference field="2" count="1" selected="0">
            <x v="53"/>
          </reference>
          <reference field="3" count="1" selected="0">
            <x v="53"/>
          </reference>
          <reference field="4" count="1">
            <x v="56"/>
          </reference>
        </references>
      </pivotArea>
    </format>
    <format dxfId="12511">
      <pivotArea dataOnly="0" labelOnly="1" fieldPosition="0">
        <references count="5">
          <reference field="0" count="1" selected="0">
            <x v="55"/>
          </reference>
          <reference field="1" count="1" selected="0">
            <x v="53"/>
          </reference>
          <reference field="2" count="1" selected="0">
            <x v="54"/>
          </reference>
          <reference field="3" count="1" selected="0">
            <x v="54"/>
          </reference>
          <reference field="4" count="1">
            <x v="57"/>
          </reference>
        </references>
      </pivotArea>
    </format>
    <format dxfId="12510">
      <pivotArea dataOnly="0" labelOnly="1" fieldPosition="0">
        <references count="5">
          <reference field="0" count="1" selected="0">
            <x v="56"/>
          </reference>
          <reference field="1" count="1" selected="0">
            <x v="54"/>
          </reference>
          <reference field="2" count="1" selected="0">
            <x v="55"/>
          </reference>
          <reference field="3" count="1" selected="0">
            <x v="55"/>
          </reference>
          <reference field="4" count="1">
            <x v="58"/>
          </reference>
        </references>
      </pivotArea>
    </format>
    <format dxfId="12509">
      <pivotArea dataOnly="0" labelOnly="1" fieldPosition="0">
        <references count="5">
          <reference field="0" count="1" selected="0">
            <x v="57"/>
          </reference>
          <reference field="1" count="1" selected="0">
            <x v="55"/>
          </reference>
          <reference field="2" count="1" selected="0">
            <x v="56"/>
          </reference>
          <reference field="3" count="1" selected="0">
            <x v="56"/>
          </reference>
          <reference field="4" count="1">
            <x v="59"/>
          </reference>
        </references>
      </pivotArea>
    </format>
    <format dxfId="12508">
      <pivotArea dataOnly="0" labelOnly="1" fieldPosition="0">
        <references count="5">
          <reference field="0" count="1" selected="0">
            <x v="58"/>
          </reference>
          <reference field="1" count="1" selected="0">
            <x v="56"/>
          </reference>
          <reference field="2" count="1" selected="0">
            <x v="57"/>
          </reference>
          <reference field="3" count="1" selected="0">
            <x v="57"/>
          </reference>
          <reference field="4" count="1">
            <x v="60"/>
          </reference>
        </references>
      </pivotArea>
    </format>
    <format dxfId="12507">
      <pivotArea dataOnly="0" labelOnly="1" fieldPosition="0">
        <references count="5">
          <reference field="0" count="1" selected="0">
            <x v="59"/>
          </reference>
          <reference field="1" count="1" selected="0">
            <x v="57"/>
          </reference>
          <reference field="2" count="1" selected="0">
            <x v="58"/>
          </reference>
          <reference field="3" count="1" selected="0">
            <x v="58"/>
          </reference>
          <reference field="4" count="1">
            <x v="61"/>
          </reference>
        </references>
      </pivotArea>
    </format>
    <format dxfId="12506">
      <pivotArea dataOnly="0" labelOnly="1" fieldPosition="0">
        <references count="5">
          <reference field="0" count="1" selected="0">
            <x v="60"/>
          </reference>
          <reference field="1" count="1" selected="0">
            <x v="58"/>
          </reference>
          <reference field="2" count="1" selected="0">
            <x v="59"/>
          </reference>
          <reference field="3" count="1" selected="0">
            <x v="59"/>
          </reference>
          <reference field="4" count="1">
            <x v="62"/>
          </reference>
        </references>
      </pivotArea>
    </format>
    <format dxfId="12505">
      <pivotArea dataOnly="0" labelOnly="1" fieldPosition="0">
        <references count="5">
          <reference field="0" count="1" selected="0">
            <x v="61"/>
          </reference>
          <reference field="1" count="1" selected="0">
            <x v="59"/>
          </reference>
          <reference field="2" count="1" selected="0">
            <x v="60"/>
          </reference>
          <reference field="3" count="1" selected="0">
            <x v="60"/>
          </reference>
          <reference field="4" count="1">
            <x v="63"/>
          </reference>
        </references>
      </pivotArea>
    </format>
    <format dxfId="12504">
      <pivotArea dataOnly="0" labelOnly="1" fieldPosition="0">
        <references count="5">
          <reference field="0" count="1" selected="0">
            <x v="62"/>
          </reference>
          <reference field="1" count="1" selected="0">
            <x v="60"/>
          </reference>
          <reference field="2" count="1" selected="0">
            <x v="61"/>
          </reference>
          <reference field="3" count="1" selected="0">
            <x v="61"/>
          </reference>
          <reference field="4" count="1">
            <x v="64"/>
          </reference>
        </references>
      </pivotArea>
    </format>
    <format dxfId="12503">
      <pivotArea dataOnly="0" labelOnly="1" fieldPosition="0">
        <references count="5">
          <reference field="0" count="1" selected="0">
            <x v="63"/>
          </reference>
          <reference field="1" count="1" selected="0">
            <x v="61"/>
          </reference>
          <reference field="2" count="1" selected="0">
            <x v="62"/>
          </reference>
          <reference field="3" count="1" selected="0">
            <x v="62"/>
          </reference>
          <reference field="4" count="1">
            <x v="65"/>
          </reference>
        </references>
      </pivotArea>
    </format>
    <format dxfId="12502">
      <pivotArea dataOnly="0" labelOnly="1" fieldPosition="0">
        <references count="5">
          <reference field="0" count="1" selected="0">
            <x v="64"/>
          </reference>
          <reference field="1" count="1" selected="0">
            <x v="62"/>
          </reference>
          <reference field="2" count="1" selected="0">
            <x v="63"/>
          </reference>
          <reference field="3" count="1" selected="0">
            <x v="63"/>
          </reference>
          <reference field="4" count="1">
            <x v="66"/>
          </reference>
        </references>
      </pivotArea>
    </format>
    <format dxfId="12501">
      <pivotArea dataOnly="0" labelOnly="1" fieldPosition="0">
        <references count="5">
          <reference field="0" count="1" selected="0">
            <x v="65"/>
          </reference>
          <reference field="1" count="1" selected="0">
            <x v="63"/>
          </reference>
          <reference field="2" count="1" selected="0">
            <x v="64"/>
          </reference>
          <reference field="3" count="1" selected="0">
            <x v="64"/>
          </reference>
          <reference field="4" count="1">
            <x v="67"/>
          </reference>
        </references>
      </pivotArea>
    </format>
    <format dxfId="12500">
      <pivotArea dataOnly="0" labelOnly="1" fieldPosition="0">
        <references count="5">
          <reference field="0" count="1" selected="0">
            <x v="66"/>
          </reference>
          <reference field="1" count="1" selected="0">
            <x v="64"/>
          </reference>
          <reference field="2" count="1" selected="0">
            <x v="65"/>
          </reference>
          <reference field="3" count="1" selected="0">
            <x v="65"/>
          </reference>
          <reference field="4" count="1">
            <x v="68"/>
          </reference>
        </references>
      </pivotArea>
    </format>
    <format dxfId="12499">
      <pivotArea dataOnly="0" labelOnly="1" fieldPosition="0">
        <references count="5">
          <reference field="0" count="1" selected="0">
            <x v="67"/>
          </reference>
          <reference field="1" count="1" selected="0">
            <x v="65"/>
          </reference>
          <reference field="2" count="1" selected="0">
            <x v="66"/>
          </reference>
          <reference field="3" count="1" selected="0">
            <x v="66"/>
          </reference>
          <reference field="4" count="1">
            <x v="69"/>
          </reference>
        </references>
      </pivotArea>
    </format>
    <format dxfId="12498">
      <pivotArea dataOnly="0" labelOnly="1" fieldPosition="0">
        <references count="5">
          <reference field="0" count="1" selected="0">
            <x v="68"/>
          </reference>
          <reference field="1" count="1" selected="0">
            <x v="66"/>
          </reference>
          <reference field="2" count="1" selected="0">
            <x v="67"/>
          </reference>
          <reference field="3" count="1" selected="0">
            <x v="67"/>
          </reference>
          <reference field="4" count="1">
            <x v="70"/>
          </reference>
        </references>
      </pivotArea>
    </format>
    <format dxfId="12497">
      <pivotArea dataOnly="0" labelOnly="1" fieldPosition="0">
        <references count="5">
          <reference field="0" count="1" selected="0">
            <x v="69"/>
          </reference>
          <reference field="1" count="1" selected="0">
            <x v="67"/>
          </reference>
          <reference field="2" count="1" selected="0">
            <x v="68"/>
          </reference>
          <reference field="3" count="1" selected="0">
            <x v="68"/>
          </reference>
          <reference field="4" count="1">
            <x v="71"/>
          </reference>
        </references>
      </pivotArea>
    </format>
    <format dxfId="12496">
      <pivotArea dataOnly="0" labelOnly="1" fieldPosition="0">
        <references count="5">
          <reference field="0" count="1" selected="0">
            <x v="70"/>
          </reference>
          <reference field="1" count="1" selected="0">
            <x v="68"/>
          </reference>
          <reference field="2" count="1" selected="0">
            <x v="69"/>
          </reference>
          <reference field="3" count="1" selected="0">
            <x v="69"/>
          </reference>
          <reference field="4" count="1">
            <x v="72"/>
          </reference>
        </references>
      </pivotArea>
    </format>
    <format dxfId="12495">
      <pivotArea dataOnly="0" labelOnly="1" fieldPosition="0">
        <references count="5">
          <reference field="0" count="1" selected="0">
            <x v="71"/>
          </reference>
          <reference field="1" count="1" selected="0">
            <x v="69"/>
          </reference>
          <reference field="2" count="1" selected="0">
            <x v="70"/>
          </reference>
          <reference field="3" count="1" selected="0">
            <x v="70"/>
          </reference>
          <reference field="4" count="1">
            <x v="73"/>
          </reference>
        </references>
      </pivotArea>
    </format>
    <format dxfId="12494">
      <pivotArea dataOnly="0" labelOnly="1" fieldPosition="0">
        <references count="5">
          <reference field="0" count="1" selected="0">
            <x v="72"/>
          </reference>
          <reference field="1" count="1" selected="0">
            <x v="70"/>
          </reference>
          <reference field="2" count="1" selected="0">
            <x v="71"/>
          </reference>
          <reference field="3" count="1" selected="0">
            <x v="71"/>
          </reference>
          <reference field="4" count="1">
            <x v="74"/>
          </reference>
        </references>
      </pivotArea>
    </format>
    <format dxfId="12493">
      <pivotArea dataOnly="0" labelOnly="1" fieldPosition="0">
        <references count="5">
          <reference field="0" count="1" selected="0">
            <x v="73"/>
          </reference>
          <reference field="1" count="1" selected="0">
            <x v="71"/>
          </reference>
          <reference field="2" count="1" selected="0">
            <x v="72"/>
          </reference>
          <reference field="3" count="1" selected="0">
            <x v="72"/>
          </reference>
          <reference field="4" count="1">
            <x v="75"/>
          </reference>
        </references>
      </pivotArea>
    </format>
    <format dxfId="12492">
      <pivotArea dataOnly="0" labelOnly="1" fieldPosition="0">
        <references count="5">
          <reference field="0" count="1" selected="0">
            <x v="74"/>
          </reference>
          <reference field="1" count="1" selected="0">
            <x v="72"/>
          </reference>
          <reference field="2" count="1" selected="0">
            <x v="73"/>
          </reference>
          <reference field="3" count="1" selected="0">
            <x v="73"/>
          </reference>
          <reference field="4" count="1">
            <x v="76"/>
          </reference>
        </references>
      </pivotArea>
    </format>
    <format dxfId="12491">
      <pivotArea dataOnly="0" labelOnly="1" fieldPosition="0">
        <references count="5">
          <reference field="0" count="1" selected="0">
            <x v="75"/>
          </reference>
          <reference field="1" count="1" selected="0">
            <x v="73"/>
          </reference>
          <reference field="2" count="1" selected="0">
            <x v="74"/>
          </reference>
          <reference field="3" count="1" selected="0">
            <x v="74"/>
          </reference>
          <reference field="4" count="1">
            <x v="77"/>
          </reference>
        </references>
      </pivotArea>
    </format>
    <format dxfId="12490">
      <pivotArea dataOnly="0" labelOnly="1" fieldPosition="0">
        <references count="5">
          <reference field="0" count="1" selected="0">
            <x v="76"/>
          </reference>
          <reference field="1" count="1" selected="0">
            <x v="74"/>
          </reference>
          <reference field="2" count="1" selected="0">
            <x v="75"/>
          </reference>
          <reference field="3" count="1" selected="0">
            <x v="75"/>
          </reference>
          <reference field="4" count="1">
            <x v="78"/>
          </reference>
        </references>
      </pivotArea>
    </format>
    <format dxfId="12489">
      <pivotArea dataOnly="0" labelOnly="1" fieldPosition="0">
        <references count="5">
          <reference field="0" count="1" selected="0">
            <x v="77"/>
          </reference>
          <reference field="1" count="1" selected="0">
            <x v="75"/>
          </reference>
          <reference field="2" count="1" selected="0">
            <x v="76"/>
          </reference>
          <reference field="3" count="1" selected="0">
            <x v="76"/>
          </reference>
          <reference field="4" count="1">
            <x v="79"/>
          </reference>
        </references>
      </pivotArea>
    </format>
    <format dxfId="12488">
      <pivotArea dataOnly="0" labelOnly="1" fieldPosition="0">
        <references count="5">
          <reference field="0" count="1" selected="0">
            <x v="78"/>
          </reference>
          <reference field="1" count="1" selected="0">
            <x v="76"/>
          </reference>
          <reference field="2" count="1" selected="0">
            <x v="77"/>
          </reference>
          <reference field="3" count="1" selected="0">
            <x v="77"/>
          </reference>
          <reference field="4" count="1">
            <x v="80"/>
          </reference>
        </references>
      </pivotArea>
    </format>
    <format dxfId="12487">
      <pivotArea dataOnly="0" labelOnly="1" fieldPosition="0">
        <references count="5">
          <reference field="0" count="1" selected="0">
            <x v="79"/>
          </reference>
          <reference field="1" count="1" selected="0">
            <x v="77"/>
          </reference>
          <reference field="2" count="1" selected="0">
            <x v="78"/>
          </reference>
          <reference field="3" count="1" selected="0">
            <x v="78"/>
          </reference>
          <reference field="4" count="1">
            <x v="81"/>
          </reference>
        </references>
      </pivotArea>
    </format>
    <format dxfId="12486">
      <pivotArea dataOnly="0" labelOnly="1" fieldPosition="0">
        <references count="5">
          <reference field="0" count="1" selected="0">
            <x v="80"/>
          </reference>
          <reference field="1" count="1" selected="0">
            <x v="78"/>
          </reference>
          <reference field="2" count="1" selected="0">
            <x v="79"/>
          </reference>
          <reference field="3" count="1" selected="0">
            <x v="79"/>
          </reference>
          <reference field="4" count="1">
            <x v="82"/>
          </reference>
        </references>
      </pivotArea>
    </format>
    <format dxfId="12485">
      <pivotArea dataOnly="0" labelOnly="1" fieldPosition="0">
        <references count="5">
          <reference field="0" count="1" selected="0">
            <x v="81"/>
          </reference>
          <reference field="1" count="1" selected="0">
            <x v="79"/>
          </reference>
          <reference field="2" count="1" selected="0">
            <x v="80"/>
          </reference>
          <reference field="3" count="1" selected="0">
            <x v="80"/>
          </reference>
          <reference field="4" count="1">
            <x v="83"/>
          </reference>
        </references>
      </pivotArea>
    </format>
    <format dxfId="12484">
      <pivotArea dataOnly="0" labelOnly="1" fieldPosition="0">
        <references count="5">
          <reference field="0" count="1" selected="0">
            <x v="82"/>
          </reference>
          <reference field="1" count="1" selected="0">
            <x v="80"/>
          </reference>
          <reference field="2" count="1" selected="0">
            <x v="81"/>
          </reference>
          <reference field="3" count="1" selected="0">
            <x v="81"/>
          </reference>
          <reference field="4" count="1">
            <x v="84"/>
          </reference>
        </references>
      </pivotArea>
    </format>
    <format dxfId="12483">
      <pivotArea dataOnly="0" labelOnly="1" fieldPosition="0">
        <references count="5">
          <reference field="0" count="1" selected="0">
            <x v="83"/>
          </reference>
          <reference field="1" count="1" selected="0">
            <x v="81"/>
          </reference>
          <reference field="2" count="1" selected="0">
            <x v="82"/>
          </reference>
          <reference field="3" count="1" selected="0">
            <x v="82"/>
          </reference>
          <reference field="4" count="1">
            <x v="85"/>
          </reference>
        </references>
      </pivotArea>
    </format>
    <format dxfId="12482">
      <pivotArea dataOnly="0" labelOnly="1" fieldPosition="0">
        <references count="5">
          <reference field="0" count="1" selected="0">
            <x v="84"/>
          </reference>
          <reference field="1" count="1" selected="0">
            <x v="82"/>
          </reference>
          <reference field="2" count="1" selected="0">
            <x v="83"/>
          </reference>
          <reference field="3" count="1" selected="0">
            <x v="83"/>
          </reference>
          <reference field="4" count="1">
            <x v="86"/>
          </reference>
        </references>
      </pivotArea>
    </format>
    <format dxfId="12481">
      <pivotArea dataOnly="0" labelOnly="1" fieldPosition="0">
        <references count="5">
          <reference field="0" count="1" selected="0">
            <x v="85"/>
          </reference>
          <reference field="1" count="1" selected="0">
            <x v="83"/>
          </reference>
          <reference field="2" count="1" selected="0">
            <x v="84"/>
          </reference>
          <reference field="3" count="1" selected="0">
            <x v="84"/>
          </reference>
          <reference field="4" count="1">
            <x v="87"/>
          </reference>
        </references>
      </pivotArea>
    </format>
    <format dxfId="12480">
      <pivotArea dataOnly="0" labelOnly="1" fieldPosition="0">
        <references count="5">
          <reference field="0" count="1" selected="0">
            <x v="86"/>
          </reference>
          <reference field="1" count="1" selected="0">
            <x v="84"/>
          </reference>
          <reference field="2" count="1" selected="0">
            <x v="85"/>
          </reference>
          <reference field="3" count="1" selected="0">
            <x v="85"/>
          </reference>
          <reference field="4" count="1">
            <x v="88"/>
          </reference>
        </references>
      </pivotArea>
    </format>
    <format dxfId="12479">
      <pivotArea dataOnly="0" labelOnly="1" fieldPosition="0">
        <references count="5">
          <reference field="0" count="1" selected="0">
            <x v="87"/>
          </reference>
          <reference field="1" count="1" selected="0">
            <x v="85"/>
          </reference>
          <reference field="2" count="1" selected="0">
            <x v="86"/>
          </reference>
          <reference field="3" count="1" selected="0">
            <x v="86"/>
          </reference>
          <reference field="4" count="1">
            <x v="89"/>
          </reference>
        </references>
      </pivotArea>
    </format>
    <format dxfId="12478">
      <pivotArea dataOnly="0" labelOnly="1" fieldPosition="0">
        <references count="5">
          <reference field="0" count="1" selected="0">
            <x v="88"/>
          </reference>
          <reference field="1" count="1" selected="0">
            <x v="86"/>
          </reference>
          <reference field="2" count="1" selected="0">
            <x v="87"/>
          </reference>
          <reference field="3" count="1" selected="0">
            <x v="87"/>
          </reference>
          <reference field="4" count="1">
            <x v="90"/>
          </reference>
        </references>
      </pivotArea>
    </format>
    <format dxfId="12477">
      <pivotArea dataOnly="0" labelOnly="1" fieldPosition="0">
        <references count="5">
          <reference field="0" count="1" selected="0">
            <x v="89"/>
          </reference>
          <reference field="1" count="1" selected="0">
            <x v="87"/>
          </reference>
          <reference field="2" count="1" selected="0">
            <x v="88"/>
          </reference>
          <reference field="3" count="1" selected="0">
            <x v="88"/>
          </reference>
          <reference field="4" count="1">
            <x v="91"/>
          </reference>
        </references>
      </pivotArea>
    </format>
    <format dxfId="12476">
      <pivotArea dataOnly="0" labelOnly="1" fieldPosition="0">
        <references count="5">
          <reference field="0" count="1" selected="0">
            <x v="90"/>
          </reference>
          <reference field="1" count="1" selected="0">
            <x v="88"/>
          </reference>
          <reference field="2" count="1" selected="0">
            <x v="89"/>
          </reference>
          <reference field="3" count="1" selected="0">
            <x v="89"/>
          </reference>
          <reference field="4" count="1">
            <x v="92"/>
          </reference>
        </references>
      </pivotArea>
    </format>
    <format dxfId="12475">
      <pivotArea dataOnly="0" labelOnly="1" fieldPosition="0">
        <references count="5">
          <reference field="0" count="1" selected="0">
            <x v="91"/>
          </reference>
          <reference field="1" count="1" selected="0">
            <x v="89"/>
          </reference>
          <reference field="2" count="1" selected="0">
            <x v="90"/>
          </reference>
          <reference field="3" count="1" selected="0">
            <x v="90"/>
          </reference>
          <reference field="4" count="1">
            <x v="93"/>
          </reference>
        </references>
      </pivotArea>
    </format>
    <format dxfId="12474">
      <pivotArea dataOnly="0" labelOnly="1" fieldPosition="0">
        <references count="5">
          <reference field="0" count="1" selected="0">
            <x v="92"/>
          </reference>
          <reference field="1" count="1" selected="0">
            <x v="90"/>
          </reference>
          <reference field="2" count="1" selected="0">
            <x v="91"/>
          </reference>
          <reference field="3" count="1" selected="0">
            <x v="91"/>
          </reference>
          <reference field="4" count="1">
            <x v="94"/>
          </reference>
        </references>
      </pivotArea>
    </format>
    <format dxfId="12473">
      <pivotArea dataOnly="0" labelOnly="1" fieldPosition="0">
        <references count="5">
          <reference field="0" count="1" selected="0">
            <x v="93"/>
          </reference>
          <reference field="1" count="1" selected="0">
            <x v="91"/>
          </reference>
          <reference field="2" count="1" selected="0">
            <x v="92"/>
          </reference>
          <reference field="3" count="1" selected="0">
            <x v="92"/>
          </reference>
          <reference field="4" count="1">
            <x v="95"/>
          </reference>
        </references>
      </pivotArea>
    </format>
    <format dxfId="12472">
      <pivotArea dataOnly="0" labelOnly="1" fieldPosition="0">
        <references count="5">
          <reference field="0" count="1" selected="0">
            <x v="94"/>
          </reference>
          <reference field="1" count="1" selected="0">
            <x v="92"/>
          </reference>
          <reference field="2" count="1" selected="0">
            <x v="93"/>
          </reference>
          <reference field="3" count="1" selected="0">
            <x v="93"/>
          </reference>
          <reference field="4" count="1">
            <x v="96"/>
          </reference>
        </references>
      </pivotArea>
    </format>
    <format dxfId="12471">
      <pivotArea dataOnly="0" labelOnly="1" fieldPosition="0">
        <references count="5">
          <reference field="0" count="1" selected="0">
            <x v="95"/>
          </reference>
          <reference field="1" count="1" selected="0">
            <x v="93"/>
          </reference>
          <reference field="2" count="1" selected="0">
            <x v="94"/>
          </reference>
          <reference field="3" count="1" selected="0">
            <x v="94"/>
          </reference>
          <reference field="4" count="1">
            <x v="97"/>
          </reference>
        </references>
      </pivotArea>
    </format>
    <format dxfId="12470">
      <pivotArea dataOnly="0" labelOnly="1" fieldPosition="0">
        <references count="5">
          <reference field="0" count="1" selected="0">
            <x v="96"/>
          </reference>
          <reference field="1" count="1" selected="0">
            <x v="94"/>
          </reference>
          <reference field="2" count="1" selected="0">
            <x v="95"/>
          </reference>
          <reference field="3" count="1" selected="0">
            <x v="95"/>
          </reference>
          <reference field="4" count="1">
            <x v="98"/>
          </reference>
        </references>
      </pivotArea>
    </format>
    <format dxfId="12469">
      <pivotArea dataOnly="0" labelOnly="1" fieldPosition="0">
        <references count="5">
          <reference field="0" count="1" selected="0">
            <x v="97"/>
          </reference>
          <reference field="1" count="1" selected="0">
            <x v="95"/>
          </reference>
          <reference field="2" count="1" selected="0">
            <x v="96"/>
          </reference>
          <reference field="3" count="1" selected="0">
            <x v="96"/>
          </reference>
          <reference field="4" count="1">
            <x v="99"/>
          </reference>
        </references>
      </pivotArea>
    </format>
    <format dxfId="12468">
      <pivotArea dataOnly="0" labelOnly="1" fieldPosition="0">
        <references count="5">
          <reference field="0" count="1" selected="0">
            <x v="98"/>
          </reference>
          <reference field="1" count="1" selected="0">
            <x v="96"/>
          </reference>
          <reference field="2" count="1" selected="0">
            <x v="97"/>
          </reference>
          <reference field="3" count="1" selected="0">
            <x v="97"/>
          </reference>
          <reference field="4" count="1">
            <x v="100"/>
          </reference>
        </references>
      </pivotArea>
    </format>
    <format dxfId="12467">
      <pivotArea dataOnly="0" labelOnly="1" fieldPosition="0">
        <references count="5">
          <reference field="0" count="1" selected="0">
            <x v="99"/>
          </reference>
          <reference field="1" count="1" selected="0">
            <x v="97"/>
          </reference>
          <reference field="2" count="1" selected="0">
            <x v="98"/>
          </reference>
          <reference field="3" count="1" selected="0">
            <x v="98"/>
          </reference>
          <reference field="4" count="1">
            <x v="101"/>
          </reference>
        </references>
      </pivotArea>
    </format>
    <format dxfId="12466">
      <pivotArea dataOnly="0" labelOnly="1" fieldPosition="0">
        <references count="5">
          <reference field="0" count="1" selected="0">
            <x v="100"/>
          </reference>
          <reference field="1" count="1" selected="0">
            <x v="98"/>
          </reference>
          <reference field="2" count="1" selected="0">
            <x v="99"/>
          </reference>
          <reference field="3" count="1" selected="0">
            <x v="99"/>
          </reference>
          <reference field="4" count="1">
            <x v="102"/>
          </reference>
        </references>
      </pivotArea>
    </format>
    <format dxfId="12465">
      <pivotArea dataOnly="0" labelOnly="1" fieldPosition="0">
        <references count="5">
          <reference field="0" count="1" selected="0">
            <x v="101"/>
          </reference>
          <reference field="1" count="1" selected="0">
            <x v="99"/>
          </reference>
          <reference field="2" count="1" selected="0">
            <x v="100"/>
          </reference>
          <reference field="3" count="1" selected="0">
            <x v="100"/>
          </reference>
          <reference field="4" count="1">
            <x v="103"/>
          </reference>
        </references>
      </pivotArea>
    </format>
    <format dxfId="12464">
      <pivotArea dataOnly="0" labelOnly="1" fieldPosition="0">
        <references count="5">
          <reference field="0" count="1" selected="0">
            <x v="102"/>
          </reference>
          <reference field="1" count="1" selected="0">
            <x v="100"/>
          </reference>
          <reference field="2" count="1" selected="0">
            <x v="101"/>
          </reference>
          <reference field="3" count="1" selected="0">
            <x v="101"/>
          </reference>
          <reference field="4" count="1">
            <x v="104"/>
          </reference>
        </references>
      </pivotArea>
    </format>
    <format dxfId="12463">
      <pivotArea dataOnly="0" labelOnly="1" fieldPosition="0">
        <references count="5">
          <reference field="0" count="1" selected="0">
            <x v="103"/>
          </reference>
          <reference field="1" count="1" selected="0">
            <x v="101"/>
          </reference>
          <reference field="2" count="1" selected="0">
            <x v="102"/>
          </reference>
          <reference field="3" count="1" selected="0">
            <x v="102"/>
          </reference>
          <reference field="4" count="1">
            <x v="105"/>
          </reference>
        </references>
      </pivotArea>
    </format>
    <format dxfId="12462">
      <pivotArea dataOnly="0" labelOnly="1" fieldPosition="0">
        <references count="5">
          <reference field="0" count="1" selected="0">
            <x v="104"/>
          </reference>
          <reference field="1" count="1" selected="0">
            <x v="102"/>
          </reference>
          <reference field="2" count="1" selected="0">
            <x v="103"/>
          </reference>
          <reference field="3" count="1" selected="0">
            <x v="103"/>
          </reference>
          <reference field="4" count="1">
            <x v="106"/>
          </reference>
        </references>
      </pivotArea>
    </format>
    <format dxfId="12461">
      <pivotArea dataOnly="0" labelOnly="1" fieldPosition="0">
        <references count="5">
          <reference field="0" count="1" selected="0">
            <x v="105"/>
          </reference>
          <reference field="1" count="1" selected="0">
            <x v="103"/>
          </reference>
          <reference field="2" count="1" selected="0">
            <x v="104"/>
          </reference>
          <reference field="3" count="1" selected="0">
            <x v="104"/>
          </reference>
          <reference field="4" count="1">
            <x v="107"/>
          </reference>
        </references>
      </pivotArea>
    </format>
    <format dxfId="12460">
      <pivotArea dataOnly="0" labelOnly="1" fieldPosition="0">
        <references count="5">
          <reference field="0" count="1" selected="0">
            <x v="106"/>
          </reference>
          <reference field="1" count="1" selected="0">
            <x v="104"/>
          </reference>
          <reference field="2" count="1" selected="0">
            <x v="105"/>
          </reference>
          <reference field="3" count="1" selected="0">
            <x v="105"/>
          </reference>
          <reference field="4" count="1">
            <x v="108"/>
          </reference>
        </references>
      </pivotArea>
    </format>
    <format dxfId="12459">
      <pivotArea dataOnly="0" labelOnly="1" fieldPosition="0">
        <references count="5">
          <reference field="0" count="1" selected="0">
            <x v="107"/>
          </reference>
          <reference field="1" count="1" selected="0">
            <x v="105"/>
          </reference>
          <reference field="2" count="1" selected="0">
            <x v="106"/>
          </reference>
          <reference field="3" count="1" selected="0">
            <x v="106"/>
          </reference>
          <reference field="4" count="1">
            <x v="109"/>
          </reference>
        </references>
      </pivotArea>
    </format>
    <format dxfId="12458">
      <pivotArea dataOnly="0" labelOnly="1" fieldPosition="0">
        <references count="5">
          <reference field="0" count="1" selected="0">
            <x v="108"/>
          </reference>
          <reference field="1" count="1" selected="0">
            <x v="106"/>
          </reference>
          <reference field="2" count="1" selected="0">
            <x v="107"/>
          </reference>
          <reference field="3" count="1" selected="0">
            <x v="107"/>
          </reference>
          <reference field="4" count="1">
            <x v="110"/>
          </reference>
        </references>
      </pivotArea>
    </format>
    <format dxfId="12457">
      <pivotArea dataOnly="0" labelOnly="1" fieldPosition="0">
        <references count="5">
          <reference field="0" count="1" selected="0">
            <x v="109"/>
          </reference>
          <reference field="1" count="1" selected="0">
            <x v="107"/>
          </reference>
          <reference field="2" count="1" selected="0">
            <x v="108"/>
          </reference>
          <reference field="3" count="1" selected="0">
            <x v="108"/>
          </reference>
          <reference field="4" count="1">
            <x v="111"/>
          </reference>
        </references>
      </pivotArea>
    </format>
    <format dxfId="12456">
      <pivotArea dataOnly="0" labelOnly="1" fieldPosition="0">
        <references count="5">
          <reference field="0" count="1" selected="0">
            <x v="110"/>
          </reference>
          <reference field="1" count="1" selected="0">
            <x v="108"/>
          </reference>
          <reference field="2" count="1" selected="0">
            <x v="109"/>
          </reference>
          <reference field="3" count="1" selected="0">
            <x v="109"/>
          </reference>
          <reference field="4" count="1">
            <x v="112"/>
          </reference>
        </references>
      </pivotArea>
    </format>
    <format dxfId="12455">
      <pivotArea dataOnly="0" labelOnly="1" fieldPosition="0">
        <references count="5">
          <reference field="0" count="1" selected="0">
            <x v="111"/>
          </reference>
          <reference field="1" count="1" selected="0">
            <x v="109"/>
          </reference>
          <reference field="2" count="1" selected="0">
            <x v="110"/>
          </reference>
          <reference field="3" count="1" selected="0">
            <x v="110"/>
          </reference>
          <reference field="4" count="1">
            <x v="113"/>
          </reference>
        </references>
      </pivotArea>
    </format>
    <format dxfId="12454">
      <pivotArea dataOnly="0" labelOnly="1" fieldPosition="0">
        <references count="5">
          <reference field="0" count="1" selected="0">
            <x v="112"/>
          </reference>
          <reference field="1" count="1" selected="0">
            <x v="110"/>
          </reference>
          <reference field="2" count="1" selected="0">
            <x v="111"/>
          </reference>
          <reference field="3" count="1" selected="0">
            <x v="111"/>
          </reference>
          <reference field="4" count="1">
            <x v="114"/>
          </reference>
        </references>
      </pivotArea>
    </format>
    <format dxfId="12453">
      <pivotArea dataOnly="0" labelOnly="1" fieldPosition="0">
        <references count="5">
          <reference field="0" count="1" selected="0">
            <x v="113"/>
          </reference>
          <reference field="1" count="1" selected="0">
            <x v="111"/>
          </reference>
          <reference field="2" count="1" selected="0">
            <x v="112"/>
          </reference>
          <reference field="3" count="1" selected="0">
            <x v="112"/>
          </reference>
          <reference field="4" count="1">
            <x v="115"/>
          </reference>
        </references>
      </pivotArea>
    </format>
    <format dxfId="12452">
      <pivotArea dataOnly="0" labelOnly="1" fieldPosition="0">
        <references count="5">
          <reference field="0" count="1" selected="0">
            <x v="114"/>
          </reference>
          <reference field="1" count="1" selected="0">
            <x v="112"/>
          </reference>
          <reference field="2" count="1" selected="0">
            <x v="113"/>
          </reference>
          <reference field="3" count="1" selected="0">
            <x v="113"/>
          </reference>
          <reference field="4" count="1">
            <x v="116"/>
          </reference>
        </references>
      </pivotArea>
    </format>
    <format dxfId="12451">
      <pivotArea dataOnly="0" labelOnly="1" fieldPosition="0">
        <references count="5">
          <reference field="0" count="1" selected="0">
            <x v="115"/>
          </reference>
          <reference field="1" count="1" selected="0">
            <x v="113"/>
          </reference>
          <reference field="2" count="1" selected="0">
            <x v="114"/>
          </reference>
          <reference field="3" count="1" selected="0">
            <x v="114"/>
          </reference>
          <reference field="4" count="1">
            <x v="117"/>
          </reference>
        </references>
      </pivotArea>
    </format>
    <format dxfId="12450">
      <pivotArea dataOnly="0" labelOnly="1" fieldPosition="0">
        <references count="5">
          <reference field="0" count="1" selected="0">
            <x v="116"/>
          </reference>
          <reference field="1" count="1" selected="0">
            <x v="114"/>
          </reference>
          <reference field="2" count="1" selected="0">
            <x v="115"/>
          </reference>
          <reference field="3" count="1" selected="0">
            <x v="115"/>
          </reference>
          <reference field="4" count="1">
            <x v="118"/>
          </reference>
        </references>
      </pivotArea>
    </format>
    <format dxfId="12449">
      <pivotArea dataOnly="0" labelOnly="1" fieldPosition="0">
        <references count="5">
          <reference field="0" count="1" selected="0">
            <x v="117"/>
          </reference>
          <reference field="1" count="1" selected="0">
            <x v="115"/>
          </reference>
          <reference field="2" count="1" selected="0">
            <x v="116"/>
          </reference>
          <reference field="3" count="1" selected="0">
            <x v="116"/>
          </reference>
          <reference field="4" count="1">
            <x v="119"/>
          </reference>
        </references>
      </pivotArea>
    </format>
    <format dxfId="12448">
      <pivotArea dataOnly="0" labelOnly="1" fieldPosition="0">
        <references count="5">
          <reference field="0" count="1" selected="0">
            <x v="118"/>
          </reference>
          <reference field="1" count="1" selected="0">
            <x v="116"/>
          </reference>
          <reference field="2" count="1" selected="0">
            <x v="117"/>
          </reference>
          <reference field="3" count="1" selected="0">
            <x v="117"/>
          </reference>
          <reference field="4" count="1">
            <x v="120"/>
          </reference>
        </references>
      </pivotArea>
    </format>
    <format dxfId="12447">
      <pivotArea dataOnly="0" labelOnly="1" fieldPosition="0">
        <references count="5">
          <reference field="0" count="1" selected="0">
            <x v="119"/>
          </reference>
          <reference field="1" count="1" selected="0">
            <x v="117"/>
          </reference>
          <reference field="2" count="1" selected="0">
            <x v="118"/>
          </reference>
          <reference field="3" count="1" selected="0">
            <x v="118"/>
          </reference>
          <reference field="4" count="1">
            <x v="121"/>
          </reference>
        </references>
      </pivotArea>
    </format>
    <format dxfId="12446">
      <pivotArea dataOnly="0" labelOnly="1" fieldPosition="0">
        <references count="5">
          <reference field="0" count="1" selected="0">
            <x v="120"/>
          </reference>
          <reference field="1" count="1" selected="0">
            <x v="118"/>
          </reference>
          <reference field="2" count="1" selected="0">
            <x v="119"/>
          </reference>
          <reference field="3" count="1" selected="0">
            <x v="119"/>
          </reference>
          <reference field="4" count="1">
            <x v="122"/>
          </reference>
        </references>
      </pivotArea>
    </format>
    <format dxfId="12445">
      <pivotArea dataOnly="0" labelOnly="1" fieldPosition="0">
        <references count="5">
          <reference field="0" count="1" selected="0">
            <x v="121"/>
          </reference>
          <reference field="1" count="1" selected="0">
            <x v="119"/>
          </reference>
          <reference field="2" count="1" selected="0">
            <x v="120"/>
          </reference>
          <reference field="3" count="1" selected="0">
            <x v="120"/>
          </reference>
          <reference field="4" count="1">
            <x v="123"/>
          </reference>
        </references>
      </pivotArea>
    </format>
    <format dxfId="12444">
      <pivotArea dataOnly="0" labelOnly="1" fieldPosition="0">
        <references count="5">
          <reference field="0" count="1" selected="0">
            <x v="122"/>
          </reference>
          <reference field="1" count="1" selected="0">
            <x v="120"/>
          </reference>
          <reference field="2" count="1" selected="0">
            <x v="121"/>
          </reference>
          <reference field="3" count="1" selected="0">
            <x v="121"/>
          </reference>
          <reference field="4" count="1">
            <x v="124"/>
          </reference>
        </references>
      </pivotArea>
    </format>
    <format dxfId="12443">
      <pivotArea dataOnly="0" labelOnly="1" fieldPosition="0">
        <references count="5">
          <reference field="0" count="1" selected="0">
            <x v="123"/>
          </reference>
          <reference field="1" count="1" selected="0">
            <x v="121"/>
          </reference>
          <reference field="2" count="1" selected="0">
            <x v="122"/>
          </reference>
          <reference field="3" count="1" selected="0">
            <x v="122"/>
          </reference>
          <reference field="4" count="1">
            <x v="125"/>
          </reference>
        </references>
      </pivotArea>
    </format>
    <format dxfId="12442">
      <pivotArea dataOnly="0" labelOnly="1" fieldPosition="0">
        <references count="5">
          <reference field="0" count="1" selected="0">
            <x v="124"/>
          </reference>
          <reference field="1" count="1" selected="0">
            <x v="122"/>
          </reference>
          <reference field="2" count="1" selected="0">
            <x v="123"/>
          </reference>
          <reference field="3" count="1" selected="0">
            <x v="123"/>
          </reference>
          <reference field="4" count="1">
            <x v="126"/>
          </reference>
        </references>
      </pivotArea>
    </format>
    <format dxfId="12441">
      <pivotArea dataOnly="0" labelOnly="1" fieldPosition="0">
        <references count="5">
          <reference field="0" count="1" selected="0">
            <x v="125"/>
          </reference>
          <reference field="1" count="1" selected="0">
            <x v="123"/>
          </reference>
          <reference field="2" count="1" selected="0">
            <x v="124"/>
          </reference>
          <reference field="3" count="1" selected="0">
            <x v="124"/>
          </reference>
          <reference field="4" count="1">
            <x v="127"/>
          </reference>
        </references>
      </pivotArea>
    </format>
    <format dxfId="12440">
      <pivotArea dataOnly="0" labelOnly="1" fieldPosition="0">
        <references count="5">
          <reference field="0" count="1" selected="0">
            <x v="126"/>
          </reference>
          <reference field="1" count="1" selected="0">
            <x v="124"/>
          </reference>
          <reference field="2" count="1" selected="0">
            <x v="125"/>
          </reference>
          <reference field="3" count="1" selected="0">
            <x v="125"/>
          </reference>
          <reference field="4" count="1">
            <x v="128"/>
          </reference>
        </references>
      </pivotArea>
    </format>
    <format dxfId="12439">
      <pivotArea dataOnly="0" labelOnly="1" fieldPosition="0">
        <references count="5">
          <reference field="0" count="1" selected="0">
            <x v="127"/>
          </reference>
          <reference field="1" count="1" selected="0">
            <x v="125"/>
          </reference>
          <reference field="2" count="1" selected="0">
            <x v="126"/>
          </reference>
          <reference field="3" count="1" selected="0">
            <x v="126"/>
          </reference>
          <reference field="4" count="1">
            <x v="129"/>
          </reference>
        </references>
      </pivotArea>
    </format>
    <format dxfId="12438">
      <pivotArea dataOnly="0" labelOnly="1" fieldPosition="0">
        <references count="5">
          <reference field="0" count="1" selected="0">
            <x v="128"/>
          </reference>
          <reference field="1" count="1" selected="0">
            <x v="126"/>
          </reference>
          <reference field="2" count="1" selected="0">
            <x v="127"/>
          </reference>
          <reference field="3" count="1" selected="0">
            <x v="127"/>
          </reference>
          <reference field="4" count="1">
            <x v="130"/>
          </reference>
        </references>
      </pivotArea>
    </format>
    <format dxfId="12437">
      <pivotArea dataOnly="0" labelOnly="1" fieldPosition="0">
        <references count="5">
          <reference field="0" count="1" selected="0">
            <x v="129"/>
          </reference>
          <reference field="1" count="1" selected="0">
            <x v="127"/>
          </reference>
          <reference field="2" count="1" selected="0">
            <x v="128"/>
          </reference>
          <reference field="3" count="1" selected="0">
            <x v="128"/>
          </reference>
          <reference field="4" count="1">
            <x v="131"/>
          </reference>
        </references>
      </pivotArea>
    </format>
    <format dxfId="12436">
      <pivotArea dataOnly="0" labelOnly="1" fieldPosition="0">
        <references count="5">
          <reference field="0" count="1" selected="0">
            <x v="130"/>
          </reference>
          <reference field="1" count="1" selected="0">
            <x v="128"/>
          </reference>
          <reference field="2" count="1" selected="0">
            <x v="129"/>
          </reference>
          <reference field="3" count="1" selected="0">
            <x v="129"/>
          </reference>
          <reference field="4" count="1">
            <x v="132"/>
          </reference>
        </references>
      </pivotArea>
    </format>
    <format dxfId="12435">
      <pivotArea dataOnly="0" labelOnly="1" fieldPosition="0">
        <references count="5">
          <reference field="0" count="1" selected="0">
            <x v="131"/>
          </reference>
          <reference field="1" count="1" selected="0">
            <x v="129"/>
          </reference>
          <reference field="2" count="1" selected="0">
            <x v="130"/>
          </reference>
          <reference field="3" count="1" selected="0">
            <x v="130"/>
          </reference>
          <reference field="4" count="1">
            <x v="133"/>
          </reference>
        </references>
      </pivotArea>
    </format>
    <format dxfId="12434">
      <pivotArea dataOnly="0" labelOnly="1" fieldPosition="0">
        <references count="5">
          <reference field="0" count="1" selected="0">
            <x v="132"/>
          </reference>
          <reference field="1" count="1" selected="0">
            <x v="130"/>
          </reference>
          <reference field="2" count="1" selected="0">
            <x v="131"/>
          </reference>
          <reference field="3" count="1" selected="0">
            <x v="131"/>
          </reference>
          <reference field="4" count="1">
            <x v="134"/>
          </reference>
        </references>
      </pivotArea>
    </format>
    <format dxfId="12433">
      <pivotArea dataOnly="0" labelOnly="1" fieldPosition="0">
        <references count="5">
          <reference field="0" count="1" selected="0">
            <x v="133"/>
          </reference>
          <reference field="1" count="1" selected="0">
            <x v="131"/>
          </reference>
          <reference field="2" count="1" selected="0">
            <x v="132"/>
          </reference>
          <reference field="3" count="1" selected="0">
            <x v="132"/>
          </reference>
          <reference field="4" count="1">
            <x v="135"/>
          </reference>
        </references>
      </pivotArea>
    </format>
    <format dxfId="12432">
      <pivotArea dataOnly="0" labelOnly="1" fieldPosition="0">
        <references count="5">
          <reference field="0" count="1" selected="0">
            <x v="134"/>
          </reference>
          <reference field="1" count="1" selected="0">
            <x v="132"/>
          </reference>
          <reference field="2" count="1" selected="0">
            <x v="133"/>
          </reference>
          <reference field="3" count="1" selected="0">
            <x v="133"/>
          </reference>
          <reference field="4" count="1">
            <x v="136"/>
          </reference>
        </references>
      </pivotArea>
    </format>
    <format dxfId="12431">
      <pivotArea dataOnly="0" labelOnly="1" fieldPosition="0">
        <references count="5">
          <reference field="0" count="1" selected="0">
            <x v="135"/>
          </reference>
          <reference field="1" count="1" selected="0">
            <x v="133"/>
          </reference>
          <reference field="2" count="1" selected="0">
            <x v="134"/>
          </reference>
          <reference field="3" count="1" selected="0">
            <x v="134"/>
          </reference>
          <reference field="4" count="1">
            <x v="137"/>
          </reference>
        </references>
      </pivotArea>
    </format>
    <format dxfId="12430">
      <pivotArea dataOnly="0" labelOnly="1" fieldPosition="0">
        <references count="5">
          <reference field="0" count="1" selected="0">
            <x v="136"/>
          </reference>
          <reference field="1" count="1" selected="0">
            <x v="134"/>
          </reference>
          <reference field="2" count="1" selected="0">
            <x v="135"/>
          </reference>
          <reference field="3" count="1" selected="0">
            <x v="135"/>
          </reference>
          <reference field="4" count="1">
            <x v="138"/>
          </reference>
        </references>
      </pivotArea>
    </format>
    <format dxfId="12429">
      <pivotArea dataOnly="0" labelOnly="1" fieldPosition="0">
        <references count="5">
          <reference field="0" count="1" selected="0">
            <x v="137"/>
          </reference>
          <reference field="1" count="1" selected="0">
            <x v="135"/>
          </reference>
          <reference field="2" count="1" selected="0">
            <x v="136"/>
          </reference>
          <reference field="3" count="1" selected="0">
            <x v="136"/>
          </reference>
          <reference field="4" count="1">
            <x v="139"/>
          </reference>
        </references>
      </pivotArea>
    </format>
    <format dxfId="12428">
      <pivotArea dataOnly="0" labelOnly="1" fieldPosition="0">
        <references count="5">
          <reference field="0" count="1" selected="0">
            <x v="138"/>
          </reference>
          <reference field="1" count="1" selected="0">
            <x v="136"/>
          </reference>
          <reference field="2" count="1" selected="0">
            <x v="137"/>
          </reference>
          <reference field="3" count="1" selected="0">
            <x v="137"/>
          </reference>
          <reference field="4" count="1">
            <x v="140"/>
          </reference>
        </references>
      </pivotArea>
    </format>
    <format dxfId="12427">
      <pivotArea dataOnly="0" labelOnly="1" fieldPosition="0">
        <references count="5">
          <reference field="0" count="1" selected="0">
            <x v="139"/>
          </reference>
          <reference field="1" count="1" selected="0">
            <x v="137"/>
          </reference>
          <reference field="2" count="1" selected="0">
            <x v="138"/>
          </reference>
          <reference field="3" count="1" selected="0">
            <x v="138"/>
          </reference>
          <reference field="4" count="1">
            <x v="141"/>
          </reference>
        </references>
      </pivotArea>
    </format>
    <format dxfId="12426">
      <pivotArea dataOnly="0" labelOnly="1" fieldPosition="0">
        <references count="5">
          <reference field="0" count="1" selected="0">
            <x v="140"/>
          </reference>
          <reference field="1" count="1" selected="0">
            <x v="138"/>
          </reference>
          <reference field="2" count="1" selected="0">
            <x v="139"/>
          </reference>
          <reference field="3" count="1" selected="0">
            <x v="139"/>
          </reference>
          <reference field="4" count="1">
            <x v="142"/>
          </reference>
        </references>
      </pivotArea>
    </format>
    <format dxfId="12425">
      <pivotArea dataOnly="0" labelOnly="1" fieldPosition="0">
        <references count="5">
          <reference field="0" count="1" selected="0">
            <x v="141"/>
          </reference>
          <reference field="1" count="1" selected="0">
            <x v="139"/>
          </reference>
          <reference field="2" count="1" selected="0">
            <x v="140"/>
          </reference>
          <reference field="3" count="1" selected="0">
            <x v="140"/>
          </reference>
          <reference field="4" count="1">
            <x v="143"/>
          </reference>
        </references>
      </pivotArea>
    </format>
    <format dxfId="12424">
      <pivotArea dataOnly="0" labelOnly="1" fieldPosition="0">
        <references count="5">
          <reference field="0" count="1" selected="0">
            <x v="142"/>
          </reference>
          <reference field="1" count="1" selected="0">
            <x v="140"/>
          </reference>
          <reference field="2" count="1" selected="0">
            <x v="141"/>
          </reference>
          <reference field="3" count="1" selected="0">
            <x v="141"/>
          </reference>
          <reference field="4" count="1">
            <x v="144"/>
          </reference>
        </references>
      </pivotArea>
    </format>
    <format dxfId="12423">
      <pivotArea dataOnly="0" labelOnly="1" fieldPosition="0">
        <references count="5">
          <reference field="0" count="1" selected="0">
            <x v="143"/>
          </reference>
          <reference field="1" count="1" selected="0">
            <x v="141"/>
          </reference>
          <reference field="2" count="1" selected="0">
            <x v="142"/>
          </reference>
          <reference field="3" count="1" selected="0">
            <x v="142"/>
          </reference>
          <reference field="4" count="1">
            <x v="145"/>
          </reference>
        </references>
      </pivotArea>
    </format>
    <format dxfId="12422">
      <pivotArea dataOnly="0" labelOnly="1" fieldPosition="0">
        <references count="5">
          <reference field="0" count="1" selected="0">
            <x v="144"/>
          </reference>
          <reference field="1" count="1" selected="0">
            <x v="142"/>
          </reference>
          <reference field="2" count="1" selected="0">
            <x v="143"/>
          </reference>
          <reference field="3" count="1" selected="0">
            <x v="143"/>
          </reference>
          <reference field="4" count="1">
            <x v="146"/>
          </reference>
        </references>
      </pivotArea>
    </format>
    <format dxfId="12421">
      <pivotArea dataOnly="0" labelOnly="1" fieldPosition="0">
        <references count="5">
          <reference field="0" count="1" selected="0">
            <x v="145"/>
          </reference>
          <reference field="1" count="1" selected="0">
            <x v="143"/>
          </reference>
          <reference field="2" count="1" selected="0">
            <x v="144"/>
          </reference>
          <reference field="3" count="1" selected="0">
            <x v="144"/>
          </reference>
          <reference field="4" count="1">
            <x v="147"/>
          </reference>
        </references>
      </pivotArea>
    </format>
    <format dxfId="12420">
      <pivotArea dataOnly="0" labelOnly="1" fieldPosition="0">
        <references count="5">
          <reference field="0" count="1" selected="0">
            <x v="146"/>
          </reference>
          <reference field="1" count="1" selected="0">
            <x v="144"/>
          </reference>
          <reference field="2" count="1" selected="0">
            <x v="145"/>
          </reference>
          <reference field="3" count="1" selected="0">
            <x v="145"/>
          </reference>
          <reference field="4" count="1">
            <x v="148"/>
          </reference>
        </references>
      </pivotArea>
    </format>
    <format dxfId="12419">
      <pivotArea dataOnly="0" labelOnly="1" fieldPosition="0">
        <references count="5">
          <reference field="0" count="1" selected="0">
            <x v="147"/>
          </reference>
          <reference field="1" count="1" selected="0">
            <x v="145"/>
          </reference>
          <reference field="2" count="1" selected="0">
            <x v="146"/>
          </reference>
          <reference field="3" count="1" selected="0">
            <x v="146"/>
          </reference>
          <reference field="4" count="1">
            <x v="149"/>
          </reference>
        </references>
      </pivotArea>
    </format>
    <format dxfId="12418">
      <pivotArea dataOnly="0" labelOnly="1" fieldPosition="0">
        <references count="5">
          <reference field="0" count="1" selected="0">
            <x v="148"/>
          </reference>
          <reference field="1" count="1" selected="0">
            <x v="146"/>
          </reference>
          <reference field="2" count="1" selected="0">
            <x v="147"/>
          </reference>
          <reference field="3" count="1" selected="0">
            <x v="147"/>
          </reference>
          <reference field="4" count="1">
            <x v="150"/>
          </reference>
        </references>
      </pivotArea>
    </format>
    <format dxfId="12417">
      <pivotArea dataOnly="0" labelOnly="1" fieldPosition="0">
        <references count="5">
          <reference field="0" count="1" selected="0">
            <x v="149"/>
          </reference>
          <reference field="1" count="1" selected="0">
            <x v="147"/>
          </reference>
          <reference field="2" count="1" selected="0">
            <x v="148"/>
          </reference>
          <reference field="3" count="1" selected="0">
            <x v="148"/>
          </reference>
          <reference field="4" count="1">
            <x v="151"/>
          </reference>
        </references>
      </pivotArea>
    </format>
    <format dxfId="12416">
      <pivotArea dataOnly="0" labelOnly="1" fieldPosition="0">
        <references count="5">
          <reference field="0" count="1" selected="0">
            <x v="150"/>
          </reference>
          <reference field="1" count="1" selected="0">
            <x v="148"/>
          </reference>
          <reference field="2" count="1" selected="0">
            <x v="149"/>
          </reference>
          <reference field="3" count="1" selected="0">
            <x v="149"/>
          </reference>
          <reference field="4" count="1">
            <x v="152"/>
          </reference>
        </references>
      </pivotArea>
    </format>
    <format dxfId="12415">
      <pivotArea dataOnly="0" labelOnly="1" fieldPosition="0">
        <references count="5">
          <reference field="0" count="1" selected="0">
            <x v="151"/>
          </reference>
          <reference field="1" count="1" selected="0">
            <x v="149"/>
          </reference>
          <reference field="2" count="1" selected="0">
            <x v="150"/>
          </reference>
          <reference field="3" count="1" selected="0">
            <x v="150"/>
          </reference>
          <reference field="4" count="1">
            <x v="153"/>
          </reference>
        </references>
      </pivotArea>
    </format>
    <format dxfId="12414">
      <pivotArea dataOnly="0" labelOnly="1" fieldPosition="0">
        <references count="5">
          <reference field="0" count="1" selected="0">
            <x v="152"/>
          </reference>
          <reference field="1" count="1" selected="0">
            <x v="150"/>
          </reference>
          <reference field="2" count="1" selected="0">
            <x v="151"/>
          </reference>
          <reference field="3" count="1" selected="0">
            <x v="151"/>
          </reference>
          <reference field="4" count="1">
            <x v="154"/>
          </reference>
        </references>
      </pivotArea>
    </format>
    <format dxfId="12413">
      <pivotArea dataOnly="0" labelOnly="1" fieldPosition="0">
        <references count="5">
          <reference field="0" count="1" selected="0">
            <x v="153"/>
          </reference>
          <reference field="1" count="1" selected="0">
            <x v="151"/>
          </reference>
          <reference field="2" count="1" selected="0">
            <x v="152"/>
          </reference>
          <reference field="3" count="1" selected="0">
            <x v="152"/>
          </reference>
          <reference field="4" count="1">
            <x v="155"/>
          </reference>
        </references>
      </pivotArea>
    </format>
    <format dxfId="12412">
      <pivotArea dataOnly="0" labelOnly="1" fieldPosition="0">
        <references count="5">
          <reference field="0" count="1" selected="0">
            <x v="154"/>
          </reference>
          <reference field="1" count="1" selected="0">
            <x v="152"/>
          </reference>
          <reference field="2" count="1" selected="0">
            <x v="153"/>
          </reference>
          <reference field="3" count="1" selected="0">
            <x v="153"/>
          </reference>
          <reference field="4" count="1">
            <x v="156"/>
          </reference>
        </references>
      </pivotArea>
    </format>
    <format dxfId="12411">
      <pivotArea dataOnly="0" labelOnly="1" fieldPosition="0">
        <references count="5">
          <reference field="0" count="1" selected="0">
            <x v="155"/>
          </reference>
          <reference field="1" count="1" selected="0">
            <x v="153"/>
          </reference>
          <reference field="2" count="1" selected="0">
            <x v="154"/>
          </reference>
          <reference field="3" count="1" selected="0">
            <x v="154"/>
          </reference>
          <reference field="4" count="1">
            <x v="157"/>
          </reference>
        </references>
      </pivotArea>
    </format>
    <format dxfId="12410">
      <pivotArea dataOnly="0" labelOnly="1" fieldPosition="0">
        <references count="5">
          <reference field="0" count="1" selected="0">
            <x v="156"/>
          </reference>
          <reference field="1" count="1" selected="0">
            <x v="154"/>
          </reference>
          <reference field="2" count="1" selected="0">
            <x v="155"/>
          </reference>
          <reference field="3" count="1" selected="0">
            <x v="155"/>
          </reference>
          <reference field="4" count="1">
            <x v="158"/>
          </reference>
        </references>
      </pivotArea>
    </format>
    <format dxfId="12409">
      <pivotArea dataOnly="0" labelOnly="1" fieldPosition="0">
        <references count="5">
          <reference field="0" count="1" selected="0">
            <x v="157"/>
          </reference>
          <reference field="1" count="1" selected="0">
            <x v="155"/>
          </reference>
          <reference field="2" count="1" selected="0">
            <x v="156"/>
          </reference>
          <reference field="3" count="1" selected="0">
            <x v="156"/>
          </reference>
          <reference field="4" count="1">
            <x v="159"/>
          </reference>
        </references>
      </pivotArea>
    </format>
    <format dxfId="12408">
      <pivotArea dataOnly="0" labelOnly="1" fieldPosition="0">
        <references count="5">
          <reference field="0" count="1" selected="0">
            <x v="158"/>
          </reference>
          <reference field="1" count="1" selected="0">
            <x v="156"/>
          </reference>
          <reference field="2" count="1" selected="0">
            <x v="157"/>
          </reference>
          <reference field="3" count="1" selected="0">
            <x v="157"/>
          </reference>
          <reference field="4" count="1">
            <x v="160"/>
          </reference>
        </references>
      </pivotArea>
    </format>
    <format dxfId="12407">
      <pivotArea dataOnly="0" labelOnly="1" fieldPosition="0">
        <references count="5">
          <reference field="0" count="1" selected="0">
            <x v="159"/>
          </reference>
          <reference field="1" count="1" selected="0">
            <x v="157"/>
          </reference>
          <reference field="2" count="1" selected="0">
            <x v="158"/>
          </reference>
          <reference field="3" count="1" selected="0">
            <x v="158"/>
          </reference>
          <reference field="4" count="1">
            <x v="161"/>
          </reference>
        </references>
      </pivotArea>
    </format>
    <format dxfId="12406">
      <pivotArea dataOnly="0" labelOnly="1" fieldPosition="0">
        <references count="5">
          <reference field="0" count="1" selected="0">
            <x v="160"/>
          </reference>
          <reference field="1" count="1" selected="0">
            <x v="158"/>
          </reference>
          <reference field="2" count="1" selected="0">
            <x v="159"/>
          </reference>
          <reference field="3" count="1" selected="0">
            <x v="159"/>
          </reference>
          <reference field="4" count="1">
            <x v="162"/>
          </reference>
        </references>
      </pivotArea>
    </format>
    <format dxfId="12405">
      <pivotArea dataOnly="0" labelOnly="1" fieldPosition="0">
        <references count="5">
          <reference field="0" count="1" selected="0">
            <x v="161"/>
          </reference>
          <reference field="1" count="1" selected="0">
            <x v="159"/>
          </reference>
          <reference field="2" count="1" selected="0">
            <x v="160"/>
          </reference>
          <reference field="3" count="1" selected="0">
            <x v="160"/>
          </reference>
          <reference field="4" count="1">
            <x v="163"/>
          </reference>
        </references>
      </pivotArea>
    </format>
    <format dxfId="12404">
      <pivotArea dataOnly="0" labelOnly="1" fieldPosition="0">
        <references count="5">
          <reference field="0" count="1" selected="0">
            <x v="162"/>
          </reference>
          <reference field="1" count="1" selected="0">
            <x v="160"/>
          </reference>
          <reference field="2" count="1" selected="0">
            <x v="161"/>
          </reference>
          <reference field="3" count="1" selected="0">
            <x v="161"/>
          </reference>
          <reference field="4" count="1">
            <x v="164"/>
          </reference>
        </references>
      </pivotArea>
    </format>
    <format dxfId="12403">
      <pivotArea dataOnly="0" labelOnly="1" fieldPosition="0">
        <references count="5">
          <reference field="0" count="1" selected="0">
            <x v="163"/>
          </reference>
          <reference field="1" count="1" selected="0">
            <x v="161"/>
          </reference>
          <reference field="2" count="1" selected="0">
            <x v="162"/>
          </reference>
          <reference field="3" count="1" selected="0">
            <x v="162"/>
          </reference>
          <reference field="4" count="1">
            <x v="165"/>
          </reference>
        </references>
      </pivotArea>
    </format>
    <format dxfId="12402">
      <pivotArea dataOnly="0" labelOnly="1" fieldPosition="0">
        <references count="5">
          <reference field="0" count="1" selected="0">
            <x v="164"/>
          </reference>
          <reference field="1" count="1" selected="0">
            <x v="162"/>
          </reference>
          <reference field="2" count="1" selected="0">
            <x v="163"/>
          </reference>
          <reference field="3" count="1" selected="0">
            <x v="163"/>
          </reference>
          <reference field="4" count="1">
            <x v="166"/>
          </reference>
        </references>
      </pivotArea>
    </format>
    <format dxfId="12401">
      <pivotArea dataOnly="0" labelOnly="1" fieldPosition="0">
        <references count="5">
          <reference field="0" count="1" selected="0">
            <x v="165"/>
          </reference>
          <reference field="1" count="1" selected="0">
            <x v="163"/>
          </reference>
          <reference field="2" count="1" selected="0">
            <x v="164"/>
          </reference>
          <reference field="3" count="1" selected="0">
            <x v="164"/>
          </reference>
          <reference field="4" count="1">
            <x v="167"/>
          </reference>
        </references>
      </pivotArea>
    </format>
    <format dxfId="12400">
      <pivotArea dataOnly="0" labelOnly="1" fieldPosition="0">
        <references count="5">
          <reference field="0" count="1" selected="0">
            <x v="166"/>
          </reference>
          <reference field="1" count="1" selected="0">
            <x v="164"/>
          </reference>
          <reference field="2" count="1" selected="0">
            <x v="165"/>
          </reference>
          <reference field="3" count="1" selected="0">
            <x v="165"/>
          </reference>
          <reference field="4" count="1">
            <x v="168"/>
          </reference>
        </references>
      </pivotArea>
    </format>
    <format dxfId="12399">
      <pivotArea dataOnly="0" labelOnly="1" fieldPosition="0">
        <references count="5">
          <reference field="0" count="1" selected="0">
            <x v="167"/>
          </reference>
          <reference field="1" count="1" selected="0">
            <x v="165"/>
          </reference>
          <reference field="2" count="1" selected="0">
            <x v="166"/>
          </reference>
          <reference field="3" count="1" selected="0">
            <x v="166"/>
          </reference>
          <reference field="4" count="1">
            <x v="169"/>
          </reference>
        </references>
      </pivotArea>
    </format>
    <format dxfId="12398">
      <pivotArea dataOnly="0" labelOnly="1" fieldPosition="0">
        <references count="5">
          <reference field="0" count="1" selected="0">
            <x v="168"/>
          </reference>
          <reference field="1" count="1" selected="0">
            <x v="166"/>
          </reference>
          <reference field="2" count="1" selected="0">
            <x v="167"/>
          </reference>
          <reference field="3" count="1" selected="0">
            <x v="167"/>
          </reference>
          <reference field="4" count="1">
            <x v="170"/>
          </reference>
        </references>
      </pivotArea>
    </format>
    <format dxfId="12397">
      <pivotArea dataOnly="0" labelOnly="1" fieldPosition="0">
        <references count="5">
          <reference field="0" count="1" selected="0">
            <x v="169"/>
          </reference>
          <reference field="1" count="1" selected="0">
            <x v="167"/>
          </reference>
          <reference field="2" count="1" selected="0">
            <x v="168"/>
          </reference>
          <reference field="3" count="1" selected="0">
            <x v="168"/>
          </reference>
          <reference field="4" count="1">
            <x v="171"/>
          </reference>
        </references>
      </pivotArea>
    </format>
    <format dxfId="12396">
      <pivotArea dataOnly="0" labelOnly="1" fieldPosition="0">
        <references count="5">
          <reference field="0" count="1" selected="0">
            <x v="170"/>
          </reference>
          <reference field="1" count="1" selected="0">
            <x v="168"/>
          </reference>
          <reference field="2" count="1" selected="0">
            <x v="169"/>
          </reference>
          <reference field="3" count="1" selected="0">
            <x v="169"/>
          </reference>
          <reference field="4" count="1">
            <x v="172"/>
          </reference>
        </references>
      </pivotArea>
    </format>
    <format dxfId="12395">
      <pivotArea dataOnly="0" labelOnly="1" fieldPosition="0">
        <references count="5">
          <reference field="0" count="1" selected="0">
            <x v="171"/>
          </reference>
          <reference field="1" count="1" selected="0">
            <x v="169"/>
          </reference>
          <reference field="2" count="1" selected="0">
            <x v="170"/>
          </reference>
          <reference field="3" count="1" selected="0">
            <x v="170"/>
          </reference>
          <reference field="4" count="1">
            <x v="173"/>
          </reference>
        </references>
      </pivotArea>
    </format>
    <format dxfId="12394">
      <pivotArea dataOnly="0" labelOnly="1" fieldPosition="0">
        <references count="5">
          <reference field="0" count="1" selected="0">
            <x v="172"/>
          </reference>
          <reference field="1" count="1" selected="0">
            <x v="170"/>
          </reference>
          <reference field="2" count="1" selected="0">
            <x v="171"/>
          </reference>
          <reference field="3" count="1" selected="0">
            <x v="171"/>
          </reference>
          <reference field="4" count="1">
            <x v="174"/>
          </reference>
        </references>
      </pivotArea>
    </format>
    <format dxfId="12393">
      <pivotArea dataOnly="0" labelOnly="1" fieldPosition="0">
        <references count="5">
          <reference field="0" count="1" selected="0">
            <x v="173"/>
          </reference>
          <reference field="1" count="1" selected="0">
            <x v="171"/>
          </reference>
          <reference field="2" count="1" selected="0">
            <x v="172"/>
          </reference>
          <reference field="3" count="1" selected="0">
            <x v="172"/>
          </reference>
          <reference field="4" count="1">
            <x v="175"/>
          </reference>
        </references>
      </pivotArea>
    </format>
    <format dxfId="12392">
      <pivotArea dataOnly="0" labelOnly="1" fieldPosition="0">
        <references count="5">
          <reference field="0" count="1" selected="0">
            <x v="174"/>
          </reference>
          <reference field="1" count="1" selected="0">
            <x v="172"/>
          </reference>
          <reference field="2" count="1" selected="0">
            <x v="173"/>
          </reference>
          <reference field="3" count="1" selected="0">
            <x v="173"/>
          </reference>
          <reference field="4" count="1">
            <x v="176"/>
          </reference>
        </references>
      </pivotArea>
    </format>
    <format dxfId="12391">
      <pivotArea dataOnly="0" labelOnly="1" fieldPosition="0">
        <references count="5">
          <reference field="0" count="1" selected="0">
            <x v="175"/>
          </reference>
          <reference field="1" count="1" selected="0">
            <x v="173"/>
          </reference>
          <reference field="2" count="1" selected="0">
            <x v="174"/>
          </reference>
          <reference field="3" count="1" selected="0">
            <x v="174"/>
          </reference>
          <reference field="4" count="1">
            <x v="177"/>
          </reference>
        </references>
      </pivotArea>
    </format>
    <format dxfId="12390">
      <pivotArea dataOnly="0" labelOnly="1" fieldPosition="0">
        <references count="5">
          <reference field="0" count="1" selected="0">
            <x v="176"/>
          </reference>
          <reference field="1" count="1" selected="0">
            <x v="174"/>
          </reference>
          <reference field="2" count="1" selected="0">
            <x v="175"/>
          </reference>
          <reference field="3" count="1" selected="0">
            <x v="175"/>
          </reference>
          <reference field="4" count="1">
            <x v="178"/>
          </reference>
        </references>
      </pivotArea>
    </format>
    <format dxfId="12389">
      <pivotArea dataOnly="0" labelOnly="1" fieldPosition="0">
        <references count="5">
          <reference field="0" count="1" selected="0">
            <x v="177"/>
          </reference>
          <reference field="1" count="1" selected="0">
            <x v="175"/>
          </reference>
          <reference field="2" count="1" selected="0">
            <x v="176"/>
          </reference>
          <reference field="3" count="1" selected="0">
            <x v="176"/>
          </reference>
          <reference field="4" count="1">
            <x v="179"/>
          </reference>
        </references>
      </pivotArea>
    </format>
    <format dxfId="12388">
      <pivotArea dataOnly="0" labelOnly="1" fieldPosition="0">
        <references count="5">
          <reference field="0" count="1" selected="0">
            <x v="178"/>
          </reference>
          <reference field="1" count="1" selected="0">
            <x v="176"/>
          </reference>
          <reference field="2" count="1" selected="0">
            <x v="177"/>
          </reference>
          <reference field="3" count="1" selected="0">
            <x v="177"/>
          </reference>
          <reference field="4" count="1">
            <x v="180"/>
          </reference>
        </references>
      </pivotArea>
    </format>
    <format dxfId="12387">
      <pivotArea dataOnly="0" labelOnly="1" fieldPosition="0">
        <references count="5">
          <reference field="0" count="1" selected="0">
            <x v="179"/>
          </reference>
          <reference field="1" count="1" selected="0">
            <x v="177"/>
          </reference>
          <reference field="2" count="1" selected="0">
            <x v="178"/>
          </reference>
          <reference field="3" count="1" selected="0">
            <x v="178"/>
          </reference>
          <reference field="4" count="1">
            <x v="181"/>
          </reference>
        </references>
      </pivotArea>
    </format>
    <format dxfId="12386">
      <pivotArea dataOnly="0" labelOnly="1" fieldPosition="0">
        <references count="5">
          <reference field="0" count="1" selected="0">
            <x v="180"/>
          </reference>
          <reference field="1" count="1" selected="0">
            <x v="178"/>
          </reference>
          <reference field="2" count="1" selected="0">
            <x v="179"/>
          </reference>
          <reference field="3" count="1" selected="0">
            <x v="179"/>
          </reference>
          <reference field="4" count="1">
            <x v="182"/>
          </reference>
        </references>
      </pivotArea>
    </format>
    <format dxfId="12385">
      <pivotArea dataOnly="0" labelOnly="1" fieldPosition="0">
        <references count="5">
          <reference field="0" count="1" selected="0">
            <x v="181"/>
          </reference>
          <reference field="1" count="1" selected="0">
            <x v="179"/>
          </reference>
          <reference field="2" count="1" selected="0">
            <x v="180"/>
          </reference>
          <reference field="3" count="1" selected="0">
            <x v="180"/>
          </reference>
          <reference field="4" count="1">
            <x v="183"/>
          </reference>
        </references>
      </pivotArea>
    </format>
    <format dxfId="12384">
      <pivotArea dataOnly="0" labelOnly="1" fieldPosition="0">
        <references count="5">
          <reference field="0" count="1" selected="0">
            <x v="182"/>
          </reference>
          <reference field="1" count="1" selected="0">
            <x v="180"/>
          </reference>
          <reference field="2" count="1" selected="0">
            <x v="181"/>
          </reference>
          <reference field="3" count="1" selected="0">
            <x v="181"/>
          </reference>
          <reference field="4" count="1">
            <x v="184"/>
          </reference>
        </references>
      </pivotArea>
    </format>
    <format dxfId="12383">
      <pivotArea dataOnly="0" labelOnly="1" fieldPosition="0">
        <references count="5">
          <reference field="0" count="1" selected="0">
            <x v="183"/>
          </reference>
          <reference field="1" count="1" selected="0">
            <x v="181"/>
          </reference>
          <reference field="2" count="1" selected="0">
            <x v="182"/>
          </reference>
          <reference field="3" count="1" selected="0">
            <x v="182"/>
          </reference>
          <reference field="4" count="1">
            <x v="185"/>
          </reference>
        </references>
      </pivotArea>
    </format>
    <format dxfId="12382">
      <pivotArea dataOnly="0" labelOnly="1" fieldPosition="0">
        <references count="5">
          <reference field="0" count="1" selected="0">
            <x v="184"/>
          </reference>
          <reference field="1" count="1" selected="0">
            <x v="182"/>
          </reference>
          <reference field="2" count="1" selected="0">
            <x v="183"/>
          </reference>
          <reference field="3" count="1" selected="0">
            <x v="183"/>
          </reference>
          <reference field="4" count="1">
            <x v="186"/>
          </reference>
        </references>
      </pivotArea>
    </format>
    <format dxfId="12381">
      <pivotArea dataOnly="0" labelOnly="1" fieldPosition="0">
        <references count="5">
          <reference field="0" count="1" selected="0">
            <x v="185"/>
          </reference>
          <reference field="1" count="1" selected="0">
            <x v="183"/>
          </reference>
          <reference field="2" count="1" selected="0">
            <x v="184"/>
          </reference>
          <reference field="3" count="1" selected="0">
            <x v="184"/>
          </reference>
          <reference field="4" count="1">
            <x v="187"/>
          </reference>
        </references>
      </pivotArea>
    </format>
    <format dxfId="12380">
      <pivotArea dataOnly="0" labelOnly="1" fieldPosition="0">
        <references count="5">
          <reference field="0" count="1" selected="0">
            <x v="186"/>
          </reference>
          <reference field="1" count="1" selected="0">
            <x v="184"/>
          </reference>
          <reference field="2" count="1" selected="0">
            <x v="185"/>
          </reference>
          <reference field="3" count="1" selected="0">
            <x v="185"/>
          </reference>
          <reference field="4" count="1">
            <x v="188"/>
          </reference>
        </references>
      </pivotArea>
    </format>
    <format dxfId="12379">
      <pivotArea dataOnly="0" labelOnly="1" fieldPosition="0">
        <references count="5">
          <reference field="0" count="1" selected="0">
            <x v="187"/>
          </reference>
          <reference field="1" count="1" selected="0">
            <x v="185"/>
          </reference>
          <reference field="2" count="1" selected="0">
            <x v="186"/>
          </reference>
          <reference field="3" count="1" selected="0">
            <x v="186"/>
          </reference>
          <reference field="4" count="1">
            <x v="189"/>
          </reference>
        </references>
      </pivotArea>
    </format>
    <format dxfId="12378">
      <pivotArea dataOnly="0" labelOnly="1" fieldPosition="0">
        <references count="5">
          <reference field="0" count="1" selected="0">
            <x v="188"/>
          </reference>
          <reference field="1" count="1" selected="0">
            <x v="186"/>
          </reference>
          <reference field="2" count="1" selected="0">
            <x v="187"/>
          </reference>
          <reference field="3" count="1" selected="0">
            <x v="187"/>
          </reference>
          <reference field="4" count="1">
            <x v="190"/>
          </reference>
        </references>
      </pivotArea>
    </format>
    <format dxfId="12377">
      <pivotArea dataOnly="0" labelOnly="1" fieldPosition="0">
        <references count="5">
          <reference field="0" count="1" selected="0">
            <x v="189"/>
          </reference>
          <reference field="1" count="1" selected="0">
            <x v="187"/>
          </reference>
          <reference field="2" count="1" selected="0">
            <x v="188"/>
          </reference>
          <reference field="3" count="1" selected="0">
            <x v="188"/>
          </reference>
          <reference field="4" count="1">
            <x v="191"/>
          </reference>
        </references>
      </pivotArea>
    </format>
    <format dxfId="12376">
      <pivotArea dataOnly="0" labelOnly="1" fieldPosition="0">
        <references count="5">
          <reference field="0" count="1" selected="0">
            <x v="190"/>
          </reference>
          <reference field="1" count="1" selected="0">
            <x v="188"/>
          </reference>
          <reference field="2" count="1" selected="0">
            <x v="189"/>
          </reference>
          <reference field="3" count="1" selected="0">
            <x v="189"/>
          </reference>
          <reference field="4" count="1">
            <x v="192"/>
          </reference>
        </references>
      </pivotArea>
    </format>
    <format dxfId="12375">
      <pivotArea dataOnly="0" labelOnly="1" fieldPosition="0">
        <references count="5">
          <reference field="0" count="1" selected="0">
            <x v="191"/>
          </reference>
          <reference field="1" count="1" selected="0">
            <x v="189"/>
          </reference>
          <reference field="2" count="1" selected="0">
            <x v="190"/>
          </reference>
          <reference field="3" count="1" selected="0">
            <x v="190"/>
          </reference>
          <reference field="4" count="1">
            <x v="193"/>
          </reference>
        </references>
      </pivotArea>
    </format>
    <format dxfId="12374">
      <pivotArea dataOnly="0" labelOnly="1" fieldPosition="0">
        <references count="5">
          <reference field="0" count="1" selected="0">
            <x v="192"/>
          </reference>
          <reference field="1" count="1" selected="0">
            <x v="190"/>
          </reference>
          <reference field="2" count="1" selected="0">
            <x v="191"/>
          </reference>
          <reference field="3" count="1" selected="0">
            <x v="191"/>
          </reference>
          <reference field="4" count="1">
            <x v="194"/>
          </reference>
        </references>
      </pivotArea>
    </format>
    <format dxfId="12373">
      <pivotArea dataOnly="0" labelOnly="1" fieldPosition="0">
        <references count="5">
          <reference field="0" count="1" selected="0">
            <x v="193"/>
          </reference>
          <reference field="1" count="1" selected="0">
            <x v="191"/>
          </reference>
          <reference field="2" count="1" selected="0">
            <x v="192"/>
          </reference>
          <reference field="3" count="1" selected="0">
            <x v="192"/>
          </reference>
          <reference field="4" count="1">
            <x v="195"/>
          </reference>
        </references>
      </pivotArea>
    </format>
    <format dxfId="12372">
      <pivotArea dataOnly="0" labelOnly="1" fieldPosition="0">
        <references count="5">
          <reference field="0" count="1" selected="0">
            <x v="194"/>
          </reference>
          <reference field="1" count="1" selected="0">
            <x v="192"/>
          </reference>
          <reference field="2" count="1" selected="0">
            <x v="193"/>
          </reference>
          <reference field="3" count="1" selected="0">
            <x v="193"/>
          </reference>
          <reference field="4" count="1">
            <x v="196"/>
          </reference>
        </references>
      </pivotArea>
    </format>
    <format dxfId="12371">
      <pivotArea dataOnly="0" labelOnly="1" fieldPosition="0">
        <references count="5">
          <reference field="0" count="1" selected="0">
            <x v="195"/>
          </reference>
          <reference field="1" count="1" selected="0">
            <x v="193"/>
          </reference>
          <reference field="2" count="1" selected="0">
            <x v="194"/>
          </reference>
          <reference field="3" count="1" selected="0">
            <x v="194"/>
          </reference>
          <reference field="4" count="1">
            <x v="197"/>
          </reference>
        </references>
      </pivotArea>
    </format>
    <format dxfId="12370">
      <pivotArea dataOnly="0" labelOnly="1" fieldPosition="0">
        <references count="5">
          <reference field="0" count="1" selected="0">
            <x v="196"/>
          </reference>
          <reference field="1" count="1" selected="0">
            <x v="194"/>
          </reference>
          <reference field="2" count="1" selected="0">
            <x v="195"/>
          </reference>
          <reference field="3" count="1" selected="0">
            <x v="195"/>
          </reference>
          <reference field="4" count="1">
            <x v="198"/>
          </reference>
        </references>
      </pivotArea>
    </format>
    <format dxfId="12369">
      <pivotArea dataOnly="0" labelOnly="1" fieldPosition="0">
        <references count="5">
          <reference field="0" count="1" selected="0">
            <x v="197"/>
          </reference>
          <reference field="1" count="1" selected="0">
            <x v="195"/>
          </reference>
          <reference field="2" count="1" selected="0">
            <x v="196"/>
          </reference>
          <reference field="3" count="1" selected="0">
            <x v="196"/>
          </reference>
          <reference field="4" count="1">
            <x v="199"/>
          </reference>
        </references>
      </pivotArea>
    </format>
    <format dxfId="12368">
      <pivotArea dataOnly="0" labelOnly="1" fieldPosition="0">
        <references count="5">
          <reference field="0" count="1" selected="0">
            <x v="198"/>
          </reference>
          <reference field="1" count="1" selected="0">
            <x v="196"/>
          </reference>
          <reference field="2" count="1" selected="0">
            <x v="197"/>
          </reference>
          <reference field="3" count="1" selected="0">
            <x v="197"/>
          </reference>
          <reference field="4" count="1">
            <x v="200"/>
          </reference>
        </references>
      </pivotArea>
    </format>
    <format dxfId="12367">
      <pivotArea dataOnly="0" labelOnly="1" fieldPosition="0">
        <references count="5">
          <reference field="0" count="1" selected="0">
            <x v="199"/>
          </reference>
          <reference field="1" count="1" selected="0">
            <x v="197"/>
          </reference>
          <reference field="2" count="1" selected="0">
            <x v="198"/>
          </reference>
          <reference field="3" count="1" selected="0">
            <x v="198"/>
          </reference>
          <reference field="4" count="1">
            <x v="201"/>
          </reference>
        </references>
      </pivotArea>
    </format>
    <format dxfId="12366">
      <pivotArea dataOnly="0" labelOnly="1" fieldPosition="0">
        <references count="5">
          <reference field="0" count="1" selected="0">
            <x v="200"/>
          </reference>
          <reference field="1" count="1" selected="0">
            <x v="198"/>
          </reference>
          <reference field="2" count="1" selected="0">
            <x v="199"/>
          </reference>
          <reference field="3" count="1" selected="0">
            <x v="199"/>
          </reference>
          <reference field="4" count="1">
            <x v="202"/>
          </reference>
        </references>
      </pivotArea>
    </format>
    <format dxfId="12365">
      <pivotArea dataOnly="0" labelOnly="1" fieldPosition="0">
        <references count="5">
          <reference field="0" count="1" selected="0">
            <x v="201"/>
          </reference>
          <reference field="1" count="1" selected="0">
            <x v="199"/>
          </reference>
          <reference field="2" count="1" selected="0">
            <x v="200"/>
          </reference>
          <reference field="3" count="1" selected="0">
            <x v="200"/>
          </reference>
          <reference field="4" count="1">
            <x v="203"/>
          </reference>
        </references>
      </pivotArea>
    </format>
    <format dxfId="12364">
      <pivotArea dataOnly="0" labelOnly="1" fieldPosition="0">
        <references count="5">
          <reference field="0" count="1" selected="0">
            <x v="202"/>
          </reference>
          <reference field="1" count="1" selected="0">
            <x v="200"/>
          </reference>
          <reference field="2" count="1" selected="0">
            <x v="201"/>
          </reference>
          <reference field="3" count="1" selected="0">
            <x v="201"/>
          </reference>
          <reference field="4" count="1">
            <x v="204"/>
          </reference>
        </references>
      </pivotArea>
    </format>
    <format dxfId="12363">
      <pivotArea dataOnly="0" labelOnly="1" fieldPosition="0">
        <references count="5">
          <reference field="0" count="1" selected="0">
            <x v="203"/>
          </reference>
          <reference field="1" count="1" selected="0">
            <x v="201"/>
          </reference>
          <reference field="2" count="1" selected="0">
            <x v="202"/>
          </reference>
          <reference field="3" count="1" selected="0">
            <x v="202"/>
          </reference>
          <reference field="4" count="1">
            <x v="205"/>
          </reference>
        </references>
      </pivotArea>
    </format>
    <format dxfId="12362">
      <pivotArea dataOnly="0" labelOnly="1" fieldPosition="0">
        <references count="5">
          <reference field="0" count="1" selected="0">
            <x v="204"/>
          </reference>
          <reference field="1" count="1" selected="0">
            <x v="202"/>
          </reference>
          <reference field="2" count="1" selected="0">
            <x v="203"/>
          </reference>
          <reference field="3" count="1" selected="0">
            <x v="203"/>
          </reference>
          <reference field="4" count="1">
            <x v="206"/>
          </reference>
        </references>
      </pivotArea>
    </format>
    <format dxfId="12361">
      <pivotArea dataOnly="0" labelOnly="1" fieldPosition="0">
        <references count="5">
          <reference field="0" count="1" selected="0">
            <x v="205"/>
          </reference>
          <reference field="1" count="1" selected="0">
            <x v="203"/>
          </reference>
          <reference field="2" count="1" selected="0">
            <x v="204"/>
          </reference>
          <reference field="3" count="1" selected="0">
            <x v="204"/>
          </reference>
          <reference field="4" count="1">
            <x v="207"/>
          </reference>
        </references>
      </pivotArea>
    </format>
    <format dxfId="12360">
      <pivotArea dataOnly="0" labelOnly="1" fieldPosition="0">
        <references count="5">
          <reference field="0" count="1" selected="0">
            <x v="206"/>
          </reference>
          <reference field="1" count="1" selected="0">
            <x v="204"/>
          </reference>
          <reference field="2" count="1" selected="0">
            <x v="205"/>
          </reference>
          <reference field="3" count="1" selected="0">
            <x v="205"/>
          </reference>
          <reference field="4" count="1">
            <x v="208"/>
          </reference>
        </references>
      </pivotArea>
    </format>
    <format dxfId="12359">
      <pivotArea dataOnly="0" labelOnly="1" fieldPosition="0">
        <references count="5">
          <reference field="0" count="1" selected="0">
            <x v="207"/>
          </reference>
          <reference field="1" count="1" selected="0">
            <x v="205"/>
          </reference>
          <reference field="2" count="1" selected="0">
            <x v="206"/>
          </reference>
          <reference field="3" count="1" selected="0">
            <x v="206"/>
          </reference>
          <reference field="4" count="1">
            <x v="209"/>
          </reference>
        </references>
      </pivotArea>
    </format>
    <format dxfId="12358">
      <pivotArea dataOnly="0" labelOnly="1" fieldPosition="0">
        <references count="5">
          <reference field="0" count="1" selected="0">
            <x v="208"/>
          </reference>
          <reference field="1" count="1" selected="0">
            <x v="206"/>
          </reference>
          <reference field="2" count="1" selected="0">
            <x v="207"/>
          </reference>
          <reference field="3" count="1" selected="0">
            <x v="207"/>
          </reference>
          <reference field="4" count="1">
            <x v="210"/>
          </reference>
        </references>
      </pivotArea>
    </format>
    <format dxfId="12357">
      <pivotArea dataOnly="0" labelOnly="1" fieldPosition="0">
        <references count="5">
          <reference field="0" count="1" selected="0">
            <x v="209"/>
          </reference>
          <reference field="1" count="1" selected="0">
            <x v="207"/>
          </reference>
          <reference field="2" count="1" selected="0">
            <x v="208"/>
          </reference>
          <reference field="3" count="1" selected="0">
            <x v="208"/>
          </reference>
          <reference field="4" count="1">
            <x v="211"/>
          </reference>
        </references>
      </pivotArea>
    </format>
    <format dxfId="12356">
      <pivotArea dataOnly="0" labelOnly="1" fieldPosition="0">
        <references count="5">
          <reference field="0" count="1" selected="0">
            <x v="210"/>
          </reference>
          <reference field="1" count="1" selected="0">
            <x v="208"/>
          </reference>
          <reference field="2" count="1" selected="0">
            <x v="209"/>
          </reference>
          <reference field="3" count="1" selected="0">
            <x v="209"/>
          </reference>
          <reference field="4" count="1">
            <x v="212"/>
          </reference>
        </references>
      </pivotArea>
    </format>
    <format dxfId="12355">
      <pivotArea dataOnly="0" labelOnly="1" fieldPosition="0">
        <references count="5">
          <reference field="0" count="1" selected="0">
            <x v="211"/>
          </reference>
          <reference field="1" count="1" selected="0">
            <x v="209"/>
          </reference>
          <reference field="2" count="1" selected="0">
            <x v="210"/>
          </reference>
          <reference field="3" count="1" selected="0">
            <x v="210"/>
          </reference>
          <reference field="4" count="1">
            <x v="213"/>
          </reference>
        </references>
      </pivotArea>
    </format>
    <format dxfId="12354">
      <pivotArea dataOnly="0" labelOnly="1" fieldPosition="0">
        <references count="5">
          <reference field="0" count="1" selected="0">
            <x v="212"/>
          </reference>
          <reference field="1" count="1" selected="0">
            <x v="210"/>
          </reference>
          <reference field="2" count="1" selected="0">
            <x v="211"/>
          </reference>
          <reference field="3" count="1" selected="0">
            <x v="211"/>
          </reference>
          <reference field="4" count="1">
            <x v="214"/>
          </reference>
        </references>
      </pivotArea>
    </format>
    <format dxfId="12353">
      <pivotArea dataOnly="0" labelOnly="1" fieldPosition="0">
        <references count="5">
          <reference field="0" count="1" selected="0">
            <x v="213"/>
          </reference>
          <reference field="1" count="1" selected="0">
            <x v="211"/>
          </reference>
          <reference field="2" count="1" selected="0">
            <x v="212"/>
          </reference>
          <reference field="3" count="1" selected="0">
            <x v="212"/>
          </reference>
          <reference field="4" count="1">
            <x v="215"/>
          </reference>
        </references>
      </pivotArea>
    </format>
    <format dxfId="12352">
      <pivotArea dataOnly="0" labelOnly="1" fieldPosition="0">
        <references count="5">
          <reference field="0" count="1" selected="0">
            <x v="214"/>
          </reference>
          <reference field="1" count="1" selected="0">
            <x v="212"/>
          </reference>
          <reference field="2" count="1" selected="0">
            <x v="213"/>
          </reference>
          <reference field="3" count="1" selected="0">
            <x v="213"/>
          </reference>
          <reference field="4" count="1">
            <x v="216"/>
          </reference>
        </references>
      </pivotArea>
    </format>
    <format dxfId="12351">
      <pivotArea dataOnly="0" labelOnly="1" fieldPosition="0">
        <references count="5">
          <reference field="0" count="1" selected="0">
            <x v="215"/>
          </reference>
          <reference field="1" count="1" selected="0">
            <x v="213"/>
          </reference>
          <reference field="2" count="1" selected="0">
            <x v="214"/>
          </reference>
          <reference field="3" count="1" selected="0">
            <x v="214"/>
          </reference>
          <reference field="4" count="1">
            <x v="217"/>
          </reference>
        </references>
      </pivotArea>
    </format>
    <format dxfId="12350">
      <pivotArea dataOnly="0" labelOnly="1" fieldPosition="0">
        <references count="5">
          <reference field="0" count="1" selected="0">
            <x v="216"/>
          </reference>
          <reference field="1" count="1" selected="0">
            <x v="214"/>
          </reference>
          <reference field="2" count="1" selected="0">
            <x v="215"/>
          </reference>
          <reference field="3" count="1" selected="0">
            <x v="215"/>
          </reference>
          <reference field="4" count="1">
            <x v="218"/>
          </reference>
        </references>
      </pivotArea>
    </format>
    <format dxfId="12349">
      <pivotArea dataOnly="0" labelOnly="1" fieldPosition="0">
        <references count="5">
          <reference field="0" count="1" selected="0">
            <x v="217"/>
          </reference>
          <reference field="1" count="1" selected="0">
            <x v="215"/>
          </reference>
          <reference field="2" count="1" selected="0">
            <x v="216"/>
          </reference>
          <reference field="3" count="1" selected="0">
            <x v="216"/>
          </reference>
          <reference field="4" count="1">
            <x v="219"/>
          </reference>
        </references>
      </pivotArea>
    </format>
    <format dxfId="12348">
      <pivotArea dataOnly="0" labelOnly="1" fieldPosition="0">
        <references count="5">
          <reference field="0" count="1" selected="0">
            <x v="218"/>
          </reference>
          <reference field="1" count="1" selected="0">
            <x v="216"/>
          </reference>
          <reference field="2" count="1" selected="0">
            <x v="217"/>
          </reference>
          <reference field="3" count="1" selected="0">
            <x v="217"/>
          </reference>
          <reference field="4" count="1">
            <x v="220"/>
          </reference>
        </references>
      </pivotArea>
    </format>
    <format dxfId="12347">
      <pivotArea dataOnly="0" labelOnly="1" fieldPosition="0">
        <references count="5">
          <reference field="0" count="1" selected="0">
            <x v="219"/>
          </reference>
          <reference field="1" count="1" selected="0">
            <x v="217"/>
          </reference>
          <reference field="2" count="1" selected="0">
            <x v="218"/>
          </reference>
          <reference field="3" count="1" selected="0">
            <x v="218"/>
          </reference>
          <reference field="4" count="1">
            <x v="221"/>
          </reference>
        </references>
      </pivotArea>
    </format>
    <format dxfId="12346">
      <pivotArea dataOnly="0" labelOnly="1" fieldPosition="0">
        <references count="5">
          <reference field="0" count="1" selected="0">
            <x v="220"/>
          </reference>
          <reference field="1" count="1" selected="0">
            <x v="218"/>
          </reference>
          <reference field="2" count="1" selected="0">
            <x v="219"/>
          </reference>
          <reference field="3" count="1" selected="0">
            <x v="219"/>
          </reference>
          <reference field="4" count="1">
            <x v="222"/>
          </reference>
        </references>
      </pivotArea>
    </format>
    <format dxfId="12345">
      <pivotArea dataOnly="0" labelOnly="1" fieldPosition="0">
        <references count="5">
          <reference field="0" count="1" selected="0">
            <x v="221"/>
          </reference>
          <reference field="1" count="1" selected="0">
            <x v="219"/>
          </reference>
          <reference field="2" count="1" selected="0">
            <x v="220"/>
          </reference>
          <reference field="3" count="1" selected="0">
            <x v="220"/>
          </reference>
          <reference field="4" count="1">
            <x v="223"/>
          </reference>
        </references>
      </pivotArea>
    </format>
    <format dxfId="12344">
      <pivotArea dataOnly="0" labelOnly="1" fieldPosition="0">
        <references count="5">
          <reference field="0" count="1" selected="0">
            <x v="222"/>
          </reference>
          <reference field="1" count="1" selected="0">
            <x v="220"/>
          </reference>
          <reference field="2" count="1" selected="0">
            <x v="221"/>
          </reference>
          <reference field="3" count="1" selected="0">
            <x v="221"/>
          </reference>
          <reference field="4" count="1">
            <x v="224"/>
          </reference>
        </references>
      </pivotArea>
    </format>
    <format dxfId="12343">
      <pivotArea dataOnly="0" labelOnly="1" fieldPosition="0">
        <references count="5">
          <reference field="0" count="1" selected="0">
            <x v="223"/>
          </reference>
          <reference field="1" count="1" selected="0">
            <x v="221"/>
          </reference>
          <reference field="2" count="1" selected="0">
            <x v="222"/>
          </reference>
          <reference field="3" count="1" selected="0">
            <x v="222"/>
          </reference>
          <reference field="4" count="1">
            <x v="225"/>
          </reference>
        </references>
      </pivotArea>
    </format>
    <format dxfId="12342">
      <pivotArea dataOnly="0" labelOnly="1" fieldPosition="0">
        <references count="5">
          <reference field="0" count="1" selected="0">
            <x v="224"/>
          </reference>
          <reference field="1" count="1" selected="0">
            <x v="222"/>
          </reference>
          <reference field="2" count="1" selected="0">
            <x v="223"/>
          </reference>
          <reference field="3" count="1" selected="0">
            <x v="223"/>
          </reference>
          <reference field="4" count="1">
            <x v="226"/>
          </reference>
        </references>
      </pivotArea>
    </format>
    <format dxfId="12341">
      <pivotArea dataOnly="0" labelOnly="1" fieldPosition="0">
        <references count="5">
          <reference field="0" count="1" selected="0">
            <x v="225"/>
          </reference>
          <reference field="1" count="1" selected="0">
            <x v="223"/>
          </reference>
          <reference field="2" count="1" selected="0">
            <x v="224"/>
          </reference>
          <reference field="3" count="1" selected="0">
            <x v="224"/>
          </reference>
          <reference field="4" count="1">
            <x v="227"/>
          </reference>
        </references>
      </pivotArea>
    </format>
    <format dxfId="12340">
      <pivotArea dataOnly="0" labelOnly="1" fieldPosition="0">
        <references count="5">
          <reference field="0" count="1" selected="0">
            <x v="226"/>
          </reference>
          <reference field="1" count="1" selected="0">
            <x v="224"/>
          </reference>
          <reference field="2" count="1" selected="0">
            <x v="225"/>
          </reference>
          <reference field="3" count="1" selected="0">
            <x v="225"/>
          </reference>
          <reference field="4" count="1">
            <x v="228"/>
          </reference>
        </references>
      </pivotArea>
    </format>
    <format dxfId="12339">
      <pivotArea dataOnly="0" labelOnly="1" fieldPosition="0">
        <references count="5">
          <reference field="0" count="1" selected="0">
            <x v="227"/>
          </reference>
          <reference field="1" count="1" selected="0">
            <x v="225"/>
          </reference>
          <reference field="2" count="1" selected="0">
            <x v="226"/>
          </reference>
          <reference field="3" count="1" selected="0">
            <x v="226"/>
          </reference>
          <reference field="4" count="1">
            <x v="229"/>
          </reference>
        </references>
      </pivotArea>
    </format>
    <format dxfId="12338">
      <pivotArea dataOnly="0" labelOnly="1" fieldPosition="0">
        <references count="5">
          <reference field="0" count="1" selected="0">
            <x v="228"/>
          </reference>
          <reference field="1" count="1" selected="0">
            <x v="226"/>
          </reference>
          <reference field="2" count="1" selected="0">
            <x v="227"/>
          </reference>
          <reference field="3" count="1" selected="0">
            <x v="227"/>
          </reference>
          <reference field="4" count="1">
            <x v="230"/>
          </reference>
        </references>
      </pivotArea>
    </format>
    <format dxfId="12337">
      <pivotArea dataOnly="0" labelOnly="1" fieldPosition="0">
        <references count="5">
          <reference field="0" count="1" selected="0">
            <x v="229"/>
          </reference>
          <reference field="1" count="1" selected="0">
            <x v="227"/>
          </reference>
          <reference field="2" count="1" selected="0">
            <x v="228"/>
          </reference>
          <reference field="3" count="1" selected="0">
            <x v="228"/>
          </reference>
          <reference field="4" count="1">
            <x v="231"/>
          </reference>
        </references>
      </pivotArea>
    </format>
    <format dxfId="12336">
      <pivotArea dataOnly="0" labelOnly="1" fieldPosition="0">
        <references count="5">
          <reference field="0" count="1" selected="0">
            <x v="230"/>
          </reference>
          <reference field="1" count="1" selected="0">
            <x v="228"/>
          </reference>
          <reference field="2" count="1" selected="0">
            <x v="229"/>
          </reference>
          <reference field="3" count="1" selected="0">
            <x v="229"/>
          </reference>
          <reference field="4" count="1">
            <x v="232"/>
          </reference>
        </references>
      </pivotArea>
    </format>
    <format dxfId="12335">
      <pivotArea dataOnly="0" labelOnly="1" fieldPosition="0">
        <references count="5">
          <reference field="0" count="1" selected="0">
            <x v="231"/>
          </reference>
          <reference field="1" count="1" selected="0">
            <x v="229"/>
          </reference>
          <reference field="2" count="1" selected="0">
            <x v="230"/>
          </reference>
          <reference field="3" count="1" selected="0">
            <x v="230"/>
          </reference>
          <reference field="4" count="1">
            <x v="233"/>
          </reference>
        </references>
      </pivotArea>
    </format>
    <format dxfId="12334">
      <pivotArea dataOnly="0" labelOnly="1" fieldPosition="0">
        <references count="5">
          <reference field="0" count="1" selected="0">
            <x v="232"/>
          </reference>
          <reference field="1" count="1" selected="0">
            <x v="230"/>
          </reference>
          <reference field="2" count="1" selected="0">
            <x v="231"/>
          </reference>
          <reference field="3" count="1" selected="0">
            <x v="231"/>
          </reference>
          <reference field="4" count="1">
            <x v="234"/>
          </reference>
        </references>
      </pivotArea>
    </format>
    <format dxfId="12333">
      <pivotArea dataOnly="0" labelOnly="1" fieldPosition="0">
        <references count="5">
          <reference field="0" count="1" selected="0">
            <x v="233"/>
          </reference>
          <reference field="1" count="1" selected="0">
            <x v="231"/>
          </reference>
          <reference field="2" count="1" selected="0">
            <x v="232"/>
          </reference>
          <reference field="3" count="1" selected="0">
            <x v="232"/>
          </reference>
          <reference field="4" count="1">
            <x v="235"/>
          </reference>
        </references>
      </pivotArea>
    </format>
    <format dxfId="12332">
      <pivotArea dataOnly="0" labelOnly="1" fieldPosition="0">
        <references count="5">
          <reference field="0" count="1" selected="0">
            <x v="234"/>
          </reference>
          <reference field="1" count="1" selected="0">
            <x v="232"/>
          </reference>
          <reference field="2" count="1" selected="0">
            <x v="233"/>
          </reference>
          <reference field="3" count="1" selected="0">
            <x v="233"/>
          </reference>
          <reference field="4" count="1">
            <x v="236"/>
          </reference>
        </references>
      </pivotArea>
    </format>
    <format dxfId="12331">
      <pivotArea dataOnly="0" labelOnly="1" fieldPosition="0">
        <references count="5">
          <reference field="0" count="1" selected="0">
            <x v="235"/>
          </reference>
          <reference field="1" count="1" selected="0">
            <x v="233"/>
          </reference>
          <reference field="2" count="1" selected="0">
            <x v="234"/>
          </reference>
          <reference field="3" count="1" selected="0">
            <x v="234"/>
          </reference>
          <reference field="4" count="1">
            <x v="237"/>
          </reference>
        </references>
      </pivotArea>
    </format>
    <format dxfId="12330">
      <pivotArea dataOnly="0" labelOnly="1" fieldPosition="0">
        <references count="5">
          <reference field="0" count="1" selected="0">
            <x v="236"/>
          </reference>
          <reference field="1" count="1" selected="0">
            <x v="234"/>
          </reference>
          <reference field="2" count="1" selected="0">
            <x v="235"/>
          </reference>
          <reference field="3" count="1" selected="0">
            <x v="235"/>
          </reference>
          <reference field="4" count="1">
            <x v="238"/>
          </reference>
        </references>
      </pivotArea>
    </format>
    <format dxfId="12329">
      <pivotArea dataOnly="0" labelOnly="1" fieldPosition="0">
        <references count="5">
          <reference field="0" count="1" selected="0">
            <x v="237"/>
          </reference>
          <reference field="1" count="1" selected="0">
            <x v="235"/>
          </reference>
          <reference field="2" count="1" selected="0">
            <x v="236"/>
          </reference>
          <reference field="3" count="1" selected="0">
            <x v="236"/>
          </reference>
          <reference field="4" count="1">
            <x v="239"/>
          </reference>
        </references>
      </pivotArea>
    </format>
    <format dxfId="12328">
      <pivotArea dataOnly="0" labelOnly="1" fieldPosition="0">
        <references count="5">
          <reference field="0" count="1" selected="0">
            <x v="238"/>
          </reference>
          <reference field="1" count="1" selected="0">
            <x v="236"/>
          </reference>
          <reference field="2" count="1" selected="0">
            <x v="237"/>
          </reference>
          <reference field="3" count="1" selected="0">
            <x v="237"/>
          </reference>
          <reference field="4" count="1">
            <x v="240"/>
          </reference>
        </references>
      </pivotArea>
    </format>
    <format dxfId="12327">
      <pivotArea dataOnly="0" labelOnly="1" fieldPosition="0">
        <references count="5">
          <reference field="0" count="1" selected="0">
            <x v="239"/>
          </reference>
          <reference field="1" count="1" selected="0">
            <x v="237"/>
          </reference>
          <reference field="2" count="1" selected="0">
            <x v="238"/>
          </reference>
          <reference field="3" count="1" selected="0">
            <x v="238"/>
          </reference>
          <reference field="4" count="1">
            <x v="241"/>
          </reference>
        </references>
      </pivotArea>
    </format>
    <format dxfId="12326">
      <pivotArea dataOnly="0" labelOnly="1" fieldPosition="0">
        <references count="5">
          <reference field="0" count="1" selected="0">
            <x v="240"/>
          </reference>
          <reference field="1" count="1" selected="0">
            <x v="238"/>
          </reference>
          <reference field="2" count="1" selected="0">
            <x v="239"/>
          </reference>
          <reference field="3" count="1" selected="0">
            <x v="239"/>
          </reference>
          <reference field="4" count="1">
            <x v="242"/>
          </reference>
        </references>
      </pivotArea>
    </format>
    <format dxfId="12325">
      <pivotArea dataOnly="0" labelOnly="1" fieldPosition="0">
        <references count="5">
          <reference field="0" count="1" selected="0">
            <x v="241"/>
          </reference>
          <reference field="1" count="1" selected="0">
            <x v="239"/>
          </reference>
          <reference field="2" count="1" selected="0">
            <x v="240"/>
          </reference>
          <reference field="3" count="1" selected="0">
            <x v="240"/>
          </reference>
          <reference field="4" count="1">
            <x v="243"/>
          </reference>
        </references>
      </pivotArea>
    </format>
    <format dxfId="12324">
      <pivotArea dataOnly="0" labelOnly="1" fieldPosition="0">
        <references count="5">
          <reference field="0" count="1" selected="0">
            <x v="242"/>
          </reference>
          <reference field="1" count="1" selected="0">
            <x v="240"/>
          </reference>
          <reference field="2" count="1" selected="0">
            <x v="241"/>
          </reference>
          <reference field="3" count="1" selected="0">
            <x v="241"/>
          </reference>
          <reference field="4" count="1">
            <x v="244"/>
          </reference>
        </references>
      </pivotArea>
    </format>
    <format dxfId="12323">
      <pivotArea dataOnly="0" labelOnly="1" fieldPosition="0">
        <references count="5">
          <reference field="0" count="1" selected="0">
            <x v="243"/>
          </reference>
          <reference field="1" count="1" selected="0">
            <x v="241"/>
          </reference>
          <reference field="2" count="1" selected="0">
            <x v="242"/>
          </reference>
          <reference field="3" count="1" selected="0">
            <x v="242"/>
          </reference>
          <reference field="4" count="1">
            <x v="245"/>
          </reference>
        </references>
      </pivotArea>
    </format>
    <format dxfId="12322">
      <pivotArea dataOnly="0" labelOnly="1" fieldPosition="0">
        <references count="5">
          <reference field="0" count="1" selected="0">
            <x v="244"/>
          </reference>
          <reference field="1" count="1" selected="0">
            <x v="242"/>
          </reference>
          <reference field="2" count="1" selected="0">
            <x v="243"/>
          </reference>
          <reference field="3" count="1" selected="0">
            <x v="243"/>
          </reference>
          <reference field="4" count="1">
            <x v="246"/>
          </reference>
        </references>
      </pivotArea>
    </format>
    <format dxfId="12321">
      <pivotArea dataOnly="0" labelOnly="1" fieldPosition="0">
        <references count="5">
          <reference field="0" count="1" selected="0">
            <x v="245"/>
          </reference>
          <reference field="1" count="1" selected="0">
            <x v="243"/>
          </reference>
          <reference field="2" count="1" selected="0">
            <x v="244"/>
          </reference>
          <reference field="3" count="1" selected="0">
            <x v="244"/>
          </reference>
          <reference field="4" count="1">
            <x v="247"/>
          </reference>
        </references>
      </pivotArea>
    </format>
    <format dxfId="12320">
      <pivotArea dataOnly="0" labelOnly="1" fieldPosition="0">
        <references count="5">
          <reference field="0" count="1" selected="0">
            <x v="246"/>
          </reference>
          <reference field="1" count="1" selected="0">
            <x v="244"/>
          </reference>
          <reference field="2" count="1" selected="0">
            <x v="245"/>
          </reference>
          <reference field="3" count="1" selected="0">
            <x v="245"/>
          </reference>
          <reference field="4" count="1">
            <x v="248"/>
          </reference>
        </references>
      </pivotArea>
    </format>
    <format dxfId="12319">
      <pivotArea dataOnly="0" labelOnly="1" fieldPosition="0">
        <references count="5">
          <reference field="0" count="1" selected="0">
            <x v="247"/>
          </reference>
          <reference field="1" count="1" selected="0">
            <x v="245"/>
          </reference>
          <reference field="2" count="1" selected="0">
            <x v="246"/>
          </reference>
          <reference field="3" count="1" selected="0">
            <x v="246"/>
          </reference>
          <reference field="4" count="1">
            <x v="249"/>
          </reference>
        </references>
      </pivotArea>
    </format>
    <format dxfId="12318">
      <pivotArea dataOnly="0" labelOnly="1" fieldPosition="0">
        <references count="5">
          <reference field="0" count="1" selected="0">
            <x v="248"/>
          </reference>
          <reference field="1" count="1" selected="0">
            <x v="246"/>
          </reference>
          <reference field="2" count="1" selected="0">
            <x v="247"/>
          </reference>
          <reference field="3" count="1" selected="0">
            <x v="247"/>
          </reference>
          <reference field="4" count="1">
            <x v="250"/>
          </reference>
        </references>
      </pivotArea>
    </format>
    <format dxfId="12317">
      <pivotArea dataOnly="0" labelOnly="1" fieldPosition="0">
        <references count="5">
          <reference field="0" count="1" selected="0">
            <x v="249"/>
          </reference>
          <reference field="1" count="1" selected="0">
            <x v="247"/>
          </reference>
          <reference field="2" count="1" selected="0">
            <x v="248"/>
          </reference>
          <reference field="3" count="1" selected="0">
            <x v="248"/>
          </reference>
          <reference field="4" count="1">
            <x v="251"/>
          </reference>
        </references>
      </pivotArea>
    </format>
    <format dxfId="12316">
      <pivotArea dataOnly="0" labelOnly="1" fieldPosition="0">
        <references count="5">
          <reference field="0" count="1" selected="0">
            <x v="250"/>
          </reference>
          <reference field="1" count="1" selected="0">
            <x v="248"/>
          </reference>
          <reference field="2" count="1" selected="0">
            <x v="249"/>
          </reference>
          <reference field="3" count="1" selected="0">
            <x v="249"/>
          </reference>
          <reference field="4" count="1">
            <x v="252"/>
          </reference>
        </references>
      </pivotArea>
    </format>
    <format dxfId="12315">
      <pivotArea dataOnly="0" labelOnly="1" fieldPosition="0">
        <references count="5">
          <reference field="0" count="1" selected="0">
            <x v="251"/>
          </reference>
          <reference field="1" count="1" selected="0">
            <x v="249"/>
          </reference>
          <reference field="2" count="1" selected="0">
            <x v="250"/>
          </reference>
          <reference field="3" count="1" selected="0">
            <x v="250"/>
          </reference>
          <reference field="4" count="1">
            <x v="253"/>
          </reference>
        </references>
      </pivotArea>
    </format>
    <format dxfId="12314">
      <pivotArea dataOnly="0" labelOnly="1" fieldPosition="0">
        <references count="5">
          <reference field="0" count="1" selected="0">
            <x v="252"/>
          </reference>
          <reference field="1" count="1" selected="0">
            <x v="250"/>
          </reference>
          <reference field="2" count="1" selected="0">
            <x v="251"/>
          </reference>
          <reference field="3" count="1" selected="0">
            <x v="251"/>
          </reference>
          <reference field="4" count="1">
            <x v="254"/>
          </reference>
        </references>
      </pivotArea>
    </format>
    <format dxfId="12313">
      <pivotArea dataOnly="0" labelOnly="1" fieldPosition="0">
        <references count="5">
          <reference field="0" count="1" selected="0">
            <x v="253"/>
          </reference>
          <reference field="1" count="1" selected="0">
            <x v="251"/>
          </reference>
          <reference field="2" count="1" selected="0">
            <x v="252"/>
          </reference>
          <reference field="3" count="1" selected="0">
            <x v="252"/>
          </reference>
          <reference field="4" count="1">
            <x v="255"/>
          </reference>
        </references>
      </pivotArea>
    </format>
    <format dxfId="12312">
      <pivotArea dataOnly="0" labelOnly="1" fieldPosition="0">
        <references count="5">
          <reference field="0" count="1" selected="0">
            <x v="254"/>
          </reference>
          <reference field="1" count="1" selected="0">
            <x v="252"/>
          </reference>
          <reference field="2" count="1" selected="0">
            <x v="253"/>
          </reference>
          <reference field="3" count="1" selected="0">
            <x v="253"/>
          </reference>
          <reference field="4" count="1">
            <x v="256"/>
          </reference>
        </references>
      </pivotArea>
    </format>
    <format dxfId="12311">
      <pivotArea dataOnly="0" labelOnly="1" fieldPosition="0">
        <references count="5">
          <reference field="0" count="1" selected="0">
            <x v="255"/>
          </reference>
          <reference field="1" count="1" selected="0">
            <x v="253"/>
          </reference>
          <reference field="2" count="1" selected="0">
            <x v="254"/>
          </reference>
          <reference field="3" count="1" selected="0">
            <x v="254"/>
          </reference>
          <reference field="4" count="1">
            <x v="257"/>
          </reference>
        </references>
      </pivotArea>
    </format>
    <format dxfId="12310">
      <pivotArea dataOnly="0" labelOnly="1" fieldPosition="0">
        <references count="5">
          <reference field="0" count="1" selected="0">
            <x v="256"/>
          </reference>
          <reference field="1" count="1" selected="0">
            <x v="254"/>
          </reference>
          <reference field="2" count="1" selected="0">
            <x v="255"/>
          </reference>
          <reference field="3" count="1" selected="0">
            <x v="255"/>
          </reference>
          <reference field="4" count="1">
            <x v="258"/>
          </reference>
        </references>
      </pivotArea>
    </format>
    <format dxfId="12309">
      <pivotArea dataOnly="0" labelOnly="1" fieldPosition="0">
        <references count="5">
          <reference field="0" count="1" selected="0">
            <x v="257"/>
          </reference>
          <reference field="1" count="1" selected="0">
            <x v="255"/>
          </reference>
          <reference field="2" count="1" selected="0">
            <x v="256"/>
          </reference>
          <reference field="3" count="1" selected="0">
            <x v="256"/>
          </reference>
          <reference field="4" count="1">
            <x v="259"/>
          </reference>
        </references>
      </pivotArea>
    </format>
    <format dxfId="12308">
      <pivotArea dataOnly="0" labelOnly="1" fieldPosition="0">
        <references count="5">
          <reference field="0" count="1" selected="0">
            <x v="258"/>
          </reference>
          <reference field="1" count="1" selected="0">
            <x v="256"/>
          </reference>
          <reference field="2" count="1" selected="0">
            <x v="257"/>
          </reference>
          <reference field="3" count="1" selected="0">
            <x v="257"/>
          </reference>
          <reference field="4" count="1">
            <x v="260"/>
          </reference>
        </references>
      </pivotArea>
    </format>
    <format dxfId="12307">
      <pivotArea dataOnly="0" labelOnly="1" fieldPosition="0">
        <references count="5">
          <reference field="0" count="1" selected="0">
            <x v="259"/>
          </reference>
          <reference field="1" count="1" selected="0">
            <x v="257"/>
          </reference>
          <reference field="2" count="1" selected="0">
            <x v="258"/>
          </reference>
          <reference field="3" count="1" selected="0">
            <x v="258"/>
          </reference>
          <reference field="4" count="1">
            <x v="261"/>
          </reference>
        </references>
      </pivotArea>
    </format>
    <format dxfId="12306">
      <pivotArea dataOnly="0" labelOnly="1" fieldPosition="0">
        <references count="5">
          <reference field="0" count="1" selected="0">
            <x v="260"/>
          </reference>
          <reference field="1" count="1" selected="0">
            <x v="258"/>
          </reference>
          <reference field="2" count="1" selected="0">
            <x v="259"/>
          </reference>
          <reference field="3" count="1" selected="0">
            <x v="259"/>
          </reference>
          <reference field="4" count="1">
            <x v="262"/>
          </reference>
        </references>
      </pivotArea>
    </format>
    <format dxfId="12305">
      <pivotArea dataOnly="0" labelOnly="1" fieldPosition="0">
        <references count="5">
          <reference field="0" count="1" selected="0">
            <x v="261"/>
          </reference>
          <reference field="1" count="1" selected="0">
            <x v="259"/>
          </reference>
          <reference field="2" count="1" selected="0">
            <x v="260"/>
          </reference>
          <reference field="3" count="1" selected="0">
            <x v="260"/>
          </reference>
          <reference field="4" count="1">
            <x v="263"/>
          </reference>
        </references>
      </pivotArea>
    </format>
    <format dxfId="12304">
      <pivotArea dataOnly="0" labelOnly="1" fieldPosition="0">
        <references count="5">
          <reference field="0" count="1" selected="0">
            <x v="262"/>
          </reference>
          <reference field="1" count="1" selected="0">
            <x v="260"/>
          </reference>
          <reference field="2" count="1" selected="0">
            <x v="261"/>
          </reference>
          <reference field="3" count="1" selected="0">
            <x v="261"/>
          </reference>
          <reference field="4" count="1">
            <x v="264"/>
          </reference>
        </references>
      </pivotArea>
    </format>
    <format dxfId="12303">
      <pivotArea dataOnly="0" labelOnly="1" fieldPosition="0">
        <references count="5">
          <reference field="0" count="1" selected="0">
            <x v="263"/>
          </reference>
          <reference field="1" count="1" selected="0">
            <x v="261"/>
          </reference>
          <reference field="2" count="1" selected="0">
            <x v="262"/>
          </reference>
          <reference field="3" count="1" selected="0">
            <x v="262"/>
          </reference>
          <reference field="4" count="1">
            <x v="265"/>
          </reference>
        </references>
      </pivotArea>
    </format>
    <format dxfId="12302">
      <pivotArea dataOnly="0" labelOnly="1" fieldPosition="0">
        <references count="5">
          <reference field="0" count="1" selected="0">
            <x v="264"/>
          </reference>
          <reference field="1" count="1" selected="0">
            <x v="262"/>
          </reference>
          <reference field="2" count="1" selected="0">
            <x v="263"/>
          </reference>
          <reference field="3" count="1" selected="0">
            <x v="263"/>
          </reference>
          <reference field="4" count="1">
            <x v="266"/>
          </reference>
        </references>
      </pivotArea>
    </format>
    <format dxfId="12301">
      <pivotArea dataOnly="0" labelOnly="1" fieldPosition="0">
        <references count="5">
          <reference field="0" count="1" selected="0">
            <x v="265"/>
          </reference>
          <reference field="1" count="1" selected="0">
            <x v="263"/>
          </reference>
          <reference field="2" count="1" selected="0">
            <x v="264"/>
          </reference>
          <reference field="3" count="1" selected="0">
            <x v="264"/>
          </reference>
          <reference field="4" count="1">
            <x v="267"/>
          </reference>
        </references>
      </pivotArea>
    </format>
    <format dxfId="12300">
      <pivotArea dataOnly="0" labelOnly="1" fieldPosition="0">
        <references count="5">
          <reference field="0" count="1" selected="0">
            <x v="266"/>
          </reference>
          <reference field="1" count="1" selected="0">
            <x v="264"/>
          </reference>
          <reference field="2" count="1" selected="0">
            <x v="265"/>
          </reference>
          <reference field="3" count="1" selected="0">
            <x v="265"/>
          </reference>
          <reference field="4" count="1">
            <x v="268"/>
          </reference>
        </references>
      </pivotArea>
    </format>
    <format dxfId="12299">
      <pivotArea dataOnly="0" labelOnly="1" fieldPosition="0">
        <references count="5">
          <reference field="0" count="1" selected="0">
            <x v="267"/>
          </reference>
          <reference field="1" count="1" selected="0">
            <x v="265"/>
          </reference>
          <reference field="2" count="1" selected="0">
            <x v="266"/>
          </reference>
          <reference field="3" count="1" selected="0">
            <x v="266"/>
          </reference>
          <reference field="4" count="1">
            <x v="269"/>
          </reference>
        </references>
      </pivotArea>
    </format>
    <format dxfId="12298">
      <pivotArea dataOnly="0" labelOnly="1" fieldPosition="0">
        <references count="5">
          <reference field="0" count="1" selected="0">
            <x v="268"/>
          </reference>
          <reference field="1" count="1" selected="0">
            <x v="266"/>
          </reference>
          <reference field="2" count="1" selected="0">
            <x v="267"/>
          </reference>
          <reference field="3" count="1" selected="0">
            <x v="267"/>
          </reference>
          <reference field="4" count="1">
            <x v="270"/>
          </reference>
        </references>
      </pivotArea>
    </format>
    <format dxfId="12297">
      <pivotArea dataOnly="0" labelOnly="1" fieldPosition="0">
        <references count="5">
          <reference field="0" count="1" selected="0">
            <x v="269"/>
          </reference>
          <reference field="1" count="1" selected="0">
            <x v="267"/>
          </reference>
          <reference field="2" count="1" selected="0">
            <x v="268"/>
          </reference>
          <reference field="3" count="1" selected="0">
            <x v="268"/>
          </reference>
          <reference field="4" count="1">
            <x v="271"/>
          </reference>
        </references>
      </pivotArea>
    </format>
    <format dxfId="12296">
      <pivotArea dataOnly="0" labelOnly="1" fieldPosition="0">
        <references count="5">
          <reference field="0" count="1" selected="0">
            <x v="270"/>
          </reference>
          <reference field="1" count="1" selected="0">
            <x v="268"/>
          </reference>
          <reference field="2" count="1" selected="0">
            <x v="269"/>
          </reference>
          <reference field="3" count="1" selected="0">
            <x v="269"/>
          </reference>
          <reference field="4" count="1">
            <x v="272"/>
          </reference>
        </references>
      </pivotArea>
    </format>
    <format dxfId="12295">
      <pivotArea dataOnly="0" labelOnly="1" fieldPosition="0">
        <references count="5">
          <reference field="0" count="1" selected="0">
            <x v="271"/>
          </reference>
          <reference field="1" count="1" selected="0">
            <x v="269"/>
          </reference>
          <reference field="2" count="1" selected="0">
            <x v="270"/>
          </reference>
          <reference field="3" count="1" selected="0">
            <x v="270"/>
          </reference>
          <reference field="4" count="1">
            <x v="273"/>
          </reference>
        </references>
      </pivotArea>
    </format>
    <format dxfId="12294">
      <pivotArea dataOnly="0" labelOnly="1" fieldPosition="0">
        <references count="5">
          <reference field="0" count="1" selected="0">
            <x v="272"/>
          </reference>
          <reference field="1" count="1" selected="0">
            <x v="270"/>
          </reference>
          <reference field="2" count="1" selected="0">
            <x v="271"/>
          </reference>
          <reference field="3" count="1" selected="0">
            <x v="271"/>
          </reference>
          <reference field="4" count="1">
            <x v="274"/>
          </reference>
        </references>
      </pivotArea>
    </format>
    <format dxfId="12293">
      <pivotArea dataOnly="0" labelOnly="1" fieldPosition="0">
        <references count="5">
          <reference field="0" count="1" selected="0">
            <x v="273"/>
          </reference>
          <reference field="1" count="1" selected="0">
            <x v="271"/>
          </reference>
          <reference field="2" count="1" selected="0">
            <x v="272"/>
          </reference>
          <reference field="3" count="1" selected="0">
            <x v="272"/>
          </reference>
          <reference field="4" count="1">
            <x v="275"/>
          </reference>
        </references>
      </pivotArea>
    </format>
    <format dxfId="12292">
      <pivotArea dataOnly="0" labelOnly="1" fieldPosition="0">
        <references count="5">
          <reference field="0" count="1" selected="0">
            <x v="274"/>
          </reference>
          <reference field="1" count="1" selected="0">
            <x v="272"/>
          </reference>
          <reference field="2" count="1" selected="0">
            <x v="273"/>
          </reference>
          <reference field="3" count="1" selected="0">
            <x v="273"/>
          </reference>
          <reference field="4" count="1">
            <x v="276"/>
          </reference>
        </references>
      </pivotArea>
    </format>
    <format dxfId="12291">
      <pivotArea dataOnly="0" labelOnly="1" fieldPosition="0">
        <references count="5">
          <reference field="0" count="1" selected="0">
            <x v="275"/>
          </reference>
          <reference field="1" count="1" selected="0">
            <x v="273"/>
          </reference>
          <reference field="2" count="1" selected="0">
            <x v="274"/>
          </reference>
          <reference field="3" count="1" selected="0">
            <x v="274"/>
          </reference>
          <reference field="4" count="1">
            <x v="277"/>
          </reference>
        </references>
      </pivotArea>
    </format>
    <format dxfId="12290">
      <pivotArea dataOnly="0" labelOnly="1" fieldPosition="0">
        <references count="5">
          <reference field="0" count="1" selected="0">
            <x v="276"/>
          </reference>
          <reference field="1" count="1" selected="0">
            <x v="274"/>
          </reference>
          <reference field="2" count="1" selected="0">
            <x v="275"/>
          </reference>
          <reference field="3" count="1" selected="0">
            <x v="275"/>
          </reference>
          <reference field="4" count="1">
            <x v="278"/>
          </reference>
        </references>
      </pivotArea>
    </format>
    <format dxfId="12289">
      <pivotArea dataOnly="0" labelOnly="1" fieldPosition="0">
        <references count="5">
          <reference field="0" count="1" selected="0">
            <x v="277"/>
          </reference>
          <reference field="1" count="1" selected="0">
            <x v="275"/>
          </reference>
          <reference field="2" count="1" selected="0">
            <x v="276"/>
          </reference>
          <reference field="3" count="1" selected="0">
            <x v="276"/>
          </reference>
          <reference field="4" count="1">
            <x v="279"/>
          </reference>
        </references>
      </pivotArea>
    </format>
    <format dxfId="12288">
      <pivotArea dataOnly="0" labelOnly="1" fieldPosition="0">
        <references count="5">
          <reference field="0" count="1" selected="0">
            <x v="278"/>
          </reference>
          <reference field="1" count="1" selected="0">
            <x v="276"/>
          </reference>
          <reference field="2" count="1" selected="0">
            <x v="277"/>
          </reference>
          <reference field="3" count="1" selected="0">
            <x v="277"/>
          </reference>
          <reference field="4" count="1">
            <x v="280"/>
          </reference>
        </references>
      </pivotArea>
    </format>
    <format dxfId="12287">
      <pivotArea dataOnly="0" labelOnly="1" fieldPosition="0">
        <references count="5">
          <reference field="0" count="1" selected="0">
            <x v="279"/>
          </reference>
          <reference field="1" count="1" selected="0">
            <x v="277"/>
          </reference>
          <reference field="2" count="1" selected="0">
            <x v="278"/>
          </reference>
          <reference field="3" count="1" selected="0">
            <x v="278"/>
          </reference>
          <reference field="4" count="1">
            <x v="281"/>
          </reference>
        </references>
      </pivotArea>
    </format>
    <format dxfId="12286">
      <pivotArea dataOnly="0" labelOnly="1" fieldPosition="0">
        <references count="5">
          <reference field="0" count="1" selected="0">
            <x v="280"/>
          </reference>
          <reference field="1" count="1" selected="0">
            <x v="278"/>
          </reference>
          <reference field="2" count="1" selected="0">
            <x v="279"/>
          </reference>
          <reference field="3" count="1" selected="0">
            <x v="279"/>
          </reference>
          <reference field="4" count="1">
            <x v="282"/>
          </reference>
        </references>
      </pivotArea>
    </format>
    <format dxfId="12285">
      <pivotArea dataOnly="0" labelOnly="1" fieldPosition="0">
        <references count="5">
          <reference field="0" count="1" selected="0">
            <x v="281"/>
          </reference>
          <reference field="1" count="1" selected="0">
            <x v="279"/>
          </reference>
          <reference field="2" count="1" selected="0">
            <x v="280"/>
          </reference>
          <reference field="3" count="1" selected="0">
            <x v="280"/>
          </reference>
          <reference field="4" count="1">
            <x v="283"/>
          </reference>
        </references>
      </pivotArea>
    </format>
    <format dxfId="12284">
      <pivotArea dataOnly="0" labelOnly="1" fieldPosition="0">
        <references count="5">
          <reference field="0" count="1" selected="0">
            <x v="282"/>
          </reference>
          <reference field="1" count="1" selected="0">
            <x v="280"/>
          </reference>
          <reference field="2" count="1" selected="0">
            <x v="281"/>
          </reference>
          <reference field="3" count="1" selected="0">
            <x v="281"/>
          </reference>
          <reference field="4" count="1">
            <x v="284"/>
          </reference>
        </references>
      </pivotArea>
    </format>
    <format dxfId="12283">
      <pivotArea dataOnly="0" labelOnly="1" fieldPosition="0">
        <references count="5">
          <reference field="0" count="1" selected="0">
            <x v="283"/>
          </reference>
          <reference field="1" count="1" selected="0">
            <x v="281"/>
          </reference>
          <reference field="2" count="1" selected="0">
            <x v="282"/>
          </reference>
          <reference field="3" count="1" selected="0">
            <x v="282"/>
          </reference>
          <reference field="4" count="1">
            <x v="285"/>
          </reference>
        </references>
      </pivotArea>
    </format>
    <format dxfId="12282">
      <pivotArea dataOnly="0" labelOnly="1" fieldPosition="0">
        <references count="5">
          <reference field="0" count="1" selected="0">
            <x v="284"/>
          </reference>
          <reference field="1" count="1" selected="0">
            <x v="282"/>
          </reference>
          <reference field="2" count="1" selected="0">
            <x v="283"/>
          </reference>
          <reference field="3" count="1" selected="0">
            <x v="283"/>
          </reference>
          <reference field="4" count="1">
            <x v="286"/>
          </reference>
        </references>
      </pivotArea>
    </format>
    <format dxfId="12281">
      <pivotArea dataOnly="0" labelOnly="1" fieldPosition="0">
        <references count="5">
          <reference field="0" count="1" selected="0">
            <x v="285"/>
          </reference>
          <reference field="1" count="1" selected="0">
            <x v="283"/>
          </reference>
          <reference field="2" count="1" selected="0">
            <x v="284"/>
          </reference>
          <reference field="3" count="1" selected="0">
            <x v="284"/>
          </reference>
          <reference field="4" count="1">
            <x v="287"/>
          </reference>
        </references>
      </pivotArea>
    </format>
    <format dxfId="12280">
      <pivotArea dataOnly="0" labelOnly="1" fieldPosition="0">
        <references count="5">
          <reference field="0" count="1" selected="0">
            <x v="286"/>
          </reference>
          <reference field="1" count="1" selected="0">
            <x v="284"/>
          </reference>
          <reference field="2" count="1" selected="0">
            <x v="285"/>
          </reference>
          <reference field="3" count="1" selected="0">
            <x v="285"/>
          </reference>
          <reference field="4" count="1">
            <x v="288"/>
          </reference>
        </references>
      </pivotArea>
    </format>
    <format dxfId="12279">
      <pivotArea dataOnly="0" labelOnly="1" fieldPosition="0">
        <references count="5">
          <reference field="0" count="1" selected="0">
            <x v="287"/>
          </reference>
          <reference field="1" count="1" selected="0">
            <x v="285"/>
          </reference>
          <reference field="2" count="1" selected="0">
            <x v="286"/>
          </reference>
          <reference field="3" count="1" selected="0">
            <x v="286"/>
          </reference>
          <reference field="4" count="1">
            <x v="289"/>
          </reference>
        </references>
      </pivotArea>
    </format>
    <format dxfId="12278">
      <pivotArea dataOnly="0" labelOnly="1" fieldPosition="0">
        <references count="5">
          <reference field="0" count="1" selected="0">
            <x v="288"/>
          </reference>
          <reference field="1" count="1" selected="0">
            <x v="286"/>
          </reference>
          <reference field="2" count="1" selected="0">
            <x v="287"/>
          </reference>
          <reference field="3" count="1" selected="0">
            <x v="287"/>
          </reference>
          <reference field="4" count="1">
            <x v="290"/>
          </reference>
        </references>
      </pivotArea>
    </format>
    <format dxfId="12277">
      <pivotArea dataOnly="0" labelOnly="1" fieldPosition="0">
        <references count="5">
          <reference field="0" count="1" selected="0">
            <x v="289"/>
          </reference>
          <reference field="1" count="1" selected="0">
            <x v="287"/>
          </reference>
          <reference field="2" count="1" selected="0">
            <x v="288"/>
          </reference>
          <reference field="3" count="1" selected="0">
            <x v="288"/>
          </reference>
          <reference field="4" count="1">
            <x v="291"/>
          </reference>
        </references>
      </pivotArea>
    </format>
    <format dxfId="12276">
      <pivotArea dataOnly="0" labelOnly="1" fieldPosition="0">
        <references count="5">
          <reference field="0" count="1" selected="0">
            <x v="290"/>
          </reference>
          <reference field="1" count="1" selected="0">
            <x v="288"/>
          </reference>
          <reference field="2" count="1" selected="0">
            <x v="289"/>
          </reference>
          <reference field="3" count="1" selected="0">
            <x v="289"/>
          </reference>
          <reference field="4" count="1">
            <x v="292"/>
          </reference>
        </references>
      </pivotArea>
    </format>
    <format dxfId="12275">
      <pivotArea dataOnly="0" labelOnly="1" fieldPosition="0">
        <references count="5">
          <reference field="0" count="1" selected="0">
            <x v="291"/>
          </reference>
          <reference field="1" count="1" selected="0">
            <x v="289"/>
          </reference>
          <reference field="2" count="1" selected="0">
            <x v="290"/>
          </reference>
          <reference field="3" count="1" selected="0">
            <x v="290"/>
          </reference>
          <reference field="4" count="1">
            <x v="293"/>
          </reference>
        </references>
      </pivotArea>
    </format>
    <format dxfId="12274">
      <pivotArea dataOnly="0" labelOnly="1" fieldPosition="0">
        <references count="5">
          <reference field="0" count="1" selected="0">
            <x v="292"/>
          </reference>
          <reference field="1" count="1" selected="0">
            <x v="290"/>
          </reference>
          <reference field="2" count="1" selected="0">
            <x v="291"/>
          </reference>
          <reference field="3" count="1" selected="0">
            <x v="291"/>
          </reference>
          <reference field="4" count="1">
            <x v="294"/>
          </reference>
        </references>
      </pivotArea>
    </format>
    <format dxfId="12273">
      <pivotArea dataOnly="0" labelOnly="1" fieldPosition="0">
        <references count="5">
          <reference field="0" count="1" selected="0">
            <x v="293"/>
          </reference>
          <reference field="1" count="1" selected="0">
            <x v="291"/>
          </reference>
          <reference field="2" count="1" selected="0">
            <x v="292"/>
          </reference>
          <reference field="3" count="1" selected="0">
            <x v="292"/>
          </reference>
          <reference field="4" count="1">
            <x v="295"/>
          </reference>
        </references>
      </pivotArea>
    </format>
    <format dxfId="12272">
      <pivotArea dataOnly="0" labelOnly="1" fieldPosition="0">
        <references count="5">
          <reference field="0" count="1" selected="0">
            <x v="294"/>
          </reference>
          <reference field="1" count="1" selected="0">
            <x v="292"/>
          </reference>
          <reference field="2" count="1" selected="0">
            <x v="293"/>
          </reference>
          <reference field="3" count="1" selected="0">
            <x v="293"/>
          </reference>
          <reference field="4" count="1">
            <x v="296"/>
          </reference>
        </references>
      </pivotArea>
    </format>
    <format dxfId="12271">
      <pivotArea dataOnly="0" labelOnly="1" fieldPosition="0">
        <references count="5">
          <reference field="0" count="1" selected="0">
            <x v="295"/>
          </reference>
          <reference field="1" count="1" selected="0">
            <x v="293"/>
          </reference>
          <reference field="2" count="1" selected="0">
            <x v="294"/>
          </reference>
          <reference field="3" count="1" selected="0">
            <x v="294"/>
          </reference>
          <reference field="4" count="1">
            <x v="297"/>
          </reference>
        </references>
      </pivotArea>
    </format>
    <format dxfId="12270">
      <pivotArea dataOnly="0" labelOnly="1" fieldPosition="0">
        <references count="5">
          <reference field="0" count="1" selected="0">
            <x v="296"/>
          </reference>
          <reference field="1" count="1" selected="0">
            <x v="294"/>
          </reference>
          <reference field="2" count="1" selected="0">
            <x v="295"/>
          </reference>
          <reference field="3" count="1" selected="0">
            <x v="295"/>
          </reference>
          <reference field="4" count="1">
            <x v="298"/>
          </reference>
        </references>
      </pivotArea>
    </format>
    <format dxfId="12269">
      <pivotArea dataOnly="0" labelOnly="1" fieldPosition="0">
        <references count="5">
          <reference field="0" count="1" selected="0">
            <x v="297"/>
          </reference>
          <reference field="1" count="1" selected="0">
            <x v="295"/>
          </reference>
          <reference field="2" count="1" selected="0">
            <x v="296"/>
          </reference>
          <reference field="3" count="1" selected="0">
            <x v="296"/>
          </reference>
          <reference field="4" count="1">
            <x v="299"/>
          </reference>
        </references>
      </pivotArea>
    </format>
    <format dxfId="12268">
      <pivotArea dataOnly="0" labelOnly="1" fieldPosition="0">
        <references count="5">
          <reference field="0" count="1" selected="0">
            <x v="298"/>
          </reference>
          <reference field="1" count="1" selected="0">
            <x v="296"/>
          </reference>
          <reference field="2" count="1" selected="0">
            <x v="297"/>
          </reference>
          <reference field="3" count="1" selected="0">
            <x v="297"/>
          </reference>
          <reference field="4" count="1">
            <x v="300"/>
          </reference>
        </references>
      </pivotArea>
    </format>
    <format dxfId="12267">
      <pivotArea dataOnly="0" labelOnly="1" fieldPosition="0">
        <references count="5">
          <reference field="0" count="1" selected="0">
            <x v="299"/>
          </reference>
          <reference field="1" count="1" selected="0">
            <x v="297"/>
          </reference>
          <reference field="2" count="1" selected="0">
            <x v="298"/>
          </reference>
          <reference field="3" count="1" selected="0">
            <x v="298"/>
          </reference>
          <reference field="4" count="1">
            <x v="301"/>
          </reference>
        </references>
      </pivotArea>
    </format>
    <format dxfId="12266">
      <pivotArea dataOnly="0" labelOnly="1" fieldPosition="0">
        <references count="5">
          <reference field="0" count="1" selected="0">
            <x v="300"/>
          </reference>
          <reference field="1" count="1" selected="0">
            <x v="298"/>
          </reference>
          <reference field="2" count="1" selected="0">
            <x v="299"/>
          </reference>
          <reference field="3" count="1" selected="0">
            <x v="299"/>
          </reference>
          <reference field="4" count="1">
            <x v="302"/>
          </reference>
        </references>
      </pivotArea>
    </format>
    <format dxfId="12265">
      <pivotArea dataOnly="0" labelOnly="1" fieldPosition="0">
        <references count="5">
          <reference field="0" count="1" selected="0">
            <x v="301"/>
          </reference>
          <reference field="1" count="1" selected="0">
            <x v="299"/>
          </reference>
          <reference field="2" count="1" selected="0">
            <x v="300"/>
          </reference>
          <reference field="3" count="1" selected="0">
            <x v="300"/>
          </reference>
          <reference field="4" count="1">
            <x v="303"/>
          </reference>
        </references>
      </pivotArea>
    </format>
    <format dxfId="12264">
      <pivotArea dataOnly="0" labelOnly="1" fieldPosition="0">
        <references count="5">
          <reference field="0" count="1" selected="0">
            <x v="302"/>
          </reference>
          <reference field="1" count="1" selected="0">
            <x v="300"/>
          </reference>
          <reference field="2" count="1" selected="0">
            <x v="301"/>
          </reference>
          <reference field="3" count="1" selected="0">
            <x v="301"/>
          </reference>
          <reference field="4" count="1">
            <x v="304"/>
          </reference>
        </references>
      </pivotArea>
    </format>
    <format dxfId="12263">
      <pivotArea dataOnly="0" labelOnly="1" fieldPosition="0">
        <references count="5">
          <reference field="0" count="1" selected="0">
            <x v="303"/>
          </reference>
          <reference field="1" count="1" selected="0">
            <x v="301"/>
          </reference>
          <reference field="2" count="1" selected="0">
            <x v="302"/>
          </reference>
          <reference field="3" count="1" selected="0">
            <x v="302"/>
          </reference>
          <reference field="4" count="1">
            <x v="305"/>
          </reference>
        </references>
      </pivotArea>
    </format>
    <format dxfId="12262">
      <pivotArea dataOnly="0" labelOnly="1" fieldPosition="0">
        <references count="5">
          <reference field="0" count="1" selected="0">
            <x v="304"/>
          </reference>
          <reference field="1" count="1" selected="0">
            <x v="302"/>
          </reference>
          <reference field="2" count="1" selected="0">
            <x v="303"/>
          </reference>
          <reference field="3" count="1" selected="0">
            <x v="303"/>
          </reference>
          <reference field="4" count="1">
            <x v="306"/>
          </reference>
        </references>
      </pivotArea>
    </format>
    <format dxfId="12261">
      <pivotArea dataOnly="0" labelOnly="1" fieldPosition="0">
        <references count="5">
          <reference field="0" count="1" selected="0">
            <x v="305"/>
          </reference>
          <reference field="1" count="1" selected="0">
            <x v="303"/>
          </reference>
          <reference field="2" count="1" selected="0">
            <x v="304"/>
          </reference>
          <reference field="3" count="1" selected="0">
            <x v="304"/>
          </reference>
          <reference field="4" count="1">
            <x v="307"/>
          </reference>
        </references>
      </pivotArea>
    </format>
    <format dxfId="12260">
      <pivotArea dataOnly="0" labelOnly="1" fieldPosition="0">
        <references count="5">
          <reference field="0" count="1" selected="0">
            <x v="306"/>
          </reference>
          <reference field="1" count="1" selected="0">
            <x v="304"/>
          </reference>
          <reference field="2" count="1" selected="0">
            <x v="305"/>
          </reference>
          <reference field="3" count="1" selected="0">
            <x v="305"/>
          </reference>
          <reference field="4" count="1">
            <x v="308"/>
          </reference>
        </references>
      </pivotArea>
    </format>
    <format dxfId="12259">
      <pivotArea dataOnly="0" labelOnly="1" fieldPosition="0">
        <references count="5">
          <reference field="0" count="1" selected="0">
            <x v="307"/>
          </reference>
          <reference field="1" count="1" selected="0">
            <x v="305"/>
          </reference>
          <reference field="2" count="1" selected="0">
            <x v="306"/>
          </reference>
          <reference field="3" count="1" selected="0">
            <x v="306"/>
          </reference>
          <reference field="4" count="1">
            <x v="309"/>
          </reference>
        </references>
      </pivotArea>
    </format>
    <format dxfId="12258">
      <pivotArea dataOnly="0" labelOnly="1" fieldPosition="0">
        <references count="5">
          <reference field="0" count="1" selected="0">
            <x v="308"/>
          </reference>
          <reference field="1" count="1" selected="0">
            <x v="306"/>
          </reference>
          <reference field="2" count="1" selected="0">
            <x v="307"/>
          </reference>
          <reference field="3" count="1" selected="0">
            <x v="307"/>
          </reference>
          <reference field="4" count="1">
            <x v="310"/>
          </reference>
        </references>
      </pivotArea>
    </format>
    <format dxfId="12257">
      <pivotArea dataOnly="0" labelOnly="1" fieldPosition="0">
        <references count="5">
          <reference field="0" count="1" selected="0">
            <x v="309"/>
          </reference>
          <reference field="1" count="1" selected="0">
            <x v="307"/>
          </reference>
          <reference field="2" count="1" selected="0">
            <x v="308"/>
          </reference>
          <reference field="3" count="1" selected="0">
            <x v="308"/>
          </reference>
          <reference field="4" count="1">
            <x v="311"/>
          </reference>
        </references>
      </pivotArea>
    </format>
    <format dxfId="12256">
      <pivotArea dataOnly="0" labelOnly="1" fieldPosition="0">
        <references count="5">
          <reference field="0" count="1" selected="0">
            <x v="310"/>
          </reference>
          <reference field="1" count="1" selected="0">
            <x v="308"/>
          </reference>
          <reference field="2" count="1" selected="0">
            <x v="309"/>
          </reference>
          <reference field="3" count="1" selected="0">
            <x v="309"/>
          </reference>
          <reference field="4" count="1">
            <x v="312"/>
          </reference>
        </references>
      </pivotArea>
    </format>
    <format dxfId="12255">
      <pivotArea dataOnly="0" labelOnly="1" fieldPosition="0">
        <references count="5">
          <reference field="0" count="1" selected="0">
            <x v="311"/>
          </reference>
          <reference field="1" count="1" selected="0">
            <x v="309"/>
          </reference>
          <reference field="2" count="1" selected="0">
            <x v="310"/>
          </reference>
          <reference field="3" count="1" selected="0">
            <x v="310"/>
          </reference>
          <reference field="4" count="1">
            <x v="313"/>
          </reference>
        </references>
      </pivotArea>
    </format>
    <format dxfId="12254">
      <pivotArea dataOnly="0" labelOnly="1" fieldPosition="0">
        <references count="5">
          <reference field="0" count="1" selected="0">
            <x v="312"/>
          </reference>
          <reference field="1" count="1" selected="0">
            <x v="310"/>
          </reference>
          <reference field="2" count="1" selected="0">
            <x v="311"/>
          </reference>
          <reference field="3" count="1" selected="0">
            <x v="311"/>
          </reference>
          <reference field="4" count="1">
            <x v="314"/>
          </reference>
        </references>
      </pivotArea>
    </format>
    <format dxfId="12253">
      <pivotArea dataOnly="0" labelOnly="1" fieldPosition="0">
        <references count="5">
          <reference field="0" count="1" selected="0">
            <x v="313"/>
          </reference>
          <reference field="1" count="1" selected="0">
            <x v="311"/>
          </reference>
          <reference field="2" count="1" selected="0">
            <x v="312"/>
          </reference>
          <reference field="3" count="1" selected="0">
            <x v="312"/>
          </reference>
          <reference field="4" count="1">
            <x v="315"/>
          </reference>
        </references>
      </pivotArea>
    </format>
    <format dxfId="12252">
      <pivotArea dataOnly="0" labelOnly="1" fieldPosition="0">
        <references count="5">
          <reference field="0" count="1" selected="0">
            <x v="314"/>
          </reference>
          <reference field="1" count="1" selected="0">
            <x v="312"/>
          </reference>
          <reference field="2" count="1" selected="0">
            <x v="313"/>
          </reference>
          <reference field="3" count="1" selected="0">
            <x v="313"/>
          </reference>
          <reference field="4" count="1">
            <x v="316"/>
          </reference>
        </references>
      </pivotArea>
    </format>
    <format dxfId="12251">
      <pivotArea dataOnly="0" labelOnly="1" fieldPosition="0">
        <references count="5">
          <reference field="0" count="1" selected="0">
            <x v="315"/>
          </reference>
          <reference field="1" count="1" selected="0">
            <x v="313"/>
          </reference>
          <reference field="2" count="1" selected="0">
            <x v="314"/>
          </reference>
          <reference field="3" count="1" selected="0">
            <x v="314"/>
          </reference>
          <reference field="4" count="1">
            <x v="317"/>
          </reference>
        </references>
      </pivotArea>
    </format>
    <format dxfId="12250">
      <pivotArea dataOnly="0" labelOnly="1" fieldPosition="0">
        <references count="5">
          <reference field="0" count="1" selected="0">
            <x v="316"/>
          </reference>
          <reference field="1" count="1" selected="0">
            <x v="314"/>
          </reference>
          <reference field="2" count="1" selected="0">
            <x v="315"/>
          </reference>
          <reference field="3" count="1" selected="0">
            <x v="315"/>
          </reference>
          <reference field="4" count="1">
            <x v="318"/>
          </reference>
        </references>
      </pivotArea>
    </format>
    <format dxfId="12249">
      <pivotArea dataOnly="0" labelOnly="1" fieldPosition="0">
        <references count="5">
          <reference field="0" count="1" selected="0">
            <x v="317"/>
          </reference>
          <reference field="1" count="1" selected="0">
            <x v="315"/>
          </reference>
          <reference field="2" count="1" selected="0">
            <x v="316"/>
          </reference>
          <reference field="3" count="1" selected="0">
            <x v="316"/>
          </reference>
          <reference field="4" count="1">
            <x v="319"/>
          </reference>
        </references>
      </pivotArea>
    </format>
    <format dxfId="12248">
      <pivotArea dataOnly="0" labelOnly="1" fieldPosition="0">
        <references count="5">
          <reference field="0" count="1" selected="0">
            <x v="318"/>
          </reference>
          <reference field="1" count="1" selected="0">
            <x v="316"/>
          </reference>
          <reference field="2" count="1" selected="0">
            <x v="317"/>
          </reference>
          <reference field="3" count="1" selected="0">
            <x v="317"/>
          </reference>
          <reference field="4" count="1">
            <x v="320"/>
          </reference>
        </references>
      </pivotArea>
    </format>
    <format dxfId="12247">
      <pivotArea dataOnly="0" labelOnly="1" fieldPosition="0">
        <references count="5">
          <reference field="0" count="1" selected="0">
            <x v="319"/>
          </reference>
          <reference field="1" count="1" selected="0">
            <x v="317"/>
          </reference>
          <reference field="2" count="1" selected="0">
            <x v="318"/>
          </reference>
          <reference field="3" count="1" selected="0">
            <x v="318"/>
          </reference>
          <reference field="4" count="1">
            <x v="321"/>
          </reference>
        </references>
      </pivotArea>
    </format>
    <format dxfId="12246">
      <pivotArea dataOnly="0" labelOnly="1" fieldPosition="0">
        <references count="5">
          <reference field="0" count="1" selected="0">
            <x v="320"/>
          </reference>
          <reference field="1" count="1" selected="0">
            <x v="318"/>
          </reference>
          <reference field="2" count="1" selected="0">
            <x v="319"/>
          </reference>
          <reference field="3" count="1" selected="0">
            <x v="319"/>
          </reference>
          <reference field="4" count="1">
            <x v="322"/>
          </reference>
        </references>
      </pivotArea>
    </format>
    <format dxfId="12245">
      <pivotArea dataOnly="0" labelOnly="1" fieldPosition="0">
        <references count="5">
          <reference field="0" count="1" selected="0">
            <x v="321"/>
          </reference>
          <reference field="1" count="1" selected="0">
            <x v="319"/>
          </reference>
          <reference field="2" count="1" selected="0">
            <x v="320"/>
          </reference>
          <reference field="3" count="1" selected="0">
            <x v="320"/>
          </reference>
          <reference field="4" count="1">
            <x v="323"/>
          </reference>
        </references>
      </pivotArea>
    </format>
    <format dxfId="12244">
      <pivotArea dataOnly="0" labelOnly="1" fieldPosition="0">
        <references count="5">
          <reference field="0" count="1" selected="0">
            <x v="322"/>
          </reference>
          <reference field="1" count="1" selected="0">
            <x v="320"/>
          </reference>
          <reference field="2" count="1" selected="0">
            <x v="321"/>
          </reference>
          <reference field="3" count="1" selected="0">
            <x v="321"/>
          </reference>
          <reference field="4" count="1">
            <x v="324"/>
          </reference>
        </references>
      </pivotArea>
    </format>
    <format dxfId="12243">
      <pivotArea dataOnly="0" labelOnly="1" fieldPosition="0">
        <references count="5">
          <reference field="0" count="1" selected="0">
            <x v="323"/>
          </reference>
          <reference field="1" count="1" selected="0">
            <x v="321"/>
          </reference>
          <reference field="2" count="1" selected="0">
            <x v="322"/>
          </reference>
          <reference field="3" count="1" selected="0">
            <x v="322"/>
          </reference>
          <reference field="4" count="1">
            <x v="325"/>
          </reference>
        </references>
      </pivotArea>
    </format>
    <format dxfId="12242">
      <pivotArea dataOnly="0" labelOnly="1" fieldPosition="0">
        <references count="5">
          <reference field="0" count="1" selected="0">
            <x v="324"/>
          </reference>
          <reference field="1" count="1" selected="0">
            <x v="322"/>
          </reference>
          <reference field="2" count="1" selected="0">
            <x v="323"/>
          </reference>
          <reference field="3" count="1" selected="0">
            <x v="323"/>
          </reference>
          <reference field="4" count="1">
            <x v="326"/>
          </reference>
        </references>
      </pivotArea>
    </format>
    <format dxfId="12241">
      <pivotArea dataOnly="0" labelOnly="1" fieldPosition="0">
        <references count="5">
          <reference field="0" count="1" selected="0">
            <x v="325"/>
          </reference>
          <reference field="1" count="1" selected="0">
            <x v="323"/>
          </reference>
          <reference field="2" count="1" selected="0">
            <x v="324"/>
          </reference>
          <reference field="3" count="1" selected="0">
            <x v="324"/>
          </reference>
          <reference field="4" count="1">
            <x v="327"/>
          </reference>
        </references>
      </pivotArea>
    </format>
    <format dxfId="12240">
      <pivotArea dataOnly="0" labelOnly="1" fieldPosition="0">
        <references count="5">
          <reference field="0" count="1" selected="0">
            <x v="326"/>
          </reference>
          <reference field="1" count="1" selected="0">
            <x v="324"/>
          </reference>
          <reference field="2" count="1" selected="0">
            <x v="325"/>
          </reference>
          <reference field="3" count="1" selected="0">
            <x v="325"/>
          </reference>
          <reference field="4" count="1">
            <x v="328"/>
          </reference>
        </references>
      </pivotArea>
    </format>
    <format dxfId="12239">
      <pivotArea dataOnly="0" labelOnly="1" fieldPosition="0">
        <references count="5">
          <reference field="0" count="1" selected="0">
            <x v="327"/>
          </reference>
          <reference field="1" count="1" selected="0">
            <x v="325"/>
          </reference>
          <reference field="2" count="1" selected="0">
            <x v="326"/>
          </reference>
          <reference field="3" count="1" selected="0">
            <x v="326"/>
          </reference>
          <reference field="4" count="1">
            <x v="329"/>
          </reference>
        </references>
      </pivotArea>
    </format>
    <format dxfId="12238">
      <pivotArea dataOnly="0" labelOnly="1" fieldPosition="0">
        <references count="5">
          <reference field="0" count="1" selected="0">
            <x v="328"/>
          </reference>
          <reference field="1" count="1" selected="0">
            <x v="326"/>
          </reference>
          <reference field="2" count="1" selected="0">
            <x v="327"/>
          </reference>
          <reference field="3" count="1" selected="0">
            <x v="327"/>
          </reference>
          <reference field="4" count="1">
            <x v="330"/>
          </reference>
        </references>
      </pivotArea>
    </format>
    <format dxfId="12237">
      <pivotArea dataOnly="0" labelOnly="1" fieldPosition="0">
        <references count="5">
          <reference field="0" count="1" selected="0">
            <x v="329"/>
          </reference>
          <reference field="1" count="1" selected="0">
            <x v="327"/>
          </reference>
          <reference field="2" count="1" selected="0">
            <x v="328"/>
          </reference>
          <reference field="3" count="1" selected="0">
            <x v="328"/>
          </reference>
          <reference field="4" count="1">
            <x v="331"/>
          </reference>
        </references>
      </pivotArea>
    </format>
    <format dxfId="12236">
      <pivotArea dataOnly="0" labelOnly="1" fieldPosition="0">
        <references count="5">
          <reference field="0" count="1" selected="0">
            <x v="330"/>
          </reference>
          <reference field="1" count="1" selected="0">
            <x v="328"/>
          </reference>
          <reference field="2" count="1" selected="0">
            <x v="329"/>
          </reference>
          <reference field="3" count="1" selected="0">
            <x v="329"/>
          </reference>
          <reference field="4" count="1">
            <x v="332"/>
          </reference>
        </references>
      </pivotArea>
    </format>
    <format dxfId="12235">
      <pivotArea dataOnly="0" labelOnly="1" fieldPosition="0">
        <references count="5">
          <reference field="0" count="1" selected="0">
            <x v="331"/>
          </reference>
          <reference field="1" count="1" selected="0">
            <x v="329"/>
          </reference>
          <reference field="2" count="1" selected="0">
            <x v="330"/>
          </reference>
          <reference field="3" count="1" selected="0">
            <x v="330"/>
          </reference>
          <reference field="4" count="1">
            <x v="333"/>
          </reference>
        </references>
      </pivotArea>
    </format>
    <format dxfId="12234">
      <pivotArea dataOnly="0" labelOnly="1" fieldPosition="0">
        <references count="5">
          <reference field="0" count="1" selected="0">
            <x v="332"/>
          </reference>
          <reference field="1" count="1" selected="0">
            <x v="330"/>
          </reference>
          <reference field="2" count="1" selected="0">
            <x v="331"/>
          </reference>
          <reference field="3" count="1" selected="0">
            <x v="331"/>
          </reference>
          <reference field="4" count="1">
            <x v="334"/>
          </reference>
        </references>
      </pivotArea>
    </format>
    <format dxfId="12233">
      <pivotArea dataOnly="0" labelOnly="1" fieldPosition="0">
        <references count="5">
          <reference field="0" count="1" selected="0">
            <x v="333"/>
          </reference>
          <reference field="1" count="1" selected="0">
            <x v="331"/>
          </reference>
          <reference field="2" count="1" selected="0">
            <x v="332"/>
          </reference>
          <reference field="3" count="1" selected="0">
            <x v="332"/>
          </reference>
          <reference field="4" count="1">
            <x v="335"/>
          </reference>
        </references>
      </pivotArea>
    </format>
    <format dxfId="12232">
      <pivotArea dataOnly="0" labelOnly="1" fieldPosition="0">
        <references count="5">
          <reference field="0" count="1" selected="0">
            <x v="334"/>
          </reference>
          <reference field="1" count="1" selected="0">
            <x v="332"/>
          </reference>
          <reference field="2" count="1" selected="0">
            <x v="333"/>
          </reference>
          <reference field="3" count="1" selected="0">
            <x v="333"/>
          </reference>
          <reference field="4" count="1">
            <x v="336"/>
          </reference>
        </references>
      </pivotArea>
    </format>
    <format dxfId="12231">
      <pivotArea dataOnly="0" labelOnly="1" fieldPosition="0">
        <references count="5">
          <reference field="0" count="1" selected="0">
            <x v="335"/>
          </reference>
          <reference field="1" count="1" selected="0">
            <x v="333"/>
          </reference>
          <reference field="2" count="1" selected="0">
            <x v="334"/>
          </reference>
          <reference field="3" count="1" selected="0">
            <x v="334"/>
          </reference>
          <reference field="4" count="1">
            <x v="337"/>
          </reference>
        </references>
      </pivotArea>
    </format>
    <format dxfId="12230">
      <pivotArea dataOnly="0" labelOnly="1" fieldPosition="0">
        <references count="5">
          <reference field="0" count="1" selected="0">
            <x v="336"/>
          </reference>
          <reference field="1" count="1" selected="0">
            <x v="334"/>
          </reference>
          <reference field="2" count="1" selected="0">
            <x v="335"/>
          </reference>
          <reference field="3" count="1" selected="0">
            <x v="335"/>
          </reference>
          <reference field="4" count="1">
            <x v="338"/>
          </reference>
        </references>
      </pivotArea>
    </format>
    <format dxfId="12229">
      <pivotArea dataOnly="0" labelOnly="1" fieldPosition="0">
        <references count="5">
          <reference field="0" count="1" selected="0">
            <x v="337"/>
          </reference>
          <reference field="1" count="1" selected="0">
            <x v="335"/>
          </reference>
          <reference field="2" count="1" selected="0">
            <x v="336"/>
          </reference>
          <reference field="3" count="1" selected="0">
            <x v="336"/>
          </reference>
          <reference field="4" count="1">
            <x v="339"/>
          </reference>
        </references>
      </pivotArea>
    </format>
    <format dxfId="12228">
      <pivotArea dataOnly="0" labelOnly="1" fieldPosition="0">
        <references count="5">
          <reference field="0" count="1" selected="0">
            <x v="338"/>
          </reference>
          <reference field="1" count="1" selected="0">
            <x v="336"/>
          </reference>
          <reference field="2" count="1" selected="0">
            <x v="337"/>
          </reference>
          <reference field="3" count="1" selected="0">
            <x v="337"/>
          </reference>
          <reference field="4" count="1">
            <x v="340"/>
          </reference>
        </references>
      </pivotArea>
    </format>
    <format dxfId="12227">
      <pivotArea dataOnly="0" labelOnly="1" fieldPosition="0">
        <references count="5">
          <reference field="0" count="1" selected="0">
            <x v="339"/>
          </reference>
          <reference field="1" count="1" selected="0">
            <x v="337"/>
          </reference>
          <reference field="2" count="1" selected="0">
            <x v="338"/>
          </reference>
          <reference field="3" count="1" selected="0">
            <x v="338"/>
          </reference>
          <reference field="4" count="1">
            <x v="341"/>
          </reference>
        </references>
      </pivotArea>
    </format>
    <format dxfId="12226">
      <pivotArea dataOnly="0" labelOnly="1" fieldPosition="0">
        <references count="5">
          <reference field="0" count="1" selected="0">
            <x v="340"/>
          </reference>
          <reference field="1" count="1" selected="0">
            <x v="338"/>
          </reference>
          <reference field="2" count="1" selected="0">
            <x v="339"/>
          </reference>
          <reference field="3" count="1" selected="0">
            <x v="339"/>
          </reference>
          <reference field="4" count="1">
            <x v="342"/>
          </reference>
        </references>
      </pivotArea>
    </format>
    <format dxfId="12225">
      <pivotArea dataOnly="0" labelOnly="1" fieldPosition="0">
        <references count="5">
          <reference field="0" count="1" selected="0">
            <x v="341"/>
          </reference>
          <reference field="1" count="1" selected="0">
            <x v="339"/>
          </reference>
          <reference field="2" count="1" selected="0">
            <x v="340"/>
          </reference>
          <reference field="3" count="1" selected="0">
            <x v="340"/>
          </reference>
          <reference field="4" count="1">
            <x v="343"/>
          </reference>
        </references>
      </pivotArea>
    </format>
    <format dxfId="12224">
      <pivotArea dataOnly="0" labelOnly="1" fieldPosition="0">
        <references count="5">
          <reference field="0" count="1" selected="0">
            <x v="342"/>
          </reference>
          <reference field="1" count="1" selected="0">
            <x v="340"/>
          </reference>
          <reference field="2" count="1" selected="0">
            <x v="341"/>
          </reference>
          <reference field="3" count="1" selected="0">
            <x v="341"/>
          </reference>
          <reference field="4" count="1">
            <x v="344"/>
          </reference>
        </references>
      </pivotArea>
    </format>
    <format dxfId="12223">
      <pivotArea dataOnly="0" labelOnly="1" fieldPosition="0">
        <references count="5">
          <reference field="0" count="1" selected="0">
            <x v="343"/>
          </reference>
          <reference field="1" count="1" selected="0">
            <x v="341"/>
          </reference>
          <reference field="2" count="1" selected="0">
            <x v="342"/>
          </reference>
          <reference field="3" count="1" selected="0">
            <x v="342"/>
          </reference>
          <reference field="4" count="1">
            <x v="345"/>
          </reference>
        </references>
      </pivotArea>
    </format>
    <format dxfId="12222">
      <pivotArea dataOnly="0" labelOnly="1" fieldPosition="0">
        <references count="5">
          <reference field="0" count="1" selected="0">
            <x v="344"/>
          </reference>
          <reference field="1" count="1" selected="0">
            <x v="342"/>
          </reference>
          <reference field="2" count="1" selected="0">
            <x v="343"/>
          </reference>
          <reference field="3" count="1" selected="0">
            <x v="343"/>
          </reference>
          <reference field="4" count="1">
            <x v="346"/>
          </reference>
        </references>
      </pivotArea>
    </format>
    <format dxfId="12221">
      <pivotArea dataOnly="0" labelOnly="1" fieldPosition="0">
        <references count="5">
          <reference field="0" count="1" selected="0">
            <x v="345"/>
          </reference>
          <reference field="1" count="1" selected="0">
            <x v="343"/>
          </reference>
          <reference field="2" count="1" selected="0">
            <x v="344"/>
          </reference>
          <reference field="3" count="1" selected="0">
            <x v="344"/>
          </reference>
          <reference field="4" count="1">
            <x v="347"/>
          </reference>
        </references>
      </pivotArea>
    </format>
    <format dxfId="12220">
      <pivotArea dataOnly="0" labelOnly="1" fieldPosition="0">
        <references count="5">
          <reference field="0" count="1" selected="0">
            <x v="346"/>
          </reference>
          <reference field="1" count="1" selected="0">
            <x v="344"/>
          </reference>
          <reference field="2" count="1" selected="0">
            <x v="345"/>
          </reference>
          <reference field="3" count="1" selected="0">
            <x v="345"/>
          </reference>
          <reference field="4" count="1">
            <x v="348"/>
          </reference>
        </references>
      </pivotArea>
    </format>
    <format dxfId="12219">
      <pivotArea dataOnly="0" labelOnly="1" fieldPosition="0">
        <references count="5">
          <reference field="0" count="1" selected="0">
            <x v="347"/>
          </reference>
          <reference field="1" count="1" selected="0">
            <x v="345"/>
          </reference>
          <reference field="2" count="1" selected="0">
            <x v="346"/>
          </reference>
          <reference field="3" count="1" selected="0">
            <x v="346"/>
          </reference>
          <reference field="4" count="1">
            <x v="349"/>
          </reference>
        </references>
      </pivotArea>
    </format>
    <format dxfId="12218">
      <pivotArea dataOnly="0" labelOnly="1" fieldPosition="0">
        <references count="5">
          <reference field="0" count="1" selected="0">
            <x v="348"/>
          </reference>
          <reference field="1" count="1" selected="0">
            <x v="346"/>
          </reference>
          <reference field="2" count="1" selected="0">
            <x v="347"/>
          </reference>
          <reference field="3" count="1" selected="0">
            <x v="347"/>
          </reference>
          <reference field="4" count="1">
            <x v="350"/>
          </reference>
        </references>
      </pivotArea>
    </format>
    <format dxfId="12217">
      <pivotArea dataOnly="0" labelOnly="1" fieldPosition="0">
        <references count="5">
          <reference field="0" count="1" selected="0">
            <x v="349"/>
          </reference>
          <reference field="1" count="1" selected="0">
            <x v="347"/>
          </reference>
          <reference field="2" count="1" selected="0">
            <x v="348"/>
          </reference>
          <reference field="3" count="1" selected="0">
            <x v="348"/>
          </reference>
          <reference field="4" count="1">
            <x v="351"/>
          </reference>
        </references>
      </pivotArea>
    </format>
    <format dxfId="12216">
      <pivotArea dataOnly="0" labelOnly="1" fieldPosition="0">
        <references count="5">
          <reference field="0" count="1" selected="0">
            <x v="350"/>
          </reference>
          <reference field="1" count="1" selected="0">
            <x v="348"/>
          </reference>
          <reference field="2" count="1" selected="0">
            <x v="349"/>
          </reference>
          <reference field="3" count="1" selected="0">
            <x v="349"/>
          </reference>
          <reference field="4" count="1">
            <x v="352"/>
          </reference>
        </references>
      </pivotArea>
    </format>
    <format dxfId="12215">
      <pivotArea dataOnly="0" labelOnly="1" fieldPosition="0">
        <references count="5">
          <reference field="0" count="1" selected="0">
            <x v="351"/>
          </reference>
          <reference field="1" count="1" selected="0">
            <x v="349"/>
          </reference>
          <reference field="2" count="1" selected="0">
            <x v="350"/>
          </reference>
          <reference field="3" count="1" selected="0">
            <x v="350"/>
          </reference>
          <reference field="4" count="1">
            <x v="353"/>
          </reference>
        </references>
      </pivotArea>
    </format>
    <format dxfId="12214">
      <pivotArea dataOnly="0" labelOnly="1" fieldPosition="0">
        <references count="5">
          <reference field="0" count="1" selected="0">
            <x v="352"/>
          </reference>
          <reference field="1" count="1" selected="0">
            <x v="350"/>
          </reference>
          <reference field="2" count="1" selected="0">
            <x v="351"/>
          </reference>
          <reference field="3" count="1" selected="0">
            <x v="351"/>
          </reference>
          <reference field="4" count="1">
            <x v="354"/>
          </reference>
        </references>
      </pivotArea>
    </format>
    <format dxfId="12213">
      <pivotArea dataOnly="0" labelOnly="1" fieldPosition="0">
        <references count="5">
          <reference field="0" count="1" selected="0">
            <x v="353"/>
          </reference>
          <reference field="1" count="1" selected="0">
            <x v="351"/>
          </reference>
          <reference field="2" count="1" selected="0">
            <x v="352"/>
          </reference>
          <reference field="3" count="1" selected="0">
            <x v="352"/>
          </reference>
          <reference field="4" count="1">
            <x v="355"/>
          </reference>
        </references>
      </pivotArea>
    </format>
    <format dxfId="12212">
      <pivotArea dataOnly="0" labelOnly="1" fieldPosition="0">
        <references count="5">
          <reference field="0" count="1" selected="0">
            <x v="354"/>
          </reference>
          <reference field="1" count="1" selected="0">
            <x v="352"/>
          </reference>
          <reference field="2" count="1" selected="0">
            <x v="353"/>
          </reference>
          <reference field="3" count="1" selected="0">
            <x v="353"/>
          </reference>
          <reference field="4" count="1">
            <x v="356"/>
          </reference>
        </references>
      </pivotArea>
    </format>
    <format dxfId="12211">
      <pivotArea dataOnly="0" labelOnly="1" fieldPosition="0">
        <references count="5">
          <reference field="0" count="1" selected="0">
            <x v="355"/>
          </reference>
          <reference field="1" count="1" selected="0">
            <x v="353"/>
          </reference>
          <reference field="2" count="1" selected="0">
            <x v="354"/>
          </reference>
          <reference field="3" count="1" selected="0">
            <x v="354"/>
          </reference>
          <reference field="4" count="1">
            <x v="357"/>
          </reference>
        </references>
      </pivotArea>
    </format>
    <format dxfId="12210">
      <pivotArea dataOnly="0" labelOnly="1" fieldPosition="0">
        <references count="5">
          <reference field="0" count="1" selected="0">
            <x v="356"/>
          </reference>
          <reference field="1" count="1" selected="0">
            <x v="354"/>
          </reference>
          <reference field="2" count="1" selected="0">
            <x v="355"/>
          </reference>
          <reference field="3" count="1" selected="0">
            <x v="355"/>
          </reference>
          <reference field="4" count="1">
            <x v="358"/>
          </reference>
        </references>
      </pivotArea>
    </format>
    <format dxfId="12209">
      <pivotArea dataOnly="0" labelOnly="1" fieldPosition="0">
        <references count="5">
          <reference field="0" count="1" selected="0">
            <x v="357"/>
          </reference>
          <reference field="1" count="1" selected="0">
            <x v="355"/>
          </reference>
          <reference field="2" count="1" selected="0">
            <x v="356"/>
          </reference>
          <reference field="3" count="1" selected="0">
            <x v="356"/>
          </reference>
          <reference field="4" count="1">
            <x v="359"/>
          </reference>
        </references>
      </pivotArea>
    </format>
    <format dxfId="12208">
      <pivotArea dataOnly="0" labelOnly="1" fieldPosition="0">
        <references count="5">
          <reference field="0" count="1" selected="0">
            <x v="358"/>
          </reference>
          <reference field="1" count="1" selected="0">
            <x v="356"/>
          </reference>
          <reference field="2" count="1" selected="0">
            <x v="357"/>
          </reference>
          <reference field="3" count="1" selected="0">
            <x v="357"/>
          </reference>
          <reference field="4" count="1">
            <x v="360"/>
          </reference>
        </references>
      </pivotArea>
    </format>
    <format dxfId="12207">
      <pivotArea dataOnly="0" labelOnly="1" fieldPosition="0">
        <references count="5">
          <reference field="0" count="1" selected="0">
            <x v="359"/>
          </reference>
          <reference field="1" count="1" selected="0">
            <x v="357"/>
          </reference>
          <reference field="2" count="1" selected="0">
            <x v="358"/>
          </reference>
          <reference field="3" count="1" selected="0">
            <x v="358"/>
          </reference>
          <reference field="4" count="1">
            <x v="361"/>
          </reference>
        </references>
      </pivotArea>
    </format>
    <format dxfId="12206">
      <pivotArea dataOnly="0" labelOnly="1" fieldPosition="0">
        <references count="5">
          <reference field="0" count="1" selected="0">
            <x v="360"/>
          </reference>
          <reference field="1" count="1" selected="0">
            <x v="358"/>
          </reference>
          <reference field="2" count="1" selected="0">
            <x v="359"/>
          </reference>
          <reference field="3" count="1" selected="0">
            <x v="359"/>
          </reference>
          <reference field="4" count="1">
            <x v="362"/>
          </reference>
        </references>
      </pivotArea>
    </format>
    <format dxfId="12205">
      <pivotArea dataOnly="0" labelOnly="1" fieldPosition="0">
        <references count="5">
          <reference field="0" count="1" selected="0">
            <x v="361"/>
          </reference>
          <reference field="1" count="1" selected="0">
            <x v="359"/>
          </reference>
          <reference field="2" count="1" selected="0">
            <x v="360"/>
          </reference>
          <reference field="3" count="1" selected="0">
            <x v="360"/>
          </reference>
          <reference field="4" count="1">
            <x v="363"/>
          </reference>
        </references>
      </pivotArea>
    </format>
    <format dxfId="12204">
      <pivotArea dataOnly="0" labelOnly="1" fieldPosition="0">
        <references count="5">
          <reference field="0" count="1" selected="0">
            <x v="362"/>
          </reference>
          <reference field="1" count="1" selected="0">
            <x v="360"/>
          </reference>
          <reference field="2" count="1" selected="0">
            <x v="361"/>
          </reference>
          <reference field="3" count="1" selected="0">
            <x v="361"/>
          </reference>
          <reference field="4" count="1">
            <x v="364"/>
          </reference>
        </references>
      </pivotArea>
    </format>
    <format dxfId="12203">
      <pivotArea dataOnly="0" labelOnly="1" fieldPosition="0">
        <references count="5">
          <reference field="0" count="1" selected="0">
            <x v="363"/>
          </reference>
          <reference field="1" count="1" selected="0">
            <x v="361"/>
          </reference>
          <reference field="2" count="1" selected="0">
            <x v="362"/>
          </reference>
          <reference field="3" count="1" selected="0">
            <x v="362"/>
          </reference>
          <reference field="4" count="1">
            <x v="365"/>
          </reference>
        </references>
      </pivotArea>
    </format>
    <format dxfId="12202">
      <pivotArea dataOnly="0" labelOnly="1" fieldPosition="0">
        <references count="5">
          <reference field="0" count="1" selected="0">
            <x v="364"/>
          </reference>
          <reference field="1" count="1" selected="0">
            <x v="362"/>
          </reference>
          <reference field="2" count="1" selected="0">
            <x v="363"/>
          </reference>
          <reference field="3" count="1" selected="0">
            <x v="363"/>
          </reference>
          <reference field="4" count="1">
            <x v="366"/>
          </reference>
        </references>
      </pivotArea>
    </format>
    <format dxfId="12201">
      <pivotArea dataOnly="0" labelOnly="1" fieldPosition="0">
        <references count="5">
          <reference field="0" count="1" selected="0">
            <x v="365"/>
          </reference>
          <reference field="1" count="1" selected="0">
            <x v="363"/>
          </reference>
          <reference field="2" count="1" selected="0">
            <x v="364"/>
          </reference>
          <reference field="3" count="1" selected="0">
            <x v="364"/>
          </reference>
          <reference field="4" count="1">
            <x v="367"/>
          </reference>
        </references>
      </pivotArea>
    </format>
    <format dxfId="12200">
      <pivotArea dataOnly="0" labelOnly="1" fieldPosition="0">
        <references count="5">
          <reference field="0" count="1" selected="0">
            <x v="366"/>
          </reference>
          <reference field="1" count="1" selected="0">
            <x v="364"/>
          </reference>
          <reference field="2" count="1" selected="0">
            <x v="365"/>
          </reference>
          <reference field="3" count="1" selected="0">
            <x v="365"/>
          </reference>
          <reference field="4" count="1">
            <x v="368"/>
          </reference>
        </references>
      </pivotArea>
    </format>
    <format dxfId="12199">
      <pivotArea dataOnly="0" labelOnly="1" fieldPosition="0">
        <references count="5">
          <reference field="0" count="1" selected="0">
            <x v="367"/>
          </reference>
          <reference field="1" count="1" selected="0">
            <x v="365"/>
          </reference>
          <reference field="2" count="1" selected="0">
            <x v="366"/>
          </reference>
          <reference field="3" count="1" selected="0">
            <x v="366"/>
          </reference>
          <reference field="4" count="1">
            <x v="369"/>
          </reference>
        </references>
      </pivotArea>
    </format>
    <format dxfId="12198">
      <pivotArea dataOnly="0" labelOnly="1" fieldPosition="0">
        <references count="5">
          <reference field="0" count="1" selected="0">
            <x v="368"/>
          </reference>
          <reference field="1" count="1" selected="0">
            <x v="366"/>
          </reference>
          <reference field="2" count="1" selected="0">
            <x v="367"/>
          </reference>
          <reference field="3" count="1" selected="0">
            <x v="367"/>
          </reference>
          <reference field="4" count="1">
            <x v="370"/>
          </reference>
        </references>
      </pivotArea>
    </format>
    <format dxfId="12197">
      <pivotArea dataOnly="0" labelOnly="1" fieldPosition="0">
        <references count="5">
          <reference field="0" count="1" selected="0">
            <x v="369"/>
          </reference>
          <reference field="1" count="1" selected="0">
            <x v="367"/>
          </reference>
          <reference field="2" count="1" selected="0">
            <x v="368"/>
          </reference>
          <reference field="3" count="1" selected="0">
            <x v="368"/>
          </reference>
          <reference field="4" count="1">
            <x v="371"/>
          </reference>
        </references>
      </pivotArea>
    </format>
    <format dxfId="12196">
      <pivotArea dataOnly="0" labelOnly="1" fieldPosition="0">
        <references count="5">
          <reference field="0" count="1" selected="0">
            <x v="370"/>
          </reference>
          <reference field="1" count="1" selected="0">
            <x v="368"/>
          </reference>
          <reference field="2" count="1" selected="0">
            <x v="369"/>
          </reference>
          <reference field="3" count="1" selected="0">
            <x v="369"/>
          </reference>
          <reference field="4" count="1">
            <x v="372"/>
          </reference>
        </references>
      </pivotArea>
    </format>
    <format dxfId="12195">
      <pivotArea dataOnly="0" labelOnly="1" fieldPosition="0">
        <references count="5">
          <reference field="0" count="1" selected="0">
            <x v="371"/>
          </reference>
          <reference field="1" count="1" selected="0">
            <x v="369"/>
          </reference>
          <reference field="2" count="1" selected="0">
            <x v="370"/>
          </reference>
          <reference field="3" count="1" selected="0">
            <x v="370"/>
          </reference>
          <reference field="4" count="1">
            <x v="373"/>
          </reference>
        </references>
      </pivotArea>
    </format>
    <format dxfId="12194">
      <pivotArea dataOnly="0" labelOnly="1" fieldPosition="0">
        <references count="5">
          <reference field="0" count="1" selected="0">
            <x v="372"/>
          </reference>
          <reference field="1" count="1" selected="0">
            <x v="370"/>
          </reference>
          <reference field="2" count="1" selected="0">
            <x v="371"/>
          </reference>
          <reference field="3" count="1" selected="0">
            <x v="371"/>
          </reference>
          <reference field="4" count="1">
            <x v="374"/>
          </reference>
        </references>
      </pivotArea>
    </format>
    <format dxfId="12193">
      <pivotArea dataOnly="0" labelOnly="1" fieldPosition="0">
        <references count="5">
          <reference field="0" count="1" selected="0">
            <x v="373"/>
          </reference>
          <reference field="1" count="1" selected="0">
            <x v="371"/>
          </reference>
          <reference field="2" count="1" selected="0">
            <x v="372"/>
          </reference>
          <reference field="3" count="1" selected="0">
            <x v="372"/>
          </reference>
          <reference field="4" count="1">
            <x v="375"/>
          </reference>
        </references>
      </pivotArea>
    </format>
    <format dxfId="12192">
      <pivotArea dataOnly="0" labelOnly="1" fieldPosition="0">
        <references count="5">
          <reference field="0" count="1" selected="0">
            <x v="374"/>
          </reference>
          <reference field="1" count="1" selected="0">
            <x v="372"/>
          </reference>
          <reference field="2" count="1" selected="0">
            <x v="373"/>
          </reference>
          <reference field="3" count="1" selected="0">
            <x v="373"/>
          </reference>
          <reference field="4" count="1">
            <x v="376"/>
          </reference>
        </references>
      </pivotArea>
    </format>
    <format dxfId="12191">
      <pivotArea dataOnly="0" labelOnly="1" fieldPosition="0">
        <references count="5">
          <reference field="0" count="1" selected="0">
            <x v="375"/>
          </reference>
          <reference field="1" count="1" selected="0">
            <x v="373"/>
          </reference>
          <reference field="2" count="1" selected="0">
            <x v="374"/>
          </reference>
          <reference field="3" count="1" selected="0">
            <x v="374"/>
          </reference>
          <reference field="4" count="1">
            <x v="377"/>
          </reference>
        </references>
      </pivotArea>
    </format>
    <format dxfId="12190">
      <pivotArea dataOnly="0" labelOnly="1" fieldPosition="0">
        <references count="5">
          <reference field="0" count="1" selected="0">
            <x v="376"/>
          </reference>
          <reference field="1" count="1" selected="0">
            <x v="374"/>
          </reference>
          <reference field="2" count="1" selected="0">
            <x v="375"/>
          </reference>
          <reference field="3" count="1" selected="0">
            <x v="375"/>
          </reference>
          <reference field="4" count="1">
            <x v="378"/>
          </reference>
        </references>
      </pivotArea>
    </format>
    <format dxfId="12189">
      <pivotArea dataOnly="0" labelOnly="1" fieldPosition="0">
        <references count="5">
          <reference field="0" count="1" selected="0">
            <x v="377"/>
          </reference>
          <reference field="1" count="1" selected="0">
            <x v="375"/>
          </reference>
          <reference field="2" count="1" selected="0">
            <x v="376"/>
          </reference>
          <reference field="3" count="1" selected="0">
            <x v="376"/>
          </reference>
          <reference field="4" count="1">
            <x v="379"/>
          </reference>
        </references>
      </pivotArea>
    </format>
    <format dxfId="12188">
      <pivotArea dataOnly="0" labelOnly="1" fieldPosition="0">
        <references count="5">
          <reference field="0" count="1" selected="0">
            <x v="378"/>
          </reference>
          <reference field="1" count="1" selected="0">
            <x v="376"/>
          </reference>
          <reference field="2" count="1" selected="0">
            <x v="377"/>
          </reference>
          <reference field="3" count="1" selected="0">
            <x v="377"/>
          </reference>
          <reference field="4" count="1">
            <x v="380"/>
          </reference>
        </references>
      </pivotArea>
    </format>
    <format dxfId="12187">
      <pivotArea dataOnly="0" labelOnly="1" fieldPosition="0">
        <references count="5">
          <reference field="0" count="1" selected="0">
            <x v="379"/>
          </reference>
          <reference field="1" count="1" selected="0">
            <x v="377"/>
          </reference>
          <reference field="2" count="1" selected="0">
            <x v="378"/>
          </reference>
          <reference field="3" count="1" selected="0">
            <x v="378"/>
          </reference>
          <reference field="4" count="1">
            <x v="381"/>
          </reference>
        </references>
      </pivotArea>
    </format>
    <format dxfId="12186">
      <pivotArea dataOnly="0" labelOnly="1" fieldPosition="0">
        <references count="5">
          <reference field="0" count="1" selected="0">
            <x v="380"/>
          </reference>
          <reference field="1" count="1" selected="0">
            <x v="378"/>
          </reference>
          <reference field="2" count="1" selected="0">
            <x v="379"/>
          </reference>
          <reference field="3" count="1" selected="0">
            <x v="379"/>
          </reference>
          <reference field="4" count="1">
            <x v="382"/>
          </reference>
        </references>
      </pivotArea>
    </format>
    <format dxfId="12185">
      <pivotArea dataOnly="0" labelOnly="1" fieldPosition="0">
        <references count="5">
          <reference field="0" count="1" selected="0">
            <x v="381"/>
          </reference>
          <reference field="1" count="1" selected="0">
            <x v="379"/>
          </reference>
          <reference field="2" count="1" selected="0">
            <x v="380"/>
          </reference>
          <reference field="3" count="1" selected="0">
            <x v="380"/>
          </reference>
          <reference field="4" count="1">
            <x v="383"/>
          </reference>
        </references>
      </pivotArea>
    </format>
    <format dxfId="12184">
      <pivotArea dataOnly="0" labelOnly="1" fieldPosition="0">
        <references count="5">
          <reference field="0" count="1" selected="0">
            <x v="382"/>
          </reference>
          <reference field="1" count="1" selected="0">
            <x v="380"/>
          </reference>
          <reference field="2" count="1" selected="0">
            <x v="381"/>
          </reference>
          <reference field="3" count="1" selected="0">
            <x v="381"/>
          </reference>
          <reference field="4" count="1">
            <x v="384"/>
          </reference>
        </references>
      </pivotArea>
    </format>
    <format dxfId="12183">
      <pivotArea dataOnly="0" labelOnly="1" fieldPosition="0">
        <references count="5">
          <reference field="0" count="1" selected="0">
            <x v="383"/>
          </reference>
          <reference field="1" count="1" selected="0">
            <x v="381"/>
          </reference>
          <reference field="2" count="1" selected="0">
            <x v="382"/>
          </reference>
          <reference field="3" count="1" selected="0">
            <x v="382"/>
          </reference>
          <reference field="4" count="1">
            <x v="385"/>
          </reference>
        </references>
      </pivotArea>
    </format>
    <format dxfId="12182">
      <pivotArea dataOnly="0" labelOnly="1" fieldPosition="0">
        <references count="5">
          <reference field="0" count="1" selected="0">
            <x v="384"/>
          </reference>
          <reference field="1" count="1" selected="0">
            <x v="382"/>
          </reference>
          <reference field="2" count="1" selected="0">
            <x v="383"/>
          </reference>
          <reference field="3" count="1" selected="0">
            <x v="383"/>
          </reference>
          <reference field="4" count="1">
            <x v="386"/>
          </reference>
        </references>
      </pivotArea>
    </format>
    <format dxfId="12181">
      <pivotArea dataOnly="0" labelOnly="1" fieldPosition="0">
        <references count="5">
          <reference field="0" count="1" selected="0">
            <x v="385"/>
          </reference>
          <reference field="1" count="1" selected="0">
            <x v="383"/>
          </reference>
          <reference field="2" count="1" selected="0">
            <x v="384"/>
          </reference>
          <reference field="3" count="1" selected="0">
            <x v="384"/>
          </reference>
          <reference field="4" count="1">
            <x v="387"/>
          </reference>
        </references>
      </pivotArea>
    </format>
    <format dxfId="12180">
      <pivotArea dataOnly="0" labelOnly="1" fieldPosition="0">
        <references count="5">
          <reference field="0" count="1" selected="0">
            <x v="386"/>
          </reference>
          <reference field="1" count="1" selected="0">
            <x v="384"/>
          </reference>
          <reference field="2" count="1" selected="0">
            <x v="385"/>
          </reference>
          <reference field="3" count="1" selected="0">
            <x v="385"/>
          </reference>
          <reference field="4" count="1">
            <x v="388"/>
          </reference>
        </references>
      </pivotArea>
    </format>
    <format dxfId="12179">
      <pivotArea dataOnly="0" labelOnly="1" fieldPosition="0">
        <references count="5">
          <reference field="0" count="1" selected="0">
            <x v="387"/>
          </reference>
          <reference field="1" count="1" selected="0">
            <x v="385"/>
          </reference>
          <reference field="2" count="1" selected="0">
            <x v="386"/>
          </reference>
          <reference field="3" count="1" selected="0">
            <x v="386"/>
          </reference>
          <reference field="4" count="1">
            <x v="389"/>
          </reference>
        </references>
      </pivotArea>
    </format>
    <format dxfId="12178">
      <pivotArea dataOnly="0" labelOnly="1" fieldPosition="0">
        <references count="5">
          <reference field="0" count="1" selected="0">
            <x v="388"/>
          </reference>
          <reference field="1" count="1" selected="0">
            <x v="386"/>
          </reference>
          <reference field="2" count="1" selected="0">
            <x v="387"/>
          </reference>
          <reference field="3" count="1" selected="0">
            <x v="387"/>
          </reference>
          <reference field="4" count="1">
            <x v="390"/>
          </reference>
        </references>
      </pivotArea>
    </format>
    <format dxfId="12177">
      <pivotArea dataOnly="0" labelOnly="1" fieldPosition="0">
        <references count="5">
          <reference field="0" count="1" selected="0">
            <x v="389"/>
          </reference>
          <reference field="1" count="1" selected="0">
            <x v="387"/>
          </reference>
          <reference field="2" count="1" selected="0">
            <x v="388"/>
          </reference>
          <reference field="3" count="1" selected="0">
            <x v="388"/>
          </reference>
          <reference field="4" count="1">
            <x v="391"/>
          </reference>
        </references>
      </pivotArea>
    </format>
    <format dxfId="12176">
      <pivotArea dataOnly="0" labelOnly="1" fieldPosition="0">
        <references count="5">
          <reference field="0" count="1" selected="0">
            <x v="390"/>
          </reference>
          <reference field="1" count="1" selected="0">
            <x v="388"/>
          </reference>
          <reference field="2" count="1" selected="0">
            <x v="389"/>
          </reference>
          <reference field="3" count="1" selected="0">
            <x v="389"/>
          </reference>
          <reference field="4" count="1">
            <x v="392"/>
          </reference>
        </references>
      </pivotArea>
    </format>
    <format dxfId="12175">
      <pivotArea dataOnly="0" labelOnly="1" fieldPosition="0">
        <references count="5">
          <reference field="0" count="1" selected="0">
            <x v="391"/>
          </reference>
          <reference field="1" count="1" selected="0">
            <x v="389"/>
          </reference>
          <reference field="2" count="1" selected="0">
            <x v="390"/>
          </reference>
          <reference field="3" count="1" selected="0">
            <x v="390"/>
          </reference>
          <reference field="4" count="1">
            <x v="393"/>
          </reference>
        </references>
      </pivotArea>
    </format>
    <format dxfId="12174">
      <pivotArea dataOnly="0" labelOnly="1" fieldPosition="0">
        <references count="5">
          <reference field="0" count="1" selected="0">
            <x v="392"/>
          </reference>
          <reference field="1" count="1" selected="0">
            <x v="390"/>
          </reference>
          <reference field="2" count="1" selected="0">
            <x v="391"/>
          </reference>
          <reference field="3" count="1" selected="0">
            <x v="391"/>
          </reference>
          <reference field="4" count="1">
            <x v="394"/>
          </reference>
        </references>
      </pivotArea>
    </format>
    <format dxfId="12173">
      <pivotArea dataOnly="0" labelOnly="1" fieldPosition="0">
        <references count="5">
          <reference field="0" count="1" selected="0">
            <x v="393"/>
          </reference>
          <reference field="1" count="1" selected="0">
            <x v="391"/>
          </reference>
          <reference field="2" count="1" selected="0">
            <x v="392"/>
          </reference>
          <reference field="3" count="1" selected="0">
            <x v="392"/>
          </reference>
          <reference field="4" count="1">
            <x v="395"/>
          </reference>
        </references>
      </pivotArea>
    </format>
    <format dxfId="12172">
      <pivotArea dataOnly="0" labelOnly="1" fieldPosition="0">
        <references count="5">
          <reference field="0" count="1" selected="0">
            <x v="394"/>
          </reference>
          <reference field="1" count="1" selected="0">
            <x v="392"/>
          </reference>
          <reference field="2" count="1" selected="0">
            <x v="393"/>
          </reference>
          <reference field="3" count="1" selected="0">
            <x v="393"/>
          </reference>
          <reference field="4" count="1">
            <x v="396"/>
          </reference>
        </references>
      </pivotArea>
    </format>
    <format dxfId="12171">
      <pivotArea dataOnly="0" labelOnly="1" fieldPosition="0">
        <references count="5">
          <reference field="0" count="1" selected="0">
            <x v="395"/>
          </reference>
          <reference field="1" count="1" selected="0">
            <x v="393"/>
          </reference>
          <reference field="2" count="1" selected="0">
            <x v="394"/>
          </reference>
          <reference field="3" count="1" selected="0">
            <x v="394"/>
          </reference>
          <reference field="4" count="1">
            <x v="397"/>
          </reference>
        </references>
      </pivotArea>
    </format>
    <format dxfId="12170">
      <pivotArea dataOnly="0" labelOnly="1" fieldPosition="0">
        <references count="5">
          <reference field="0" count="1" selected="0">
            <x v="396"/>
          </reference>
          <reference field="1" count="1" selected="0">
            <x v="394"/>
          </reference>
          <reference field="2" count="1" selected="0">
            <x v="395"/>
          </reference>
          <reference field="3" count="1" selected="0">
            <x v="395"/>
          </reference>
          <reference field="4" count="1">
            <x v="398"/>
          </reference>
        </references>
      </pivotArea>
    </format>
    <format dxfId="12169">
      <pivotArea dataOnly="0" labelOnly="1" fieldPosition="0">
        <references count="5">
          <reference field="0" count="1" selected="0">
            <x v="397"/>
          </reference>
          <reference field="1" count="1" selected="0">
            <x v="395"/>
          </reference>
          <reference field="2" count="1" selected="0">
            <x v="396"/>
          </reference>
          <reference field="3" count="1" selected="0">
            <x v="396"/>
          </reference>
          <reference field="4" count="1">
            <x v="399"/>
          </reference>
        </references>
      </pivotArea>
    </format>
    <format dxfId="12168">
      <pivotArea dataOnly="0" labelOnly="1" fieldPosition="0">
        <references count="5">
          <reference field="0" count="1" selected="0">
            <x v="398"/>
          </reference>
          <reference field="1" count="1" selected="0">
            <x v="396"/>
          </reference>
          <reference field="2" count="1" selected="0">
            <x v="397"/>
          </reference>
          <reference field="3" count="1" selected="0">
            <x v="397"/>
          </reference>
          <reference field="4" count="1">
            <x v="400"/>
          </reference>
        </references>
      </pivotArea>
    </format>
    <format dxfId="12167">
      <pivotArea dataOnly="0" labelOnly="1" fieldPosition="0">
        <references count="5">
          <reference field="0" count="1" selected="0">
            <x v="399"/>
          </reference>
          <reference field="1" count="1" selected="0">
            <x v="397"/>
          </reference>
          <reference field="2" count="1" selected="0">
            <x v="398"/>
          </reference>
          <reference field="3" count="1" selected="0">
            <x v="398"/>
          </reference>
          <reference field="4" count="1">
            <x v="401"/>
          </reference>
        </references>
      </pivotArea>
    </format>
    <format dxfId="12166">
      <pivotArea dataOnly="0" labelOnly="1" fieldPosition="0">
        <references count="5">
          <reference field="0" count="1" selected="0">
            <x v="400"/>
          </reference>
          <reference field="1" count="1" selected="0">
            <x v="398"/>
          </reference>
          <reference field="2" count="1" selected="0">
            <x v="399"/>
          </reference>
          <reference field="3" count="1" selected="0">
            <x v="399"/>
          </reference>
          <reference field="4" count="1">
            <x v="402"/>
          </reference>
        </references>
      </pivotArea>
    </format>
    <format dxfId="12165">
      <pivotArea dataOnly="0" labelOnly="1" fieldPosition="0">
        <references count="5">
          <reference field="0" count="1" selected="0">
            <x v="401"/>
          </reference>
          <reference field="1" count="1" selected="0">
            <x v="399"/>
          </reference>
          <reference field="2" count="1" selected="0">
            <x v="400"/>
          </reference>
          <reference field="3" count="1" selected="0">
            <x v="400"/>
          </reference>
          <reference field="4" count="1">
            <x v="403"/>
          </reference>
        </references>
      </pivotArea>
    </format>
    <format dxfId="12164">
      <pivotArea dataOnly="0" labelOnly="1" fieldPosition="0">
        <references count="5">
          <reference field="0" count="1" selected="0">
            <x v="402"/>
          </reference>
          <reference field="1" count="1" selected="0">
            <x v="400"/>
          </reference>
          <reference field="2" count="1" selected="0">
            <x v="401"/>
          </reference>
          <reference field="3" count="1" selected="0">
            <x v="401"/>
          </reference>
          <reference field="4" count="1">
            <x v="404"/>
          </reference>
        </references>
      </pivotArea>
    </format>
    <format dxfId="12163">
      <pivotArea dataOnly="0" labelOnly="1" fieldPosition="0">
        <references count="5">
          <reference field="0" count="1" selected="0">
            <x v="403"/>
          </reference>
          <reference field="1" count="1" selected="0">
            <x v="401"/>
          </reference>
          <reference field="2" count="1" selected="0">
            <x v="402"/>
          </reference>
          <reference field="3" count="1" selected="0">
            <x v="402"/>
          </reference>
          <reference field="4" count="1">
            <x v="405"/>
          </reference>
        </references>
      </pivotArea>
    </format>
    <format dxfId="12162">
      <pivotArea dataOnly="0" labelOnly="1" fieldPosition="0">
        <references count="5">
          <reference field="0" count="1" selected="0">
            <x v="404"/>
          </reference>
          <reference field="1" count="1" selected="0">
            <x v="402"/>
          </reference>
          <reference field="2" count="1" selected="0">
            <x v="403"/>
          </reference>
          <reference field="3" count="1" selected="0">
            <x v="403"/>
          </reference>
          <reference field="4" count="1">
            <x v="406"/>
          </reference>
        </references>
      </pivotArea>
    </format>
    <format dxfId="12161">
      <pivotArea dataOnly="0" labelOnly="1" fieldPosition="0">
        <references count="5">
          <reference field="0" count="1" selected="0">
            <x v="405"/>
          </reference>
          <reference field="1" count="1" selected="0">
            <x v="403"/>
          </reference>
          <reference field="2" count="1" selected="0">
            <x v="404"/>
          </reference>
          <reference field="3" count="1" selected="0">
            <x v="404"/>
          </reference>
          <reference field="4" count="1">
            <x v="407"/>
          </reference>
        </references>
      </pivotArea>
    </format>
    <format dxfId="12160">
      <pivotArea dataOnly="0" labelOnly="1" fieldPosition="0">
        <references count="5">
          <reference field="0" count="1" selected="0">
            <x v="406"/>
          </reference>
          <reference field="1" count="1" selected="0">
            <x v="404"/>
          </reference>
          <reference field="2" count="1" selected="0">
            <x v="405"/>
          </reference>
          <reference field="3" count="1" selected="0">
            <x v="405"/>
          </reference>
          <reference field="4" count="1">
            <x v="408"/>
          </reference>
        </references>
      </pivotArea>
    </format>
    <format dxfId="12159">
      <pivotArea dataOnly="0" labelOnly="1" fieldPosition="0">
        <references count="5">
          <reference field="0" count="1" selected="0">
            <x v="407"/>
          </reference>
          <reference field="1" count="1" selected="0">
            <x v="405"/>
          </reference>
          <reference field="2" count="1" selected="0">
            <x v="406"/>
          </reference>
          <reference field="3" count="1" selected="0">
            <x v="406"/>
          </reference>
          <reference field="4" count="1">
            <x v="409"/>
          </reference>
        </references>
      </pivotArea>
    </format>
    <format dxfId="12158">
      <pivotArea dataOnly="0" labelOnly="1" fieldPosition="0">
        <references count="5">
          <reference field="0" count="1" selected="0">
            <x v="408"/>
          </reference>
          <reference field="1" count="1" selected="0">
            <x v="406"/>
          </reference>
          <reference field="2" count="1" selected="0">
            <x v="407"/>
          </reference>
          <reference field="3" count="1" selected="0">
            <x v="407"/>
          </reference>
          <reference field="4" count="1">
            <x v="410"/>
          </reference>
        </references>
      </pivotArea>
    </format>
    <format dxfId="12157">
      <pivotArea dataOnly="0" labelOnly="1" fieldPosition="0">
        <references count="5">
          <reference field="0" count="1" selected="0">
            <x v="409"/>
          </reference>
          <reference field="1" count="1" selected="0">
            <x v="407"/>
          </reference>
          <reference field="2" count="1" selected="0">
            <x v="408"/>
          </reference>
          <reference field="3" count="1" selected="0">
            <x v="408"/>
          </reference>
          <reference field="4" count="1">
            <x v="411"/>
          </reference>
        </references>
      </pivotArea>
    </format>
    <format dxfId="12156">
      <pivotArea dataOnly="0" labelOnly="1" fieldPosition="0">
        <references count="5">
          <reference field="0" count="1" selected="0">
            <x v="410"/>
          </reference>
          <reference field="1" count="1" selected="0">
            <x v="408"/>
          </reference>
          <reference field="2" count="1" selected="0">
            <x v="409"/>
          </reference>
          <reference field="3" count="1" selected="0">
            <x v="409"/>
          </reference>
          <reference field="4" count="1">
            <x v="412"/>
          </reference>
        </references>
      </pivotArea>
    </format>
    <format dxfId="12155">
      <pivotArea dataOnly="0" labelOnly="1" fieldPosition="0">
        <references count="5">
          <reference field="0" count="1" selected="0">
            <x v="411"/>
          </reference>
          <reference field="1" count="1" selected="0">
            <x v="409"/>
          </reference>
          <reference field="2" count="1" selected="0">
            <x v="410"/>
          </reference>
          <reference field="3" count="1" selected="0">
            <x v="410"/>
          </reference>
          <reference field="4" count="1">
            <x v="413"/>
          </reference>
        </references>
      </pivotArea>
    </format>
    <format dxfId="12154">
      <pivotArea dataOnly="0" labelOnly="1" fieldPosition="0">
        <references count="5">
          <reference field="0" count="1" selected="0">
            <x v="412"/>
          </reference>
          <reference field="1" count="1" selected="0">
            <x v="410"/>
          </reference>
          <reference field="2" count="1" selected="0">
            <x v="411"/>
          </reference>
          <reference field="3" count="1" selected="0">
            <x v="411"/>
          </reference>
          <reference field="4" count="1">
            <x v="414"/>
          </reference>
        </references>
      </pivotArea>
    </format>
    <format dxfId="12153">
      <pivotArea dataOnly="0" labelOnly="1" fieldPosition="0">
        <references count="5">
          <reference field="0" count="1" selected="0">
            <x v="413"/>
          </reference>
          <reference field="1" count="1" selected="0">
            <x v="411"/>
          </reference>
          <reference field="2" count="1" selected="0">
            <x v="412"/>
          </reference>
          <reference field="3" count="1" selected="0">
            <x v="412"/>
          </reference>
          <reference field="4" count="1">
            <x v="415"/>
          </reference>
        </references>
      </pivotArea>
    </format>
    <format dxfId="12152">
      <pivotArea dataOnly="0" labelOnly="1" fieldPosition="0">
        <references count="5">
          <reference field="0" count="1" selected="0">
            <x v="414"/>
          </reference>
          <reference field="1" count="1" selected="0">
            <x v="412"/>
          </reference>
          <reference field="2" count="1" selected="0">
            <x v="413"/>
          </reference>
          <reference field="3" count="1" selected="0">
            <x v="413"/>
          </reference>
          <reference field="4" count="1">
            <x v="416"/>
          </reference>
        </references>
      </pivotArea>
    </format>
    <format dxfId="12151">
      <pivotArea dataOnly="0" labelOnly="1" fieldPosition="0">
        <references count="5">
          <reference field="0" count="1" selected="0">
            <x v="415"/>
          </reference>
          <reference field="1" count="1" selected="0">
            <x v="413"/>
          </reference>
          <reference field="2" count="1" selected="0">
            <x v="414"/>
          </reference>
          <reference field="3" count="1" selected="0">
            <x v="414"/>
          </reference>
          <reference field="4" count="1">
            <x v="417"/>
          </reference>
        </references>
      </pivotArea>
    </format>
    <format dxfId="12150">
      <pivotArea dataOnly="0" labelOnly="1" fieldPosition="0">
        <references count="5">
          <reference field="0" count="1" selected="0">
            <x v="416"/>
          </reference>
          <reference field="1" count="1" selected="0">
            <x v="414"/>
          </reference>
          <reference field="2" count="1" selected="0">
            <x v="415"/>
          </reference>
          <reference field="3" count="1" selected="0">
            <x v="415"/>
          </reference>
          <reference field="4" count="1">
            <x v="418"/>
          </reference>
        </references>
      </pivotArea>
    </format>
    <format dxfId="12149">
      <pivotArea dataOnly="0" labelOnly="1" fieldPosition="0">
        <references count="5">
          <reference field="0" count="1" selected="0">
            <x v="417"/>
          </reference>
          <reference field="1" count="1" selected="0">
            <x v="415"/>
          </reference>
          <reference field="2" count="1" selected="0">
            <x v="416"/>
          </reference>
          <reference field="3" count="1" selected="0">
            <x v="416"/>
          </reference>
          <reference field="4" count="1">
            <x v="419"/>
          </reference>
        </references>
      </pivotArea>
    </format>
    <format dxfId="12148">
      <pivotArea dataOnly="0" labelOnly="1" fieldPosition="0">
        <references count="5">
          <reference field="0" count="1" selected="0">
            <x v="418"/>
          </reference>
          <reference field="1" count="1" selected="0">
            <x v="416"/>
          </reference>
          <reference field="2" count="1" selected="0">
            <x v="417"/>
          </reference>
          <reference field="3" count="1" selected="0">
            <x v="417"/>
          </reference>
          <reference field="4" count="1">
            <x v="420"/>
          </reference>
        </references>
      </pivotArea>
    </format>
    <format dxfId="12147">
      <pivotArea dataOnly="0" labelOnly="1" fieldPosition="0">
        <references count="5">
          <reference field="0" count="1" selected="0">
            <x v="419"/>
          </reference>
          <reference field="1" count="1" selected="0">
            <x v="417"/>
          </reference>
          <reference field="2" count="1" selected="0">
            <x v="418"/>
          </reference>
          <reference field="3" count="1" selected="0">
            <x v="418"/>
          </reference>
          <reference field="4" count="1">
            <x v="421"/>
          </reference>
        </references>
      </pivotArea>
    </format>
    <format dxfId="12146">
      <pivotArea dataOnly="0" labelOnly="1" fieldPosition="0">
        <references count="5">
          <reference field="0" count="1" selected="0">
            <x v="420"/>
          </reference>
          <reference field="1" count="1" selected="0">
            <x v="418"/>
          </reference>
          <reference field="2" count="1" selected="0">
            <x v="419"/>
          </reference>
          <reference field="3" count="1" selected="0">
            <x v="419"/>
          </reference>
          <reference field="4" count="1">
            <x v="422"/>
          </reference>
        </references>
      </pivotArea>
    </format>
    <format dxfId="12145">
      <pivotArea dataOnly="0" labelOnly="1" fieldPosition="0">
        <references count="5">
          <reference field="0" count="1" selected="0">
            <x v="421"/>
          </reference>
          <reference field="1" count="1" selected="0">
            <x v="419"/>
          </reference>
          <reference field="2" count="1" selected="0">
            <x v="420"/>
          </reference>
          <reference field="3" count="1" selected="0">
            <x v="420"/>
          </reference>
          <reference field="4" count="1">
            <x v="423"/>
          </reference>
        </references>
      </pivotArea>
    </format>
    <format dxfId="12144">
      <pivotArea dataOnly="0" labelOnly="1" fieldPosition="0">
        <references count="5">
          <reference field="0" count="1" selected="0">
            <x v="422"/>
          </reference>
          <reference field="1" count="1" selected="0">
            <x v="420"/>
          </reference>
          <reference field="2" count="1" selected="0">
            <x v="421"/>
          </reference>
          <reference field="3" count="1" selected="0">
            <x v="421"/>
          </reference>
          <reference field="4" count="1">
            <x v="424"/>
          </reference>
        </references>
      </pivotArea>
    </format>
    <format dxfId="12143">
      <pivotArea dataOnly="0" labelOnly="1" fieldPosition="0">
        <references count="5">
          <reference field="0" count="1" selected="0">
            <x v="423"/>
          </reference>
          <reference field="1" count="1" selected="0">
            <x v="421"/>
          </reference>
          <reference field="2" count="1" selected="0">
            <x v="422"/>
          </reference>
          <reference field="3" count="1" selected="0">
            <x v="422"/>
          </reference>
          <reference field="4" count="1">
            <x v="425"/>
          </reference>
        </references>
      </pivotArea>
    </format>
    <format dxfId="12142">
      <pivotArea dataOnly="0" labelOnly="1" fieldPosition="0">
        <references count="5">
          <reference field="0" count="1" selected="0">
            <x v="424"/>
          </reference>
          <reference field="1" count="1" selected="0">
            <x v="422"/>
          </reference>
          <reference field="2" count="1" selected="0">
            <x v="423"/>
          </reference>
          <reference field="3" count="1" selected="0">
            <x v="423"/>
          </reference>
          <reference field="4" count="1">
            <x v="426"/>
          </reference>
        </references>
      </pivotArea>
    </format>
    <format dxfId="12141">
      <pivotArea dataOnly="0" labelOnly="1" fieldPosition="0">
        <references count="5">
          <reference field="0" count="1" selected="0">
            <x v="425"/>
          </reference>
          <reference field="1" count="1" selected="0">
            <x v="423"/>
          </reference>
          <reference field="2" count="1" selected="0">
            <x v="424"/>
          </reference>
          <reference field="3" count="1" selected="0">
            <x v="424"/>
          </reference>
          <reference field="4" count="1">
            <x v="427"/>
          </reference>
        </references>
      </pivotArea>
    </format>
    <format dxfId="12140">
      <pivotArea dataOnly="0" labelOnly="1" fieldPosition="0">
        <references count="5">
          <reference field="0" count="1" selected="0">
            <x v="426"/>
          </reference>
          <reference field="1" count="1" selected="0">
            <x v="424"/>
          </reference>
          <reference field="2" count="1" selected="0">
            <x v="425"/>
          </reference>
          <reference field="3" count="1" selected="0">
            <x v="425"/>
          </reference>
          <reference field="4" count="1">
            <x v="428"/>
          </reference>
        </references>
      </pivotArea>
    </format>
    <format dxfId="12139">
      <pivotArea dataOnly="0" labelOnly="1" fieldPosition="0">
        <references count="5">
          <reference field="0" count="1" selected="0">
            <x v="427"/>
          </reference>
          <reference field="1" count="1" selected="0">
            <x v="425"/>
          </reference>
          <reference field="2" count="1" selected="0">
            <x v="426"/>
          </reference>
          <reference field="3" count="1" selected="0">
            <x v="426"/>
          </reference>
          <reference field="4" count="1">
            <x v="429"/>
          </reference>
        </references>
      </pivotArea>
    </format>
    <format dxfId="12138">
      <pivotArea dataOnly="0" labelOnly="1" fieldPosition="0">
        <references count="5">
          <reference field="0" count="1" selected="0">
            <x v="428"/>
          </reference>
          <reference field="1" count="1" selected="0">
            <x v="426"/>
          </reference>
          <reference field="2" count="1" selected="0">
            <x v="427"/>
          </reference>
          <reference field="3" count="1" selected="0">
            <x v="427"/>
          </reference>
          <reference field="4" count="1">
            <x v="430"/>
          </reference>
        </references>
      </pivotArea>
    </format>
    <format dxfId="12137">
      <pivotArea dataOnly="0" labelOnly="1" fieldPosition="0">
        <references count="5">
          <reference field="0" count="1" selected="0">
            <x v="429"/>
          </reference>
          <reference field="1" count="1" selected="0">
            <x v="427"/>
          </reference>
          <reference field="2" count="1" selected="0">
            <x v="428"/>
          </reference>
          <reference field="3" count="1" selected="0">
            <x v="428"/>
          </reference>
          <reference field="4" count="1">
            <x v="431"/>
          </reference>
        </references>
      </pivotArea>
    </format>
    <format dxfId="12136">
      <pivotArea dataOnly="0" labelOnly="1" fieldPosition="0">
        <references count="5">
          <reference field="0" count="1" selected="0">
            <x v="430"/>
          </reference>
          <reference field="1" count="1" selected="0">
            <x v="428"/>
          </reference>
          <reference field="2" count="1" selected="0">
            <x v="429"/>
          </reference>
          <reference field="3" count="1" selected="0">
            <x v="429"/>
          </reference>
          <reference field="4" count="1">
            <x v="432"/>
          </reference>
        </references>
      </pivotArea>
    </format>
    <format dxfId="12135">
      <pivotArea dataOnly="0" labelOnly="1" fieldPosition="0">
        <references count="5">
          <reference field="0" count="1" selected="0">
            <x v="431"/>
          </reference>
          <reference field="1" count="1" selected="0">
            <x v="429"/>
          </reference>
          <reference field="2" count="1" selected="0">
            <x v="430"/>
          </reference>
          <reference field="3" count="1" selected="0">
            <x v="430"/>
          </reference>
          <reference field="4" count="1">
            <x v="433"/>
          </reference>
        </references>
      </pivotArea>
    </format>
    <format dxfId="12134">
      <pivotArea dataOnly="0" labelOnly="1" fieldPosition="0">
        <references count="5">
          <reference field="0" count="1" selected="0">
            <x v="432"/>
          </reference>
          <reference field="1" count="1" selected="0">
            <x v="430"/>
          </reference>
          <reference field="2" count="1" selected="0">
            <x v="431"/>
          </reference>
          <reference field="3" count="1" selected="0">
            <x v="431"/>
          </reference>
          <reference field="4" count="1">
            <x v="434"/>
          </reference>
        </references>
      </pivotArea>
    </format>
    <format dxfId="12133">
      <pivotArea dataOnly="0" labelOnly="1" fieldPosition="0">
        <references count="5">
          <reference field="0" count="1" selected="0">
            <x v="433"/>
          </reference>
          <reference field="1" count="1" selected="0">
            <x v="431"/>
          </reference>
          <reference field="2" count="1" selected="0">
            <x v="432"/>
          </reference>
          <reference field="3" count="1" selected="0">
            <x v="432"/>
          </reference>
          <reference field="4" count="1">
            <x v="435"/>
          </reference>
        </references>
      </pivotArea>
    </format>
    <format dxfId="12132">
      <pivotArea dataOnly="0" labelOnly="1" fieldPosition="0">
        <references count="5">
          <reference field="0" count="1" selected="0">
            <x v="434"/>
          </reference>
          <reference field="1" count="1" selected="0">
            <x v="432"/>
          </reference>
          <reference field="2" count="1" selected="0">
            <x v="433"/>
          </reference>
          <reference field="3" count="1" selected="0">
            <x v="433"/>
          </reference>
          <reference field="4" count="1">
            <x v="436"/>
          </reference>
        </references>
      </pivotArea>
    </format>
    <format dxfId="12131">
      <pivotArea dataOnly="0" labelOnly="1" fieldPosition="0">
        <references count="5">
          <reference field="0" count="1" selected="0">
            <x v="435"/>
          </reference>
          <reference field="1" count="1" selected="0">
            <x v="433"/>
          </reference>
          <reference field="2" count="1" selected="0">
            <x v="434"/>
          </reference>
          <reference field="3" count="1" selected="0">
            <x v="434"/>
          </reference>
          <reference field="4" count="1">
            <x v="437"/>
          </reference>
        </references>
      </pivotArea>
    </format>
    <format dxfId="12130">
      <pivotArea dataOnly="0" labelOnly="1" fieldPosition="0">
        <references count="5">
          <reference field="0" count="1" selected="0">
            <x v="436"/>
          </reference>
          <reference field="1" count="1" selected="0">
            <x v="434"/>
          </reference>
          <reference field="2" count="1" selected="0">
            <x v="435"/>
          </reference>
          <reference field="3" count="1" selected="0">
            <x v="435"/>
          </reference>
          <reference field="4" count="1">
            <x v="438"/>
          </reference>
        </references>
      </pivotArea>
    </format>
    <format dxfId="12129">
      <pivotArea dataOnly="0" labelOnly="1" fieldPosition="0">
        <references count="5">
          <reference field="0" count="1" selected="0">
            <x v="437"/>
          </reference>
          <reference field="1" count="1" selected="0">
            <x v="435"/>
          </reference>
          <reference field="2" count="1" selected="0">
            <x v="436"/>
          </reference>
          <reference field="3" count="1" selected="0">
            <x v="436"/>
          </reference>
          <reference field="4" count="1">
            <x v="439"/>
          </reference>
        </references>
      </pivotArea>
    </format>
    <format dxfId="12128">
      <pivotArea dataOnly="0" labelOnly="1" fieldPosition="0">
        <references count="5">
          <reference field="0" count="1" selected="0">
            <x v="438"/>
          </reference>
          <reference field="1" count="1" selected="0">
            <x v="436"/>
          </reference>
          <reference field="2" count="1" selected="0">
            <x v="437"/>
          </reference>
          <reference field="3" count="1" selected="0">
            <x v="437"/>
          </reference>
          <reference field="4" count="1">
            <x v="440"/>
          </reference>
        </references>
      </pivotArea>
    </format>
    <format dxfId="12127">
      <pivotArea dataOnly="0" labelOnly="1" fieldPosition="0">
        <references count="5">
          <reference field="0" count="1" selected="0">
            <x v="439"/>
          </reference>
          <reference field="1" count="1" selected="0">
            <x v="437"/>
          </reference>
          <reference field="2" count="1" selected="0">
            <x v="438"/>
          </reference>
          <reference field="3" count="1" selected="0">
            <x v="438"/>
          </reference>
          <reference field="4" count="1">
            <x v="441"/>
          </reference>
        </references>
      </pivotArea>
    </format>
    <format dxfId="12126">
      <pivotArea dataOnly="0" labelOnly="1" fieldPosition="0">
        <references count="5">
          <reference field="0" count="1" selected="0">
            <x v="440"/>
          </reference>
          <reference field="1" count="1" selected="0">
            <x v="438"/>
          </reference>
          <reference field="2" count="1" selected="0">
            <x v="439"/>
          </reference>
          <reference field="3" count="1" selected="0">
            <x v="439"/>
          </reference>
          <reference field="4" count="1">
            <x v="442"/>
          </reference>
        </references>
      </pivotArea>
    </format>
    <format dxfId="12125">
      <pivotArea dataOnly="0" labelOnly="1" fieldPosition="0">
        <references count="5">
          <reference field="0" count="1" selected="0">
            <x v="441"/>
          </reference>
          <reference field="1" count="1" selected="0">
            <x v="439"/>
          </reference>
          <reference field="2" count="1" selected="0">
            <x v="440"/>
          </reference>
          <reference field="3" count="1" selected="0">
            <x v="440"/>
          </reference>
          <reference field="4" count="1">
            <x v="443"/>
          </reference>
        </references>
      </pivotArea>
    </format>
    <format dxfId="12124">
      <pivotArea dataOnly="0" labelOnly="1" fieldPosition="0">
        <references count="5">
          <reference field="0" count="1" selected="0">
            <x v="442"/>
          </reference>
          <reference field="1" count="1" selected="0">
            <x v="440"/>
          </reference>
          <reference field="2" count="1" selected="0">
            <x v="441"/>
          </reference>
          <reference field="3" count="1" selected="0">
            <x v="441"/>
          </reference>
          <reference field="4" count="1">
            <x v="444"/>
          </reference>
        </references>
      </pivotArea>
    </format>
    <format dxfId="12123">
      <pivotArea dataOnly="0" labelOnly="1" fieldPosition="0">
        <references count="5">
          <reference field="0" count="1" selected="0">
            <x v="443"/>
          </reference>
          <reference field="1" count="1" selected="0">
            <x v="441"/>
          </reference>
          <reference field="2" count="1" selected="0">
            <x v="442"/>
          </reference>
          <reference field="3" count="1" selected="0">
            <x v="442"/>
          </reference>
          <reference field="4" count="1">
            <x v="445"/>
          </reference>
        </references>
      </pivotArea>
    </format>
    <format dxfId="12122">
      <pivotArea dataOnly="0" labelOnly="1" fieldPosition="0">
        <references count="5">
          <reference field="0" count="1" selected="0">
            <x v="444"/>
          </reference>
          <reference field="1" count="1" selected="0">
            <x v="442"/>
          </reference>
          <reference field="2" count="1" selected="0">
            <x v="443"/>
          </reference>
          <reference field="3" count="1" selected="0">
            <x v="443"/>
          </reference>
          <reference field="4" count="1">
            <x v="446"/>
          </reference>
        </references>
      </pivotArea>
    </format>
    <format dxfId="12121">
      <pivotArea dataOnly="0" labelOnly="1" fieldPosition="0">
        <references count="5">
          <reference field="0" count="1" selected="0">
            <x v="445"/>
          </reference>
          <reference field="1" count="1" selected="0">
            <x v="443"/>
          </reference>
          <reference field="2" count="1" selected="0">
            <x v="444"/>
          </reference>
          <reference field="3" count="1" selected="0">
            <x v="444"/>
          </reference>
          <reference field="4" count="1">
            <x v="447"/>
          </reference>
        </references>
      </pivotArea>
    </format>
    <format dxfId="12120">
      <pivotArea dataOnly="0" labelOnly="1" fieldPosition="0">
        <references count="5">
          <reference field="0" count="1" selected="0">
            <x v="446"/>
          </reference>
          <reference field="1" count="1" selected="0">
            <x v="444"/>
          </reference>
          <reference field="2" count="1" selected="0">
            <x v="445"/>
          </reference>
          <reference field="3" count="1" selected="0">
            <x v="445"/>
          </reference>
          <reference field="4" count="1">
            <x v="448"/>
          </reference>
        </references>
      </pivotArea>
    </format>
    <format dxfId="12119">
      <pivotArea dataOnly="0" labelOnly="1" fieldPosition="0">
        <references count="5">
          <reference field="0" count="1" selected="0">
            <x v="447"/>
          </reference>
          <reference field="1" count="1" selected="0">
            <x v="445"/>
          </reference>
          <reference field="2" count="1" selected="0">
            <x v="446"/>
          </reference>
          <reference field="3" count="1" selected="0">
            <x v="446"/>
          </reference>
          <reference field="4" count="1">
            <x v="449"/>
          </reference>
        </references>
      </pivotArea>
    </format>
    <format dxfId="12118">
      <pivotArea dataOnly="0" labelOnly="1" fieldPosition="0">
        <references count="5">
          <reference field="0" count="1" selected="0">
            <x v="448"/>
          </reference>
          <reference field="1" count="1" selected="0">
            <x v="446"/>
          </reference>
          <reference field="2" count="1" selected="0">
            <x v="447"/>
          </reference>
          <reference field="3" count="1" selected="0">
            <x v="447"/>
          </reference>
          <reference field="4" count="1">
            <x v="450"/>
          </reference>
        </references>
      </pivotArea>
    </format>
    <format dxfId="12117">
      <pivotArea dataOnly="0" labelOnly="1" fieldPosition="0">
        <references count="5">
          <reference field="0" count="1" selected="0">
            <x v="449"/>
          </reference>
          <reference field="1" count="1" selected="0">
            <x v="447"/>
          </reference>
          <reference field="2" count="1" selected="0">
            <x v="448"/>
          </reference>
          <reference field="3" count="1" selected="0">
            <x v="448"/>
          </reference>
          <reference field="4" count="1">
            <x v="451"/>
          </reference>
        </references>
      </pivotArea>
    </format>
    <format dxfId="12116">
      <pivotArea dataOnly="0" labelOnly="1" fieldPosition="0">
        <references count="5">
          <reference field="0" count="1" selected="0">
            <x v="450"/>
          </reference>
          <reference field="1" count="1" selected="0">
            <x v="448"/>
          </reference>
          <reference field="2" count="1" selected="0">
            <x v="449"/>
          </reference>
          <reference field="3" count="1" selected="0">
            <x v="449"/>
          </reference>
          <reference field="4" count="1">
            <x v="452"/>
          </reference>
        </references>
      </pivotArea>
    </format>
    <format dxfId="12115">
      <pivotArea dataOnly="0" labelOnly="1" fieldPosition="0">
        <references count="5">
          <reference field="0" count="1" selected="0">
            <x v="451"/>
          </reference>
          <reference field="1" count="1" selected="0">
            <x v="449"/>
          </reference>
          <reference field="2" count="1" selected="0">
            <x v="450"/>
          </reference>
          <reference field="3" count="1" selected="0">
            <x v="450"/>
          </reference>
          <reference field="4" count="1">
            <x v="453"/>
          </reference>
        </references>
      </pivotArea>
    </format>
    <format dxfId="12114">
      <pivotArea dataOnly="0" labelOnly="1" fieldPosition="0">
        <references count="5">
          <reference field="0" count="1" selected="0">
            <x v="452"/>
          </reference>
          <reference field="1" count="1" selected="0">
            <x v="450"/>
          </reference>
          <reference field="2" count="1" selected="0">
            <x v="451"/>
          </reference>
          <reference field="3" count="1" selected="0">
            <x v="451"/>
          </reference>
          <reference field="4" count="1">
            <x v="454"/>
          </reference>
        </references>
      </pivotArea>
    </format>
    <format dxfId="12113">
      <pivotArea dataOnly="0" labelOnly="1" fieldPosition="0">
        <references count="5">
          <reference field="0" count="1" selected="0">
            <x v="453"/>
          </reference>
          <reference field="1" count="1" selected="0">
            <x v="451"/>
          </reference>
          <reference field="2" count="1" selected="0">
            <x v="452"/>
          </reference>
          <reference field="3" count="1" selected="0">
            <x v="452"/>
          </reference>
          <reference field="4" count="1">
            <x v="455"/>
          </reference>
        </references>
      </pivotArea>
    </format>
    <format dxfId="12112">
      <pivotArea dataOnly="0" labelOnly="1" fieldPosition="0">
        <references count="5">
          <reference field="0" count="1" selected="0">
            <x v="454"/>
          </reference>
          <reference field="1" count="1" selected="0">
            <x v="452"/>
          </reference>
          <reference field="2" count="1" selected="0">
            <x v="453"/>
          </reference>
          <reference field="3" count="1" selected="0">
            <x v="453"/>
          </reference>
          <reference field="4" count="1">
            <x v="456"/>
          </reference>
        </references>
      </pivotArea>
    </format>
    <format dxfId="12111">
      <pivotArea dataOnly="0" labelOnly="1" fieldPosition="0">
        <references count="5">
          <reference field="0" count="1" selected="0">
            <x v="455"/>
          </reference>
          <reference field="1" count="1" selected="0">
            <x v="453"/>
          </reference>
          <reference field="2" count="1" selected="0">
            <x v="454"/>
          </reference>
          <reference field="3" count="1" selected="0">
            <x v="454"/>
          </reference>
          <reference field="4" count="1">
            <x v="457"/>
          </reference>
        </references>
      </pivotArea>
    </format>
    <format dxfId="12110">
      <pivotArea dataOnly="0" labelOnly="1" fieldPosition="0">
        <references count="5">
          <reference field="0" count="1" selected="0">
            <x v="456"/>
          </reference>
          <reference field="1" count="1" selected="0">
            <x v="454"/>
          </reference>
          <reference field="2" count="1" selected="0">
            <x v="455"/>
          </reference>
          <reference field="3" count="1" selected="0">
            <x v="455"/>
          </reference>
          <reference field="4" count="1">
            <x v="458"/>
          </reference>
        </references>
      </pivotArea>
    </format>
    <format dxfId="12109">
      <pivotArea dataOnly="0" labelOnly="1" fieldPosition="0">
        <references count="5">
          <reference field="0" count="1" selected="0">
            <x v="457"/>
          </reference>
          <reference field="1" count="1" selected="0">
            <x v="455"/>
          </reference>
          <reference field="2" count="1" selected="0">
            <x v="456"/>
          </reference>
          <reference field="3" count="1" selected="0">
            <x v="456"/>
          </reference>
          <reference field="4" count="1">
            <x v="459"/>
          </reference>
        </references>
      </pivotArea>
    </format>
    <format dxfId="12108">
      <pivotArea dataOnly="0" labelOnly="1" fieldPosition="0">
        <references count="5">
          <reference field="0" count="1" selected="0">
            <x v="458"/>
          </reference>
          <reference field="1" count="1" selected="0">
            <x v="456"/>
          </reference>
          <reference field="2" count="1" selected="0">
            <x v="457"/>
          </reference>
          <reference field="3" count="1" selected="0">
            <x v="457"/>
          </reference>
          <reference field="4" count="1">
            <x v="460"/>
          </reference>
        </references>
      </pivotArea>
    </format>
    <format dxfId="12107">
      <pivotArea dataOnly="0" labelOnly="1" fieldPosition="0">
        <references count="5">
          <reference field="0" count="1" selected="0">
            <x v="459"/>
          </reference>
          <reference field="1" count="1" selected="0">
            <x v="457"/>
          </reference>
          <reference field="2" count="1" selected="0">
            <x v="458"/>
          </reference>
          <reference field="3" count="1" selected="0">
            <x v="458"/>
          </reference>
          <reference field="4" count="1">
            <x v="461"/>
          </reference>
        </references>
      </pivotArea>
    </format>
    <format dxfId="12106">
      <pivotArea dataOnly="0" labelOnly="1" fieldPosition="0">
        <references count="5">
          <reference field="0" count="1" selected="0">
            <x v="460"/>
          </reference>
          <reference field="1" count="1" selected="0">
            <x v="458"/>
          </reference>
          <reference field="2" count="1" selected="0">
            <x v="459"/>
          </reference>
          <reference field="3" count="1" selected="0">
            <x v="459"/>
          </reference>
          <reference field="4" count="1">
            <x v="462"/>
          </reference>
        </references>
      </pivotArea>
    </format>
    <format dxfId="12105">
      <pivotArea dataOnly="0" labelOnly="1" fieldPosition="0">
        <references count="5">
          <reference field="0" count="1" selected="0">
            <x v="461"/>
          </reference>
          <reference field="1" count="1" selected="0">
            <x v="459"/>
          </reference>
          <reference field="2" count="1" selected="0">
            <x v="460"/>
          </reference>
          <reference field="3" count="1" selected="0">
            <x v="460"/>
          </reference>
          <reference field="4" count="1">
            <x v="463"/>
          </reference>
        </references>
      </pivotArea>
    </format>
    <format dxfId="12104">
      <pivotArea dataOnly="0" labelOnly="1" fieldPosition="0">
        <references count="5">
          <reference field="0" count="1" selected="0">
            <x v="462"/>
          </reference>
          <reference field="1" count="1" selected="0">
            <x v="460"/>
          </reference>
          <reference field="2" count="1" selected="0">
            <x v="461"/>
          </reference>
          <reference field="3" count="1" selected="0">
            <x v="461"/>
          </reference>
          <reference field="4" count="1">
            <x v="464"/>
          </reference>
        </references>
      </pivotArea>
    </format>
    <format dxfId="12103">
      <pivotArea dataOnly="0" labelOnly="1" fieldPosition="0">
        <references count="5">
          <reference field="0" count="1" selected="0">
            <x v="463"/>
          </reference>
          <reference field="1" count="1" selected="0">
            <x v="461"/>
          </reference>
          <reference field="2" count="1" selected="0">
            <x v="462"/>
          </reference>
          <reference field="3" count="1" selected="0">
            <x v="462"/>
          </reference>
          <reference field="4" count="1">
            <x v="465"/>
          </reference>
        </references>
      </pivotArea>
    </format>
    <format dxfId="12102">
      <pivotArea dataOnly="0" labelOnly="1" fieldPosition="0">
        <references count="5">
          <reference field="0" count="1" selected="0">
            <x v="464"/>
          </reference>
          <reference field="1" count="1" selected="0">
            <x v="462"/>
          </reference>
          <reference field="2" count="1" selected="0">
            <x v="463"/>
          </reference>
          <reference field="3" count="1" selected="0">
            <x v="463"/>
          </reference>
          <reference field="4" count="1">
            <x v="466"/>
          </reference>
        </references>
      </pivotArea>
    </format>
    <format dxfId="12101">
      <pivotArea dataOnly="0" labelOnly="1" fieldPosition="0">
        <references count="5">
          <reference field="0" count="1" selected="0">
            <x v="465"/>
          </reference>
          <reference field="1" count="1" selected="0">
            <x v="463"/>
          </reference>
          <reference field="2" count="1" selected="0">
            <x v="464"/>
          </reference>
          <reference field="3" count="1" selected="0">
            <x v="464"/>
          </reference>
          <reference field="4" count="1">
            <x v="467"/>
          </reference>
        </references>
      </pivotArea>
    </format>
    <format dxfId="12100">
      <pivotArea dataOnly="0" labelOnly="1" fieldPosition="0">
        <references count="5">
          <reference field="0" count="1" selected="0">
            <x v="466"/>
          </reference>
          <reference field="1" count="1" selected="0">
            <x v="464"/>
          </reference>
          <reference field="2" count="1" selected="0">
            <x v="465"/>
          </reference>
          <reference field="3" count="1" selected="0">
            <x v="465"/>
          </reference>
          <reference field="4" count="1">
            <x v="468"/>
          </reference>
        </references>
      </pivotArea>
    </format>
    <format dxfId="12099">
      <pivotArea dataOnly="0" labelOnly="1" fieldPosition="0">
        <references count="5">
          <reference field="0" count="1" selected="0">
            <x v="467"/>
          </reference>
          <reference field="1" count="1" selected="0">
            <x v="465"/>
          </reference>
          <reference field="2" count="1" selected="0">
            <x v="466"/>
          </reference>
          <reference field="3" count="1" selected="0">
            <x v="466"/>
          </reference>
          <reference field="4" count="1">
            <x v="469"/>
          </reference>
        </references>
      </pivotArea>
    </format>
    <format dxfId="12098">
      <pivotArea dataOnly="0" labelOnly="1" fieldPosition="0">
        <references count="5">
          <reference field="0" count="1" selected="0">
            <x v="468"/>
          </reference>
          <reference field="1" count="1" selected="0">
            <x v="466"/>
          </reference>
          <reference field="2" count="1" selected="0">
            <x v="467"/>
          </reference>
          <reference field="3" count="1" selected="0">
            <x v="467"/>
          </reference>
          <reference field="4" count="1">
            <x v="470"/>
          </reference>
        </references>
      </pivotArea>
    </format>
    <format dxfId="12097">
      <pivotArea dataOnly="0" labelOnly="1" fieldPosition="0">
        <references count="5">
          <reference field="0" count="1" selected="0">
            <x v="469"/>
          </reference>
          <reference field="1" count="1" selected="0">
            <x v="467"/>
          </reference>
          <reference field="2" count="1" selected="0">
            <x v="468"/>
          </reference>
          <reference field="3" count="1" selected="0">
            <x v="468"/>
          </reference>
          <reference field="4" count="1">
            <x v="471"/>
          </reference>
        </references>
      </pivotArea>
    </format>
    <format dxfId="12096">
      <pivotArea dataOnly="0" labelOnly="1" fieldPosition="0">
        <references count="5">
          <reference field="0" count="1" selected="0">
            <x v="470"/>
          </reference>
          <reference field="1" count="1" selected="0">
            <x v="468"/>
          </reference>
          <reference field="2" count="1" selected="0">
            <x v="469"/>
          </reference>
          <reference field="3" count="1" selected="0">
            <x v="469"/>
          </reference>
          <reference field="4" count="1">
            <x v="472"/>
          </reference>
        </references>
      </pivotArea>
    </format>
    <format dxfId="12095">
      <pivotArea dataOnly="0" labelOnly="1" fieldPosition="0">
        <references count="5">
          <reference field="0" count="1" selected="0">
            <x v="471"/>
          </reference>
          <reference field="1" count="1" selected="0">
            <x v="469"/>
          </reference>
          <reference field="2" count="1" selected="0">
            <x v="470"/>
          </reference>
          <reference field="3" count="1" selected="0">
            <x v="470"/>
          </reference>
          <reference field="4" count="1">
            <x v="473"/>
          </reference>
        </references>
      </pivotArea>
    </format>
    <format dxfId="12094">
      <pivotArea dataOnly="0" labelOnly="1" fieldPosition="0">
        <references count="5">
          <reference field="0" count="1" selected="0">
            <x v="472"/>
          </reference>
          <reference field="1" count="1" selected="0">
            <x v="470"/>
          </reference>
          <reference field="2" count="1" selected="0">
            <x v="471"/>
          </reference>
          <reference field="3" count="1" selected="0">
            <x v="471"/>
          </reference>
          <reference field="4" count="1">
            <x v="474"/>
          </reference>
        </references>
      </pivotArea>
    </format>
    <format dxfId="12093">
      <pivotArea dataOnly="0" labelOnly="1" fieldPosition="0">
        <references count="5">
          <reference field="0" count="1" selected="0">
            <x v="473"/>
          </reference>
          <reference field="1" count="1" selected="0">
            <x v="471"/>
          </reference>
          <reference field="2" count="1" selected="0">
            <x v="472"/>
          </reference>
          <reference field="3" count="1" selected="0">
            <x v="472"/>
          </reference>
          <reference field="4" count="1">
            <x v="475"/>
          </reference>
        </references>
      </pivotArea>
    </format>
    <format dxfId="12092">
      <pivotArea dataOnly="0" labelOnly="1" fieldPosition="0">
        <references count="5">
          <reference field="0" count="1" selected="0">
            <x v="474"/>
          </reference>
          <reference field="1" count="1" selected="0">
            <x v="472"/>
          </reference>
          <reference field="2" count="1" selected="0">
            <x v="473"/>
          </reference>
          <reference field="3" count="1" selected="0">
            <x v="473"/>
          </reference>
          <reference field="4" count="1">
            <x v="476"/>
          </reference>
        </references>
      </pivotArea>
    </format>
    <format dxfId="12091">
      <pivotArea dataOnly="0" labelOnly="1" fieldPosition="0">
        <references count="5">
          <reference field="0" count="1" selected="0">
            <x v="475"/>
          </reference>
          <reference field="1" count="1" selected="0">
            <x v="473"/>
          </reference>
          <reference field="2" count="1" selected="0">
            <x v="474"/>
          </reference>
          <reference field="3" count="1" selected="0">
            <x v="474"/>
          </reference>
          <reference field="4" count="1">
            <x v="477"/>
          </reference>
        </references>
      </pivotArea>
    </format>
    <format dxfId="12090">
      <pivotArea dataOnly="0" labelOnly="1" fieldPosition="0">
        <references count="5">
          <reference field="0" count="1" selected="0">
            <x v="476"/>
          </reference>
          <reference field="1" count="1" selected="0">
            <x v="474"/>
          </reference>
          <reference field="2" count="1" selected="0">
            <x v="475"/>
          </reference>
          <reference field="3" count="1" selected="0">
            <x v="475"/>
          </reference>
          <reference field="4" count="1">
            <x v="478"/>
          </reference>
        </references>
      </pivotArea>
    </format>
    <format dxfId="12089">
      <pivotArea dataOnly="0" labelOnly="1" fieldPosition="0">
        <references count="5">
          <reference field="0" count="1" selected="0">
            <x v="477"/>
          </reference>
          <reference field="1" count="1" selected="0">
            <x v="475"/>
          </reference>
          <reference field="2" count="1" selected="0">
            <x v="476"/>
          </reference>
          <reference field="3" count="1" selected="0">
            <x v="476"/>
          </reference>
          <reference field="4" count="1">
            <x v="479"/>
          </reference>
        </references>
      </pivotArea>
    </format>
    <format dxfId="12088">
      <pivotArea dataOnly="0" labelOnly="1" fieldPosition="0">
        <references count="5">
          <reference field="0" count="1" selected="0">
            <x v="478"/>
          </reference>
          <reference field="1" count="1" selected="0">
            <x v="476"/>
          </reference>
          <reference field="2" count="1" selected="0">
            <x v="477"/>
          </reference>
          <reference field="3" count="1" selected="0">
            <x v="477"/>
          </reference>
          <reference field="4" count="1">
            <x v="480"/>
          </reference>
        </references>
      </pivotArea>
    </format>
    <format dxfId="12087">
      <pivotArea dataOnly="0" labelOnly="1" fieldPosition="0">
        <references count="5">
          <reference field="0" count="1" selected="0">
            <x v="479"/>
          </reference>
          <reference field="1" count="1" selected="0">
            <x v="477"/>
          </reference>
          <reference field="2" count="1" selected="0">
            <x v="478"/>
          </reference>
          <reference field="3" count="1" selected="0">
            <x v="478"/>
          </reference>
          <reference field="4" count="1">
            <x v="481"/>
          </reference>
        </references>
      </pivotArea>
    </format>
    <format dxfId="12086">
      <pivotArea dataOnly="0" labelOnly="1" fieldPosition="0">
        <references count="5">
          <reference field="0" count="1" selected="0">
            <x v="480"/>
          </reference>
          <reference field="1" count="1" selected="0">
            <x v="478"/>
          </reference>
          <reference field="2" count="1" selected="0">
            <x v="479"/>
          </reference>
          <reference field="3" count="1" selected="0">
            <x v="479"/>
          </reference>
          <reference field="4" count="1">
            <x v="482"/>
          </reference>
        </references>
      </pivotArea>
    </format>
    <format dxfId="12085">
      <pivotArea dataOnly="0" labelOnly="1" fieldPosition="0">
        <references count="5">
          <reference field="0" count="1" selected="0">
            <x v="481"/>
          </reference>
          <reference field="1" count="1" selected="0">
            <x v="479"/>
          </reference>
          <reference field="2" count="1" selected="0">
            <x v="480"/>
          </reference>
          <reference field="3" count="1" selected="0">
            <x v="480"/>
          </reference>
          <reference field="4" count="1">
            <x v="483"/>
          </reference>
        </references>
      </pivotArea>
    </format>
    <format dxfId="12084">
      <pivotArea dataOnly="0" labelOnly="1" fieldPosition="0">
        <references count="5">
          <reference field="0" count="1" selected="0">
            <x v="482"/>
          </reference>
          <reference field="1" count="1" selected="0">
            <x v="480"/>
          </reference>
          <reference field="2" count="1" selected="0">
            <x v="481"/>
          </reference>
          <reference field="3" count="1" selected="0">
            <x v="481"/>
          </reference>
          <reference field="4" count="1">
            <x v="484"/>
          </reference>
        </references>
      </pivotArea>
    </format>
    <format dxfId="12083">
      <pivotArea dataOnly="0" labelOnly="1" fieldPosition="0">
        <references count="5">
          <reference field="0" count="1" selected="0">
            <x v="483"/>
          </reference>
          <reference field="1" count="1" selected="0">
            <x v="481"/>
          </reference>
          <reference field="2" count="1" selected="0">
            <x v="482"/>
          </reference>
          <reference field="3" count="1" selected="0">
            <x v="482"/>
          </reference>
          <reference field="4" count="1">
            <x v="485"/>
          </reference>
        </references>
      </pivotArea>
    </format>
    <format dxfId="12082">
      <pivotArea dataOnly="0" labelOnly="1" fieldPosition="0">
        <references count="5">
          <reference field="0" count="1" selected="0">
            <x v="484"/>
          </reference>
          <reference field="1" count="1" selected="0">
            <x v="482"/>
          </reference>
          <reference field="2" count="1" selected="0">
            <x v="483"/>
          </reference>
          <reference field="3" count="1" selected="0">
            <x v="483"/>
          </reference>
          <reference field="4" count="1">
            <x v="486"/>
          </reference>
        </references>
      </pivotArea>
    </format>
    <format dxfId="12081">
      <pivotArea dataOnly="0" labelOnly="1" outline="0" fieldPosition="0">
        <references count="1">
          <reference field="2" count="0"/>
        </references>
      </pivotArea>
    </format>
    <format dxfId="12080">
      <pivotArea dataOnly="0" labelOnly="1" fieldPosition="0">
        <references count="3">
          <reference field="0" count="1" selected="0">
            <x v="2"/>
          </reference>
          <reference field="1" count="1" selected="0">
            <x v="5"/>
          </reference>
          <reference field="2" count="1">
            <x v="7"/>
          </reference>
        </references>
      </pivotArea>
    </format>
    <format dxfId="12079">
      <pivotArea dataOnly="0" labelOnly="1" fieldPosition="0">
        <references count="2">
          <reference field="0" count="1" selected="0">
            <x v="2"/>
          </reference>
          <reference field="1" count="1">
            <x v="5"/>
          </reference>
        </references>
      </pivotArea>
    </format>
    <format dxfId="12078">
      <pivotArea dataOnly="0" labelOnly="1" fieldPosition="0">
        <references count="3">
          <reference field="0" count="1" selected="0">
            <x v="2"/>
          </reference>
          <reference field="1" count="1" selected="0">
            <x v="5"/>
          </reference>
          <reference field="2" count="1">
            <x v="7"/>
          </reference>
        </references>
      </pivotArea>
    </format>
    <format dxfId="12077">
      <pivotArea dataOnly="0" labelOnly="1" fieldPosition="0">
        <references count="6">
          <reference field="0" count="1" selected="0">
            <x v="2"/>
          </reference>
          <reference field="1" count="1" selected="0">
            <x v="5"/>
          </reference>
          <reference field="2" count="1" selected="0">
            <x v="7"/>
          </reference>
          <reference field="3" count="1" selected="0">
            <x v="8"/>
          </reference>
          <reference field="4" count="1" selected="0">
            <x v="12"/>
          </reference>
          <reference field="5" count="1">
            <x v="10"/>
          </reference>
        </references>
      </pivotArea>
    </format>
    <format dxfId="12076">
      <pivotArea dataOnly="0" labelOnly="1" fieldPosition="0">
        <references count="4">
          <reference field="0" count="1" selected="0">
            <x v="2"/>
          </reference>
          <reference field="1" count="1" selected="0">
            <x v="5"/>
          </reference>
          <reference field="2" count="1" selected="0">
            <x v="7"/>
          </reference>
          <reference field="3" count="1">
            <x v="8"/>
          </reference>
        </references>
      </pivotArea>
    </format>
    <format dxfId="12075">
      <pivotArea dataOnly="0" labelOnly="1" fieldPosition="0">
        <references count="5">
          <reference field="0" count="1" selected="0">
            <x v="2"/>
          </reference>
          <reference field="1" count="1" selected="0">
            <x v="5"/>
          </reference>
          <reference field="2" count="1" selected="0">
            <x v="7"/>
          </reference>
          <reference field="3" count="1" selected="0">
            <x v="8"/>
          </reference>
          <reference field="4" count="1">
            <x v="12"/>
          </reference>
        </references>
      </pivotArea>
    </format>
    <format dxfId="12074">
      <pivotArea dataOnly="0" labelOnly="1" fieldPosition="0">
        <references count="2">
          <reference field="0" count="1" selected="0">
            <x v="8"/>
          </reference>
          <reference field="1" count="1">
            <x v="483"/>
          </reference>
        </references>
      </pivotArea>
    </format>
    <format dxfId="12073">
      <pivotArea dataOnly="0" labelOnly="1" fieldPosition="0">
        <references count="2">
          <reference field="0" count="1" selected="0">
            <x v="9"/>
          </reference>
          <reference field="1" count="1">
            <x v="484"/>
          </reference>
        </references>
      </pivotArea>
    </format>
    <format dxfId="12072">
      <pivotArea dataOnly="0" labelOnly="1" fieldPosition="0">
        <references count="2">
          <reference field="0" count="1" selected="0">
            <x v="10"/>
          </reference>
          <reference field="1" count="1">
            <x v="485"/>
          </reference>
        </references>
      </pivotArea>
    </format>
    <format dxfId="12071">
      <pivotArea dataOnly="0" labelOnly="1" fieldPosition="0">
        <references count="2">
          <reference field="0" count="1" selected="0">
            <x v="11"/>
          </reference>
          <reference field="1" count="1">
            <x v="486"/>
          </reference>
        </references>
      </pivotArea>
    </format>
    <format dxfId="12070">
      <pivotArea dataOnly="0" labelOnly="1" fieldPosition="0">
        <references count="2">
          <reference field="0" count="1" selected="0">
            <x v="12"/>
          </reference>
          <reference field="1" count="1">
            <x v="487"/>
          </reference>
        </references>
      </pivotArea>
    </format>
    <format dxfId="12069">
      <pivotArea dataOnly="0" labelOnly="1" fieldPosition="0">
        <references count="2">
          <reference field="0" count="1" selected="0">
            <x v="13"/>
          </reference>
          <reference field="1" count="1">
            <x v="488"/>
          </reference>
        </references>
      </pivotArea>
    </format>
    <format dxfId="12068">
      <pivotArea dataOnly="0" labelOnly="1" fieldPosition="0">
        <references count="2">
          <reference field="0" count="1" selected="0">
            <x v="14"/>
          </reference>
          <reference field="1" count="1">
            <x v="489"/>
          </reference>
        </references>
      </pivotArea>
    </format>
    <format dxfId="12067">
      <pivotArea dataOnly="0" labelOnly="1" fieldPosition="0">
        <references count="2">
          <reference field="0" count="1" selected="0">
            <x v="15"/>
          </reference>
          <reference field="1" count="1">
            <x v="490"/>
          </reference>
        </references>
      </pivotArea>
    </format>
    <format dxfId="12066">
      <pivotArea dataOnly="0" labelOnly="1" fieldPosition="0">
        <references count="2">
          <reference field="0" count="1" selected="0">
            <x v="16"/>
          </reference>
          <reference field="1" count="1">
            <x v="491"/>
          </reference>
        </references>
      </pivotArea>
    </format>
    <format dxfId="12065">
      <pivotArea dataOnly="0" labelOnly="1" fieldPosition="0">
        <references count="2">
          <reference field="0" count="1" selected="0">
            <x v="17"/>
          </reference>
          <reference field="1" count="1">
            <x v="492"/>
          </reference>
        </references>
      </pivotArea>
    </format>
    <format dxfId="12064">
      <pivotArea dataOnly="0" labelOnly="1" fieldPosition="0">
        <references count="2">
          <reference field="0" count="1" selected="0">
            <x v="18"/>
          </reference>
          <reference field="1" count="1">
            <x v="493"/>
          </reference>
        </references>
      </pivotArea>
    </format>
    <format dxfId="12063">
      <pivotArea dataOnly="0" labelOnly="1" fieldPosition="0">
        <references count="2">
          <reference field="0" count="1" selected="0">
            <x v="19"/>
          </reference>
          <reference field="1" count="1">
            <x v="494"/>
          </reference>
        </references>
      </pivotArea>
    </format>
    <format dxfId="12062">
      <pivotArea dataOnly="0" labelOnly="1" fieldPosition="0">
        <references count="2">
          <reference field="0" count="1" selected="0">
            <x v="20"/>
          </reference>
          <reference field="1" count="1">
            <x v="495"/>
          </reference>
        </references>
      </pivotArea>
    </format>
    <format dxfId="12061">
      <pivotArea dataOnly="0" labelOnly="1" fieldPosition="0">
        <references count="2">
          <reference field="0" count="1" selected="0">
            <x v="21"/>
          </reference>
          <reference field="1" count="1">
            <x v="496"/>
          </reference>
        </references>
      </pivotArea>
    </format>
    <format dxfId="12060">
      <pivotArea dataOnly="0" labelOnly="1" fieldPosition="0">
        <references count="2">
          <reference field="0" count="1" selected="0">
            <x v="22"/>
          </reference>
          <reference field="1" count="1">
            <x v="497"/>
          </reference>
        </references>
      </pivotArea>
    </format>
    <format dxfId="12059">
      <pivotArea dataOnly="0" labelOnly="1" fieldPosition="0">
        <references count="2">
          <reference field="0" count="1" selected="0">
            <x v="23"/>
          </reference>
          <reference field="1" count="1">
            <x v="498"/>
          </reference>
        </references>
      </pivotArea>
    </format>
    <format dxfId="12058">
      <pivotArea dataOnly="0" labelOnly="1" fieldPosition="0">
        <references count="2">
          <reference field="0" count="1" selected="0">
            <x v="24"/>
          </reference>
          <reference field="1" count="1">
            <x v="499"/>
          </reference>
        </references>
      </pivotArea>
    </format>
    <format dxfId="12057">
      <pivotArea dataOnly="0" labelOnly="1" fieldPosition="0">
        <references count="2">
          <reference field="0" count="1" selected="0">
            <x v="25"/>
          </reference>
          <reference field="1" count="1">
            <x v="500"/>
          </reference>
        </references>
      </pivotArea>
    </format>
    <format dxfId="12056">
      <pivotArea dataOnly="0" labelOnly="1" fieldPosition="0">
        <references count="2">
          <reference field="0" count="1" selected="0">
            <x v="26"/>
          </reference>
          <reference field="1" count="1">
            <x v="501"/>
          </reference>
        </references>
      </pivotArea>
    </format>
    <format dxfId="12055">
      <pivotArea dataOnly="0" labelOnly="1" fieldPosition="0">
        <references count="2">
          <reference field="0" count="1" selected="0">
            <x v="27"/>
          </reference>
          <reference field="1" count="1">
            <x v="502"/>
          </reference>
        </references>
      </pivotArea>
    </format>
    <format dxfId="12054">
      <pivotArea dataOnly="0" labelOnly="1" fieldPosition="0">
        <references count="2">
          <reference field="0" count="1" selected="0">
            <x v="28"/>
          </reference>
          <reference field="1" count="1">
            <x v="503"/>
          </reference>
        </references>
      </pivotArea>
    </format>
    <format dxfId="12053">
      <pivotArea dataOnly="0" labelOnly="1" fieldPosition="0">
        <references count="2">
          <reference field="0" count="1" selected="0">
            <x v="29"/>
          </reference>
          <reference field="1" count="1">
            <x v="504"/>
          </reference>
        </references>
      </pivotArea>
    </format>
    <format dxfId="12052">
      <pivotArea dataOnly="0" labelOnly="1" fieldPosition="0">
        <references count="2">
          <reference field="0" count="1" selected="0">
            <x v="30"/>
          </reference>
          <reference field="1" count="1">
            <x v="505"/>
          </reference>
        </references>
      </pivotArea>
    </format>
    <format dxfId="12051">
      <pivotArea dataOnly="0" labelOnly="1" fieldPosition="0">
        <references count="2">
          <reference field="0" count="1" selected="0">
            <x v="31"/>
          </reference>
          <reference field="1" count="1">
            <x v="506"/>
          </reference>
        </references>
      </pivotArea>
    </format>
    <format dxfId="12050">
      <pivotArea dataOnly="0" labelOnly="1" fieldPosition="0">
        <references count="2">
          <reference field="0" count="1" selected="0">
            <x v="32"/>
          </reference>
          <reference field="1" count="1">
            <x v="507"/>
          </reference>
        </references>
      </pivotArea>
    </format>
    <format dxfId="12049">
      <pivotArea dataOnly="0" labelOnly="1" fieldPosition="0">
        <references count="2">
          <reference field="0" count="1" selected="0">
            <x v="33"/>
          </reference>
          <reference field="1" count="1">
            <x v="508"/>
          </reference>
        </references>
      </pivotArea>
    </format>
    <format dxfId="12048">
      <pivotArea dataOnly="0" labelOnly="1" fieldPosition="0">
        <references count="2">
          <reference field="0" count="1" selected="0">
            <x v="34"/>
          </reference>
          <reference field="1" count="1">
            <x v="509"/>
          </reference>
        </references>
      </pivotArea>
    </format>
    <format dxfId="12047">
      <pivotArea dataOnly="0" labelOnly="1" fieldPosition="0">
        <references count="2">
          <reference field="0" count="1" selected="0">
            <x v="35"/>
          </reference>
          <reference field="1" count="1">
            <x v="510"/>
          </reference>
        </references>
      </pivotArea>
    </format>
    <format dxfId="12046">
      <pivotArea dataOnly="0" labelOnly="1" fieldPosition="0">
        <references count="2">
          <reference field="0" count="1" selected="0">
            <x v="36"/>
          </reference>
          <reference field="1" count="1">
            <x v="511"/>
          </reference>
        </references>
      </pivotArea>
    </format>
    <format dxfId="12045">
      <pivotArea dataOnly="0" labelOnly="1" fieldPosition="0">
        <references count="2">
          <reference field="0" count="1" selected="0">
            <x v="37"/>
          </reference>
          <reference field="1" count="1">
            <x v="512"/>
          </reference>
        </references>
      </pivotArea>
    </format>
    <format dxfId="12044">
      <pivotArea dataOnly="0" labelOnly="1" fieldPosition="0">
        <references count="2">
          <reference field="0" count="1" selected="0">
            <x v="38"/>
          </reference>
          <reference field="1" count="1">
            <x v="513"/>
          </reference>
        </references>
      </pivotArea>
    </format>
    <format dxfId="12043">
      <pivotArea dataOnly="0" labelOnly="1" fieldPosition="0">
        <references count="2">
          <reference field="0" count="1" selected="0">
            <x v="39"/>
          </reference>
          <reference field="1" count="1">
            <x v="514"/>
          </reference>
        </references>
      </pivotArea>
    </format>
    <format dxfId="12042">
      <pivotArea dataOnly="0" labelOnly="1" fieldPosition="0">
        <references count="2">
          <reference field="0" count="1" selected="0">
            <x v="40"/>
          </reference>
          <reference field="1" count="1">
            <x v="515"/>
          </reference>
        </references>
      </pivotArea>
    </format>
    <format dxfId="12041">
      <pivotArea dataOnly="0" labelOnly="1" fieldPosition="0">
        <references count="2">
          <reference field="0" count="1" selected="0">
            <x v="41"/>
          </reference>
          <reference field="1" count="1">
            <x v="516"/>
          </reference>
        </references>
      </pivotArea>
    </format>
    <format dxfId="12040">
      <pivotArea dataOnly="0" labelOnly="1" fieldPosition="0">
        <references count="2">
          <reference field="0" count="1" selected="0">
            <x v="42"/>
          </reference>
          <reference field="1" count="1">
            <x v="517"/>
          </reference>
        </references>
      </pivotArea>
    </format>
    <format dxfId="12039">
      <pivotArea dataOnly="0" labelOnly="1" fieldPosition="0">
        <references count="2">
          <reference field="0" count="1" selected="0">
            <x v="43"/>
          </reference>
          <reference field="1" count="1">
            <x v="518"/>
          </reference>
        </references>
      </pivotArea>
    </format>
    <format dxfId="12038">
      <pivotArea dataOnly="0" labelOnly="1" fieldPosition="0">
        <references count="2">
          <reference field="0" count="1" selected="0">
            <x v="44"/>
          </reference>
          <reference field="1" count="1">
            <x v="519"/>
          </reference>
        </references>
      </pivotArea>
    </format>
    <format dxfId="12037">
      <pivotArea dataOnly="0" labelOnly="1" fieldPosition="0">
        <references count="2">
          <reference field="0" count="1" selected="0">
            <x v="45"/>
          </reference>
          <reference field="1" count="1">
            <x v="520"/>
          </reference>
        </references>
      </pivotArea>
    </format>
    <format dxfId="12036">
      <pivotArea dataOnly="0" labelOnly="1" fieldPosition="0">
        <references count="2">
          <reference field="0" count="1" selected="0">
            <x v="46"/>
          </reference>
          <reference field="1" count="1">
            <x v="521"/>
          </reference>
        </references>
      </pivotArea>
    </format>
    <format dxfId="12035">
      <pivotArea dataOnly="0" labelOnly="1" fieldPosition="0">
        <references count="2">
          <reference field="0" count="1" selected="0">
            <x v="47"/>
          </reference>
          <reference field="1" count="1">
            <x v="522"/>
          </reference>
        </references>
      </pivotArea>
    </format>
    <format dxfId="12034">
      <pivotArea dataOnly="0" labelOnly="1" fieldPosition="0">
        <references count="2">
          <reference field="0" count="1" selected="0">
            <x v="48"/>
          </reference>
          <reference field="1" count="1">
            <x v="523"/>
          </reference>
        </references>
      </pivotArea>
    </format>
    <format dxfId="12033">
      <pivotArea dataOnly="0" labelOnly="1" fieldPosition="0">
        <references count="2">
          <reference field="0" count="1" selected="0">
            <x v="49"/>
          </reference>
          <reference field="1" count="1">
            <x v="524"/>
          </reference>
        </references>
      </pivotArea>
    </format>
    <format dxfId="12032">
      <pivotArea dataOnly="0" labelOnly="1" fieldPosition="0">
        <references count="2">
          <reference field="0" count="1" selected="0">
            <x v="50"/>
          </reference>
          <reference field="1" count="1">
            <x v="525"/>
          </reference>
        </references>
      </pivotArea>
    </format>
    <format dxfId="12031">
      <pivotArea dataOnly="0" labelOnly="1" fieldPosition="0">
        <references count="2">
          <reference field="0" count="1" selected="0">
            <x v="51"/>
          </reference>
          <reference field="1" count="1">
            <x v="526"/>
          </reference>
        </references>
      </pivotArea>
    </format>
    <format dxfId="12030">
      <pivotArea dataOnly="0" labelOnly="1" fieldPosition="0">
        <references count="2">
          <reference field="0" count="1" selected="0">
            <x v="52"/>
          </reference>
          <reference field="1" count="1">
            <x v="527"/>
          </reference>
        </references>
      </pivotArea>
    </format>
    <format dxfId="12029">
      <pivotArea dataOnly="0" labelOnly="1" fieldPosition="0">
        <references count="2">
          <reference field="0" count="1" selected="0">
            <x v="53"/>
          </reference>
          <reference field="1" count="1">
            <x v="528"/>
          </reference>
        </references>
      </pivotArea>
    </format>
    <format dxfId="12028">
      <pivotArea dataOnly="0" labelOnly="1" fieldPosition="0">
        <references count="2">
          <reference field="0" count="1" selected="0">
            <x v="54"/>
          </reference>
          <reference field="1" count="1">
            <x v="529"/>
          </reference>
        </references>
      </pivotArea>
    </format>
    <format dxfId="12027">
      <pivotArea dataOnly="0" labelOnly="1" fieldPosition="0">
        <references count="2">
          <reference field="0" count="1" selected="0">
            <x v="55"/>
          </reference>
          <reference field="1" count="1">
            <x v="530"/>
          </reference>
        </references>
      </pivotArea>
    </format>
    <format dxfId="12026">
      <pivotArea dataOnly="0" labelOnly="1" fieldPosition="0">
        <references count="2">
          <reference field="0" count="1" selected="0">
            <x v="56"/>
          </reference>
          <reference field="1" count="1">
            <x v="531"/>
          </reference>
        </references>
      </pivotArea>
    </format>
    <format dxfId="12025">
      <pivotArea dataOnly="0" labelOnly="1" fieldPosition="0">
        <references count="2">
          <reference field="0" count="1" selected="0">
            <x v="57"/>
          </reference>
          <reference field="1" count="1">
            <x v="532"/>
          </reference>
        </references>
      </pivotArea>
    </format>
    <format dxfId="12024">
      <pivotArea dataOnly="0" labelOnly="1" fieldPosition="0">
        <references count="2">
          <reference field="0" count="1" selected="0">
            <x v="58"/>
          </reference>
          <reference field="1" count="1">
            <x v="533"/>
          </reference>
        </references>
      </pivotArea>
    </format>
    <format dxfId="12023">
      <pivotArea dataOnly="0" labelOnly="1" fieldPosition="0">
        <references count="2">
          <reference field="0" count="1" selected="0">
            <x v="59"/>
          </reference>
          <reference field="1" count="1">
            <x v="534"/>
          </reference>
        </references>
      </pivotArea>
    </format>
    <format dxfId="12022">
      <pivotArea dataOnly="0" labelOnly="1" fieldPosition="0">
        <references count="2">
          <reference field="0" count="1" selected="0">
            <x v="60"/>
          </reference>
          <reference field="1" count="1">
            <x v="535"/>
          </reference>
        </references>
      </pivotArea>
    </format>
    <format dxfId="12021">
      <pivotArea dataOnly="0" labelOnly="1" fieldPosition="0">
        <references count="2">
          <reference field="0" count="1" selected="0">
            <x v="61"/>
          </reference>
          <reference field="1" count="1">
            <x v="536"/>
          </reference>
        </references>
      </pivotArea>
    </format>
    <format dxfId="12020">
      <pivotArea dataOnly="0" labelOnly="1" fieldPosition="0">
        <references count="2">
          <reference field="0" count="1" selected="0">
            <x v="62"/>
          </reference>
          <reference field="1" count="1">
            <x v="537"/>
          </reference>
        </references>
      </pivotArea>
    </format>
    <format dxfId="12019">
      <pivotArea dataOnly="0" labelOnly="1" fieldPosition="0">
        <references count="2">
          <reference field="0" count="1" selected="0">
            <x v="63"/>
          </reference>
          <reference field="1" count="1">
            <x v="538"/>
          </reference>
        </references>
      </pivotArea>
    </format>
    <format dxfId="12018">
      <pivotArea dataOnly="0" labelOnly="1" fieldPosition="0">
        <references count="2">
          <reference field="0" count="1" selected="0">
            <x v="64"/>
          </reference>
          <reference field="1" count="1">
            <x v="539"/>
          </reference>
        </references>
      </pivotArea>
    </format>
    <format dxfId="12017">
      <pivotArea dataOnly="0" labelOnly="1" fieldPosition="0">
        <references count="2">
          <reference field="0" count="1" selected="0">
            <x v="65"/>
          </reference>
          <reference field="1" count="1">
            <x v="540"/>
          </reference>
        </references>
      </pivotArea>
    </format>
    <format dxfId="12016">
      <pivotArea dataOnly="0" labelOnly="1" fieldPosition="0">
        <references count="2">
          <reference field="0" count="1" selected="0">
            <x v="66"/>
          </reference>
          <reference field="1" count="1">
            <x v="541"/>
          </reference>
        </references>
      </pivotArea>
    </format>
    <format dxfId="12015">
      <pivotArea dataOnly="0" labelOnly="1" fieldPosition="0">
        <references count="2">
          <reference field="0" count="1" selected="0">
            <x v="67"/>
          </reference>
          <reference field="1" count="1">
            <x v="542"/>
          </reference>
        </references>
      </pivotArea>
    </format>
    <format dxfId="12014">
      <pivotArea dataOnly="0" labelOnly="1" fieldPosition="0">
        <references count="2">
          <reference field="0" count="1" selected="0">
            <x v="68"/>
          </reference>
          <reference field="1" count="1">
            <x v="543"/>
          </reference>
        </references>
      </pivotArea>
    </format>
    <format dxfId="12013">
      <pivotArea dataOnly="0" labelOnly="1" fieldPosition="0">
        <references count="2">
          <reference field="0" count="1" selected="0">
            <x v="69"/>
          </reference>
          <reference field="1" count="1">
            <x v="544"/>
          </reference>
        </references>
      </pivotArea>
    </format>
    <format dxfId="12012">
      <pivotArea dataOnly="0" labelOnly="1" fieldPosition="0">
        <references count="2">
          <reference field="0" count="1" selected="0">
            <x v="70"/>
          </reference>
          <reference field="1" count="1">
            <x v="545"/>
          </reference>
        </references>
      </pivotArea>
    </format>
    <format dxfId="12011">
      <pivotArea dataOnly="0" labelOnly="1" fieldPosition="0">
        <references count="2">
          <reference field="0" count="1" selected="0">
            <x v="71"/>
          </reference>
          <reference field="1" count="1">
            <x v="546"/>
          </reference>
        </references>
      </pivotArea>
    </format>
    <format dxfId="12010">
      <pivotArea dataOnly="0" labelOnly="1" fieldPosition="0">
        <references count="2">
          <reference field="0" count="1" selected="0">
            <x v="72"/>
          </reference>
          <reference field="1" count="1">
            <x v="547"/>
          </reference>
        </references>
      </pivotArea>
    </format>
    <format dxfId="12009">
      <pivotArea dataOnly="0" labelOnly="1" fieldPosition="0">
        <references count="2">
          <reference field="0" count="1" selected="0">
            <x v="73"/>
          </reference>
          <reference field="1" count="1">
            <x v="548"/>
          </reference>
        </references>
      </pivotArea>
    </format>
    <format dxfId="12008">
      <pivotArea dataOnly="0" labelOnly="1" fieldPosition="0">
        <references count="2">
          <reference field="0" count="1" selected="0">
            <x v="74"/>
          </reference>
          <reference field="1" count="1">
            <x v="549"/>
          </reference>
        </references>
      </pivotArea>
    </format>
    <format dxfId="12007">
      <pivotArea dataOnly="0" labelOnly="1" fieldPosition="0">
        <references count="2">
          <reference field="0" count="1" selected="0">
            <x v="75"/>
          </reference>
          <reference field="1" count="1">
            <x v="550"/>
          </reference>
        </references>
      </pivotArea>
    </format>
    <format dxfId="12006">
      <pivotArea dataOnly="0" labelOnly="1" fieldPosition="0">
        <references count="2">
          <reference field="0" count="1" selected="0">
            <x v="76"/>
          </reference>
          <reference field="1" count="1">
            <x v="551"/>
          </reference>
        </references>
      </pivotArea>
    </format>
    <format dxfId="12005">
      <pivotArea dataOnly="0" labelOnly="1" fieldPosition="0">
        <references count="2">
          <reference field="0" count="1" selected="0">
            <x v="77"/>
          </reference>
          <reference field="1" count="1">
            <x v="552"/>
          </reference>
        </references>
      </pivotArea>
    </format>
    <format dxfId="12004">
      <pivotArea dataOnly="0" labelOnly="1" fieldPosition="0">
        <references count="2">
          <reference field="0" count="1" selected="0">
            <x v="78"/>
          </reference>
          <reference field="1" count="1">
            <x v="553"/>
          </reference>
        </references>
      </pivotArea>
    </format>
    <format dxfId="12003">
      <pivotArea dataOnly="0" labelOnly="1" fieldPosition="0">
        <references count="2">
          <reference field="0" count="1" selected="0">
            <x v="79"/>
          </reference>
          <reference field="1" count="1">
            <x v="554"/>
          </reference>
        </references>
      </pivotArea>
    </format>
    <format dxfId="12002">
      <pivotArea dataOnly="0" labelOnly="1" fieldPosition="0">
        <references count="2">
          <reference field="0" count="1" selected="0">
            <x v="80"/>
          </reference>
          <reference field="1" count="1">
            <x v="555"/>
          </reference>
        </references>
      </pivotArea>
    </format>
    <format dxfId="12001">
      <pivotArea dataOnly="0" labelOnly="1" fieldPosition="0">
        <references count="2">
          <reference field="0" count="1" selected="0">
            <x v="81"/>
          </reference>
          <reference field="1" count="1">
            <x v="556"/>
          </reference>
        </references>
      </pivotArea>
    </format>
    <format dxfId="12000">
      <pivotArea dataOnly="0" labelOnly="1" fieldPosition="0">
        <references count="2">
          <reference field="0" count="1" selected="0">
            <x v="82"/>
          </reference>
          <reference field="1" count="1">
            <x v="557"/>
          </reference>
        </references>
      </pivotArea>
    </format>
    <format dxfId="11999">
      <pivotArea dataOnly="0" labelOnly="1" fieldPosition="0">
        <references count="2">
          <reference field="0" count="1" selected="0">
            <x v="83"/>
          </reference>
          <reference field="1" count="1">
            <x v="558"/>
          </reference>
        </references>
      </pivotArea>
    </format>
    <format dxfId="11998">
      <pivotArea dataOnly="0" labelOnly="1" fieldPosition="0">
        <references count="2">
          <reference field="0" count="1" selected="0">
            <x v="84"/>
          </reference>
          <reference field="1" count="1">
            <x v="559"/>
          </reference>
        </references>
      </pivotArea>
    </format>
    <format dxfId="11997">
      <pivotArea dataOnly="0" labelOnly="1" fieldPosition="0">
        <references count="2">
          <reference field="0" count="1" selected="0">
            <x v="85"/>
          </reference>
          <reference field="1" count="1">
            <x v="560"/>
          </reference>
        </references>
      </pivotArea>
    </format>
    <format dxfId="11996">
      <pivotArea dataOnly="0" labelOnly="1" fieldPosition="0">
        <references count="2">
          <reference field="0" count="1" selected="0">
            <x v="86"/>
          </reference>
          <reference field="1" count="1">
            <x v="561"/>
          </reference>
        </references>
      </pivotArea>
    </format>
    <format dxfId="11995">
      <pivotArea dataOnly="0" labelOnly="1" fieldPosition="0">
        <references count="2">
          <reference field="0" count="1" selected="0">
            <x v="87"/>
          </reference>
          <reference field="1" count="1">
            <x v="562"/>
          </reference>
        </references>
      </pivotArea>
    </format>
    <format dxfId="11994">
      <pivotArea dataOnly="0" labelOnly="1" fieldPosition="0">
        <references count="2">
          <reference field="0" count="1" selected="0">
            <x v="88"/>
          </reference>
          <reference field="1" count="1">
            <x v="563"/>
          </reference>
        </references>
      </pivotArea>
    </format>
    <format dxfId="11993">
      <pivotArea dataOnly="0" labelOnly="1" fieldPosition="0">
        <references count="2">
          <reference field="0" count="1" selected="0">
            <x v="89"/>
          </reference>
          <reference field="1" count="1">
            <x v="564"/>
          </reference>
        </references>
      </pivotArea>
    </format>
    <format dxfId="11992">
      <pivotArea dataOnly="0" labelOnly="1" fieldPosition="0">
        <references count="2">
          <reference field="0" count="1" selected="0">
            <x v="90"/>
          </reference>
          <reference field="1" count="1">
            <x v="565"/>
          </reference>
        </references>
      </pivotArea>
    </format>
    <format dxfId="11991">
      <pivotArea dataOnly="0" labelOnly="1" fieldPosition="0">
        <references count="2">
          <reference field="0" count="1" selected="0">
            <x v="91"/>
          </reference>
          <reference field="1" count="1">
            <x v="566"/>
          </reference>
        </references>
      </pivotArea>
    </format>
    <format dxfId="11990">
      <pivotArea dataOnly="0" labelOnly="1" fieldPosition="0">
        <references count="2">
          <reference field="0" count="1" selected="0">
            <x v="92"/>
          </reference>
          <reference field="1" count="1">
            <x v="567"/>
          </reference>
        </references>
      </pivotArea>
    </format>
    <format dxfId="11989">
      <pivotArea dataOnly="0" labelOnly="1" fieldPosition="0">
        <references count="2">
          <reference field="0" count="1" selected="0">
            <x v="93"/>
          </reference>
          <reference field="1" count="1">
            <x v="568"/>
          </reference>
        </references>
      </pivotArea>
    </format>
    <format dxfId="11988">
      <pivotArea dataOnly="0" labelOnly="1" fieldPosition="0">
        <references count="2">
          <reference field="0" count="1" selected="0">
            <x v="94"/>
          </reference>
          <reference field="1" count="1">
            <x v="569"/>
          </reference>
        </references>
      </pivotArea>
    </format>
    <format dxfId="11987">
      <pivotArea dataOnly="0" labelOnly="1" fieldPosition="0">
        <references count="2">
          <reference field="0" count="1" selected="0">
            <x v="95"/>
          </reference>
          <reference field="1" count="1">
            <x v="570"/>
          </reference>
        </references>
      </pivotArea>
    </format>
    <format dxfId="11986">
      <pivotArea dataOnly="0" labelOnly="1" fieldPosition="0">
        <references count="2">
          <reference field="0" count="1" selected="0">
            <x v="96"/>
          </reference>
          <reference field="1" count="1">
            <x v="571"/>
          </reference>
        </references>
      </pivotArea>
    </format>
    <format dxfId="11985">
      <pivotArea dataOnly="0" labelOnly="1" fieldPosition="0">
        <references count="2">
          <reference field="0" count="1" selected="0">
            <x v="97"/>
          </reference>
          <reference field="1" count="1">
            <x v="572"/>
          </reference>
        </references>
      </pivotArea>
    </format>
    <format dxfId="11984">
      <pivotArea dataOnly="0" labelOnly="1" fieldPosition="0">
        <references count="2">
          <reference field="0" count="1" selected="0">
            <x v="98"/>
          </reference>
          <reference field="1" count="1">
            <x v="573"/>
          </reference>
        </references>
      </pivotArea>
    </format>
    <format dxfId="11983">
      <pivotArea dataOnly="0" labelOnly="1" fieldPosition="0">
        <references count="2">
          <reference field="0" count="1" selected="0">
            <x v="99"/>
          </reference>
          <reference field="1" count="1">
            <x v="574"/>
          </reference>
        </references>
      </pivotArea>
    </format>
    <format dxfId="11982">
      <pivotArea dataOnly="0" labelOnly="1" fieldPosition="0">
        <references count="2">
          <reference field="0" count="1" selected="0">
            <x v="100"/>
          </reference>
          <reference field="1" count="1">
            <x v="575"/>
          </reference>
        </references>
      </pivotArea>
    </format>
    <format dxfId="11981">
      <pivotArea dataOnly="0" labelOnly="1" fieldPosition="0">
        <references count="2">
          <reference field="0" count="1" selected="0">
            <x v="101"/>
          </reference>
          <reference field="1" count="1">
            <x v="576"/>
          </reference>
        </references>
      </pivotArea>
    </format>
    <format dxfId="11980">
      <pivotArea dataOnly="0" labelOnly="1" fieldPosition="0">
        <references count="2">
          <reference field="0" count="1" selected="0">
            <x v="102"/>
          </reference>
          <reference field="1" count="1">
            <x v="577"/>
          </reference>
        </references>
      </pivotArea>
    </format>
    <format dxfId="11979">
      <pivotArea dataOnly="0" labelOnly="1" fieldPosition="0">
        <references count="2">
          <reference field="0" count="1" selected="0">
            <x v="103"/>
          </reference>
          <reference field="1" count="1">
            <x v="578"/>
          </reference>
        </references>
      </pivotArea>
    </format>
    <format dxfId="11978">
      <pivotArea dataOnly="0" labelOnly="1" fieldPosition="0">
        <references count="2">
          <reference field="0" count="1" selected="0">
            <x v="104"/>
          </reference>
          <reference field="1" count="1">
            <x v="579"/>
          </reference>
        </references>
      </pivotArea>
    </format>
    <format dxfId="11977">
      <pivotArea dataOnly="0" labelOnly="1" fieldPosition="0">
        <references count="2">
          <reference field="0" count="1" selected="0">
            <x v="105"/>
          </reference>
          <reference field="1" count="1">
            <x v="580"/>
          </reference>
        </references>
      </pivotArea>
    </format>
    <format dxfId="11976">
      <pivotArea dataOnly="0" labelOnly="1" fieldPosition="0">
        <references count="2">
          <reference field="0" count="1" selected="0">
            <x v="106"/>
          </reference>
          <reference field="1" count="1">
            <x v="581"/>
          </reference>
        </references>
      </pivotArea>
    </format>
    <format dxfId="11975">
      <pivotArea dataOnly="0" labelOnly="1" fieldPosition="0">
        <references count="2">
          <reference field="0" count="1" selected="0">
            <x v="107"/>
          </reference>
          <reference field="1" count="1">
            <x v="582"/>
          </reference>
        </references>
      </pivotArea>
    </format>
    <format dxfId="11974">
      <pivotArea dataOnly="0" labelOnly="1" fieldPosition="0">
        <references count="2">
          <reference field="0" count="1" selected="0">
            <x v="108"/>
          </reference>
          <reference field="1" count="1">
            <x v="583"/>
          </reference>
        </references>
      </pivotArea>
    </format>
    <format dxfId="11973">
      <pivotArea dataOnly="0" labelOnly="1" fieldPosition="0">
        <references count="2">
          <reference field="0" count="1" selected="0">
            <x v="109"/>
          </reference>
          <reference field="1" count="1">
            <x v="584"/>
          </reference>
        </references>
      </pivotArea>
    </format>
    <format dxfId="11972">
      <pivotArea dataOnly="0" labelOnly="1" fieldPosition="0">
        <references count="2">
          <reference field="0" count="1" selected="0">
            <x v="110"/>
          </reference>
          <reference field="1" count="1">
            <x v="585"/>
          </reference>
        </references>
      </pivotArea>
    </format>
    <format dxfId="11971">
      <pivotArea dataOnly="0" labelOnly="1" fieldPosition="0">
        <references count="2">
          <reference field="0" count="1" selected="0">
            <x v="111"/>
          </reference>
          <reference field="1" count="1">
            <x v="586"/>
          </reference>
        </references>
      </pivotArea>
    </format>
    <format dxfId="11970">
      <pivotArea dataOnly="0" labelOnly="1" fieldPosition="0">
        <references count="2">
          <reference field="0" count="1" selected="0">
            <x v="112"/>
          </reference>
          <reference field="1" count="1">
            <x v="587"/>
          </reference>
        </references>
      </pivotArea>
    </format>
    <format dxfId="11969">
      <pivotArea dataOnly="0" labelOnly="1" fieldPosition="0">
        <references count="2">
          <reference field="0" count="1" selected="0">
            <x v="113"/>
          </reference>
          <reference field="1" count="1">
            <x v="588"/>
          </reference>
        </references>
      </pivotArea>
    </format>
    <format dxfId="11968">
      <pivotArea dataOnly="0" labelOnly="1" fieldPosition="0">
        <references count="2">
          <reference field="0" count="1" selected="0">
            <x v="114"/>
          </reference>
          <reference field="1" count="1">
            <x v="589"/>
          </reference>
        </references>
      </pivotArea>
    </format>
    <format dxfId="11967">
      <pivotArea dataOnly="0" labelOnly="1" fieldPosition="0">
        <references count="2">
          <reference field="0" count="1" selected="0">
            <x v="115"/>
          </reference>
          <reference field="1" count="1">
            <x v="590"/>
          </reference>
        </references>
      </pivotArea>
    </format>
    <format dxfId="11966">
      <pivotArea dataOnly="0" labelOnly="1" fieldPosition="0">
        <references count="2">
          <reference field="0" count="1" selected="0">
            <x v="116"/>
          </reference>
          <reference field="1" count="1">
            <x v="591"/>
          </reference>
        </references>
      </pivotArea>
    </format>
    <format dxfId="11965">
      <pivotArea dataOnly="0" labelOnly="1" fieldPosition="0">
        <references count="2">
          <reference field="0" count="1" selected="0">
            <x v="117"/>
          </reference>
          <reference field="1" count="1">
            <x v="592"/>
          </reference>
        </references>
      </pivotArea>
    </format>
    <format dxfId="11964">
      <pivotArea dataOnly="0" labelOnly="1" fieldPosition="0">
        <references count="2">
          <reference field="0" count="1" selected="0">
            <x v="118"/>
          </reference>
          <reference field="1" count="1">
            <x v="593"/>
          </reference>
        </references>
      </pivotArea>
    </format>
    <format dxfId="11963">
      <pivotArea dataOnly="0" labelOnly="1" fieldPosition="0">
        <references count="2">
          <reference field="0" count="1" selected="0">
            <x v="119"/>
          </reference>
          <reference field="1" count="1">
            <x v="594"/>
          </reference>
        </references>
      </pivotArea>
    </format>
    <format dxfId="11962">
      <pivotArea dataOnly="0" labelOnly="1" fieldPosition="0">
        <references count="2">
          <reference field="0" count="1" selected="0">
            <x v="120"/>
          </reference>
          <reference field="1" count="1">
            <x v="595"/>
          </reference>
        </references>
      </pivotArea>
    </format>
    <format dxfId="11961">
      <pivotArea dataOnly="0" labelOnly="1" fieldPosition="0">
        <references count="2">
          <reference field="0" count="1" selected="0">
            <x v="121"/>
          </reference>
          <reference field="1" count="1">
            <x v="596"/>
          </reference>
        </references>
      </pivotArea>
    </format>
    <format dxfId="11960">
      <pivotArea dataOnly="0" labelOnly="1" fieldPosition="0">
        <references count="2">
          <reference field="0" count="1" selected="0">
            <x v="122"/>
          </reference>
          <reference field="1" count="1">
            <x v="597"/>
          </reference>
        </references>
      </pivotArea>
    </format>
    <format dxfId="11959">
      <pivotArea dataOnly="0" labelOnly="1" fieldPosition="0">
        <references count="2">
          <reference field="0" count="1" selected="0">
            <x v="123"/>
          </reference>
          <reference field="1" count="1">
            <x v="598"/>
          </reference>
        </references>
      </pivotArea>
    </format>
    <format dxfId="11958">
      <pivotArea dataOnly="0" labelOnly="1" fieldPosition="0">
        <references count="2">
          <reference field="0" count="1" selected="0">
            <x v="124"/>
          </reference>
          <reference field="1" count="1">
            <x v="599"/>
          </reference>
        </references>
      </pivotArea>
    </format>
    <format dxfId="11957">
      <pivotArea dataOnly="0" labelOnly="1" fieldPosition="0">
        <references count="2">
          <reference field="0" count="1" selected="0">
            <x v="125"/>
          </reference>
          <reference field="1" count="1">
            <x v="600"/>
          </reference>
        </references>
      </pivotArea>
    </format>
    <format dxfId="11956">
      <pivotArea dataOnly="0" labelOnly="1" fieldPosition="0">
        <references count="2">
          <reference field="0" count="1" selected="0">
            <x v="126"/>
          </reference>
          <reference field="1" count="1">
            <x v="601"/>
          </reference>
        </references>
      </pivotArea>
    </format>
    <format dxfId="11955">
      <pivotArea dataOnly="0" labelOnly="1" fieldPosition="0">
        <references count="2">
          <reference field="0" count="1" selected="0">
            <x v="127"/>
          </reference>
          <reference field="1" count="1">
            <x v="602"/>
          </reference>
        </references>
      </pivotArea>
    </format>
    <format dxfId="11954">
      <pivotArea dataOnly="0" labelOnly="1" fieldPosition="0">
        <references count="2">
          <reference field="0" count="1" selected="0">
            <x v="128"/>
          </reference>
          <reference field="1" count="1">
            <x v="603"/>
          </reference>
        </references>
      </pivotArea>
    </format>
    <format dxfId="11953">
      <pivotArea dataOnly="0" labelOnly="1" fieldPosition="0">
        <references count="2">
          <reference field="0" count="1" selected="0">
            <x v="129"/>
          </reference>
          <reference field="1" count="1">
            <x v="604"/>
          </reference>
        </references>
      </pivotArea>
    </format>
    <format dxfId="11952">
      <pivotArea dataOnly="0" labelOnly="1" fieldPosition="0">
        <references count="2">
          <reference field="0" count="1" selected="0">
            <x v="130"/>
          </reference>
          <reference field="1" count="1">
            <x v="605"/>
          </reference>
        </references>
      </pivotArea>
    </format>
    <format dxfId="11951">
      <pivotArea dataOnly="0" labelOnly="1" fieldPosition="0">
        <references count="2">
          <reference field="0" count="1" selected="0">
            <x v="131"/>
          </reference>
          <reference field="1" count="1">
            <x v="606"/>
          </reference>
        </references>
      </pivotArea>
    </format>
    <format dxfId="11950">
      <pivotArea dataOnly="0" labelOnly="1" fieldPosition="0">
        <references count="2">
          <reference field="0" count="1" selected="0">
            <x v="132"/>
          </reference>
          <reference field="1" count="1">
            <x v="607"/>
          </reference>
        </references>
      </pivotArea>
    </format>
    <format dxfId="11949">
      <pivotArea dataOnly="0" labelOnly="1" fieldPosition="0">
        <references count="2">
          <reference field="0" count="1" selected="0">
            <x v="133"/>
          </reference>
          <reference field="1" count="1">
            <x v="608"/>
          </reference>
        </references>
      </pivotArea>
    </format>
    <format dxfId="11948">
      <pivotArea dataOnly="0" labelOnly="1" fieldPosition="0">
        <references count="2">
          <reference field="0" count="1" selected="0">
            <x v="134"/>
          </reference>
          <reference field="1" count="1">
            <x v="609"/>
          </reference>
        </references>
      </pivotArea>
    </format>
    <format dxfId="11947">
      <pivotArea dataOnly="0" labelOnly="1" fieldPosition="0">
        <references count="2">
          <reference field="0" count="1" selected="0">
            <x v="135"/>
          </reference>
          <reference field="1" count="1">
            <x v="610"/>
          </reference>
        </references>
      </pivotArea>
    </format>
    <format dxfId="11946">
      <pivotArea dataOnly="0" labelOnly="1" fieldPosition="0">
        <references count="2">
          <reference field="0" count="1" selected="0">
            <x v="136"/>
          </reference>
          <reference field="1" count="1">
            <x v="611"/>
          </reference>
        </references>
      </pivotArea>
    </format>
    <format dxfId="11945">
      <pivotArea dataOnly="0" labelOnly="1" fieldPosition="0">
        <references count="2">
          <reference field="0" count="1" selected="0">
            <x v="137"/>
          </reference>
          <reference field="1" count="1">
            <x v="612"/>
          </reference>
        </references>
      </pivotArea>
    </format>
    <format dxfId="11944">
      <pivotArea dataOnly="0" labelOnly="1" fieldPosition="0">
        <references count="2">
          <reference field="0" count="1" selected="0">
            <x v="138"/>
          </reference>
          <reference field="1" count="1">
            <x v="613"/>
          </reference>
        </references>
      </pivotArea>
    </format>
    <format dxfId="11943">
      <pivotArea dataOnly="0" labelOnly="1" fieldPosition="0">
        <references count="2">
          <reference field="0" count="1" selected="0">
            <x v="139"/>
          </reference>
          <reference field="1" count="1">
            <x v="614"/>
          </reference>
        </references>
      </pivotArea>
    </format>
    <format dxfId="11942">
      <pivotArea dataOnly="0" labelOnly="1" fieldPosition="0">
        <references count="2">
          <reference field="0" count="1" selected="0">
            <x v="140"/>
          </reference>
          <reference field="1" count="1">
            <x v="615"/>
          </reference>
        </references>
      </pivotArea>
    </format>
    <format dxfId="11941">
      <pivotArea dataOnly="0" labelOnly="1" fieldPosition="0">
        <references count="2">
          <reference field="0" count="1" selected="0">
            <x v="141"/>
          </reference>
          <reference field="1" count="1">
            <x v="616"/>
          </reference>
        </references>
      </pivotArea>
    </format>
    <format dxfId="11940">
      <pivotArea dataOnly="0" labelOnly="1" fieldPosition="0">
        <references count="2">
          <reference field="0" count="1" selected="0">
            <x v="142"/>
          </reference>
          <reference field="1" count="1">
            <x v="617"/>
          </reference>
        </references>
      </pivotArea>
    </format>
    <format dxfId="11939">
      <pivotArea dataOnly="0" labelOnly="1" fieldPosition="0">
        <references count="2">
          <reference field="0" count="1" selected="0">
            <x v="143"/>
          </reference>
          <reference field="1" count="1">
            <x v="618"/>
          </reference>
        </references>
      </pivotArea>
    </format>
    <format dxfId="11938">
      <pivotArea dataOnly="0" labelOnly="1" fieldPosition="0">
        <references count="2">
          <reference field="0" count="1" selected="0">
            <x v="144"/>
          </reference>
          <reference field="1" count="1">
            <x v="619"/>
          </reference>
        </references>
      </pivotArea>
    </format>
    <format dxfId="11937">
      <pivotArea dataOnly="0" labelOnly="1" fieldPosition="0">
        <references count="2">
          <reference field="0" count="1" selected="0">
            <x v="145"/>
          </reference>
          <reference field="1" count="1">
            <x v="620"/>
          </reference>
        </references>
      </pivotArea>
    </format>
    <format dxfId="11936">
      <pivotArea dataOnly="0" labelOnly="1" fieldPosition="0">
        <references count="2">
          <reference field="0" count="1" selected="0">
            <x v="146"/>
          </reference>
          <reference field="1" count="1">
            <x v="621"/>
          </reference>
        </references>
      </pivotArea>
    </format>
    <format dxfId="11935">
      <pivotArea dataOnly="0" labelOnly="1" fieldPosition="0">
        <references count="2">
          <reference field="0" count="1" selected="0">
            <x v="147"/>
          </reference>
          <reference field="1" count="1">
            <x v="622"/>
          </reference>
        </references>
      </pivotArea>
    </format>
    <format dxfId="11934">
      <pivotArea dataOnly="0" labelOnly="1" fieldPosition="0">
        <references count="2">
          <reference field="0" count="1" selected="0">
            <x v="148"/>
          </reference>
          <reference field="1" count="1">
            <x v="623"/>
          </reference>
        </references>
      </pivotArea>
    </format>
    <format dxfId="11933">
      <pivotArea dataOnly="0" labelOnly="1" fieldPosition="0">
        <references count="2">
          <reference field="0" count="1" selected="0">
            <x v="149"/>
          </reference>
          <reference field="1" count="1">
            <x v="624"/>
          </reference>
        </references>
      </pivotArea>
    </format>
    <format dxfId="11932">
      <pivotArea dataOnly="0" labelOnly="1" fieldPosition="0">
        <references count="2">
          <reference field="0" count="1" selected="0">
            <x v="150"/>
          </reference>
          <reference field="1" count="1">
            <x v="625"/>
          </reference>
        </references>
      </pivotArea>
    </format>
    <format dxfId="11931">
      <pivotArea dataOnly="0" labelOnly="1" fieldPosition="0">
        <references count="2">
          <reference field="0" count="1" selected="0">
            <x v="151"/>
          </reference>
          <reference field="1" count="1">
            <x v="626"/>
          </reference>
        </references>
      </pivotArea>
    </format>
    <format dxfId="11930">
      <pivotArea dataOnly="0" labelOnly="1" fieldPosition="0">
        <references count="2">
          <reference field="0" count="1" selected="0">
            <x v="152"/>
          </reference>
          <reference field="1" count="1">
            <x v="627"/>
          </reference>
        </references>
      </pivotArea>
    </format>
    <format dxfId="11929">
      <pivotArea dataOnly="0" labelOnly="1" fieldPosition="0">
        <references count="2">
          <reference field="0" count="1" selected="0">
            <x v="153"/>
          </reference>
          <reference field="1" count="1">
            <x v="628"/>
          </reference>
        </references>
      </pivotArea>
    </format>
    <format dxfId="11928">
      <pivotArea dataOnly="0" labelOnly="1" fieldPosition="0">
        <references count="2">
          <reference field="0" count="1" selected="0">
            <x v="154"/>
          </reference>
          <reference field="1" count="1">
            <x v="629"/>
          </reference>
        </references>
      </pivotArea>
    </format>
    <format dxfId="11927">
      <pivotArea dataOnly="0" labelOnly="1" fieldPosition="0">
        <references count="2">
          <reference field="0" count="1" selected="0">
            <x v="155"/>
          </reference>
          <reference field="1" count="1">
            <x v="630"/>
          </reference>
        </references>
      </pivotArea>
    </format>
    <format dxfId="11926">
      <pivotArea dataOnly="0" labelOnly="1" fieldPosition="0">
        <references count="2">
          <reference field="0" count="1" selected="0">
            <x v="156"/>
          </reference>
          <reference field="1" count="1">
            <x v="631"/>
          </reference>
        </references>
      </pivotArea>
    </format>
    <format dxfId="11925">
      <pivotArea dataOnly="0" labelOnly="1" fieldPosition="0">
        <references count="2">
          <reference field="0" count="1" selected="0">
            <x v="157"/>
          </reference>
          <reference field="1" count="1">
            <x v="632"/>
          </reference>
        </references>
      </pivotArea>
    </format>
    <format dxfId="11924">
      <pivotArea dataOnly="0" labelOnly="1" fieldPosition="0">
        <references count="2">
          <reference field="0" count="1" selected="0">
            <x v="158"/>
          </reference>
          <reference field="1" count="1">
            <x v="633"/>
          </reference>
        </references>
      </pivotArea>
    </format>
    <format dxfId="11923">
      <pivotArea dataOnly="0" labelOnly="1" fieldPosition="0">
        <references count="2">
          <reference field="0" count="1" selected="0">
            <x v="159"/>
          </reference>
          <reference field="1" count="1">
            <x v="634"/>
          </reference>
        </references>
      </pivotArea>
    </format>
    <format dxfId="11922">
      <pivotArea dataOnly="0" labelOnly="1" fieldPosition="0">
        <references count="2">
          <reference field="0" count="1" selected="0">
            <x v="160"/>
          </reference>
          <reference field="1" count="1">
            <x v="635"/>
          </reference>
        </references>
      </pivotArea>
    </format>
    <format dxfId="11921">
      <pivotArea dataOnly="0" labelOnly="1" fieldPosition="0">
        <references count="2">
          <reference field="0" count="1" selected="0">
            <x v="161"/>
          </reference>
          <reference field="1" count="1">
            <x v="636"/>
          </reference>
        </references>
      </pivotArea>
    </format>
    <format dxfId="11920">
      <pivotArea dataOnly="0" labelOnly="1" fieldPosition="0">
        <references count="2">
          <reference field="0" count="1" selected="0">
            <x v="162"/>
          </reference>
          <reference field="1" count="1">
            <x v="637"/>
          </reference>
        </references>
      </pivotArea>
    </format>
    <format dxfId="11919">
      <pivotArea dataOnly="0" labelOnly="1" fieldPosition="0">
        <references count="2">
          <reference field="0" count="1" selected="0">
            <x v="163"/>
          </reference>
          <reference field="1" count="1">
            <x v="638"/>
          </reference>
        </references>
      </pivotArea>
    </format>
    <format dxfId="11918">
      <pivotArea dataOnly="0" labelOnly="1" fieldPosition="0">
        <references count="2">
          <reference field="0" count="1" selected="0">
            <x v="164"/>
          </reference>
          <reference field="1" count="1">
            <x v="639"/>
          </reference>
        </references>
      </pivotArea>
    </format>
    <format dxfId="11917">
      <pivotArea dataOnly="0" labelOnly="1" fieldPosition="0">
        <references count="2">
          <reference field="0" count="1" selected="0">
            <x v="165"/>
          </reference>
          <reference field="1" count="1">
            <x v="640"/>
          </reference>
        </references>
      </pivotArea>
    </format>
    <format dxfId="11916">
      <pivotArea dataOnly="0" labelOnly="1" fieldPosition="0">
        <references count="2">
          <reference field="0" count="1" selected="0">
            <x v="166"/>
          </reference>
          <reference field="1" count="1">
            <x v="641"/>
          </reference>
        </references>
      </pivotArea>
    </format>
    <format dxfId="11915">
      <pivotArea dataOnly="0" labelOnly="1" fieldPosition="0">
        <references count="2">
          <reference field="0" count="1" selected="0">
            <x v="167"/>
          </reference>
          <reference field="1" count="1">
            <x v="642"/>
          </reference>
        </references>
      </pivotArea>
    </format>
    <format dxfId="11914">
      <pivotArea dataOnly="0" labelOnly="1" fieldPosition="0">
        <references count="2">
          <reference field="0" count="1" selected="0">
            <x v="168"/>
          </reference>
          <reference field="1" count="1">
            <x v="643"/>
          </reference>
        </references>
      </pivotArea>
    </format>
    <format dxfId="11913">
      <pivotArea dataOnly="0" labelOnly="1" fieldPosition="0">
        <references count="2">
          <reference field="0" count="1" selected="0">
            <x v="169"/>
          </reference>
          <reference field="1" count="1">
            <x v="644"/>
          </reference>
        </references>
      </pivotArea>
    </format>
    <format dxfId="11912">
      <pivotArea dataOnly="0" labelOnly="1" fieldPosition="0">
        <references count="2">
          <reference field="0" count="1" selected="0">
            <x v="170"/>
          </reference>
          <reference field="1" count="1">
            <x v="645"/>
          </reference>
        </references>
      </pivotArea>
    </format>
    <format dxfId="11911">
      <pivotArea dataOnly="0" labelOnly="1" fieldPosition="0">
        <references count="2">
          <reference field="0" count="1" selected="0">
            <x v="171"/>
          </reference>
          <reference field="1" count="1">
            <x v="646"/>
          </reference>
        </references>
      </pivotArea>
    </format>
    <format dxfId="11910">
      <pivotArea dataOnly="0" labelOnly="1" fieldPosition="0">
        <references count="2">
          <reference field="0" count="1" selected="0">
            <x v="172"/>
          </reference>
          <reference field="1" count="1">
            <x v="647"/>
          </reference>
        </references>
      </pivotArea>
    </format>
    <format dxfId="11909">
      <pivotArea dataOnly="0" labelOnly="1" fieldPosition="0">
        <references count="2">
          <reference field="0" count="1" selected="0">
            <x v="173"/>
          </reference>
          <reference field="1" count="1">
            <x v="648"/>
          </reference>
        </references>
      </pivotArea>
    </format>
    <format dxfId="11908">
      <pivotArea dataOnly="0" labelOnly="1" fieldPosition="0">
        <references count="2">
          <reference field="0" count="1" selected="0">
            <x v="174"/>
          </reference>
          <reference field="1" count="1">
            <x v="649"/>
          </reference>
        </references>
      </pivotArea>
    </format>
    <format dxfId="11907">
      <pivotArea dataOnly="0" labelOnly="1" fieldPosition="0">
        <references count="2">
          <reference field="0" count="1" selected="0">
            <x v="175"/>
          </reference>
          <reference field="1" count="1">
            <x v="650"/>
          </reference>
        </references>
      </pivotArea>
    </format>
    <format dxfId="11906">
      <pivotArea dataOnly="0" labelOnly="1" fieldPosition="0">
        <references count="2">
          <reference field="0" count="1" selected="0">
            <x v="176"/>
          </reference>
          <reference field="1" count="1">
            <x v="651"/>
          </reference>
        </references>
      </pivotArea>
    </format>
    <format dxfId="11905">
      <pivotArea dataOnly="0" labelOnly="1" fieldPosition="0">
        <references count="2">
          <reference field="0" count="1" selected="0">
            <x v="177"/>
          </reference>
          <reference field="1" count="1">
            <x v="652"/>
          </reference>
        </references>
      </pivotArea>
    </format>
    <format dxfId="11904">
      <pivotArea dataOnly="0" labelOnly="1" fieldPosition="0">
        <references count="2">
          <reference field="0" count="1" selected="0">
            <x v="178"/>
          </reference>
          <reference field="1" count="1">
            <x v="653"/>
          </reference>
        </references>
      </pivotArea>
    </format>
    <format dxfId="11903">
      <pivotArea dataOnly="0" labelOnly="1" fieldPosition="0">
        <references count="2">
          <reference field="0" count="1" selected="0">
            <x v="179"/>
          </reference>
          <reference field="1" count="1">
            <x v="654"/>
          </reference>
        </references>
      </pivotArea>
    </format>
    <format dxfId="11902">
      <pivotArea dataOnly="0" labelOnly="1" fieldPosition="0">
        <references count="2">
          <reference field="0" count="1" selected="0">
            <x v="180"/>
          </reference>
          <reference field="1" count="1">
            <x v="655"/>
          </reference>
        </references>
      </pivotArea>
    </format>
    <format dxfId="11901">
      <pivotArea dataOnly="0" labelOnly="1" fieldPosition="0">
        <references count="2">
          <reference field="0" count="1" selected="0">
            <x v="181"/>
          </reference>
          <reference field="1" count="1">
            <x v="656"/>
          </reference>
        </references>
      </pivotArea>
    </format>
    <format dxfId="11900">
      <pivotArea dataOnly="0" labelOnly="1" fieldPosition="0">
        <references count="2">
          <reference field="0" count="1" selected="0">
            <x v="182"/>
          </reference>
          <reference field="1" count="1">
            <x v="657"/>
          </reference>
        </references>
      </pivotArea>
    </format>
    <format dxfId="11899">
      <pivotArea dataOnly="0" labelOnly="1" fieldPosition="0">
        <references count="2">
          <reference field="0" count="1" selected="0">
            <x v="183"/>
          </reference>
          <reference field="1" count="1">
            <x v="658"/>
          </reference>
        </references>
      </pivotArea>
    </format>
    <format dxfId="11898">
      <pivotArea dataOnly="0" labelOnly="1" fieldPosition="0">
        <references count="2">
          <reference field="0" count="1" selected="0">
            <x v="184"/>
          </reference>
          <reference field="1" count="1">
            <x v="659"/>
          </reference>
        </references>
      </pivotArea>
    </format>
    <format dxfId="11897">
      <pivotArea dataOnly="0" labelOnly="1" fieldPosition="0">
        <references count="2">
          <reference field="0" count="1" selected="0">
            <x v="185"/>
          </reference>
          <reference field="1" count="1">
            <x v="660"/>
          </reference>
        </references>
      </pivotArea>
    </format>
    <format dxfId="11896">
      <pivotArea dataOnly="0" labelOnly="1" fieldPosition="0">
        <references count="2">
          <reference field="0" count="1" selected="0">
            <x v="186"/>
          </reference>
          <reference field="1" count="1">
            <x v="661"/>
          </reference>
        </references>
      </pivotArea>
    </format>
    <format dxfId="11895">
      <pivotArea dataOnly="0" labelOnly="1" fieldPosition="0">
        <references count="2">
          <reference field="0" count="1" selected="0">
            <x v="187"/>
          </reference>
          <reference field="1" count="1">
            <x v="662"/>
          </reference>
        </references>
      </pivotArea>
    </format>
    <format dxfId="11894">
      <pivotArea dataOnly="0" labelOnly="1" fieldPosition="0">
        <references count="2">
          <reference field="0" count="1" selected="0">
            <x v="188"/>
          </reference>
          <reference field="1" count="1">
            <x v="663"/>
          </reference>
        </references>
      </pivotArea>
    </format>
    <format dxfId="11893">
      <pivotArea dataOnly="0" labelOnly="1" fieldPosition="0">
        <references count="2">
          <reference field="0" count="1" selected="0">
            <x v="189"/>
          </reference>
          <reference field="1" count="1">
            <x v="664"/>
          </reference>
        </references>
      </pivotArea>
    </format>
    <format dxfId="11892">
      <pivotArea dataOnly="0" labelOnly="1" fieldPosition="0">
        <references count="2">
          <reference field="0" count="1" selected="0">
            <x v="190"/>
          </reference>
          <reference field="1" count="1">
            <x v="665"/>
          </reference>
        </references>
      </pivotArea>
    </format>
    <format dxfId="11891">
      <pivotArea dataOnly="0" labelOnly="1" fieldPosition="0">
        <references count="2">
          <reference field="0" count="1" selected="0">
            <x v="191"/>
          </reference>
          <reference field="1" count="1">
            <x v="666"/>
          </reference>
        </references>
      </pivotArea>
    </format>
    <format dxfId="11890">
      <pivotArea dataOnly="0" labelOnly="1" fieldPosition="0">
        <references count="2">
          <reference field="0" count="1" selected="0">
            <x v="192"/>
          </reference>
          <reference field="1" count="1">
            <x v="667"/>
          </reference>
        </references>
      </pivotArea>
    </format>
    <format dxfId="11889">
      <pivotArea dataOnly="0" labelOnly="1" fieldPosition="0">
        <references count="2">
          <reference field="0" count="1" selected="0">
            <x v="193"/>
          </reference>
          <reference field="1" count="1">
            <x v="668"/>
          </reference>
        </references>
      </pivotArea>
    </format>
    <format dxfId="11888">
      <pivotArea dataOnly="0" labelOnly="1" fieldPosition="0">
        <references count="2">
          <reference field="0" count="1" selected="0">
            <x v="194"/>
          </reference>
          <reference field="1" count="1">
            <x v="669"/>
          </reference>
        </references>
      </pivotArea>
    </format>
    <format dxfId="11887">
      <pivotArea dataOnly="0" labelOnly="1" fieldPosition="0">
        <references count="2">
          <reference field="0" count="1" selected="0">
            <x v="195"/>
          </reference>
          <reference field="1" count="1">
            <x v="670"/>
          </reference>
        </references>
      </pivotArea>
    </format>
    <format dxfId="11886">
      <pivotArea dataOnly="0" labelOnly="1" fieldPosition="0">
        <references count="2">
          <reference field="0" count="1" selected="0">
            <x v="196"/>
          </reference>
          <reference field="1" count="1">
            <x v="671"/>
          </reference>
        </references>
      </pivotArea>
    </format>
    <format dxfId="11885">
      <pivotArea dataOnly="0" labelOnly="1" fieldPosition="0">
        <references count="2">
          <reference field="0" count="1" selected="0">
            <x v="197"/>
          </reference>
          <reference field="1" count="1">
            <x v="672"/>
          </reference>
        </references>
      </pivotArea>
    </format>
    <format dxfId="11884">
      <pivotArea dataOnly="0" labelOnly="1" fieldPosition="0">
        <references count="2">
          <reference field="0" count="1" selected="0">
            <x v="198"/>
          </reference>
          <reference field="1" count="1">
            <x v="673"/>
          </reference>
        </references>
      </pivotArea>
    </format>
    <format dxfId="11883">
      <pivotArea dataOnly="0" labelOnly="1" fieldPosition="0">
        <references count="2">
          <reference field="0" count="1" selected="0">
            <x v="199"/>
          </reference>
          <reference field="1" count="1">
            <x v="674"/>
          </reference>
        </references>
      </pivotArea>
    </format>
    <format dxfId="11882">
      <pivotArea dataOnly="0" labelOnly="1" fieldPosition="0">
        <references count="2">
          <reference field="0" count="1" selected="0">
            <x v="200"/>
          </reference>
          <reference field="1" count="1">
            <x v="675"/>
          </reference>
        </references>
      </pivotArea>
    </format>
    <format dxfId="11881">
      <pivotArea dataOnly="0" labelOnly="1" fieldPosition="0">
        <references count="2">
          <reference field="0" count="1" selected="0">
            <x v="201"/>
          </reference>
          <reference field="1" count="1">
            <x v="676"/>
          </reference>
        </references>
      </pivotArea>
    </format>
    <format dxfId="11880">
      <pivotArea dataOnly="0" labelOnly="1" fieldPosition="0">
        <references count="2">
          <reference field="0" count="1" selected="0">
            <x v="202"/>
          </reference>
          <reference field="1" count="1">
            <x v="677"/>
          </reference>
        </references>
      </pivotArea>
    </format>
    <format dxfId="11879">
      <pivotArea dataOnly="0" labelOnly="1" fieldPosition="0">
        <references count="2">
          <reference field="0" count="1" selected="0">
            <x v="203"/>
          </reference>
          <reference field="1" count="1">
            <x v="678"/>
          </reference>
        </references>
      </pivotArea>
    </format>
    <format dxfId="11878">
      <pivotArea dataOnly="0" labelOnly="1" fieldPosition="0">
        <references count="2">
          <reference field="0" count="1" selected="0">
            <x v="204"/>
          </reference>
          <reference field="1" count="1">
            <x v="679"/>
          </reference>
        </references>
      </pivotArea>
    </format>
    <format dxfId="11877">
      <pivotArea dataOnly="0" labelOnly="1" fieldPosition="0">
        <references count="2">
          <reference field="0" count="1" selected="0">
            <x v="205"/>
          </reference>
          <reference field="1" count="1">
            <x v="680"/>
          </reference>
        </references>
      </pivotArea>
    </format>
    <format dxfId="11876">
      <pivotArea dataOnly="0" labelOnly="1" fieldPosition="0">
        <references count="2">
          <reference field="0" count="1" selected="0">
            <x v="206"/>
          </reference>
          <reference field="1" count="1">
            <x v="681"/>
          </reference>
        </references>
      </pivotArea>
    </format>
    <format dxfId="11875">
      <pivotArea dataOnly="0" labelOnly="1" fieldPosition="0">
        <references count="2">
          <reference field="0" count="1" selected="0">
            <x v="207"/>
          </reference>
          <reference field="1" count="1">
            <x v="682"/>
          </reference>
        </references>
      </pivotArea>
    </format>
    <format dxfId="11874">
      <pivotArea dataOnly="0" labelOnly="1" fieldPosition="0">
        <references count="2">
          <reference field="0" count="1" selected="0">
            <x v="208"/>
          </reference>
          <reference field="1" count="1">
            <x v="683"/>
          </reference>
        </references>
      </pivotArea>
    </format>
    <format dxfId="11873">
      <pivotArea dataOnly="0" labelOnly="1" fieldPosition="0">
        <references count="2">
          <reference field="0" count="1" selected="0">
            <x v="209"/>
          </reference>
          <reference field="1" count="1">
            <x v="684"/>
          </reference>
        </references>
      </pivotArea>
    </format>
    <format dxfId="11872">
      <pivotArea dataOnly="0" labelOnly="1" fieldPosition="0">
        <references count="2">
          <reference field="0" count="1" selected="0">
            <x v="210"/>
          </reference>
          <reference field="1" count="1">
            <x v="685"/>
          </reference>
        </references>
      </pivotArea>
    </format>
    <format dxfId="11871">
      <pivotArea dataOnly="0" labelOnly="1" fieldPosition="0">
        <references count="2">
          <reference field="0" count="1" selected="0">
            <x v="211"/>
          </reference>
          <reference field="1" count="1">
            <x v="686"/>
          </reference>
        </references>
      </pivotArea>
    </format>
    <format dxfId="11870">
      <pivotArea dataOnly="0" labelOnly="1" fieldPosition="0">
        <references count="2">
          <reference field="0" count="1" selected="0">
            <x v="212"/>
          </reference>
          <reference field="1" count="1">
            <x v="687"/>
          </reference>
        </references>
      </pivotArea>
    </format>
    <format dxfId="11869">
      <pivotArea dataOnly="0" labelOnly="1" fieldPosition="0">
        <references count="2">
          <reference field="0" count="1" selected="0">
            <x v="213"/>
          </reference>
          <reference field="1" count="1">
            <x v="688"/>
          </reference>
        </references>
      </pivotArea>
    </format>
    <format dxfId="11868">
      <pivotArea dataOnly="0" labelOnly="1" fieldPosition="0">
        <references count="2">
          <reference field="0" count="1" selected="0">
            <x v="214"/>
          </reference>
          <reference field="1" count="1">
            <x v="689"/>
          </reference>
        </references>
      </pivotArea>
    </format>
    <format dxfId="11867">
      <pivotArea dataOnly="0" labelOnly="1" fieldPosition="0">
        <references count="2">
          <reference field="0" count="1" selected="0">
            <x v="215"/>
          </reference>
          <reference field="1" count="1">
            <x v="690"/>
          </reference>
        </references>
      </pivotArea>
    </format>
    <format dxfId="11866">
      <pivotArea dataOnly="0" labelOnly="1" fieldPosition="0">
        <references count="2">
          <reference field="0" count="1" selected="0">
            <x v="216"/>
          </reference>
          <reference field="1" count="1">
            <x v="691"/>
          </reference>
        </references>
      </pivotArea>
    </format>
    <format dxfId="11865">
      <pivotArea dataOnly="0" labelOnly="1" fieldPosition="0">
        <references count="2">
          <reference field="0" count="1" selected="0">
            <x v="217"/>
          </reference>
          <reference field="1" count="1">
            <x v="692"/>
          </reference>
        </references>
      </pivotArea>
    </format>
    <format dxfId="11864">
      <pivotArea dataOnly="0" labelOnly="1" fieldPosition="0">
        <references count="2">
          <reference field="0" count="1" selected="0">
            <x v="218"/>
          </reference>
          <reference field="1" count="1">
            <x v="693"/>
          </reference>
        </references>
      </pivotArea>
    </format>
    <format dxfId="11863">
      <pivotArea dataOnly="0" labelOnly="1" fieldPosition="0">
        <references count="2">
          <reference field="0" count="1" selected="0">
            <x v="219"/>
          </reference>
          <reference field="1" count="1">
            <x v="694"/>
          </reference>
        </references>
      </pivotArea>
    </format>
    <format dxfId="11862">
      <pivotArea dataOnly="0" labelOnly="1" fieldPosition="0">
        <references count="2">
          <reference field="0" count="1" selected="0">
            <x v="220"/>
          </reference>
          <reference field="1" count="1">
            <x v="695"/>
          </reference>
        </references>
      </pivotArea>
    </format>
    <format dxfId="11861">
      <pivotArea dataOnly="0" labelOnly="1" fieldPosition="0">
        <references count="2">
          <reference field="0" count="1" selected="0">
            <x v="221"/>
          </reference>
          <reference field="1" count="1">
            <x v="696"/>
          </reference>
        </references>
      </pivotArea>
    </format>
    <format dxfId="11860">
      <pivotArea dataOnly="0" labelOnly="1" fieldPosition="0">
        <references count="2">
          <reference field="0" count="1" selected="0">
            <x v="222"/>
          </reference>
          <reference field="1" count="1">
            <x v="697"/>
          </reference>
        </references>
      </pivotArea>
    </format>
    <format dxfId="11859">
      <pivotArea dataOnly="0" labelOnly="1" fieldPosition="0">
        <references count="2">
          <reference field="0" count="1" selected="0">
            <x v="223"/>
          </reference>
          <reference field="1" count="1">
            <x v="698"/>
          </reference>
        </references>
      </pivotArea>
    </format>
    <format dxfId="11858">
      <pivotArea dataOnly="0" labelOnly="1" fieldPosition="0">
        <references count="2">
          <reference field="0" count="1" selected="0">
            <x v="224"/>
          </reference>
          <reference field="1" count="1">
            <x v="699"/>
          </reference>
        </references>
      </pivotArea>
    </format>
    <format dxfId="11857">
      <pivotArea dataOnly="0" labelOnly="1" fieldPosition="0">
        <references count="2">
          <reference field="0" count="1" selected="0">
            <x v="225"/>
          </reference>
          <reference field="1" count="1">
            <x v="700"/>
          </reference>
        </references>
      </pivotArea>
    </format>
    <format dxfId="11856">
      <pivotArea dataOnly="0" labelOnly="1" fieldPosition="0">
        <references count="2">
          <reference field="0" count="1" selected="0">
            <x v="226"/>
          </reference>
          <reference field="1" count="1">
            <x v="701"/>
          </reference>
        </references>
      </pivotArea>
    </format>
    <format dxfId="11855">
      <pivotArea dataOnly="0" labelOnly="1" fieldPosition="0">
        <references count="2">
          <reference field="0" count="1" selected="0">
            <x v="227"/>
          </reference>
          <reference field="1" count="1">
            <x v="702"/>
          </reference>
        </references>
      </pivotArea>
    </format>
    <format dxfId="11854">
      <pivotArea dataOnly="0" labelOnly="1" fieldPosition="0">
        <references count="2">
          <reference field="0" count="1" selected="0">
            <x v="228"/>
          </reference>
          <reference field="1" count="1">
            <x v="703"/>
          </reference>
        </references>
      </pivotArea>
    </format>
    <format dxfId="11853">
      <pivotArea dataOnly="0" labelOnly="1" fieldPosition="0">
        <references count="2">
          <reference field="0" count="1" selected="0">
            <x v="229"/>
          </reference>
          <reference field="1" count="1">
            <x v="704"/>
          </reference>
        </references>
      </pivotArea>
    </format>
    <format dxfId="11852">
      <pivotArea dataOnly="0" labelOnly="1" fieldPosition="0">
        <references count="2">
          <reference field="0" count="1" selected="0">
            <x v="230"/>
          </reference>
          <reference field="1" count="1">
            <x v="705"/>
          </reference>
        </references>
      </pivotArea>
    </format>
    <format dxfId="11851">
      <pivotArea dataOnly="0" labelOnly="1" fieldPosition="0">
        <references count="2">
          <reference field="0" count="1" selected="0">
            <x v="231"/>
          </reference>
          <reference field="1" count="1">
            <x v="706"/>
          </reference>
        </references>
      </pivotArea>
    </format>
    <format dxfId="11850">
      <pivotArea dataOnly="0" labelOnly="1" fieldPosition="0">
        <references count="2">
          <reference field="0" count="1" selected="0">
            <x v="232"/>
          </reference>
          <reference field="1" count="1">
            <x v="707"/>
          </reference>
        </references>
      </pivotArea>
    </format>
    <format dxfId="11849">
      <pivotArea dataOnly="0" labelOnly="1" fieldPosition="0">
        <references count="2">
          <reference field="0" count="1" selected="0">
            <x v="233"/>
          </reference>
          <reference field="1" count="1">
            <x v="708"/>
          </reference>
        </references>
      </pivotArea>
    </format>
    <format dxfId="11848">
      <pivotArea dataOnly="0" labelOnly="1" fieldPosition="0">
        <references count="2">
          <reference field="0" count="1" selected="0">
            <x v="234"/>
          </reference>
          <reference field="1" count="1">
            <x v="709"/>
          </reference>
        </references>
      </pivotArea>
    </format>
    <format dxfId="11847">
      <pivotArea dataOnly="0" labelOnly="1" fieldPosition="0">
        <references count="2">
          <reference field="0" count="1" selected="0">
            <x v="235"/>
          </reference>
          <reference field="1" count="1">
            <x v="710"/>
          </reference>
        </references>
      </pivotArea>
    </format>
    <format dxfId="11846">
      <pivotArea dataOnly="0" labelOnly="1" fieldPosition="0">
        <references count="2">
          <reference field="0" count="1" selected="0">
            <x v="236"/>
          </reference>
          <reference field="1" count="1">
            <x v="711"/>
          </reference>
        </references>
      </pivotArea>
    </format>
    <format dxfId="11845">
      <pivotArea dataOnly="0" labelOnly="1" fieldPosition="0">
        <references count="2">
          <reference field="0" count="1" selected="0">
            <x v="237"/>
          </reference>
          <reference field="1" count="1">
            <x v="712"/>
          </reference>
        </references>
      </pivotArea>
    </format>
    <format dxfId="11844">
      <pivotArea dataOnly="0" labelOnly="1" fieldPosition="0">
        <references count="2">
          <reference field="0" count="1" selected="0">
            <x v="238"/>
          </reference>
          <reference field="1" count="1">
            <x v="713"/>
          </reference>
        </references>
      </pivotArea>
    </format>
    <format dxfId="11843">
      <pivotArea dataOnly="0" labelOnly="1" fieldPosition="0">
        <references count="2">
          <reference field="0" count="1" selected="0">
            <x v="239"/>
          </reference>
          <reference field="1" count="1">
            <x v="714"/>
          </reference>
        </references>
      </pivotArea>
    </format>
    <format dxfId="11842">
      <pivotArea dataOnly="0" labelOnly="1" fieldPosition="0">
        <references count="2">
          <reference field="0" count="1" selected="0">
            <x v="240"/>
          </reference>
          <reference field="1" count="1">
            <x v="715"/>
          </reference>
        </references>
      </pivotArea>
    </format>
    <format dxfId="11841">
      <pivotArea dataOnly="0" labelOnly="1" fieldPosition="0">
        <references count="2">
          <reference field="0" count="1" selected="0">
            <x v="241"/>
          </reference>
          <reference field="1" count="1">
            <x v="716"/>
          </reference>
        </references>
      </pivotArea>
    </format>
    <format dxfId="11840">
      <pivotArea dataOnly="0" labelOnly="1" fieldPosition="0">
        <references count="2">
          <reference field="0" count="1" selected="0">
            <x v="242"/>
          </reference>
          <reference field="1" count="1">
            <x v="717"/>
          </reference>
        </references>
      </pivotArea>
    </format>
    <format dxfId="11839">
      <pivotArea dataOnly="0" labelOnly="1" fieldPosition="0">
        <references count="2">
          <reference field="0" count="1" selected="0">
            <x v="243"/>
          </reference>
          <reference field="1" count="1">
            <x v="718"/>
          </reference>
        </references>
      </pivotArea>
    </format>
    <format dxfId="11838">
      <pivotArea dataOnly="0" labelOnly="1" fieldPosition="0">
        <references count="2">
          <reference field="0" count="1" selected="0">
            <x v="244"/>
          </reference>
          <reference field="1" count="1">
            <x v="719"/>
          </reference>
        </references>
      </pivotArea>
    </format>
    <format dxfId="11837">
      <pivotArea dataOnly="0" labelOnly="1" fieldPosition="0">
        <references count="2">
          <reference field="0" count="1" selected="0">
            <x v="245"/>
          </reference>
          <reference field="1" count="1">
            <x v="720"/>
          </reference>
        </references>
      </pivotArea>
    </format>
    <format dxfId="11836">
      <pivotArea dataOnly="0" labelOnly="1" fieldPosition="0">
        <references count="2">
          <reference field="0" count="1" selected="0">
            <x v="246"/>
          </reference>
          <reference field="1" count="1">
            <x v="721"/>
          </reference>
        </references>
      </pivotArea>
    </format>
    <format dxfId="11835">
      <pivotArea dataOnly="0" labelOnly="1" fieldPosition="0">
        <references count="2">
          <reference field="0" count="1" selected="0">
            <x v="247"/>
          </reference>
          <reference field="1" count="1">
            <x v="722"/>
          </reference>
        </references>
      </pivotArea>
    </format>
    <format dxfId="11834">
      <pivotArea dataOnly="0" labelOnly="1" fieldPosition="0">
        <references count="2">
          <reference field="0" count="1" selected="0">
            <x v="248"/>
          </reference>
          <reference field="1" count="1">
            <x v="723"/>
          </reference>
        </references>
      </pivotArea>
    </format>
    <format dxfId="11833">
      <pivotArea dataOnly="0" labelOnly="1" fieldPosition="0">
        <references count="2">
          <reference field="0" count="1" selected="0">
            <x v="249"/>
          </reference>
          <reference field="1" count="1">
            <x v="724"/>
          </reference>
        </references>
      </pivotArea>
    </format>
    <format dxfId="11832">
      <pivotArea dataOnly="0" labelOnly="1" fieldPosition="0">
        <references count="2">
          <reference field="0" count="1" selected="0">
            <x v="250"/>
          </reference>
          <reference field="1" count="1">
            <x v="725"/>
          </reference>
        </references>
      </pivotArea>
    </format>
    <format dxfId="11831">
      <pivotArea dataOnly="0" labelOnly="1" fieldPosition="0">
        <references count="2">
          <reference field="0" count="1" selected="0">
            <x v="251"/>
          </reference>
          <reference field="1" count="1">
            <x v="726"/>
          </reference>
        </references>
      </pivotArea>
    </format>
    <format dxfId="11830">
      <pivotArea dataOnly="0" labelOnly="1" fieldPosition="0">
        <references count="2">
          <reference field="0" count="1" selected="0">
            <x v="252"/>
          </reference>
          <reference field="1" count="1">
            <x v="727"/>
          </reference>
        </references>
      </pivotArea>
    </format>
    <format dxfId="11829">
      <pivotArea dataOnly="0" labelOnly="1" fieldPosition="0">
        <references count="2">
          <reference field="0" count="1" selected="0">
            <x v="253"/>
          </reference>
          <reference field="1" count="1">
            <x v="728"/>
          </reference>
        </references>
      </pivotArea>
    </format>
    <format dxfId="11828">
      <pivotArea dataOnly="0" labelOnly="1" fieldPosition="0">
        <references count="2">
          <reference field="0" count="1" selected="0">
            <x v="254"/>
          </reference>
          <reference field="1" count="1">
            <x v="729"/>
          </reference>
        </references>
      </pivotArea>
    </format>
    <format dxfId="11827">
      <pivotArea dataOnly="0" labelOnly="1" fieldPosition="0">
        <references count="2">
          <reference field="0" count="1" selected="0">
            <x v="255"/>
          </reference>
          <reference field="1" count="1">
            <x v="730"/>
          </reference>
        </references>
      </pivotArea>
    </format>
    <format dxfId="11826">
      <pivotArea dataOnly="0" labelOnly="1" fieldPosition="0">
        <references count="2">
          <reference field="0" count="1" selected="0">
            <x v="256"/>
          </reference>
          <reference field="1" count="1">
            <x v="731"/>
          </reference>
        </references>
      </pivotArea>
    </format>
    <format dxfId="11825">
      <pivotArea dataOnly="0" labelOnly="1" fieldPosition="0">
        <references count="2">
          <reference field="0" count="1" selected="0">
            <x v="257"/>
          </reference>
          <reference field="1" count="1">
            <x v="732"/>
          </reference>
        </references>
      </pivotArea>
    </format>
    <format dxfId="11824">
      <pivotArea dataOnly="0" labelOnly="1" fieldPosition="0">
        <references count="2">
          <reference field="0" count="1" selected="0">
            <x v="258"/>
          </reference>
          <reference field="1" count="1">
            <x v="733"/>
          </reference>
        </references>
      </pivotArea>
    </format>
    <format dxfId="11823">
      <pivotArea dataOnly="0" labelOnly="1" fieldPosition="0">
        <references count="2">
          <reference field="0" count="1" selected="0">
            <x v="259"/>
          </reference>
          <reference field="1" count="1">
            <x v="734"/>
          </reference>
        </references>
      </pivotArea>
    </format>
    <format dxfId="11822">
      <pivotArea dataOnly="0" labelOnly="1" fieldPosition="0">
        <references count="2">
          <reference field="0" count="1" selected="0">
            <x v="260"/>
          </reference>
          <reference field="1" count="1">
            <x v="735"/>
          </reference>
        </references>
      </pivotArea>
    </format>
    <format dxfId="11821">
      <pivotArea dataOnly="0" labelOnly="1" fieldPosition="0">
        <references count="2">
          <reference field="0" count="1" selected="0">
            <x v="261"/>
          </reference>
          <reference field="1" count="1">
            <x v="736"/>
          </reference>
        </references>
      </pivotArea>
    </format>
    <format dxfId="11820">
      <pivotArea dataOnly="0" labelOnly="1" fieldPosition="0">
        <references count="2">
          <reference field="0" count="1" selected="0">
            <x v="262"/>
          </reference>
          <reference field="1" count="1">
            <x v="737"/>
          </reference>
        </references>
      </pivotArea>
    </format>
    <format dxfId="11819">
      <pivotArea dataOnly="0" labelOnly="1" fieldPosition="0">
        <references count="2">
          <reference field="0" count="1" selected="0">
            <x v="263"/>
          </reference>
          <reference field="1" count="1">
            <x v="738"/>
          </reference>
        </references>
      </pivotArea>
    </format>
    <format dxfId="11818">
      <pivotArea dataOnly="0" labelOnly="1" fieldPosition="0">
        <references count="2">
          <reference field="0" count="1" selected="0">
            <x v="264"/>
          </reference>
          <reference field="1" count="1">
            <x v="739"/>
          </reference>
        </references>
      </pivotArea>
    </format>
    <format dxfId="11817">
      <pivotArea dataOnly="0" labelOnly="1" fieldPosition="0">
        <references count="2">
          <reference field="0" count="1" selected="0">
            <x v="265"/>
          </reference>
          <reference field="1" count="1">
            <x v="740"/>
          </reference>
        </references>
      </pivotArea>
    </format>
    <format dxfId="11816">
      <pivotArea dataOnly="0" labelOnly="1" fieldPosition="0">
        <references count="2">
          <reference field="0" count="1" selected="0">
            <x v="266"/>
          </reference>
          <reference field="1" count="1">
            <x v="741"/>
          </reference>
        </references>
      </pivotArea>
    </format>
    <format dxfId="11815">
      <pivotArea dataOnly="0" labelOnly="1" fieldPosition="0">
        <references count="2">
          <reference field="0" count="1" selected="0">
            <x v="267"/>
          </reference>
          <reference field="1" count="1">
            <x v="742"/>
          </reference>
        </references>
      </pivotArea>
    </format>
    <format dxfId="11814">
      <pivotArea dataOnly="0" labelOnly="1" fieldPosition="0">
        <references count="2">
          <reference field="0" count="1" selected="0">
            <x v="268"/>
          </reference>
          <reference field="1" count="1">
            <x v="743"/>
          </reference>
        </references>
      </pivotArea>
    </format>
    <format dxfId="11813">
      <pivotArea dataOnly="0" labelOnly="1" fieldPosition="0">
        <references count="2">
          <reference field="0" count="1" selected="0">
            <x v="269"/>
          </reference>
          <reference field="1" count="1">
            <x v="744"/>
          </reference>
        </references>
      </pivotArea>
    </format>
    <format dxfId="11812">
      <pivotArea dataOnly="0" labelOnly="1" fieldPosition="0">
        <references count="2">
          <reference field="0" count="1" selected="0">
            <x v="270"/>
          </reference>
          <reference field="1" count="1">
            <x v="745"/>
          </reference>
        </references>
      </pivotArea>
    </format>
    <format dxfId="11811">
      <pivotArea dataOnly="0" labelOnly="1" fieldPosition="0">
        <references count="2">
          <reference field="0" count="1" selected="0">
            <x v="271"/>
          </reference>
          <reference field="1" count="1">
            <x v="746"/>
          </reference>
        </references>
      </pivotArea>
    </format>
    <format dxfId="11810">
      <pivotArea dataOnly="0" labelOnly="1" fieldPosition="0">
        <references count="2">
          <reference field="0" count="1" selected="0">
            <x v="272"/>
          </reference>
          <reference field="1" count="1">
            <x v="747"/>
          </reference>
        </references>
      </pivotArea>
    </format>
    <format dxfId="11809">
      <pivotArea dataOnly="0" labelOnly="1" fieldPosition="0">
        <references count="2">
          <reference field="0" count="1" selected="0">
            <x v="273"/>
          </reference>
          <reference field="1" count="1">
            <x v="748"/>
          </reference>
        </references>
      </pivotArea>
    </format>
    <format dxfId="11808">
      <pivotArea dataOnly="0" labelOnly="1" fieldPosition="0">
        <references count="2">
          <reference field="0" count="1" selected="0">
            <x v="274"/>
          </reference>
          <reference field="1" count="1">
            <x v="749"/>
          </reference>
        </references>
      </pivotArea>
    </format>
    <format dxfId="11807">
      <pivotArea dataOnly="0" labelOnly="1" fieldPosition="0">
        <references count="2">
          <reference field="0" count="1" selected="0">
            <x v="275"/>
          </reference>
          <reference field="1" count="1">
            <x v="750"/>
          </reference>
        </references>
      </pivotArea>
    </format>
    <format dxfId="11806">
      <pivotArea dataOnly="0" labelOnly="1" fieldPosition="0">
        <references count="2">
          <reference field="0" count="1" selected="0">
            <x v="276"/>
          </reference>
          <reference field="1" count="1">
            <x v="751"/>
          </reference>
        </references>
      </pivotArea>
    </format>
    <format dxfId="11805">
      <pivotArea dataOnly="0" labelOnly="1" fieldPosition="0">
        <references count="2">
          <reference field="0" count="1" selected="0">
            <x v="277"/>
          </reference>
          <reference field="1" count="1">
            <x v="752"/>
          </reference>
        </references>
      </pivotArea>
    </format>
    <format dxfId="11804">
      <pivotArea dataOnly="0" labelOnly="1" fieldPosition="0">
        <references count="2">
          <reference field="0" count="1" selected="0">
            <x v="278"/>
          </reference>
          <reference field="1" count="1">
            <x v="753"/>
          </reference>
        </references>
      </pivotArea>
    </format>
    <format dxfId="11803">
      <pivotArea dataOnly="0" labelOnly="1" fieldPosition="0">
        <references count="2">
          <reference field="0" count="1" selected="0">
            <x v="279"/>
          </reference>
          <reference field="1" count="1">
            <x v="754"/>
          </reference>
        </references>
      </pivotArea>
    </format>
    <format dxfId="11802">
      <pivotArea dataOnly="0" labelOnly="1" fieldPosition="0">
        <references count="2">
          <reference field="0" count="1" selected="0">
            <x v="280"/>
          </reference>
          <reference field="1" count="1">
            <x v="755"/>
          </reference>
        </references>
      </pivotArea>
    </format>
    <format dxfId="11801">
      <pivotArea dataOnly="0" labelOnly="1" fieldPosition="0">
        <references count="2">
          <reference field="0" count="1" selected="0">
            <x v="281"/>
          </reference>
          <reference field="1" count="1">
            <x v="756"/>
          </reference>
        </references>
      </pivotArea>
    </format>
    <format dxfId="11800">
      <pivotArea dataOnly="0" labelOnly="1" fieldPosition="0">
        <references count="2">
          <reference field="0" count="1" selected="0">
            <x v="282"/>
          </reference>
          <reference field="1" count="1">
            <x v="757"/>
          </reference>
        </references>
      </pivotArea>
    </format>
    <format dxfId="11799">
      <pivotArea dataOnly="0" labelOnly="1" fieldPosition="0">
        <references count="2">
          <reference field="0" count="1" selected="0">
            <x v="283"/>
          </reference>
          <reference field="1" count="1">
            <x v="758"/>
          </reference>
        </references>
      </pivotArea>
    </format>
    <format dxfId="11798">
      <pivotArea dataOnly="0" labelOnly="1" fieldPosition="0">
        <references count="2">
          <reference field="0" count="1" selected="0">
            <x v="284"/>
          </reference>
          <reference field="1" count="1">
            <x v="759"/>
          </reference>
        </references>
      </pivotArea>
    </format>
    <format dxfId="11797">
      <pivotArea dataOnly="0" labelOnly="1" fieldPosition="0">
        <references count="2">
          <reference field="0" count="1" selected="0">
            <x v="285"/>
          </reference>
          <reference field="1" count="1">
            <x v="760"/>
          </reference>
        </references>
      </pivotArea>
    </format>
    <format dxfId="11796">
      <pivotArea dataOnly="0" labelOnly="1" fieldPosition="0">
        <references count="2">
          <reference field="0" count="1" selected="0">
            <x v="286"/>
          </reference>
          <reference field="1" count="1">
            <x v="761"/>
          </reference>
        </references>
      </pivotArea>
    </format>
    <format dxfId="11795">
      <pivotArea dataOnly="0" labelOnly="1" fieldPosition="0">
        <references count="2">
          <reference field="0" count="1" selected="0">
            <x v="287"/>
          </reference>
          <reference field="1" count="1">
            <x v="762"/>
          </reference>
        </references>
      </pivotArea>
    </format>
    <format dxfId="11794">
      <pivotArea dataOnly="0" labelOnly="1" fieldPosition="0">
        <references count="2">
          <reference field="0" count="1" selected="0">
            <x v="288"/>
          </reference>
          <reference field="1" count="1">
            <x v="763"/>
          </reference>
        </references>
      </pivotArea>
    </format>
    <format dxfId="11793">
      <pivotArea dataOnly="0" labelOnly="1" fieldPosition="0">
        <references count="2">
          <reference field="0" count="1" selected="0">
            <x v="289"/>
          </reference>
          <reference field="1" count="1">
            <x v="764"/>
          </reference>
        </references>
      </pivotArea>
    </format>
    <format dxfId="11792">
      <pivotArea dataOnly="0" labelOnly="1" fieldPosition="0">
        <references count="2">
          <reference field="0" count="1" selected="0">
            <x v="290"/>
          </reference>
          <reference field="1" count="1">
            <x v="765"/>
          </reference>
        </references>
      </pivotArea>
    </format>
    <format dxfId="11791">
      <pivotArea dataOnly="0" labelOnly="1" fieldPosition="0">
        <references count="2">
          <reference field="0" count="1" selected="0">
            <x v="291"/>
          </reference>
          <reference field="1" count="1">
            <x v="766"/>
          </reference>
        </references>
      </pivotArea>
    </format>
    <format dxfId="11790">
      <pivotArea dataOnly="0" labelOnly="1" fieldPosition="0">
        <references count="2">
          <reference field="0" count="1" selected="0">
            <x v="292"/>
          </reference>
          <reference field="1" count="1">
            <x v="767"/>
          </reference>
        </references>
      </pivotArea>
    </format>
    <format dxfId="11789">
      <pivotArea dataOnly="0" labelOnly="1" fieldPosition="0">
        <references count="2">
          <reference field="0" count="1" selected="0">
            <x v="293"/>
          </reference>
          <reference field="1" count="1">
            <x v="768"/>
          </reference>
        </references>
      </pivotArea>
    </format>
    <format dxfId="11788">
      <pivotArea dataOnly="0" labelOnly="1" fieldPosition="0">
        <references count="2">
          <reference field="0" count="1" selected="0">
            <x v="294"/>
          </reference>
          <reference field="1" count="1">
            <x v="769"/>
          </reference>
        </references>
      </pivotArea>
    </format>
    <format dxfId="11787">
      <pivotArea dataOnly="0" labelOnly="1" fieldPosition="0">
        <references count="2">
          <reference field="0" count="1" selected="0">
            <x v="295"/>
          </reference>
          <reference field="1" count="1">
            <x v="770"/>
          </reference>
        </references>
      </pivotArea>
    </format>
    <format dxfId="11786">
      <pivotArea dataOnly="0" labelOnly="1" fieldPosition="0">
        <references count="2">
          <reference field="0" count="1" selected="0">
            <x v="296"/>
          </reference>
          <reference field="1" count="1">
            <x v="771"/>
          </reference>
        </references>
      </pivotArea>
    </format>
    <format dxfId="11785">
      <pivotArea dataOnly="0" labelOnly="1" fieldPosition="0">
        <references count="2">
          <reference field="0" count="1" selected="0">
            <x v="297"/>
          </reference>
          <reference field="1" count="1">
            <x v="772"/>
          </reference>
        </references>
      </pivotArea>
    </format>
    <format dxfId="11784">
      <pivotArea dataOnly="0" labelOnly="1" fieldPosition="0">
        <references count="2">
          <reference field="0" count="1" selected="0">
            <x v="298"/>
          </reference>
          <reference field="1" count="1">
            <x v="773"/>
          </reference>
        </references>
      </pivotArea>
    </format>
    <format dxfId="11783">
      <pivotArea dataOnly="0" labelOnly="1" fieldPosition="0">
        <references count="2">
          <reference field="0" count="1" selected="0">
            <x v="299"/>
          </reference>
          <reference field="1" count="1">
            <x v="774"/>
          </reference>
        </references>
      </pivotArea>
    </format>
    <format dxfId="11782">
      <pivotArea dataOnly="0" labelOnly="1" fieldPosition="0">
        <references count="2">
          <reference field="0" count="1" selected="0">
            <x v="300"/>
          </reference>
          <reference field="1" count="1">
            <x v="775"/>
          </reference>
        </references>
      </pivotArea>
    </format>
    <format dxfId="11781">
      <pivotArea dataOnly="0" labelOnly="1" fieldPosition="0">
        <references count="2">
          <reference field="0" count="1" selected="0">
            <x v="301"/>
          </reference>
          <reference field="1" count="1">
            <x v="776"/>
          </reference>
        </references>
      </pivotArea>
    </format>
    <format dxfId="11780">
      <pivotArea dataOnly="0" labelOnly="1" fieldPosition="0">
        <references count="2">
          <reference field="0" count="1" selected="0">
            <x v="302"/>
          </reference>
          <reference field="1" count="1">
            <x v="777"/>
          </reference>
        </references>
      </pivotArea>
    </format>
    <format dxfId="11779">
      <pivotArea dataOnly="0" labelOnly="1" fieldPosition="0">
        <references count="2">
          <reference field="0" count="1" selected="0">
            <x v="303"/>
          </reference>
          <reference field="1" count="1">
            <x v="778"/>
          </reference>
        </references>
      </pivotArea>
    </format>
    <format dxfId="11778">
      <pivotArea dataOnly="0" labelOnly="1" fieldPosition="0">
        <references count="2">
          <reference field="0" count="1" selected="0">
            <x v="304"/>
          </reference>
          <reference field="1" count="1">
            <x v="779"/>
          </reference>
        </references>
      </pivotArea>
    </format>
    <format dxfId="11777">
      <pivotArea dataOnly="0" labelOnly="1" fieldPosition="0">
        <references count="2">
          <reference field="0" count="1" selected="0">
            <x v="305"/>
          </reference>
          <reference field="1" count="1">
            <x v="780"/>
          </reference>
        </references>
      </pivotArea>
    </format>
    <format dxfId="11776">
      <pivotArea dataOnly="0" labelOnly="1" fieldPosition="0">
        <references count="2">
          <reference field="0" count="1" selected="0">
            <x v="306"/>
          </reference>
          <reference field="1" count="1">
            <x v="781"/>
          </reference>
        </references>
      </pivotArea>
    </format>
    <format dxfId="11775">
      <pivotArea dataOnly="0" labelOnly="1" fieldPosition="0">
        <references count="2">
          <reference field="0" count="1" selected="0">
            <x v="307"/>
          </reference>
          <reference field="1" count="1">
            <x v="782"/>
          </reference>
        </references>
      </pivotArea>
    </format>
    <format dxfId="11774">
      <pivotArea dataOnly="0" labelOnly="1" fieldPosition="0">
        <references count="2">
          <reference field="0" count="1" selected="0">
            <x v="308"/>
          </reference>
          <reference field="1" count="1">
            <x v="783"/>
          </reference>
        </references>
      </pivotArea>
    </format>
    <format dxfId="11773">
      <pivotArea dataOnly="0" labelOnly="1" fieldPosition="0">
        <references count="2">
          <reference field="0" count="1" selected="0">
            <x v="309"/>
          </reference>
          <reference field="1" count="1">
            <x v="784"/>
          </reference>
        </references>
      </pivotArea>
    </format>
    <format dxfId="11772">
      <pivotArea dataOnly="0" labelOnly="1" fieldPosition="0">
        <references count="2">
          <reference field="0" count="1" selected="0">
            <x v="310"/>
          </reference>
          <reference field="1" count="1">
            <x v="785"/>
          </reference>
        </references>
      </pivotArea>
    </format>
    <format dxfId="11771">
      <pivotArea dataOnly="0" labelOnly="1" fieldPosition="0">
        <references count="2">
          <reference field="0" count="1" selected="0">
            <x v="311"/>
          </reference>
          <reference field="1" count="1">
            <x v="786"/>
          </reference>
        </references>
      </pivotArea>
    </format>
    <format dxfId="11770">
      <pivotArea dataOnly="0" labelOnly="1" fieldPosition="0">
        <references count="2">
          <reference field="0" count="1" selected="0">
            <x v="312"/>
          </reference>
          <reference field="1" count="1">
            <x v="787"/>
          </reference>
        </references>
      </pivotArea>
    </format>
    <format dxfId="11769">
      <pivotArea dataOnly="0" labelOnly="1" fieldPosition="0">
        <references count="2">
          <reference field="0" count="1" selected="0">
            <x v="313"/>
          </reference>
          <reference field="1" count="1">
            <x v="788"/>
          </reference>
        </references>
      </pivotArea>
    </format>
    <format dxfId="11768">
      <pivotArea dataOnly="0" labelOnly="1" fieldPosition="0">
        <references count="2">
          <reference field="0" count="1" selected="0">
            <x v="314"/>
          </reference>
          <reference field="1" count="1">
            <x v="789"/>
          </reference>
        </references>
      </pivotArea>
    </format>
    <format dxfId="11767">
      <pivotArea dataOnly="0" labelOnly="1" fieldPosition="0">
        <references count="2">
          <reference field="0" count="1" selected="0">
            <x v="315"/>
          </reference>
          <reference field="1" count="1">
            <x v="790"/>
          </reference>
        </references>
      </pivotArea>
    </format>
    <format dxfId="11766">
      <pivotArea dataOnly="0" labelOnly="1" fieldPosition="0">
        <references count="2">
          <reference field="0" count="1" selected="0">
            <x v="316"/>
          </reference>
          <reference field="1" count="1">
            <x v="791"/>
          </reference>
        </references>
      </pivotArea>
    </format>
    <format dxfId="11765">
      <pivotArea dataOnly="0" labelOnly="1" fieldPosition="0">
        <references count="2">
          <reference field="0" count="1" selected="0">
            <x v="317"/>
          </reference>
          <reference field="1" count="1">
            <x v="792"/>
          </reference>
        </references>
      </pivotArea>
    </format>
    <format dxfId="11764">
      <pivotArea dataOnly="0" labelOnly="1" fieldPosition="0">
        <references count="2">
          <reference field="0" count="1" selected="0">
            <x v="318"/>
          </reference>
          <reference field="1" count="1">
            <x v="793"/>
          </reference>
        </references>
      </pivotArea>
    </format>
    <format dxfId="11763">
      <pivotArea dataOnly="0" labelOnly="1" fieldPosition="0">
        <references count="2">
          <reference field="0" count="1" selected="0">
            <x v="319"/>
          </reference>
          <reference field="1" count="1">
            <x v="794"/>
          </reference>
        </references>
      </pivotArea>
    </format>
    <format dxfId="11762">
      <pivotArea dataOnly="0" labelOnly="1" fieldPosition="0">
        <references count="2">
          <reference field="0" count="1" selected="0">
            <x v="320"/>
          </reference>
          <reference field="1" count="1">
            <x v="795"/>
          </reference>
        </references>
      </pivotArea>
    </format>
    <format dxfId="11761">
      <pivotArea dataOnly="0" labelOnly="1" fieldPosition="0">
        <references count="2">
          <reference field="0" count="1" selected="0">
            <x v="321"/>
          </reference>
          <reference field="1" count="1">
            <x v="796"/>
          </reference>
        </references>
      </pivotArea>
    </format>
    <format dxfId="11760">
      <pivotArea dataOnly="0" labelOnly="1" fieldPosition="0">
        <references count="2">
          <reference field="0" count="1" selected="0">
            <x v="322"/>
          </reference>
          <reference field="1" count="1">
            <x v="797"/>
          </reference>
        </references>
      </pivotArea>
    </format>
    <format dxfId="11759">
      <pivotArea dataOnly="0" labelOnly="1" fieldPosition="0">
        <references count="2">
          <reference field="0" count="1" selected="0">
            <x v="323"/>
          </reference>
          <reference field="1" count="1">
            <x v="798"/>
          </reference>
        </references>
      </pivotArea>
    </format>
    <format dxfId="11758">
      <pivotArea dataOnly="0" labelOnly="1" fieldPosition="0">
        <references count="2">
          <reference field="0" count="1" selected="0">
            <x v="324"/>
          </reference>
          <reference field="1" count="1">
            <x v="799"/>
          </reference>
        </references>
      </pivotArea>
    </format>
    <format dxfId="11757">
      <pivotArea dataOnly="0" labelOnly="1" fieldPosition="0">
        <references count="2">
          <reference field="0" count="1" selected="0">
            <x v="325"/>
          </reference>
          <reference field="1" count="1">
            <x v="800"/>
          </reference>
        </references>
      </pivotArea>
    </format>
    <format dxfId="11756">
      <pivotArea dataOnly="0" labelOnly="1" fieldPosition="0">
        <references count="2">
          <reference field="0" count="1" selected="0">
            <x v="326"/>
          </reference>
          <reference field="1" count="1">
            <x v="801"/>
          </reference>
        </references>
      </pivotArea>
    </format>
    <format dxfId="11755">
      <pivotArea dataOnly="0" labelOnly="1" fieldPosition="0">
        <references count="2">
          <reference field="0" count="1" selected="0">
            <x v="327"/>
          </reference>
          <reference field="1" count="1">
            <x v="802"/>
          </reference>
        </references>
      </pivotArea>
    </format>
    <format dxfId="11754">
      <pivotArea dataOnly="0" labelOnly="1" fieldPosition="0">
        <references count="2">
          <reference field="0" count="1" selected="0">
            <x v="328"/>
          </reference>
          <reference field="1" count="1">
            <x v="803"/>
          </reference>
        </references>
      </pivotArea>
    </format>
    <format dxfId="11753">
      <pivotArea dataOnly="0" labelOnly="1" fieldPosition="0">
        <references count="2">
          <reference field="0" count="1" selected="0">
            <x v="329"/>
          </reference>
          <reference field="1" count="1">
            <x v="804"/>
          </reference>
        </references>
      </pivotArea>
    </format>
    <format dxfId="11752">
      <pivotArea dataOnly="0" labelOnly="1" fieldPosition="0">
        <references count="2">
          <reference field="0" count="1" selected="0">
            <x v="330"/>
          </reference>
          <reference field="1" count="1">
            <x v="805"/>
          </reference>
        </references>
      </pivotArea>
    </format>
    <format dxfId="11751">
      <pivotArea dataOnly="0" labelOnly="1" fieldPosition="0">
        <references count="2">
          <reference field="0" count="1" selected="0">
            <x v="331"/>
          </reference>
          <reference field="1" count="1">
            <x v="806"/>
          </reference>
        </references>
      </pivotArea>
    </format>
    <format dxfId="11750">
      <pivotArea dataOnly="0" labelOnly="1" fieldPosition="0">
        <references count="2">
          <reference field="0" count="1" selected="0">
            <x v="332"/>
          </reference>
          <reference field="1" count="1">
            <x v="807"/>
          </reference>
        </references>
      </pivotArea>
    </format>
    <format dxfId="11749">
      <pivotArea dataOnly="0" labelOnly="1" fieldPosition="0">
        <references count="2">
          <reference field="0" count="1" selected="0">
            <x v="333"/>
          </reference>
          <reference field="1" count="1">
            <x v="808"/>
          </reference>
        </references>
      </pivotArea>
    </format>
    <format dxfId="11748">
      <pivotArea dataOnly="0" labelOnly="1" fieldPosition="0">
        <references count="2">
          <reference field="0" count="1" selected="0">
            <x v="334"/>
          </reference>
          <reference field="1" count="1">
            <x v="809"/>
          </reference>
        </references>
      </pivotArea>
    </format>
    <format dxfId="11747">
      <pivotArea dataOnly="0" labelOnly="1" fieldPosition="0">
        <references count="2">
          <reference field="0" count="1" selected="0">
            <x v="335"/>
          </reference>
          <reference field="1" count="1">
            <x v="810"/>
          </reference>
        </references>
      </pivotArea>
    </format>
    <format dxfId="11746">
      <pivotArea dataOnly="0" labelOnly="1" fieldPosition="0">
        <references count="2">
          <reference field="0" count="1" selected="0">
            <x v="336"/>
          </reference>
          <reference field="1" count="1">
            <x v="811"/>
          </reference>
        </references>
      </pivotArea>
    </format>
    <format dxfId="11745">
      <pivotArea dataOnly="0" labelOnly="1" fieldPosition="0">
        <references count="2">
          <reference field="0" count="1" selected="0">
            <x v="337"/>
          </reference>
          <reference field="1" count="1">
            <x v="812"/>
          </reference>
        </references>
      </pivotArea>
    </format>
    <format dxfId="11744">
      <pivotArea dataOnly="0" labelOnly="1" fieldPosition="0">
        <references count="2">
          <reference field="0" count="1" selected="0">
            <x v="338"/>
          </reference>
          <reference field="1" count="1">
            <x v="813"/>
          </reference>
        </references>
      </pivotArea>
    </format>
    <format dxfId="11743">
      <pivotArea dataOnly="0" labelOnly="1" fieldPosition="0">
        <references count="2">
          <reference field="0" count="1" selected="0">
            <x v="339"/>
          </reference>
          <reference field="1" count="1">
            <x v="814"/>
          </reference>
        </references>
      </pivotArea>
    </format>
    <format dxfId="11742">
      <pivotArea dataOnly="0" labelOnly="1" fieldPosition="0">
        <references count="2">
          <reference field="0" count="1" selected="0">
            <x v="340"/>
          </reference>
          <reference field="1" count="1">
            <x v="815"/>
          </reference>
        </references>
      </pivotArea>
    </format>
    <format dxfId="11741">
      <pivotArea dataOnly="0" labelOnly="1" fieldPosition="0">
        <references count="2">
          <reference field="0" count="1" selected="0">
            <x v="341"/>
          </reference>
          <reference field="1" count="1">
            <x v="816"/>
          </reference>
        </references>
      </pivotArea>
    </format>
    <format dxfId="11740">
      <pivotArea dataOnly="0" labelOnly="1" fieldPosition="0">
        <references count="2">
          <reference field="0" count="1" selected="0">
            <x v="342"/>
          </reference>
          <reference field="1" count="1">
            <x v="817"/>
          </reference>
        </references>
      </pivotArea>
    </format>
    <format dxfId="11739">
      <pivotArea dataOnly="0" labelOnly="1" fieldPosition="0">
        <references count="2">
          <reference field="0" count="1" selected="0">
            <x v="343"/>
          </reference>
          <reference field="1" count="1">
            <x v="818"/>
          </reference>
        </references>
      </pivotArea>
    </format>
    <format dxfId="11738">
      <pivotArea dataOnly="0" labelOnly="1" fieldPosition="0">
        <references count="2">
          <reference field="0" count="1" selected="0">
            <x v="344"/>
          </reference>
          <reference field="1" count="1">
            <x v="819"/>
          </reference>
        </references>
      </pivotArea>
    </format>
    <format dxfId="11737">
      <pivotArea dataOnly="0" labelOnly="1" fieldPosition="0">
        <references count="2">
          <reference field="0" count="1" selected="0">
            <x v="345"/>
          </reference>
          <reference field="1" count="1">
            <x v="820"/>
          </reference>
        </references>
      </pivotArea>
    </format>
    <format dxfId="11736">
      <pivotArea dataOnly="0" labelOnly="1" fieldPosition="0">
        <references count="2">
          <reference field="0" count="1" selected="0">
            <x v="346"/>
          </reference>
          <reference field="1" count="1">
            <x v="821"/>
          </reference>
        </references>
      </pivotArea>
    </format>
    <format dxfId="11735">
      <pivotArea dataOnly="0" labelOnly="1" fieldPosition="0">
        <references count="2">
          <reference field="0" count="1" selected="0">
            <x v="347"/>
          </reference>
          <reference field="1" count="1">
            <x v="822"/>
          </reference>
        </references>
      </pivotArea>
    </format>
    <format dxfId="11734">
      <pivotArea dataOnly="0" labelOnly="1" fieldPosition="0">
        <references count="2">
          <reference field="0" count="1" selected="0">
            <x v="348"/>
          </reference>
          <reference field="1" count="1">
            <x v="823"/>
          </reference>
        </references>
      </pivotArea>
    </format>
    <format dxfId="11733">
      <pivotArea dataOnly="0" labelOnly="1" fieldPosition="0">
        <references count="2">
          <reference field="0" count="1" selected="0">
            <x v="349"/>
          </reference>
          <reference field="1" count="1">
            <x v="824"/>
          </reference>
        </references>
      </pivotArea>
    </format>
    <format dxfId="11732">
      <pivotArea dataOnly="0" labelOnly="1" fieldPosition="0">
        <references count="2">
          <reference field="0" count="1" selected="0">
            <x v="350"/>
          </reference>
          <reference field="1" count="1">
            <x v="825"/>
          </reference>
        </references>
      </pivotArea>
    </format>
    <format dxfId="11731">
      <pivotArea dataOnly="0" labelOnly="1" fieldPosition="0">
        <references count="2">
          <reference field="0" count="1" selected="0">
            <x v="351"/>
          </reference>
          <reference field="1" count="1">
            <x v="826"/>
          </reference>
        </references>
      </pivotArea>
    </format>
    <format dxfId="11730">
      <pivotArea dataOnly="0" labelOnly="1" fieldPosition="0">
        <references count="2">
          <reference field="0" count="1" selected="0">
            <x v="352"/>
          </reference>
          <reference field="1" count="1">
            <x v="827"/>
          </reference>
        </references>
      </pivotArea>
    </format>
    <format dxfId="11729">
      <pivotArea dataOnly="0" labelOnly="1" fieldPosition="0">
        <references count="2">
          <reference field="0" count="1" selected="0">
            <x v="353"/>
          </reference>
          <reference field="1" count="1">
            <x v="828"/>
          </reference>
        </references>
      </pivotArea>
    </format>
    <format dxfId="11728">
      <pivotArea dataOnly="0" labelOnly="1" fieldPosition="0">
        <references count="2">
          <reference field="0" count="1" selected="0">
            <x v="354"/>
          </reference>
          <reference field="1" count="1">
            <x v="829"/>
          </reference>
        </references>
      </pivotArea>
    </format>
    <format dxfId="11727">
      <pivotArea dataOnly="0" labelOnly="1" fieldPosition="0">
        <references count="2">
          <reference field="0" count="1" selected="0">
            <x v="355"/>
          </reference>
          <reference field="1" count="1">
            <x v="830"/>
          </reference>
        </references>
      </pivotArea>
    </format>
    <format dxfId="11726">
      <pivotArea dataOnly="0" labelOnly="1" fieldPosition="0">
        <references count="2">
          <reference field="0" count="1" selected="0">
            <x v="356"/>
          </reference>
          <reference field="1" count="1">
            <x v="831"/>
          </reference>
        </references>
      </pivotArea>
    </format>
    <format dxfId="11725">
      <pivotArea dataOnly="0" labelOnly="1" fieldPosition="0">
        <references count="2">
          <reference field="0" count="1" selected="0">
            <x v="357"/>
          </reference>
          <reference field="1" count="1">
            <x v="832"/>
          </reference>
        </references>
      </pivotArea>
    </format>
    <format dxfId="11724">
      <pivotArea dataOnly="0" labelOnly="1" fieldPosition="0">
        <references count="2">
          <reference field="0" count="1" selected="0">
            <x v="358"/>
          </reference>
          <reference field="1" count="1">
            <x v="833"/>
          </reference>
        </references>
      </pivotArea>
    </format>
    <format dxfId="11723">
      <pivotArea dataOnly="0" labelOnly="1" fieldPosition="0">
        <references count="2">
          <reference field="0" count="1" selected="0">
            <x v="359"/>
          </reference>
          <reference field="1" count="1">
            <x v="834"/>
          </reference>
        </references>
      </pivotArea>
    </format>
    <format dxfId="11722">
      <pivotArea dataOnly="0" labelOnly="1" fieldPosition="0">
        <references count="2">
          <reference field="0" count="1" selected="0">
            <x v="360"/>
          </reference>
          <reference field="1" count="1">
            <x v="835"/>
          </reference>
        </references>
      </pivotArea>
    </format>
    <format dxfId="11721">
      <pivotArea dataOnly="0" labelOnly="1" fieldPosition="0">
        <references count="2">
          <reference field="0" count="1" selected="0">
            <x v="361"/>
          </reference>
          <reference field="1" count="1">
            <x v="836"/>
          </reference>
        </references>
      </pivotArea>
    </format>
    <format dxfId="11720">
      <pivotArea dataOnly="0" labelOnly="1" fieldPosition="0">
        <references count="2">
          <reference field="0" count="1" selected="0">
            <x v="362"/>
          </reference>
          <reference field="1" count="1">
            <x v="837"/>
          </reference>
        </references>
      </pivotArea>
    </format>
    <format dxfId="11719">
      <pivotArea dataOnly="0" labelOnly="1" fieldPosition="0">
        <references count="2">
          <reference field="0" count="1" selected="0">
            <x v="363"/>
          </reference>
          <reference field="1" count="1">
            <x v="838"/>
          </reference>
        </references>
      </pivotArea>
    </format>
    <format dxfId="11718">
      <pivotArea dataOnly="0" labelOnly="1" fieldPosition="0">
        <references count="2">
          <reference field="0" count="1" selected="0">
            <x v="364"/>
          </reference>
          <reference field="1" count="1">
            <x v="839"/>
          </reference>
        </references>
      </pivotArea>
    </format>
    <format dxfId="11717">
      <pivotArea dataOnly="0" labelOnly="1" fieldPosition="0">
        <references count="2">
          <reference field="0" count="1" selected="0">
            <x v="365"/>
          </reference>
          <reference field="1" count="1">
            <x v="840"/>
          </reference>
        </references>
      </pivotArea>
    </format>
    <format dxfId="11716">
      <pivotArea dataOnly="0" labelOnly="1" fieldPosition="0">
        <references count="2">
          <reference field="0" count="1" selected="0">
            <x v="366"/>
          </reference>
          <reference field="1" count="1">
            <x v="841"/>
          </reference>
        </references>
      </pivotArea>
    </format>
    <format dxfId="11715">
      <pivotArea dataOnly="0" labelOnly="1" fieldPosition="0">
        <references count="2">
          <reference field="0" count="1" selected="0">
            <x v="367"/>
          </reference>
          <reference field="1" count="1">
            <x v="842"/>
          </reference>
        </references>
      </pivotArea>
    </format>
    <format dxfId="11714">
      <pivotArea dataOnly="0" labelOnly="1" fieldPosition="0">
        <references count="2">
          <reference field="0" count="1" selected="0">
            <x v="368"/>
          </reference>
          <reference field="1" count="1">
            <x v="843"/>
          </reference>
        </references>
      </pivotArea>
    </format>
    <format dxfId="11713">
      <pivotArea dataOnly="0" labelOnly="1" fieldPosition="0">
        <references count="2">
          <reference field="0" count="1" selected="0">
            <x v="369"/>
          </reference>
          <reference field="1" count="1">
            <x v="844"/>
          </reference>
        </references>
      </pivotArea>
    </format>
    <format dxfId="11712">
      <pivotArea dataOnly="0" labelOnly="1" fieldPosition="0">
        <references count="2">
          <reference field="0" count="1" selected="0">
            <x v="370"/>
          </reference>
          <reference field="1" count="1">
            <x v="845"/>
          </reference>
        </references>
      </pivotArea>
    </format>
    <format dxfId="11711">
      <pivotArea dataOnly="0" labelOnly="1" fieldPosition="0">
        <references count="2">
          <reference field="0" count="1" selected="0">
            <x v="371"/>
          </reference>
          <reference field="1" count="1">
            <x v="846"/>
          </reference>
        </references>
      </pivotArea>
    </format>
    <format dxfId="11710">
      <pivotArea dataOnly="0" labelOnly="1" fieldPosition="0">
        <references count="2">
          <reference field="0" count="1" selected="0">
            <x v="372"/>
          </reference>
          <reference field="1" count="1">
            <x v="847"/>
          </reference>
        </references>
      </pivotArea>
    </format>
    <format dxfId="11709">
      <pivotArea dataOnly="0" labelOnly="1" fieldPosition="0">
        <references count="2">
          <reference field="0" count="1" selected="0">
            <x v="373"/>
          </reference>
          <reference field="1" count="1">
            <x v="848"/>
          </reference>
        </references>
      </pivotArea>
    </format>
    <format dxfId="11708">
      <pivotArea dataOnly="0" labelOnly="1" fieldPosition="0">
        <references count="2">
          <reference field="0" count="1" selected="0">
            <x v="374"/>
          </reference>
          <reference field="1" count="1">
            <x v="849"/>
          </reference>
        </references>
      </pivotArea>
    </format>
    <format dxfId="11707">
      <pivotArea dataOnly="0" labelOnly="1" fieldPosition="0">
        <references count="2">
          <reference field="0" count="1" selected="0">
            <x v="375"/>
          </reference>
          <reference field="1" count="1">
            <x v="850"/>
          </reference>
        </references>
      </pivotArea>
    </format>
    <format dxfId="11706">
      <pivotArea dataOnly="0" labelOnly="1" fieldPosition="0">
        <references count="2">
          <reference field="0" count="1" selected="0">
            <x v="376"/>
          </reference>
          <reference field="1" count="1">
            <x v="851"/>
          </reference>
        </references>
      </pivotArea>
    </format>
    <format dxfId="11705">
      <pivotArea dataOnly="0" labelOnly="1" fieldPosition="0">
        <references count="2">
          <reference field="0" count="1" selected="0">
            <x v="377"/>
          </reference>
          <reference field="1" count="1">
            <x v="852"/>
          </reference>
        </references>
      </pivotArea>
    </format>
    <format dxfId="11704">
      <pivotArea dataOnly="0" labelOnly="1" fieldPosition="0">
        <references count="2">
          <reference field="0" count="1" selected="0">
            <x v="378"/>
          </reference>
          <reference field="1" count="1">
            <x v="853"/>
          </reference>
        </references>
      </pivotArea>
    </format>
    <format dxfId="11703">
      <pivotArea dataOnly="0" labelOnly="1" fieldPosition="0">
        <references count="2">
          <reference field="0" count="1" selected="0">
            <x v="379"/>
          </reference>
          <reference field="1" count="1">
            <x v="854"/>
          </reference>
        </references>
      </pivotArea>
    </format>
    <format dxfId="11702">
      <pivotArea dataOnly="0" labelOnly="1" fieldPosition="0">
        <references count="2">
          <reference field="0" count="1" selected="0">
            <x v="380"/>
          </reference>
          <reference field="1" count="1">
            <x v="855"/>
          </reference>
        </references>
      </pivotArea>
    </format>
    <format dxfId="11701">
      <pivotArea dataOnly="0" labelOnly="1" fieldPosition="0">
        <references count="2">
          <reference field="0" count="1" selected="0">
            <x v="381"/>
          </reference>
          <reference field="1" count="1">
            <x v="856"/>
          </reference>
        </references>
      </pivotArea>
    </format>
    <format dxfId="11700">
      <pivotArea dataOnly="0" labelOnly="1" fieldPosition="0">
        <references count="2">
          <reference field="0" count="1" selected="0">
            <x v="382"/>
          </reference>
          <reference field="1" count="1">
            <x v="857"/>
          </reference>
        </references>
      </pivotArea>
    </format>
    <format dxfId="11699">
      <pivotArea dataOnly="0" labelOnly="1" fieldPosition="0">
        <references count="2">
          <reference field="0" count="1" selected="0">
            <x v="383"/>
          </reference>
          <reference field="1" count="1">
            <x v="858"/>
          </reference>
        </references>
      </pivotArea>
    </format>
    <format dxfId="11698">
      <pivotArea dataOnly="0" labelOnly="1" fieldPosition="0">
        <references count="2">
          <reference field="0" count="1" selected="0">
            <x v="384"/>
          </reference>
          <reference field="1" count="1">
            <x v="859"/>
          </reference>
        </references>
      </pivotArea>
    </format>
    <format dxfId="11697">
      <pivotArea dataOnly="0" labelOnly="1" fieldPosition="0">
        <references count="2">
          <reference field="0" count="1" selected="0">
            <x v="385"/>
          </reference>
          <reference field="1" count="1">
            <x v="860"/>
          </reference>
        </references>
      </pivotArea>
    </format>
    <format dxfId="11696">
      <pivotArea dataOnly="0" labelOnly="1" fieldPosition="0">
        <references count="2">
          <reference field="0" count="1" selected="0">
            <x v="386"/>
          </reference>
          <reference field="1" count="1">
            <x v="861"/>
          </reference>
        </references>
      </pivotArea>
    </format>
    <format dxfId="11695">
      <pivotArea dataOnly="0" labelOnly="1" fieldPosition="0">
        <references count="2">
          <reference field="0" count="1" selected="0">
            <x v="387"/>
          </reference>
          <reference field="1" count="1">
            <x v="862"/>
          </reference>
        </references>
      </pivotArea>
    </format>
    <format dxfId="11694">
      <pivotArea dataOnly="0" labelOnly="1" fieldPosition="0">
        <references count="2">
          <reference field="0" count="1" selected="0">
            <x v="388"/>
          </reference>
          <reference field="1" count="1">
            <x v="863"/>
          </reference>
        </references>
      </pivotArea>
    </format>
    <format dxfId="11693">
      <pivotArea dataOnly="0" labelOnly="1" fieldPosition="0">
        <references count="2">
          <reference field="0" count="1" selected="0">
            <x v="389"/>
          </reference>
          <reference field="1" count="1">
            <x v="864"/>
          </reference>
        </references>
      </pivotArea>
    </format>
    <format dxfId="11692">
      <pivotArea dataOnly="0" labelOnly="1" fieldPosition="0">
        <references count="2">
          <reference field="0" count="1" selected="0">
            <x v="390"/>
          </reference>
          <reference field="1" count="1">
            <x v="865"/>
          </reference>
        </references>
      </pivotArea>
    </format>
    <format dxfId="11691">
      <pivotArea dataOnly="0" labelOnly="1" fieldPosition="0">
        <references count="2">
          <reference field="0" count="1" selected="0">
            <x v="391"/>
          </reference>
          <reference field="1" count="1">
            <x v="866"/>
          </reference>
        </references>
      </pivotArea>
    </format>
    <format dxfId="11690">
      <pivotArea dataOnly="0" labelOnly="1" fieldPosition="0">
        <references count="2">
          <reference field="0" count="1" selected="0">
            <x v="392"/>
          </reference>
          <reference field="1" count="1">
            <x v="867"/>
          </reference>
        </references>
      </pivotArea>
    </format>
    <format dxfId="11689">
      <pivotArea dataOnly="0" labelOnly="1" fieldPosition="0">
        <references count="2">
          <reference field="0" count="1" selected="0">
            <x v="393"/>
          </reference>
          <reference field="1" count="1">
            <x v="868"/>
          </reference>
        </references>
      </pivotArea>
    </format>
    <format dxfId="11688">
      <pivotArea dataOnly="0" labelOnly="1" fieldPosition="0">
        <references count="2">
          <reference field="0" count="1" selected="0">
            <x v="394"/>
          </reference>
          <reference field="1" count="1">
            <x v="869"/>
          </reference>
        </references>
      </pivotArea>
    </format>
    <format dxfId="11687">
      <pivotArea dataOnly="0" labelOnly="1" fieldPosition="0">
        <references count="2">
          <reference field="0" count="1" selected="0">
            <x v="395"/>
          </reference>
          <reference field="1" count="1">
            <x v="870"/>
          </reference>
        </references>
      </pivotArea>
    </format>
    <format dxfId="11686">
      <pivotArea dataOnly="0" labelOnly="1" fieldPosition="0">
        <references count="2">
          <reference field="0" count="1" selected="0">
            <x v="396"/>
          </reference>
          <reference field="1" count="1">
            <x v="871"/>
          </reference>
        </references>
      </pivotArea>
    </format>
    <format dxfId="11685">
      <pivotArea dataOnly="0" labelOnly="1" fieldPosition="0">
        <references count="2">
          <reference field="0" count="1" selected="0">
            <x v="397"/>
          </reference>
          <reference field="1" count="1">
            <x v="872"/>
          </reference>
        </references>
      </pivotArea>
    </format>
    <format dxfId="11684">
      <pivotArea dataOnly="0" labelOnly="1" fieldPosition="0">
        <references count="2">
          <reference field="0" count="1" selected="0">
            <x v="398"/>
          </reference>
          <reference field="1" count="1">
            <x v="873"/>
          </reference>
        </references>
      </pivotArea>
    </format>
    <format dxfId="11683">
      <pivotArea dataOnly="0" labelOnly="1" fieldPosition="0">
        <references count="2">
          <reference field="0" count="1" selected="0">
            <x v="399"/>
          </reference>
          <reference field="1" count="1">
            <x v="874"/>
          </reference>
        </references>
      </pivotArea>
    </format>
    <format dxfId="11682">
      <pivotArea dataOnly="0" labelOnly="1" fieldPosition="0">
        <references count="2">
          <reference field="0" count="1" selected="0">
            <x v="400"/>
          </reference>
          <reference field="1" count="1">
            <x v="875"/>
          </reference>
        </references>
      </pivotArea>
    </format>
    <format dxfId="11681">
      <pivotArea dataOnly="0" labelOnly="1" fieldPosition="0">
        <references count="2">
          <reference field="0" count="1" selected="0">
            <x v="401"/>
          </reference>
          <reference field="1" count="1">
            <x v="876"/>
          </reference>
        </references>
      </pivotArea>
    </format>
    <format dxfId="11680">
      <pivotArea dataOnly="0" labelOnly="1" fieldPosition="0">
        <references count="2">
          <reference field="0" count="1" selected="0">
            <x v="402"/>
          </reference>
          <reference field="1" count="1">
            <x v="877"/>
          </reference>
        </references>
      </pivotArea>
    </format>
    <format dxfId="11679">
      <pivotArea dataOnly="0" labelOnly="1" fieldPosition="0">
        <references count="2">
          <reference field="0" count="1" selected="0">
            <x v="403"/>
          </reference>
          <reference field="1" count="1">
            <x v="878"/>
          </reference>
        </references>
      </pivotArea>
    </format>
    <format dxfId="11678">
      <pivotArea dataOnly="0" labelOnly="1" fieldPosition="0">
        <references count="2">
          <reference field="0" count="1" selected="0">
            <x v="404"/>
          </reference>
          <reference field="1" count="1">
            <x v="879"/>
          </reference>
        </references>
      </pivotArea>
    </format>
    <format dxfId="11677">
      <pivotArea dataOnly="0" labelOnly="1" fieldPosition="0">
        <references count="2">
          <reference field="0" count="1" selected="0">
            <x v="405"/>
          </reference>
          <reference field="1" count="1">
            <x v="880"/>
          </reference>
        </references>
      </pivotArea>
    </format>
    <format dxfId="11676">
      <pivotArea dataOnly="0" labelOnly="1" fieldPosition="0">
        <references count="2">
          <reference field="0" count="1" selected="0">
            <x v="406"/>
          </reference>
          <reference field="1" count="1">
            <x v="881"/>
          </reference>
        </references>
      </pivotArea>
    </format>
    <format dxfId="11675">
      <pivotArea dataOnly="0" labelOnly="1" fieldPosition="0">
        <references count="2">
          <reference field="0" count="1" selected="0">
            <x v="407"/>
          </reference>
          <reference field="1" count="1">
            <x v="882"/>
          </reference>
        </references>
      </pivotArea>
    </format>
    <format dxfId="11674">
      <pivotArea dataOnly="0" labelOnly="1" fieldPosition="0">
        <references count="2">
          <reference field="0" count="1" selected="0">
            <x v="408"/>
          </reference>
          <reference field="1" count="1">
            <x v="883"/>
          </reference>
        </references>
      </pivotArea>
    </format>
    <format dxfId="11673">
      <pivotArea dataOnly="0" labelOnly="1" fieldPosition="0">
        <references count="2">
          <reference field="0" count="1" selected="0">
            <x v="409"/>
          </reference>
          <reference field="1" count="1">
            <x v="884"/>
          </reference>
        </references>
      </pivotArea>
    </format>
    <format dxfId="11672">
      <pivotArea dataOnly="0" labelOnly="1" fieldPosition="0">
        <references count="2">
          <reference field="0" count="1" selected="0">
            <x v="410"/>
          </reference>
          <reference field="1" count="1">
            <x v="885"/>
          </reference>
        </references>
      </pivotArea>
    </format>
    <format dxfId="11671">
      <pivotArea dataOnly="0" labelOnly="1" fieldPosition="0">
        <references count="2">
          <reference field="0" count="1" selected="0">
            <x v="411"/>
          </reference>
          <reference field="1" count="1">
            <x v="886"/>
          </reference>
        </references>
      </pivotArea>
    </format>
    <format dxfId="11670">
      <pivotArea dataOnly="0" labelOnly="1" fieldPosition="0">
        <references count="2">
          <reference field="0" count="1" selected="0">
            <x v="412"/>
          </reference>
          <reference field="1" count="1">
            <x v="887"/>
          </reference>
        </references>
      </pivotArea>
    </format>
    <format dxfId="11669">
      <pivotArea dataOnly="0" labelOnly="1" fieldPosition="0">
        <references count="2">
          <reference field="0" count="1" selected="0">
            <x v="413"/>
          </reference>
          <reference field="1" count="1">
            <x v="888"/>
          </reference>
        </references>
      </pivotArea>
    </format>
    <format dxfId="11668">
      <pivotArea dataOnly="0" labelOnly="1" fieldPosition="0">
        <references count="2">
          <reference field="0" count="1" selected="0">
            <x v="414"/>
          </reference>
          <reference field="1" count="1">
            <x v="889"/>
          </reference>
        </references>
      </pivotArea>
    </format>
    <format dxfId="11667">
      <pivotArea dataOnly="0" labelOnly="1" fieldPosition="0">
        <references count="2">
          <reference field="0" count="1" selected="0">
            <x v="415"/>
          </reference>
          <reference field="1" count="1">
            <x v="890"/>
          </reference>
        </references>
      </pivotArea>
    </format>
    <format dxfId="11666">
      <pivotArea dataOnly="0" labelOnly="1" fieldPosition="0">
        <references count="2">
          <reference field="0" count="1" selected="0">
            <x v="416"/>
          </reference>
          <reference field="1" count="1">
            <x v="891"/>
          </reference>
        </references>
      </pivotArea>
    </format>
    <format dxfId="11665">
      <pivotArea dataOnly="0" labelOnly="1" fieldPosition="0">
        <references count="2">
          <reference field="0" count="1" selected="0">
            <x v="417"/>
          </reference>
          <reference field="1" count="1">
            <x v="892"/>
          </reference>
        </references>
      </pivotArea>
    </format>
    <format dxfId="11664">
      <pivotArea dataOnly="0" labelOnly="1" fieldPosition="0">
        <references count="2">
          <reference field="0" count="1" selected="0">
            <x v="418"/>
          </reference>
          <reference field="1" count="1">
            <x v="893"/>
          </reference>
        </references>
      </pivotArea>
    </format>
    <format dxfId="11663">
      <pivotArea dataOnly="0" labelOnly="1" fieldPosition="0">
        <references count="2">
          <reference field="0" count="1" selected="0">
            <x v="419"/>
          </reference>
          <reference field="1" count="1">
            <x v="894"/>
          </reference>
        </references>
      </pivotArea>
    </format>
    <format dxfId="11662">
      <pivotArea dataOnly="0" labelOnly="1" fieldPosition="0">
        <references count="2">
          <reference field="0" count="1" selected="0">
            <x v="420"/>
          </reference>
          <reference field="1" count="1">
            <x v="895"/>
          </reference>
        </references>
      </pivotArea>
    </format>
    <format dxfId="11661">
      <pivotArea dataOnly="0" labelOnly="1" fieldPosition="0">
        <references count="2">
          <reference field="0" count="1" selected="0">
            <x v="421"/>
          </reference>
          <reference field="1" count="1">
            <x v="896"/>
          </reference>
        </references>
      </pivotArea>
    </format>
    <format dxfId="11660">
      <pivotArea dataOnly="0" labelOnly="1" fieldPosition="0">
        <references count="2">
          <reference field="0" count="1" selected="0">
            <x v="422"/>
          </reference>
          <reference field="1" count="1">
            <x v="897"/>
          </reference>
        </references>
      </pivotArea>
    </format>
    <format dxfId="11659">
      <pivotArea dataOnly="0" labelOnly="1" fieldPosition="0">
        <references count="2">
          <reference field="0" count="1" selected="0">
            <x v="423"/>
          </reference>
          <reference field="1" count="1">
            <x v="898"/>
          </reference>
        </references>
      </pivotArea>
    </format>
    <format dxfId="11658">
      <pivotArea dataOnly="0" labelOnly="1" fieldPosition="0">
        <references count="2">
          <reference field="0" count="1" selected="0">
            <x v="424"/>
          </reference>
          <reference field="1" count="1">
            <x v="899"/>
          </reference>
        </references>
      </pivotArea>
    </format>
    <format dxfId="11657">
      <pivotArea dataOnly="0" labelOnly="1" fieldPosition="0">
        <references count="2">
          <reference field="0" count="1" selected="0">
            <x v="425"/>
          </reference>
          <reference field="1" count="1">
            <x v="900"/>
          </reference>
        </references>
      </pivotArea>
    </format>
    <format dxfId="11656">
      <pivotArea dataOnly="0" labelOnly="1" fieldPosition="0">
        <references count="2">
          <reference field="0" count="1" selected="0">
            <x v="426"/>
          </reference>
          <reference field="1" count="1">
            <x v="901"/>
          </reference>
        </references>
      </pivotArea>
    </format>
    <format dxfId="11655">
      <pivotArea dataOnly="0" labelOnly="1" fieldPosition="0">
        <references count="2">
          <reference field="0" count="1" selected="0">
            <x v="427"/>
          </reference>
          <reference field="1" count="1">
            <x v="902"/>
          </reference>
        </references>
      </pivotArea>
    </format>
    <format dxfId="11654">
      <pivotArea dataOnly="0" labelOnly="1" fieldPosition="0">
        <references count="2">
          <reference field="0" count="1" selected="0">
            <x v="428"/>
          </reference>
          <reference field="1" count="1">
            <x v="903"/>
          </reference>
        </references>
      </pivotArea>
    </format>
    <format dxfId="11653">
      <pivotArea dataOnly="0" labelOnly="1" fieldPosition="0">
        <references count="2">
          <reference field="0" count="1" selected="0">
            <x v="429"/>
          </reference>
          <reference field="1" count="1">
            <x v="904"/>
          </reference>
        </references>
      </pivotArea>
    </format>
    <format dxfId="11652">
      <pivotArea dataOnly="0" labelOnly="1" fieldPosition="0">
        <references count="2">
          <reference field="0" count="1" selected="0">
            <x v="430"/>
          </reference>
          <reference field="1" count="1">
            <x v="905"/>
          </reference>
        </references>
      </pivotArea>
    </format>
    <format dxfId="11651">
      <pivotArea dataOnly="0" labelOnly="1" fieldPosition="0">
        <references count="2">
          <reference field="0" count="1" selected="0">
            <x v="431"/>
          </reference>
          <reference field="1" count="1">
            <x v="906"/>
          </reference>
        </references>
      </pivotArea>
    </format>
    <format dxfId="11650">
      <pivotArea dataOnly="0" labelOnly="1" fieldPosition="0">
        <references count="2">
          <reference field="0" count="1" selected="0">
            <x v="432"/>
          </reference>
          <reference field="1" count="1">
            <x v="907"/>
          </reference>
        </references>
      </pivotArea>
    </format>
    <format dxfId="11649">
      <pivotArea dataOnly="0" labelOnly="1" fieldPosition="0">
        <references count="2">
          <reference field="0" count="1" selected="0">
            <x v="433"/>
          </reference>
          <reference field="1" count="1">
            <x v="908"/>
          </reference>
        </references>
      </pivotArea>
    </format>
    <format dxfId="11648">
      <pivotArea dataOnly="0" labelOnly="1" fieldPosition="0">
        <references count="2">
          <reference field="0" count="1" selected="0">
            <x v="434"/>
          </reference>
          <reference field="1" count="1">
            <x v="909"/>
          </reference>
        </references>
      </pivotArea>
    </format>
    <format dxfId="11647">
      <pivotArea dataOnly="0" labelOnly="1" fieldPosition="0">
        <references count="2">
          <reference field="0" count="1" selected="0">
            <x v="435"/>
          </reference>
          <reference field="1" count="1">
            <x v="910"/>
          </reference>
        </references>
      </pivotArea>
    </format>
    <format dxfId="11646">
      <pivotArea dataOnly="0" labelOnly="1" fieldPosition="0">
        <references count="2">
          <reference field="0" count="1" selected="0">
            <x v="436"/>
          </reference>
          <reference field="1" count="1">
            <x v="911"/>
          </reference>
        </references>
      </pivotArea>
    </format>
    <format dxfId="11645">
      <pivotArea dataOnly="0" labelOnly="1" fieldPosition="0">
        <references count="2">
          <reference field="0" count="1" selected="0">
            <x v="437"/>
          </reference>
          <reference field="1" count="1">
            <x v="912"/>
          </reference>
        </references>
      </pivotArea>
    </format>
    <format dxfId="11644">
      <pivotArea dataOnly="0" labelOnly="1" fieldPosition="0">
        <references count="2">
          <reference field="0" count="1" selected="0">
            <x v="438"/>
          </reference>
          <reference field="1" count="1">
            <x v="913"/>
          </reference>
        </references>
      </pivotArea>
    </format>
    <format dxfId="11643">
      <pivotArea dataOnly="0" labelOnly="1" fieldPosition="0">
        <references count="2">
          <reference field="0" count="1" selected="0">
            <x v="439"/>
          </reference>
          <reference field="1" count="1">
            <x v="914"/>
          </reference>
        </references>
      </pivotArea>
    </format>
    <format dxfId="11642">
      <pivotArea dataOnly="0" labelOnly="1" fieldPosition="0">
        <references count="2">
          <reference field="0" count="1" selected="0">
            <x v="440"/>
          </reference>
          <reference field="1" count="1">
            <x v="915"/>
          </reference>
        </references>
      </pivotArea>
    </format>
    <format dxfId="11641">
      <pivotArea dataOnly="0" labelOnly="1" fieldPosition="0">
        <references count="2">
          <reference field="0" count="1" selected="0">
            <x v="441"/>
          </reference>
          <reference field="1" count="1">
            <x v="916"/>
          </reference>
        </references>
      </pivotArea>
    </format>
    <format dxfId="11640">
      <pivotArea dataOnly="0" labelOnly="1" fieldPosition="0">
        <references count="2">
          <reference field="0" count="1" selected="0">
            <x v="442"/>
          </reference>
          <reference field="1" count="1">
            <x v="917"/>
          </reference>
        </references>
      </pivotArea>
    </format>
    <format dxfId="11639">
      <pivotArea dataOnly="0" labelOnly="1" fieldPosition="0">
        <references count="2">
          <reference field="0" count="1" selected="0">
            <x v="443"/>
          </reference>
          <reference field="1" count="1">
            <x v="918"/>
          </reference>
        </references>
      </pivotArea>
    </format>
    <format dxfId="11638">
      <pivotArea dataOnly="0" labelOnly="1" fieldPosition="0">
        <references count="2">
          <reference field="0" count="1" selected="0">
            <x v="444"/>
          </reference>
          <reference field="1" count="1">
            <x v="919"/>
          </reference>
        </references>
      </pivotArea>
    </format>
    <format dxfId="11637">
      <pivotArea dataOnly="0" labelOnly="1" fieldPosition="0">
        <references count="2">
          <reference field="0" count="1" selected="0">
            <x v="445"/>
          </reference>
          <reference field="1" count="1">
            <x v="920"/>
          </reference>
        </references>
      </pivotArea>
    </format>
    <format dxfId="11636">
      <pivotArea dataOnly="0" labelOnly="1" fieldPosition="0">
        <references count="2">
          <reference field="0" count="1" selected="0">
            <x v="446"/>
          </reference>
          <reference field="1" count="1">
            <x v="921"/>
          </reference>
        </references>
      </pivotArea>
    </format>
    <format dxfId="11635">
      <pivotArea dataOnly="0" labelOnly="1" fieldPosition="0">
        <references count="2">
          <reference field="0" count="1" selected="0">
            <x v="447"/>
          </reference>
          <reference field="1" count="1">
            <x v="922"/>
          </reference>
        </references>
      </pivotArea>
    </format>
    <format dxfId="11634">
      <pivotArea dataOnly="0" labelOnly="1" fieldPosition="0">
        <references count="2">
          <reference field="0" count="1" selected="0">
            <x v="448"/>
          </reference>
          <reference field="1" count="1">
            <x v="923"/>
          </reference>
        </references>
      </pivotArea>
    </format>
    <format dxfId="11633">
      <pivotArea dataOnly="0" labelOnly="1" fieldPosition="0">
        <references count="2">
          <reference field="0" count="1" selected="0">
            <x v="449"/>
          </reference>
          <reference field="1" count="1">
            <x v="924"/>
          </reference>
        </references>
      </pivotArea>
    </format>
    <format dxfId="11632">
      <pivotArea dataOnly="0" labelOnly="1" fieldPosition="0">
        <references count="2">
          <reference field="0" count="1" selected="0">
            <x v="450"/>
          </reference>
          <reference field="1" count="1">
            <x v="925"/>
          </reference>
        </references>
      </pivotArea>
    </format>
    <format dxfId="11631">
      <pivotArea dataOnly="0" labelOnly="1" fieldPosition="0">
        <references count="2">
          <reference field="0" count="1" selected="0">
            <x v="451"/>
          </reference>
          <reference field="1" count="1">
            <x v="926"/>
          </reference>
        </references>
      </pivotArea>
    </format>
    <format dxfId="11630">
      <pivotArea dataOnly="0" labelOnly="1" fieldPosition="0">
        <references count="2">
          <reference field="0" count="1" selected="0">
            <x v="452"/>
          </reference>
          <reference field="1" count="1">
            <x v="927"/>
          </reference>
        </references>
      </pivotArea>
    </format>
    <format dxfId="11629">
      <pivotArea dataOnly="0" labelOnly="1" fieldPosition="0">
        <references count="2">
          <reference field="0" count="1" selected="0">
            <x v="453"/>
          </reference>
          <reference field="1" count="1">
            <x v="928"/>
          </reference>
        </references>
      </pivotArea>
    </format>
    <format dxfId="11628">
      <pivotArea dataOnly="0" labelOnly="1" fieldPosition="0">
        <references count="2">
          <reference field="0" count="1" selected="0">
            <x v="454"/>
          </reference>
          <reference field="1" count="1">
            <x v="929"/>
          </reference>
        </references>
      </pivotArea>
    </format>
    <format dxfId="11627">
      <pivotArea dataOnly="0" labelOnly="1" fieldPosition="0">
        <references count="2">
          <reference field="0" count="1" selected="0">
            <x v="455"/>
          </reference>
          <reference field="1" count="1">
            <x v="930"/>
          </reference>
        </references>
      </pivotArea>
    </format>
    <format dxfId="11626">
      <pivotArea dataOnly="0" labelOnly="1" fieldPosition="0">
        <references count="2">
          <reference field="0" count="1" selected="0">
            <x v="456"/>
          </reference>
          <reference field="1" count="1">
            <x v="931"/>
          </reference>
        </references>
      </pivotArea>
    </format>
    <format dxfId="11625">
      <pivotArea dataOnly="0" labelOnly="1" fieldPosition="0">
        <references count="2">
          <reference field="0" count="1" selected="0">
            <x v="457"/>
          </reference>
          <reference field="1" count="1">
            <x v="932"/>
          </reference>
        </references>
      </pivotArea>
    </format>
    <format dxfId="11624">
      <pivotArea dataOnly="0" labelOnly="1" fieldPosition="0">
        <references count="2">
          <reference field="0" count="1" selected="0">
            <x v="458"/>
          </reference>
          <reference field="1" count="1">
            <x v="933"/>
          </reference>
        </references>
      </pivotArea>
    </format>
    <format dxfId="11623">
      <pivotArea dataOnly="0" labelOnly="1" fieldPosition="0">
        <references count="2">
          <reference field="0" count="1" selected="0">
            <x v="459"/>
          </reference>
          <reference field="1" count="1">
            <x v="934"/>
          </reference>
        </references>
      </pivotArea>
    </format>
    <format dxfId="11622">
      <pivotArea dataOnly="0" labelOnly="1" fieldPosition="0">
        <references count="2">
          <reference field="0" count="1" selected="0">
            <x v="460"/>
          </reference>
          <reference field="1" count="1">
            <x v="935"/>
          </reference>
        </references>
      </pivotArea>
    </format>
    <format dxfId="11621">
      <pivotArea dataOnly="0" labelOnly="1" fieldPosition="0">
        <references count="2">
          <reference field="0" count="1" selected="0">
            <x v="461"/>
          </reference>
          <reference field="1" count="1">
            <x v="936"/>
          </reference>
        </references>
      </pivotArea>
    </format>
    <format dxfId="11620">
      <pivotArea dataOnly="0" labelOnly="1" fieldPosition="0">
        <references count="2">
          <reference field="0" count="1" selected="0">
            <x v="462"/>
          </reference>
          <reference field="1" count="1">
            <x v="937"/>
          </reference>
        </references>
      </pivotArea>
    </format>
    <format dxfId="11619">
      <pivotArea dataOnly="0" labelOnly="1" fieldPosition="0">
        <references count="2">
          <reference field="0" count="1" selected="0">
            <x v="463"/>
          </reference>
          <reference field="1" count="1">
            <x v="938"/>
          </reference>
        </references>
      </pivotArea>
    </format>
    <format dxfId="11618">
      <pivotArea dataOnly="0" labelOnly="1" fieldPosition="0">
        <references count="2">
          <reference field="0" count="1" selected="0">
            <x v="464"/>
          </reference>
          <reference field="1" count="1">
            <x v="939"/>
          </reference>
        </references>
      </pivotArea>
    </format>
    <format dxfId="11617">
      <pivotArea dataOnly="0" labelOnly="1" fieldPosition="0">
        <references count="2">
          <reference field="0" count="1" selected="0">
            <x v="465"/>
          </reference>
          <reference field="1" count="1">
            <x v="940"/>
          </reference>
        </references>
      </pivotArea>
    </format>
    <format dxfId="11616">
      <pivotArea dataOnly="0" labelOnly="1" fieldPosition="0">
        <references count="2">
          <reference field="0" count="1" selected="0">
            <x v="466"/>
          </reference>
          <reference field="1" count="1">
            <x v="941"/>
          </reference>
        </references>
      </pivotArea>
    </format>
    <format dxfId="11615">
      <pivotArea dataOnly="0" labelOnly="1" fieldPosition="0">
        <references count="2">
          <reference field="0" count="1" selected="0">
            <x v="467"/>
          </reference>
          <reference field="1" count="1">
            <x v="942"/>
          </reference>
        </references>
      </pivotArea>
    </format>
    <format dxfId="11614">
      <pivotArea dataOnly="0" labelOnly="1" fieldPosition="0">
        <references count="2">
          <reference field="0" count="1" selected="0">
            <x v="468"/>
          </reference>
          <reference field="1" count="1">
            <x v="943"/>
          </reference>
        </references>
      </pivotArea>
    </format>
    <format dxfId="11613">
      <pivotArea dataOnly="0" labelOnly="1" fieldPosition="0">
        <references count="2">
          <reference field="0" count="1" selected="0">
            <x v="469"/>
          </reference>
          <reference field="1" count="1">
            <x v="944"/>
          </reference>
        </references>
      </pivotArea>
    </format>
    <format dxfId="11612">
      <pivotArea dataOnly="0" labelOnly="1" fieldPosition="0">
        <references count="2">
          <reference field="0" count="1" selected="0">
            <x v="470"/>
          </reference>
          <reference field="1" count="1">
            <x v="945"/>
          </reference>
        </references>
      </pivotArea>
    </format>
    <format dxfId="11611">
      <pivotArea dataOnly="0" labelOnly="1" fieldPosition="0">
        <references count="2">
          <reference field="0" count="1" selected="0">
            <x v="471"/>
          </reference>
          <reference field="1" count="1">
            <x v="946"/>
          </reference>
        </references>
      </pivotArea>
    </format>
    <format dxfId="11610">
      <pivotArea dataOnly="0" labelOnly="1" fieldPosition="0">
        <references count="2">
          <reference field="0" count="1" selected="0">
            <x v="472"/>
          </reference>
          <reference field="1" count="1">
            <x v="947"/>
          </reference>
        </references>
      </pivotArea>
    </format>
    <format dxfId="11609">
      <pivotArea dataOnly="0" labelOnly="1" fieldPosition="0">
        <references count="2">
          <reference field="0" count="1" selected="0">
            <x v="473"/>
          </reference>
          <reference field="1" count="1">
            <x v="948"/>
          </reference>
        </references>
      </pivotArea>
    </format>
    <format dxfId="11608">
      <pivotArea dataOnly="0" labelOnly="1" fieldPosition="0">
        <references count="2">
          <reference field="0" count="1" selected="0">
            <x v="474"/>
          </reference>
          <reference field="1" count="1">
            <x v="949"/>
          </reference>
        </references>
      </pivotArea>
    </format>
    <format dxfId="11607">
      <pivotArea dataOnly="0" labelOnly="1" fieldPosition="0">
        <references count="2">
          <reference field="0" count="1" selected="0">
            <x v="475"/>
          </reference>
          <reference field="1" count="1">
            <x v="950"/>
          </reference>
        </references>
      </pivotArea>
    </format>
    <format dxfId="11606">
      <pivotArea dataOnly="0" labelOnly="1" fieldPosition="0">
        <references count="2">
          <reference field="0" count="1" selected="0">
            <x v="476"/>
          </reference>
          <reference field="1" count="1">
            <x v="951"/>
          </reference>
        </references>
      </pivotArea>
    </format>
    <format dxfId="11605">
      <pivotArea dataOnly="0" labelOnly="1" fieldPosition="0">
        <references count="2">
          <reference field="0" count="1" selected="0">
            <x v="477"/>
          </reference>
          <reference field="1" count="1">
            <x v="952"/>
          </reference>
        </references>
      </pivotArea>
    </format>
    <format dxfId="11604">
      <pivotArea dataOnly="0" labelOnly="1" fieldPosition="0">
        <references count="2">
          <reference field="0" count="1" selected="0">
            <x v="478"/>
          </reference>
          <reference field="1" count="1">
            <x v="953"/>
          </reference>
        </references>
      </pivotArea>
    </format>
    <format dxfId="11603">
      <pivotArea dataOnly="0" labelOnly="1" fieldPosition="0">
        <references count="2">
          <reference field="0" count="1" selected="0">
            <x v="479"/>
          </reference>
          <reference field="1" count="1">
            <x v="954"/>
          </reference>
        </references>
      </pivotArea>
    </format>
    <format dxfId="11602">
      <pivotArea dataOnly="0" labelOnly="1" fieldPosition="0">
        <references count="2">
          <reference field="0" count="1" selected="0">
            <x v="480"/>
          </reference>
          <reference field="1" count="1">
            <x v="955"/>
          </reference>
        </references>
      </pivotArea>
    </format>
    <format dxfId="11601">
      <pivotArea dataOnly="0" labelOnly="1" fieldPosition="0">
        <references count="2">
          <reference field="0" count="1" selected="0">
            <x v="481"/>
          </reference>
          <reference field="1" count="1">
            <x v="956"/>
          </reference>
        </references>
      </pivotArea>
    </format>
    <format dxfId="11600">
      <pivotArea dataOnly="0" labelOnly="1" fieldPosition="0">
        <references count="2">
          <reference field="0" count="1" selected="0">
            <x v="482"/>
          </reference>
          <reference field="1" count="1">
            <x v="957"/>
          </reference>
        </references>
      </pivotArea>
    </format>
    <format dxfId="11599">
      <pivotArea dataOnly="0" labelOnly="1" fieldPosition="0">
        <references count="2">
          <reference field="0" count="1" selected="0">
            <x v="483"/>
          </reference>
          <reference field="1" count="1">
            <x v="958"/>
          </reference>
        </references>
      </pivotArea>
    </format>
    <format dxfId="11598">
      <pivotArea dataOnly="0" labelOnly="1" fieldPosition="0">
        <references count="2">
          <reference field="0" count="1" selected="0">
            <x v="484"/>
          </reference>
          <reference field="1" count="1">
            <x v="959"/>
          </reference>
        </references>
      </pivotArea>
    </format>
    <format dxfId="11597">
      <pivotArea dataOnly="0" labelOnly="1" fieldPosition="0">
        <references count="3">
          <reference field="0" count="1" selected="0">
            <x v="8"/>
          </reference>
          <reference field="1" count="1" selected="0">
            <x v="483"/>
          </reference>
          <reference field="2" count="1">
            <x v="484"/>
          </reference>
        </references>
      </pivotArea>
    </format>
    <format dxfId="11596">
      <pivotArea dataOnly="0" labelOnly="1" fieldPosition="0">
        <references count="3">
          <reference field="0" count="1" selected="0">
            <x v="9"/>
          </reference>
          <reference field="1" count="1" selected="0">
            <x v="484"/>
          </reference>
          <reference field="2" count="1">
            <x v="485"/>
          </reference>
        </references>
      </pivotArea>
    </format>
    <format dxfId="11595">
      <pivotArea dataOnly="0" labelOnly="1" fieldPosition="0">
        <references count="3">
          <reference field="0" count="1" selected="0">
            <x v="10"/>
          </reference>
          <reference field="1" count="1" selected="0">
            <x v="485"/>
          </reference>
          <reference field="2" count="1">
            <x v="486"/>
          </reference>
        </references>
      </pivotArea>
    </format>
    <format dxfId="11594">
      <pivotArea dataOnly="0" labelOnly="1" fieldPosition="0">
        <references count="3">
          <reference field="0" count="1" selected="0">
            <x v="11"/>
          </reference>
          <reference field="1" count="1" selected="0">
            <x v="486"/>
          </reference>
          <reference field="2" count="1">
            <x v="487"/>
          </reference>
        </references>
      </pivotArea>
    </format>
    <format dxfId="11593">
      <pivotArea dataOnly="0" labelOnly="1" fieldPosition="0">
        <references count="3">
          <reference field="0" count="1" selected="0">
            <x v="12"/>
          </reference>
          <reference field="1" count="1" selected="0">
            <x v="487"/>
          </reference>
          <reference field="2" count="1">
            <x v="488"/>
          </reference>
        </references>
      </pivotArea>
    </format>
    <format dxfId="11592">
      <pivotArea dataOnly="0" labelOnly="1" fieldPosition="0">
        <references count="3">
          <reference field="0" count="1" selected="0">
            <x v="13"/>
          </reference>
          <reference field="1" count="1" selected="0">
            <x v="488"/>
          </reference>
          <reference field="2" count="1">
            <x v="489"/>
          </reference>
        </references>
      </pivotArea>
    </format>
    <format dxfId="11591">
      <pivotArea dataOnly="0" labelOnly="1" fieldPosition="0">
        <references count="3">
          <reference field="0" count="1" selected="0">
            <x v="14"/>
          </reference>
          <reference field="1" count="1" selected="0">
            <x v="489"/>
          </reference>
          <reference field="2" count="1">
            <x v="490"/>
          </reference>
        </references>
      </pivotArea>
    </format>
    <format dxfId="11590">
      <pivotArea dataOnly="0" labelOnly="1" fieldPosition="0">
        <references count="3">
          <reference field="0" count="1" selected="0">
            <x v="15"/>
          </reference>
          <reference field="1" count="1" selected="0">
            <x v="490"/>
          </reference>
          <reference field="2" count="1">
            <x v="491"/>
          </reference>
        </references>
      </pivotArea>
    </format>
    <format dxfId="11589">
      <pivotArea dataOnly="0" labelOnly="1" fieldPosition="0">
        <references count="3">
          <reference field="0" count="1" selected="0">
            <x v="16"/>
          </reference>
          <reference field="1" count="1" selected="0">
            <x v="491"/>
          </reference>
          <reference field="2" count="1">
            <x v="492"/>
          </reference>
        </references>
      </pivotArea>
    </format>
    <format dxfId="11588">
      <pivotArea dataOnly="0" labelOnly="1" fieldPosition="0">
        <references count="3">
          <reference field="0" count="1" selected="0">
            <x v="17"/>
          </reference>
          <reference field="1" count="1" selected="0">
            <x v="492"/>
          </reference>
          <reference field="2" count="1">
            <x v="493"/>
          </reference>
        </references>
      </pivotArea>
    </format>
    <format dxfId="11587">
      <pivotArea dataOnly="0" labelOnly="1" fieldPosition="0">
        <references count="3">
          <reference field="0" count="1" selected="0">
            <x v="18"/>
          </reference>
          <reference field="1" count="1" selected="0">
            <x v="493"/>
          </reference>
          <reference field="2" count="1">
            <x v="494"/>
          </reference>
        </references>
      </pivotArea>
    </format>
    <format dxfId="11586">
      <pivotArea dataOnly="0" labelOnly="1" fieldPosition="0">
        <references count="3">
          <reference field="0" count="1" selected="0">
            <x v="19"/>
          </reference>
          <reference field="1" count="1" selected="0">
            <x v="494"/>
          </reference>
          <reference field="2" count="1">
            <x v="495"/>
          </reference>
        </references>
      </pivotArea>
    </format>
    <format dxfId="11585">
      <pivotArea dataOnly="0" labelOnly="1" fieldPosition="0">
        <references count="3">
          <reference field="0" count="1" selected="0">
            <x v="20"/>
          </reference>
          <reference field="1" count="1" selected="0">
            <x v="495"/>
          </reference>
          <reference field="2" count="1">
            <x v="496"/>
          </reference>
        </references>
      </pivotArea>
    </format>
    <format dxfId="11584">
      <pivotArea dataOnly="0" labelOnly="1" fieldPosition="0">
        <references count="3">
          <reference field="0" count="1" selected="0">
            <x v="21"/>
          </reference>
          <reference field="1" count="1" selected="0">
            <x v="496"/>
          </reference>
          <reference field="2" count="1">
            <x v="497"/>
          </reference>
        </references>
      </pivotArea>
    </format>
    <format dxfId="11583">
      <pivotArea dataOnly="0" labelOnly="1" fieldPosition="0">
        <references count="3">
          <reference field="0" count="1" selected="0">
            <x v="22"/>
          </reference>
          <reference field="1" count="1" selected="0">
            <x v="497"/>
          </reference>
          <reference field="2" count="1">
            <x v="498"/>
          </reference>
        </references>
      </pivotArea>
    </format>
    <format dxfId="11582">
      <pivotArea dataOnly="0" labelOnly="1" fieldPosition="0">
        <references count="3">
          <reference field="0" count="1" selected="0">
            <x v="23"/>
          </reference>
          <reference field="1" count="1" selected="0">
            <x v="498"/>
          </reference>
          <reference field="2" count="1">
            <x v="499"/>
          </reference>
        </references>
      </pivotArea>
    </format>
    <format dxfId="11581">
      <pivotArea dataOnly="0" labelOnly="1" fieldPosition="0">
        <references count="3">
          <reference field="0" count="1" selected="0">
            <x v="24"/>
          </reference>
          <reference field="1" count="1" selected="0">
            <x v="499"/>
          </reference>
          <reference field="2" count="1">
            <x v="500"/>
          </reference>
        </references>
      </pivotArea>
    </format>
    <format dxfId="11580">
      <pivotArea dataOnly="0" labelOnly="1" fieldPosition="0">
        <references count="3">
          <reference field="0" count="1" selected="0">
            <x v="25"/>
          </reference>
          <reference field="1" count="1" selected="0">
            <x v="500"/>
          </reference>
          <reference field="2" count="1">
            <x v="501"/>
          </reference>
        </references>
      </pivotArea>
    </format>
    <format dxfId="11579">
      <pivotArea dataOnly="0" labelOnly="1" fieldPosition="0">
        <references count="3">
          <reference field="0" count="1" selected="0">
            <x v="26"/>
          </reference>
          <reference field="1" count="1" selected="0">
            <x v="501"/>
          </reference>
          <reference field="2" count="1">
            <x v="502"/>
          </reference>
        </references>
      </pivotArea>
    </format>
    <format dxfId="11578">
      <pivotArea dataOnly="0" labelOnly="1" fieldPosition="0">
        <references count="3">
          <reference field="0" count="1" selected="0">
            <x v="27"/>
          </reference>
          <reference field="1" count="1" selected="0">
            <x v="502"/>
          </reference>
          <reference field="2" count="1">
            <x v="503"/>
          </reference>
        </references>
      </pivotArea>
    </format>
    <format dxfId="11577">
      <pivotArea dataOnly="0" labelOnly="1" fieldPosition="0">
        <references count="3">
          <reference field="0" count="1" selected="0">
            <x v="28"/>
          </reference>
          <reference field="1" count="1" selected="0">
            <x v="503"/>
          </reference>
          <reference field="2" count="1">
            <x v="504"/>
          </reference>
        </references>
      </pivotArea>
    </format>
    <format dxfId="11576">
      <pivotArea dataOnly="0" labelOnly="1" fieldPosition="0">
        <references count="3">
          <reference field="0" count="1" selected="0">
            <x v="29"/>
          </reference>
          <reference field="1" count="1" selected="0">
            <x v="504"/>
          </reference>
          <reference field="2" count="1">
            <x v="505"/>
          </reference>
        </references>
      </pivotArea>
    </format>
    <format dxfId="11575">
      <pivotArea dataOnly="0" labelOnly="1" fieldPosition="0">
        <references count="3">
          <reference field="0" count="1" selected="0">
            <x v="30"/>
          </reference>
          <reference field="1" count="1" selected="0">
            <x v="505"/>
          </reference>
          <reference field="2" count="1">
            <x v="506"/>
          </reference>
        </references>
      </pivotArea>
    </format>
    <format dxfId="11574">
      <pivotArea dataOnly="0" labelOnly="1" fieldPosition="0">
        <references count="3">
          <reference field="0" count="1" selected="0">
            <x v="31"/>
          </reference>
          <reference field="1" count="1" selected="0">
            <x v="506"/>
          </reference>
          <reference field="2" count="1">
            <x v="507"/>
          </reference>
        </references>
      </pivotArea>
    </format>
    <format dxfId="11573">
      <pivotArea dataOnly="0" labelOnly="1" fieldPosition="0">
        <references count="3">
          <reference field="0" count="1" selected="0">
            <x v="32"/>
          </reference>
          <reference field="1" count="1" selected="0">
            <x v="507"/>
          </reference>
          <reference field="2" count="1">
            <x v="508"/>
          </reference>
        </references>
      </pivotArea>
    </format>
    <format dxfId="11572">
      <pivotArea dataOnly="0" labelOnly="1" fieldPosition="0">
        <references count="3">
          <reference field="0" count="1" selected="0">
            <x v="33"/>
          </reference>
          <reference field="1" count="1" selected="0">
            <x v="508"/>
          </reference>
          <reference field="2" count="1">
            <x v="509"/>
          </reference>
        </references>
      </pivotArea>
    </format>
    <format dxfId="11571">
      <pivotArea dataOnly="0" labelOnly="1" fieldPosition="0">
        <references count="3">
          <reference field="0" count="1" selected="0">
            <x v="34"/>
          </reference>
          <reference field="1" count="1" selected="0">
            <x v="509"/>
          </reference>
          <reference field="2" count="1">
            <x v="510"/>
          </reference>
        </references>
      </pivotArea>
    </format>
    <format dxfId="11570">
      <pivotArea dataOnly="0" labelOnly="1" fieldPosition="0">
        <references count="3">
          <reference field="0" count="1" selected="0">
            <x v="35"/>
          </reference>
          <reference field="1" count="1" selected="0">
            <x v="510"/>
          </reference>
          <reference field="2" count="1">
            <x v="511"/>
          </reference>
        </references>
      </pivotArea>
    </format>
    <format dxfId="11569">
      <pivotArea dataOnly="0" labelOnly="1" fieldPosition="0">
        <references count="3">
          <reference field="0" count="1" selected="0">
            <x v="36"/>
          </reference>
          <reference field="1" count="1" selected="0">
            <x v="511"/>
          </reference>
          <reference field="2" count="1">
            <x v="512"/>
          </reference>
        </references>
      </pivotArea>
    </format>
    <format dxfId="11568">
      <pivotArea dataOnly="0" labelOnly="1" fieldPosition="0">
        <references count="3">
          <reference field="0" count="1" selected="0">
            <x v="37"/>
          </reference>
          <reference field="1" count="1" selected="0">
            <x v="512"/>
          </reference>
          <reference field="2" count="1">
            <x v="513"/>
          </reference>
        </references>
      </pivotArea>
    </format>
    <format dxfId="11567">
      <pivotArea dataOnly="0" labelOnly="1" fieldPosition="0">
        <references count="3">
          <reference field="0" count="1" selected="0">
            <x v="38"/>
          </reference>
          <reference field="1" count="1" selected="0">
            <x v="513"/>
          </reference>
          <reference field="2" count="1">
            <x v="514"/>
          </reference>
        </references>
      </pivotArea>
    </format>
    <format dxfId="11566">
      <pivotArea dataOnly="0" labelOnly="1" fieldPosition="0">
        <references count="3">
          <reference field="0" count="1" selected="0">
            <x v="39"/>
          </reference>
          <reference field="1" count="1" selected="0">
            <x v="514"/>
          </reference>
          <reference field="2" count="1">
            <x v="515"/>
          </reference>
        </references>
      </pivotArea>
    </format>
    <format dxfId="11565">
      <pivotArea dataOnly="0" labelOnly="1" fieldPosition="0">
        <references count="3">
          <reference field="0" count="1" selected="0">
            <x v="40"/>
          </reference>
          <reference field="1" count="1" selected="0">
            <x v="515"/>
          </reference>
          <reference field="2" count="1">
            <x v="516"/>
          </reference>
        </references>
      </pivotArea>
    </format>
    <format dxfId="11564">
      <pivotArea dataOnly="0" labelOnly="1" fieldPosition="0">
        <references count="3">
          <reference field="0" count="1" selected="0">
            <x v="41"/>
          </reference>
          <reference field="1" count="1" selected="0">
            <x v="516"/>
          </reference>
          <reference field="2" count="1">
            <x v="517"/>
          </reference>
        </references>
      </pivotArea>
    </format>
    <format dxfId="11563">
      <pivotArea dataOnly="0" labelOnly="1" fieldPosition="0">
        <references count="3">
          <reference field="0" count="1" selected="0">
            <x v="42"/>
          </reference>
          <reference field="1" count="1" selected="0">
            <x v="517"/>
          </reference>
          <reference field="2" count="1">
            <x v="518"/>
          </reference>
        </references>
      </pivotArea>
    </format>
    <format dxfId="11562">
      <pivotArea dataOnly="0" labelOnly="1" fieldPosition="0">
        <references count="3">
          <reference field="0" count="1" selected="0">
            <x v="43"/>
          </reference>
          <reference field="1" count="1" selected="0">
            <x v="518"/>
          </reference>
          <reference field="2" count="1">
            <x v="519"/>
          </reference>
        </references>
      </pivotArea>
    </format>
    <format dxfId="11561">
      <pivotArea dataOnly="0" labelOnly="1" fieldPosition="0">
        <references count="3">
          <reference field="0" count="1" selected="0">
            <x v="44"/>
          </reference>
          <reference field="1" count="1" selected="0">
            <x v="519"/>
          </reference>
          <reference field="2" count="1">
            <x v="520"/>
          </reference>
        </references>
      </pivotArea>
    </format>
    <format dxfId="11560">
      <pivotArea dataOnly="0" labelOnly="1" fieldPosition="0">
        <references count="3">
          <reference field="0" count="1" selected="0">
            <x v="45"/>
          </reference>
          <reference field="1" count="1" selected="0">
            <x v="520"/>
          </reference>
          <reference field="2" count="1">
            <x v="521"/>
          </reference>
        </references>
      </pivotArea>
    </format>
    <format dxfId="11559">
      <pivotArea dataOnly="0" labelOnly="1" fieldPosition="0">
        <references count="3">
          <reference field="0" count="1" selected="0">
            <x v="46"/>
          </reference>
          <reference field="1" count="1" selected="0">
            <x v="521"/>
          </reference>
          <reference field="2" count="1">
            <x v="522"/>
          </reference>
        </references>
      </pivotArea>
    </format>
    <format dxfId="11558">
      <pivotArea dataOnly="0" labelOnly="1" fieldPosition="0">
        <references count="3">
          <reference field="0" count="1" selected="0">
            <x v="47"/>
          </reference>
          <reference field="1" count="1" selected="0">
            <x v="522"/>
          </reference>
          <reference field="2" count="1">
            <x v="523"/>
          </reference>
        </references>
      </pivotArea>
    </format>
    <format dxfId="11557">
      <pivotArea dataOnly="0" labelOnly="1" fieldPosition="0">
        <references count="3">
          <reference field="0" count="1" selected="0">
            <x v="48"/>
          </reference>
          <reference field="1" count="1" selected="0">
            <x v="523"/>
          </reference>
          <reference field="2" count="1">
            <x v="524"/>
          </reference>
        </references>
      </pivotArea>
    </format>
    <format dxfId="11556">
      <pivotArea dataOnly="0" labelOnly="1" fieldPosition="0">
        <references count="3">
          <reference field="0" count="1" selected="0">
            <x v="49"/>
          </reference>
          <reference field="1" count="1" selected="0">
            <x v="524"/>
          </reference>
          <reference field="2" count="1">
            <x v="525"/>
          </reference>
        </references>
      </pivotArea>
    </format>
    <format dxfId="11555">
      <pivotArea dataOnly="0" labelOnly="1" fieldPosition="0">
        <references count="3">
          <reference field="0" count="1" selected="0">
            <x v="50"/>
          </reference>
          <reference field="1" count="1" selected="0">
            <x v="525"/>
          </reference>
          <reference field="2" count="1">
            <x v="526"/>
          </reference>
        </references>
      </pivotArea>
    </format>
    <format dxfId="11554">
      <pivotArea dataOnly="0" labelOnly="1" fieldPosition="0">
        <references count="3">
          <reference field="0" count="1" selected="0">
            <x v="51"/>
          </reference>
          <reference field="1" count="1" selected="0">
            <x v="526"/>
          </reference>
          <reference field="2" count="1">
            <x v="527"/>
          </reference>
        </references>
      </pivotArea>
    </format>
    <format dxfId="11553">
      <pivotArea dataOnly="0" labelOnly="1" fieldPosition="0">
        <references count="3">
          <reference field="0" count="1" selected="0">
            <x v="52"/>
          </reference>
          <reference field="1" count="1" selected="0">
            <x v="527"/>
          </reference>
          <reference field="2" count="1">
            <x v="528"/>
          </reference>
        </references>
      </pivotArea>
    </format>
    <format dxfId="11552">
      <pivotArea dataOnly="0" labelOnly="1" fieldPosition="0">
        <references count="3">
          <reference field="0" count="1" selected="0">
            <x v="53"/>
          </reference>
          <reference field="1" count="1" selected="0">
            <x v="528"/>
          </reference>
          <reference field="2" count="1">
            <x v="529"/>
          </reference>
        </references>
      </pivotArea>
    </format>
    <format dxfId="11551">
      <pivotArea dataOnly="0" labelOnly="1" fieldPosition="0">
        <references count="3">
          <reference field="0" count="1" selected="0">
            <x v="54"/>
          </reference>
          <reference field="1" count="1" selected="0">
            <x v="529"/>
          </reference>
          <reference field="2" count="1">
            <x v="530"/>
          </reference>
        </references>
      </pivotArea>
    </format>
    <format dxfId="11550">
      <pivotArea dataOnly="0" labelOnly="1" fieldPosition="0">
        <references count="3">
          <reference field="0" count="1" selected="0">
            <x v="55"/>
          </reference>
          <reference field="1" count="1" selected="0">
            <x v="530"/>
          </reference>
          <reference field="2" count="1">
            <x v="531"/>
          </reference>
        </references>
      </pivotArea>
    </format>
    <format dxfId="11549">
      <pivotArea dataOnly="0" labelOnly="1" fieldPosition="0">
        <references count="3">
          <reference field="0" count="1" selected="0">
            <x v="56"/>
          </reference>
          <reference field="1" count="1" selected="0">
            <x v="531"/>
          </reference>
          <reference field="2" count="1">
            <x v="532"/>
          </reference>
        </references>
      </pivotArea>
    </format>
    <format dxfId="11548">
      <pivotArea dataOnly="0" labelOnly="1" fieldPosition="0">
        <references count="3">
          <reference field="0" count="1" selected="0">
            <x v="57"/>
          </reference>
          <reference field="1" count="1" selected="0">
            <x v="532"/>
          </reference>
          <reference field="2" count="1">
            <x v="533"/>
          </reference>
        </references>
      </pivotArea>
    </format>
    <format dxfId="11547">
      <pivotArea dataOnly="0" labelOnly="1" fieldPosition="0">
        <references count="3">
          <reference field="0" count="1" selected="0">
            <x v="58"/>
          </reference>
          <reference field="1" count="1" selected="0">
            <x v="533"/>
          </reference>
          <reference field="2" count="1">
            <x v="534"/>
          </reference>
        </references>
      </pivotArea>
    </format>
    <format dxfId="11546">
      <pivotArea dataOnly="0" labelOnly="1" fieldPosition="0">
        <references count="3">
          <reference field="0" count="1" selected="0">
            <x v="59"/>
          </reference>
          <reference field="1" count="1" selected="0">
            <x v="534"/>
          </reference>
          <reference field="2" count="1">
            <x v="535"/>
          </reference>
        </references>
      </pivotArea>
    </format>
    <format dxfId="11545">
      <pivotArea dataOnly="0" labelOnly="1" fieldPosition="0">
        <references count="3">
          <reference field="0" count="1" selected="0">
            <x v="60"/>
          </reference>
          <reference field="1" count="1" selected="0">
            <x v="535"/>
          </reference>
          <reference field="2" count="1">
            <x v="536"/>
          </reference>
        </references>
      </pivotArea>
    </format>
    <format dxfId="11544">
      <pivotArea dataOnly="0" labelOnly="1" fieldPosition="0">
        <references count="3">
          <reference field="0" count="1" selected="0">
            <x v="61"/>
          </reference>
          <reference field="1" count="1" selected="0">
            <x v="536"/>
          </reference>
          <reference field="2" count="1">
            <x v="537"/>
          </reference>
        </references>
      </pivotArea>
    </format>
    <format dxfId="11543">
      <pivotArea dataOnly="0" labelOnly="1" fieldPosition="0">
        <references count="3">
          <reference field="0" count="1" selected="0">
            <x v="62"/>
          </reference>
          <reference field="1" count="1" selected="0">
            <x v="537"/>
          </reference>
          <reference field="2" count="1">
            <x v="538"/>
          </reference>
        </references>
      </pivotArea>
    </format>
    <format dxfId="11542">
      <pivotArea dataOnly="0" labelOnly="1" fieldPosition="0">
        <references count="3">
          <reference field="0" count="1" selected="0">
            <x v="63"/>
          </reference>
          <reference field="1" count="1" selected="0">
            <x v="538"/>
          </reference>
          <reference field="2" count="1">
            <x v="539"/>
          </reference>
        </references>
      </pivotArea>
    </format>
    <format dxfId="11541">
      <pivotArea dataOnly="0" labelOnly="1" fieldPosition="0">
        <references count="3">
          <reference field="0" count="1" selected="0">
            <x v="64"/>
          </reference>
          <reference field="1" count="1" selected="0">
            <x v="539"/>
          </reference>
          <reference field="2" count="1">
            <x v="540"/>
          </reference>
        </references>
      </pivotArea>
    </format>
    <format dxfId="11540">
      <pivotArea dataOnly="0" labelOnly="1" fieldPosition="0">
        <references count="3">
          <reference field="0" count="1" selected="0">
            <x v="65"/>
          </reference>
          <reference field="1" count="1" selected="0">
            <x v="540"/>
          </reference>
          <reference field="2" count="1">
            <x v="541"/>
          </reference>
        </references>
      </pivotArea>
    </format>
    <format dxfId="11539">
      <pivotArea dataOnly="0" labelOnly="1" fieldPosition="0">
        <references count="3">
          <reference field="0" count="1" selected="0">
            <x v="66"/>
          </reference>
          <reference field="1" count="1" selected="0">
            <x v="541"/>
          </reference>
          <reference field="2" count="1">
            <x v="542"/>
          </reference>
        </references>
      </pivotArea>
    </format>
    <format dxfId="11538">
      <pivotArea dataOnly="0" labelOnly="1" fieldPosition="0">
        <references count="3">
          <reference field="0" count="1" selected="0">
            <x v="67"/>
          </reference>
          <reference field="1" count="1" selected="0">
            <x v="542"/>
          </reference>
          <reference field="2" count="1">
            <x v="543"/>
          </reference>
        </references>
      </pivotArea>
    </format>
    <format dxfId="11537">
      <pivotArea dataOnly="0" labelOnly="1" fieldPosition="0">
        <references count="3">
          <reference field="0" count="1" selected="0">
            <x v="68"/>
          </reference>
          <reference field="1" count="1" selected="0">
            <x v="543"/>
          </reference>
          <reference field="2" count="1">
            <x v="544"/>
          </reference>
        </references>
      </pivotArea>
    </format>
    <format dxfId="11536">
      <pivotArea dataOnly="0" labelOnly="1" fieldPosition="0">
        <references count="3">
          <reference field="0" count="1" selected="0">
            <x v="69"/>
          </reference>
          <reference field="1" count="1" selected="0">
            <x v="544"/>
          </reference>
          <reference field="2" count="1">
            <x v="545"/>
          </reference>
        </references>
      </pivotArea>
    </format>
    <format dxfId="11535">
      <pivotArea dataOnly="0" labelOnly="1" fieldPosition="0">
        <references count="3">
          <reference field="0" count="1" selected="0">
            <x v="70"/>
          </reference>
          <reference field="1" count="1" selected="0">
            <x v="545"/>
          </reference>
          <reference field="2" count="1">
            <x v="546"/>
          </reference>
        </references>
      </pivotArea>
    </format>
    <format dxfId="11534">
      <pivotArea dataOnly="0" labelOnly="1" fieldPosition="0">
        <references count="3">
          <reference field="0" count="1" selected="0">
            <x v="71"/>
          </reference>
          <reference field="1" count="1" selected="0">
            <x v="546"/>
          </reference>
          <reference field="2" count="1">
            <x v="547"/>
          </reference>
        </references>
      </pivotArea>
    </format>
    <format dxfId="11533">
      <pivotArea dataOnly="0" labelOnly="1" fieldPosition="0">
        <references count="3">
          <reference field="0" count="1" selected="0">
            <x v="72"/>
          </reference>
          <reference field="1" count="1" selected="0">
            <x v="547"/>
          </reference>
          <reference field="2" count="1">
            <x v="548"/>
          </reference>
        </references>
      </pivotArea>
    </format>
    <format dxfId="11532">
      <pivotArea dataOnly="0" labelOnly="1" fieldPosition="0">
        <references count="3">
          <reference field="0" count="1" selected="0">
            <x v="73"/>
          </reference>
          <reference field="1" count="1" selected="0">
            <x v="548"/>
          </reference>
          <reference field="2" count="1">
            <x v="549"/>
          </reference>
        </references>
      </pivotArea>
    </format>
    <format dxfId="11531">
      <pivotArea dataOnly="0" labelOnly="1" fieldPosition="0">
        <references count="3">
          <reference field="0" count="1" selected="0">
            <x v="74"/>
          </reference>
          <reference field="1" count="1" selected="0">
            <x v="549"/>
          </reference>
          <reference field="2" count="1">
            <x v="550"/>
          </reference>
        </references>
      </pivotArea>
    </format>
    <format dxfId="11530">
      <pivotArea dataOnly="0" labelOnly="1" fieldPosition="0">
        <references count="3">
          <reference field="0" count="1" selected="0">
            <x v="75"/>
          </reference>
          <reference field="1" count="1" selected="0">
            <x v="550"/>
          </reference>
          <reference field="2" count="1">
            <x v="551"/>
          </reference>
        </references>
      </pivotArea>
    </format>
    <format dxfId="11529">
      <pivotArea dataOnly="0" labelOnly="1" fieldPosition="0">
        <references count="3">
          <reference field="0" count="1" selected="0">
            <x v="76"/>
          </reference>
          <reference field="1" count="1" selected="0">
            <x v="551"/>
          </reference>
          <reference field="2" count="1">
            <x v="552"/>
          </reference>
        </references>
      </pivotArea>
    </format>
    <format dxfId="11528">
      <pivotArea dataOnly="0" labelOnly="1" fieldPosition="0">
        <references count="3">
          <reference field="0" count="1" selected="0">
            <x v="77"/>
          </reference>
          <reference field="1" count="1" selected="0">
            <x v="552"/>
          </reference>
          <reference field="2" count="1">
            <x v="553"/>
          </reference>
        </references>
      </pivotArea>
    </format>
    <format dxfId="11527">
      <pivotArea dataOnly="0" labelOnly="1" fieldPosition="0">
        <references count="3">
          <reference field="0" count="1" selected="0">
            <x v="78"/>
          </reference>
          <reference field="1" count="1" selected="0">
            <x v="553"/>
          </reference>
          <reference field="2" count="1">
            <x v="554"/>
          </reference>
        </references>
      </pivotArea>
    </format>
    <format dxfId="11526">
      <pivotArea dataOnly="0" labelOnly="1" fieldPosition="0">
        <references count="3">
          <reference field="0" count="1" selected="0">
            <x v="79"/>
          </reference>
          <reference field="1" count="1" selected="0">
            <x v="554"/>
          </reference>
          <reference field="2" count="1">
            <x v="555"/>
          </reference>
        </references>
      </pivotArea>
    </format>
    <format dxfId="11525">
      <pivotArea dataOnly="0" labelOnly="1" fieldPosition="0">
        <references count="3">
          <reference field="0" count="1" selected="0">
            <x v="80"/>
          </reference>
          <reference field="1" count="1" selected="0">
            <x v="555"/>
          </reference>
          <reference field="2" count="1">
            <x v="556"/>
          </reference>
        </references>
      </pivotArea>
    </format>
    <format dxfId="11524">
      <pivotArea dataOnly="0" labelOnly="1" fieldPosition="0">
        <references count="3">
          <reference field="0" count="1" selected="0">
            <x v="81"/>
          </reference>
          <reference field="1" count="1" selected="0">
            <x v="556"/>
          </reference>
          <reference field="2" count="1">
            <x v="557"/>
          </reference>
        </references>
      </pivotArea>
    </format>
    <format dxfId="11523">
      <pivotArea dataOnly="0" labelOnly="1" fieldPosition="0">
        <references count="3">
          <reference field="0" count="1" selected="0">
            <x v="82"/>
          </reference>
          <reference field="1" count="1" selected="0">
            <x v="557"/>
          </reference>
          <reference field="2" count="1">
            <x v="558"/>
          </reference>
        </references>
      </pivotArea>
    </format>
    <format dxfId="11522">
      <pivotArea dataOnly="0" labelOnly="1" fieldPosition="0">
        <references count="3">
          <reference field="0" count="1" selected="0">
            <x v="83"/>
          </reference>
          <reference field="1" count="1" selected="0">
            <x v="558"/>
          </reference>
          <reference field="2" count="1">
            <x v="559"/>
          </reference>
        </references>
      </pivotArea>
    </format>
    <format dxfId="11521">
      <pivotArea dataOnly="0" labelOnly="1" fieldPosition="0">
        <references count="3">
          <reference field="0" count="1" selected="0">
            <x v="84"/>
          </reference>
          <reference field="1" count="1" selected="0">
            <x v="559"/>
          </reference>
          <reference field="2" count="1">
            <x v="560"/>
          </reference>
        </references>
      </pivotArea>
    </format>
    <format dxfId="11520">
      <pivotArea dataOnly="0" labelOnly="1" fieldPosition="0">
        <references count="3">
          <reference field="0" count="1" selected="0">
            <x v="85"/>
          </reference>
          <reference field="1" count="1" selected="0">
            <x v="560"/>
          </reference>
          <reference field="2" count="1">
            <x v="561"/>
          </reference>
        </references>
      </pivotArea>
    </format>
    <format dxfId="11519">
      <pivotArea dataOnly="0" labelOnly="1" fieldPosition="0">
        <references count="3">
          <reference field="0" count="1" selected="0">
            <x v="86"/>
          </reference>
          <reference field="1" count="1" selected="0">
            <x v="561"/>
          </reference>
          <reference field="2" count="1">
            <x v="562"/>
          </reference>
        </references>
      </pivotArea>
    </format>
    <format dxfId="11518">
      <pivotArea dataOnly="0" labelOnly="1" fieldPosition="0">
        <references count="3">
          <reference field="0" count="1" selected="0">
            <x v="87"/>
          </reference>
          <reference field="1" count="1" selected="0">
            <x v="562"/>
          </reference>
          <reference field="2" count="1">
            <x v="563"/>
          </reference>
        </references>
      </pivotArea>
    </format>
    <format dxfId="11517">
      <pivotArea dataOnly="0" labelOnly="1" fieldPosition="0">
        <references count="3">
          <reference field="0" count="1" selected="0">
            <x v="88"/>
          </reference>
          <reference field="1" count="1" selected="0">
            <x v="563"/>
          </reference>
          <reference field="2" count="1">
            <x v="564"/>
          </reference>
        </references>
      </pivotArea>
    </format>
    <format dxfId="11516">
      <pivotArea dataOnly="0" labelOnly="1" fieldPosition="0">
        <references count="3">
          <reference field="0" count="1" selected="0">
            <x v="89"/>
          </reference>
          <reference field="1" count="1" selected="0">
            <x v="564"/>
          </reference>
          <reference field="2" count="1">
            <x v="565"/>
          </reference>
        </references>
      </pivotArea>
    </format>
    <format dxfId="11515">
      <pivotArea dataOnly="0" labelOnly="1" fieldPosition="0">
        <references count="3">
          <reference field="0" count="1" selected="0">
            <x v="90"/>
          </reference>
          <reference field="1" count="1" selected="0">
            <x v="565"/>
          </reference>
          <reference field="2" count="1">
            <x v="566"/>
          </reference>
        </references>
      </pivotArea>
    </format>
    <format dxfId="11514">
      <pivotArea dataOnly="0" labelOnly="1" fieldPosition="0">
        <references count="3">
          <reference field="0" count="1" selected="0">
            <x v="91"/>
          </reference>
          <reference field="1" count="1" selected="0">
            <x v="566"/>
          </reference>
          <reference field="2" count="1">
            <x v="567"/>
          </reference>
        </references>
      </pivotArea>
    </format>
    <format dxfId="11513">
      <pivotArea dataOnly="0" labelOnly="1" fieldPosition="0">
        <references count="3">
          <reference field="0" count="1" selected="0">
            <x v="92"/>
          </reference>
          <reference field="1" count="1" selected="0">
            <x v="567"/>
          </reference>
          <reference field="2" count="1">
            <x v="568"/>
          </reference>
        </references>
      </pivotArea>
    </format>
    <format dxfId="11512">
      <pivotArea dataOnly="0" labelOnly="1" fieldPosition="0">
        <references count="3">
          <reference field="0" count="1" selected="0">
            <x v="93"/>
          </reference>
          <reference field="1" count="1" selected="0">
            <x v="568"/>
          </reference>
          <reference field="2" count="1">
            <x v="569"/>
          </reference>
        </references>
      </pivotArea>
    </format>
    <format dxfId="11511">
      <pivotArea dataOnly="0" labelOnly="1" fieldPosition="0">
        <references count="3">
          <reference field="0" count="1" selected="0">
            <x v="94"/>
          </reference>
          <reference field="1" count="1" selected="0">
            <x v="569"/>
          </reference>
          <reference field="2" count="1">
            <x v="570"/>
          </reference>
        </references>
      </pivotArea>
    </format>
    <format dxfId="11510">
      <pivotArea dataOnly="0" labelOnly="1" fieldPosition="0">
        <references count="3">
          <reference field="0" count="1" selected="0">
            <x v="95"/>
          </reference>
          <reference field="1" count="1" selected="0">
            <x v="570"/>
          </reference>
          <reference field="2" count="1">
            <x v="571"/>
          </reference>
        </references>
      </pivotArea>
    </format>
    <format dxfId="11509">
      <pivotArea dataOnly="0" labelOnly="1" fieldPosition="0">
        <references count="3">
          <reference field="0" count="1" selected="0">
            <x v="96"/>
          </reference>
          <reference field="1" count="1" selected="0">
            <x v="571"/>
          </reference>
          <reference field="2" count="1">
            <x v="572"/>
          </reference>
        </references>
      </pivotArea>
    </format>
    <format dxfId="11508">
      <pivotArea dataOnly="0" labelOnly="1" fieldPosition="0">
        <references count="3">
          <reference field="0" count="1" selected="0">
            <x v="97"/>
          </reference>
          <reference field="1" count="1" selected="0">
            <x v="572"/>
          </reference>
          <reference field="2" count="1">
            <x v="573"/>
          </reference>
        </references>
      </pivotArea>
    </format>
    <format dxfId="11507">
      <pivotArea dataOnly="0" labelOnly="1" fieldPosition="0">
        <references count="3">
          <reference field="0" count="1" selected="0">
            <x v="98"/>
          </reference>
          <reference field="1" count="1" selected="0">
            <x v="573"/>
          </reference>
          <reference field="2" count="1">
            <x v="574"/>
          </reference>
        </references>
      </pivotArea>
    </format>
    <format dxfId="11506">
      <pivotArea dataOnly="0" labelOnly="1" fieldPosition="0">
        <references count="3">
          <reference field="0" count="1" selected="0">
            <x v="99"/>
          </reference>
          <reference field="1" count="1" selected="0">
            <x v="574"/>
          </reference>
          <reference field="2" count="1">
            <x v="575"/>
          </reference>
        </references>
      </pivotArea>
    </format>
    <format dxfId="11505">
      <pivotArea dataOnly="0" labelOnly="1" fieldPosition="0">
        <references count="3">
          <reference field="0" count="1" selected="0">
            <x v="100"/>
          </reference>
          <reference field="1" count="1" selected="0">
            <x v="575"/>
          </reference>
          <reference field="2" count="1">
            <x v="576"/>
          </reference>
        </references>
      </pivotArea>
    </format>
    <format dxfId="11504">
      <pivotArea dataOnly="0" labelOnly="1" fieldPosition="0">
        <references count="3">
          <reference field="0" count="1" selected="0">
            <x v="101"/>
          </reference>
          <reference field="1" count="1" selected="0">
            <x v="576"/>
          </reference>
          <reference field="2" count="1">
            <x v="577"/>
          </reference>
        </references>
      </pivotArea>
    </format>
    <format dxfId="11503">
      <pivotArea dataOnly="0" labelOnly="1" fieldPosition="0">
        <references count="3">
          <reference field="0" count="1" selected="0">
            <x v="102"/>
          </reference>
          <reference field="1" count="1" selected="0">
            <x v="577"/>
          </reference>
          <reference field="2" count="1">
            <x v="578"/>
          </reference>
        </references>
      </pivotArea>
    </format>
    <format dxfId="11502">
      <pivotArea dataOnly="0" labelOnly="1" fieldPosition="0">
        <references count="3">
          <reference field="0" count="1" selected="0">
            <x v="103"/>
          </reference>
          <reference field="1" count="1" selected="0">
            <x v="578"/>
          </reference>
          <reference field="2" count="1">
            <x v="579"/>
          </reference>
        </references>
      </pivotArea>
    </format>
    <format dxfId="11501">
      <pivotArea dataOnly="0" labelOnly="1" fieldPosition="0">
        <references count="3">
          <reference field="0" count="1" selected="0">
            <x v="104"/>
          </reference>
          <reference field="1" count="1" selected="0">
            <x v="579"/>
          </reference>
          <reference field="2" count="1">
            <x v="580"/>
          </reference>
        </references>
      </pivotArea>
    </format>
    <format dxfId="11500">
      <pivotArea dataOnly="0" labelOnly="1" fieldPosition="0">
        <references count="3">
          <reference field="0" count="1" selected="0">
            <x v="105"/>
          </reference>
          <reference field="1" count="1" selected="0">
            <x v="580"/>
          </reference>
          <reference field="2" count="1">
            <x v="581"/>
          </reference>
        </references>
      </pivotArea>
    </format>
    <format dxfId="11499">
      <pivotArea dataOnly="0" labelOnly="1" fieldPosition="0">
        <references count="3">
          <reference field="0" count="1" selected="0">
            <x v="106"/>
          </reference>
          <reference field="1" count="1" selected="0">
            <x v="581"/>
          </reference>
          <reference field="2" count="1">
            <x v="582"/>
          </reference>
        </references>
      </pivotArea>
    </format>
    <format dxfId="11498">
      <pivotArea dataOnly="0" labelOnly="1" fieldPosition="0">
        <references count="3">
          <reference field="0" count="1" selected="0">
            <x v="107"/>
          </reference>
          <reference field="1" count="1" selected="0">
            <x v="582"/>
          </reference>
          <reference field="2" count="1">
            <x v="583"/>
          </reference>
        </references>
      </pivotArea>
    </format>
    <format dxfId="11497">
      <pivotArea dataOnly="0" labelOnly="1" fieldPosition="0">
        <references count="3">
          <reference field="0" count="1" selected="0">
            <x v="108"/>
          </reference>
          <reference field="1" count="1" selected="0">
            <x v="583"/>
          </reference>
          <reference field="2" count="1">
            <x v="584"/>
          </reference>
        </references>
      </pivotArea>
    </format>
    <format dxfId="11496">
      <pivotArea dataOnly="0" labelOnly="1" fieldPosition="0">
        <references count="3">
          <reference field="0" count="1" selected="0">
            <x v="109"/>
          </reference>
          <reference field="1" count="1" selected="0">
            <x v="584"/>
          </reference>
          <reference field="2" count="1">
            <x v="585"/>
          </reference>
        </references>
      </pivotArea>
    </format>
    <format dxfId="11495">
      <pivotArea dataOnly="0" labelOnly="1" fieldPosition="0">
        <references count="3">
          <reference field="0" count="1" selected="0">
            <x v="110"/>
          </reference>
          <reference field="1" count="1" selected="0">
            <x v="585"/>
          </reference>
          <reference field="2" count="1">
            <x v="586"/>
          </reference>
        </references>
      </pivotArea>
    </format>
    <format dxfId="11494">
      <pivotArea dataOnly="0" labelOnly="1" fieldPosition="0">
        <references count="3">
          <reference field="0" count="1" selected="0">
            <x v="111"/>
          </reference>
          <reference field="1" count="1" selected="0">
            <x v="586"/>
          </reference>
          <reference field="2" count="1">
            <x v="587"/>
          </reference>
        </references>
      </pivotArea>
    </format>
    <format dxfId="11493">
      <pivotArea dataOnly="0" labelOnly="1" fieldPosition="0">
        <references count="3">
          <reference field="0" count="1" selected="0">
            <x v="112"/>
          </reference>
          <reference field="1" count="1" selected="0">
            <x v="587"/>
          </reference>
          <reference field="2" count="1">
            <x v="588"/>
          </reference>
        </references>
      </pivotArea>
    </format>
    <format dxfId="11492">
      <pivotArea dataOnly="0" labelOnly="1" fieldPosition="0">
        <references count="3">
          <reference field="0" count="1" selected="0">
            <x v="113"/>
          </reference>
          <reference field="1" count="1" selected="0">
            <x v="588"/>
          </reference>
          <reference field="2" count="1">
            <x v="589"/>
          </reference>
        </references>
      </pivotArea>
    </format>
    <format dxfId="11491">
      <pivotArea dataOnly="0" labelOnly="1" fieldPosition="0">
        <references count="3">
          <reference field="0" count="1" selected="0">
            <x v="114"/>
          </reference>
          <reference field="1" count="1" selected="0">
            <x v="589"/>
          </reference>
          <reference field="2" count="1">
            <x v="590"/>
          </reference>
        </references>
      </pivotArea>
    </format>
    <format dxfId="11490">
      <pivotArea dataOnly="0" labelOnly="1" fieldPosition="0">
        <references count="3">
          <reference field="0" count="1" selected="0">
            <x v="115"/>
          </reference>
          <reference field="1" count="1" selected="0">
            <x v="590"/>
          </reference>
          <reference field="2" count="1">
            <x v="591"/>
          </reference>
        </references>
      </pivotArea>
    </format>
    <format dxfId="11489">
      <pivotArea dataOnly="0" labelOnly="1" fieldPosition="0">
        <references count="3">
          <reference field="0" count="1" selected="0">
            <x v="116"/>
          </reference>
          <reference field="1" count="1" selected="0">
            <x v="591"/>
          </reference>
          <reference field="2" count="1">
            <x v="592"/>
          </reference>
        </references>
      </pivotArea>
    </format>
    <format dxfId="11488">
      <pivotArea dataOnly="0" labelOnly="1" fieldPosition="0">
        <references count="3">
          <reference field="0" count="1" selected="0">
            <x v="117"/>
          </reference>
          <reference field="1" count="1" selected="0">
            <x v="592"/>
          </reference>
          <reference field="2" count="1">
            <x v="593"/>
          </reference>
        </references>
      </pivotArea>
    </format>
    <format dxfId="11487">
      <pivotArea dataOnly="0" labelOnly="1" fieldPosition="0">
        <references count="3">
          <reference field="0" count="1" selected="0">
            <x v="118"/>
          </reference>
          <reference field="1" count="1" selected="0">
            <x v="593"/>
          </reference>
          <reference field="2" count="1">
            <x v="594"/>
          </reference>
        </references>
      </pivotArea>
    </format>
    <format dxfId="11486">
      <pivotArea dataOnly="0" labelOnly="1" fieldPosition="0">
        <references count="3">
          <reference field="0" count="1" selected="0">
            <x v="119"/>
          </reference>
          <reference field="1" count="1" selected="0">
            <x v="594"/>
          </reference>
          <reference field="2" count="1">
            <x v="595"/>
          </reference>
        </references>
      </pivotArea>
    </format>
    <format dxfId="11485">
      <pivotArea dataOnly="0" labelOnly="1" fieldPosition="0">
        <references count="3">
          <reference field="0" count="1" selected="0">
            <x v="120"/>
          </reference>
          <reference field="1" count="1" selected="0">
            <x v="595"/>
          </reference>
          <reference field="2" count="1">
            <x v="596"/>
          </reference>
        </references>
      </pivotArea>
    </format>
    <format dxfId="11484">
      <pivotArea dataOnly="0" labelOnly="1" fieldPosition="0">
        <references count="3">
          <reference field="0" count="1" selected="0">
            <x v="121"/>
          </reference>
          <reference field="1" count="1" selected="0">
            <x v="596"/>
          </reference>
          <reference field="2" count="1">
            <x v="597"/>
          </reference>
        </references>
      </pivotArea>
    </format>
    <format dxfId="11483">
      <pivotArea dataOnly="0" labelOnly="1" fieldPosition="0">
        <references count="3">
          <reference field="0" count="1" selected="0">
            <x v="122"/>
          </reference>
          <reference field="1" count="1" selected="0">
            <x v="597"/>
          </reference>
          <reference field="2" count="1">
            <x v="598"/>
          </reference>
        </references>
      </pivotArea>
    </format>
    <format dxfId="11482">
      <pivotArea dataOnly="0" labelOnly="1" fieldPosition="0">
        <references count="3">
          <reference field="0" count="1" selected="0">
            <x v="123"/>
          </reference>
          <reference field="1" count="1" selected="0">
            <x v="598"/>
          </reference>
          <reference field="2" count="1">
            <x v="599"/>
          </reference>
        </references>
      </pivotArea>
    </format>
    <format dxfId="11481">
      <pivotArea dataOnly="0" labelOnly="1" fieldPosition="0">
        <references count="3">
          <reference field="0" count="1" selected="0">
            <x v="124"/>
          </reference>
          <reference field="1" count="1" selected="0">
            <x v="599"/>
          </reference>
          <reference field="2" count="1">
            <x v="600"/>
          </reference>
        </references>
      </pivotArea>
    </format>
    <format dxfId="11480">
      <pivotArea dataOnly="0" labelOnly="1" fieldPosition="0">
        <references count="3">
          <reference field="0" count="1" selected="0">
            <x v="125"/>
          </reference>
          <reference field="1" count="1" selected="0">
            <x v="600"/>
          </reference>
          <reference field="2" count="1">
            <x v="601"/>
          </reference>
        </references>
      </pivotArea>
    </format>
    <format dxfId="11479">
      <pivotArea dataOnly="0" labelOnly="1" fieldPosition="0">
        <references count="3">
          <reference field="0" count="1" selected="0">
            <x v="126"/>
          </reference>
          <reference field="1" count="1" selected="0">
            <x v="601"/>
          </reference>
          <reference field="2" count="1">
            <x v="602"/>
          </reference>
        </references>
      </pivotArea>
    </format>
    <format dxfId="11478">
      <pivotArea dataOnly="0" labelOnly="1" fieldPosition="0">
        <references count="3">
          <reference field="0" count="1" selected="0">
            <x v="127"/>
          </reference>
          <reference field="1" count="1" selected="0">
            <x v="602"/>
          </reference>
          <reference field="2" count="1">
            <x v="603"/>
          </reference>
        </references>
      </pivotArea>
    </format>
    <format dxfId="11477">
      <pivotArea dataOnly="0" labelOnly="1" fieldPosition="0">
        <references count="3">
          <reference field="0" count="1" selected="0">
            <x v="128"/>
          </reference>
          <reference field="1" count="1" selected="0">
            <x v="603"/>
          </reference>
          <reference field="2" count="1">
            <x v="604"/>
          </reference>
        </references>
      </pivotArea>
    </format>
    <format dxfId="11476">
      <pivotArea dataOnly="0" labelOnly="1" fieldPosition="0">
        <references count="3">
          <reference field="0" count="1" selected="0">
            <x v="129"/>
          </reference>
          <reference field="1" count="1" selected="0">
            <x v="604"/>
          </reference>
          <reference field="2" count="1">
            <x v="605"/>
          </reference>
        </references>
      </pivotArea>
    </format>
    <format dxfId="11475">
      <pivotArea dataOnly="0" labelOnly="1" fieldPosition="0">
        <references count="3">
          <reference field="0" count="1" selected="0">
            <x v="130"/>
          </reference>
          <reference field="1" count="1" selected="0">
            <x v="605"/>
          </reference>
          <reference field="2" count="1">
            <x v="606"/>
          </reference>
        </references>
      </pivotArea>
    </format>
    <format dxfId="11474">
      <pivotArea dataOnly="0" labelOnly="1" fieldPosition="0">
        <references count="3">
          <reference field="0" count="1" selected="0">
            <x v="131"/>
          </reference>
          <reference field="1" count="1" selected="0">
            <x v="606"/>
          </reference>
          <reference field="2" count="1">
            <x v="607"/>
          </reference>
        </references>
      </pivotArea>
    </format>
    <format dxfId="11473">
      <pivotArea dataOnly="0" labelOnly="1" fieldPosition="0">
        <references count="3">
          <reference field="0" count="1" selected="0">
            <x v="132"/>
          </reference>
          <reference field="1" count="1" selected="0">
            <x v="607"/>
          </reference>
          <reference field="2" count="1">
            <x v="608"/>
          </reference>
        </references>
      </pivotArea>
    </format>
    <format dxfId="11472">
      <pivotArea dataOnly="0" labelOnly="1" fieldPosition="0">
        <references count="3">
          <reference field="0" count="1" selected="0">
            <x v="133"/>
          </reference>
          <reference field="1" count="1" selected="0">
            <x v="608"/>
          </reference>
          <reference field="2" count="1">
            <x v="609"/>
          </reference>
        </references>
      </pivotArea>
    </format>
    <format dxfId="11471">
      <pivotArea dataOnly="0" labelOnly="1" fieldPosition="0">
        <references count="3">
          <reference field="0" count="1" selected="0">
            <x v="134"/>
          </reference>
          <reference field="1" count="1" selected="0">
            <x v="609"/>
          </reference>
          <reference field="2" count="1">
            <x v="610"/>
          </reference>
        </references>
      </pivotArea>
    </format>
    <format dxfId="11470">
      <pivotArea dataOnly="0" labelOnly="1" fieldPosition="0">
        <references count="3">
          <reference field="0" count="1" selected="0">
            <x v="135"/>
          </reference>
          <reference field="1" count="1" selected="0">
            <x v="610"/>
          </reference>
          <reference field="2" count="1">
            <x v="611"/>
          </reference>
        </references>
      </pivotArea>
    </format>
    <format dxfId="11469">
      <pivotArea dataOnly="0" labelOnly="1" fieldPosition="0">
        <references count="3">
          <reference field="0" count="1" selected="0">
            <x v="136"/>
          </reference>
          <reference field="1" count="1" selected="0">
            <x v="611"/>
          </reference>
          <reference field="2" count="1">
            <x v="612"/>
          </reference>
        </references>
      </pivotArea>
    </format>
    <format dxfId="11468">
      <pivotArea dataOnly="0" labelOnly="1" fieldPosition="0">
        <references count="3">
          <reference field="0" count="1" selected="0">
            <x v="137"/>
          </reference>
          <reference field="1" count="1" selected="0">
            <x v="612"/>
          </reference>
          <reference field="2" count="1">
            <x v="613"/>
          </reference>
        </references>
      </pivotArea>
    </format>
    <format dxfId="11467">
      <pivotArea dataOnly="0" labelOnly="1" fieldPosition="0">
        <references count="3">
          <reference field="0" count="1" selected="0">
            <x v="138"/>
          </reference>
          <reference field="1" count="1" selected="0">
            <x v="613"/>
          </reference>
          <reference field="2" count="1">
            <x v="614"/>
          </reference>
        </references>
      </pivotArea>
    </format>
    <format dxfId="11466">
      <pivotArea dataOnly="0" labelOnly="1" fieldPosition="0">
        <references count="3">
          <reference field="0" count="1" selected="0">
            <x v="139"/>
          </reference>
          <reference field="1" count="1" selected="0">
            <x v="614"/>
          </reference>
          <reference field="2" count="1">
            <x v="615"/>
          </reference>
        </references>
      </pivotArea>
    </format>
    <format dxfId="11465">
      <pivotArea dataOnly="0" labelOnly="1" fieldPosition="0">
        <references count="3">
          <reference field="0" count="1" selected="0">
            <x v="140"/>
          </reference>
          <reference field="1" count="1" selected="0">
            <x v="615"/>
          </reference>
          <reference field="2" count="1">
            <x v="616"/>
          </reference>
        </references>
      </pivotArea>
    </format>
    <format dxfId="11464">
      <pivotArea dataOnly="0" labelOnly="1" fieldPosition="0">
        <references count="3">
          <reference field="0" count="1" selected="0">
            <x v="141"/>
          </reference>
          <reference field="1" count="1" selected="0">
            <x v="616"/>
          </reference>
          <reference field="2" count="1">
            <x v="617"/>
          </reference>
        </references>
      </pivotArea>
    </format>
    <format dxfId="11463">
      <pivotArea dataOnly="0" labelOnly="1" fieldPosition="0">
        <references count="3">
          <reference field="0" count="1" selected="0">
            <x v="142"/>
          </reference>
          <reference field="1" count="1" selected="0">
            <x v="617"/>
          </reference>
          <reference field="2" count="1">
            <x v="618"/>
          </reference>
        </references>
      </pivotArea>
    </format>
    <format dxfId="11462">
      <pivotArea dataOnly="0" labelOnly="1" fieldPosition="0">
        <references count="3">
          <reference field="0" count="1" selected="0">
            <x v="143"/>
          </reference>
          <reference field="1" count="1" selected="0">
            <x v="618"/>
          </reference>
          <reference field="2" count="1">
            <x v="619"/>
          </reference>
        </references>
      </pivotArea>
    </format>
    <format dxfId="11461">
      <pivotArea dataOnly="0" labelOnly="1" fieldPosition="0">
        <references count="3">
          <reference field="0" count="1" selected="0">
            <x v="144"/>
          </reference>
          <reference field="1" count="1" selected="0">
            <x v="619"/>
          </reference>
          <reference field="2" count="1">
            <x v="620"/>
          </reference>
        </references>
      </pivotArea>
    </format>
    <format dxfId="11460">
      <pivotArea dataOnly="0" labelOnly="1" fieldPosition="0">
        <references count="3">
          <reference field="0" count="1" selected="0">
            <x v="145"/>
          </reference>
          <reference field="1" count="1" selected="0">
            <x v="620"/>
          </reference>
          <reference field="2" count="1">
            <x v="621"/>
          </reference>
        </references>
      </pivotArea>
    </format>
    <format dxfId="11459">
      <pivotArea dataOnly="0" labelOnly="1" fieldPosition="0">
        <references count="3">
          <reference field="0" count="1" selected="0">
            <x v="146"/>
          </reference>
          <reference field="1" count="1" selected="0">
            <x v="621"/>
          </reference>
          <reference field="2" count="1">
            <x v="622"/>
          </reference>
        </references>
      </pivotArea>
    </format>
    <format dxfId="11458">
      <pivotArea dataOnly="0" labelOnly="1" fieldPosition="0">
        <references count="3">
          <reference field="0" count="1" selected="0">
            <x v="147"/>
          </reference>
          <reference field="1" count="1" selected="0">
            <x v="622"/>
          </reference>
          <reference field="2" count="1">
            <x v="623"/>
          </reference>
        </references>
      </pivotArea>
    </format>
    <format dxfId="11457">
      <pivotArea dataOnly="0" labelOnly="1" fieldPosition="0">
        <references count="3">
          <reference field="0" count="1" selected="0">
            <x v="148"/>
          </reference>
          <reference field="1" count="1" selected="0">
            <x v="623"/>
          </reference>
          <reference field="2" count="1">
            <x v="624"/>
          </reference>
        </references>
      </pivotArea>
    </format>
    <format dxfId="11456">
      <pivotArea dataOnly="0" labelOnly="1" fieldPosition="0">
        <references count="3">
          <reference field="0" count="1" selected="0">
            <x v="149"/>
          </reference>
          <reference field="1" count="1" selected="0">
            <x v="624"/>
          </reference>
          <reference field="2" count="1">
            <x v="625"/>
          </reference>
        </references>
      </pivotArea>
    </format>
    <format dxfId="11455">
      <pivotArea dataOnly="0" labelOnly="1" fieldPosition="0">
        <references count="3">
          <reference field="0" count="1" selected="0">
            <x v="150"/>
          </reference>
          <reference field="1" count="1" selected="0">
            <x v="625"/>
          </reference>
          <reference field="2" count="1">
            <x v="626"/>
          </reference>
        </references>
      </pivotArea>
    </format>
    <format dxfId="11454">
      <pivotArea dataOnly="0" labelOnly="1" fieldPosition="0">
        <references count="3">
          <reference field="0" count="1" selected="0">
            <x v="151"/>
          </reference>
          <reference field="1" count="1" selected="0">
            <x v="626"/>
          </reference>
          <reference field="2" count="1">
            <x v="627"/>
          </reference>
        </references>
      </pivotArea>
    </format>
    <format dxfId="11453">
      <pivotArea dataOnly="0" labelOnly="1" fieldPosition="0">
        <references count="3">
          <reference field="0" count="1" selected="0">
            <x v="152"/>
          </reference>
          <reference field="1" count="1" selected="0">
            <x v="627"/>
          </reference>
          <reference field="2" count="1">
            <x v="628"/>
          </reference>
        </references>
      </pivotArea>
    </format>
    <format dxfId="11452">
      <pivotArea dataOnly="0" labelOnly="1" fieldPosition="0">
        <references count="3">
          <reference field="0" count="1" selected="0">
            <x v="153"/>
          </reference>
          <reference field="1" count="1" selected="0">
            <x v="628"/>
          </reference>
          <reference field="2" count="1">
            <x v="629"/>
          </reference>
        </references>
      </pivotArea>
    </format>
    <format dxfId="11451">
      <pivotArea dataOnly="0" labelOnly="1" fieldPosition="0">
        <references count="3">
          <reference field="0" count="1" selected="0">
            <x v="154"/>
          </reference>
          <reference field="1" count="1" selected="0">
            <x v="629"/>
          </reference>
          <reference field="2" count="1">
            <x v="630"/>
          </reference>
        </references>
      </pivotArea>
    </format>
    <format dxfId="11450">
      <pivotArea dataOnly="0" labelOnly="1" fieldPosition="0">
        <references count="3">
          <reference field="0" count="1" selected="0">
            <x v="155"/>
          </reference>
          <reference field="1" count="1" selected="0">
            <x v="630"/>
          </reference>
          <reference field="2" count="1">
            <x v="631"/>
          </reference>
        </references>
      </pivotArea>
    </format>
    <format dxfId="11449">
      <pivotArea dataOnly="0" labelOnly="1" fieldPosition="0">
        <references count="3">
          <reference field="0" count="1" selected="0">
            <x v="156"/>
          </reference>
          <reference field="1" count="1" selected="0">
            <x v="631"/>
          </reference>
          <reference field="2" count="1">
            <x v="632"/>
          </reference>
        </references>
      </pivotArea>
    </format>
    <format dxfId="11448">
      <pivotArea dataOnly="0" labelOnly="1" fieldPosition="0">
        <references count="3">
          <reference field="0" count="1" selected="0">
            <x v="157"/>
          </reference>
          <reference field="1" count="1" selected="0">
            <x v="632"/>
          </reference>
          <reference field="2" count="1">
            <x v="633"/>
          </reference>
        </references>
      </pivotArea>
    </format>
    <format dxfId="11447">
      <pivotArea dataOnly="0" labelOnly="1" fieldPosition="0">
        <references count="3">
          <reference field="0" count="1" selected="0">
            <x v="158"/>
          </reference>
          <reference field="1" count="1" selected="0">
            <x v="633"/>
          </reference>
          <reference field="2" count="1">
            <x v="634"/>
          </reference>
        </references>
      </pivotArea>
    </format>
    <format dxfId="11446">
      <pivotArea dataOnly="0" labelOnly="1" fieldPosition="0">
        <references count="3">
          <reference field="0" count="1" selected="0">
            <x v="159"/>
          </reference>
          <reference field="1" count="1" selected="0">
            <x v="634"/>
          </reference>
          <reference field="2" count="1">
            <x v="635"/>
          </reference>
        </references>
      </pivotArea>
    </format>
    <format dxfId="11445">
      <pivotArea dataOnly="0" labelOnly="1" fieldPosition="0">
        <references count="3">
          <reference field="0" count="1" selected="0">
            <x v="160"/>
          </reference>
          <reference field="1" count="1" selected="0">
            <x v="635"/>
          </reference>
          <reference field="2" count="1">
            <x v="636"/>
          </reference>
        </references>
      </pivotArea>
    </format>
    <format dxfId="11444">
      <pivotArea dataOnly="0" labelOnly="1" fieldPosition="0">
        <references count="3">
          <reference field="0" count="1" selected="0">
            <x v="161"/>
          </reference>
          <reference field="1" count="1" selected="0">
            <x v="636"/>
          </reference>
          <reference field="2" count="1">
            <x v="637"/>
          </reference>
        </references>
      </pivotArea>
    </format>
    <format dxfId="11443">
      <pivotArea dataOnly="0" labelOnly="1" fieldPosition="0">
        <references count="3">
          <reference field="0" count="1" selected="0">
            <x v="162"/>
          </reference>
          <reference field="1" count="1" selected="0">
            <x v="637"/>
          </reference>
          <reference field="2" count="1">
            <x v="638"/>
          </reference>
        </references>
      </pivotArea>
    </format>
    <format dxfId="11442">
      <pivotArea dataOnly="0" labelOnly="1" fieldPosition="0">
        <references count="3">
          <reference field="0" count="1" selected="0">
            <x v="163"/>
          </reference>
          <reference field="1" count="1" selected="0">
            <x v="638"/>
          </reference>
          <reference field="2" count="1">
            <x v="639"/>
          </reference>
        </references>
      </pivotArea>
    </format>
    <format dxfId="11441">
      <pivotArea dataOnly="0" labelOnly="1" fieldPosition="0">
        <references count="3">
          <reference field="0" count="1" selected="0">
            <x v="164"/>
          </reference>
          <reference field="1" count="1" selected="0">
            <x v="639"/>
          </reference>
          <reference field="2" count="1">
            <x v="640"/>
          </reference>
        </references>
      </pivotArea>
    </format>
    <format dxfId="11440">
      <pivotArea dataOnly="0" labelOnly="1" fieldPosition="0">
        <references count="3">
          <reference field="0" count="1" selected="0">
            <x v="165"/>
          </reference>
          <reference field="1" count="1" selected="0">
            <x v="640"/>
          </reference>
          <reference field="2" count="1">
            <x v="641"/>
          </reference>
        </references>
      </pivotArea>
    </format>
    <format dxfId="11439">
      <pivotArea dataOnly="0" labelOnly="1" fieldPosition="0">
        <references count="3">
          <reference field="0" count="1" selected="0">
            <x v="166"/>
          </reference>
          <reference field="1" count="1" selected="0">
            <x v="641"/>
          </reference>
          <reference field="2" count="1">
            <x v="642"/>
          </reference>
        </references>
      </pivotArea>
    </format>
    <format dxfId="11438">
      <pivotArea dataOnly="0" labelOnly="1" fieldPosition="0">
        <references count="3">
          <reference field="0" count="1" selected="0">
            <x v="167"/>
          </reference>
          <reference field="1" count="1" selected="0">
            <x v="642"/>
          </reference>
          <reference field="2" count="1">
            <x v="643"/>
          </reference>
        </references>
      </pivotArea>
    </format>
    <format dxfId="11437">
      <pivotArea dataOnly="0" labelOnly="1" fieldPosition="0">
        <references count="3">
          <reference field="0" count="1" selected="0">
            <x v="168"/>
          </reference>
          <reference field="1" count="1" selected="0">
            <x v="643"/>
          </reference>
          <reference field="2" count="1">
            <x v="644"/>
          </reference>
        </references>
      </pivotArea>
    </format>
    <format dxfId="11436">
      <pivotArea dataOnly="0" labelOnly="1" fieldPosition="0">
        <references count="3">
          <reference field="0" count="1" selected="0">
            <x v="169"/>
          </reference>
          <reference field="1" count="1" selected="0">
            <x v="644"/>
          </reference>
          <reference field="2" count="1">
            <x v="645"/>
          </reference>
        </references>
      </pivotArea>
    </format>
    <format dxfId="11435">
      <pivotArea dataOnly="0" labelOnly="1" fieldPosition="0">
        <references count="3">
          <reference field="0" count="1" selected="0">
            <x v="170"/>
          </reference>
          <reference field="1" count="1" selected="0">
            <x v="645"/>
          </reference>
          <reference field="2" count="1">
            <x v="646"/>
          </reference>
        </references>
      </pivotArea>
    </format>
    <format dxfId="11434">
      <pivotArea dataOnly="0" labelOnly="1" fieldPosition="0">
        <references count="3">
          <reference field="0" count="1" selected="0">
            <x v="171"/>
          </reference>
          <reference field="1" count="1" selected="0">
            <x v="646"/>
          </reference>
          <reference field="2" count="1">
            <x v="647"/>
          </reference>
        </references>
      </pivotArea>
    </format>
    <format dxfId="11433">
      <pivotArea dataOnly="0" labelOnly="1" fieldPosition="0">
        <references count="3">
          <reference field="0" count="1" selected="0">
            <x v="172"/>
          </reference>
          <reference field="1" count="1" selected="0">
            <x v="647"/>
          </reference>
          <reference field="2" count="1">
            <x v="648"/>
          </reference>
        </references>
      </pivotArea>
    </format>
    <format dxfId="11432">
      <pivotArea dataOnly="0" labelOnly="1" fieldPosition="0">
        <references count="3">
          <reference field="0" count="1" selected="0">
            <x v="173"/>
          </reference>
          <reference field="1" count="1" selected="0">
            <x v="648"/>
          </reference>
          <reference field="2" count="1">
            <x v="649"/>
          </reference>
        </references>
      </pivotArea>
    </format>
    <format dxfId="11431">
      <pivotArea dataOnly="0" labelOnly="1" fieldPosition="0">
        <references count="3">
          <reference field="0" count="1" selected="0">
            <x v="174"/>
          </reference>
          <reference field="1" count="1" selected="0">
            <x v="649"/>
          </reference>
          <reference field="2" count="1">
            <x v="650"/>
          </reference>
        </references>
      </pivotArea>
    </format>
    <format dxfId="11430">
      <pivotArea dataOnly="0" labelOnly="1" fieldPosition="0">
        <references count="3">
          <reference field="0" count="1" selected="0">
            <x v="175"/>
          </reference>
          <reference field="1" count="1" selected="0">
            <x v="650"/>
          </reference>
          <reference field="2" count="1">
            <x v="651"/>
          </reference>
        </references>
      </pivotArea>
    </format>
    <format dxfId="11429">
      <pivotArea dataOnly="0" labelOnly="1" fieldPosition="0">
        <references count="3">
          <reference field="0" count="1" selected="0">
            <x v="176"/>
          </reference>
          <reference field="1" count="1" selected="0">
            <x v="651"/>
          </reference>
          <reference field="2" count="1">
            <x v="652"/>
          </reference>
        </references>
      </pivotArea>
    </format>
    <format dxfId="11428">
      <pivotArea dataOnly="0" labelOnly="1" fieldPosition="0">
        <references count="3">
          <reference field="0" count="1" selected="0">
            <x v="177"/>
          </reference>
          <reference field="1" count="1" selected="0">
            <x v="652"/>
          </reference>
          <reference field="2" count="1">
            <x v="653"/>
          </reference>
        </references>
      </pivotArea>
    </format>
    <format dxfId="11427">
      <pivotArea dataOnly="0" labelOnly="1" fieldPosition="0">
        <references count="3">
          <reference field="0" count="1" selected="0">
            <x v="178"/>
          </reference>
          <reference field="1" count="1" selected="0">
            <x v="653"/>
          </reference>
          <reference field="2" count="1">
            <x v="654"/>
          </reference>
        </references>
      </pivotArea>
    </format>
    <format dxfId="11426">
      <pivotArea dataOnly="0" labelOnly="1" fieldPosition="0">
        <references count="3">
          <reference field="0" count="1" selected="0">
            <x v="179"/>
          </reference>
          <reference field="1" count="1" selected="0">
            <x v="654"/>
          </reference>
          <reference field="2" count="1">
            <x v="655"/>
          </reference>
        </references>
      </pivotArea>
    </format>
    <format dxfId="11425">
      <pivotArea dataOnly="0" labelOnly="1" fieldPosition="0">
        <references count="3">
          <reference field="0" count="1" selected="0">
            <x v="180"/>
          </reference>
          <reference field="1" count="1" selected="0">
            <x v="655"/>
          </reference>
          <reference field="2" count="1">
            <x v="656"/>
          </reference>
        </references>
      </pivotArea>
    </format>
    <format dxfId="11424">
      <pivotArea dataOnly="0" labelOnly="1" fieldPosition="0">
        <references count="3">
          <reference field="0" count="1" selected="0">
            <x v="181"/>
          </reference>
          <reference field="1" count="1" selected="0">
            <x v="656"/>
          </reference>
          <reference field="2" count="1">
            <x v="657"/>
          </reference>
        </references>
      </pivotArea>
    </format>
    <format dxfId="11423">
      <pivotArea dataOnly="0" labelOnly="1" fieldPosition="0">
        <references count="3">
          <reference field="0" count="1" selected="0">
            <x v="182"/>
          </reference>
          <reference field="1" count="1" selected="0">
            <x v="657"/>
          </reference>
          <reference field="2" count="1">
            <x v="658"/>
          </reference>
        </references>
      </pivotArea>
    </format>
    <format dxfId="11422">
      <pivotArea dataOnly="0" labelOnly="1" fieldPosition="0">
        <references count="3">
          <reference field="0" count="1" selected="0">
            <x v="183"/>
          </reference>
          <reference field="1" count="1" selected="0">
            <x v="658"/>
          </reference>
          <reference field="2" count="1">
            <x v="659"/>
          </reference>
        </references>
      </pivotArea>
    </format>
    <format dxfId="11421">
      <pivotArea dataOnly="0" labelOnly="1" fieldPosition="0">
        <references count="3">
          <reference field="0" count="1" selected="0">
            <x v="184"/>
          </reference>
          <reference field="1" count="1" selected="0">
            <x v="659"/>
          </reference>
          <reference field="2" count="1">
            <x v="660"/>
          </reference>
        </references>
      </pivotArea>
    </format>
    <format dxfId="11420">
      <pivotArea dataOnly="0" labelOnly="1" fieldPosition="0">
        <references count="3">
          <reference field="0" count="1" selected="0">
            <x v="185"/>
          </reference>
          <reference field="1" count="1" selected="0">
            <x v="660"/>
          </reference>
          <reference field="2" count="1">
            <x v="661"/>
          </reference>
        </references>
      </pivotArea>
    </format>
    <format dxfId="11419">
      <pivotArea dataOnly="0" labelOnly="1" fieldPosition="0">
        <references count="3">
          <reference field="0" count="1" selected="0">
            <x v="186"/>
          </reference>
          <reference field="1" count="1" selected="0">
            <x v="661"/>
          </reference>
          <reference field="2" count="1">
            <x v="662"/>
          </reference>
        </references>
      </pivotArea>
    </format>
    <format dxfId="11418">
      <pivotArea dataOnly="0" labelOnly="1" fieldPosition="0">
        <references count="3">
          <reference field="0" count="1" selected="0">
            <x v="187"/>
          </reference>
          <reference field="1" count="1" selected="0">
            <x v="662"/>
          </reference>
          <reference field="2" count="1">
            <x v="663"/>
          </reference>
        </references>
      </pivotArea>
    </format>
    <format dxfId="11417">
      <pivotArea dataOnly="0" labelOnly="1" fieldPosition="0">
        <references count="3">
          <reference field="0" count="1" selected="0">
            <x v="188"/>
          </reference>
          <reference field="1" count="1" selected="0">
            <x v="663"/>
          </reference>
          <reference field="2" count="1">
            <x v="664"/>
          </reference>
        </references>
      </pivotArea>
    </format>
    <format dxfId="11416">
      <pivotArea dataOnly="0" labelOnly="1" fieldPosition="0">
        <references count="3">
          <reference field="0" count="1" selected="0">
            <x v="189"/>
          </reference>
          <reference field="1" count="1" selected="0">
            <x v="664"/>
          </reference>
          <reference field="2" count="1">
            <x v="665"/>
          </reference>
        </references>
      </pivotArea>
    </format>
    <format dxfId="11415">
      <pivotArea dataOnly="0" labelOnly="1" fieldPosition="0">
        <references count="3">
          <reference field="0" count="1" selected="0">
            <x v="190"/>
          </reference>
          <reference field="1" count="1" selected="0">
            <x v="665"/>
          </reference>
          <reference field="2" count="1">
            <x v="666"/>
          </reference>
        </references>
      </pivotArea>
    </format>
    <format dxfId="11414">
      <pivotArea dataOnly="0" labelOnly="1" fieldPosition="0">
        <references count="3">
          <reference field="0" count="1" selected="0">
            <x v="191"/>
          </reference>
          <reference field="1" count="1" selected="0">
            <x v="666"/>
          </reference>
          <reference field="2" count="1">
            <x v="667"/>
          </reference>
        </references>
      </pivotArea>
    </format>
    <format dxfId="11413">
      <pivotArea dataOnly="0" labelOnly="1" fieldPosition="0">
        <references count="3">
          <reference field="0" count="1" selected="0">
            <x v="192"/>
          </reference>
          <reference field="1" count="1" selected="0">
            <x v="667"/>
          </reference>
          <reference field="2" count="1">
            <x v="668"/>
          </reference>
        </references>
      </pivotArea>
    </format>
    <format dxfId="11412">
      <pivotArea dataOnly="0" labelOnly="1" fieldPosition="0">
        <references count="3">
          <reference field="0" count="1" selected="0">
            <x v="193"/>
          </reference>
          <reference field="1" count="1" selected="0">
            <x v="668"/>
          </reference>
          <reference field="2" count="1">
            <x v="669"/>
          </reference>
        </references>
      </pivotArea>
    </format>
    <format dxfId="11411">
      <pivotArea dataOnly="0" labelOnly="1" fieldPosition="0">
        <references count="3">
          <reference field="0" count="1" selected="0">
            <x v="194"/>
          </reference>
          <reference field="1" count="1" selected="0">
            <x v="669"/>
          </reference>
          <reference field="2" count="1">
            <x v="670"/>
          </reference>
        </references>
      </pivotArea>
    </format>
    <format dxfId="11410">
      <pivotArea dataOnly="0" labelOnly="1" fieldPosition="0">
        <references count="3">
          <reference field="0" count="1" selected="0">
            <x v="195"/>
          </reference>
          <reference field="1" count="1" selected="0">
            <x v="670"/>
          </reference>
          <reference field="2" count="1">
            <x v="671"/>
          </reference>
        </references>
      </pivotArea>
    </format>
    <format dxfId="11409">
      <pivotArea dataOnly="0" labelOnly="1" fieldPosition="0">
        <references count="3">
          <reference field="0" count="1" selected="0">
            <x v="196"/>
          </reference>
          <reference field="1" count="1" selected="0">
            <x v="671"/>
          </reference>
          <reference field="2" count="1">
            <x v="672"/>
          </reference>
        </references>
      </pivotArea>
    </format>
    <format dxfId="11408">
      <pivotArea dataOnly="0" labelOnly="1" fieldPosition="0">
        <references count="3">
          <reference field="0" count="1" selected="0">
            <x v="197"/>
          </reference>
          <reference field="1" count="1" selected="0">
            <x v="672"/>
          </reference>
          <reference field="2" count="1">
            <x v="673"/>
          </reference>
        </references>
      </pivotArea>
    </format>
    <format dxfId="11407">
      <pivotArea dataOnly="0" labelOnly="1" fieldPosition="0">
        <references count="3">
          <reference field="0" count="1" selected="0">
            <x v="198"/>
          </reference>
          <reference field="1" count="1" selected="0">
            <x v="673"/>
          </reference>
          <reference field="2" count="1">
            <x v="674"/>
          </reference>
        </references>
      </pivotArea>
    </format>
    <format dxfId="11406">
      <pivotArea dataOnly="0" labelOnly="1" fieldPosition="0">
        <references count="3">
          <reference field="0" count="1" selected="0">
            <x v="199"/>
          </reference>
          <reference field="1" count="1" selected="0">
            <x v="674"/>
          </reference>
          <reference field="2" count="1">
            <x v="675"/>
          </reference>
        </references>
      </pivotArea>
    </format>
    <format dxfId="11405">
      <pivotArea dataOnly="0" labelOnly="1" fieldPosition="0">
        <references count="3">
          <reference field="0" count="1" selected="0">
            <x v="200"/>
          </reference>
          <reference field="1" count="1" selected="0">
            <x v="675"/>
          </reference>
          <reference field="2" count="1">
            <x v="676"/>
          </reference>
        </references>
      </pivotArea>
    </format>
    <format dxfId="11404">
      <pivotArea dataOnly="0" labelOnly="1" fieldPosition="0">
        <references count="3">
          <reference field="0" count="1" selected="0">
            <x v="201"/>
          </reference>
          <reference field="1" count="1" selected="0">
            <x v="676"/>
          </reference>
          <reference field="2" count="1">
            <x v="677"/>
          </reference>
        </references>
      </pivotArea>
    </format>
    <format dxfId="11403">
      <pivotArea dataOnly="0" labelOnly="1" fieldPosition="0">
        <references count="3">
          <reference field="0" count="1" selected="0">
            <x v="202"/>
          </reference>
          <reference field="1" count="1" selected="0">
            <x v="677"/>
          </reference>
          <reference field="2" count="1">
            <x v="678"/>
          </reference>
        </references>
      </pivotArea>
    </format>
    <format dxfId="11402">
      <pivotArea dataOnly="0" labelOnly="1" fieldPosition="0">
        <references count="3">
          <reference field="0" count="1" selected="0">
            <x v="203"/>
          </reference>
          <reference field="1" count="1" selected="0">
            <x v="678"/>
          </reference>
          <reference field="2" count="1">
            <x v="679"/>
          </reference>
        </references>
      </pivotArea>
    </format>
    <format dxfId="11401">
      <pivotArea dataOnly="0" labelOnly="1" fieldPosition="0">
        <references count="3">
          <reference field="0" count="1" selected="0">
            <x v="204"/>
          </reference>
          <reference field="1" count="1" selected="0">
            <x v="679"/>
          </reference>
          <reference field="2" count="1">
            <x v="680"/>
          </reference>
        </references>
      </pivotArea>
    </format>
    <format dxfId="11400">
      <pivotArea dataOnly="0" labelOnly="1" fieldPosition="0">
        <references count="3">
          <reference field="0" count="1" selected="0">
            <x v="205"/>
          </reference>
          <reference field="1" count="1" selected="0">
            <x v="680"/>
          </reference>
          <reference field="2" count="1">
            <x v="681"/>
          </reference>
        </references>
      </pivotArea>
    </format>
    <format dxfId="11399">
      <pivotArea dataOnly="0" labelOnly="1" fieldPosition="0">
        <references count="3">
          <reference field="0" count="1" selected="0">
            <x v="206"/>
          </reference>
          <reference field="1" count="1" selected="0">
            <x v="681"/>
          </reference>
          <reference field="2" count="1">
            <x v="682"/>
          </reference>
        </references>
      </pivotArea>
    </format>
    <format dxfId="11398">
      <pivotArea dataOnly="0" labelOnly="1" fieldPosition="0">
        <references count="3">
          <reference field="0" count="1" selected="0">
            <x v="207"/>
          </reference>
          <reference field="1" count="1" selected="0">
            <x v="682"/>
          </reference>
          <reference field="2" count="1">
            <x v="683"/>
          </reference>
        </references>
      </pivotArea>
    </format>
    <format dxfId="11397">
      <pivotArea dataOnly="0" labelOnly="1" fieldPosition="0">
        <references count="3">
          <reference field="0" count="1" selected="0">
            <x v="208"/>
          </reference>
          <reference field="1" count="1" selected="0">
            <x v="683"/>
          </reference>
          <reference field="2" count="1">
            <x v="684"/>
          </reference>
        </references>
      </pivotArea>
    </format>
    <format dxfId="11396">
      <pivotArea dataOnly="0" labelOnly="1" fieldPosition="0">
        <references count="3">
          <reference field="0" count="1" selected="0">
            <x v="209"/>
          </reference>
          <reference field="1" count="1" selected="0">
            <x v="684"/>
          </reference>
          <reference field="2" count="1">
            <x v="685"/>
          </reference>
        </references>
      </pivotArea>
    </format>
    <format dxfId="11395">
      <pivotArea dataOnly="0" labelOnly="1" fieldPosition="0">
        <references count="3">
          <reference field="0" count="1" selected="0">
            <x v="210"/>
          </reference>
          <reference field="1" count="1" selected="0">
            <x v="685"/>
          </reference>
          <reference field="2" count="1">
            <x v="686"/>
          </reference>
        </references>
      </pivotArea>
    </format>
    <format dxfId="11394">
      <pivotArea dataOnly="0" labelOnly="1" fieldPosition="0">
        <references count="3">
          <reference field="0" count="1" selected="0">
            <x v="211"/>
          </reference>
          <reference field="1" count="1" selected="0">
            <x v="686"/>
          </reference>
          <reference field="2" count="1">
            <x v="687"/>
          </reference>
        </references>
      </pivotArea>
    </format>
    <format dxfId="11393">
      <pivotArea dataOnly="0" labelOnly="1" fieldPosition="0">
        <references count="3">
          <reference field="0" count="1" selected="0">
            <x v="212"/>
          </reference>
          <reference field="1" count="1" selected="0">
            <x v="687"/>
          </reference>
          <reference field="2" count="1">
            <x v="688"/>
          </reference>
        </references>
      </pivotArea>
    </format>
    <format dxfId="11392">
      <pivotArea dataOnly="0" labelOnly="1" fieldPosition="0">
        <references count="3">
          <reference field="0" count="1" selected="0">
            <x v="213"/>
          </reference>
          <reference field="1" count="1" selected="0">
            <x v="688"/>
          </reference>
          <reference field="2" count="1">
            <x v="689"/>
          </reference>
        </references>
      </pivotArea>
    </format>
    <format dxfId="11391">
      <pivotArea dataOnly="0" labelOnly="1" fieldPosition="0">
        <references count="3">
          <reference field="0" count="1" selected="0">
            <x v="214"/>
          </reference>
          <reference field="1" count="1" selected="0">
            <x v="689"/>
          </reference>
          <reference field="2" count="1">
            <x v="690"/>
          </reference>
        </references>
      </pivotArea>
    </format>
    <format dxfId="11390">
      <pivotArea dataOnly="0" labelOnly="1" fieldPosition="0">
        <references count="3">
          <reference field="0" count="1" selected="0">
            <x v="215"/>
          </reference>
          <reference field="1" count="1" selected="0">
            <x v="690"/>
          </reference>
          <reference field="2" count="1">
            <x v="691"/>
          </reference>
        </references>
      </pivotArea>
    </format>
    <format dxfId="11389">
      <pivotArea dataOnly="0" labelOnly="1" fieldPosition="0">
        <references count="3">
          <reference field="0" count="1" selected="0">
            <x v="216"/>
          </reference>
          <reference field="1" count="1" selected="0">
            <x v="691"/>
          </reference>
          <reference field="2" count="1">
            <x v="692"/>
          </reference>
        </references>
      </pivotArea>
    </format>
    <format dxfId="11388">
      <pivotArea dataOnly="0" labelOnly="1" fieldPosition="0">
        <references count="3">
          <reference field="0" count="1" selected="0">
            <x v="217"/>
          </reference>
          <reference field="1" count="1" selected="0">
            <x v="692"/>
          </reference>
          <reference field="2" count="1">
            <x v="693"/>
          </reference>
        </references>
      </pivotArea>
    </format>
    <format dxfId="11387">
      <pivotArea dataOnly="0" labelOnly="1" fieldPosition="0">
        <references count="3">
          <reference field="0" count="1" selected="0">
            <x v="218"/>
          </reference>
          <reference field="1" count="1" selected="0">
            <x v="693"/>
          </reference>
          <reference field="2" count="1">
            <x v="694"/>
          </reference>
        </references>
      </pivotArea>
    </format>
    <format dxfId="11386">
      <pivotArea dataOnly="0" labelOnly="1" fieldPosition="0">
        <references count="3">
          <reference field="0" count="1" selected="0">
            <x v="219"/>
          </reference>
          <reference field="1" count="1" selected="0">
            <x v="694"/>
          </reference>
          <reference field="2" count="1">
            <x v="695"/>
          </reference>
        </references>
      </pivotArea>
    </format>
    <format dxfId="11385">
      <pivotArea dataOnly="0" labelOnly="1" fieldPosition="0">
        <references count="3">
          <reference field="0" count="1" selected="0">
            <x v="220"/>
          </reference>
          <reference field="1" count="1" selected="0">
            <x v="695"/>
          </reference>
          <reference field="2" count="1">
            <x v="696"/>
          </reference>
        </references>
      </pivotArea>
    </format>
    <format dxfId="11384">
      <pivotArea dataOnly="0" labelOnly="1" fieldPosition="0">
        <references count="3">
          <reference field="0" count="1" selected="0">
            <x v="221"/>
          </reference>
          <reference field="1" count="1" selected="0">
            <x v="696"/>
          </reference>
          <reference field="2" count="1">
            <x v="697"/>
          </reference>
        </references>
      </pivotArea>
    </format>
    <format dxfId="11383">
      <pivotArea dataOnly="0" labelOnly="1" fieldPosition="0">
        <references count="3">
          <reference field="0" count="1" selected="0">
            <x v="222"/>
          </reference>
          <reference field="1" count="1" selected="0">
            <x v="697"/>
          </reference>
          <reference field="2" count="1">
            <x v="698"/>
          </reference>
        </references>
      </pivotArea>
    </format>
    <format dxfId="11382">
      <pivotArea dataOnly="0" labelOnly="1" fieldPosition="0">
        <references count="3">
          <reference field="0" count="1" selected="0">
            <x v="223"/>
          </reference>
          <reference field="1" count="1" selected="0">
            <x v="698"/>
          </reference>
          <reference field="2" count="1">
            <x v="699"/>
          </reference>
        </references>
      </pivotArea>
    </format>
    <format dxfId="11381">
      <pivotArea dataOnly="0" labelOnly="1" fieldPosition="0">
        <references count="3">
          <reference field="0" count="1" selected="0">
            <x v="224"/>
          </reference>
          <reference field="1" count="1" selected="0">
            <x v="699"/>
          </reference>
          <reference field="2" count="1">
            <x v="700"/>
          </reference>
        </references>
      </pivotArea>
    </format>
    <format dxfId="11380">
      <pivotArea dataOnly="0" labelOnly="1" fieldPosition="0">
        <references count="3">
          <reference field="0" count="1" selected="0">
            <x v="225"/>
          </reference>
          <reference field="1" count="1" selected="0">
            <x v="700"/>
          </reference>
          <reference field="2" count="1">
            <x v="701"/>
          </reference>
        </references>
      </pivotArea>
    </format>
    <format dxfId="11379">
      <pivotArea dataOnly="0" labelOnly="1" fieldPosition="0">
        <references count="3">
          <reference field="0" count="1" selected="0">
            <x v="226"/>
          </reference>
          <reference field="1" count="1" selected="0">
            <x v="701"/>
          </reference>
          <reference field="2" count="1">
            <x v="702"/>
          </reference>
        </references>
      </pivotArea>
    </format>
    <format dxfId="11378">
      <pivotArea dataOnly="0" labelOnly="1" fieldPosition="0">
        <references count="3">
          <reference field="0" count="1" selected="0">
            <x v="227"/>
          </reference>
          <reference field="1" count="1" selected="0">
            <x v="702"/>
          </reference>
          <reference field="2" count="1">
            <x v="703"/>
          </reference>
        </references>
      </pivotArea>
    </format>
    <format dxfId="11377">
      <pivotArea dataOnly="0" labelOnly="1" fieldPosition="0">
        <references count="3">
          <reference field="0" count="1" selected="0">
            <x v="228"/>
          </reference>
          <reference field="1" count="1" selected="0">
            <x v="703"/>
          </reference>
          <reference field="2" count="1">
            <x v="704"/>
          </reference>
        </references>
      </pivotArea>
    </format>
    <format dxfId="11376">
      <pivotArea dataOnly="0" labelOnly="1" fieldPosition="0">
        <references count="3">
          <reference field="0" count="1" selected="0">
            <x v="229"/>
          </reference>
          <reference field="1" count="1" selected="0">
            <x v="704"/>
          </reference>
          <reference field="2" count="1">
            <x v="705"/>
          </reference>
        </references>
      </pivotArea>
    </format>
    <format dxfId="11375">
      <pivotArea dataOnly="0" labelOnly="1" fieldPosition="0">
        <references count="3">
          <reference field="0" count="1" selected="0">
            <x v="230"/>
          </reference>
          <reference field="1" count="1" selected="0">
            <x v="705"/>
          </reference>
          <reference field="2" count="1">
            <x v="706"/>
          </reference>
        </references>
      </pivotArea>
    </format>
    <format dxfId="11374">
      <pivotArea dataOnly="0" labelOnly="1" fieldPosition="0">
        <references count="3">
          <reference field="0" count="1" selected="0">
            <x v="231"/>
          </reference>
          <reference field="1" count="1" selected="0">
            <x v="706"/>
          </reference>
          <reference field="2" count="1">
            <x v="707"/>
          </reference>
        </references>
      </pivotArea>
    </format>
    <format dxfId="11373">
      <pivotArea dataOnly="0" labelOnly="1" fieldPosition="0">
        <references count="3">
          <reference field="0" count="1" selected="0">
            <x v="232"/>
          </reference>
          <reference field="1" count="1" selected="0">
            <x v="707"/>
          </reference>
          <reference field="2" count="1">
            <x v="708"/>
          </reference>
        </references>
      </pivotArea>
    </format>
    <format dxfId="11372">
      <pivotArea dataOnly="0" labelOnly="1" fieldPosition="0">
        <references count="3">
          <reference field="0" count="1" selected="0">
            <x v="233"/>
          </reference>
          <reference field="1" count="1" selected="0">
            <x v="708"/>
          </reference>
          <reference field="2" count="1">
            <x v="709"/>
          </reference>
        </references>
      </pivotArea>
    </format>
    <format dxfId="11371">
      <pivotArea dataOnly="0" labelOnly="1" fieldPosition="0">
        <references count="3">
          <reference field="0" count="1" selected="0">
            <x v="234"/>
          </reference>
          <reference field="1" count="1" selected="0">
            <x v="709"/>
          </reference>
          <reference field="2" count="1">
            <x v="710"/>
          </reference>
        </references>
      </pivotArea>
    </format>
    <format dxfId="11370">
      <pivotArea dataOnly="0" labelOnly="1" fieldPosition="0">
        <references count="3">
          <reference field="0" count="1" selected="0">
            <x v="235"/>
          </reference>
          <reference field="1" count="1" selected="0">
            <x v="710"/>
          </reference>
          <reference field="2" count="1">
            <x v="711"/>
          </reference>
        </references>
      </pivotArea>
    </format>
    <format dxfId="11369">
      <pivotArea dataOnly="0" labelOnly="1" fieldPosition="0">
        <references count="3">
          <reference field="0" count="1" selected="0">
            <x v="236"/>
          </reference>
          <reference field="1" count="1" selected="0">
            <x v="711"/>
          </reference>
          <reference field="2" count="1">
            <x v="712"/>
          </reference>
        </references>
      </pivotArea>
    </format>
    <format dxfId="11368">
      <pivotArea dataOnly="0" labelOnly="1" fieldPosition="0">
        <references count="3">
          <reference field="0" count="1" selected="0">
            <x v="237"/>
          </reference>
          <reference field="1" count="1" selected="0">
            <x v="712"/>
          </reference>
          <reference field="2" count="1">
            <x v="713"/>
          </reference>
        </references>
      </pivotArea>
    </format>
    <format dxfId="11367">
      <pivotArea dataOnly="0" labelOnly="1" fieldPosition="0">
        <references count="3">
          <reference field="0" count="1" selected="0">
            <x v="238"/>
          </reference>
          <reference field="1" count="1" selected="0">
            <x v="713"/>
          </reference>
          <reference field="2" count="1">
            <x v="714"/>
          </reference>
        </references>
      </pivotArea>
    </format>
    <format dxfId="11366">
      <pivotArea dataOnly="0" labelOnly="1" fieldPosition="0">
        <references count="3">
          <reference field="0" count="1" selected="0">
            <x v="239"/>
          </reference>
          <reference field="1" count="1" selected="0">
            <x v="714"/>
          </reference>
          <reference field="2" count="1">
            <x v="715"/>
          </reference>
        </references>
      </pivotArea>
    </format>
    <format dxfId="11365">
      <pivotArea dataOnly="0" labelOnly="1" fieldPosition="0">
        <references count="3">
          <reference field="0" count="1" selected="0">
            <x v="240"/>
          </reference>
          <reference field="1" count="1" selected="0">
            <x v="715"/>
          </reference>
          <reference field="2" count="1">
            <x v="716"/>
          </reference>
        </references>
      </pivotArea>
    </format>
    <format dxfId="11364">
      <pivotArea dataOnly="0" labelOnly="1" fieldPosition="0">
        <references count="3">
          <reference field="0" count="1" selected="0">
            <x v="241"/>
          </reference>
          <reference field="1" count="1" selected="0">
            <x v="716"/>
          </reference>
          <reference field="2" count="1">
            <x v="717"/>
          </reference>
        </references>
      </pivotArea>
    </format>
    <format dxfId="11363">
      <pivotArea dataOnly="0" labelOnly="1" fieldPosition="0">
        <references count="3">
          <reference field="0" count="1" selected="0">
            <x v="242"/>
          </reference>
          <reference field="1" count="1" selected="0">
            <x v="717"/>
          </reference>
          <reference field="2" count="1">
            <x v="718"/>
          </reference>
        </references>
      </pivotArea>
    </format>
    <format dxfId="11362">
      <pivotArea dataOnly="0" labelOnly="1" fieldPosition="0">
        <references count="3">
          <reference field="0" count="1" selected="0">
            <x v="243"/>
          </reference>
          <reference field="1" count="1" selected="0">
            <x v="718"/>
          </reference>
          <reference field="2" count="1">
            <x v="719"/>
          </reference>
        </references>
      </pivotArea>
    </format>
    <format dxfId="11361">
      <pivotArea dataOnly="0" labelOnly="1" fieldPosition="0">
        <references count="3">
          <reference field="0" count="1" selected="0">
            <x v="244"/>
          </reference>
          <reference field="1" count="1" selected="0">
            <x v="719"/>
          </reference>
          <reference field="2" count="1">
            <x v="720"/>
          </reference>
        </references>
      </pivotArea>
    </format>
    <format dxfId="11360">
      <pivotArea dataOnly="0" labelOnly="1" fieldPosition="0">
        <references count="3">
          <reference field="0" count="1" selected="0">
            <x v="245"/>
          </reference>
          <reference field="1" count="1" selected="0">
            <x v="720"/>
          </reference>
          <reference field="2" count="1">
            <x v="721"/>
          </reference>
        </references>
      </pivotArea>
    </format>
    <format dxfId="11359">
      <pivotArea dataOnly="0" labelOnly="1" fieldPosition="0">
        <references count="3">
          <reference field="0" count="1" selected="0">
            <x v="246"/>
          </reference>
          <reference field="1" count="1" selected="0">
            <x v="721"/>
          </reference>
          <reference field="2" count="1">
            <x v="722"/>
          </reference>
        </references>
      </pivotArea>
    </format>
    <format dxfId="11358">
      <pivotArea dataOnly="0" labelOnly="1" fieldPosition="0">
        <references count="3">
          <reference field="0" count="1" selected="0">
            <x v="247"/>
          </reference>
          <reference field="1" count="1" selected="0">
            <x v="722"/>
          </reference>
          <reference field="2" count="1">
            <x v="723"/>
          </reference>
        </references>
      </pivotArea>
    </format>
    <format dxfId="11357">
      <pivotArea dataOnly="0" labelOnly="1" fieldPosition="0">
        <references count="3">
          <reference field="0" count="1" selected="0">
            <x v="248"/>
          </reference>
          <reference field="1" count="1" selected="0">
            <x v="723"/>
          </reference>
          <reference field="2" count="1">
            <x v="724"/>
          </reference>
        </references>
      </pivotArea>
    </format>
    <format dxfId="11356">
      <pivotArea dataOnly="0" labelOnly="1" fieldPosition="0">
        <references count="3">
          <reference field="0" count="1" selected="0">
            <x v="249"/>
          </reference>
          <reference field="1" count="1" selected="0">
            <x v="724"/>
          </reference>
          <reference field="2" count="1">
            <x v="725"/>
          </reference>
        </references>
      </pivotArea>
    </format>
    <format dxfId="11355">
      <pivotArea dataOnly="0" labelOnly="1" fieldPosition="0">
        <references count="3">
          <reference field="0" count="1" selected="0">
            <x v="250"/>
          </reference>
          <reference field="1" count="1" selected="0">
            <x v="725"/>
          </reference>
          <reference field="2" count="1">
            <x v="726"/>
          </reference>
        </references>
      </pivotArea>
    </format>
    <format dxfId="11354">
      <pivotArea dataOnly="0" labelOnly="1" fieldPosition="0">
        <references count="3">
          <reference field="0" count="1" selected="0">
            <x v="251"/>
          </reference>
          <reference field="1" count="1" selected="0">
            <x v="726"/>
          </reference>
          <reference field="2" count="1">
            <x v="727"/>
          </reference>
        </references>
      </pivotArea>
    </format>
    <format dxfId="11353">
      <pivotArea dataOnly="0" labelOnly="1" fieldPosition="0">
        <references count="3">
          <reference field="0" count="1" selected="0">
            <x v="252"/>
          </reference>
          <reference field="1" count="1" selected="0">
            <x v="727"/>
          </reference>
          <reference field="2" count="1">
            <x v="728"/>
          </reference>
        </references>
      </pivotArea>
    </format>
    <format dxfId="11352">
      <pivotArea dataOnly="0" labelOnly="1" fieldPosition="0">
        <references count="3">
          <reference field="0" count="1" selected="0">
            <x v="253"/>
          </reference>
          <reference field="1" count="1" selected="0">
            <x v="728"/>
          </reference>
          <reference field="2" count="1">
            <x v="729"/>
          </reference>
        </references>
      </pivotArea>
    </format>
    <format dxfId="11351">
      <pivotArea dataOnly="0" labelOnly="1" fieldPosition="0">
        <references count="3">
          <reference field="0" count="1" selected="0">
            <x v="254"/>
          </reference>
          <reference field="1" count="1" selected="0">
            <x v="729"/>
          </reference>
          <reference field="2" count="1">
            <x v="730"/>
          </reference>
        </references>
      </pivotArea>
    </format>
    <format dxfId="11350">
      <pivotArea dataOnly="0" labelOnly="1" fieldPosition="0">
        <references count="3">
          <reference field="0" count="1" selected="0">
            <x v="255"/>
          </reference>
          <reference field="1" count="1" selected="0">
            <x v="730"/>
          </reference>
          <reference field="2" count="1">
            <x v="731"/>
          </reference>
        </references>
      </pivotArea>
    </format>
    <format dxfId="11349">
      <pivotArea dataOnly="0" labelOnly="1" fieldPosition="0">
        <references count="3">
          <reference field="0" count="1" selected="0">
            <x v="256"/>
          </reference>
          <reference field="1" count="1" selected="0">
            <x v="731"/>
          </reference>
          <reference field="2" count="1">
            <x v="732"/>
          </reference>
        </references>
      </pivotArea>
    </format>
    <format dxfId="11348">
      <pivotArea dataOnly="0" labelOnly="1" fieldPosition="0">
        <references count="3">
          <reference field="0" count="1" selected="0">
            <x v="257"/>
          </reference>
          <reference field="1" count="1" selected="0">
            <x v="732"/>
          </reference>
          <reference field="2" count="1">
            <x v="733"/>
          </reference>
        </references>
      </pivotArea>
    </format>
    <format dxfId="11347">
      <pivotArea dataOnly="0" labelOnly="1" fieldPosition="0">
        <references count="3">
          <reference field="0" count="1" selected="0">
            <x v="258"/>
          </reference>
          <reference field="1" count="1" selected="0">
            <x v="733"/>
          </reference>
          <reference field="2" count="1">
            <x v="734"/>
          </reference>
        </references>
      </pivotArea>
    </format>
    <format dxfId="11346">
      <pivotArea dataOnly="0" labelOnly="1" fieldPosition="0">
        <references count="3">
          <reference field="0" count="1" selected="0">
            <x v="259"/>
          </reference>
          <reference field="1" count="1" selected="0">
            <x v="734"/>
          </reference>
          <reference field="2" count="1">
            <x v="735"/>
          </reference>
        </references>
      </pivotArea>
    </format>
    <format dxfId="11345">
      <pivotArea dataOnly="0" labelOnly="1" fieldPosition="0">
        <references count="3">
          <reference field="0" count="1" selected="0">
            <x v="260"/>
          </reference>
          <reference field="1" count="1" selected="0">
            <x v="735"/>
          </reference>
          <reference field="2" count="1">
            <x v="736"/>
          </reference>
        </references>
      </pivotArea>
    </format>
    <format dxfId="11344">
      <pivotArea dataOnly="0" labelOnly="1" fieldPosition="0">
        <references count="3">
          <reference field="0" count="1" selected="0">
            <x v="261"/>
          </reference>
          <reference field="1" count="1" selected="0">
            <x v="736"/>
          </reference>
          <reference field="2" count="1">
            <x v="737"/>
          </reference>
        </references>
      </pivotArea>
    </format>
    <format dxfId="11343">
      <pivotArea dataOnly="0" labelOnly="1" fieldPosition="0">
        <references count="3">
          <reference field="0" count="1" selected="0">
            <x v="262"/>
          </reference>
          <reference field="1" count="1" selected="0">
            <x v="737"/>
          </reference>
          <reference field="2" count="1">
            <x v="738"/>
          </reference>
        </references>
      </pivotArea>
    </format>
    <format dxfId="11342">
      <pivotArea dataOnly="0" labelOnly="1" fieldPosition="0">
        <references count="3">
          <reference field="0" count="1" selected="0">
            <x v="263"/>
          </reference>
          <reference field="1" count="1" selected="0">
            <x v="738"/>
          </reference>
          <reference field="2" count="1">
            <x v="739"/>
          </reference>
        </references>
      </pivotArea>
    </format>
    <format dxfId="11341">
      <pivotArea dataOnly="0" labelOnly="1" fieldPosition="0">
        <references count="3">
          <reference field="0" count="1" selected="0">
            <x v="264"/>
          </reference>
          <reference field="1" count="1" selected="0">
            <x v="739"/>
          </reference>
          <reference field="2" count="1">
            <x v="740"/>
          </reference>
        </references>
      </pivotArea>
    </format>
    <format dxfId="11340">
      <pivotArea dataOnly="0" labelOnly="1" fieldPosition="0">
        <references count="3">
          <reference field="0" count="1" selected="0">
            <x v="265"/>
          </reference>
          <reference field="1" count="1" selected="0">
            <x v="740"/>
          </reference>
          <reference field="2" count="1">
            <x v="741"/>
          </reference>
        </references>
      </pivotArea>
    </format>
    <format dxfId="11339">
      <pivotArea dataOnly="0" labelOnly="1" fieldPosition="0">
        <references count="3">
          <reference field="0" count="1" selected="0">
            <x v="266"/>
          </reference>
          <reference field="1" count="1" selected="0">
            <x v="741"/>
          </reference>
          <reference field="2" count="1">
            <x v="742"/>
          </reference>
        </references>
      </pivotArea>
    </format>
    <format dxfId="11338">
      <pivotArea dataOnly="0" labelOnly="1" fieldPosition="0">
        <references count="3">
          <reference field="0" count="1" selected="0">
            <x v="267"/>
          </reference>
          <reference field="1" count="1" selected="0">
            <x v="742"/>
          </reference>
          <reference field="2" count="1">
            <x v="743"/>
          </reference>
        </references>
      </pivotArea>
    </format>
    <format dxfId="11337">
      <pivotArea dataOnly="0" labelOnly="1" fieldPosition="0">
        <references count="3">
          <reference field="0" count="1" selected="0">
            <x v="268"/>
          </reference>
          <reference field="1" count="1" selected="0">
            <x v="743"/>
          </reference>
          <reference field="2" count="1">
            <x v="744"/>
          </reference>
        </references>
      </pivotArea>
    </format>
    <format dxfId="11336">
      <pivotArea dataOnly="0" labelOnly="1" fieldPosition="0">
        <references count="3">
          <reference field="0" count="1" selected="0">
            <x v="269"/>
          </reference>
          <reference field="1" count="1" selected="0">
            <x v="744"/>
          </reference>
          <reference field="2" count="1">
            <x v="745"/>
          </reference>
        </references>
      </pivotArea>
    </format>
    <format dxfId="11335">
      <pivotArea dataOnly="0" labelOnly="1" fieldPosition="0">
        <references count="3">
          <reference field="0" count="1" selected="0">
            <x v="270"/>
          </reference>
          <reference field="1" count="1" selected="0">
            <x v="745"/>
          </reference>
          <reference field="2" count="1">
            <x v="746"/>
          </reference>
        </references>
      </pivotArea>
    </format>
    <format dxfId="11334">
      <pivotArea dataOnly="0" labelOnly="1" fieldPosition="0">
        <references count="3">
          <reference field="0" count="1" selected="0">
            <x v="271"/>
          </reference>
          <reference field="1" count="1" selected="0">
            <x v="746"/>
          </reference>
          <reference field="2" count="1">
            <x v="747"/>
          </reference>
        </references>
      </pivotArea>
    </format>
    <format dxfId="11333">
      <pivotArea dataOnly="0" labelOnly="1" fieldPosition="0">
        <references count="3">
          <reference field="0" count="1" selected="0">
            <x v="272"/>
          </reference>
          <reference field="1" count="1" selected="0">
            <x v="747"/>
          </reference>
          <reference field="2" count="1">
            <x v="748"/>
          </reference>
        </references>
      </pivotArea>
    </format>
    <format dxfId="11332">
      <pivotArea dataOnly="0" labelOnly="1" fieldPosition="0">
        <references count="3">
          <reference field="0" count="1" selected="0">
            <x v="273"/>
          </reference>
          <reference field="1" count="1" selected="0">
            <x v="748"/>
          </reference>
          <reference field="2" count="1">
            <x v="749"/>
          </reference>
        </references>
      </pivotArea>
    </format>
    <format dxfId="11331">
      <pivotArea dataOnly="0" labelOnly="1" fieldPosition="0">
        <references count="3">
          <reference field="0" count="1" selected="0">
            <x v="274"/>
          </reference>
          <reference field="1" count="1" selected="0">
            <x v="749"/>
          </reference>
          <reference field="2" count="1">
            <x v="750"/>
          </reference>
        </references>
      </pivotArea>
    </format>
    <format dxfId="11330">
      <pivotArea dataOnly="0" labelOnly="1" fieldPosition="0">
        <references count="3">
          <reference field="0" count="1" selected="0">
            <x v="275"/>
          </reference>
          <reference field="1" count="1" selected="0">
            <x v="750"/>
          </reference>
          <reference field="2" count="1">
            <x v="751"/>
          </reference>
        </references>
      </pivotArea>
    </format>
    <format dxfId="11329">
      <pivotArea dataOnly="0" labelOnly="1" fieldPosition="0">
        <references count="3">
          <reference field="0" count="1" selected="0">
            <x v="276"/>
          </reference>
          <reference field="1" count="1" selected="0">
            <x v="751"/>
          </reference>
          <reference field="2" count="1">
            <x v="752"/>
          </reference>
        </references>
      </pivotArea>
    </format>
    <format dxfId="11328">
      <pivotArea dataOnly="0" labelOnly="1" fieldPosition="0">
        <references count="3">
          <reference field="0" count="1" selected="0">
            <x v="277"/>
          </reference>
          <reference field="1" count="1" selected="0">
            <x v="752"/>
          </reference>
          <reference field="2" count="1">
            <x v="753"/>
          </reference>
        </references>
      </pivotArea>
    </format>
    <format dxfId="11327">
      <pivotArea dataOnly="0" labelOnly="1" fieldPosition="0">
        <references count="3">
          <reference field="0" count="1" selected="0">
            <x v="278"/>
          </reference>
          <reference field="1" count="1" selected="0">
            <x v="753"/>
          </reference>
          <reference field="2" count="1">
            <x v="754"/>
          </reference>
        </references>
      </pivotArea>
    </format>
    <format dxfId="11326">
      <pivotArea dataOnly="0" labelOnly="1" fieldPosition="0">
        <references count="3">
          <reference field="0" count="1" selected="0">
            <x v="279"/>
          </reference>
          <reference field="1" count="1" selected="0">
            <x v="754"/>
          </reference>
          <reference field="2" count="1">
            <x v="755"/>
          </reference>
        </references>
      </pivotArea>
    </format>
    <format dxfId="11325">
      <pivotArea dataOnly="0" labelOnly="1" fieldPosition="0">
        <references count="3">
          <reference field="0" count="1" selected="0">
            <x v="280"/>
          </reference>
          <reference field="1" count="1" selected="0">
            <x v="755"/>
          </reference>
          <reference field="2" count="1">
            <x v="756"/>
          </reference>
        </references>
      </pivotArea>
    </format>
    <format dxfId="11324">
      <pivotArea dataOnly="0" labelOnly="1" fieldPosition="0">
        <references count="3">
          <reference field="0" count="1" selected="0">
            <x v="281"/>
          </reference>
          <reference field="1" count="1" selected="0">
            <x v="756"/>
          </reference>
          <reference field="2" count="1">
            <x v="757"/>
          </reference>
        </references>
      </pivotArea>
    </format>
    <format dxfId="11323">
      <pivotArea dataOnly="0" labelOnly="1" fieldPosition="0">
        <references count="3">
          <reference field="0" count="1" selected="0">
            <x v="282"/>
          </reference>
          <reference field="1" count="1" selected="0">
            <x v="757"/>
          </reference>
          <reference field="2" count="1">
            <x v="758"/>
          </reference>
        </references>
      </pivotArea>
    </format>
    <format dxfId="11322">
      <pivotArea dataOnly="0" labelOnly="1" fieldPosition="0">
        <references count="3">
          <reference field="0" count="1" selected="0">
            <x v="283"/>
          </reference>
          <reference field="1" count="1" selected="0">
            <x v="758"/>
          </reference>
          <reference field="2" count="1">
            <x v="759"/>
          </reference>
        </references>
      </pivotArea>
    </format>
    <format dxfId="11321">
      <pivotArea dataOnly="0" labelOnly="1" fieldPosition="0">
        <references count="3">
          <reference field="0" count="1" selected="0">
            <x v="284"/>
          </reference>
          <reference field="1" count="1" selected="0">
            <x v="759"/>
          </reference>
          <reference field="2" count="1">
            <x v="760"/>
          </reference>
        </references>
      </pivotArea>
    </format>
    <format dxfId="11320">
      <pivotArea dataOnly="0" labelOnly="1" fieldPosition="0">
        <references count="3">
          <reference field="0" count="1" selected="0">
            <x v="285"/>
          </reference>
          <reference field="1" count="1" selected="0">
            <x v="760"/>
          </reference>
          <reference field="2" count="1">
            <x v="761"/>
          </reference>
        </references>
      </pivotArea>
    </format>
    <format dxfId="11319">
      <pivotArea dataOnly="0" labelOnly="1" fieldPosition="0">
        <references count="3">
          <reference field="0" count="1" selected="0">
            <x v="286"/>
          </reference>
          <reference field="1" count="1" selected="0">
            <x v="761"/>
          </reference>
          <reference field="2" count="1">
            <x v="762"/>
          </reference>
        </references>
      </pivotArea>
    </format>
    <format dxfId="11318">
      <pivotArea dataOnly="0" labelOnly="1" fieldPosition="0">
        <references count="3">
          <reference field="0" count="1" selected="0">
            <x v="287"/>
          </reference>
          <reference field="1" count="1" selected="0">
            <x v="762"/>
          </reference>
          <reference field="2" count="1">
            <x v="763"/>
          </reference>
        </references>
      </pivotArea>
    </format>
    <format dxfId="11317">
      <pivotArea dataOnly="0" labelOnly="1" fieldPosition="0">
        <references count="3">
          <reference field="0" count="1" selected="0">
            <x v="288"/>
          </reference>
          <reference field="1" count="1" selected="0">
            <x v="763"/>
          </reference>
          <reference field="2" count="1">
            <x v="764"/>
          </reference>
        </references>
      </pivotArea>
    </format>
    <format dxfId="11316">
      <pivotArea dataOnly="0" labelOnly="1" fieldPosition="0">
        <references count="3">
          <reference field="0" count="1" selected="0">
            <x v="289"/>
          </reference>
          <reference field="1" count="1" selected="0">
            <x v="764"/>
          </reference>
          <reference field="2" count="1">
            <x v="765"/>
          </reference>
        </references>
      </pivotArea>
    </format>
    <format dxfId="11315">
      <pivotArea dataOnly="0" labelOnly="1" fieldPosition="0">
        <references count="3">
          <reference field="0" count="1" selected="0">
            <x v="290"/>
          </reference>
          <reference field="1" count="1" selected="0">
            <x v="765"/>
          </reference>
          <reference field="2" count="1">
            <x v="766"/>
          </reference>
        </references>
      </pivotArea>
    </format>
    <format dxfId="11314">
      <pivotArea dataOnly="0" labelOnly="1" fieldPosition="0">
        <references count="3">
          <reference field="0" count="1" selected="0">
            <x v="291"/>
          </reference>
          <reference field="1" count="1" selected="0">
            <x v="766"/>
          </reference>
          <reference field="2" count="1">
            <x v="767"/>
          </reference>
        </references>
      </pivotArea>
    </format>
    <format dxfId="11313">
      <pivotArea dataOnly="0" labelOnly="1" fieldPosition="0">
        <references count="3">
          <reference field="0" count="1" selected="0">
            <x v="292"/>
          </reference>
          <reference field="1" count="1" selected="0">
            <x v="767"/>
          </reference>
          <reference field="2" count="1">
            <x v="768"/>
          </reference>
        </references>
      </pivotArea>
    </format>
    <format dxfId="11312">
      <pivotArea dataOnly="0" labelOnly="1" fieldPosition="0">
        <references count="3">
          <reference field="0" count="1" selected="0">
            <x v="293"/>
          </reference>
          <reference field="1" count="1" selected="0">
            <x v="768"/>
          </reference>
          <reference field="2" count="1">
            <x v="769"/>
          </reference>
        </references>
      </pivotArea>
    </format>
    <format dxfId="11311">
      <pivotArea dataOnly="0" labelOnly="1" fieldPosition="0">
        <references count="3">
          <reference field="0" count="1" selected="0">
            <x v="294"/>
          </reference>
          <reference field="1" count="1" selected="0">
            <x v="769"/>
          </reference>
          <reference field="2" count="1">
            <x v="770"/>
          </reference>
        </references>
      </pivotArea>
    </format>
    <format dxfId="11310">
      <pivotArea dataOnly="0" labelOnly="1" fieldPosition="0">
        <references count="3">
          <reference field="0" count="1" selected="0">
            <x v="295"/>
          </reference>
          <reference field="1" count="1" selected="0">
            <x v="770"/>
          </reference>
          <reference field="2" count="1">
            <x v="771"/>
          </reference>
        </references>
      </pivotArea>
    </format>
    <format dxfId="11309">
      <pivotArea dataOnly="0" labelOnly="1" fieldPosition="0">
        <references count="3">
          <reference field="0" count="1" selected="0">
            <x v="296"/>
          </reference>
          <reference field="1" count="1" selected="0">
            <x v="771"/>
          </reference>
          <reference field="2" count="1">
            <x v="772"/>
          </reference>
        </references>
      </pivotArea>
    </format>
    <format dxfId="11308">
      <pivotArea dataOnly="0" labelOnly="1" fieldPosition="0">
        <references count="3">
          <reference field="0" count="1" selected="0">
            <x v="297"/>
          </reference>
          <reference field="1" count="1" selected="0">
            <x v="772"/>
          </reference>
          <reference field="2" count="1">
            <x v="773"/>
          </reference>
        </references>
      </pivotArea>
    </format>
    <format dxfId="11307">
      <pivotArea dataOnly="0" labelOnly="1" fieldPosition="0">
        <references count="3">
          <reference field="0" count="1" selected="0">
            <x v="298"/>
          </reference>
          <reference field="1" count="1" selected="0">
            <x v="773"/>
          </reference>
          <reference field="2" count="1">
            <x v="774"/>
          </reference>
        </references>
      </pivotArea>
    </format>
    <format dxfId="11306">
      <pivotArea dataOnly="0" labelOnly="1" fieldPosition="0">
        <references count="3">
          <reference field="0" count="1" selected="0">
            <x v="299"/>
          </reference>
          <reference field="1" count="1" selected="0">
            <x v="774"/>
          </reference>
          <reference field="2" count="1">
            <x v="775"/>
          </reference>
        </references>
      </pivotArea>
    </format>
    <format dxfId="11305">
      <pivotArea dataOnly="0" labelOnly="1" fieldPosition="0">
        <references count="3">
          <reference field="0" count="1" selected="0">
            <x v="300"/>
          </reference>
          <reference field="1" count="1" selected="0">
            <x v="775"/>
          </reference>
          <reference field="2" count="1">
            <x v="776"/>
          </reference>
        </references>
      </pivotArea>
    </format>
    <format dxfId="11304">
      <pivotArea dataOnly="0" labelOnly="1" fieldPosition="0">
        <references count="3">
          <reference field="0" count="1" selected="0">
            <x v="301"/>
          </reference>
          <reference field="1" count="1" selected="0">
            <x v="776"/>
          </reference>
          <reference field="2" count="1">
            <x v="777"/>
          </reference>
        </references>
      </pivotArea>
    </format>
    <format dxfId="11303">
      <pivotArea dataOnly="0" labelOnly="1" fieldPosition="0">
        <references count="3">
          <reference field="0" count="1" selected="0">
            <x v="302"/>
          </reference>
          <reference field="1" count="1" selected="0">
            <x v="777"/>
          </reference>
          <reference field="2" count="1">
            <x v="778"/>
          </reference>
        </references>
      </pivotArea>
    </format>
    <format dxfId="11302">
      <pivotArea dataOnly="0" labelOnly="1" fieldPosition="0">
        <references count="3">
          <reference field="0" count="1" selected="0">
            <x v="303"/>
          </reference>
          <reference field="1" count="1" selected="0">
            <x v="778"/>
          </reference>
          <reference field="2" count="1">
            <x v="779"/>
          </reference>
        </references>
      </pivotArea>
    </format>
    <format dxfId="11301">
      <pivotArea dataOnly="0" labelOnly="1" fieldPosition="0">
        <references count="3">
          <reference field="0" count="1" selected="0">
            <x v="304"/>
          </reference>
          <reference field="1" count="1" selected="0">
            <x v="779"/>
          </reference>
          <reference field="2" count="1">
            <x v="780"/>
          </reference>
        </references>
      </pivotArea>
    </format>
    <format dxfId="11300">
      <pivotArea dataOnly="0" labelOnly="1" fieldPosition="0">
        <references count="3">
          <reference field="0" count="1" selected="0">
            <x v="305"/>
          </reference>
          <reference field="1" count="1" selected="0">
            <x v="780"/>
          </reference>
          <reference field="2" count="1">
            <x v="781"/>
          </reference>
        </references>
      </pivotArea>
    </format>
    <format dxfId="11299">
      <pivotArea dataOnly="0" labelOnly="1" fieldPosition="0">
        <references count="3">
          <reference field="0" count="1" selected="0">
            <x v="306"/>
          </reference>
          <reference field="1" count="1" selected="0">
            <x v="781"/>
          </reference>
          <reference field="2" count="1">
            <x v="782"/>
          </reference>
        </references>
      </pivotArea>
    </format>
    <format dxfId="11298">
      <pivotArea dataOnly="0" labelOnly="1" fieldPosition="0">
        <references count="3">
          <reference field="0" count="1" selected="0">
            <x v="307"/>
          </reference>
          <reference field="1" count="1" selected="0">
            <x v="782"/>
          </reference>
          <reference field="2" count="1">
            <x v="783"/>
          </reference>
        </references>
      </pivotArea>
    </format>
    <format dxfId="11297">
      <pivotArea dataOnly="0" labelOnly="1" fieldPosition="0">
        <references count="3">
          <reference field="0" count="1" selected="0">
            <x v="308"/>
          </reference>
          <reference field="1" count="1" selected="0">
            <x v="783"/>
          </reference>
          <reference field="2" count="1">
            <x v="784"/>
          </reference>
        </references>
      </pivotArea>
    </format>
    <format dxfId="11296">
      <pivotArea dataOnly="0" labelOnly="1" fieldPosition="0">
        <references count="3">
          <reference field="0" count="1" selected="0">
            <x v="309"/>
          </reference>
          <reference field="1" count="1" selected="0">
            <x v="784"/>
          </reference>
          <reference field="2" count="1">
            <x v="785"/>
          </reference>
        </references>
      </pivotArea>
    </format>
    <format dxfId="11295">
      <pivotArea dataOnly="0" labelOnly="1" fieldPosition="0">
        <references count="3">
          <reference field="0" count="1" selected="0">
            <x v="310"/>
          </reference>
          <reference field="1" count="1" selected="0">
            <x v="785"/>
          </reference>
          <reference field="2" count="1">
            <x v="786"/>
          </reference>
        </references>
      </pivotArea>
    </format>
    <format dxfId="11294">
      <pivotArea dataOnly="0" labelOnly="1" fieldPosition="0">
        <references count="3">
          <reference field="0" count="1" selected="0">
            <x v="311"/>
          </reference>
          <reference field="1" count="1" selected="0">
            <x v="786"/>
          </reference>
          <reference field="2" count="1">
            <x v="787"/>
          </reference>
        </references>
      </pivotArea>
    </format>
    <format dxfId="11293">
      <pivotArea dataOnly="0" labelOnly="1" fieldPosition="0">
        <references count="3">
          <reference field="0" count="1" selected="0">
            <x v="312"/>
          </reference>
          <reference field="1" count="1" selected="0">
            <x v="787"/>
          </reference>
          <reference field="2" count="1">
            <x v="788"/>
          </reference>
        </references>
      </pivotArea>
    </format>
    <format dxfId="11292">
      <pivotArea dataOnly="0" labelOnly="1" fieldPosition="0">
        <references count="3">
          <reference field="0" count="1" selected="0">
            <x v="313"/>
          </reference>
          <reference field="1" count="1" selected="0">
            <x v="788"/>
          </reference>
          <reference field="2" count="1">
            <x v="789"/>
          </reference>
        </references>
      </pivotArea>
    </format>
    <format dxfId="11291">
      <pivotArea dataOnly="0" labelOnly="1" fieldPosition="0">
        <references count="3">
          <reference field="0" count="1" selected="0">
            <x v="314"/>
          </reference>
          <reference field="1" count="1" selected="0">
            <x v="789"/>
          </reference>
          <reference field="2" count="1">
            <x v="790"/>
          </reference>
        </references>
      </pivotArea>
    </format>
    <format dxfId="11290">
      <pivotArea dataOnly="0" labelOnly="1" fieldPosition="0">
        <references count="3">
          <reference field="0" count="1" selected="0">
            <x v="315"/>
          </reference>
          <reference field="1" count="1" selected="0">
            <x v="790"/>
          </reference>
          <reference field="2" count="1">
            <x v="791"/>
          </reference>
        </references>
      </pivotArea>
    </format>
    <format dxfId="11289">
      <pivotArea dataOnly="0" labelOnly="1" fieldPosition="0">
        <references count="3">
          <reference field="0" count="1" selected="0">
            <x v="316"/>
          </reference>
          <reference field="1" count="1" selected="0">
            <x v="791"/>
          </reference>
          <reference field="2" count="1">
            <x v="792"/>
          </reference>
        </references>
      </pivotArea>
    </format>
    <format dxfId="11288">
      <pivotArea dataOnly="0" labelOnly="1" fieldPosition="0">
        <references count="3">
          <reference field="0" count="1" selected="0">
            <x v="317"/>
          </reference>
          <reference field="1" count="1" selected="0">
            <x v="792"/>
          </reference>
          <reference field="2" count="1">
            <x v="793"/>
          </reference>
        </references>
      </pivotArea>
    </format>
    <format dxfId="11287">
      <pivotArea dataOnly="0" labelOnly="1" fieldPosition="0">
        <references count="3">
          <reference field="0" count="1" selected="0">
            <x v="318"/>
          </reference>
          <reference field="1" count="1" selected="0">
            <x v="793"/>
          </reference>
          <reference field="2" count="1">
            <x v="794"/>
          </reference>
        </references>
      </pivotArea>
    </format>
    <format dxfId="11286">
      <pivotArea dataOnly="0" labelOnly="1" fieldPosition="0">
        <references count="3">
          <reference field="0" count="1" selected="0">
            <x v="319"/>
          </reference>
          <reference field="1" count="1" selected="0">
            <x v="794"/>
          </reference>
          <reference field="2" count="1">
            <x v="795"/>
          </reference>
        </references>
      </pivotArea>
    </format>
    <format dxfId="11285">
      <pivotArea dataOnly="0" labelOnly="1" fieldPosition="0">
        <references count="3">
          <reference field="0" count="1" selected="0">
            <x v="320"/>
          </reference>
          <reference field="1" count="1" selected="0">
            <x v="795"/>
          </reference>
          <reference field="2" count="1">
            <x v="796"/>
          </reference>
        </references>
      </pivotArea>
    </format>
    <format dxfId="11284">
      <pivotArea dataOnly="0" labelOnly="1" fieldPosition="0">
        <references count="3">
          <reference field="0" count="1" selected="0">
            <x v="321"/>
          </reference>
          <reference field="1" count="1" selected="0">
            <x v="796"/>
          </reference>
          <reference field="2" count="1">
            <x v="797"/>
          </reference>
        </references>
      </pivotArea>
    </format>
    <format dxfId="11283">
      <pivotArea dataOnly="0" labelOnly="1" fieldPosition="0">
        <references count="3">
          <reference field="0" count="1" selected="0">
            <x v="322"/>
          </reference>
          <reference field="1" count="1" selected="0">
            <x v="797"/>
          </reference>
          <reference field="2" count="1">
            <x v="798"/>
          </reference>
        </references>
      </pivotArea>
    </format>
    <format dxfId="11282">
      <pivotArea dataOnly="0" labelOnly="1" fieldPosition="0">
        <references count="3">
          <reference field="0" count="1" selected="0">
            <x v="323"/>
          </reference>
          <reference field="1" count="1" selected="0">
            <x v="798"/>
          </reference>
          <reference field="2" count="1">
            <x v="799"/>
          </reference>
        </references>
      </pivotArea>
    </format>
    <format dxfId="11281">
      <pivotArea dataOnly="0" labelOnly="1" fieldPosition="0">
        <references count="3">
          <reference field="0" count="1" selected="0">
            <x v="324"/>
          </reference>
          <reference field="1" count="1" selected="0">
            <x v="799"/>
          </reference>
          <reference field="2" count="1">
            <x v="800"/>
          </reference>
        </references>
      </pivotArea>
    </format>
    <format dxfId="11280">
      <pivotArea dataOnly="0" labelOnly="1" fieldPosition="0">
        <references count="3">
          <reference field="0" count="1" selected="0">
            <x v="325"/>
          </reference>
          <reference field="1" count="1" selected="0">
            <x v="800"/>
          </reference>
          <reference field="2" count="1">
            <x v="801"/>
          </reference>
        </references>
      </pivotArea>
    </format>
    <format dxfId="11279">
      <pivotArea dataOnly="0" labelOnly="1" fieldPosition="0">
        <references count="3">
          <reference field="0" count="1" selected="0">
            <x v="326"/>
          </reference>
          <reference field="1" count="1" selected="0">
            <x v="801"/>
          </reference>
          <reference field="2" count="1">
            <x v="802"/>
          </reference>
        </references>
      </pivotArea>
    </format>
    <format dxfId="11278">
      <pivotArea dataOnly="0" labelOnly="1" fieldPosition="0">
        <references count="3">
          <reference field="0" count="1" selected="0">
            <x v="327"/>
          </reference>
          <reference field="1" count="1" selected="0">
            <x v="802"/>
          </reference>
          <reference field="2" count="1">
            <x v="803"/>
          </reference>
        </references>
      </pivotArea>
    </format>
    <format dxfId="11277">
      <pivotArea dataOnly="0" labelOnly="1" fieldPosition="0">
        <references count="3">
          <reference field="0" count="1" selected="0">
            <x v="328"/>
          </reference>
          <reference field="1" count="1" selected="0">
            <x v="803"/>
          </reference>
          <reference field="2" count="1">
            <x v="804"/>
          </reference>
        </references>
      </pivotArea>
    </format>
    <format dxfId="11276">
      <pivotArea dataOnly="0" labelOnly="1" fieldPosition="0">
        <references count="3">
          <reference field="0" count="1" selected="0">
            <x v="329"/>
          </reference>
          <reference field="1" count="1" selected="0">
            <x v="804"/>
          </reference>
          <reference field="2" count="1">
            <x v="805"/>
          </reference>
        </references>
      </pivotArea>
    </format>
    <format dxfId="11275">
      <pivotArea dataOnly="0" labelOnly="1" fieldPosition="0">
        <references count="3">
          <reference field="0" count="1" selected="0">
            <x v="330"/>
          </reference>
          <reference field="1" count="1" selected="0">
            <x v="805"/>
          </reference>
          <reference field="2" count="1">
            <x v="806"/>
          </reference>
        </references>
      </pivotArea>
    </format>
    <format dxfId="11274">
      <pivotArea dataOnly="0" labelOnly="1" fieldPosition="0">
        <references count="3">
          <reference field="0" count="1" selected="0">
            <x v="331"/>
          </reference>
          <reference field="1" count="1" selected="0">
            <x v="806"/>
          </reference>
          <reference field="2" count="1">
            <x v="807"/>
          </reference>
        </references>
      </pivotArea>
    </format>
    <format dxfId="11273">
      <pivotArea dataOnly="0" labelOnly="1" fieldPosition="0">
        <references count="3">
          <reference field="0" count="1" selected="0">
            <x v="332"/>
          </reference>
          <reference field="1" count="1" selected="0">
            <x v="807"/>
          </reference>
          <reference field="2" count="1">
            <x v="808"/>
          </reference>
        </references>
      </pivotArea>
    </format>
    <format dxfId="11272">
      <pivotArea dataOnly="0" labelOnly="1" fieldPosition="0">
        <references count="3">
          <reference field="0" count="1" selected="0">
            <x v="333"/>
          </reference>
          <reference field="1" count="1" selected="0">
            <x v="808"/>
          </reference>
          <reference field="2" count="1">
            <x v="809"/>
          </reference>
        </references>
      </pivotArea>
    </format>
    <format dxfId="11271">
      <pivotArea dataOnly="0" labelOnly="1" fieldPosition="0">
        <references count="3">
          <reference field="0" count="1" selected="0">
            <x v="334"/>
          </reference>
          <reference field="1" count="1" selected="0">
            <x v="809"/>
          </reference>
          <reference field="2" count="1">
            <x v="810"/>
          </reference>
        </references>
      </pivotArea>
    </format>
    <format dxfId="11270">
      <pivotArea dataOnly="0" labelOnly="1" fieldPosition="0">
        <references count="3">
          <reference field="0" count="1" selected="0">
            <x v="335"/>
          </reference>
          <reference field="1" count="1" selected="0">
            <x v="810"/>
          </reference>
          <reference field="2" count="1">
            <x v="811"/>
          </reference>
        </references>
      </pivotArea>
    </format>
    <format dxfId="11269">
      <pivotArea dataOnly="0" labelOnly="1" fieldPosition="0">
        <references count="3">
          <reference field="0" count="1" selected="0">
            <x v="336"/>
          </reference>
          <reference field="1" count="1" selected="0">
            <x v="811"/>
          </reference>
          <reference field="2" count="1">
            <x v="812"/>
          </reference>
        </references>
      </pivotArea>
    </format>
    <format dxfId="11268">
      <pivotArea dataOnly="0" labelOnly="1" fieldPosition="0">
        <references count="3">
          <reference field="0" count="1" selected="0">
            <x v="337"/>
          </reference>
          <reference field="1" count="1" selected="0">
            <x v="812"/>
          </reference>
          <reference field="2" count="1">
            <x v="813"/>
          </reference>
        </references>
      </pivotArea>
    </format>
    <format dxfId="11267">
      <pivotArea dataOnly="0" labelOnly="1" fieldPosition="0">
        <references count="3">
          <reference field="0" count="1" selected="0">
            <x v="338"/>
          </reference>
          <reference field="1" count="1" selected="0">
            <x v="813"/>
          </reference>
          <reference field="2" count="1">
            <x v="814"/>
          </reference>
        </references>
      </pivotArea>
    </format>
    <format dxfId="11266">
      <pivotArea dataOnly="0" labelOnly="1" fieldPosition="0">
        <references count="3">
          <reference field="0" count="1" selected="0">
            <x v="339"/>
          </reference>
          <reference field="1" count="1" selected="0">
            <x v="814"/>
          </reference>
          <reference field="2" count="1">
            <x v="815"/>
          </reference>
        </references>
      </pivotArea>
    </format>
    <format dxfId="11265">
      <pivotArea dataOnly="0" labelOnly="1" fieldPosition="0">
        <references count="3">
          <reference field="0" count="1" selected="0">
            <x v="340"/>
          </reference>
          <reference field="1" count="1" selected="0">
            <x v="815"/>
          </reference>
          <reference field="2" count="1">
            <x v="816"/>
          </reference>
        </references>
      </pivotArea>
    </format>
    <format dxfId="11264">
      <pivotArea dataOnly="0" labelOnly="1" fieldPosition="0">
        <references count="3">
          <reference field="0" count="1" selected="0">
            <x v="341"/>
          </reference>
          <reference field="1" count="1" selected="0">
            <x v="816"/>
          </reference>
          <reference field="2" count="1">
            <x v="817"/>
          </reference>
        </references>
      </pivotArea>
    </format>
    <format dxfId="11263">
      <pivotArea dataOnly="0" labelOnly="1" fieldPosition="0">
        <references count="3">
          <reference field="0" count="1" selected="0">
            <x v="342"/>
          </reference>
          <reference field="1" count="1" selected="0">
            <x v="817"/>
          </reference>
          <reference field="2" count="1">
            <x v="818"/>
          </reference>
        </references>
      </pivotArea>
    </format>
    <format dxfId="11262">
      <pivotArea dataOnly="0" labelOnly="1" fieldPosition="0">
        <references count="3">
          <reference field="0" count="1" selected="0">
            <x v="343"/>
          </reference>
          <reference field="1" count="1" selected="0">
            <x v="818"/>
          </reference>
          <reference field="2" count="1">
            <x v="819"/>
          </reference>
        </references>
      </pivotArea>
    </format>
    <format dxfId="11261">
      <pivotArea dataOnly="0" labelOnly="1" fieldPosition="0">
        <references count="3">
          <reference field="0" count="1" selected="0">
            <x v="344"/>
          </reference>
          <reference field="1" count="1" selected="0">
            <x v="819"/>
          </reference>
          <reference field="2" count="1">
            <x v="820"/>
          </reference>
        </references>
      </pivotArea>
    </format>
    <format dxfId="11260">
      <pivotArea dataOnly="0" labelOnly="1" fieldPosition="0">
        <references count="3">
          <reference field="0" count="1" selected="0">
            <x v="345"/>
          </reference>
          <reference field="1" count="1" selected="0">
            <x v="820"/>
          </reference>
          <reference field="2" count="1">
            <x v="821"/>
          </reference>
        </references>
      </pivotArea>
    </format>
    <format dxfId="11259">
      <pivotArea dataOnly="0" labelOnly="1" fieldPosition="0">
        <references count="3">
          <reference field="0" count="1" selected="0">
            <x v="346"/>
          </reference>
          <reference field="1" count="1" selected="0">
            <x v="821"/>
          </reference>
          <reference field="2" count="1">
            <x v="822"/>
          </reference>
        </references>
      </pivotArea>
    </format>
    <format dxfId="11258">
      <pivotArea dataOnly="0" labelOnly="1" fieldPosition="0">
        <references count="3">
          <reference field="0" count="1" selected="0">
            <x v="347"/>
          </reference>
          <reference field="1" count="1" selected="0">
            <x v="822"/>
          </reference>
          <reference field="2" count="1">
            <x v="823"/>
          </reference>
        </references>
      </pivotArea>
    </format>
    <format dxfId="11257">
      <pivotArea dataOnly="0" labelOnly="1" fieldPosition="0">
        <references count="3">
          <reference field="0" count="1" selected="0">
            <x v="348"/>
          </reference>
          <reference field="1" count="1" selected="0">
            <x v="823"/>
          </reference>
          <reference field="2" count="1">
            <x v="824"/>
          </reference>
        </references>
      </pivotArea>
    </format>
    <format dxfId="11256">
      <pivotArea dataOnly="0" labelOnly="1" fieldPosition="0">
        <references count="3">
          <reference field="0" count="1" selected="0">
            <x v="349"/>
          </reference>
          <reference field="1" count="1" selected="0">
            <x v="824"/>
          </reference>
          <reference field="2" count="1">
            <x v="825"/>
          </reference>
        </references>
      </pivotArea>
    </format>
    <format dxfId="11255">
      <pivotArea dataOnly="0" labelOnly="1" fieldPosition="0">
        <references count="3">
          <reference field="0" count="1" selected="0">
            <x v="350"/>
          </reference>
          <reference field="1" count="1" selected="0">
            <x v="825"/>
          </reference>
          <reference field="2" count="1">
            <x v="826"/>
          </reference>
        </references>
      </pivotArea>
    </format>
    <format dxfId="11254">
      <pivotArea dataOnly="0" labelOnly="1" fieldPosition="0">
        <references count="3">
          <reference field="0" count="1" selected="0">
            <x v="351"/>
          </reference>
          <reference field="1" count="1" selected="0">
            <x v="826"/>
          </reference>
          <reference field="2" count="1">
            <x v="827"/>
          </reference>
        </references>
      </pivotArea>
    </format>
    <format dxfId="11253">
      <pivotArea dataOnly="0" labelOnly="1" fieldPosition="0">
        <references count="3">
          <reference field="0" count="1" selected="0">
            <x v="352"/>
          </reference>
          <reference field="1" count="1" selected="0">
            <x v="827"/>
          </reference>
          <reference field="2" count="1">
            <x v="828"/>
          </reference>
        </references>
      </pivotArea>
    </format>
    <format dxfId="11252">
      <pivotArea dataOnly="0" labelOnly="1" fieldPosition="0">
        <references count="3">
          <reference field="0" count="1" selected="0">
            <x v="353"/>
          </reference>
          <reference field="1" count="1" selected="0">
            <x v="828"/>
          </reference>
          <reference field="2" count="1">
            <x v="829"/>
          </reference>
        </references>
      </pivotArea>
    </format>
    <format dxfId="11251">
      <pivotArea dataOnly="0" labelOnly="1" fieldPosition="0">
        <references count="3">
          <reference field="0" count="1" selected="0">
            <x v="354"/>
          </reference>
          <reference field="1" count="1" selected="0">
            <x v="829"/>
          </reference>
          <reference field="2" count="1">
            <x v="830"/>
          </reference>
        </references>
      </pivotArea>
    </format>
    <format dxfId="11250">
      <pivotArea dataOnly="0" labelOnly="1" fieldPosition="0">
        <references count="3">
          <reference field="0" count="1" selected="0">
            <x v="355"/>
          </reference>
          <reference field="1" count="1" selected="0">
            <x v="830"/>
          </reference>
          <reference field="2" count="1">
            <x v="831"/>
          </reference>
        </references>
      </pivotArea>
    </format>
    <format dxfId="11249">
      <pivotArea dataOnly="0" labelOnly="1" fieldPosition="0">
        <references count="3">
          <reference field="0" count="1" selected="0">
            <x v="356"/>
          </reference>
          <reference field="1" count="1" selected="0">
            <x v="831"/>
          </reference>
          <reference field="2" count="1">
            <x v="832"/>
          </reference>
        </references>
      </pivotArea>
    </format>
    <format dxfId="11248">
      <pivotArea dataOnly="0" labelOnly="1" fieldPosition="0">
        <references count="3">
          <reference field="0" count="1" selected="0">
            <x v="357"/>
          </reference>
          <reference field="1" count="1" selected="0">
            <x v="832"/>
          </reference>
          <reference field="2" count="1">
            <x v="833"/>
          </reference>
        </references>
      </pivotArea>
    </format>
    <format dxfId="11247">
      <pivotArea dataOnly="0" labelOnly="1" fieldPosition="0">
        <references count="3">
          <reference field="0" count="1" selected="0">
            <x v="358"/>
          </reference>
          <reference field="1" count="1" selected="0">
            <x v="833"/>
          </reference>
          <reference field="2" count="1">
            <x v="834"/>
          </reference>
        </references>
      </pivotArea>
    </format>
    <format dxfId="11246">
      <pivotArea dataOnly="0" labelOnly="1" fieldPosition="0">
        <references count="3">
          <reference field="0" count="1" selected="0">
            <x v="359"/>
          </reference>
          <reference field="1" count="1" selected="0">
            <x v="834"/>
          </reference>
          <reference field="2" count="1">
            <x v="835"/>
          </reference>
        </references>
      </pivotArea>
    </format>
    <format dxfId="11245">
      <pivotArea dataOnly="0" labelOnly="1" fieldPosition="0">
        <references count="3">
          <reference field="0" count="1" selected="0">
            <x v="360"/>
          </reference>
          <reference field="1" count="1" selected="0">
            <x v="835"/>
          </reference>
          <reference field="2" count="1">
            <x v="836"/>
          </reference>
        </references>
      </pivotArea>
    </format>
    <format dxfId="11244">
      <pivotArea dataOnly="0" labelOnly="1" fieldPosition="0">
        <references count="3">
          <reference field="0" count="1" selected="0">
            <x v="361"/>
          </reference>
          <reference field="1" count="1" selected="0">
            <x v="836"/>
          </reference>
          <reference field="2" count="1">
            <x v="837"/>
          </reference>
        </references>
      </pivotArea>
    </format>
    <format dxfId="11243">
      <pivotArea dataOnly="0" labelOnly="1" fieldPosition="0">
        <references count="3">
          <reference field="0" count="1" selected="0">
            <x v="362"/>
          </reference>
          <reference field="1" count="1" selected="0">
            <x v="837"/>
          </reference>
          <reference field="2" count="1">
            <x v="838"/>
          </reference>
        </references>
      </pivotArea>
    </format>
    <format dxfId="11242">
      <pivotArea dataOnly="0" labelOnly="1" fieldPosition="0">
        <references count="3">
          <reference field="0" count="1" selected="0">
            <x v="363"/>
          </reference>
          <reference field="1" count="1" selected="0">
            <x v="838"/>
          </reference>
          <reference field="2" count="1">
            <x v="839"/>
          </reference>
        </references>
      </pivotArea>
    </format>
    <format dxfId="11241">
      <pivotArea dataOnly="0" labelOnly="1" fieldPosition="0">
        <references count="3">
          <reference field="0" count="1" selected="0">
            <x v="364"/>
          </reference>
          <reference field="1" count="1" selected="0">
            <x v="839"/>
          </reference>
          <reference field="2" count="1">
            <x v="840"/>
          </reference>
        </references>
      </pivotArea>
    </format>
    <format dxfId="11240">
      <pivotArea dataOnly="0" labelOnly="1" fieldPosition="0">
        <references count="3">
          <reference field="0" count="1" selected="0">
            <x v="365"/>
          </reference>
          <reference field="1" count="1" selected="0">
            <x v="840"/>
          </reference>
          <reference field="2" count="1">
            <x v="841"/>
          </reference>
        </references>
      </pivotArea>
    </format>
    <format dxfId="11239">
      <pivotArea dataOnly="0" labelOnly="1" fieldPosition="0">
        <references count="3">
          <reference field="0" count="1" selected="0">
            <x v="366"/>
          </reference>
          <reference field="1" count="1" selected="0">
            <x v="841"/>
          </reference>
          <reference field="2" count="1">
            <x v="842"/>
          </reference>
        </references>
      </pivotArea>
    </format>
    <format dxfId="11238">
      <pivotArea dataOnly="0" labelOnly="1" fieldPosition="0">
        <references count="3">
          <reference field="0" count="1" selected="0">
            <x v="367"/>
          </reference>
          <reference field="1" count="1" selected="0">
            <x v="842"/>
          </reference>
          <reference field="2" count="1">
            <x v="843"/>
          </reference>
        </references>
      </pivotArea>
    </format>
    <format dxfId="11237">
      <pivotArea dataOnly="0" labelOnly="1" fieldPosition="0">
        <references count="3">
          <reference field="0" count="1" selected="0">
            <x v="368"/>
          </reference>
          <reference field="1" count="1" selected="0">
            <x v="843"/>
          </reference>
          <reference field="2" count="1">
            <x v="844"/>
          </reference>
        </references>
      </pivotArea>
    </format>
    <format dxfId="11236">
      <pivotArea dataOnly="0" labelOnly="1" fieldPosition="0">
        <references count="3">
          <reference field="0" count="1" selected="0">
            <x v="369"/>
          </reference>
          <reference field="1" count="1" selected="0">
            <x v="844"/>
          </reference>
          <reference field="2" count="1">
            <x v="845"/>
          </reference>
        </references>
      </pivotArea>
    </format>
    <format dxfId="11235">
      <pivotArea dataOnly="0" labelOnly="1" fieldPosition="0">
        <references count="3">
          <reference field="0" count="1" selected="0">
            <x v="370"/>
          </reference>
          <reference field="1" count="1" selected="0">
            <x v="845"/>
          </reference>
          <reference field="2" count="1">
            <x v="846"/>
          </reference>
        </references>
      </pivotArea>
    </format>
    <format dxfId="11234">
      <pivotArea dataOnly="0" labelOnly="1" fieldPosition="0">
        <references count="3">
          <reference field="0" count="1" selected="0">
            <x v="371"/>
          </reference>
          <reference field="1" count="1" selected="0">
            <x v="846"/>
          </reference>
          <reference field="2" count="1">
            <x v="847"/>
          </reference>
        </references>
      </pivotArea>
    </format>
    <format dxfId="11233">
      <pivotArea dataOnly="0" labelOnly="1" fieldPosition="0">
        <references count="3">
          <reference field="0" count="1" selected="0">
            <x v="372"/>
          </reference>
          <reference field="1" count="1" selected="0">
            <x v="847"/>
          </reference>
          <reference field="2" count="1">
            <x v="848"/>
          </reference>
        </references>
      </pivotArea>
    </format>
    <format dxfId="11232">
      <pivotArea dataOnly="0" labelOnly="1" fieldPosition="0">
        <references count="3">
          <reference field="0" count="1" selected="0">
            <x v="373"/>
          </reference>
          <reference field="1" count="1" selected="0">
            <x v="848"/>
          </reference>
          <reference field="2" count="1">
            <x v="849"/>
          </reference>
        </references>
      </pivotArea>
    </format>
    <format dxfId="11231">
      <pivotArea dataOnly="0" labelOnly="1" fieldPosition="0">
        <references count="3">
          <reference field="0" count="1" selected="0">
            <x v="374"/>
          </reference>
          <reference field="1" count="1" selected="0">
            <x v="849"/>
          </reference>
          <reference field="2" count="1">
            <x v="850"/>
          </reference>
        </references>
      </pivotArea>
    </format>
    <format dxfId="11230">
      <pivotArea dataOnly="0" labelOnly="1" fieldPosition="0">
        <references count="3">
          <reference field="0" count="1" selected="0">
            <x v="375"/>
          </reference>
          <reference field="1" count="1" selected="0">
            <x v="850"/>
          </reference>
          <reference field="2" count="1">
            <x v="851"/>
          </reference>
        </references>
      </pivotArea>
    </format>
    <format dxfId="11229">
      <pivotArea dataOnly="0" labelOnly="1" fieldPosition="0">
        <references count="3">
          <reference field="0" count="1" selected="0">
            <x v="376"/>
          </reference>
          <reference field="1" count="1" selected="0">
            <x v="851"/>
          </reference>
          <reference field="2" count="1">
            <x v="852"/>
          </reference>
        </references>
      </pivotArea>
    </format>
    <format dxfId="11228">
      <pivotArea dataOnly="0" labelOnly="1" fieldPosition="0">
        <references count="3">
          <reference field="0" count="1" selected="0">
            <x v="377"/>
          </reference>
          <reference field="1" count="1" selected="0">
            <x v="852"/>
          </reference>
          <reference field="2" count="1">
            <x v="853"/>
          </reference>
        </references>
      </pivotArea>
    </format>
    <format dxfId="11227">
      <pivotArea dataOnly="0" labelOnly="1" fieldPosition="0">
        <references count="3">
          <reference field="0" count="1" selected="0">
            <x v="378"/>
          </reference>
          <reference field="1" count="1" selected="0">
            <x v="853"/>
          </reference>
          <reference field="2" count="1">
            <x v="854"/>
          </reference>
        </references>
      </pivotArea>
    </format>
    <format dxfId="11226">
      <pivotArea dataOnly="0" labelOnly="1" fieldPosition="0">
        <references count="3">
          <reference field="0" count="1" selected="0">
            <x v="379"/>
          </reference>
          <reference field="1" count="1" selected="0">
            <x v="854"/>
          </reference>
          <reference field="2" count="1">
            <x v="855"/>
          </reference>
        </references>
      </pivotArea>
    </format>
    <format dxfId="11225">
      <pivotArea dataOnly="0" labelOnly="1" fieldPosition="0">
        <references count="3">
          <reference field="0" count="1" selected="0">
            <x v="380"/>
          </reference>
          <reference field="1" count="1" selected="0">
            <x v="855"/>
          </reference>
          <reference field="2" count="1">
            <x v="856"/>
          </reference>
        </references>
      </pivotArea>
    </format>
    <format dxfId="11224">
      <pivotArea dataOnly="0" labelOnly="1" fieldPosition="0">
        <references count="3">
          <reference field="0" count="1" selected="0">
            <x v="381"/>
          </reference>
          <reference field="1" count="1" selected="0">
            <x v="856"/>
          </reference>
          <reference field="2" count="1">
            <x v="857"/>
          </reference>
        </references>
      </pivotArea>
    </format>
    <format dxfId="11223">
      <pivotArea dataOnly="0" labelOnly="1" fieldPosition="0">
        <references count="3">
          <reference field="0" count="1" selected="0">
            <x v="382"/>
          </reference>
          <reference field="1" count="1" selected="0">
            <x v="857"/>
          </reference>
          <reference field="2" count="1">
            <x v="858"/>
          </reference>
        </references>
      </pivotArea>
    </format>
    <format dxfId="11222">
      <pivotArea dataOnly="0" labelOnly="1" fieldPosition="0">
        <references count="3">
          <reference field="0" count="1" selected="0">
            <x v="383"/>
          </reference>
          <reference field="1" count="1" selected="0">
            <x v="858"/>
          </reference>
          <reference field="2" count="1">
            <x v="859"/>
          </reference>
        </references>
      </pivotArea>
    </format>
    <format dxfId="11221">
      <pivotArea dataOnly="0" labelOnly="1" fieldPosition="0">
        <references count="3">
          <reference field="0" count="1" selected="0">
            <x v="384"/>
          </reference>
          <reference field="1" count="1" selected="0">
            <x v="859"/>
          </reference>
          <reference field="2" count="1">
            <x v="860"/>
          </reference>
        </references>
      </pivotArea>
    </format>
    <format dxfId="11220">
      <pivotArea dataOnly="0" labelOnly="1" fieldPosition="0">
        <references count="3">
          <reference field="0" count="1" selected="0">
            <x v="385"/>
          </reference>
          <reference field="1" count="1" selected="0">
            <x v="860"/>
          </reference>
          <reference field="2" count="1">
            <x v="861"/>
          </reference>
        </references>
      </pivotArea>
    </format>
    <format dxfId="11219">
      <pivotArea dataOnly="0" labelOnly="1" fieldPosition="0">
        <references count="3">
          <reference field="0" count="1" selected="0">
            <x v="386"/>
          </reference>
          <reference field="1" count="1" selected="0">
            <x v="861"/>
          </reference>
          <reference field="2" count="1">
            <x v="862"/>
          </reference>
        </references>
      </pivotArea>
    </format>
    <format dxfId="11218">
      <pivotArea dataOnly="0" labelOnly="1" fieldPosition="0">
        <references count="3">
          <reference field="0" count="1" selected="0">
            <x v="387"/>
          </reference>
          <reference field="1" count="1" selected="0">
            <x v="862"/>
          </reference>
          <reference field="2" count="1">
            <x v="863"/>
          </reference>
        </references>
      </pivotArea>
    </format>
    <format dxfId="11217">
      <pivotArea dataOnly="0" labelOnly="1" fieldPosition="0">
        <references count="3">
          <reference field="0" count="1" selected="0">
            <x v="388"/>
          </reference>
          <reference field="1" count="1" selected="0">
            <x v="863"/>
          </reference>
          <reference field="2" count="1">
            <x v="864"/>
          </reference>
        </references>
      </pivotArea>
    </format>
    <format dxfId="11216">
      <pivotArea dataOnly="0" labelOnly="1" fieldPosition="0">
        <references count="3">
          <reference field="0" count="1" selected="0">
            <x v="389"/>
          </reference>
          <reference field="1" count="1" selected="0">
            <x v="864"/>
          </reference>
          <reference field="2" count="1">
            <x v="865"/>
          </reference>
        </references>
      </pivotArea>
    </format>
    <format dxfId="11215">
      <pivotArea dataOnly="0" labelOnly="1" fieldPosition="0">
        <references count="3">
          <reference field="0" count="1" selected="0">
            <x v="390"/>
          </reference>
          <reference field="1" count="1" selected="0">
            <x v="865"/>
          </reference>
          <reference field="2" count="1">
            <x v="866"/>
          </reference>
        </references>
      </pivotArea>
    </format>
    <format dxfId="11214">
      <pivotArea dataOnly="0" labelOnly="1" fieldPosition="0">
        <references count="3">
          <reference field="0" count="1" selected="0">
            <x v="391"/>
          </reference>
          <reference field="1" count="1" selected="0">
            <x v="866"/>
          </reference>
          <reference field="2" count="1">
            <x v="867"/>
          </reference>
        </references>
      </pivotArea>
    </format>
    <format dxfId="11213">
      <pivotArea dataOnly="0" labelOnly="1" fieldPosition="0">
        <references count="3">
          <reference field="0" count="1" selected="0">
            <x v="392"/>
          </reference>
          <reference field="1" count="1" selected="0">
            <x v="867"/>
          </reference>
          <reference field="2" count="1">
            <x v="868"/>
          </reference>
        </references>
      </pivotArea>
    </format>
    <format dxfId="11212">
      <pivotArea dataOnly="0" labelOnly="1" fieldPosition="0">
        <references count="3">
          <reference field="0" count="1" selected="0">
            <x v="393"/>
          </reference>
          <reference field="1" count="1" selected="0">
            <x v="868"/>
          </reference>
          <reference field="2" count="1">
            <x v="869"/>
          </reference>
        </references>
      </pivotArea>
    </format>
    <format dxfId="11211">
      <pivotArea dataOnly="0" labelOnly="1" fieldPosition="0">
        <references count="3">
          <reference field="0" count="1" selected="0">
            <x v="394"/>
          </reference>
          <reference field="1" count="1" selected="0">
            <x v="869"/>
          </reference>
          <reference field="2" count="1">
            <x v="870"/>
          </reference>
        </references>
      </pivotArea>
    </format>
    <format dxfId="11210">
      <pivotArea dataOnly="0" labelOnly="1" fieldPosition="0">
        <references count="3">
          <reference field="0" count="1" selected="0">
            <x v="395"/>
          </reference>
          <reference field="1" count="1" selected="0">
            <x v="870"/>
          </reference>
          <reference field="2" count="1">
            <x v="871"/>
          </reference>
        </references>
      </pivotArea>
    </format>
    <format dxfId="11209">
      <pivotArea dataOnly="0" labelOnly="1" fieldPosition="0">
        <references count="3">
          <reference field="0" count="1" selected="0">
            <x v="396"/>
          </reference>
          <reference field="1" count="1" selected="0">
            <x v="871"/>
          </reference>
          <reference field="2" count="1">
            <x v="872"/>
          </reference>
        </references>
      </pivotArea>
    </format>
    <format dxfId="11208">
      <pivotArea dataOnly="0" labelOnly="1" fieldPosition="0">
        <references count="3">
          <reference field="0" count="1" selected="0">
            <x v="397"/>
          </reference>
          <reference field="1" count="1" selected="0">
            <x v="872"/>
          </reference>
          <reference field="2" count="1">
            <x v="873"/>
          </reference>
        </references>
      </pivotArea>
    </format>
    <format dxfId="11207">
      <pivotArea dataOnly="0" labelOnly="1" fieldPosition="0">
        <references count="3">
          <reference field="0" count="1" selected="0">
            <x v="398"/>
          </reference>
          <reference field="1" count="1" selected="0">
            <x v="873"/>
          </reference>
          <reference field="2" count="1">
            <x v="874"/>
          </reference>
        </references>
      </pivotArea>
    </format>
    <format dxfId="11206">
      <pivotArea dataOnly="0" labelOnly="1" fieldPosition="0">
        <references count="3">
          <reference field="0" count="1" selected="0">
            <x v="399"/>
          </reference>
          <reference field="1" count="1" selected="0">
            <x v="874"/>
          </reference>
          <reference field="2" count="1">
            <x v="875"/>
          </reference>
        </references>
      </pivotArea>
    </format>
    <format dxfId="11205">
      <pivotArea dataOnly="0" labelOnly="1" fieldPosition="0">
        <references count="3">
          <reference field="0" count="1" selected="0">
            <x v="400"/>
          </reference>
          <reference field="1" count="1" selected="0">
            <x v="875"/>
          </reference>
          <reference field="2" count="1">
            <x v="876"/>
          </reference>
        </references>
      </pivotArea>
    </format>
    <format dxfId="11204">
      <pivotArea dataOnly="0" labelOnly="1" fieldPosition="0">
        <references count="3">
          <reference field="0" count="1" selected="0">
            <x v="401"/>
          </reference>
          <reference field="1" count="1" selected="0">
            <x v="876"/>
          </reference>
          <reference field="2" count="1">
            <x v="877"/>
          </reference>
        </references>
      </pivotArea>
    </format>
    <format dxfId="11203">
      <pivotArea dataOnly="0" labelOnly="1" fieldPosition="0">
        <references count="3">
          <reference field="0" count="1" selected="0">
            <x v="402"/>
          </reference>
          <reference field="1" count="1" selected="0">
            <x v="877"/>
          </reference>
          <reference field="2" count="1">
            <x v="878"/>
          </reference>
        </references>
      </pivotArea>
    </format>
    <format dxfId="11202">
      <pivotArea dataOnly="0" labelOnly="1" fieldPosition="0">
        <references count="3">
          <reference field="0" count="1" selected="0">
            <x v="403"/>
          </reference>
          <reference field="1" count="1" selected="0">
            <x v="878"/>
          </reference>
          <reference field="2" count="1">
            <x v="879"/>
          </reference>
        </references>
      </pivotArea>
    </format>
    <format dxfId="11201">
      <pivotArea dataOnly="0" labelOnly="1" fieldPosition="0">
        <references count="3">
          <reference field="0" count="1" selected="0">
            <x v="404"/>
          </reference>
          <reference field="1" count="1" selected="0">
            <x v="879"/>
          </reference>
          <reference field="2" count="1">
            <x v="880"/>
          </reference>
        </references>
      </pivotArea>
    </format>
    <format dxfId="11200">
      <pivotArea dataOnly="0" labelOnly="1" fieldPosition="0">
        <references count="3">
          <reference field="0" count="1" selected="0">
            <x v="405"/>
          </reference>
          <reference field="1" count="1" selected="0">
            <x v="880"/>
          </reference>
          <reference field="2" count="1">
            <x v="881"/>
          </reference>
        </references>
      </pivotArea>
    </format>
    <format dxfId="11199">
      <pivotArea dataOnly="0" labelOnly="1" fieldPosition="0">
        <references count="3">
          <reference field="0" count="1" selected="0">
            <x v="406"/>
          </reference>
          <reference field="1" count="1" selected="0">
            <x v="881"/>
          </reference>
          <reference field="2" count="1">
            <x v="882"/>
          </reference>
        </references>
      </pivotArea>
    </format>
    <format dxfId="11198">
      <pivotArea dataOnly="0" labelOnly="1" fieldPosition="0">
        <references count="3">
          <reference field="0" count="1" selected="0">
            <x v="407"/>
          </reference>
          <reference field="1" count="1" selected="0">
            <x v="882"/>
          </reference>
          <reference field="2" count="1">
            <x v="883"/>
          </reference>
        </references>
      </pivotArea>
    </format>
    <format dxfId="11197">
      <pivotArea dataOnly="0" labelOnly="1" fieldPosition="0">
        <references count="3">
          <reference field="0" count="1" selected="0">
            <x v="408"/>
          </reference>
          <reference field="1" count="1" selected="0">
            <x v="883"/>
          </reference>
          <reference field="2" count="1">
            <x v="884"/>
          </reference>
        </references>
      </pivotArea>
    </format>
    <format dxfId="11196">
      <pivotArea dataOnly="0" labelOnly="1" fieldPosition="0">
        <references count="3">
          <reference field="0" count="1" selected="0">
            <x v="409"/>
          </reference>
          <reference field="1" count="1" selected="0">
            <x v="884"/>
          </reference>
          <reference field="2" count="1">
            <x v="885"/>
          </reference>
        </references>
      </pivotArea>
    </format>
    <format dxfId="11195">
      <pivotArea dataOnly="0" labelOnly="1" fieldPosition="0">
        <references count="3">
          <reference field="0" count="1" selected="0">
            <x v="410"/>
          </reference>
          <reference field="1" count="1" selected="0">
            <x v="885"/>
          </reference>
          <reference field="2" count="1">
            <x v="886"/>
          </reference>
        </references>
      </pivotArea>
    </format>
    <format dxfId="11194">
      <pivotArea dataOnly="0" labelOnly="1" fieldPosition="0">
        <references count="3">
          <reference field="0" count="1" selected="0">
            <x v="411"/>
          </reference>
          <reference field="1" count="1" selected="0">
            <x v="886"/>
          </reference>
          <reference field="2" count="1">
            <x v="887"/>
          </reference>
        </references>
      </pivotArea>
    </format>
    <format dxfId="11193">
      <pivotArea dataOnly="0" labelOnly="1" fieldPosition="0">
        <references count="3">
          <reference field="0" count="1" selected="0">
            <x v="412"/>
          </reference>
          <reference field="1" count="1" selected="0">
            <x v="887"/>
          </reference>
          <reference field="2" count="1">
            <x v="888"/>
          </reference>
        </references>
      </pivotArea>
    </format>
    <format dxfId="11192">
      <pivotArea dataOnly="0" labelOnly="1" fieldPosition="0">
        <references count="3">
          <reference field="0" count="1" selected="0">
            <x v="413"/>
          </reference>
          <reference field="1" count="1" selected="0">
            <x v="888"/>
          </reference>
          <reference field="2" count="1">
            <x v="889"/>
          </reference>
        </references>
      </pivotArea>
    </format>
    <format dxfId="11191">
      <pivotArea dataOnly="0" labelOnly="1" fieldPosition="0">
        <references count="3">
          <reference field="0" count="1" selected="0">
            <x v="414"/>
          </reference>
          <reference field="1" count="1" selected="0">
            <x v="889"/>
          </reference>
          <reference field="2" count="1">
            <x v="890"/>
          </reference>
        </references>
      </pivotArea>
    </format>
    <format dxfId="11190">
      <pivotArea dataOnly="0" labelOnly="1" fieldPosition="0">
        <references count="3">
          <reference field="0" count="1" selected="0">
            <x v="415"/>
          </reference>
          <reference field="1" count="1" selected="0">
            <x v="890"/>
          </reference>
          <reference field="2" count="1">
            <x v="891"/>
          </reference>
        </references>
      </pivotArea>
    </format>
    <format dxfId="11189">
      <pivotArea dataOnly="0" labelOnly="1" fieldPosition="0">
        <references count="3">
          <reference field="0" count="1" selected="0">
            <x v="416"/>
          </reference>
          <reference field="1" count="1" selected="0">
            <x v="891"/>
          </reference>
          <reference field="2" count="1">
            <x v="892"/>
          </reference>
        </references>
      </pivotArea>
    </format>
    <format dxfId="11188">
      <pivotArea dataOnly="0" labelOnly="1" fieldPosition="0">
        <references count="3">
          <reference field="0" count="1" selected="0">
            <x v="417"/>
          </reference>
          <reference field="1" count="1" selected="0">
            <x v="892"/>
          </reference>
          <reference field="2" count="1">
            <x v="893"/>
          </reference>
        </references>
      </pivotArea>
    </format>
    <format dxfId="11187">
      <pivotArea dataOnly="0" labelOnly="1" fieldPosition="0">
        <references count="3">
          <reference field="0" count="1" selected="0">
            <x v="418"/>
          </reference>
          <reference field="1" count="1" selected="0">
            <x v="893"/>
          </reference>
          <reference field="2" count="1">
            <x v="894"/>
          </reference>
        </references>
      </pivotArea>
    </format>
    <format dxfId="11186">
      <pivotArea dataOnly="0" labelOnly="1" fieldPosition="0">
        <references count="3">
          <reference field="0" count="1" selected="0">
            <x v="419"/>
          </reference>
          <reference field="1" count="1" selected="0">
            <x v="894"/>
          </reference>
          <reference field="2" count="1">
            <x v="895"/>
          </reference>
        </references>
      </pivotArea>
    </format>
    <format dxfId="11185">
      <pivotArea dataOnly="0" labelOnly="1" fieldPosition="0">
        <references count="3">
          <reference field="0" count="1" selected="0">
            <x v="420"/>
          </reference>
          <reference field="1" count="1" selected="0">
            <x v="895"/>
          </reference>
          <reference field="2" count="1">
            <x v="896"/>
          </reference>
        </references>
      </pivotArea>
    </format>
    <format dxfId="11184">
      <pivotArea dataOnly="0" labelOnly="1" fieldPosition="0">
        <references count="3">
          <reference field="0" count="1" selected="0">
            <x v="421"/>
          </reference>
          <reference field="1" count="1" selected="0">
            <x v="896"/>
          </reference>
          <reference field="2" count="1">
            <x v="897"/>
          </reference>
        </references>
      </pivotArea>
    </format>
    <format dxfId="11183">
      <pivotArea dataOnly="0" labelOnly="1" fieldPosition="0">
        <references count="3">
          <reference field="0" count="1" selected="0">
            <x v="422"/>
          </reference>
          <reference field="1" count="1" selected="0">
            <x v="897"/>
          </reference>
          <reference field="2" count="1">
            <x v="898"/>
          </reference>
        </references>
      </pivotArea>
    </format>
    <format dxfId="11182">
      <pivotArea dataOnly="0" labelOnly="1" fieldPosition="0">
        <references count="3">
          <reference field="0" count="1" selected="0">
            <x v="423"/>
          </reference>
          <reference field="1" count="1" selected="0">
            <x v="898"/>
          </reference>
          <reference field="2" count="1">
            <x v="899"/>
          </reference>
        </references>
      </pivotArea>
    </format>
    <format dxfId="11181">
      <pivotArea dataOnly="0" labelOnly="1" fieldPosition="0">
        <references count="3">
          <reference field="0" count="1" selected="0">
            <x v="424"/>
          </reference>
          <reference field="1" count="1" selected="0">
            <x v="899"/>
          </reference>
          <reference field="2" count="1">
            <x v="900"/>
          </reference>
        </references>
      </pivotArea>
    </format>
    <format dxfId="11180">
      <pivotArea dataOnly="0" labelOnly="1" fieldPosition="0">
        <references count="3">
          <reference field="0" count="1" selected="0">
            <x v="425"/>
          </reference>
          <reference field="1" count="1" selected="0">
            <x v="900"/>
          </reference>
          <reference field="2" count="1">
            <x v="901"/>
          </reference>
        </references>
      </pivotArea>
    </format>
    <format dxfId="11179">
      <pivotArea dataOnly="0" labelOnly="1" fieldPosition="0">
        <references count="3">
          <reference field="0" count="1" selected="0">
            <x v="426"/>
          </reference>
          <reference field="1" count="1" selected="0">
            <x v="901"/>
          </reference>
          <reference field="2" count="1">
            <x v="902"/>
          </reference>
        </references>
      </pivotArea>
    </format>
    <format dxfId="11178">
      <pivotArea dataOnly="0" labelOnly="1" fieldPosition="0">
        <references count="3">
          <reference field="0" count="1" selected="0">
            <x v="427"/>
          </reference>
          <reference field="1" count="1" selected="0">
            <x v="902"/>
          </reference>
          <reference field="2" count="1">
            <x v="903"/>
          </reference>
        </references>
      </pivotArea>
    </format>
    <format dxfId="11177">
      <pivotArea dataOnly="0" labelOnly="1" fieldPosition="0">
        <references count="3">
          <reference field="0" count="1" selected="0">
            <x v="428"/>
          </reference>
          <reference field="1" count="1" selected="0">
            <x v="903"/>
          </reference>
          <reference field="2" count="1">
            <x v="904"/>
          </reference>
        </references>
      </pivotArea>
    </format>
    <format dxfId="11176">
      <pivotArea dataOnly="0" labelOnly="1" fieldPosition="0">
        <references count="3">
          <reference field="0" count="1" selected="0">
            <x v="429"/>
          </reference>
          <reference field="1" count="1" selected="0">
            <x v="904"/>
          </reference>
          <reference field="2" count="1">
            <x v="905"/>
          </reference>
        </references>
      </pivotArea>
    </format>
    <format dxfId="11175">
      <pivotArea dataOnly="0" labelOnly="1" fieldPosition="0">
        <references count="3">
          <reference field="0" count="1" selected="0">
            <x v="430"/>
          </reference>
          <reference field="1" count="1" selected="0">
            <x v="905"/>
          </reference>
          <reference field="2" count="1">
            <x v="906"/>
          </reference>
        </references>
      </pivotArea>
    </format>
    <format dxfId="11174">
      <pivotArea dataOnly="0" labelOnly="1" fieldPosition="0">
        <references count="3">
          <reference field="0" count="1" selected="0">
            <x v="431"/>
          </reference>
          <reference field="1" count="1" selected="0">
            <x v="906"/>
          </reference>
          <reference field="2" count="1">
            <x v="907"/>
          </reference>
        </references>
      </pivotArea>
    </format>
    <format dxfId="11173">
      <pivotArea dataOnly="0" labelOnly="1" fieldPosition="0">
        <references count="3">
          <reference field="0" count="1" selected="0">
            <x v="432"/>
          </reference>
          <reference field="1" count="1" selected="0">
            <x v="907"/>
          </reference>
          <reference field="2" count="1">
            <x v="908"/>
          </reference>
        </references>
      </pivotArea>
    </format>
    <format dxfId="11172">
      <pivotArea dataOnly="0" labelOnly="1" fieldPosition="0">
        <references count="3">
          <reference field="0" count="1" selected="0">
            <x v="433"/>
          </reference>
          <reference field="1" count="1" selected="0">
            <x v="908"/>
          </reference>
          <reference field="2" count="1">
            <x v="909"/>
          </reference>
        </references>
      </pivotArea>
    </format>
    <format dxfId="11171">
      <pivotArea dataOnly="0" labelOnly="1" fieldPosition="0">
        <references count="3">
          <reference field="0" count="1" selected="0">
            <x v="434"/>
          </reference>
          <reference field="1" count="1" selected="0">
            <x v="909"/>
          </reference>
          <reference field="2" count="1">
            <x v="910"/>
          </reference>
        </references>
      </pivotArea>
    </format>
    <format dxfId="11170">
      <pivotArea dataOnly="0" labelOnly="1" fieldPosition="0">
        <references count="3">
          <reference field="0" count="1" selected="0">
            <x v="435"/>
          </reference>
          <reference field="1" count="1" selected="0">
            <x v="910"/>
          </reference>
          <reference field="2" count="1">
            <x v="911"/>
          </reference>
        </references>
      </pivotArea>
    </format>
    <format dxfId="11169">
      <pivotArea dataOnly="0" labelOnly="1" fieldPosition="0">
        <references count="3">
          <reference field="0" count="1" selected="0">
            <x v="436"/>
          </reference>
          <reference field="1" count="1" selected="0">
            <x v="911"/>
          </reference>
          <reference field="2" count="1">
            <x v="912"/>
          </reference>
        </references>
      </pivotArea>
    </format>
    <format dxfId="11168">
      <pivotArea dataOnly="0" labelOnly="1" fieldPosition="0">
        <references count="3">
          <reference field="0" count="1" selected="0">
            <x v="437"/>
          </reference>
          <reference field="1" count="1" selected="0">
            <x v="912"/>
          </reference>
          <reference field="2" count="1">
            <x v="913"/>
          </reference>
        </references>
      </pivotArea>
    </format>
    <format dxfId="11167">
      <pivotArea dataOnly="0" labelOnly="1" fieldPosition="0">
        <references count="3">
          <reference field="0" count="1" selected="0">
            <x v="438"/>
          </reference>
          <reference field="1" count="1" selected="0">
            <x v="913"/>
          </reference>
          <reference field="2" count="1">
            <x v="914"/>
          </reference>
        </references>
      </pivotArea>
    </format>
    <format dxfId="11166">
      <pivotArea dataOnly="0" labelOnly="1" fieldPosition="0">
        <references count="3">
          <reference field="0" count="1" selected="0">
            <x v="439"/>
          </reference>
          <reference field="1" count="1" selected="0">
            <x v="914"/>
          </reference>
          <reference field="2" count="1">
            <x v="915"/>
          </reference>
        </references>
      </pivotArea>
    </format>
    <format dxfId="11165">
      <pivotArea dataOnly="0" labelOnly="1" fieldPosition="0">
        <references count="3">
          <reference field="0" count="1" selected="0">
            <x v="440"/>
          </reference>
          <reference field="1" count="1" selected="0">
            <x v="915"/>
          </reference>
          <reference field="2" count="1">
            <x v="916"/>
          </reference>
        </references>
      </pivotArea>
    </format>
    <format dxfId="11164">
      <pivotArea dataOnly="0" labelOnly="1" fieldPosition="0">
        <references count="3">
          <reference field="0" count="1" selected="0">
            <x v="441"/>
          </reference>
          <reference field="1" count="1" selected="0">
            <x v="916"/>
          </reference>
          <reference field="2" count="1">
            <x v="917"/>
          </reference>
        </references>
      </pivotArea>
    </format>
    <format dxfId="11163">
      <pivotArea dataOnly="0" labelOnly="1" fieldPosition="0">
        <references count="3">
          <reference field="0" count="1" selected="0">
            <x v="442"/>
          </reference>
          <reference field="1" count="1" selected="0">
            <x v="917"/>
          </reference>
          <reference field="2" count="1">
            <x v="918"/>
          </reference>
        </references>
      </pivotArea>
    </format>
    <format dxfId="11162">
      <pivotArea dataOnly="0" labelOnly="1" fieldPosition="0">
        <references count="3">
          <reference field="0" count="1" selected="0">
            <x v="443"/>
          </reference>
          <reference field="1" count="1" selected="0">
            <x v="918"/>
          </reference>
          <reference field="2" count="1">
            <x v="919"/>
          </reference>
        </references>
      </pivotArea>
    </format>
    <format dxfId="11161">
      <pivotArea dataOnly="0" labelOnly="1" fieldPosition="0">
        <references count="3">
          <reference field="0" count="1" selected="0">
            <x v="444"/>
          </reference>
          <reference field="1" count="1" selected="0">
            <x v="919"/>
          </reference>
          <reference field="2" count="1">
            <x v="920"/>
          </reference>
        </references>
      </pivotArea>
    </format>
    <format dxfId="11160">
      <pivotArea dataOnly="0" labelOnly="1" fieldPosition="0">
        <references count="3">
          <reference field="0" count="1" selected="0">
            <x v="445"/>
          </reference>
          <reference field="1" count="1" selected="0">
            <x v="920"/>
          </reference>
          <reference field="2" count="1">
            <x v="921"/>
          </reference>
        </references>
      </pivotArea>
    </format>
    <format dxfId="11159">
      <pivotArea dataOnly="0" labelOnly="1" fieldPosition="0">
        <references count="3">
          <reference field="0" count="1" selected="0">
            <x v="446"/>
          </reference>
          <reference field="1" count="1" selected="0">
            <x v="921"/>
          </reference>
          <reference field="2" count="1">
            <x v="922"/>
          </reference>
        </references>
      </pivotArea>
    </format>
    <format dxfId="11158">
      <pivotArea dataOnly="0" labelOnly="1" fieldPosition="0">
        <references count="3">
          <reference field="0" count="1" selected="0">
            <x v="447"/>
          </reference>
          <reference field="1" count="1" selected="0">
            <x v="922"/>
          </reference>
          <reference field="2" count="1">
            <x v="923"/>
          </reference>
        </references>
      </pivotArea>
    </format>
    <format dxfId="11157">
      <pivotArea dataOnly="0" labelOnly="1" fieldPosition="0">
        <references count="3">
          <reference field="0" count="1" selected="0">
            <x v="448"/>
          </reference>
          <reference field="1" count="1" selected="0">
            <x v="923"/>
          </reference>
          <reference field="2" count="1">
            <x v="924"/>
          </reference>
        </references>
      </pivotArea>
    </format>
    <format dxfId="11156">
      <pivotArea dataOnly="0" labelOnly="1" fieldPosition="0">
        <references count="3">
          <reference field="0" count="1" selected="0">
            <x v="449"/>
          </reference>
          <reference field="1" count="1" selected="0">
            <x v="924"/>
          </reference>
          <reference field="2" count="1">
            <x v="925"/>
          </reference>
        </references>
      </pivotArea>
    </format>
    <format dxfId="11155">
      <pivotArea dataOnly="0" labelOnly="1" fieldPosition="0">
        <references count="3">
          <reference field="0" count="1" selected="0">
            <x v="450"/>
          </reference>
          <reference field="1" count="1" selected="0">
            <x v="925"/>
          </reference>
          <reference field="2" count="1">
            <x v="926"/>
          </reference>
        </references>
      </pivotArea>
    </format>
    <format dxfId="11154">
      <pivotArea dataOnly="0" labelOnly="1" fieldPosition="0">
        <references count="3">
          <reference field="0" count="1" selected="0">
            <x v="451"/>
          </reference>
          <reference field="1" count="1" selected="0">
            <x v="926"/>
          </reference>
          <reference field="2" count="1">
            <x v="927"/>
          </reference>
        </references>
      </pivotArea>
    </format>
    <format dxfId="11153">
      <pivotArea dataOnly="0" labelOnly="1" fieldPosition="0">
        <references count="3">
          <reference field="0" count="1" selected="0">
            <x v="452"/>
          </reference>
          <reference field="1" count="1" selected="0">
            <x v="927"/>
          </reference>
          <reference field="2" count="1">
            <x v="928"/>
          </reference>
        </references>
      </pivotArea>
    </format>
    <format dxfId="11152">
      <pivotArea dataOnly="0" labelOnly="1" fieldPosition="0">
        <references count="3">
          <reference field="0" count="1" selected="0">
            <x v="453"/>
          </reference>
          <reference field="1" count="1" selected="0">
            <x v="928"/>
          </reference>
          <reference field="2" count="1">
            <x v="929"/>
          </reference>
        </references>
      </pivotArea>
    </format>
    <format dxfId="11151">
      <pivotArea dataOnly="0" labelOnly="1" fieldPosition="0">
        <references count="3">
          <reference field="0" count="1" selected="0">
            <x v="454"/>
          </reference>
          <reference field="1" count="1" selected="0">
            <x v="929"/>
          </reference>
          <reference field="2" count="1">
            <x v="930"/>
          </reference>
        </references>
      </pivotArea>
    </format>
    <format dxfId="11150">
      <pivotArea dataOnly="0" labelOnly="1" fieldPosition="0">
        <references count="3">
          <reference field="0" count="1" selected="0">
            <x v="455"/>
          </reference>
          <reference field="1" count="1" selected="0">
            <x v="930"/>
          </reference>
          <reference field="2" count="1">
            <x v="931"/>
          </reference>
        </references>
      </pivotArea>
    </format>
    <format dxfId="11149">
      <pivotArea dataOnly="0" labelOnly="1" fieldPosition="0">
        <references count="3">
          <reference field="0" count="1" selected="0">
            <x v="456"/>
          </reference>
          <reference field="1" count="1" selected="0">
            <x v="931"/>
          </reference>
          <reference field="2" count="1">
            <x v="932"/>
          </reference>
        </references>
      </pivotArea>
    </format>
    <format dxfId="11148">
      <pivotArea dataOnly="0" labelOnly="1" fieldPosition="0">
        <references count="3">
          <reference field="0" count="1" selected="0">
            <x v="457"/>
          </reference>
          <reference field="1" count="1" selected="0">
            <x v="932"/>
          </reference>
          <reference field="2" count="1">
            <x v="933"/>
          </reference>
        </references>
      </pivotArea>
    </format>
    <format dxfId="11147">
      <pivotArea dataOnly="0" labelOnly="1" fieldPosition="0">
        <references count="3">
          <reference field="0" count="1" selected="0">
            <x v="458"/>
          </reference>
          <reference field="1" count="1" selected="0">
            <x v="933"/>
          </reference>
          <reference field="2" count="1">
            <x v="934"/>
          </reference>
        </references>
      </pivotArea>
    </format>
    <format dxfId="11146">
      <pivotArea dataOnly="0" labelOnly="1" fieldPosition="0">
        <references count="3">
          <reference field="0" count="1" selected="0">
            <x v="459"/>
          </reference>
          <reference field="1" count="1" selected="0">
            <x v="934"/>
          </reference>
          <reference field="2" count="1">
            <x v="935"/>
          </reference>
        </references>
      </pivotArea>
    </format>
    <format dxfId="11145">
      <pivotArea dataOnly="0" labelOnly="1" fieldPosition="0">
        <references count="3">
          <reference field="0" count="1" selected="0">
            <x v="460"/>
          </reference>
          <reference field="1" count="1" selected="0">
            <x v="935"/>
          </reference>
          <reference field="2" count="1">
            <x v="936"/>
          </reference>
        </references>
      </pivotArea>
    </format>
    <format dxfId="11144">
      <pivotArea dataOnly="0" labelOnly="1" fieldPosition="0">
        <references count="3">
          <reference field="0" count="1" selected="0">
            <x v="461"/>
          </reference>
          <reference field="1" count="1" selected="0">
            <x v="936"/>
          </reference>
          <reference field="2" count="1">
            <x v="937"/>
          </reference>
        </references>
      </pivotArea>
    </format>
    <format dxfId="11143">
      <pivotArea dataOnly="0" labelOnly="1" fieldPosition="0">
        <references count="3">
          <reference field="0" count="1" selected="0">
            <x v="462"/>
          </reference>
          <reference field="1" count="1" selected="0">
            <x v="937"/>
          </reference>
          <reference field="2" count="1">
            <x v="938"/>
          </reference>
        </references>
      </pivotArea>
    </format>
    <format dxfId="11142">
      <pivotArea dataOnly="0" labelOnly="1" fieldPosition="0">
        <references count="3">
          <reference field="0" count="1" selected="0">
            <x v="463"/>
          </reference>
          <reference field="1" count="1" selected="0">
            <x v="938"/>
          </reference>
          <reference field="2" count="1">
            <x v="939"/>
          </reference>
        </references>
      </pivotArea>
    </format>
    <format dxfId="11141">
      <pivotArea dataOnly="0" labelOnly="1" fieldPosition="0">
        <references count="3">
          <reference field="0" count="1" selected="0">
            <x v="464"/>
          </reference>
          <reference field="1" count="1" selected="0">
            <x v="939"/>
          </reference>
          <reference field="2" count="1">
            <x v="940"/>
          </reference>
        </references>
      </pivotArea>
    </format>
    <format dxfId="11140">
      <pivotArea dataOnly="0" labelOnly="1" fieldPosition="0">
        <references count="3">
          <reference field="0" count="1" selected="0">
            <x v="465"/>
          </reference>
          <reference field="1" count="1" selected="0">
            <x v="940"/>
          </reference>
          <reference field="2" count="1">
            <x v="941"/>
          </reference>
        </references>
      </pivotArea>
    </format>
    <format dxfId="11139">
      <pivotArea dataOnly="0" labelOnly="1" fieldPosition="0">
        <references count="3">
          <reference field="0" count="1" selected="0">
            <x v="466"/>
          </reference>
          <reference field="1" count="1" selected="0">
            <x v="941"/>
          </reference>
          <reference field="2" count="1">
            <x v="942"/>
          </reference>
        </references>
      </pivotArea>
    </format>
    <format dxfId="11138">
      <pivotArea dataOnly="0" labelOnly="1" fieldPosition="0">
        <references count="3">
          <reference field="0" count="1" selected="0">
            <x v="467"/>
          </reference>
          <reference field="1" count="1" selected="0">
            <x v="942"/>
          </reference>
          <reference field="2" count="1">
            <x v="943"/>
          </reference>
        </references>
      </pivotArea>
    </format>
    <format dxfId="11137">
      <pivotArea dataOnly="0" labelOnly="1" fieldPosition="0">
        <references count="3">
          <reference field="0" count="1" selected="0">
            <x v="468"/>
          </reference>
          <reference field="1" count="1" selected="0">
            <x v="943"/>
          </reference>
          <reference field="2" count="1">
            <x v="944"/>
          </reference>
        </references>
      </pivotArea>
    </format>
    <format dxfId="11136">
      <pivotArea dataOnly="0" labelOnly="1" fieldPosition="0">
        <references count="3">
          <reference field="0" count="1" selected="0">
            <x v="469"/>
          </reference>
          <reference field="1" count="1" selected="0">
            <x v="944"/>
          </reference>
          <reference field="2" count="1">
            <x v="945"/>
          </reference>
        </references>
      </pivotArea>
    </format>
    <format dxfId="11135">
      <pivotArea dataOnly="0" labelOnly="1" fieldPosition="0">
        <references count="3">
          <reference field="0" count="1" selected="0">
            <x v="470"/>
          </reference>
          <reference field="1" count="1" selected="0">
            <x v="945"/>
          </reference>
          <reference field="2" count="1">
            <x v="946"/>
          </reference>
        </references>
      </pivotArea>
    </format>
    <format dxfId="11134">
      <pivotArea dataOnly="0" labelOnly="1" fieldPosition="0">
        <references count="3">
          <reference field="0" count="1" selected="0">
            <x v="471"/>
          </reference>
          <reference field="1" count="1" selected="0">
            <x v="946"/>
          </reference>
          <reference field="2" count="1">
            <x v="947"/>
          </reference>
        </references>
      </pivotArea>
    </format>
    <format dxfId="11133">
      <pivotArea dataOnly="0" labelOnly="1" fieldPosition="0">
        <references count="3">
          <reference field="0" count="1" selected="0">
            <x v="472"/>
          </reference>
          <reference field="1" count="1" selected="0">
            <x v="947"/>
          </reference>
          <reference field="2" count="1">
            <x v="948"/>
          </reference>
        </references>
      </pivotArea>
    </format>
    <format dxfId="11132">
      <pivotArea dataOnly="0" labelOnly="1" fieldPosition="0">
        <references count="3">
          <reference field="0" count="1" selected="0">
            <x v="473"/>
          </reference>
          <reference field="1" count="1" selected="0">
            <x v="948"/>
          </reference>
          <reference field="2" count="1">
            <x v="949"/>
          </reference>
        </references>
      </pivotArea>
    </format>
    <format dxfId="11131">
      <pivotArea dataOnly="0" labelOnly="1" fieldPosition="0">
        <references count="3">
          <reference field="0" count="1" selected="0">
            <x v="474"/>
          </reference>
          <reference field="1" count="1" selected="0">
            <x v="949"/>
          </reference>
          <reference field="2" count="1">
            <x v="950"/>
          </reference>
        </references>
      </pivotArea>
    </format>
    <format dxfId="11130">
      <pivotArea dataOnly="0" labelOnly="1" fieldPosition="0">
        <references count="3">
          <reference field="0" count="1" selected="0">
            <x v="475"/>
          </reference>
          <reference field="1" count="1" selected="0">
            <x v="950"/>
          </reference>
          <reference field="2" count="1">
            <x v="951"/>
          </reference>
        </references>
      </pivotArea>
    </format>
    <format dxfId="11129">
      <pivotArea dataOnly="0" labelOnly="1" fieldPosition="0">
        <references count="3">
          <reference field="0" count="1" selected="0">
            <x v="476"/>
          </reference>
          <reference field="1" count="1" selected="0">
            <x v="951"/>
          </reference>
          <reference field="2" count="1">
            <x v="952"/>
          </reference>
        </references>
      </pivotArea>
    </format>
    <format dxfId="11128">
      <pivotArea dataOnly="0" labelOnly="1" fieldPosition="0">
        <references count="3">
          <reference field="0" count="1" selected="0">
            <x v="477"/>
          </reference>
          <reference field="1" count="1" selected="0">
            <x v="952"/>
          </reference>
          <reference field="2" count="1">
            <x v="953"/>
          </reference>
        </references>
      </pivotArea>
    </format>
    <format dxfId="11127">
      <pivotArea dataOnly="0" labelOnly="1" fieldPosition="0">
        <references count="3">
          <reference field="0" count="1" selected="0">
            <x v="478"/>
          </reference>
          <reference field="1" count="1" selected="0">
            <x v="953"/>
          </reference>
          <reference field="2" count="1">
            <x v="954"/>
          </reference>
        </references>
      </pivotArea>
    </format>
    <format dxfId="11126">
      <pivotArea dataOnly="0" labelOnly="1" fieldPosition="0">
        <references count="3">
          <reference field="0" count="1" selected="0">
            <x v="479"/>
          </reference>
          <reference field="1" count="1" selected="0">
            <x v="954"/>
          </reference>
          <reference field="2" count="1">
            <x v="955"/>
          </reference>
        </references>
      </pivotArea>
    </format>
    <format dxfId="11125">
      <pivotArea dataOnly="0" labelOnly="1" fieldPosition="0">
        <references count="3">
          <reference field="0" count="1" selected="0">
            <x v="480"/>
          </reference>
          <reference field="1" count="1" selected="0">
            <x v="955"/>
          </reference>
          <reference field="2" count="1">
            <x v="956"/>
          </reference>
        </references>
      </pivotArea>
    </format>
    <format dxfId="11124">
      <pivotArea dataOnly="0" labelOnly="1" fieldPosition="0">
        <references count="3">
          <reference field="0" count="1" selected="0">
            <x v="481"/>
          </reference>
          <reference field="1" count="1" selected="0">
            <x v="956"/>
          </reference>
          <reference field="2" count="1">
            <x v="957"/>
          </reference>
        </references>
      </pivotArea>
    </format>
    <format dxfId="11123">
      <pivotArea dataOnly="0" labelOnly="1" fieldPosition="0">
        <references count="3">
          <reference field="0" count="1" selected="0">
            <x v="482"/>
          </reference>
          <reference field="1" count="1" selected="0">
            <x v="957"/>
          </reference>
          <reference field="2" count="1">
            <x v="958"/>
          </reference>
        </references>
      </pivotArea>
    </format>
    <format dxfId="11122">
      <pivotArea dataOnly="0" labelOnly="1" fieldPosition="0">
        <references count="3">
          <reference field="0" count="1" selected="0">
            <x v="483"/>
          </reference>
          <reference field="1" count="1" selected="0">
            <x v="958"/>
          </reference>
          <reference field="2" count="1">
            <x v="959"/>
          </reference>
        </references>
      </pivotArea>
    </format>
    <format dxfId="11121">
      <pivotArea dataOnly="0" labelOnly="1" fieldPosition="0">
        <references count="3">
          <reference field="0" count="1" selected="0">
            <x v="484"/>
          </reference>
          <reference field="1" count="1" selected="0">
            <x v="959"/>
          </reference>
          <reference field="2" count="1">
            <x v="960"/>
          </reference>
        </references>
      </pivotArea>
    </format>
    <format dxfId="11120">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11119">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11118">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11117">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11116">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11115">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11114">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11113">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11112">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11111">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11110">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11109">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11108">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11107">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11106">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11105">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11104">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11103">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11102">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11101">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11100">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11099">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11098">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11097">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11096">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11095">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11094">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11093">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11092">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11091">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11090">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11089">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11088">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11087">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11086">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11085">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11084">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11083">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11082">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11081">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11080">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11079">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11078">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11077">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11076">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11075">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11074">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11073">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11072">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11071">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11070">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11069">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11068">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11067">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11066">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11065">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11064">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11063">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11062">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11061">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11060">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11059">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11058">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11057">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11056">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11055">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11054">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11053">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11052">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11051">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11050">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11049">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11048">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11047">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11046">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11045">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11044">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11043">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11042">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11041">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11040">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11039">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11038">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11037">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11036">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11035">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11034">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11033">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11032">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11031">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11030">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11029">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11028">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11027">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11026">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11025">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11024">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11023">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11022">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11021">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11020">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11019">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11018">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11017">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11016">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11015">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11014">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11013">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11012">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11011">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11010">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11009">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11008">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11007">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11006">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11005">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11004">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11003">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11002">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11001">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11000">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10999">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10998">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10997">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10996">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10995">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10994">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10993">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10992">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10991">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10990">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10989">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10988">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10987">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10986">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10985">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10984">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10983">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10982">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10981">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10980">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10979">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10978">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10977">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10976">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10975">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10974">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10973">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10972">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10971">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10970">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10969">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10968">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10967">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10966">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10965">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10964">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10963">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10962">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10961">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10960">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10959">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10958">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10957">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10956">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10955">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10954">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10953">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10952">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10951">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10950">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10949">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10948">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10947">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10946">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10945">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10944">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10943">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10942">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10941">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10940">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10939">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10938">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10937">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10936">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10935">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10934">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10933">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10932">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10931">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10930">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10929">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10928">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10927">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10926">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10925">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10924">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10923">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10922">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10921">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10920">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10919">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10918">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10917">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10916">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10915">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10914">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10913">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10912">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10911">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10910">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10909">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10908">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10907">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10906">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10905">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10904">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10903">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10902">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10901">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10900">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10899">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10898">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10897">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10896">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10895">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10894">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10893">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10892">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10891">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10890">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10889">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10888">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10887">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10886">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10885">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10884">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10883">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10882">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10881">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10880">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10879">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10878">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10877">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10876">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10875">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10874">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10873">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10872">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10871">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10870">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10869">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10868">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10867">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10866">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10865">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10864">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10863">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10862">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10861">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10860">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10859">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10858">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10857">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10856">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10855">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10854">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10853">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10852">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10851">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10850">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10849">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10848">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10847">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10846">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10845">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10844">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10843">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10842">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10841">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10840">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10839">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10838">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10837">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10836">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10835">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10834">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10833">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10832">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10831">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10830">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10829">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10828">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10827">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10826">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10825">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10824">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10823">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10822">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10821">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10820">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10819">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10818">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10817">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10816">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10815">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10814">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10813">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10812">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10811">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10810">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10809">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10808">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10807">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10806">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10805">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10804">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10803">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10802">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10801">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10800">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10799">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10798">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10797">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10796">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10795">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10794">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10793">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10792">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10791">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10790">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10789">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10788">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10787">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10786">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10785">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10784">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10783">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10782">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10781">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10780">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10779">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10778">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10777">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10776">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10775">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10774">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10773">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10772">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10771">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10770">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10769">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10768">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10767">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10766">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10765">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10764">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10763">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10762">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10761">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10760">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10759">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10758">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10757">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10756">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10755">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10754">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10753">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10752">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10751">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10750">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10749">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10748">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10747">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10746">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10745">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10744">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10743">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10742">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10741">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10740">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10739">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10738">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10737">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10736">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10735">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10734">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10733">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10732">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10731">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10730">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10729">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10728">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10727">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10726">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10725">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10724">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10723">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10722">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10721">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10720">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10719">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10718">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10717">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10716">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10715">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10714">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10713">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10712">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10711">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10710">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10709">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10708">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10707">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10706">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10705">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10704">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10703">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10702">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10701">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10700">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10699">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10698">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10697">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10696">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10695">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10694">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10693">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10692">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10691">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10690">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10689">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10688">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10687">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10686">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10685">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10684">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10683">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10682">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10681">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10680">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10679">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10678">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10677">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10676">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10675">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10674">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10673">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10672">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10671">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10670">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10669">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10668">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10667">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10666">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10665">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10664">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10663">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10662">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10661">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10660">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10659">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10658">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10657">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10656">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10655">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10654">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10653">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10652">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10651">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10650">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10649">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10648">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10647">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10646">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10645">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10644">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10643">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10642">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10641">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10640">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10639">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10638">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10637">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10636">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10635">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10634">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10633">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10632">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10631">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10630">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10629">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10628">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10627">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10626">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10625">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10624">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10623">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10622">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10621">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10620">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10619">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10618">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10617">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10616">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10615">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10614">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10613">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10612">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10611">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10610">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10609">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10608">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10607">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10606">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10605">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10604">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10603">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10602">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10601">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10600">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10599">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10598">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10597">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10596">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10595">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10594">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10593">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10592">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10591">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10590">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10589">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10588">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10587">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10586">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10585">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10584">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10583">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10582">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10581">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10580">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10579">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10578">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10577">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10576">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10575">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10574">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10573">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10572">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10571">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10570">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10569">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10568">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10567">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10566">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10565">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10564">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10563">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10562">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10561">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10560">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10559">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10558">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10557">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10556">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10555">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10554">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10553">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10552">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10551">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10550">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10549">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10548">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10547">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10546">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10545">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10544">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10543">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10542">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10541">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10540">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10539">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10538">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10537">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10536">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10535">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10534">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10533">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10532">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10531">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10530">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10529">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10528">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10527">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10526">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10525">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10524">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10523">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10522">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10521">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10520">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10519">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10518">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10517">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10516">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10515">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10514">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10513">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10512">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10511">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10510">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10509">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10508">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10507">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10506">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10505">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10504">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10503">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10502">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10501">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10500">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10499">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10498">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10497">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10496">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10495">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10494">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10493">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10492">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10491">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10490">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10489">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10488">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10487">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10486">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10485">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10484">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10483">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10482">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10481">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10480">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10479">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10478">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10477">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10476">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10475">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10474">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10473">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10472">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10471">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10470">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10469">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10468">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10467">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10466">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10465">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10464">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10463">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10462">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10461">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10460">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10459">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10458">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10457">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10456">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10455">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10454">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10453">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10452">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10451">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10450">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10449">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10448">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10447">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10446">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10445">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10444">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10443">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10442">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10441">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10440">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10439">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10438">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10437">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10436">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10435">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10434">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10433">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10432">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10431">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10430">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10429">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10428">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10427">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10426">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10425">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10424">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10423">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10422">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10421">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10420">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10419">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10418">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10417">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10416">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10415">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10414">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10413">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10412">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10411">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10410">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10409">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10408">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10407">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10406">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10405">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10404">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10403">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10402">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10401">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10400">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10399">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10398">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10397">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10396">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10395">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10394">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10393">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10392">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10391">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10390">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10389">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10388">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10387">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10386">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10385">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10384">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10383">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10382">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10381">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10380">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10379">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10378">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10377">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10376">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10375">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10374">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10373">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10372">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10371">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10370">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10369">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10368">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10367">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10366">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10365">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10364">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10363">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10362">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10361">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10360">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10359">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10358">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10357">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10356">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10355">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10354">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10353">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10352">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10351">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10350">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10349">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10348">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10347">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10346">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10345">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10344">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10343">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10342">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10341">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10340">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10339">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10338">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10337">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10336">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10335">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10334">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10333">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10332">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10331">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10330">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10329">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10328">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10327">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10326">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10325">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10324">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10323">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10322">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10321">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10320">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10319">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10318">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10317">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10316">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10315">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10314">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10313">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10312">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10311">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10310">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10309">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10308">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10307">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10306">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10305">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10304">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10303">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10302">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10301">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10300">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10299">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10298">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10297">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10296">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10295">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10294">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10293">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10292">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10291">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10290">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10289">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10288">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10287">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10286">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10285">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10284">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10283">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10282">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10281">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10280">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10279">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10278">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10277">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10276">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10275">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10274">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10273">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10272">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10271">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10270">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10269">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10268">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10267">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10266">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10265">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10264">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10263">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10262">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10261">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10260">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10259">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10258">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10257">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10256">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10255">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10254">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10253">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10252">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10251">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10250">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10249">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10248">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10247">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10246">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10245">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10244">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10243">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10242">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10241">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10240">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10239">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10238">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10237">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10236">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10235">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10234">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10233">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10232">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10231">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10230">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10229">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10228">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10227">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10226">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10225">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10224">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10223">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10222">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10221">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10220">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10219">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10218">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10217">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10216">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10215">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10214">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10213">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10212">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10211">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10210">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10209">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10208">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10207">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10206">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10205">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10204">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10203">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10202">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10201">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10200">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10199">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10198">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10197">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10196">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10195">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10194">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10193">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10192">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10191">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10190">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10189">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10188">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10187">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10186">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10185">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10184">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10183">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10182">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10181">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10180">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10179">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10178">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10177">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10176">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10175">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10174">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10173">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10172">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10171">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10170">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10169">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10168">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10167">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10166">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10165">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10164">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10163">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10162">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10161">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10160">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10159">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10158">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10157">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10156">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10155">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10154">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10153">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10152">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10151">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10150">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10149">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10148">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10147">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10146">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10145">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10144">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10143">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10142">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10141">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10140">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10139">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10138">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10137">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10136">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10135">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10134">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10133">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10132">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10131">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10130">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10129">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10128">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10127">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10126">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10125">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10124">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10123">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10122">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10121">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10120">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10119">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10118">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10117">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10116">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10115">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10114">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10113">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10112">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10111">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10110">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10109">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10108">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10107">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10106">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10105">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10104">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10103">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10102">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10101">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10100">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10099">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10098">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10097">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10096">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10095">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10094">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10093">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10092">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10091">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10090">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10089">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10088">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10087">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10086">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10085">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10084">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10083">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10082">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10081">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10080">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10079">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10078">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10077">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10076">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10075">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10074">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10073">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10072">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10071">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10070">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10069">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10068">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10067">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10066">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10065">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10064">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10063">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10062">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10061">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10060">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10059">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10058">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10057">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10056">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10055">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10054">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10053">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10052">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10051">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10050">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10049">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10048">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10047">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10046">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10045">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10044">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10043">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10042">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10041">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10040">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10039">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10038">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10037">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10036">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10035">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10034">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10033">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10032">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10031">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10030">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10029">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10028">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10027">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10026">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10025">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10024">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10023">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10022">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10021">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10020">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10019">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10018">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10017">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10016">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10015">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10014">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10013">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10012">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10011">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10010">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10009">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10008">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10007">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10006">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10005">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10004">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10003">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10002">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10001">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10000">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9999">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9998">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9997">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9996">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9995">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9994">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9993">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9992">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9991">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9990">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9989">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9988">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9987">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9986">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9985">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9984">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9983">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9982">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9981">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9980">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9979">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9978">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9977">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9976">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9975">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9974">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9973">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9972">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9971">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9970">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9969">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9968">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9967">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9966">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9965">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9964">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9963">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9962">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9961">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9960">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9959">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9958">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9957">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9956">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9955">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9954">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9953">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9952">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9951">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9950">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9949">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9948">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9947">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9946">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9945">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9944">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9943">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9942">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9941">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9940">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9939">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9938">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9937">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9936">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9935">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9934">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9933">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9932">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9931">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9930">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9929">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9928">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9927">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9926">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9925">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9924">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9923">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9922">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9921">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9920">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9919">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9918">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9917">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9916">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9915">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9914">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9913">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9912">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9911">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9910">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9909">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9908">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9907">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9906">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9905">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9904">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9903">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9902">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9901">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9900">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9899">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9898">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9897">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9896">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9895">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9894">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9893">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9892">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9891">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9890">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9889">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9888">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9887">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9886">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9885">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9884">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9883">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9882">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9881">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9880">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9879">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9878">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9877">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9876">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9875">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9874">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9873">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9872">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9871">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9870">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9869">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9868">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9867">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9866">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9865">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9864">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9863">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9862">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9861">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9860">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9859">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9858">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9857">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9856">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9855">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9854">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9853">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9852">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9851">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9850">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9849">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9848">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9847">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9846">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9845">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9844">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9843">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9842">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9841">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9840">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9839">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9838">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9837">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9836">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9835">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9834">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9833">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9832">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9831">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9830">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9829">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9828">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9827">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9826">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9825">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9824">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9823">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9822">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9821">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9820">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9819">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9818">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9817">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9816">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9815">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9814">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9813">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9812">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9811">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9810">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9809">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9808">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9807">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9806">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9805">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9804">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9803">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9802">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9801">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9800">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9799">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9798">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9797">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9796">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9795">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9794">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9793">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9792">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9791">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9790">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9789">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9788">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9787">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9786">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9785">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9784">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9783">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9782">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9781">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9780">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9779">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9778">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9777">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9776">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9775">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9774">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9773">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9772">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9771">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9770">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9769">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9768">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9767">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9766">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9765">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9764">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9763">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9762">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9761">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9760">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9759">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9758">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9757">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9756">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9755">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9754">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9753">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9752">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9751">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9750">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9749">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9748">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9747">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9746">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9745">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9744">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9743">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9742">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9741">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9740">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9739">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9738">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9737">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9736">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9735">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9734">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9733">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9732">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9731">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9730">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9729">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9728">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9727">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9726">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9725">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9724">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9723">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9722">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9721">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9720">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9719">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9718">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9717">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9716">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9715">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9714">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9713">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9712">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9711">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9710">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9709">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9708">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9707">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9706">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9705">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9704">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9703">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9702">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9701">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9700">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9699">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9698">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9697">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9696">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9695">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9694">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9693">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9692">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9691">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9690">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9689">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9688">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9687">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9686">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9685">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9684">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9683">
      <pivotArea dataOnly="0" labelOnly="1" outline="0" fieldPosition="0">
        <references count="1">
          <reference field="4" count="0"/>
        </references>
      </pivotArea>
    </format>
    <format dxfId="9682">
      <pivotArea dataOnly="0" labelOnly="1" outline="0" fieldPosition="0">
        <references count="1">
          <reference field="3" count="0"/>
        </references>
      </pivotArea>
    </format>
    <format dxfId="9681">
      <pivotArea dataOnly="0" labelOnly="1" fieldPosition="0">
        <references count="1">
          <reference field="0" count="50">
            <x v="2"/>
            <x v="3"/>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9680">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9679">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9678">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9677">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9676">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9675">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9674">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9673">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9672">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9671">
      <pivotArea dataOnly="0" labelOnly="1" fieldPosition="0">
        <references count="2">
          <reference field="0" count="1" selected="0">
            <x v="2"/>
          </reference>
          <reference field="1" count="1">
            <x v="1"/>
          </reference>
        </references>
      </pivotArea>
    </format>
    <format dxfId="9670">
      <pivotArea dataOnly="0" labelOnly="1" fieldPosition="0">
        <references count="2">
          <reference field="0" count="1" selected="0">
            <x v="3"/>
          </reference>
          <reference field="1" count="1">
            <x v="2"/>
          </reference>
        </references>
      </pivotArea>
    </format>
    <format dxfId="9669">
      <pivotArea dataOnly="0" labelOnly="1" fieldPosition="0">
        <references count="2">
          <reference field="0" count="1" selected="0">
            <x v="8"/>
          </reference>
          <reference field="1" count="1">
            <x v="483"/>
          </reference>
        </references>
      </pivotArea>
    </format>
    <format dxfId="9668">
      <pivotArea dataOnly="0" labelOnly="1" fieldPosition="0">
        <references count="2">
          <reference field="0" count="1" selected="0">
            <x v="9"/>
          </reference>
          <reference field="1" count="1">
            <x v="484"/>
          </reference>
        </references>
      </pivotArea>
    </format>
    <format dxfId="9667">
      <pivotArea dataOnly="0" labelOnly="1" fieldPosition="0">
        <references count="2">
          <reference field="0" count="1" selected="0">
            <x v="10"/>
          </reference>
          <reference field="1" count="1">
            <x v="485"/>
          </reference>
        </references>
      </pivotArea>
    </format>
    <format dxfId="9666">
      <pivotArea dataOnly="0" labelOnly="1" fieldPosition="0">
        <references count="2">
          <reference field="0" count="1" selected="0">
            <x v="11"/>
          </reference>
          <reference field="1" count="1">
            <x v="486"/>
          </reference>
        </references>
      </pivotArea>
    </format>
    <format dxfId="9665">
      <pivotArea dataOnly="0" labelOnly="1" fieldPosition="0">
        <references count="2">
          <reference field="0" count="1" selected="0">
            <x v="12"/>
          </reference>
          <reference field="1" count="1">
            <x v="487"/>
          </reference>
        </references>
      </pivotArea>
    </format>
    <format dxfId="9664">
      <pivotArea dataOnly="0" labelOnly="1" fieldPosition="0">
        <references count="2">
          <reference field="0" count="1" selected="0">
            <x v="13"/>
          </reference>
          <reference field="1" count="1">
            <x v="488"/>
          </reference>
        </references>
      </pivotArea>
    </format>
    <format dxfId="9663">
      <pivotArea dataOnly="0" labelOnly="1" fieldPosition="0">
        <references count="2">
          <reference field="0" count="1" selected="0">
            <x v="14"/>
          </reference>
          <reference field="1" count="1">
            <x v="489"/>
          </reference>
        </references>
      </pivotArea>
    </format>
    <format dxfId="9662">
      <pivotArea dataOnly="0" labelOnly="1" fieldPosition="0">
        <references count="2">
          <reference field="0" count="1" selected="0">
            <x v="15"/>
          </reference>
          <reference field="1" count="1">
            <x v="490"/>
          </reference>
        </references>
      </pivotArea>
    </format>
    <format dxfId="9661">
      <pivotArea dataOnly="0" labelOnly="1" fieldPosition="0">
        <references count="2">
          <reference field="0" count="1" selected="0">
            <x v="16"/>
          </reference>
          <reference field="1" count="1">
            <x v="491"/>
          </reference>
        </references>
      </pivotArea>
    </format>
    <format dxfId="9660">
      <pivotArea dataOnly="0" labelOnly="1" fieldPosition="0">
        <references count="2">
          <reference field="0" count="1" selected="0">
            <x v="17"/>
          </reference>
          <reference field="1" count="1">
            <x v="492"/>
          </reference>
        </references>
      </pivotArea>
    </format>
    <format dxfId="9659">
      <pivotArea dataOnly="0" labelOnly="1" fieldPosition="0">
        <references count="2">
          <reference field="0" count="1" selected="0">
            <x v="18"/>
          </reference>
          <reference field="1" count="1">
            <x v="493"/>
          </reference>
        </references>
      </pivotArea>
    </format>
    <format dxfId="9658">
      <pivotArea dataOnly="0" labelOnly="1" fieldPosition="0">
        <references count="2">
          <reference field="0" count="1" selected="0">
            <x v="19"/>
          </reference>
          <reference field="1" count="1">
            <x v="494"/>
          </reference>
        </references>
      </pivotArea>
    </format>
    <format dxfId="9657">
      <pivotArea dataOnly="0" labelOnly="1" fieldPosition="0">
        <references count="2">
          <reference field="0" count="1" selected="0">
            <x v="20"/>
          </reference>
          <reference field="1" count="1">
            <x v="495"/>
          </reference>
        </references>
      </pivotArea>
    </format>
    <format dxfId="9656">
      <pivotArea dataOnly="0" labelOnly="1" fieldPosition="0">
        <references count="2">
          <reference field="0" count="1" selected="0">
            <x v="21"/>
          </reference>
          <reference field="1" count="1">
            <x v="496"/>
          </reference>
        </references>
      </pivotArea>
    </format>
    <format dxfId="9655">
      <pivotArea dataOnly="0" labelOnly="1" fieldPosition="0">
        <references count="2">
          <reference field="0" count="1" selected="0">
            <x v="22"/>
          </reference>
          <reference field="1" count="1">
            <x v="497"/>
          </reference>
        </references>
      </pivotArea>
    </format>
    <format dxfId="9654">
      <pivotArea dataOnly="0" labelOnly="1" fieldPosition="0">
        <references count="2">
          <reference field="0" count="1" selected="0">
            <x v="23"/>
          </reference>
          <reference field="1" count="1">
            <x v="498"/>
          </reference>
        </references>
      </pivotArea>
    </format>
    <format dxfId="9653">
      <pivotArea dataOnly="0" labelOnly="1" fieldPosition="0">
        <references count="2">
          <reference field="0" count="1" selected="0">
            <x v="24"/>
          </reference>
          <reference field="1" count="1">
            <x v="499"/>
          </reference>
        </references>
      </pivotArea>
    </format>
    <format dxfId="9652">
      <pivotArea dataOnly="0" labelOnly="1" fieldPosition="0">
        <references count="2">
          <reference field="0" count="1" selected="0">
            <x v="25"/>
          </reference>
          <reference field="1" count="1">
            <x v="500"/>
          </reference>
        </references>
      </pivotArea>
    </format>
    <format dxfId="9651">
      <pivotArea dataOnly="0" labelOnly="1" fieldPosition="0">
        <references count="2">
          <reference field="0" count="1" selected="0">
            <x v="26"/>
          </reference>
          <reference field="1" count="1">
            <x v="501"/>
          </reference>
        </references>
      </pivotArea>
    </format>
    <format dxfId="9650">
      <pivotArea dataOnly="0" labelOnly="1" fieldPosition="0">
        <references count="2">
          <reference field="0" count="1" selected="0">
            <x v="27"/>
          </reference>
          <reference field="1" count="1">
            <x v="502"/>
          </reference>
        </references>
      </pivotArea>
    </format>
    <format dxfId="9649">
      <pivotArea dataOnly="0" labelOnly="1" fieldPosition="0">
        <references count="2">
          <reference field="0" count="1" selected="0">
            <x v="28"/>
          </reference>
          <reference field="1" count="1">
            <x v="503"/>
          </reference>
        </references>
      </pivotArea>
    </format>
    <format dxfId="9648">
      <pivotArea dataOnly="0" labelOnly="1" fieldPosition="0">
        <references count="2">
          <reference field="0" count="1" selected="0">
            <x v="29"/>
          </reference>
          <reference field="1" count="1">
            <x v="504"/>
          </reference>
        </references>
      </pivotArea>
    </format>
    <format dxfId="9647">
      <pivotArea dataOnly="0" labelOnly="1" fieldPosition="0">
        <references count="2">
          <reference field="0" count="1" selected="0">
            <x v="30"/>
          </reference>
          <reference field="1" count="1">
            <x v="505"/>
          </reference>
        </references>
      </pivotArea>
    </format>
    <format dxfId="9646">
      <pivotArea dataOnly="0" labelOnly="1" fieldPosition="0">
        <references count="2">
          <reference field="0" count="1" selected="0">
            <x v="31"/>
          </reference>
          <reference field="1" count="1">
            <x v="506"/>
          </reference>
        </references>
      </pivotArea>
    </format>
    <format dxfId="9645">
      <pivotArea dataOnly="0" labelOnly="1" fieldPosition="0">
        <references count="2">
          <reference field="0" count="1" selected="0">
            <x v="32"/>
          </reference>
          <reference field="1" count="1">
            <x v="507"/>
          </reference>
        </references>
      </pivotArea>
    </format>
    <format dxfId="9644">
      <pivotArea dataOnly="0" labelOnly="1" fieldPosition="0">
        <references count="2">
          <reference field="0" count="1" selected="0">
            <x v="33"/>
          </reference>
          <reference field="1" count="1">
            <x v="508"/>
          </reference>
        </references>
      </pivotArea>
    </format>
    <format dxfId="9643">
      <pivotArea dataOnly="0" labelOnly="1" fieldPosition="0">
        <references count="2">
          <reference field="0" count="1" selected="0">
            <x v="34"/>
          </reference>
          <reference field="1" count="1">
            <x v="509"/>
          </reference>
        </references>
      </pivotArea>
    </format>
    <format dxfId="9642">
      <pivotArea dataOnly="0" labelOnly="1" fieldPosition="0">
        <references count="2">
          <reference field="0" count="1" selected="0">
            <x v="35"/>
          </reference>
          <reference field="1" count="1">
            <x v="510"/>
          </reference>
        </references>
      </pivotArea>
    </format>
    <format dxfId="9641">
      <pivotArea dataOnly="0" labelOnly="1" fieldPosition="0">
        <references count="2">
          <reference field="0" count="1" selected="0">
            <x v="36"/>
          </reference>
          <reference field="1" count="1">
            <x v="511"/>
          </reference>
        </references>
      </pivotArea>
    </format>
    <format dxfId="9640">
      <pivotArea dataOnly="0" labelOnly="1" fieldPosition="0">
        <references count="2">
          <reference field="0" count="1" selected="0">
            <x v="37"/>
          </reference>
          <reference field="1" count="1">
            <x v="512"/>
          </reference>
        </references>
      </pivotArea>
    </format>
    <format dxfId="9639">
      <pivotArea dataOnly="0" labelOnly="1" fieldPosition="0">
        <references count="2">
          <reference field="0" count="1" selected="0">
            <x v="38"/>
          </reference>
          <reference field="1" count="1">
            <x v="513"/>
          </reference>
        </references>
      </pivotArea>
    </format>
    <format dxfId="9638">
      <pivotArea dataOnly="0" labelOnly="1" fieldPosition="0">
        <references count="2">
          <reference field="0" count="1" selected="0">
            <x v="39"/>
          </reference>
          <reference field="1" count="1">
            <x v="514"/>
          </reference>
        </references>
      </pivotArea>
    </format>
    <format dxfId="9637">
      <pivotArea dataOnly="0" labelOnly="1" fieldPosition="0">
        <references count="2">
          <reference field="0" count="1" selected="0">
            <x v="40"/>
          </reference>
          <reference field="1" count="1">
            <x v="515"/>
          </reference>
        </references>
      </pivotArea>
    </format>
    <format dxfId="9636">
      <pivotArea dataOnly="0" labelOnly="1" fieldPosition="0">
        <references count="2">
          <reference field="0" count="1" selected="0">
            <x v="41"/>
          </reference>
          <reference field="1" count="1">
            <x v="516"/>
          </reference>
        </references>
      </pivotArea>
    </format>
    <format dxfId="9635">
      <pivotArea dataOnly="0" labelOnly="1" fieldPosition="0">
        <references count="2">
          <reference field="0" count="1" selected="0">
            <x v="42"/>
          </reference>
          <reference field="1" count="1">
            <x v="517"/>
          </reference>
        </references>
      </pivotArea>
    </format>
    <format dxfId="9634">
      <pivotArea dataOnly="0" labelOnly="1" fieldPosition="0">
        <references count="2">
          <reference field="0" count="1" selected="0">
            <x v="43"/>
          </reference>
          <reference field="1" count="1">
            <x v="518"/>
          </reference>
        </references>
      </pivotArea>
    </format>
    <format dxfId="9633">
      <pivotArea dataOnly="0" labelOnly="1" fieldPosition="0">
        <references count="2">
          <reference field="0" count="1" selected="0">
            <x v="44"/>
          </reference>
          <reference field="1" count="1">
            <x v="519"/>
          </reference>
        </references>
      </pivotArea>
    </format>
    <format dxfId="9632">
      <pivotArea dataOnly="0" labelOnly="1" fieldPosition="0">
        <references count="2">
          <reference field="0" count="1" selected="0">
            <x v="45"/>
          </reference>
          <reference field="1" count="1">
            <x v="520"/>
          </reference>
        </references>
      </pivotArea>
    </format>
    <format dxfId="9631">
      <pivotArea dataOnly="0" labelOnly="1" fieldPosition="0">
        <references count="2">
          <reference field="0" count="1" selected="0">
            <x v="46"/>
          </reference>
          <reference field="1" count="1">
            <x v="521"/>
          </reference>
        </references>
      </pivotArea>
    </format>
    <format dxfId="9630">
      <pivotArea dataOnly="0" labelOnly="1" fieldPosition="0">
        <references count="2">
          <reference field="0" count="1" selected="0">
            <x v="47"/>
          </reference>
          <reference field="1" count="1">
            <x v="522"/>
          </reference>
        </references>
      </pivotArea>
    </format>
    <format dxfId="9629">
      <pivotArea dataOnly="0" labelOnly="1" fieldPosition="0">
        <references count="2">
          <reference field="0" count="1" selected="0">
            <x v="48"/>
          </reference>
          <reference field="1" count="1">
            <x v="523"/>
          </reference>
        </references>
      </pivotArea>
    </format>
    <format dxfId="9628">
      <pivotArea dataOnly="0" labelOnly="1" fieldPosition="0">
        <references count="2">
          <reference field="0" count="1" selected="0">
            <x v="49"/>
          </reference>
          <reference field="1" count="1">
            <x v="524"/>
          </reference>
        </references>
      </pivotArea>
    </format>
    <format dxfId="9627">
      <pivotArea dataOnly="0" labelOnly="1" fieldPosition="0">
        <references count="2">
          <reference field="0" count="1" selected="0">
            <x v="50"/>
          </reference>
          <reference field="1" count="1">
            <x v="525"/>
          </reference>
        </references>
      </pivotArea>
    </format>
    <format dxfId="9626">
      <pivotArea dataOnly="0" labelOnly="1" fieldPosition="0">
        <references count="2">
          <reference field="0" count="1" selected="0">
            <x v="51"/>
          </reference>
          <reference field="1" count="1">
            <x v="526"/>
          </reference>
        </references>
      </pivotArea>
    </format>
    <format dxfId="9625">
      <pivotArea dataOnly="0" labelOnly="1" fieldPosition="0">
        <references count="2">
          <reference field="0" count="1" selected="0">
            <x v="52"/>
          </reference>
          <reference field="1" count="1">
            <x v="527"/>
          </reference>
        </references>
      </pivotArea>
    </format>
    <format dxfId="9624">
      <pivotArea dataOnly="0" labelOnly="1" fieldPosition="0">
        <references count="2">
          <reference field="0" count="1" selected="0">
            <x v="53"/>
          </reference>
          <reference field="1" count="1">
            <x v="528"/>
          </reference>
        </references>
      </pivotArea>
    </format>
    <format dxfId="9623">
      <pivotArea dataOnly="0" labelOnly="1" fieldPosition="0">
        <references count="2">
          <reference field="0" count="1" selected="0">
            <x v="54"/>
          </reference>
          <reference field="1" count="1">
            <x v="529"/>
          </reference>
        </references>
      </pivotArea>
    </format>
    <format dxfId="9622">
      <pivotArea dataOnly="0" labelOnly="1" fieldPosition="0">
        <references count="2">
          <reference field="0" count="1" selected="0">
            <x v="55"/>
          </reference>
          <reference field="1" count="1">
            <x v="530"/>
          </reference>
        </references>
      </pivotArea>
    </format>
    <format dxfId="9621">
      <pivotArea dataOnly="0" labelOnly="1" fieldPosition="0">
        <references count="2">
          <reference field="0" count="1" selected="0">
            <x v="56"/>
          </reference>
          <reference field="1" count="1">
            <x v="531"/>
          </reference>
        </references>
      </pivotArea>
    </format>
    <format dxfId="9620">
      <pivotArea dataOnly="0" labelOnly="1" fieldPosition="0">
        <references count="2">
          <reference field="0" count="1" selected="0">
            <x v="57"/>
          </reference>
          <reference field="1" count="1">
            <x v="532"/>
          </reference>
        </references>
      </pivotArea>
    </format>
    <format dxfId="9619">
      <pivotArea dataOnly="0" labelOnly="1" fieldPosition="0">
        <references count="2">
          <reference field="0" count="1" selected="0">
            <x v="58"/>
          </reference>
          <reference field="1" count="1">
            <x v="533"/>
          </reference>
        </references>
      </pivotArea>
    </format>
    <format dxfId="9618">
      <pivotArea dataOnly="0" labelOnly="1" fieldPosition="0">
        <references count="2">
          <reference field="0" count="1" selected="0">
            <x v="59"/>
          </reference>
          <reference field="1" count="1">
            <x v="534"/>
          </reference>
        </references>
      </pivotArea>
    </format>
    <format dxfId="9617">
      <pivotArea dataOnly="0" labelOnly="1" fieldPosition="0">
        <references count="2">
          <reference field="0" count="1" selected="0">
            <x v="60"/>
          </reference>
          <reference field="1" count="1">
            <x v="535"/>
          </reference>
        </references>
      </pivotArea>
    </format>
    <format dxfId="9616">
      <pivotArea dataOnly="0" labelOnly="1" fieldPosition="0">
        <references count="2">
          <reference field="0" count="1" selected="0">
            <x v="61"/>
          </reference>
          <reference field="1" count="1">
            <x v="536"/>
          </reference>
        </references>
      </pivotArea>
    </format>
    <format dxfId="9615">
      <pivotArea dataOnly="0" labelOnly="1" fieldPosition="0">
        <references count="2">
          <reference field="0" count="1" selected="0">
            <x v="62"/>
          </reference>
          <reference field="1" count="1">
            <x v="537"/>
          </reference>
        </references>
      </pivotArea>
    </format>
    <format dxfId="9614">
      <pivotArea dataOnly="0" labelOnly="1" fieldPosition="0">
        <references count="2">
          <reference field="0" count="1" selected="0">
            <x v="63"/>
          </reference>
          <reference field="1" count="1">
            <x v="538"/>
          </reference>
        </references>
      </pivotArea>
    </format>
    <format dxfId="9613">
      <pivotArea dataOnly="0" labelOnly="1" fieldPosition="0">
        <references count="2">
          <reference field="0" count="1" selected="0">
            <x v="64"/>
          </reference>
          <reference field="1" count="1">
            <x v="539"/>
          </reference>
        </references>
      </pivotArea>
    </format>
    <format dxfId="9612">
      <pivotArea dataOnly="0" labelOnly="1" fieldPosition="0">
        <references count="2">
          <reference field="0" count="1" selected="0">
            <x v="65"/>
          </reference>
          <reference field="1" count="1">
            <x v="540"/>
          </reference>
        </references>
      </pivotArea>
    </format>
    <format dxfId="9611">
      <pivotArea dataOnly="0" labelOnly="1" fieldPosition="0">
        <references count="2">
          <reference field="0" count="1" selected="0">
            <x v="66"/>
          </reference>
          <reference field="1" count="1">
            <x v="541"/>
          </reference>
        </references>
      </pivotArea>
    </format>
    <format dxfId="9610">
      <pivotArea dataOnly="0" labelOnly="1" fieldPosition="0">
        <references count="2">
          <reference field="0" count="1" selected="0">
            <x v="67"/>
          </reference>
          <reference field="1" count="1">
            <x v="542"/>
          </reference>
        </references>
      </pivotArea>
    </format>
    <format dxfId="9609">
      <pivotArea dataOnly="0" labelOnly="1" fieldPosition="0">
        <references count="2">
          <reference field="0" count="1" selected="0">
            <x v="68"/>
          </reference>
          <reference field="1" count="1">
            <x v="543"/>
          </reference>
        </references>
      </pivotArea>
    </format>
    <format dxfId="9608">
      <pivotArea dataOnly="0" labelOnly="1" fieldPosition="0">
        <references count="2">
          <reference field="0" count="1" selected="0">
            <x v="69"/>
          </reference>
          <reference field="1" count="1">
            <x v="544"/>
          </reference>
        </references>
      </pivotArea>
    </format>
    <format dxfId="9607">
      <pivotArea dataOnly="0" labelOnly="1" fieldPosition="0">
        <references count="2">
          <reference field="0" count="1" selected="0">
            <x v="70"/>
          </reference>
          <reference field="1" count="1">
            <x v="545"/>
          </reference>
        </references>
      </pivotArea>
    </format>
    <format dxfId="9606">
      <pivotArea dataOnly="0" labelOnly="1" fieldPosition="0">
        <references count="2">
          <reference field="0" count="1" selected="0">
            <x v="71"/>
          </reference>
          <reference field="1" count="1">
            <x v="546"/>
          </reference>
        </references>
      </pivotArea>
    </format>
    <format dxfId="9605">
      <pivotArea dataOnly="0" labelOnly="1" fieldPosition="0">
        <references count="2">
          <reference field="0" count="1" selected="0">
            <x v="72"/>
          </reference>
          <reference field="1" count="1">
            <x v="547"/>
          </reference>
        </references>
      </pivotArea>
    </format>
    <format dxfId="9604">
      <pivotArea dataOnly="0" labelOnly="1" fieldPosition="0">
        <references count="2">
          <reference field="0" count="1" selected="0">
            <x v="73"/>
          </reference>
          <reference field="1" count="1">
            <x v="548"/>
          </reference>
        </references>
      </pivotArea>
    </format>
    <format dxfId="9603">
      <pivotArea dataOnly="0" labelOnly="1" fieldPosition="0">
        <references count="2">
          <reference field="0" count="1" selected="0">
            <x v="74"/>
          </reference>
          <reference field="1" count="1">
            <x v="549"/>
          </reference>
        </references>
      </pivotArea>
    </format>
    <format dxfId="9602">
      <pivotArea dataOnly="0" labelOnly="1" fieldPosition="0">
        <references count="2">
          <reference field="0" count="1" selected="0">
            <x v="75"/>
          </reference>
          <reference field="1" count="1">
            <x v="550"/>
          </reference>
        </references>
      </pivotArea>
    </format>
    <format dxfId="9601">
      <pivotArea dataOnly="0" labelOnly="1" fieldPosition="0">
        <references count="2">
          <reference field="0" count="1" selected="0">
            <x v="76"/>
          </reference>
          <reference field="1" count="1">
            <x v="551"/>
          </reference>
        </references>
      </pivotArea>
    </format>
    <format dxfId="9600">
      <pivotArea dataOnly="0" labelOnly="1" fieldPosition="0">
        <references count="2">
          <reference field="0" count="1" selected="0">
            <x v="77"/>
          </reference>
          <reference field="1" count="1">
            <x v="552"/>
          </reference>
        </references>
      </pivotArea>
    </format>
    <format dxfId="9599">
      <pivotArea dataOnly="0" labelOnly="1" fieldPosition="0">
        <references count="2">
          <reference field="0" count="1" selected="0">
            <x v="78"/>
          </reference>
          <reference field="1" count="1">
            <x v="553"/>
          </reference>
        </references>
      </pivotArea>
    </format>
    <format dxfId="9598">
      <pivotArea dataOnly="0" labelOnly="1" fieldPosition="0">
        <references count="2">
          <reference field="0" count="1" selected="0">
            <x v="79"/>
          </reference>
          <reference field="1" count="1">
            <x v="554"/>
          </reference>
        </references>
      </pivotArea>
    </format>
    <format dxfId="9597">
      <pivotArea dataOnly="0" labelOnly="1" fieldPosition="0">
        <references count="2">
          <reference field="0" count="1" selected="0">
            <x v="80"/>
          </reference>
          <reference field="1" count="1">
            <x v="555"/>
          </reference>
        </references>
      </pivotArea>
    </format>
    <format dxfId="9596">
      <pivotArea dataOnly="0" labelOnly="1" fieldPosition="0">
        <references count="2">
          <reference field="0" count="1" selected="0">
            <x v="81"/>
          </reference>
          <reference field="1" count="1">
            <x v="556"/>
          </reference>
        </references>
      </pivotArea>
    </format>
    <format dxfId="9595">
      <pivotArea dataOnly="0" labelOnly="1" fieldPosition="0">
        <references count="2">
          <reference field="0" count="1" selected="0">
            <x v="82"/>
          </reference>
          <reference field="1" count="1">
            <x v="557"/>
          </reference>
        </references>
      </pivotArea>
    </format>
    <format dxfId="9594">
      <pivotArea dataOnly="0" labelOnly="1" fieldPosition="0">
        <references count="2">
          <reference field="0" count="1" selected="0">
            <x v="83"/>
          </reference>
          <reference field="1" count="1">
            <x v="558"/>
          </reference>
        </references>
      </pivotArea>
    </format>
    <format dxfId="9593">
      <pivotArea dataOnly="0" labelOnly="1" fieldPosition="0">
        <references count="2">
          <reference field="0" count="1" selected="0">
            <x v="84"/>
          </reference>
          <reference field="1" count="1">
            <x v="559"/>
          </reference>
        </references>
      </pivotArea>
    </format>
    <format dxfId="9592">
      <pivotArea dataOnly="0" labelOnly="1" fieldPosition="0">
        <references count="2">
          <reference field="0" count="1" selected="0">
            <x v="85"/>
          </reference>
          <reference field="1" count="1">
            <x v="560"/>
          </reference>
        </references>
      </pivotArea>
    </format>
    <format dxfId="9591">
      <pivotArea dataOnly="0" labelOnly="1" fieldPosition="0">
        <references count="2">
          <reference field="0" count="1" selected="0">
            <x v="86"/>
          </reference>
          <reference field="1" count="1">
            <x v="561"/>
          </reference>
        </references>
      </pivotArea>
    </format>
    <format dxfId="9590">
      <pivotArea dataOnly="0" labelOnly="1" fieldPosition="0">
        <references count="2">
          <reference field="0" count="1" selected="0">
            <x v="87"/>
          </reference>
          <reference field="1" count="1">
            <x v="562"/>
          </reference>
        </references>
      </pivotArea>
    </format>
    <format dxfId="9589">
      <pivotArea dataOnly="0" labelOnly="1" fieldPosition="0">
        <references count="2">
          <reference field="0" count="1" selected="0">
            <x v="88"/>
          </reference>
          <reference field="1" count="1">
            <x v="563"/>
          </reference>
        </references>
      </pivotArea>
    </format>
    <format dxfId="9588">
      <pivotArea dataOnly="0" labelOnly="1" fieldPosition="0">
        <references count="2">
          <reference field="0" count="1" selected="0">
            <x v="89"/>
          </reference>
          <reference field="1" count="1">
            <x v="564"/>
          </reference>
        </references>
      </pivotArea>
    </format>
    <format dxfId="9587">
      <pivotArea dataOnly="0" labelOnly="1" fieldPosition="0">
        <references count="2">
          <reference field="0" count="1" selected="0">
            <x v="90"/>
          </reference>
          <reference field="1" count="1">
            <x v="565"/>
          </reference>
        </references>
      </pivotArea>
    </format>
    <format dxfId="9586">
      <pivotArea dataOnly="0" labelOnly="1" fieldPosition="0">
        <references count="2">
          <reference field="0" count="1" selected="0">
            <x v="91"/>
          </reference>
          <reference field="1" count="1">
            <x v="566"/>
          </reference>
        </references>
      </pivotArea>
    </format>
    <format dxfId="9585">
      <pivotArea dataOnly="0" labelOnly="1" fieldPosition="0">
        <references count="2">
          <reference field="0" count="1" selected="0">
            <x v="92"/>
          </reference>
          <reference field="1" count="1">
            <x v="567"/>
          </reference>
        </references>
      </pivotArea>
    </format>
    <format dxfId="9584">
      <pivotArea dataOnly="0" labelOnly="1" fieldPosition="0">
        <references count="2">
          <reference field="0" count="1" selected="0">
            <x v="93"/>
          </reference>
          <reference field="1" count="1">
            <x v="568"/>
          </reference>
        </references>
      </pivotArea>
    </format>
    <format dxfId="9583">
      <pivotArea dataOnly="0" labelOnly="1" fieldPosition="0">
        <references count="2">
          <reference field="0" count="1" selected="0">
            <x v="94"/>
          </reference>
          <reference field="1" count="1">
            <x v="569"/>
          </reference>
        </references>
      </pivotArea>
    </format>
    <format dxfId="9582">
      <pivotArea dataOnly="0" labelOnly="1" fieldPosition="0">
        <references count="2">
          <reference field="0" count="1" selected="0">
            <x v="95"/>
          </reference>
          <reference field="1" count="1">
            <x v="570"/>
          </reference>
        </references>
      </pivotArea>
    </format>
    <format dxfId="9581">
      <pivotArea dataOnly="0" labelOnly="1" fieldPosition="0">
        <references count="2">
          <reference field="0" count="1" selected="0">
            <x v="96"/>
          </reference>
          <reference field="1" count="1">
            <x v="571"/>
          </reference>
        </references>
      </pivotArea>
    </format>
    <format dxfId="9580">
      <pivotArea dataOnly="0" labelOnly="1" fieldPosition="0">
        <references count="2">
          <reference field="0" count="1" selected="0">
            <x v="97"/>
          </reference>
          <reference field="1" count="1">
            <x v="572"/>
          </reference>
        </references>
      </pivotArea>
    </format>
    <format dxfId="9579">
      <pivotArea dataOnly="0" labelOnly="1" fieldPosition="0">
        <references count="2">
          <reference field="0" count="1" selected="0">
            <x v="98"/>
          </reference>
          <reference field="1" count="1">
            <x v="573"/>
          </reference>
        </references>
      </pivotArea>
    </format>
    <format dxfId="9578">
      <pivotArea dataOnly="0" labelOnly="1" fieldPosition="0">
        <references count="2">
          <reference field="0" count="1" selected="0">
            <x v="99"/>
          </reference>
          <reference field="1" count="1">
            <x v="574"/>
          </reference>
        </references>
      </pivotArea>
    </format>
    <format dxfId="9577">
      <pivotArea dataOnly="0" labelOnly="1" fieldPosition="0">
        <references count="2">
          <reference field="0" count="1" selected="0">
            <x v="100"/>
          </reference>
          <reference field="1" count="1">
            <x v="575"/>
          </reference>
        </references>
      </pivotArea>
    </format>
    <format dxfId="9576">
      <pivotArea dataOnly="0" labelOnly="1" fieldPosition="0">
        <references count="2">
          <reference field="0" count="1" selected="0">
            <x v="101"/>
          </reference>
          <reference field="1" count="1">
            <x v="576"/>
          </reference>
        </references>
      </pivotArea>
    </format>
    <format dxfId="9575">
      <pivotArea dataOnly="0" labelOnly="1" fieldPosition="0">
        <references count="2">
          <reference field="0" count="1" selected="0">
            <x v="102"/>
          </reference>
          <reference field="1" count="1">
            <x v="577"/>
          </reference>
        </references>
      </pivotArea>
    </format>
    <format dxfId="9574">
      <pivotArea dataOnly="0" labelOnly="1" fieldPosition="0">
        <references count="2">
          <reference field="0" count="1" selected="0">
            <x v="103"/>
          </reference>
          <reference field="1" count="1">
            <x v="578"/>
          </reference>
        </references>
      </pivotArea>
    </format>
    <format dxfId="9573">
      <pivotArea dataOnly="0" labelOnly="1" fieldPosition="0">
        <references count="2">
          <reference field="0" count="1" selected="0">
            <x v="104"/>
          </reference>
          <reference field="1" count="1">
            <x v="579"/>
          </reference>
        </references>
      </pivotArea>
    </format>
    <format dxfId="9572">
      <pivotArea dataOnly="0" labelOnly="1" fieldPosition="0">
        <references count="2">
          <reference field="0" count="1" selected="0">
            <x v="105"/>
          </reference>
          <reference field="1" count="1">
            <x v="580"/>
          </reference>
        </references>
      </pivotArea>
    </format>
    <format dxfId="9571">
      <pivotArea dataOnly="0" labelOnly="1" fieldPosition="0">
        <references count="2">
          <reference field="0" count="1" selected="0">
            <x v="106"/>
          </reference>
          <reference field="1" count="1">
            <x v="581"/>
          </reference>
        </references>
      </pivotArea>
    </format>
    <format dxfId="9570">
      <pivotArea dataOnly="0" labelOnly="1" fieldPosition="0">
        <references count="2">
          <reference field="0" count="1" selected="0">
            <x v="107"/>
          </reference>
          <reference field="1" count="1">
            <x v="582"/>
          </reference>
        </references>
      </pivotArea>
    </format>
    <format dxfId="9569">
      <pivotArea dataOnly="0" labelOnly="1" fieldPosition="0">
        <references count="2">
          <reference field="0" count="1" selected="0">
            <x v="108"/>
          </reference>
          <reference field="1" count="1">
            <x v="583"/>
          </reference>
        </references>
      </pivotArea>
    </format>
    <format dxfId="9568">
      <pivotArea dataOnly="0" labelOnly="1" fieldPosition="0">
        <references count="2">
          <reference field="0" count="1" selected="0">
            <x v="109"/>
          </reference>
          <reference field="1" count="1">
            <x v="584"/>
          </reference>
        </references>
      </pivotArea>
    </format>
    <format dxfId="9567">
      <pivotArea dataOnly="0" labelOnly="1" fieldPosition="0">
        <references count="2">
          <reference field="0" count="1" selected="0">
            <x v="110"/>
          </reference>
          <reference field="1" count="1">
            <x v="585"/>
          </reference>
        </references>
      </pivotArea>
    </format>
    <format dxfId="9566">
      <pivotArea dataOnly="0" labelOnly="1" fieldPosition="0">
        <references count="2">
          <reference field="0" count="1" selected="0">
            <x v="111"/>
          </reference>
          <reference field="1" count="1">
            <x v="586"/>
          </reference>
        </references>
      </pivotArea>
    </format>
    <format dxfId="9565">
      <pivotArea dataOnly="0" labelOnly="1" fieldPosition="0">
        <references count="2">
          <reference field="0" count="1" selected="0">
            <x v="112"/>
          </reference>
          <reference field="1" count="1">
            <x v="587"/>
          </reference>
        </references>
      </pivotArea>
    </format>
    <format dxfId="9564">
      <pivotArea dataOnly="0" labelOnly="1" fieldPosition="0">
        <references count="2">
          <reference field="0" count="1" selected="0">
            <x v="113"/>
          </reference>
          <reference field="1" count="1">
            <x v="588"/>
          </reference>
        </references>
      </pivotArea>
    </format>
    <format dxfId="9563">
      <pivotArea dataOnly="0" labelOnly="1" fieldPosition="0">
        <references count="2">
          <reference field="0" count="1" selected="0">
            <x v="114"/>
          </reference>
          <reference field="1" count="1">
            <x v="589"/>
          </reference>
        </references>
      </pivotArea>
    </format>
    <format dxfId="9562">
      <pivotArea dataOnly="0" labelOnly="1" fieldPosition="0">
        <references count="2">
          <reference field="0" count="1" selected="0">
            <x v="115"/>
          </reference>
          <reference field="1" count="1">
            <x v="590"/>
          </reference>
        </references>
      </pivotArea>
    </format>
    <format dxfId="9561">
      <pivotArea dataOnly="0" labelOnly="1" fieldPosition="0">
        <references count="2">
          <reference field="0" count="1" selected="0">
            <x v="116"/>
          </reference>
          <reference field="1" count="1">
            <x v="591"/>
          </reference>
        </references>
      </pivotArea>
    </format>
    <format dxfId="9560">
      <pivotArea dataOnly="0" labelOnly="1" fieldPosition="0">
        <references count="2">
          <reference field="0" count="1" selected="0">
            <x v="117"/>
          </reference>
          <reference field="1" count="1">
            <x v="592"/>
          </reference>
        </references>
      </pivotArea>
    </format>
    <format dxfId="9559">
      <pivotArea dataOnly="0" labelOnly="1" fieldPosition="0">
        <references count="2">
          <reference field="0" count="1" selected="0">
            <x v="118"/>
          </reference>
          <reference field="1" count="1">
            <x v="593"/>
          </reference>
        </references>
      </pivotArea>
    </format>
    <format dxfId="9558">
      <pivotArea dataOnly="0" labelOnly="1" fieldPosition="0">
        <references count="2">
          <reference field="0" count="1" selected="0">
            <x v="119"/>
          </reference>
          <reference field="1" count="1">
            <x v="594"/>
          </reference>
        </references>
      </pivotArea>
    </format>
    <format dxfId="9557">
      <pivotArea dataOnly="0" labelOnly="1" fieldPosition="0">
        <references count="2">
          <reference field="0" count="1" selected="0">
            <x v="120"/>
          </reference>
          <reference field="1" count="1">
            <x v="595"/>
          </reference>
        </references>
      </pivotArea>
    </format>
    <format dxfId="9556">
      <pivotArea dataOnly="0" labelOnly="1" fieldPosition="0">
        <references count="2">
          <reference field="0" count="1" selected="0">
            <x v="121"/>
          </reference>
          <reference field="1" count="1">
            <x v="596"/>
          </reference>
        </references>
      </pivotArea>
    </format>
    <format dxfId="9555">
      <pivotArea dataOnly="0" labelOnly="1" fieldPosition="0">
        <references count="2">
          <reference field="0" count="1" selected="0">
            <x v="122"/>
          </reference>
          <reference field="1" count="1">
            <x v="597"/>
          </reference>
        </references>
      </pivotArea>
    </format>
    <format dxfId="9554">
      <pivotArea dataOnly="0" labelOnly="1" fieldPosition="0">
        <references count="2">
          <reference field="0" count="1" selected="0">
            <x v="123"/>
          </reference>
          <reference field="1" count="1">
            <x v="598"/>
          </reference>
        </references>
      </pivotArea>
    </format>
    <format dxfId="9553">
      <pivotArea dataOnly="0" labelOnly="1" fieldPosition="0">
        <references count="2">
          <reference field="0" count="1" selected="0">
            <x v="124"/>
          </reference>
          <reference field="1" count="1">
            <x v="599"/>
          </reference>
        </references>
      </pivotArea>
    </format>
    <format dxfId="9552">
      <pivotArea dataOnly="0" labelOnly="1" fieldPosition="0">
        <references count="2">
          <reference field="0" count="1" selected="0">
            <x v="125"/>
          </reference>
          <reference field="1" count="1">
            <x v="600"/>
          </reference>
        </references>
      </pivotArea>
    </format>
    <format dxfId="9551">
      <pivotArea dataOnly="0" labelOnly="1" fieldPosition="0">
        <references count="2">
          <reference field="0" count="1" selected="0">
            <x v="126"/>
          </reference>
          <reference field="1" count="1">
            <x v="601"/>
          </reference>
        </references>
      </pivotArea>
    </format>
    <format dxfId="9550">
      <pivotArea dataOnly="0" labelOnly="1" fieldPosition="0">
        <references count="2">
          <reference field="0" count="1" selected="0">
            <x v="127"/>
          </reference>
          <reference field="1" count="1">
            <x v="602"/>
          </reference>
        </references>
      </pivotArea>
    </format>
    <format dxfId="9549">
      <pivotArea dataOnly="0" labelOnly="1" fieldPosition="0">
        <references count="2">
          <reference field="0" count="1" selected="0">
            <x v="128"/>
          </reference>
          <reference field="1" count="1">
            <x v="603"/>
          </reference>
        </references>
      </pivotArea>
    </format>
    <format dxfId="9548">
      <pivotArea dataOnly="0" labelOnly="1" fieldPosition="0">
        <references count="2">
          <reference field="0" count="1" selected="0">
            <x v="129"/>
          </reference>
          <reference field="1" count="1">
            <x v="604"/>
          </reference>
        </references>
      </pivotArea>
    </format>
    <format dxfId="9547">
      <pivotArea dataOnly="0" labelOnly="1" fieldPosition="0">
        <references count="2">
          <reference field="0" count="1" selected="0">
            <x v="130"/>
          </reference>
          <reference field="1" count="1">
            <x v="605"/>
          </reference>
        </references>
      </pivotArea>
    </format>
    <format dxfId="9546">
      <pivotArea dataOnly="0" labelOnly="1" fieldPosition="0">
        <references count="2">
          <reference field="0" count="1" selected="0">
            <x v="131"/>
          </reference>
          <reference field="1" count="1">
            <x v="606"/>
          </reference>
        </references>
      </pivotArea>
    </format>
    <format dxfId="9545">
      <pivotArea dataOnly="0" labelOnly="1" fieldPosition="0">
        <references count="2">
          <reference field="0" count="1" selected="0">
            <x v="132"/>
          </reference>
          <reference field="1" count="1">
            <x v="607"/>
          </reference>
        </references>
      </pivotArea>
    </format>
    <format dxfId="9544">
      <pivotArea dataOnly="0" labelOnly="1" fieldPosition="0">
        <references count="2">
          <reference field="0" count="1" selected="0">
            <x v="133"/>
          </reference>
          <reference field="1" count="1">
            <x v="608"/>
          </reference>
        </references>
      </pivotArea>
    </format>
    <format dxfId="9543">
      <pivotArea dataOnly="0" labelOnly="1" fieldPosition="0">
        <references count="2">
          <reference field="0" count="1" selected="0">
            <x v="134"/>
          </reference>
          <reference field="1" count="1">
            <x v="609"/>
          </reference>
        </references>
      </pivotArea>
    </format>
    <format dxfId="9542">
      <pivotArea dataOnly="0" labelOnly="1" fieldPosition="0">
        <references count="2">
          <reference field="0" count="1" selected="0">
            <x v="135"/>
          </reference>
          <reference field="1" count="1">
            <x v="610"/>
          </reference>
        </references>
      </pivotArea>
    </format>
    <format dxfId="9541">
      <pivotArea dataOnly="0" labelOnly="1" fieldPosition="0">
        <references count="2">
          <reference field="0" count="1" selected="0">
            <x v="136"/>
          </reference>
          <reference field="1" count="1">
            <x v="611"/>
          </reference>
        </references>
      </pivotArea>
    </format>
    <format dxfId="9540">
      <pivotArea dataOnly="0" labelOnly="1" fieldPosition="0">
        <references count="2">
          <reference field="0" count="1" selected="0">
            <x v="137"/>
          </reference>
          <reference field="1" count="1">
            <x v="612"/>
          </reference>
        </references>
      </pivotArea>
    </format>
    <format dxfId="9539">
      <pivotArea dataOnly="0" labelOnly="1" fieldPosition="0">
        <references count="2">
          <reference field="0" count="1" selected="0">
            <x v="138"/>
          </reference>
          <reference field="1" count="1">
            <x v="613"/>
          </reference>
        </references>
      </pivotArea>
    </format>
    <format dxfId="9538">
      <pivotArea dataOnly="0" labelOnly="1" fieldPosition="0">
        <references count="2">
          <reference field="0" count="1" selected="0">
            <x v="139"/>
          </reference>
          <reference field="1" count="1">
            <x v="614"/>
          </reference>
        </references>
      </pivotArea>
    </format>
    <format dxfId="9537">
      <pivotArea dataOnly="0" labelOnly="1" fieldPosition="0">
        <references count="2">
          <reference field="0" count="1" selected="0">
            <x v="140"/>
          </reference>
          <reference field="1" count="1">
            <x v="615"/>
          </reference>
        </references>
      </pivotArea>
    </format>
    <format dxfId="9536">
      <pivotArea dataOnly="0" labelOnly="1" fieldPosition="0">
        <references count="2">
          <reference field="0" count="1" selected="0">
            <x v="141"/>
          </reference>
          <reference field="1" count="1">
            <x v="616"/>
          </reference>
        </references>
      </pivotArea>
    </format>
    <format dxfId="9535">
      <pivotArea dataOnly="0" labelOnly="1" fieldPosition="0">
        <references count="2">
          <reference field="0" count="1" selected="0">
            <x v="142"/>
          </reference>
          <reference field="1" count="1">
            <x v="617"/>
          </reference>
        </references>
      </pivotArea>
    </format>
    <format dxfId="9534">
      <pivotArea dataOnly="0" labelOnly="1" fieldPosition="0">
        <references count="2">
          <reference field="0" count="1" selected="0">
            <x v="143"/>
          </reference>
          <reference field="1" count="1">
            <x v="618"/>
          </reference>
        </references>
      </pivotArea>
    </format>
    <format dxfId="9533">
      <pivotArea dataOnly="0" labelOnly="1" fieldPosition="0">
        <references count="2">
          <reference field="0" count="1" selected="0">
            <x v="144"/>
          </reference>
          <reference field="1" count="1">
            <x v="619"/>
          </reference>
        </references>
      </pivotArea>
    </format>
    <format dxfId="9532">
      <pivotArea dataOnly="0" labelOnly="1" fieldPosition="0">
        <references count="2">
          <reference field="0" count="1" selected="0">
            <x v="145"/>
          </reference>
          <reference field="1" count="1">
            <x v="620"/>
          </reference>
        </references>
      </pivotArea>
    </format>
    <format dxfId="9531">
      <pivotArea dataOnly="0" labelOnly="1" fieldPosition="0">
        <references count="2">
          <reference field="0" count="1" selected="0">
            <x v="146"/>
          </reference>
          <reference field="1" count="1">
            <x v="621"/>
          </reference>
        </references>
      </pivotArea>
    </format>
    <format dxfId="9530">
      <pivotArea dataOnly="0" labelOnly="1" fieldPosition="0">
        <references count="2">
          <reference field="0" count="1" selected="0">
            <x v="147"/>
          </reference>
          <reference field="1" count="1">
            <x v="622"/>
          </reference>
        </references>
      </pivotArea>
    </format>
    <format dxfId="9529">
      <pivotArea dataOnly="0" labelOnly="1" fieldPosition="0">
        <references count="2">
          <reference field="0" count="1" selected="0">
            <x v="148"/>
          </reference>
          <reference field="1" count="1">
            <x v="623"/>
          </reference>
        </references>
      </pivotArea>
    </format>
    <format dxfId="9528">
      <pivotArea dataOnly="0" labelOnly="1" fieldPosition="0">
        <references count="2">
          <reference field="0" count="1" selected="0">
            <x v="149"/>
          </reference>
          <reference field="1" count="1">
            <x v="624"/>
          </reference>
        </references>
      </pivotArea>
    </format>
    <format dxfId="9527">
      <pivotArea dataOnly="0" labelOnly="1" fieldPosition="0">
        <references count="2">
          <reference field="0" count="1" selected="0">
            <x v="150"/>
          </reference>
          <reference field="1" count="1">
            <x v="625"/>
          </reference>
        </references>
      </pivotArea>
    </format>
    <format dxfId="9526">
      <pivotArea dataOnly="0" labelOnly="1" fieldPosition="0">
        <references count="2">
          <reference field="0" count="1" selected="0">
            <x v="151"/>
          </reference>
          <reference field="1" count="1">
            <x v="626"/>
          </reference>
        </references>
      </pivotArea>
    </format>
    <format dxfId="9525">
      <pivotArea dataOnly="0" labelOnly="1" fieldPosition="0">
        <references count="2">
          <reference field="0" count="1" selected="0">
            <x v="152"/>
          </reference>
          <reference field="1" count="1">
            <x v="627"/>
          </reference>
        </references>
      </pivotArea>
    </format>
    <format dxfId="9524">
      <pivotArea dataOnly="0" labelOnly="1" fieldPosition="0">
        <references count="2">
          <reference field="0" count="1" selected="0">
            <x v="153"/>
          </reference>
          <reference field="1" count="1">
            <x v="628"/>
          </reference>
        </references>
      </pivotArea>
    </format>
    <format dxfId="9523">
      <pivotArea dataOnly="0" labelOnly="1" fieldPosition="0">
        <references count="2">
          <reference field="0" count="1" selected="0">
            <x v="154"/>
          </reference>
          <reference field="1" count="1">
            <x v="629"/>
          </reference>
        </references>
      </pivotArea>
    </format>
    <format dxfId="9522">
      <pivotArea dataOnly="0" labelOnly="1" fieldPosition="0">
        <references count="2">
          <reference field="0" count="1" selected="0">
            <x v="155"/>
          </reference>
          <reference field="1" count="1">
            <x v="630"/>
          </reference>
        </references>
      </pivotArea>
    </format>
    <format dxfId="9521">
      <pivotArea dataOnly="0" labelOnly="1" fieldPosition="0">
        <references count="2">
          <reference field="0" count="1" selected="0">
            <x v="156"/>
          </reference>
          <reference field="1" count="1">
            <x v="631"/>
          </reference>
        </references>
      </pivotArea>
    </format>
    <format dxfId="9520">
      <pivotArea dataOnly="0" labelOnly="1" fieldPosition="0">
        <references count="2">
          <reference field="0" count="1" selected="0">
            <x v="157"/>
          </reference>
          <reference field="1" count="1">
            <x v="632"/>
          </reference>
        </references>
      </pivotArea>
    </format>
    <format dxfId="9519">
      <pivotArea dataOnly="0" labelOnly="1" fieldPosition="0">
        <references count="2">
          <reference field="0" count="1" selected="0">
            <x v="158"/>
          </reference>
          <reference field="1" count="1">
            <x v="633"/>
          </reference>
        </references>
      </pivotArea>
    </format>
    <format dxfId="9518">
      <pivotArea dataOnly="0" labelOnly="1" fieldPosition="0">
        <references count="2">
          <reference field="0" count="1" selected="0">
            <x v="159"/>
          </reference>
          <reference field="1" count="1">
            <x v="634"/>
          </reference>
        </references>
      </pivotArea>
    </format>
    <format dxfId="9517">
      <pivotArea dataOnly="0" labelOnly="1" fieldPosition="0">
        <references count="2">
          <reference field="0" count="1" selected="0">
            <x v="160"/>
          </reference>
          <reference field="1" count="1">
            <x v="635"/>
          </reference>
        </references>
      </pivotArea>
    </format>
    <format dxfId="9516">
      <pivotArea dataOnly="0" labelOnly="1" fieldPosition="0">
        <references count="2">
          <reference field="0" count="1" selected="0">
            <x v="161"/>
          </reference>
          <reference field="1" count="1">
            <x v="636"/>
          </reference>
        </references>
      </pivotArea>
    </format>
    <format dxfId="9515">
      <pivotArea dataOnly="0" labelOnly="1" fieldPosition="0">
        <references count="2">
          <reference field="0" count="1" selected="0">
            <x v="162"/>
          </reference>
          <reference field="1" count="1">
            <x v="637"/>
          </reference>
        </references>
      </pivotArea>
    </format>
    <format dxfId="9514">
      <pivotArea dataOnly="0" labelOnly="1" fieldPosition="0">
        <references count="2">
          <reference field="0" count="1" selected="0">
            <x v="163"/>
          </reference>
          <reference field="1" count="1">
            <x v="638"/>
          </reference>
        </references>
      </pivotArea>
    </format>
    <format dxfId="9513">
      <pivotArea dataOnly="0" labelOnly="1" fieldPosition="0">
        <references count="2">
          <reference field="0" count="1" selected="0">
            <x v="164"/>
          </reference>
          <reference field="1" count="1">
            <x v="639"/>
          </reference>
        </references>
      </pivotArea>
    </format>
    <format dxfId="9512">
      <pivotArea dataOnly="0" labelOnly="1" fieldPosition="0">
        <references count="2">
          <reference field="0" count="1" selected="0">
            <x v="165"/>
          </reference>
          <reference field="1" count="1">
            <x v="640"/>
          </reference>
        </references>
      </pivotArea>
    </format>
    <format dxfId="9511">
      <pivotArea dataOnly="0" labelOnly="1" fieldPosition="0">
        <references count="2">
          <reference field="0" count="1" selected="0">
            <x v="166"/>
          </reference>
          <reference field="1" count="1">
            <x v="641"/>
          </reference>
        </references>
      </pivotArea>
    </format>
    <format dxfId="9510">
      <pivotArea dataOnly="0" labelOnly="1" fieldPosition="0">
        <references count="2">
          <reference field="0" count="1" selected="0">
            <x v="167"/>
          </reference>
          <reference field="1" count="1">
            <x v="642"/>
          </reference>
        </references>
      </pivotArea>
    </format>
    <format dxfId="9509">
      <pivotArea dataOnly="0" labelOnly="1" fieldPosition="0">
        <references count="2">
          <reference field="0" count="1" selected="0">
            <x v="168"/>
          </reference>
          <reference field="1" count="1">
            <x v="643"/>
          </reference>
        </references>
      </pivotArea>
    </format>
    <format dxfId="9508">
      <pivotArea dataOnly="0" labelOnly="1" fieldPosition="0">
        <references count="2">
          <reference field="0" count="1" selected="0">
            <x v="169"/>
          </reference>
          <reference field="1" count="1">
            <x v="644"/>
          </reference>
        </references>
      </pivotArea>
    </format>
    <format dxfId="9507">
      <pivotArea dataOnly="0" labelOnly="1" fieldPosition="0">
        <references count="2">
          <reference field="0" count="1" selected="0">
            <x v="170"/>
          </reference>
          <reference field="1" count="1">
            <x v="645"/>
          </reference>
        </references>
      </pivotArea>
    </format>
    <format dxfId="9506">
      <pivotArea dataOnly="0" labelOnly="1" fieldPosition="0">
        <references count="2">
          <reference field="0" count="1" selected="0">
            <x v="171"/>
          </reference>
          <reference field="1" count="1">
            <x v="646"/>
          </reference>
        </references>
      </pivotArea>
    </format>
    <format dxfId="9505">
      <pivotArea dataOnly="0" labelOnly="1" fieldPosition="0">
        <references count="2">
          <reference field="0" count="1" selected="0">
            <x v="172"/>
          </reference>
          <reference field="1" count="1">
            <x v="647"/>
          </reference>
        </references>
      </pivotArea>
    </format>
    <format dxfId="9504">
      <pivotArea dataOnly="0" labelOnly="1" fieldPosition="0">
        <references count="2">
          <reference field="0" count="1" selected="0">
            <x v="173"/>
          </reference>
          <reference field="1" count="1">
            <x v="648"/>
          </reference>
        </references>
      </pivotArea>
    </format>
    <format dxfId="9503">
      <pivotArea dataOnly="0" labelOnly="1" fieldPosition="0">
        <references count="2">
          <reference field="0" count="1" selected="0">
            <x v="174"/>
          </reference>
          <reference field="1" count="1">
            <x v="649"/>
          </reference>
        </references>
      </pivotArea>
    </format>
    <format dxfId="9502">
      <pivotArea dataOnly="0" labelOnly="1" fieldPosition="0">
        <references count="2">
          <reference field="0" count="1" selected="0">
            <x v="175"/>
          </reference>
          <reference field="1" count="1">
            <x v="650"/>
          </reference>
        </references>
      </pivotArea>
    </format>
    <format dxfId="9501">
      <pivotArea dataOnly="0" labelOnly="1" fieldPosition="0">
        <references count="2">
          <reference field="0" count="1" selected="0">
            <x v="176"/>
          </reference>
          <reference field="1" count="1">
            <x v="651"/>
          </reference>
        </references>
      </pivotArea>
    </format>
    <format dxfId="9500">
      <pivotArea dataOnly="0" labelOnly="1" fieldPosition="0">
        <references count="2">
          <reference field="0" count="1" selected="0">
            <x v="177"/>
          </reference>
          <reference field="1" count="1">
            <x v="652"/>
          </reference>
        </references>
      </pivotArea>
    </format>
    <format dxfId="9499">
      <pivotArea dataOnly="0" labelOnly="1" fieldPosition="0">
        <references count="2">
          <reference field="0" count="1" selected="0">
            <x v="178"/>
          </reference>
          <reference field="1" count="1">
            <x v="653"/>
          </reference>
        </references>
      </pivotArea>
    </format>
    <format dxfId="9498">
      <pivotArea dataOnly="0" labelOnly="1" fieldPosition="0">
        <references count="2">
          <reference field="0" count="1" selected="0">
            <x v="179"/>
          </reference>
          <reference field="1" count="1">
            <x v="654"/>
          </reference>
        </references>
      </pivotArea>
    </format>
    <format dxfId="9497">
      <pivotArea dataOnly="0" labelOnly="1" fieldPosition="0">
        <references count="2">
          <reference field="0" count="1" selected="0">
            <x v="180"/>
          </reference>
          <reference field="1" count="1">
            <x v="655"/>
          </reference>
        </references>
      </pivotArea>
    </format>
    <format dxfId="9496">
      <pivotArea dataOnly="0" labelOnly="1" fieldPosition="0">
        <references count="2">
          <reference field="0" count="1" selected="0">
            <x v="181"/>
          </reference>
          <reference field="1" count="1">
            <x v="656"/>
          </reference>
        </references>
      </pivotArea>
    </format>
    <format dxfId="9495">
      <pivotArea dataOnly="0" labelOnly="1" fieldPosition="0">
        <references count="2">
          <reference field="0" count="1" selected="0">
            <x v="182"/>
          </reference>
          <reference field="1" count="1">
            <x v="657"/>
          </reference>
        </references>
      </pivotArea>
    </format>
    <format dxfId="9494">
      <pivotArea dataOnly="0" labelOnly="1" fieldPosition="0">
        <references count="2">
          <reference field="0" count="1" selected="0">
            <x v="183"/>
          </reference>
          <reference field="1" count="1">
            <x v="658"/>
          </reference>
        </references>
      </pivotArea>
    </format>
    <format dxfId="9493">
      <pivotArea dataOnly="0" labelOnly="1" fieldPosition="0">
        <references count="2">
          <reference field="0" count="1" selected="0">
            <x v="184"/>
          </reference>
          <reference field="1" count="1">
            <x v="659"/>
          </reference>
        </references>
      </pivotArea>
    </format>
    <format dxfId="9492">
      <pivotArea dataOnly="0" labelOnly="1" fieldPosition="0">
        <references count="2">
          <reference field="0" count="1" selected="0">
            <x v="185"/>
          </reference>
          <reference field="1" count="1">
            <x v="660"/>
          </reference>
        </references>
      </pivotArea>
    </format>
    <format dxfId="9491">
      <pivotArea dataOnly="0" labelOnly="1" fieldPosition="0">
        <references count="2">
          <reference field="0" count="1" selected="0">
            <x v="186"/>
          </reference>
          <reference field="1" count="1">
            <x v="661"/>
          </reference>
        </references>
      </pivotArea>
    </format>
    <format dxfId="9490">
      <pivotArea dataOnly="0" labelOnly="1" fieldPosition="0">
        <references count="2">
          <reference field="0" count="1" selected="0">
            <x v="187"/>
          </reference>
          <reference field="1" count="1">
            <x v="662"/>
          </reference>
        </references>
      </pivotArea>
    </format>
    <format dxfId="9489">
      <pivotArea dataOnly="0" labelOnly="1" fieldPosition="0">
        <references count="2">
          <reference field="0" count="1" selected="0">
            <x v="188"/>
          </reference>
          <reference field="1" count="1">
            <x v="663"/>
          </reference>
        </references>
      </pivotArea>
    </format>
    <format dxfId="9488">
      <pivotArea dataOnly="0" labelOnly="1" fieldPosition="0">
        <references count="2">
          <reference field="0" count="1" selected="0">
            <x v="189"/>
          </reference>
          <reference field="1" count="1">
            <x v="664"/>
          </reference>
        </references>
      </pivotArea>
    </format>
    <format dxfId="9487">
      <pivotArea dataOnly="0" labelOnly="1" fieldPosition="0">
        <references count="2">
          <reference field="0" count="1" selected="0">
            <x v="190"/>
          </reference>
          <reference field="1" count="1">
            <x v="665"/>
          </reference>
        </references>
      </pivotArea>
    </format>
    <format dxfId="9486">
      <pivotArea dataOnly="0" labelOnly="1" fieldPosition="0">
        <references count="2">
          <reference field="0" count="1" selected="0">
            <x v="191"/>
          </reference>
          <reference field="1" count="1">
            <x v="666"/>
          </reference>
        </references>
      </pivotArea>
    </format>
    <format dxfId="9485">
      <pivotArea dataOnly="0" labelOnly="1" fieldPosition="0">
        <references count="2">
          <reference field="0" count="1" selected="0">
            <x v="192"/>
          </reference>
          <reference field="1" count="1">
            <x v="667"/>
          </reference>
        </references>
      </pivotArea>
    </format>
    <format dxfId="9484">
      <pivotArea dataOnly="0" labelOnly="1" fieldPosition="0">
        <references count="2">
          <reference field="0" count="1" selected="0">
            <x v="193"/>
          </reference>
          <reference field="1" count="1">
            <x v="668"/>
          </reference>
        </references>
      </pivotArea>
    </format>
    <format dxfId="9483">
      <pivotArea dataOnly="0" labelOnly="1" fieldPosition="0">
        <references count="2">
          <reference field="0" count="1" selected="0">
            <x v="194"/>
          </reference>
          <reference field="1" count="1">
            <x v="669"/>
          </reference>
        </references>
      </pivotArea>
    </format>
    <format dxfId="9482">
      <pivotArea dataOnly="0" labelOnly="1" fieldPosition="0">
        <references count="2">
          <reference field="0" count="1" selected="0">
            <x v="195"/>
          </reference>
          <reference field="1" count="1">
            <x v="670"/>
          </reference>
        </references>
      </pivotArea>
    </format>
    <format dxfId="9481">
      <pivotArea dataOnly="0" labelOnly="1" fieldPosition="0">
        <references count="2">
          <reference field="0" count="1" selected="0">
            <x v="196"/>
          </reference>
          <reference field="1" count="1">
            <x v="671"/>
          </reference>
        </references>
      </pivotArea>
    </format>
    <format dxfId="9480">
      <pivotArea dataOnly="0" labelOnly="1" fieldPosition="0">
        <references count="2">
          <reference field="0" count="1" selected="0">
            <x v="197"/>
          </reference>
          <reference field="1" count="1">
            <x v="672"/>
          </reference>
        </references>
      </pivotArea>
    </format>
    <format dxfId="9479">
      <pivotArea dataOnly="0" labelOnly="1" fieldPosition="0">
        <references count="2">
          <reference field="0" count="1" selected="0">
            <x v="198"/>
          </reference>
          <reference field="1" count="1">
            <x v="673"/>
          </reference>
        </references>
      </pivotArea>
    </format>
    <format dxfId="9478">
      <pivotArea dataOnly="0" labelOnly="1" fieldPosition="0">
        <references count="2">
          <reference field="0" count="1" selected="0">
            <x v="199"/>
          </reference>
          <reference field="1" count="1">
            <x v="674"/>
          </reference>
        </references>
      </pivotArea>
    </format>
    <format dxfId="9477">
      <pivotArea dataOnly="0" labelOnly="1" fieldPosition="0">
        <references count="2">
          <reference field="0" count="1" selected="0">
            <x v="200"/>
          </reference>
          <reference field="1" count="1">
            <x v="675"/>
          </reference>
        </references>
      </pivotArea>
    </format>
    <format dxfId="9476">
      <pivotArea dataOnly="0" labelOnly="1" fieldPosition="0">
        <references count="2">
          <reference field="0" count="1" selected="0">
            <x v="201"/>
          </reference>
          <reference field="1" count="1">
            <x v="676"/>
          </reference>
        </references>
      </pivotArea>
    </format>
    <format dxfId="9475">
      <pivotArea dataOnly="0" labelOnly="1" fieldPosition="0">
        <references count="2">
          <reference field="0" count="1" selected="0">
            <x v="202"/>
          </reference>
          <reference field="1" count="1">
            <x v="677"/>
          </reference>
        </references>
      </pivotArea>
    </format>
    <format dxfId="9474">
      <pivotArea dataOnly="0" labelOnly="1" fieldPosition="0">
        <references count="2">
          <reference field="0" count="1" selected="0">
            <x v="203"/>
          </reference>
          <reference field="1" count="1">
            <x v="678"/>
          </reference>
        </references>
      </pivotArea>
    </format>
    <format dxfId="9473">
      <pivotArea dataOnly="0" labelOnly="1" fieldPosition="0">
        <references count="2">
          <reference field="0" count="1" selected="0">
            <x v="204"/>
          </reference>
          <reference field="1" count="1">
            <x v="679"/>
          </reference>
        </references>
      </pivotArea>
    </format>
    <format dxfId="9472">
      <pivotArea dataOnly="0" labelOnly="1" fieldPosition="0">
        <references count="2">
          <reference field="0" count="1" selected="0">
            <x v="205"/>
          </reference>
          <reference field="1" count="1">
            <x v="680"/>
          </reference>
        </references>
      </pivotArea>
    </format>
    <format dxfId="9471">
      <pivotArea dataOnly="0" labelOnly="1" fieldPosition="0">
        <references count="2">
          <reference field="0" count="1" selected="0">
            <x v="206"/>
          </reference>
          <reference field="1" count="1">
            <x v="681"/>
          </reference>
        </references>
      </pivotArea>
    </format>
    <format dxfId="9470">
      <pivotArea dataOnly="0" labelOnly="1" fieldPosition="0">
        <references count="2">
          <reference field="0" count="1" selected="0">
            <x v="207"/>
          </reference>
          <reference field="1" count="1">
            <x v="682"/>
          </reference>
        </references>
      </pivotArea>
    </format>
    <format dxfId="9469">
      <pivotArea dataOnly="0" labelOnly="1" fieldPosition="0">
        <references count="2">
          <reference field="0" count="1" selected="0">
            <x v="208"/>
          </reference>
          <reference field="1" count="1">
            <x v="683"/>
          </reference>
        </references>
      </pivotArea>
    </format>
    <format dxfId="9468">
      <pivotArea dataOnly="0" labelOnly="1" fieldPosition="0">
        <references count="2">
          <reference field="0" count="1" selected="0">
            <x v="209"/>
          </reference>
          <reference field="1" count="1">
            <x v="684"/>
          </reference>
        </references>
      </pivotArea>
    </format>
    <format dxfId="9467">
      <pivotArea dataOnly="0" labelOnly="1" fieldPosition="0">
        <references count="2">
          <reference field="0" count="1" selected="0">
            <x v="210"/>
          </reference>
          <reference field="1" count="1">
            <x v="685"/>
          </reference>
        </references>
      </pivotArea>
    </format>
    <format dxfId="9466">
      <pivotArea dataOnly="0" labelOnly="1" fieldPosition="0">
        <references count="2">
          <reference field="0" count="1" selected="0">
            <x v="211"/>
          </reference>
          <reference field="1" count="1">
            <x v="686"/>
          </reference>
        </references>
      </pivotArea>
    </format>
    <format dxfId="9465">
      <pivotArea dataOnly="0" labelOnly="1" fieldPosition="0">
        <references count="2">
          <reference field="0" count="1" selected="0">
            <x v="212"/>
          </reference>
          <reference field="1" count="1">
            <x v="687"/>
          </reference>
        </references>
      </pivotArea>
    </format>
    <format dxfId="9464">
      <pivotArea dataOnly="0" labelOnly="1" fieldPosition="0">
        <references count="2">
          <reference field="0" count="1" selected="0">
            <x v="213"/>
          </reference>
          <reference field="1" count="1">
            <x v="688"/>
          </reference>
        </references>
      </pivotArea>
    </format>
    <format dxfId="9463">
      <pivotArea dataOnly="0" labelOnly="1" fieldPosition="0">
        <references count="2">
          <reference field="0" count="1" selected="0">
            <x v="214"/>
          </reference>
          <reference field="1" count="1">
            <x v="689"/>
          </reference>
        </references>
      </pivotArea>
    </format>
    <format dxfId="9462">
      <pivotArea dataOnly="0" labelOnly="1" fieldPosition="0">
        <references count="2">
          <reference field="0" count="1" selected="0">
            <x v="215"/>
          </reference>
          <reference field="1" count="1">
            <x v="690"/>
          </reference>
        </references>
      </pivotArea>
    </format>
    <format dxfId="9461">
      <pivotArea dataOnly="0" labelOnly="1" fieldPosition="0">
        <references count="2">
          <reference field="0" count="1" selected="0">
            <x v="216"/>
          </reference>
          <reference field="1" count="1">
            <x v="691"/>
          </reference>
        </references>
      </pivotArea>
    </format>
    <format dxfId="9460">
      <pivotArea dataOnly="0" labelOnly="1" fieldPosition="0">
        <references count="2">
          <reference field="0" count="1" selected="0">
            <x v="217"/>
          </reference>
          <reference field="1" count="1">
            <x v="692"/>
          </reference>
        </references>
      </pivotArea>
    </format>
    <format dxfId="9459">
      <pivotArea dataOnly="0" labelOnly="1" fieldPosition="0">
        <references count="2">
          <reference field="0" count="1" selected="0">
            <x v="218"/>
          </reference>
          <reference field="1" count="1">
            <x v="693"/>
          </reference>
        </references>
      </pivotArea>
    </format>
    <format dxfId="9458">
      <pivotArea dataOnly="0" labelOnly="1" fieldPosition="0">
        <references count="2">
          <reference field="0" count="1" selected="0">
            <x v="219"/>
          </reference>
          <reference field="1" count="1">
            <x v="694"/>
          </reference>
        </references>
      </pivotArea>
    </format>
    <format dxfId="9457">
      <pivotArea dataOnly="0" labelOnly="1" fieldPosition="0">
        <references count="2">
          <reference field="0" count="1" selected="0">
            <x v="220"/>
          </reference>
          <reference field="1" count="1">
            <x v="695"/>
          </reference>
        </references>
      </pivotArea>
    </format>
    <format dxfId="9456">
      <pivotArea dataOnly="0" labelOnly="1" fieldPosition="0">
        <references count="2">
          <reference field="0" count="1" selected="0">
            <x v="221"/>
          </reference>
          <reference field="1" count="1">
            <x v="696"/>
          </reference>
        </references>
      </pivotArea>
    </format>
    <format dxfId="9455">
      <pivotArea dataOnly="0" labelOnly="1" fieldPosition="0">
        <references count="2">
          <reference field="0" count="1" selected="0">
            <x v="222"/>
          </reference>
          <reference field="1" count="1">
            <x v="697"/>
          </reference>
        </references>
      </pivotArea>
    </format>
    <format dxfId="9454">
      <pivotArea dataOnly="0" labelOnly="1" fieldPosition="0">
        <references count="2">
          <reference field="0" count="1" selected="0">
            <x v="223"/>
          </reference>
          <reference field="1" count="1">
            <x v="698"/>
          </reference>
        </references>
      </pivotArea>
    </format>
    <format dxfId="9453">
      <pivotArea dataOnly="0" labelOnly="1" fieldPosition="0">
        <references count="2">
          <reference field="0" count="1" selected="0">
            <x v="224"/>
          </reference>
          <reference field="1" count="1">
            <x v="699"/>
          </reference>
        </references>
      </pivotArea>
    </format>
    <format dxfId="9452">
      <pivotArea dataOnly="0" labelOnly="1" fieldPosition="0">
        <references count="2">
          <reference field="0" count="1" selected="0">
            <x v="225"/>
          </reference>
          <reference field="1" count="1">
            <x v="700"/>
          </reference>
        </references>
      </pivotArea>
    </format>
    <format dxfId="9451">
      <pivotArea dataOnly="0" labelOnly="1" fieldPosition="0">
        <references count="2">
          <reference field="0" count="1" selected="0">
            <x v="226"/>
          </reference>
          <reference field="1" count="1">
            <x v="701"/>
          </reference>
        </references>
      </pivotArea>
    </format>
    <format dxfId="9450">
      <pivotArea dataOnly="0" labelOnly="1" fieldPosition="0">
        <references count="2">
          <reference field="0" count="1" selected="0">
            <x v="227"/>
          </reference>
          <reference field="1" count="1">
            <x v="702"/>
          </reference>
        </references>
      </pivotArea>
    </format>
    <format dxfId="9449">
      <pivotArea dataOnly="0" labelOnly="1" fieldPosition="0">
        <references count="2">
          <reference field="0" count="1" selected="0">
            <x v="228"/>
          </reference>
          <reference field="1" count="1">
            <x v="703"/>
          </reference>
        </references>
      </pivotArea>
    </format>
    <format dxfId="9448">
      <pivotArea dataOnly="0" labelOnly="1" fieldPosition="0">
        <references count="2">
          <reference field="0" count="1" selected="0">
            <x v="229"/>
          </reference>
          <reference field="1" count="1">
            <x v="704"/>
          </reference>
        </references>
      </pivotArea>
    </format>
    <format dxfId="9447">
      <pivotArea dataOnly="0" labelOnly="1" fieldPosition="0">
        <references count="2">
          <reference field="0" count="1" selected="0">
            <x v="230"/>
          </reference>
          <reference field="1" count="1">
            <x v="705"/>
          </reference>
        </references>
      </pivotArea>
    </format>
    <format dxfId="9446">
      <pivotArea dataOnly="0" labelOnly="1" fieldPosition="0">
        <references count="2">
          <reference field="0" count="1" selected="0">
            <x v="231"/>
          </reference>
          <reference field="1" count="1">
            <x v="706"/>
          </reference>
        </references>
      </pivotArea>
    </format>
    <format dxfId="9445">
      <pivotArea dataOnly="0" labelOnly="1" fieldPosition="0">
        <references count="2">
          <reference field="0" count="1" selected="0">
            <x v="232"/>
          </reference>
          <reference field="1" count="1">
            <x v="707"/>
          </reference>
        </references>
      </pivotArea>
    </format>
    <format dxfId="9444">
      <pivotArea dataOnly="0" labelOnly="1" fieldPosition="0">
        <references count="2">
          <reference field="0" count="1" selected="0">
            <x v="233"/>
          </reference>
          <reference field="1" count="1">
            <x v="708"/>
          </reference>
        </references>
      </pivotArea>
    </format>
    <format dxfId="9443">
      <pivotArea dataOnly="0" labelOnly="1" fieldPosition="0">
        <references count="2">
          <reference field="0" count="1" selected="0">
            <x v="234"/>
          </reference>
          <reference field="1" count="1">
            <x v="709"/>
          </reference>
        </references>
      </pivotArea>
    </format>
    <format dxfId="9442">
      <pivotArea dataOnly="0" labelOnly="1" fieldPosition="0">
        <references count="2">
          <reference field="0" count="1" selected="0">
            <x v="235"/>
          </reference>
          <reference field="1" count="1">
            <x v="710"/>
          </reference>
        </references>
      </pivotArea>
    </format>
    <format dxfId="9441">
      <pivotArea dataOnly="0" labelOnly="1" fieldPosition="0">
        <references count="2">
          <reference field="0" count="1" selected="0">
            <x v="236"/>
          </reference>
          <reference field="1" count="1">
            <x v="711"/>
          </reference>
        </references>
      </pivotArea>
    </format>
    <format dxfId="9440">
      <pivotArea dataOnly="0" labelOnly="1" fieldPosition="0">
        <references count="2">
          <reference field="0" count="1" selected="0">
            <x v="237"/>
          </reference>
          <reference field="1" count="1">
            <x v="712"/>
          </reference>
        </references>
      </pivotArea>
    </format>
    <format dxfId="9439">
      <pivotArea dataOnly="0" labelOnly="1" fieldPosition="0">
        <references count="2">
          <reference field="0" count="1" selected="0">
            <x v="238"/>
          </reference>
          <reference field="1" count="1">
            <x v="713"/>
          </reference>
        </references>
      </pivotArea>
    </format>
    <format dxfId="9438">
      <pivotArea dataOnly="0" labelOnly="1" fieldPosition="0">
        <references count="2">
          <reference field="0" count="1" selected="0">
            <x v="239"/>
          </reference>
          <reference field="1" count="1">
            <x v="714"/>
          </reference>
        </references>
      </pivotArea>
    </format>
    <format dxfId="9437">
      <pivotArea dataOnly="0" labelOnly="1" fieldPosition="0">
        <references count="2">
          <reference field="0" count="1" selected="0">
            <x v="240"/>
          </reference>
          <reference field="1" count="1">
            <x v="715"/>
          </reference>
        </references>
      </pivotArea>
    </format>
    <format dxfId="9436">
      <pivotArea dataOnly="0" labelOnly="1" fieldPosition="0">
        <references count="2">
          <reference field="0" count="1" selected="0">
            <x v="241"/>
          </reference>
          <reference field="1" count="1">
            <x v="716"/>
          </reference>
        </references>
      </pivotArea>
    </format>
    <format dxfId="9435">
      <pivotArea dataOnly="0" labelOnly="1" fieldPosition="0">
        <references count="2">
          <reference field="0" count="1" selected="0">
            <x v="242"/>
          </reference>
          <reference field="1" count="1">
            <x v="717"/>
          </reference>
        </references>
      </pivotArea>
    </format>
    <format dxfId="9434">
      <pivotArea dataOnly="0" labelOnly="1" fieldPosition="0">
        <references count="2">
          <reference field="0" count="1" selected="0">
            <x v="243"/>
          </reference>
          <reference field="1" count="1">
            <x v="718"/>
          </reference>
        </references>
      </pivotArea>
    </format>
    <format dxfId="9433">
      <pivotArea dataOnly="0" labelOnly="1" fieldPosition="0">
        <references count="2">
          <reference field="0" count="1" selected="0">
            <x v="244"/>
          </reference>
          <reference field="1" count="1">
            <x v="719"/>
          </reference>
        </references>
      </pivotArea>
    </format>
    <format dxfId="9432">
      <pivotArea dataOnly="0" labelOnly="1" fieldPosition="0">
        <references count="2">
          <reference field="0" count="1" selected="0">
            <x v="245"/>
          </reference>
          <reference field="1" count="1">
            <x v="720"/>
          </reference>
        </references>
      </pivotArea>
    </format>
    <format dxfId="9431">
      <pivotArea dataOnly="0" labelOnly="1" fieldPosition="0">
        <references count="2">
          <reference field="0" count="1" selected="0">
            <x v="246"/>
          </reference>
          <reference field="1" count="1">
            <x v="721"/>
          </reference>
        </references>
      </pivotArea>
    </format>
    <format dxfId="9430">
      <pivotArea dataOnly="0" labelOnly="1" fieldPosition="0">
        <references count="2">
          <reference field="0" count="1" selected="0">
            <x v="247"/>
          </reference>
          <reference field="1" count="1">
            <x v="722"/>
          </reference>
        </references>
      </pivotArea>
    </format>
    <format dxfId="9429">
      <pivotArea dataOnly="0" labelOnly="1" fieldPosition="0">
        <references count="2">
          <reference field="0" count="1" selected="0">
            <x v="248"/>
          </reference>
          <reference field="1" count="1">
            <x v="723"/>
          </reference>
        </references>
      </pivotArea>
    </format>
    <format dxfId="9428">
      <pivotArea dataOnly="0" labelOnly="1" fieldPosition="0">
        <references count="2">
          <reference field="0" count="1" selected="0">
            <x v="249"/>
          </reference>
          <reference field="1" count="1">
            <x v="724"/>
          </reference>
        </references>
      </pivotArea>
    </format>
    <format dxfId="9427">
      <pivotArea dataOnly="0" labelOnly="1" fieldPosition="0">
        <references count="2">
          <reference field="0" count="1" selected="0">
            <x v="250"/>
          </reference>
          <reference field="1" count="1">
            <x v="725"/>
          </reference>
        </references>
      </pivotArea>
    </format>
    <format dxfId="9426">
      <pivotArea dataOnly="0" labelOnly="1" fieldPosition="0">
        <references count="2">
          <reference field="0" count="1" selected="0">
            <x v="251"/>
          </reference>
          <reference field="1" count="1">
            <x v="726"/>
          </reference>
        </references>
      </pivotArea>
    </format>
    <format dxfId="9425">
      <pivotArea dataOnly="0" labelOnly="1" fieldPosition="0">
        <references count="2">
          <reference field="0" count="1" selected="0">
            <x v="252"/>
          </reference>
          <reference field="1" count="1">
            <x v="727"/>
          </reference>
        </references>
      </pivotArea>
    </format>
    <format dxfId="9424">
      <pivotArea dataOnly="0" labelOnly="1" fieldPosition="0">
        <references count="2">
          <reference field="0" count="1" selected="0">
            <x v="253"/>
          </reference>
          <reference field="1" count="1">
            <x v="728"/>
          </reference>
        </references>
      </pivotArea>
    </format>
    <format dxfId="9423">
      <pivotArea dataOnly="0" labelOnly="1" fieldPosition="0">
        <references count="2">
          <reference field="0" count="1" selected="0">
            <x v="254"/>
          </reference>
          <reference field="1" count="1">
            <x v="729"/>
          </reference>
        </references>
      </pivotArea>
    </format>
    <format dxfId="9422">
      <pivotArea dataOnly="0" labelOnly="1" fieldPosition="0">
        <references count="2">
          <reference field="0" count="1" selected="0">
            <x v="255"/>
          </reference>
          <reference field="1" count="1">
            <x v="730"/>
          </reference>
        </references>
      </pivotArea>
    </format>
    <format dxfId="9421">
      <pivotArea dataOnly="0" labelOnly="1" fieldPosition="0">
        <references count="2">
          <reference field="0" count="1" selected="0">
            <x v="256"/>
          </reference>
          <reference field="1" count="1">
            <x v="731"/>
          </reference>
        </references>
      </pivotArea>
    </format>
    <format dxfId="9420">
      <pivotArea dataOnly="0" labelOnly="1" fieldPosition="0">
        <references count="2">
          <reference field="0" count="1" selected="0">
            <x v="257"/>
          </reference>
          <reference field="1" count="1">
            <x v="732"/>
          </reference>
        </references>
      </pivotArea>
    </format>
    <format dxfId="9419">
      <pivotArea dataOnly="0" labelOnly="1" fieldPosition="0">
        <references count="2">
          <reference field="0" count="1" selected="0">
            <x v="258"/>
          </reference>
          <reference field="1" count="1">
            <x v="733"/>
          </reference>
        </references>
      </pivotArea>
    </format>
    <format dxfId="9418">
      <pivotArea dataOnly="0" labelOnly="1" fieldPosition="0">
        <references count="2">
          <reference field="0" count="1" selected="0">
            <x v="259"/>
          </reference>
          <reference field="1" count="1">
            <x v="734"/>
          </reference>
        </references>
      </pivotArea>
    </format>
    <format dxfId="9417">
      <pivotArea dataOnly="0" labelOnly="1" fieldPosition="0">
        <references count="2">
          <reference field="0" count="1" selected="0">
            <x v="260"/>
          </reference>
          <reference field="1" count="1">
            <x v="735"/>
          </reference>
        </references>
      </pivotArea>
    </format>
    <format dxfId="9416">
      <pivotArea dataOnly="0" labelOnly="1" fieldPosition="0">
        <references count="2">
          <reference field="0" count="1" selected="0">
            <x v="261"/>
          </reference>
          <reference field="1" count="1">
            <x v="736"/>
          </reference>
        </references>
      </pivotArea>
    </format>
    <format dxfId="9415">
      <pivotArea dataOnly="0" labelOnly="1" fieldPosition="0">
        <references count="2">
          <reference field="0" count="1" selected="0">
            <x v="262"/>
          </reference>
          <reference field="1" count="1">
            <x v="737"/>
          </reference>
        </references>
      </pivotArea>
    </format>
    <format dxfId="9414">
      <pivotArea dataOnly="0" labelOnly="1" fieldPosition="0">
        <references count="2">
          <reference field="0" count="1" selected="0">
            <x v="263"/>
          </reference>
          <reference field="1" count="1">
            <x v="738"/>
          </reference>
        </references>
      </pivotArea>
    </format>
    <format dxfId="9413">
      <pivotArea dataOnly="0" labelOnly="1" fieldPosition="0">
        <references count="2">
          <reference field="0" count="1" selected="0">
            <x v="264"/>
          </reference>
          <reference field="1" count="1">
            <x v="739"/>
          </reference>
        </references>
      </pivotArea>
    </format>
    <format dxfId="9412">
      <pivotArea dataOnly="0" labelOnly="1" fieldPosition="0">
        <references count="2">
          <reference field="0" count="1" selected="0">
            <x v="265"/>
          </reference>
          <reference field="1" count="1">
            <x v="740"/>
          </reference>
        </references>
      </pivotArea>
    </format>
    <format dxfId="9411">
      <pivotArea dataOnly="0" labelOnly="1" fieldPosition="0">
        <references count="2">
          <reference field="0" count="1" selected="0">
            <x v="266"/>
          </reference>
          <reference field="1" count="1">
            <x v="741"/>
          </reference>
        </references>
      </pivotArea>
    </format>
    <format dxfId="9410">
      <pivotArea dataOnly="0" labelOnly="1" fieldPosition="0">
        <references count="2">
          <reference field="0" count="1" selected="0">
            <x v="267"/>
          </reference>
          <reference field="1" count="1">
            <x v="742"/>
          </reference>
        </references>
      </pivotArea>
    </format>
    <format dxfId="9409">
      <pivotArea dataOnly="0" labelOnly="1" fieldPosition="0">
        <references count="2">
          <reference field="0" count="1" selected="0">
            <x v="268"/>
          </reference>
          <reference field="1" count="1">
            <x v="743"/>
          </reference>
        </references>
      </pivotArea>
    </format>
    <format dxfId="9408">
      <pivotArea dataOnly="0" labelOnly="1" fieldPosition="0">
        <references count="2">
          <reference field="0" count="1" selected="0">
            <x v="269"/>
          </reference>
          <reference field="1" count="1">
            <x v="744"/>
          </reference>
        </references>
      </pivotArea>
    </format>
    <format dxfId="9407">
      <pivotArea dataOnly="0" labelOnly="1" fieldPosition="0">
        <references count="2">
          <reference field="0" count="1" selected="0">
            <x v="270"/>
          </reference>
          <reference field="1" count="1">
            <x v="745"/>
          </reference>
        </references>
      </pivotArea>
    </format>
    <format dxfId="9406">
      <pivotArea dataOnly="0" labelOnly="1" fieldPosition="0">
        <references count="2">
          <reference field="0" count="1" selected="0">
            <x v="271"/>
          </reference>
          <reference field="1" count="1">
            <x v="746"/>
          </reference>
        </references>
      </pivotArea>
    </format>
    <format dxfId="9405">
      <pivotArea dataOnly="0" labelOnly="1" fieldPosition="0">
        <references count="2">
          <reference field="0" count="1" selected="0">
            <x v="272"/>
          </reference>
          <reference field="1" count="1">
            <x v="747"/>
          </reference>
        </references>
      </pivotArea>
    </format>
    <format dxfId="9404">
      <pivotArea dataOnly="0" labelOnly="1" fieldPosition="0">
        <references count="2">
          <reference field="0" count="1" selected="0">
            <x v="273"/>
          </reference>
          <reference field="1" count="1">
            <x v="748"/>
          </reference>
        </references>
      </pivotArea>
    </format>
    <format dxfId="9403">
      <pivotArea dataOnly="0" labelOnly="1" fieldPosition="0">
        <references count="2">
          <reference field="0" count="1" selected="0">
            <x v="274"/>
          </reference>
          <reference field="1" count="1">
            <x v="749"/>
          </reference>
        </references>
      </pivotArea>
    </format>
    <format dxfId="9402">
      <pivotArea dataOnly="0" labelOnly="1" fieldPosition="0">
        <references count="2">
          <reference field="0" count="1" selected="0">
            <x v="275"/>
          </reference>
          <reference field="1" count="1">
            <x v="750"/>
          </reference>
        </references>
      </pivotArea>
    </format>
    <format dxfId="9401">
      <pivotArea dataOnly="0" labelOnly="1" fieldPosition="0">
        <references count="2">
          <reference field="0" count="1" selected="0">
            <x v="276"/>
          </reference>
          <reference field="1" count="1">
            <x v="751"/>
          </reference>
        </references>
      </pivotArea>
    </format>
    <format dxfId="9400">
      <pivotArea dataOnly="0" labelOnly="1" fieldPosition="0">
        <references count="2">
          <reference field="0" count="1" selected="0">
            <x v="277"/>
          </reference>
          <reference field="1" count="1">
            <x v="752"/>
          </reference>
        </references>
      </pivotArea>
    </format>
    <format dxfId="9399">
      <pivotArea dataOnly="0" labelOnly="1" fieldPosition="0">
        <references count="2">
          <reference field="0" count="1" selected="0">
            <x v="278"/>
          </reference>
          <reference field="1" count="1">
            <x v="753"/>
          </reference>
        </references>
      </pivotArea>
    </format>
    <format dxfId="9398">
      <pivotArea dataOnly="0" labelOnly="1" fieldPosition="0">
        <references count="2">
          <reference field="0" count="1" selected="0">
            <x v="279"/>
          </reference>
          <reference field="1" count="1">
            <x v="754"/>
          </reference>
        </references>
      </pivotArea>
    </format>
    <format dxfId="9397">
      <pivotArea dataOnly="0" labelOnly="1" fieldPosition="0">
        <references count="2">
          <reference field="0" count="1" selected="0">
            <x v="280"/>
          </reference>
          <reference field="1" count="1">
            <x v="755"/>
          </reference>
        </references>
      </pivotArea>
    </format>
    <format dxfId="9396">
      <pivotArea dataOnly="0" labelOnly="1" fieldPosition="0">
        <references count="2">
          <reference field="0" count="1" selected="0">
            <x v="281"/>
          </reference>
          <reference field="1" count="1">
            <x v="756"/>
          </reference>
        </references>
      </pivotArea>
    </format>
    <format dxfId="9395">
      <pivotArea dataOnly="0" labelOnly="1" fieldPosition="0">
        <references count="2">
          <reference field="0" count="1" selected="0">
            <x v="282"/>
          </reference>
          <reference field="1" count="1">
            <x v="757"/>
          </reference>
        </references>
      </pivotArea>
    </format>
    <format dxfId="9394">
      <pivotArea dataOnly="0" labelOnly="1" fieldPosition="0">
        <references count="2">
          <reference field="0" count="1" selected="0">
            <x v="283"/>
          </reference>
          <reference field="1" count="1">
            <x v="758"/>
          </reference>
        </references>
      </pivotArea>
    </format>
    <format dxfId="9393">
      <pivotArea dataOnly="0" labelOnly="1" fieldPosition="0">
        <references count="2">
          <reference field="0" count="1" selected="0">
            <x v="284"/>
          </reference>
          <reference field="1" count="1">
            <x v="759"/>
          </reference>
        </references>
      </pivotArea>
    </format>
    <format dxfId="9392">
      <pivotArea dataOnly="0" labelOnly="1" fieldPosition="0">
        <references count="2">
          <reference field="0" count="1" selected="0">
            <x v="285"/>
          </reference>
          <reference field="1" count="1">
            <x v="760"/>
          </reference>
        </references>
      </pivotArea>
    </format>
    <format dxfId="9391">
      <pivotArea dataOnly="0" labelOnly="1" fieldPosition="0">
        <references count="2">
          <reference field="0" count="1" selected="0">
            <x v="286"/>
          </reference>
          <reference field="1" count="1">
            <x v="761"/>
          </reference>
        </references>
      </pivotArea>
    </format>
    <format dxfId="9390">
      <pivotArea dataOnly="0" labelOnly="1" fieldPosition="0">
        <references count="2">
          <reference field="0" count="1" selected="0">
            <x v="287"/>
          </reference>
          <reference field="1" count="1">
            <x v="762"/>
          </reference>
        </references>
      </pivotArea>
    </format>
    <format dxfId="9389">
      <pivotArea dataOnly="0" labelOnly="1" fieldPosition="0">
        <references count="2">
          <reference field="0" count="1" selected="0">
            <x v="288"/>
          </reference>
          <reference field="1" count="1">
            <x v="763"/>
          </reference>
        </references>
      </pivotArea>
    </format>
    <format dxfId="9388">
      <pivotArea dataOnly="0" labelOnly="1" fieldPosition="0">
        <references count="2">
          <reference field="0" count="1" selected="0">
            <x v="289"/>
          </reference>
          <reference field="1" count="1">
            <x v="764"/>
          </reference>
        </references>
      </pivotArea>
    </format>
    <format dxfId="9387">
      <pivotArea dataOnly="0" labelOnly="1" fieldPosition="0">
        <references count="2">
          <reference field="0" count="1" selected="0">
            <x v="290"/>
          </reference>
          <reference field="1" count="1">
            <x v="765"/>
          </reference>
        </references>
      </pivotArea>
    </format>
    <format dxfId="9386">
      <pivotArea dataOnly="0" labelOnly="1" fieldPosition="0">
        <references count="2">
          <reference field="0" count="1" selected="0">
            <x v="291"/>
          </reference>
          <reference field="1" count="1">
            <x v="766"/>
          </reference>
        </references>
      </pivotArea>
    </format>
    <format dxfId="9385">
      <pivotArea dataOnly="0" labelOnly="1" fieldPosition="0">
        <references count="2">
          <reference field="0" count="1" selected="0">
            <x v="292"/>
          </reference>
          <reference field="1" count="1">
            <x v="767"/>
          </reference>
        </references>
      </pivotArea>
    </format>
    <format dxfId="9384">
      <pivotArea dataOnly="0" labelOnly="1" fieldPosition="0">
        <references count="2">
          <reference field="0" count="1" selected="0">
            <x v="293"/>
          </reference>
          <reference field="1" count="1">
            <x v="768"/>
          </reference>
        </references>
      </pivotArea>
    </format>
    <format dxfId="9383">
      <pivotArea dataOnly="0" labelOnly="1" fieldPosition="0">
        <references count="2">
          <reference field="0" count="1" selected="0">
            <x v="294"/>
          </reference>
          <reference field="1" count="1">
            <x v="769"/>
          </reference>
        </references>
      </pivotArea>
    </format>
    <format dxfId="9382">
      <pivotArea dataOnly="0" labelOnly="1" fieldPosition="0">
        <references count="2">
          <reference field="0" count="1" selected="0">
            <x v="295"/>
          </reference>
          <reference field="1" count="1">
            <x v="770"/>
          </reference>
        </references>
      </pivotArea>
    </format>
    <format dxfId="9381">
      <pivotArea dataOnly="0" labelOnly="1" fieldPosition="0">
        <references count="2">
          <reference field="0" count="1" selected="0">
            <x v="296"/>
          </reference>
          <reference field="1" count="1">
            <x v="771"/>
          </reference>
        </references>
      </pivotArea>
    </format>
    <format dxfId="9380">
      <pivotArea dataOnly="0" labelOnly="1" fieldPosition="0">
        <references count="2">
          <reference field="0" count="1" selected="0">
            <x v="297"/>
          </reference>
          <reference field="1" count="1">
            <x v="772"/>
          </reference>
        </references>
      </pivotArea>
    </format>
    <format dxfId="9379">
      <pivotArea dataOnly="0" labelOnly="1" fieldPosition="0">
        <references count="2">
          <reference field="0" count="1" selected="0">
            <x v="298"/>
          </reference>
          <reference field="1" count="1">
            <x v="773"/>
          </reference>
        </references>
      </pivotArea>
    </format>
    <format dxfId="9378">
      <pivotArea dataOnly="0" labelOnly="1" fieldPosition="0">
        <references count="2">
          <reference field="0" count="1" selected="0">
            <x v="299"/>
          </reference>
          <reference field="1" count="1">
            <x v="774"/>
          </reference>
        </references>
      </pivotArea>
    </format>
    <format dxfId="9377">
      <pivotArea dataOnly="0" labelOnly="1" fieldPosition="0">
        <references count="2">
          <reference field="0" count="1" selected="0">
            <x v="300"/>
          </reference>
          <reference field="1" count="1">
            <x v="775"/>
          </reference>
        </references>
      </pivotArea>
    </format>
    <format dxfId="9376">
      <pivotArea dataOnly="0" labelOnly="1" fieldPosition="0">
        <references count="2">
          <reference field="0" count="1" selected="0">
            <x v="301"/>
          </reference>
          <reference field="1" count="1">
            <x v="776"/>
          </reference>
        </references>
      </pivotArea>
    </format>
    <format dxfId="9375">
      <pivotArea dataOnly="0" labelOnly="1" fieldPosition="0">
        <references count="2">
          <reference field="0" count="1" selected="0">
            <x v="302"/>
          </reference>
          <reference field="1" count="1">
            <x v="777"/>
          </reference>
        </references>
      </pivotArea>
    </format>
    <format dxfId="9374">
      <pivotArea dataOnly="0" labelOnly="1" fieldPosition="0">
        <references count="2">
          <reference field="0" count="1" selected="0">
            <x v="303"/>
          </reference>
          <reference field="1" count="1">
            <x v="778"/>
          </reference>
        </references>
      </pivotArea>
    </format>
    <format dxfId="9373">
      <pivotArea dataOnly="0" labelOnly="1" fieldPosition="0">
        <references count="2">
          <reference field="0" count="1" selected="0">
            <x v="304"/>
          </reference>
          <reference field="1" count="1">
            <x v="779"/>
          </reference>
        </references>
      </pivotArea>
    </format>
    <format dxfId="9372">
      <pivotArea dataOnly="0" labelOnly="1" fieldPosition="0">
        <references count="2">
          <reference field="0" count="1" selected="0">
            <x v="305"/>
          </reference>
          <reference field="1" count="1">
            <x v="780"/>
          </reference>
        </references>
      </pivotArea>
    </format>
    <format dxfId="9371">
      <pivotArea dataOnly="0" labelOnly="1" fieldPosition="0">
        <references count="2">
          <reference field="0" count="1" selected="0">
            <x v="306"/>
          </reference>
          <reference field="1" count="1">
            <x v="781"/>
          </reference>
        </references>
      </pivotArea>
    </format>
    <format dxfId="9370">
      <pivotArea dataOnly="0" labelOnly="1" fieldPosition="0">
        <references count="2">
          <reference field="0" count="1" selected="0">
            <x v="307"/>
          </reference>
          <reference field="1" count="1">
            <x v="782"/>
          </reference>
        </references>
      </pivotArea>
    </format>
    <format dxfId="9369">
      <pivotArea dataOnly="0" labelOnly="1" fieldPosition="0">
        <references count="2">
          <reference field="0" count="1" selected="0">
            <x v="308"/>
          </reference>
          <reference field="1" count="1">
            <x v="783"/>
          </reference>
        </references>
      </pivotArea>
    </format>
    <format dxfId="9368">
      <pivotArea dataOnly="0" labelOnly="1" fieldPosition="0">
        <references count="2">
          <reference field="0" count="1" selected="0">
            <x v="309"/>
          </reference>
          <reference field="1" count="1">
            <x v="784"/>
          </reference>
        </references>
      </pivotArea>
    </format>
    <format dxfId="9367">
      <pivotArea dataOnly="0" labelOnly="1" fieldPosition="0">
        <references count="2">
          <reference field="0" count="1" selected="0">
            <x v="310"/>
          </reference>
          <reference field="1" count="1">
            <x v="785"/>
          </reference>
        </references>
      </pivotArea>
    </format>
    <format dxfId="9366">
      <pivotArea dataOnly="0" labelOnly="1" fieldPosition="0">
        <references count="2">
          <reference field="0" count="1" selected="0">
            <x v="311"/>
          </reference>
          <reference field="1" count="1">
            <x v="786"/>
          </reference>
        </references>
      </pivotArea>
    </format>
    <format dxfId="9365">
      <pivotArea dataOnly="0" labelOnly="1" fieldPosition="0">
        <references count="2">
          <reference field="0" count="1" selected="0">
            <x v="312"/>
          </reference>
          <reference field="1" count="1">
            <x v="787"/>
          </reference>
        </references>
      </pivotArea>
    </format>
    <format dxfId="9364">
      <pivotArea dataOnly="0" labelOnly="1" fieldPosition="0">
        <references count="2">
          <reference field="0" count="1" selected="0">
            <x v="313"/>
          </reference>
          <reference field="1" count="1">
            <x v="788"/>
          </reference>
        </references>
      </pivotArea>
    </format>
    <format dxfId="9363">
      <pivotArea dataOnly="0" labelOnly="1" fieldPosition="0">
        <references count="2">
          <reference field="0" count="1" selected="0">
            <x v="314"/>
          </reference>
          <reference field="1" count="1">
            <x v="789"/>
          </reference>
        </references>
      </pivotArea>
    </format>
    <format dxfId="9362">
      <pivotArea dataOnly="0" labelOnly="1" fieldPosition="0">
        <references count="2">
          <reference field="0" count="1" selected="0">
            <x v="315"/>
          </reference>
          <reference field="1" count="1">
            <x v="790"/>
          </reference>
        </references>
      </pivotArea>
    </format>
    <format dxfId="9361">
      <pivotArea dataOnly="0" labelOnly="1" fieldPosition="0">
        <references count="2">
          <reference field="0" count="1" selected="0">
            <x v="316"/>
          </reference>
          <reference field="1" count="1">
            <x v="791"/>
          </reference>
        </references>
      </pivotArea>
    </format>
    <format dxfId="9360">
      <pivotArea dataOnly="0" labelOnly="1" fieldPosition="0">
        <references count="2">
          <reference field="0" count="1" selected="0">
            <x v="317"/>
          </reference>
          <reference field="1" count="1">
            <x v="792"/>
          </reference>
        </references>
      </pivotArea>
    </format>
    <format dxfId="9359">
      <pivotArea dataOnly="0" labelOnly="1" fieldPosition="0">
        <references count="2">
          <reference field="0" count="1" selected="0">
            <x v="318"/>
          </reference>
          <reference field="1" count="1">
            <x v="793"/>
          </reference>
        </references>
      </pivotArea>
    </format>
    <format dxfId="9358">
      <pivotArea dataOnly="0" labelOnly="1" fieldPosition="0">
        <references count="2">
          <reference field="0" count="1" selected="0">
            <x v="319"/>
          </reference>
          <reference field="1" count="1">
            <x v="794"/>
          </reference>
        </references>
      </pivotArea>
    </format>
    <format dxfId="9357">
      <pivotArea dataOnly="0" labelOnly="1" fieldPosition="0">
        <references count="2">
          <reference field="0" count="1" selected="0">
            <x v="320"/>
          </reference>
          <reference field="1" count="1">
            <x v="795"/>
          </reference>
        </references>
      </pivotArea>
    </format>
    <format dxfId="9356">
      <pivotArea dataOnly="0" labelOnly="1" fieldPosition="0">
        <references count="2">
          <reference field="0" count="1" selected="0">
            <x v="321"/>
          </reference>
          <reference field="1" count="1">
            <x v="796"/>
          </reference>
        </references>
      </pivotArea>
    </format>
    <format dxfId="9355">
      <pivotArea dataOnly="0" labelOnly="1" fieldPosition="0">
        <references count="2">
          <reference field="0" count="1" selected="0">
            <x v="322"/>
          </reference>
          <reference field="1" count="1">
            <x v="797"/>
          </reference>
        </references>
      </pivotArea>
    </format>
    <format dxfId="9354">
      <pivotArea dataOnly="0" labelOnly="1" fieldPosition="0">
        <references count="2">
          <reference field="0" count="1" selected="0">
            <x v="323"/>
          </reference>
          <reference field="1" count="1">
            <x v="798"/>
          </reference>
        </references>
      </pivotArea>
    </format>
    <format dxfId="9353">
      <pivotArea dataOnly="0" labelOnly="1" fieldPosition="0">
        <references count="2">
          <reference field="0" count="1" selected="0">
            <x v="324"/>
          </reference>
          <reference field="1" count="1">
            <x v="799"/>
          </reference>
        </references>
      </pivotArea>
    </format>
    <format dxfId="9352">
      <pivotArea dataOnly="0" labelOnly="1" fieldPosition="0">
        <references count="2">
          <reference field="0" count="1" selected="0">
            <x v="325"/>
          </reference>
          <reference field="1" count="1">
            <x v="800"/>
          </reference>
        </references>
      </pivotArea>
    </format>
    <format dxfId="9351">
      <pivotArea dataOnly="0" labelOnly="1" fieldPosition="0">
        <references count="2">
          <reference field="0" count="1" selected="0">
            <x v="326"/>
          </reference>
          <reference field="1" count="1">
            <x v="801"/>
          </reference>
        </references>
      </pivotArea>
    </format>
    <format dxfId="9350">
      <pivotArea dataOnly="0" labelOnly="1" fieldPosition="0">
        <references count="2">
          <reference field="0" count="1" selected="0">
            <x v="327"/>
          </reference>
          <reference field="1" count="1">
            <x v="802"/>
          </reference>
        </references>
      </pivotArea>
    </format>
    <format dxfId="9349">
      <pivotArea dataOnly="0" labelOnly="1" fieldPosition="0">
        <references count="2">
          <reference field="0" count="1" selected="0">
            <x v="328"/>
          </reference>
          <reference field="1" count="1">
            <x v="803"/>
          </reference>
        </references>
      </pivotArea>
    </format>
    <format dxfId="9348">
      <pivotArea dataOnly="0" labelOnly="1" fieldPosition="0">
        <references count="2">
          <reference field="0" count="1" selected="0">
            <x v="329"/>
          </reference>
          <reference field="1" count="1">
            <x v="804"/>
          </reference>
        </references>
      </pivotArea>
    </format>
    <format dxfId="9347">
      <pivotArea dataOnly="0" labelOnly="1" fieldPosition="0">
        <references count="2">
          <reference field="0" count="1" selected="0">
            <x v="330"/>
          </reference>
          <reference field="1" count="1">
            <x v="805"/>
          </reference>
        </references>
      </pivotArea>
    </format>
    <format dxfId="9346">
      <pivotArea dataOnly="0" labelOnly="1" fieldPosition="0">
        <references count="2">
          <reference field="0" count="1" selected="0">
            <x v="331"/>
          </reference>
          <reference field="1" count="1">
            <x v="806"/>
          </reference>
        </references>
      </pivotArea>
    </format>
    <format dxfId="9345">
      <pivotArea dataOnly="0" labelOnly="1" fieldPosition="0">
        <references count="2">
          <reference field="0" count="1" selected="0">
            <x v="332"/>
          </reference>
          <reference field="1" count="1">
            <x v="807"/>
          </reference>
        </references>
      </pivotArea>
    </format>
    <format dxfId="9344">
      <pivotArea dataOnly="0" labelOnly="1" fieldPosition="0">
        <references count="2">
          <reference field="0" count="1" selected="0">
            <x v="333"/>
          </reference>
          <reference field="1" count="1">
            <x v="808"/>
          </reference>
        </references>
      </pivotArea>
    </format>
    <format dxfId="9343">
      <pivotArea dataOnly="0" labelOnly="1" fieldPosition="0">
        <references count="2">
          <reference field="0" count="1" selected="0">
            <x v="334"/>
          </reference>
          <reference field="1" count="1">
            <x v="809"/>
          </reference>
        </references>
      </pivotArea>
    </format>
    <format dxfId="9342">
      <pivotArea dataOnly="0" labelOnly="1" fieldPosition="0">
        <references count="2">
          <reference field="0" count="1" selected="0">
            <x v="335"/>
          </reference>
          <reference field="1" count="1">
            <x v="810"/>
          </reference>
        </references>
      </pivotArea>
    </format>
    <format dxfId="9341">
      <pivotArea dataOnly="0" labelOnly="1" fieldPosition="0">
        <references count="2">
          <reference field="0" count="1" selected="0">
            <x v="336"/>
          </reference>
          <reference field="1" count="1">
            <x v="811"/>
          </reference>
        </references>
      </pivotArea>
    </format>
    <format dxfId="9340">
      <pivotArea dataOnly="0" labelOnly="1" fieldPosition="0">
        <references count="2">
          <reference field="0" count="1" selected="0">
            <x v="337"/>
          </reference>
          <reference field="1" count="1">
            <x v="812"/>
          </reference>
        </references>
      </pivotArea>
    </format>
    <format dxfId="9339">
      <pivotArea dataOnly="0" labelOnly="1" fieldPosition="0">
        <references count="2">
          <reference field="0" count="1" selected="0">
            <x v="338"/>
          </reference>
          <reference field="1" count="1">
            <x v="813"/>
          </reference>
        </references>
      </pivotArea>
    </format>
    <format dxfId="9338">
      <pivotArea dataOnly="0" labelOnly="1" fieldPosition="0">
        <references count="2">
          <reference field="0" count="1" selected="0">
            <x v="339"/>
          </reference>
          <reference field="1" count="1">
            <x v="814"/>
          </reference>
        </references>
      </pivotArea>
    </format>
    <format dxfId="9337">
      <pivotArea dataOnly="0" labelOnly="1" fieldPosition="0">
        <references count="2">
          <reference field="0" count="1" selected="0">
            <x v="340"/>
          </reference>
          <reference field="1" count="1">
            <x v="815"/>
          </reference>
        </references>
      </pivotArea>
    </format>
    <format dxfId="9336">
      <pivotArea dataOnly="0" labelOnly="1" fieldPosition="0">
        <references count="2">
          <reference field="0" count="1" selected="0">
            <x v="341"/>
          </reference>
          <reference field="1" count="1">
            <x v="816"/>
          </reference>
        </references>
      </pivotArea>
    </format>
    <format dxfId="9335">
      <pivotArea dataOnly="0" labelOnly="1" fieldPosition="0">
        <references count="2">
          <reference field="0" count="1" selected="0">
            <x v="342"/>
          </reference>
          <reference field="1" count="1">
            <x v="817"/>
          </reference>
        </references>
      </pivotArea>
    </format>
    <format dxfId="9334">
      <pivotArea dataOnly="0" labelOnly="1" fieldPosition="0">
        <references count="2">
          <reference field="0" count="1" selected="0">
            <x v="343"/>
          </reference>
          <reference field="1" count="1">
            <x v="818"/>
          </reference>
        </references>
      </pivotArea>
    </format>
    <format dxfId="9333">
      <pivotArea dataOnly="0" labelOnly="1" fieldPosition="0">
        <references count="2">
          <reference field="0" count="1" selected="0">
            <x v="344"/>
          </reference>
          <reference field="1" count="1">
            <x v="819"/>
          </reference>
        </references>
      </pivotArea>
    </format>
    <format dxfId="9332">
      <pivotArea dataOnly="0" labelOnly="1" fieldPosition="0">
        <references count="2">
          <reference field="0" count="1" selected="0">
            <x v="345"/>
          </reference>
          <reference field="1" count="1">
            <x v="820"/>
          </reference>
        </references>
      </pivotArea>
    </format>
    <format dxfId="9331">
      <pivotArea dataOnly="0" labelOnly="1" fieldPosition="0">
        <references count="2">
          <reference field="0" count="1" selected="0">
            <x v="346"/>
          </reference>
          <reference field="1" count="1">
            <x v="821"/>
          </reference>
        </references>
      </pivotArea>
    </format>
    <format dxfId="9330">
      <pivotArea dataOnly="0" labelOnly="1" fieldPosition="0">
        <references count="2">
          <reference field="0" count="1" selected="0">
            <x v="347"/>
          </reference>
          <reference field="1" count="1">
            <x v="822"/>
          </reference>
        </references>
      </pivotArea>
    </format>
    <format dxfId="9329">
      <pivotArea dataOnly="0" labelOnly="1" fieldPosition="0">
        <references count="2">
          <reference field="0" count="1" selected="0">
            <x v="348"/>
          </reference>
          <reference field="1" count="1">
            <x v="823"/>
          </reference>
        </references>
      </pivotArea>
    </format>
    <format dxfId="9328">
      <pivotArea dataOnly="0" labelOnly="1" fieldPosition="0">
        <references count="2">
          <reference field="0" count="1" selected="0">
            <x v="349"/>
          </reference>
          <reference field="1" count="1">
            <x v="824"/>
          </reference>
        </references>
      </pivotArea>
    </format>
    <format dxfId="9327">
      <pivotArea dataOnly="0" labelOnly="1" fieldPosition="0">
        <references count="2">
          <reference field="0" count="1" selected="0">
            <x v="350"/>
          </reference>
          <reference field="1" count="1">
            <x v="825"/>
          </reference>
        </references>
      </pivotArea>
    </format>
    <format dxfId="9326">
      <pivotArea dataOnly="0" labelOnly="1" fieldPosition="0">
        <references count="2">
          <reference field="0" count="1" selected="0">
            <x v="351"/>
          </reference>
          <reference field="1" count="1">
            <x v="826"/>
          </reference>
        </references>
      </pivotArea>
    </format>
    <format dxfId="9325">
      <pivotArea dataOnly="0" labelOnly="1" fieldPosition="0">
        <references count="2">
          <reference field="0" count="1" selected="0">
            <x v="352"/>
          </reference>
          <reference field="1" count="1">
            <x v="827"/>
          </reference>
        </references>
      </pivotArea>
    </format>
    <format dxfId="9324">
      <pivotArea dataOnly="0" labelOnly="1" fieldPosition="0">
        <references count="2">
          <reference field="0" count="1" selected="0">
            <x v="353"/>
          </reference>
          <reference field="1" count="1">
            <x v="828"/>
          </reference>
        </references>
      </pivotArea>
    </format>
    <format dxfId="9323">
      <pivotArea dataOnly="0" labelOnly="1" fieldPosition="0">
        <references count="2">
          <reference field="0" count="1" selected="0">
            <x v="354"/>
          </reference>
          <reference field="1" count="1">
            <x v="829"/>
          </reference>
        </references>
      </pivotArea>
    </format>
    <format dxfId="9322">
      <pivotArea dataOnly="0" labelOnly="1" fieldPosition="0">
        <references count="2">
          <reference field="0" count="1" selected="0">
            <x v="355"/>
          </reference>
          <reference field="1" count="1">
            <x v="830"/>
          </reference>
        </references>
      </pivotArea>
    </format>
    <format dxfId="9321">
      <pivotArea dataOnly="0" labelOnly="1" fieldPosition="0">
        <references count="2">
          <reference field="0" count="1" selected="0">
            <x v="356"/>
          </reference>
          <reference field="1" count="1">
            <x v="831"/>
          </reference>
        </references>
      </pivotArea>
    </format>
    <format dxfId="9320">
      <pivotArea dataOnly="0" labelOnly="1" fieldPosition="0">
        <references count="2">
          <reference field="0" count="1" selected="0">
            <x v="357"/>
          </reference>
          <reference field="1" count="1">
            <x v="832"/>
          </reference>
        </references>
      </pivotArea>
    </format>
    <format dxfId="9319">
      <pivotArea dataOnly="0" labelOnly="1" fieldPosition="0">
        <references count="2">
          <reference field="0" count="1" selected="0">
            <x v="358"/>
          </reference>
          <reference field="1" count="1">
            <x v="833"/>
          </reference>
        </references>
      </pivotArea>
    </format>
    <format dxfId="9318">
      <pivotArea dataOnly="0" labelOnly="1" fieldPosition="0">
        <references count="2">
          <reference field="0" count="1" selected="0">
            <x v="359"/>
          </reference>
          <reference field="1" count="1">
            <x v="834"/>
          </reference>
        </references>
      </pivotArea>
    </format>
    <format dxfId="9317">
      <pivotArea dataOnly="0" labelOnly="1" fieldPosition="0">
        <references count="2">
          <reference field="0" count="1" selected="0">
            <x v="360"/>
          </reference>
          <reference field="1" count="1">
            <x v="835"/>
          </reference>
        </references>
      </pivotArea>
    </format>
    <format dxfId="9316">
      <pivotArea dataOnly="0" labelOnly="1" fieldPosition="0">
        <references count="2">
          <reference field="0" count="1" selected="0">
            <x v="361"/>
          </reference>
          <reference field="1" count="1">
            <x v="836"/>
          </reference>
        </references>
      </pivotArea>
    </format>
    <format dxfId="9315">
      <pivotArea dataOnly="0" labelOnly="1" fieldPosition="0">
        <references count="2">
          <reference field="0" count="1" selected="0">
            <x v="362"/>
          </reference>
          <reference field="1" count="1">
            <x v="837"/>
          </reference>
        </references>
      </pivotArea>
    </format>
    <format dxfId="9314">
      <pivotArea dataOnly="0" labelOnly="1" fieldPosition="0">
        <references count="2">
          <reference field="0" count="1" selected="0">
            <x v="363"/>
          </reference>
          <reference field="1" count="1">
            <x v="838"/>
          </reference>
        </references>
      </pivotArea>
    </format>
    <format dxfId="9313">
      <pivotArea dataOnly="0" labelOnly="1" fieldPosition="0">
        <references count="2">
          <reference field="0" count="1" selected="0">
            <x v="364"/>
          </reference>
          <reference field="1" count="1">
            <x v="839"/>
          </reference>
        </references>
      </pivotArea>
    </format>
    <format dxfId="9312">
      <pivotArea dataOnly="0" labelOnly="1" fieldPosition="0">
        <references count="2">
          <reference field="0" count="1" selected="0">
            <x v="365"/>
          </reference>
          <reference field="1" count="1">
            <x v="840"/>
          </reference>
        </references>
      </pivotArea>
    </format>
    <format dxfId="9311">
      <pivotArea dataOnly="0" labelOnly="1" fieldPosition="0">
        <references count="2">
          <reference field="0" count="1" selected="0">
            <x v="366"/>
          </reference>
          <reference field="1" count="1">
            <x v="841"/>
          </reference>
        </references>
      </pivotArea>
    </format>
    <format dxfId="9310">
      <pivotArea dataOnly="0" labelOnly="1" fieldPosition="0">
        <references count="2">
          <reference field="0" count="1" selected="0">
            <x v="367"/>
          </reference>
          <reference field="1" count="1">
            <x v="842"/>
          </reference>
        </references>
      </pivotArea>
    </format>
    <format dxfId="9309">
      <pivotArea dataOnly="0" labelOnly="1" fieldPosition="0">
        <references count="2">
          <reference field="0" count="1" selected="0">
            <x v="368"/>
          </reference>
          <reference field="1" count="1">
            <x v="843"/>
          </reference>
        </references>
      </pivotArea>
    </format>
    <format dxfId="9308">
      <pivotArea dataOnly="0" labelOnly="1" fieldPosition="0">
        <references count="2">
          <reference field="0" count="1" selected="0">
            <x v="369"/>
          </reference>
          <reference field="1" count="1">
            <x v="844"/>
          </reference>
        </references>
      </pivotArea>
    </format>
    <format dxfId="9307">
      <pivotArea dataOnly="0" labelOnly="1" fieldPosition="0">
        <references count="2">
          <reference field="0" count="1" selected="0">
            <x v="370"/>
          </reference>
          <reference field="1" count="1">
            <x v="845"/>
          </reference>
        </references>
      </pivotArea>
    </format>
    <format dxfId="9306">
      <pivotArea dataOnly="0" labelOnly="1" fieldPosition="0">
        <references count="2">
          <reference field="0" count="1" selected="0">
            <x v="371"/>
          </reference>
          <reference field="1" count="1">
            <x v="846"/>
          </reference>
        </references>
      </pivotArea>
    </format>
    <format dxfId="9305">
      <pivotArea dataOnly="0" labelOnly="1" fieldPosition="0">
        <references count="2">
          <reference field="0" count="1" selected="0">
            <x v="372"/>
          </reference>
          <reference field="1" count="1">
            <x v="847"/>
          </reference>
        </references>
      </pivotArea>
    </format>
    <format dxfId="9304">
      <pivotArea dataOnly="0" labelOnly="1" fieldPosition="0">
        <references count="2">
          <reference field="0" count="1" selected="0">
            <x v="373"/>
          </reference>
          <reference field="1" count="1">
            <x v="848"/>
          </reference>
        </references>
      </pivotArea>
    </format>
    <format dxfId="9303">
      <pivotArea dataOnly="0" labelOnly="1" fieldPosition="0">
        <references count="2">
          <reference field="0" count="1" selected="0">
            <x v="374"/>
          </reference>
          <reference field="1" count="1">
            <x v="849"/>
          </reference>
        </references>
      </pivotArea>
    </format>
    <format dxfId="9302">
      <pivotArea dataOnly="0" labelOnly="1" fieldPosition="0">
        <references count="2">
          <reference field="0" count="1" selected="0">
            <x v="375"/>
          </reference>
          <reference field="1" count="1">
            <x v="850"/>
          </reference>
        </references>
      </pivotArea>
    </format>
    <format dxfId="9301">
      <pivotArea dataOnly="0" labelOnly="1" fieldPosition="0">
        <references count="2">
          <reference field="0" count="1" selected="0">
            <x v="376"/>
          </reference>
          <reference field="1" count="1">
            <x v="851"/>
          </reference>
        </references>
      </pivotArea>
    </format>
    <format dxfId="9300">
      <pivotArea dataOnly="0" labelOnly="1" fieldPosition="0">
        <references count="2">
          <reference field="0" count="1" selected="0">
            <x v="377"/>
          </reference>
          <reference field="1" count="1">
            <x v="852"/>
          </reference>
        </references>
      </pivotArea>
    </format>
    <format dxfId="9299">
      <pivotArea dataOnly="0" labelOnly="1" fieldPosition="0">
        <references count="2">
          <reference field="0" count="1" selected="0">
            <x v="378"/>
          </reference>
          <reference field="1" count="1">
            <x v="853"/>
          </reference>
        </references>
      </pivotArea>
    </format>
    <format dxfId="9298">
      <pivotArea dataOnly="0" labelOnly="1" fieldPosition="0">
        <references count="2">
          <reference field="0" count="1" selected="0">
            <x v="379"/>
          </reference>
          <reference field="1" count="1">
            <x v="854"/>
          </reference>
        </references>
      </pivotArea>
    </format>
    <format dxfId="9297">
      <pivotArea dataOnly="0" labelOnly="1" fieldPosition="0">
        <references count="2">
          <reference field="0" count="1" selected="0">
            <x v="380"/>
          </reference>
          <reference field="1" count="1">
            <x v="855"/>
          </reference>
        </references>
      </pivotArea>
    </format>
    <format dxfId="9296">
      <pivotArea dataOnly="0" labelOnly="1" fieldPosition="0">
        <references count="2">
          <reference field="0" count="1" selected="0">
            <x v="381"/>
          </reference>
          <reference field="1" count="1">
            <x v="856"/>
          </reference>
        </references>
      </pivotArea>
    </format>
    <format dxfId="9295">
      <pivotArea dataOnly="0" labelOnly="1" fieldPosition="0">
        <references count="2">
          <reference field="0" count="1" selected="0">
            <x v="382"/>
          </reference>
          <reference field="1" count="1">
            <x v="857"/>
          </reference>
        </references>
      </pivotArea>
    </format>
    <format dxfId="9294">
      <pivotArea dataOnly="0" labelOnly="1" fieldPosition="0">
        <references count="2">
          <reference field="0" count="1" selected="0">
            <x v="383"/>
          </reference>
          <reference field="1" count="1">
            <x v="858"/>
          </reference>
        </references>
      </pivotArea>
    </format>
    <format dxfId="9293">
      <pivotArea dataOnly="0" labelOnly="1" fieldPosition="0">
        <references count="2">
          <reference field="0" count="1" selected="0">
            <x v="384"/>
          </reference>
          <reference field="1" count="1">
            <x v="859"/>
          </reference>
        </references>
      </pivotArea>
    </format>
    <format dxfId="9292">
      <pivotArea dataOnly="0" labelOnly="1" fieldPosition="0">
        <references count="2">
          <reference field="0" count="1" selected="0">
            <x v="385"/>
          </reference>
          <reference field="1" count="1">
            <x v="860"/>
          </reference>
        </references>
      </pivotArea>
    </format>
    <format dxfId="9291">
      <pivotArea dataOnly="0" labelOnly="1" fieldPosition="0">
        <references count="2">
          <reference field="0" count="1" selected="0">
            <x v="386"/>
          </reference>
          <reference field="1" count="1">
            <x v="861"/>
          </reference>
        </references>
      </pivotArea>
    </format>
    <format dxfId="9290">
      <pivotArea dataOnly="0" labelOnly="1" fieldPosition="0">
        <references count="2">
          <reference field="0" count="1" selected="0">
            <x v="387"/>
          </reference>
          <reference field="1" count="1">
            <x v="862"/>
          </reference>
        </references>
      </pivotArea>
    </format>
    <format dxfId="9289">
      <pivotArea dataOnly="0" labelOnly="1" fieldPosition="0">
        <references count="2">
          <reference field="0" count="1" selected="0">
            <x v="388"/>
          </reference>
          <reference field="1" count="1">
            <x v="863"/>
          </reference>
        </references>
      </pivotArea>
    </format>
    <format dxfId="9288">
      <pivotArea dataOnly="0" labelOnly="1" fieldPosition="0">
        <references count="2">
          <reference field="0" count="1" selected="0">
            <x v="389"/>
          </reference>
          <reference field="1" count="1">
            <x v="864"/>
          </reference>
        </references>
      </pivotArea>
    </format>
    <format dxfId="9287">
      <pivotArea dataOnly="0" labelOnly="1" fieldPosition="0">
        <references count="2">
          <reference field="0" count="1" selected="0">
            <x v="390"/>
          </reference>
          <reference field="1" count="1">
            <x v="865"/>
          </reference>
        </references>
      </pivotArea>
    </format>
    <format dxfId="9286">
      <pivotArea dataOnly="0" labelOnly="1" fieldPosition="0">
        <references count="2">
          <reference field="0" count="1" selected="0">
            <x v="391"/>
          </reference>
          <reference field="1" count="1">
            <x v="866"/>
          </reference>
        </references>
      </pivotArea>
    </format>
    <format dxfId="9285">
      <pivotArea dataOnly="0" labelOnly="1" fieldPosition="0">
        <references count="2">
          <reference field="0" count="1" selected="0">
            <x v="392"/>
          </reference>
          <reference field="1" count="1">
            <x v="867"/>
          </reference>
        </references>
      </pivotArea>
    </format>
    <format dxfId="9284">
      <pivotArea dataOnly="0" labelOnly="1" fieldPosition="0">
        <references count="2">
          <reference field="0" count="1" selected="0">
            <x v="393"/>
          </reference>
          <reference field="1" count="1">
            <x v="868"/>
          </reference>
        </references>
      </pivotArea>
    </format>
    <format dxfId="9283">
      <pivotArea dataOnly="0" labelOnly="1" fieldPosition="0">
        <references count="2">
          <reference field="0" count="1" selected="0">
            <x v="394"/>
          </reference>
          <reference field="1" count="1">
            <x v="869"/>
          </reference>
        </references>
      </pivotArea>
    </format>
    <format dxfId="9282">
      <pivotArea dataOnly="0" labelOnly="1" fieldPosition="0">
        <references count="2">
          <reference field="0" count="1" selected="0">
            <x v="395"/>
          </reference>
          <reference field="1" count="1">
            <x v="870"/>
          </reference>
        </references>
      </pivotArea>
    </format>
    <format dxfId="9281">
      <pivotArea dataOnly="0" labelOnly="1" fieldPosition="0">
        <references count="2">
          <reference field="0" count="1" selected="0">
            <x v="396"/>
          </reference>
          <reference field="1" count="1">
            <x v="871"/>
          </reference>
        </references>
      </pivotArea>
    </format>
    <format dxfId="9280">
      <pivotArea dataOnly="0" labelOnly="1" fieldPosition="0">
        <references count="2">
          <reference field="0" count="1" selected="0">
            <x v="397"/>
          </reference>
          <reference field="1" count="1">
            <x v="872"/>
          </reference>
        </references>
      </pivotArea>
    </format>
    <format dxfId="9279">
      <pivotArea dataOnly="0" labelOnly="1" fieldPosition="0">
        <references count="2">
          <reference field="0" count="1" selected="0">
            <x v="398"/>
          </reference>
          <reference field="1" count="1">
            <x v="873"/>
          </reference>
        </references>
      </pivotArea>
    </format>
    <format dxfId="9278">
      <pivotArea dataOnly="0" labelOnly="1" fieldPosition="0">
        <references count="2">
          <reference field="0" count="1" selected="0">
            <x v="399"/>
          </reference>
          <reference field="1" count="1">
            <x v="874"/>
          </reference>
        </references>
      </pivotArea>
    </format>
    <format dxfId="9277">
      <pivotArea dataOnly="0" labelOnly="1" fieldPosition="0">
        <references count="2">
          <reference field="0" count="1" selected="0">
            <x v="400"/>
          </reference>
          <reference field="1" count="1">
            <x v="875"/>
          </reference>
        </references>
      </pivotArea>
    </format>
    <format dxfId="9276">
      <pivotArea dataOnly="0" labelOnly="1" fieldPosition="0">
        <references count="2">
          <reference field="0" count="1" selected="0">
            <x v="401"/>
          </reference>
          <reference field="1" count="1">
            <x v="876"/>
          </reference>
        </references>
      </pivotArea>
    </format>
    <format dxfId="9275">
      <pivotArea dataOnly="0" labelOnly="1" fieldPosition="0">
        <references count="2">
          <reference field="0" count="1" selected="0">
            <x v="402"/>
          </reference>
          <reference field="1" count="1">
            <x v="877"/>
          </reference>
        </references>
      </pivotArea>
    </format>
    <format dxfId="9274">
      <pivotArea dataOnly="0" labelOnly="1" fieldPosition="0">
        <references count="2">
          <reference field="0" count="1" selected="0">
            <x v="403"/>
          </reference>
          <reference field="1" count="1">
            <x v="878"/>
          </reference>
        </references>
      </pivotArea>
    </format>
    <format dxfId="9273">
      <pivotArea dataOnly="0" labelOnly="1" fieldPosition="0">
        <references count="2">
          <reference field="0" count="1" selected="0">
            <x v="404"/>
          </reference>
          <reference field="1" count="1">
            <x v="879"/>
          </reference>
        </references>
      </pivotArea>
    </format>
    <format dxfId="9272">
      <pivotArea dataOnly="0" labelOnly="1" fieldPosition="0">
        <references count="2">
          <reference field="0" count="1" selected="0">
            <x v="405"/>
          </reference>
          <reference field="1" count="1">
            <x v="880"/>
          </reference>
        </references>
      </pivotArea>
    </format>
    <format dxfId="9271">
      <pivotArea dataOnly="0" labelOnly="1" fieldPosition="0">
        <references count="2">
          <reference field="0" count="1" selected="0">
            <x v="406"/>
          </reference>
          <reference field="1" count="1">
            <x v="881"/>
          </reference>
        </references>
      </pivotArea>
    </format>
    <format dxfId="9270">
      <pivotArea dataOnly="0" labelOnly="1" fieldPosition="0">
        <references count="2">
          <reference field="0" count="1" selected="0">
            <x v="407"/>
          </reference>
          <reference field="1" count="1">
            <x v="882"/>
          </reference>
        </references>
      </pivotArea>
    </format>
    <format dxfId="9269">
      <pivotArea dataOnly="0" labelOnly="1" fieldPosition="0">
        <references count="2">
          <reference field="0" count="1" selected="0">
            <x v="408"/>
          </reference>
          <reference field="1" count="1">
            <x v="883"/>
          </reference>
        </references>
      </pivotArea>
    </format>
    <format dxfId="9268">
      <pivotArea dataOnly="0" labelOnly="1" fieldPosition="0">
        <references count="2">
          <reference field="0" count="1" selected="0">
            <x v="409"/>
          </reference>
          <reference field="1" count="1">
            <x v="884"/>
          </reference>
        </references>
      </pivotArea>
    </format>
    <format dxfId="9267">
      <pivotArea dataOnly="0" labelOnly="1" fieldPosition="0">
        <references count="2">
          <reference field="0" count="1" selected="0">
            <x v="410"/>
          </reference>
          <reference field="1" count="1">
            <x v="885"/>
          </reference>
        </references>
      </pivotArea>
    </format>
    <format dxfId="9266">
      <pivotArea dataOnly="0" labelOnly="1" fieldPosition="0">
        <references count="2">
          <reference field="0" count="1" selected="0">
            <x v="411"/>
          </reference>
          <reference field="1" count="1">
            <x v="886"/>
          </reference>
        </references>
      </pivotArea>
    </format>
    <format dxfId="9265">
      <pivotArea dataOnly="0" labelOnly="1" fieldPosition="0">
        <references count="2">
          <reference field="0" count="1" selected="0">
            <x v="412"/>
          </reference>
          <reference field="1" count="1">
            <x v="887"/>
          </reference>
        </references>
      </pivotArea>
    </format>
    <format dxfId="9264">
      <pivotArea dataOnly="0" labelOnly="1" fieldPosition="0">
        <references count="2">
          <reference field="0" count="1" selected="0">
            <x v="413"/>
          </reference>
          <reference field="1" count="1">
            <x v="888"/>
          </reference>
        </references>
      </pivotArea>
    </format>
    <format dxfId="9263">
      <pivotArea dataOnly="0" labelOnly="1" fieldPosition="0">
        <references count="2">
          <reference field="0" count="1" selected="0">
            <x v="414"/>
          </reference>
          <reference field="1" count="1">
            <x v="889"/>
          </reference>
        </references>
      </pivotArea>
    </format>
    <format dxfId="9262">
      <pivotArea dataOnly="0" labelOnly="1" fieldPosition="0">
        <references count="2">
          <reference field="0" count="1" selected="0">
            <x v="415"/>
          </reference>
          <reference field="1" count="1">
            <x v="890"/>
          </reference>
        </references>
      </pivotArea>
    </format>
    <format dxfId="9261">
      <pivotArea dataOnly="0" labelOnly="1" fieldPosition="0">
        <references count="2">
          <reference field="0" count="1" selected="0">
            <x v="416"/>
          </reference>
          <reference field="1" count="1">
            <x v="891"/>
          </reference>
        </references>
      </pivotArea>
    </format>
    <format dxfId="9260">
      <pivotArea dataOnly="0" labelOnly="1" fieldPosition="0">
        <references count="2">
          <reference field="0" count="1" selected="0">
            <x v="417"/>
          </reference>
          <reference field="1" count="1">
            <x v="892"/>
          </reference>
        </references>
      </pivotArea>
    </format>
    <format dxfId="9259">
      <pivotArea dataOnly="0" labelOnly="1" fieldPosition="0">
        <references count="2">
          <reference field="0" count="1" selected="0">
            <x v="418"/>
          </reference>
          <reference field="1" count="1">
            <x v="893"/>
          </reference>
        </references>
      </pivotArea>
    </format>
    <format dxfId="9258">
      <pivotArea dataOnly="0" labelOnly="1" fieldPosition="0">
        <references count="2">
          <reference field="0" count="1" selected="0">
            <x v="419"/>
          </reference>
          <reference field="1" count="1">
            <x v="894"/>
          </reference>
        </references>
      </pivotArea>
    </format>
    <format dxfId="9257">
      <pivotArea dataOnly="0" labelOnly="1" fieldPosition="0">
        <references count="2">
          <reference field="0" count="1" selected="0">
            <x v="420"/>
          </reference>
          <reference field="1" count="1">
            <x v="895"/>
          </reference>
        </references>
      </pivotArea>
    </format>
    <format dxfId="9256">
      <pivotArea dataOnly="0" labelOnly="1" fieldPosition="0">
        <references count="2">
          <reference field="0" count="1" selected="0">
            <x v="421"/>
          </reference>
          <reference field="1" count="1">
            <x v="896"/>
          </reference>
        </references>
      </pivotArea>
    </format>
    <format dxfId="9255">
      <pivotArea dataOnly="0" labelOnly="1" fieldPosition="0">
        <references count="2">
          <reference field="0" count="1" selected="0">
            <x v="422"/>
          </reference>
          <reference field="1" count="1">
            <x v="897"/>
          </reference>
        </references>
      </pivotArea>
    </format>
    <format dxfId="9254">
      <pivotArea dataOnly="0" labelOnly="1" fieldPosition="0">
        <references count="2">
          <reference field="0" count="1" selected="0">
            <x v="423"/>
          </reference>
          <reference field="1" count="1">
            <x v="898"/>
          </reference>
        </references>
      </pivotArea>
    </format>
    <format dxfId="9253">
      <pivotArea dataOnly="0" labelOnly="1" fieldPosition="0">
        <references count="2">
          <reference field="0" count="1" selected="0">
            <x v="424"/>
          </reference>
          <reference field="1" count="1">
            <x v="899"/>
          </reference>
        </references>
      </pivotArea>
    </format>
    <format dxfId="9252">
      <pivotArea dataOnly="0" labelOnly="1" fieldPosition="0">
        <references count="2">
          <reference field="0" count="1" selected="0">
            <x v="425"/>
          </reference>
          <reference field="1" count="1">
            <x v="900"/>
          </reference>
        </references>
      </pivotArea>
    </format>
    <format dxfId="9251">
      <pivotArea dataOnly="0" labelOnly="1" fieldPosition="0">
        <references count="2">
          <reference field="0" count="1" selected="0">
            <x v="426"/>
          </reference>
          <reference field="1" count="1">
            <x v="901"/>
          </reference>
        </references>
      </pivotArea>
    </format>
    <format dxfId="9250">
      <pivotArea dataOnly="0" labelOnly="1" fieldPosition="0">
        <references count="2">
          <reference field="0" count="1" selected="0">
            <x v="427"/>
          </reference>
          <reference field="1" count="1">
            <x v="902"/>
          </reference>
        </references>
      </pivotArea>
    </format>
    <format dxfId="9249">
      <pivotArea dataOnly="0" labelOnly="1" fieldPosition="0">
        <references count="2">
          <reference field="0" count="1" selected="0">
            <x v="428"/>
          </reference>
          <reference field="1" count="1">
            <x v="903"/>
          </reference>
        </references>
      </pivotArea>
    </format>
    <format dxfId="9248">
      <pivotArea dataOnly="0" labelOnly="1" fieldPosition="0">
        <references count="2">
          <reference field="0" count="1" selected="0">
            <x v="429"/>
          </reference>
          <reference field="1" count="1">
            <x v="904"/>
          </reference>
        </references>
      </pivotArea>
    </format>
    <format dxfId="9247">
      <pivotArea dataOnly="0" labelOnly="1" fieldPosition="0">
        <references count="2">
          <reference field="0" count="1" selected="0">
            <x v="430"/>
          </reference>
          <reference field="1" count="1">
            <x v="905"/>
          </reference>
        </references>
      </pivotArea>
    </format>
    <format dxfId="9246">
      <pivotArea dataOnly="0" labelOnly="1" fieldPosition="0">
        <references count="2">
          <reference field="0" count="1" selected="0">
            <x v="431"/>
          </reference>
          <reference field="1" count="1">
            <x v="906"/>
          </reference>
        </references>
      </pivotArea>
    </format>
    <format dxfId="9245">
      <pivotArea dataOnly="0" labelOnly="1" fieldPosition="0">
        <references count="2">
          <reference field="0" count="1" selected="0">
            <x v="432"/>
          </reference>
          <reference field="1" count="1">
            <x v="907"/>
          </reference>
        </references>
      </pivotArea>
    </format>
    <format dxfId="9244">
      <pivotArea dataOnly="0" labelOnly="1" fieldPosition="0">
        <references count="2">
          <reference field="0" count="1" selected="0">
            <x v="433"/>
          </reference>
          <reference field="1" count="1">
            <x v="908"/>
          </reference>
        </references>
      </pivotArea>
    </format>
    <format dxfId="9243">
      <pivotArea dataOnly="0" labelOnly="1" fieldPosition="0">
        <references count="2">
          <reference field="0" count="1" selected="0">
            <x v="434"/>
          </reference>
          <reference field="1" count="1">
            <x v="909"/>
          </reference>
        </references>
      </pivotArea>
    </format>
    <format dxfId="9242">
      <pivotArea dataOnly="0" labelOnly="1" fieldPosition="0">
        <references count="2">
          <reference field="0" count="1" selected="0">
            <x v="435"/>
          </reference>
          <reference field="1" count="1">
            <x v="910"/>
          </reference>
        </references>
      </pivotArea>
    </format>
    <format dxfId="9241">
      <pivotArea dataOnly="0" labelOnly="1" fieldPosition="0">
        <references count="2">
          <reference field="0" count="1" selected="0">
            <x v="436"/>
          </reference>
          <reference field="1" count="1">
            <x v="911"/>
          </reference>
        </references>
      </pivotArea>
    </format>
    <format dxfId="9240">
      <pivotArea dataOnly="0" labelOnly="1" fieldPosition="0">
        <references count="2">
          <reference field="0" count="1" selected="0">
            <x v="437"/>
          </reference>
          <reference field="1" count="1">
            <x v="912"/>
          </reference>
        </references>
      </pivotArea>
    </format>
    <format dxfId="9239">
      <pivotArea dataOnly="0" labelOnly="1" fieldPosition="0">
        <references count="2">
          <reference field="0" count="1" selected="0">
            <x v="438"/>
          </reference>
          <reference field="1" count="1">
            <x v="913"/>
          </reference>
        </references>
      </pivotArea>
    </format>
    <format dxfId="9238">
      <pivotArea dataOnly="0" labelOnly="1" fieldPosition="0">
        <references count="2">
          <reference field="0" count="1" selected="0">
            <x v="439"/>
          </reference>
          <reference field="1" count="1">
            <x v="914"/>
          </reference>
        </references>
      </pivotArea>
    </format>
    <format dxfId="9237">
      <pivotArea dataOnly="0" labelOnly="1" fieldPosition="0">
        <references count="2">
          <reference field="0" count="1" selected="0">
            <x v="440"/>
          </reference>
          <reference field="1" count="1">
            <x v="915"/>
          </reference>
        </references>
      </pivotArea>
    </format>
    <format dxfId="9236">
      <pivotArea dataOnly="0" labelOnly="1" fieldPosition="0">
        <references count="2">
          <reference field="0" count="1" selected="0">
            <x v="441"/>
          </reference>
          <reference field="1" count="1">
            <x v="916"/>
          </reference>
        </references>
      </pivotArea>
    </format>
    <format dxfId="9235">
      <pivotArea dataOnly="0" labelOnly="1" fieldPosition="0">
        <references count="2">
          <reference field="0" count="1" selected="0">
            <x v="442"/>
          </reference>
          <reference field="1" count="1">
            <x v="917"/>
          </reference>
        </references>
      </pivotArea>
    </format>
    <format dxfId="9234">
      <pivotArea dataOnly="0" labelOnly="1" fieldPosition="0">
        <references count="2">
          <reference field="0" count="1" selected="0">
            <x v="443"/>
          </reference>
          <reference field="1" count="1">
            <x v="918"/>
          </reference>
        </references>
      </pivotArea>
    </format>
    <format dxfId="9233">
      <pivotArea dataOnly="0" labelOnly="1" fieldPosition="0">
        <references count="2">
          <reference field="0" count="1" selected="0">
            <x v="444"/>
          </reference>
          <reference field="1" count="1">
            <x v="919"/>
          </reference>
        </references>
      </pivotArea>
    </format>
    <format dxfId="9232">
      <pivotArea dataOnly="0" labelOnly="1" fieldPosition="0">
        <references count="2">
          <reference field="0" count="1" selected="0">
            <x v="445"/>
          </reference>
          <reference field="1" count="1">
            <x v="920"/>
          </reference>
        </references>
      </pivotArea>
    </format>
    <format dxfId="9231">
      <pivotArea dataOnly="0" labelOnly="1" fieldPosition="0">
        <references count="2">
          <reference field="0" count="1" selected="0">
            <x v="446"/>
          </reference>
          <reference field="1" count="1">
            <x v="921"/>
          </reference>
        </references>
      </pivotArea>
    </format>
    <format dxfId="9230">
      <pivotArea dataOnly="0" labelOnly="1" fieldPosition="0">
        <references count="2">
          <reference field="0" count="1" selected="0">
            <x v="447"/>
          </reference>
          <reference field="1" count="1">
            <x v="922"/>
          </reference>
        </references>
      </pivotArea>
    </format>
    <format dxfId="9229">
      <pivotArea dataOnly="0" labelOnly="1" fieldPosition="0">
        <references count="2">
          <reference field="0" count="1" selected="0">
            <x v="448"/>
          </reference>
          <reference field="1" count="1">
            <x v="923"/>
          </reference>
        </references>
      </pivotArea>
    </format>
    <format dxfId="9228">
      <pivotArea dataOnly="0" labelOnly="1" fieldPosition="0">
        <references count="2">
          <reference field="0" count="1" selected="0">
            <x v="449"/>
          </reference>
          <reference field="1" count="1">
            <x v="924"/>
          </reference>
        </references>
      </pivotArea>
    </format>
    <format dxfId="9227">
      <pivotArea dataOnly="0" labelOnly="1" fieldPosition="0">
        <references count="2">
          <reference field="0" count="1" selected="0">
            <x v="450"/>
          </reference>
          <reference field="1" count="1">
            <x v="925"/>
          </reference>
        </references>
      </pivotArea>
    </format>
    <format dxfId="9226">
      <pivotArea dataOnly="0" labelOnly="1" fieldPosition="0">
        <references count="2">
          <reference field="0" count="1" selected="0">
            <x v="451"/>
          </reference>
          <reference field="1" count="1">
            <x v="926"/>
          </reference>
        </references>
      </pivotArea>
    </format>
    <format dxfId="9225">
      <pivotArea dataOnly="0" labelOnly="1" fieldPosition="0">
        <references count="2">
          <reference field="0" count="1" selected="0">
            <x v="452"/>
          </reference>
          <reference field="1" count="1">
            <x v="927"/>
          </reference>
        </references>
      </pivotArea>
    </format>
    <format dxfId="9224">
      <pivotArea dataOnly="0" labelOnly="1" fieldPosition="0">
        <references count="2">
          <reference field="0" count="1" selected="0">
            <x v="453"/>
          </reference>
          <reference field="1" count="1">
            <x v="928"/>
          </reference>
        </references>
      </pivotArea>
    </format>
    <format dxfId="9223">
      <pivotArea dataOnly="0" labelOnly="1" fieldPosition="0">
        <references count="2">
          <reference field="0" count="1" selected="0">
            <x v="454"/>
          </reference>
          <reference field="1" count="1">
            <x v="929"/>
          </reference>
        </references>
      </pivotArea>
    </format>
    <format dxfId="9222">
      <pivotArea dataOnly="0" labelOnly="1" fieldPosition="0">
        <references count="2">
          <reference field="0" count="1" selected="0">
            <x v="455"/>
          </reference>
          <reference field="1" count="1">
            <x v="930"/>
          </reference>
        </references>
      </pivotArea>
    </format>
    <format dxfId="9221">
      <pivotArea dataOnly="0" labelOnly="1" fieldPosition="0">
        <references count="2">
          <reference field="0" count="1" selected="0">
            <x v="456"/>
          </reference>
          <reference field="1" count="1">
            <x v="931"/>
          </reference>
        </references>
      </pivotArea>
    </format>
    <format dxfId="9220">
      <pivotArea dataOnly="0" labelOnly="1" fieldPosition="0">
        <references count="2">
          <reference field="0" count="1" selected="0">
            <x v="457"/>
          </reference>
          <reference field="1" count="1">
            <x v="932"/>
          </reference>
        </references>
      </pivotArea>
    </format>
    <format dxfId="9219">
      <pivotArea dataOnly="0" labelOnly="1" fieldPosition="0">
        <references count="2">
          <reference field="0" count="1" selected="0">
            <x v="458"/>
          </reference>
          <reference field="1" count="1">
            <x v="933"/>
          </reference>
        </references>
      </pivotArea>
    </format>
    <format dxfId="9218">
      <pivotArea dataOnly="0" labelOnly="1" fieldPosition="0">
        <references count="2">
          <reference field="0" count="1" selected="0">
            <x v="459"/>
          </reference>
          <reference field="1" count="1">
            <x v="934"/>
          </reference>
        </references>
      </pivotArea>
    </format>
    <format dxfId="9217">
      <pivotArea dataOnly="0" labelOnly="1" fieldPosition="0">
        <references count="2">
          <reference field="0" count="1" selected="0">
            <x v="460"/>
          </reference>
          <reference field="1" count="1">
            <x v="935"/>
          </reference>
        </references>
      </pivotArea>
    </format>
    <format dxfId="9216">
      <pivotArea dataOnly="0" labelOnly="1" fieldPosition="0">
        <references count="2">
          <reference field="0" count="1" selected="0">
            <x v="461"/>
          </reference>
          <reference field="1" count="1">
            <x v="936"/>
          </reference>
        </references>
      </pivotArea>
    </format>
    <format dxfId="9215">
      <pivotArea dataOnly="0" labelOnly="1" fieldPosition="0">
        <references count="2">
          <reference field="0" count="1" selected="0">
            <x v="462"/>
          </reference>
          <reference field="1" count="1">
            <x v="937"/>
          </reference>
        </references>
      </pivotArea>
    </format>
    <format dxfId="9214">
      <pivotArea dataOnly="0" labelOnly="1" fieldPosition="0">
        <references count="2">
          <reference field="0" count="1" selected="0">
            <x v="463"/>
          </reference>
          <reference field="1" count="1">
            <x v="938"/>
          </reference>
        </references>
      </pivotArea>
    </format>
    <format dxfId="9213">
      <pivotArea dataOnly="0" labelOnly="1" fieldPosition="0">
        <references count="2">
          <reference field="0" count="1" selected="0">
            <x v="464"/>
          </reference>
          <reference field="1" count="1">
            <x v="939"/>
          </reference>
        </references>
      </pivotArea>
    </format>
    <format dxfId="9212">
      <pivotArea dataOnly="0" labelOnly="1" fieldPosition="0">
        <references count="2">
          <reference field="0" count="1" selected="0">
            <x v="465"/>
          </reference>
          <reference field="1" count="1">
            <x v="940"/>
          </reference>
        </references>
      </pivotArea>
    </format>
    <format dxfId="9211">
      <pivotArea dataOnly="0" labelOnly="1" fieldPosition="0">
        <references count="2">
          <reference field="0" count="1" selected="0">
            <x v="466"/>
          </reference>
          <reference field="1" count="1">
            <x v="941"/>
          </reference>
        </references>
      </pivotArea>
    </format>
    <format dxfId="9210">
      <pivotArea dataOnly="0" labelOnly="1" fieldPosition="0">
        <references count="2">
          <reference field="0" count="1" selected="0">
            <x v="467"/>
          </reference>
          <reference field="1" count="1">
            <x v="942"/>
          </reference>
        </references>
      </pivotArea>
    </format>
    <format dxfId="9209">
      <pivotArea dataOnly="0" labelOnly="1" fieldPosition="0">
        <references count="2">
          <reference field="0" count="1" selected="0">
            <x v="468"/>
          </reference>
          <reference field="1" count="1">
            <x v="943"/>
          </reference>
        </references>
      </pivotArea>
    </format>
    <format dxfId="9208">
      <pivotArea dataOnly="0" labelOnly="1" fieldPosition="0">
        <references count="2">
          <reference field="0" count="1" selected="0">
            <x v="469"/>
          </reference>
          <reference field="1" count="1">
            <x v="944"/>
          </reference>
        </references>
      </pivotArea>
    </format>
    <format dxfId="9207">
      <pivotArea dataOnly="0" labelOnly="1" fieldPosition="0">
        <references count="2">
          <reference field="0" count="1" selected="0">
            <x v="470"/>
          </reference>
          <reference field="1" count="1">
            <x v="945"/>
          </reference>
        </references>
      </pivotArea>
    </format>
    <format dxfId="9206">
      <pivotArea dataOnly="0" labelOnly="1" fieldPosition="0">
        <references count="2">
          <reference field="0" count="1" selected="0">
            <x v="471"/>
          </reference>
          <reference field="1" count="1">
            <x v="946"/>
          </reference>
        </references>
      </pivotArea>
    </format>
    <format dxfId="9205">
      <pivotArea dataOnly="0" labelOnly="1" fieldPosition="0">
        <references count="2">
          <reference field="0" count="1" selected="0">
            <x v="472"/>
          </reference>
          <reference field="1" count="1">
            <x v="947"/>
          </reference>
        </references>
      </pivotArea>
    </format>
    <format dxfId="9204">
      <pivotArea dataOnly="0" labelOnly="1" fieldPosition="0">
        <references count="2">
          <reference field="0" count="1" selected="0">
            <x v="473"/>
          </reference>
          <reference field="1" count="1">
            <x v="948"/>
          </reference>
        </references>
      </pivotArea>
    </format>
    <format dxfId="9203">
      <pivotArea dataOnly="0" labelOnly="1" fieldPosition="0">
        <references count="2">
          <reference field="0" count="1" selected="0">
            <x v="474"/>
          </reference>
          <reference field="1" count="1">
            <x v="949"/>
          </reference>
        </references>
      </pivotArea>
    </format>
    <format dxfId="9202">
      <pivotArea dataOnly="0" labelOnly="1" fieldPosition="0">
        <references count="2">
          <reference field="0" count="1" selected="0">
            <x v="475"/>
          </reference>
          <reference field="1" count="1">
            <x v="950"/>
          </reference>
        </references>
      </pivotArea>
    </format>
    <format dxfId="9201">
      <pivotArea dataOnly="0" labelOnly="1" fieldPosition="0">
        <references count="2">
          <reference field="0" count="1" selected="0">
            <x v="476"/>
          </reference>
          <reference field="1" count="1">
            <x v="951"/>
          </reference>
        </references>
      </pivotArea>
    </format>
    <format dxfId="9200">
      <pivotArea dataOnly="0" labelOnly="1" fieldPosition="0">
        <references count="2">
          <reference field="0" count="1" selected="0">
            <x v="477"/>
          </reference>
          <reference field="1" count="1">
            <x v="952"/>
          </reference>
        </references>
      </pivotArea>
    </format>
    <format dxfId="9199">
      <pivotArea dataOnly="0" labelOnly="1" fieldPosition="0">
        <references count="2">
          <reference field="0" count="1" selected="0">
            <x v="478"/>
          </reference>
          <reference field="1" count="1">
            <x v="953"/>
          </reference>
        </references>
      </pivotArea>
    </format>
    <format dxfId="9198">
      <pivotArea dataOnly="0" labelOnly="1" fieldPosition="0">
        <references count="2">
          <reference field="0" count="1" selected="0">
            <x v="479"/>
          </reference>
          <reference field="1" count="1">
            <x v="954"/>
          </reference>
        </references>
      </pivotArea>
    </format>
    <format dxfId="9197">
      <pivotArea dataOnly="0" labelOnly="1" fieldPosition="0">
        <references count="2">
          <reference field="0" count="1" selected="0">
            <x v="480"/>
          </reference>
          <reference field="1" count="1">
            <x v="955"/>
          </reference>
        </references>
      </pivotArea>
    </format>
    <format dxfId="9196">
      <pivotArea dataOnly="0" labelOnly="1" fieldPosition="0">
        <references count="2">
          <reference field="0" count="1" selected="0">
            <x v="481"/>
          </reference>
          <reference field="1" count="1">
            <x v="956"/>
          </reference>
        </references>
      </pivotArea>
    </format>
    <format dxfId="9195">
      <pivotArea dataOnly="0" labelOnly="1" fieldPosition="0">
        <references count="2">
          <reference field="0" count="1" selected="0">
            <x v="482"/>
          </reference>
          <reference field="1" count="1">
            <x v="957"/>
          </reference>
        </references>
      </pivotArea>
    </format>
    <format dxfId="9194">
      <pivotArea dataOnly="0" labelOnly="1" fieldPosition="0">
        <references count="2">
          <reference field="0" count="1" selected="0">
            <x v="483"/>
          </reference>
          <reference field="1" count="1">
            <x v="958"/>
          </reference>
        </references>
      </pivotArea>
    </format>
    <format dxfId="9193">
      <pivotArea dataOnly="0" labelOnly="1" fieldPosition="0">
        <references count="2">
          <reference field="0" count="1" selected="0">
            <x v="484"/>
          </reference>
          <reference field="1" count="1">
            <x v="959"/>
          </reference>
        </references>
      </pivotArea>
    </format>
    <format dxfId="9192">
      <pivotArea dataOnly="0" labelOnly="1" fieldPosition="0">
        <references count="3">
          <reference field="0" count="1" selected="0">
            <x v="2"/>
          </reference>
          <reference field="1" count="1" selected="0">
            <x v="1"/>
          </reference>
          <reference field="2" count="1">
            <x v="1"/>
          </reference>
        </references>
      </pivotArea>
    </format>
    <format dxfId="9191">
      <pivotArea dataOnly="0" labelOnly="1" fieldPosition="0">
        <references count="3">
          <reference field="0" count="1" selected="0">
            <x v="3"/>
          </reference>
          <reference field="1" count="1" selected="0">
            <x v="2"/>
          </reference>
          <reference field="2" count="1">
            <x v="2"/>
          </reference>
        </references>
      </pivotArea>
    </format>
    <format dxfId="9190">
      <pivotArea dataOnly="0" labelOnly="1" fieldPosition="0">
        <references count="3">
          <reference field="0" count="1" selected="0">
            <x v="8"/>
          </reference>
          <reference field="1" count="1" selected="0">
            <x v="483"/>
          </reference>
          <reference field="2" count="1">
            <x v="484"/>
          </reference>
        </references>
      </pivotArea>
    </format>
    <format dxfId="9189">
      <pivotArea dataOnly="0" labelOnly="1" fieldPosition="0">
        <references count="3">
          <reference field="0" count="1" selected="0">
            <x v="9"/>
          </reference>
          <reference field="1" count="1" selected="0">
            <x v="484"/>
          </reference>
          <reference field="2" count="1">
            <x v="485"/>
          </reference>
        </references>
      </pivotArea>
    </format>
    <format dxfId="9188">
      <pivotArea dataOnly="0" labelOnly="1" fieldPosition="0">
        <references count="3">
          <reference field="0" count="1" selected="0">
            <x v="10"/>
          </reference>
          <reference field="1" count="1" selected="0">
            <x v="485"/>
          </reference>
          <reference field="2" count="1">
            <x v="486"/>
          </reference>
        </references>
      </pivotArea>
    </format>
    <format dxfId="9187">
      <pivotArea dataOnly="0" labelOnly="1" fieldPosition="0">
        <references count="3">
          <reference field="0" count="1" selected="0">
            <x v="11"/>
          </reference>
          <reference field="1" count="1" selected="0">
            <x v="486"/>
          </reference>
          <reference field="2" count="1">
            <x v="487"/>
          </reference>
        </references>
      </pivotArea>
    </format>
    <format dxfId="9186">
      <pivotArea dataOnly="0" labelOnly="1" fieldPosition="0">
        <references count="3">
          <reference field="0" count="1" selected="0">
            <x v="12"/>
          </reference>
          <reference field="1" count="1" selected="0">
            <x v="487"/>
          </reference>
          <reference field="2" count="1">
            <x v="488"/>
          </reference>
        </references>
      </pivotArea>
    </format>
    <format dxfId="9185">
      <pivotArea dataOnly="0" labelOnly="1" fieldPosition="0">
        <references count="3">
          <reference field="0" count="1" selected="0">
            <x v="13"/>
          </reference>
          <reference field="1" count="1" selected="0">
            <x v="488"/>
          </reference>
          <reference field="2" count="1">
            <x v="489"/>
          </reference>
        </references>
      </pivotArea>
    </format>
    <format dxfId="9184">
      <pivotArea dataOnly="0" labelOnly="1" fieldPosition="0">
        <references count="3">
          <reference field="0" count="1" selected="0">
            <x v="14"/>
          </reference>
          <reference field="1" count="1" selected="0">
            <x v="489"/>
          </reference>
          <reference field="2" count="1">
            <x v="490"/>
          </reference>
        </references>
      </pivotArea>
    </format>
    <format dxfId="9183">
      <pivotArea dataOnly="0" labelOnly="1" fieldPosition="0">
        <references count="3">
          <reference field="0" count="1" selected="0">
            <x v="15"/>
          </reference>
          <reference field="1" count="1" selected="0">
            <x v="490"/>
          </reference>
          <reference field="2" count="1">
            <x v="491"/>
          </reference>
        </references>
      </pivotArea>
    </format>
    <format dxfId="9182">
      <pivotArea dataOnly="0" labelOnly="1" fieldPosition="0">
        <references count="3">
          <reference field="0" count="1" selected="0">
            <x v="16"/>
          </reference>
          <reference field="1" count="1" selected="0">
            <x v="491"/>
          </reference>
          <reference field="2" count="1">
            <x v="492"/>
          </reference>
        </references>
      </pivotArea>
    </format>
    <format dxfId="9181">
      <pivotArea dataOnly="0" labelOnly="1" fieldPosition="0">
        <references count="3">
          <reference field="0" count="1" selected="0">
            <x v="17"/>
          </reference>
          <reference field="1" count="1" selected="0">
            <x v="492"/>
          </reference>
          <reference field="2" count="1">
            <x v="493"/>
          </reference>
        </references>
      </pivotArea>
    </format>
    <format dxfId="9180">
      <pivotArea dataOnly="0" labelOnly="1" fieldPosition="0">
        <references count="3">
          <reference field="0" count="1" selected="0">
            <x v="18"/>
          </reference>
          <reference field="1" count="1" selected="0">
            <x v="493"/>
          </reference>
          <reference field="2" count="1">
            <x v="494"/>
          </reference>
        </references>
      </pivotArea>
    </format>
    <format dxfId="9179">
      <pivotArea dataOnly="0" labelOnly="1" fieldPosition="0">
        <references count="3">
          <reference field="0" count="1" selected="0">
            <x v="19"/>
          </reference>
          <reference field="1" count="1" selected="0">
            <x v="494"/>
          </reference>
          <reference field="2" count="1">
            <x v="495"/>
          </reference>
        </references>
      </pivotArea>
    </format>
    <format dxfId="9178">
      <pivotArea dataOnly="0" labelOnly="1" fieldPosition="0">
        <references count="3">
          <reference field="0" count="1" selected="0">
            <x v="20"/>
          </reference>
          <reference field="1" count="1" selected="0">
            <x v="495"/>
          </reference>
          <reference field="2" count="1">
            <x v="496"/>
          </reference>
        </references>
      </pivotArea>
    </format>
    <format dxfId="9177">
      <pivotArea dataOnly="0" labelOnly="1" fieldPosition="0">
        <references count="3">
          <reference field="0" count="1" selected="0">
            <x v="21"/>
          </reference>
          <reference field="1" count="1" selected="0">
            <x v="496"/>
          </reference>
          <reference field="2" count="1">
            <x v="497"/>
          </reference>
        </references>
      </pivotArea>
    </format>
    <format dxfId="9176">
      <pivotArea dataOnly="0" labelOnly="1" fieldPosition="0">
        <references count="3">
          <reference field="0" count="1" selected="0">
            <x v="22"/>
          </reference>
          <reference field="1" count="1" selected="0">
            <x v="497"/>
          </reference>
          <reference field="2" count="1">
            <x v="498"/>
          </reference>
        </references>
      </pivotArea>
    </format>
    <format dxfId="9175">
      <pivotArea dataOnly="0" labelOnly="1" fieldPosition="0">
        <references count="3">
          <reference field="0" count="1" selected="0">
            <x v="23"/>
          </reference>
          <reference field="1" count="1" selected="0">
            <x v="498"/>
          </reference>
          <reference field="2" count="1">
            <x v="499"/>
          </reference>
        </references>
      </pivotArea>
    </format>
    <format dxfId="9174">
      <pivotArea dataOnly="0" labelOnly="1" fieldPosition="0">
        <references count="3">
          <reference field="0" count="1" selected="0">
            <x v="24"/>
          </reference>
          <reference field="1" count="1" selected="0">
            <x v="499"/>
          </reference>
          <reference field="2" count="1">
            <x v="500"/>
          </reference>
        </references>
      </pivotArea>
    </format>
    <format dxfId="9173">
      <pivotArea dataOnly="0" labelOnly="1" fieldPosition="0">
        <references count="3">
          <reference field="0" count="1" selected="0">
            <x v="25"/>
          </reference>
          <reference field="1" count="1" selected="0">
            <x v="500"/>
          </reference>
          <reference field="2" count="1">
            <x v="501"/>
          </reference>
        </references>
      </pivotArea>
    </format>
    <format dxfId="9172">
      <pivotArea dataOnly="0" labelOnly="1" fieldPosition="0">
        <references count="3">
          <reference field="0" count="1" selected="0">
            <x v="26"/>
          </reference>
          <reference field="1" count="1" selected="0">
            <x v="501"/>
          </reference>
          <reference field="2" count="1">
            <x v="502"/>
          </reference>
        </references>
      </pivotArea>
    </format>
    <format dxfId="9171">
      <pivotArea dataOnly="0" labelOnly="1" fieldPosition="0">
        <references count="3">
          <reference field="0" count="1" selected="0">
            <x v="27"/>
          </reference>
          <reference field="1" count="1" selected="0">
            <x v="502"/>
          </reference>
          <reference field="2" count="1">
            <x v="503"/>
          </reference>
        </references>
      </pivotArea>
    </format>
    <format dxfId="9170">
      <pivotArea dataOnly="0" labelOnly="1" fieldPosition="0">
        <references count="3">
          <reference field="0" count="1" selected="0">
            <x v="28"/>
          </reference>
          <reference field="1" count="1" selected="0">
            <x v="503"/>
          </reference>
          <reference field="2" count="1">
            <x v="504"/>
          </reference>
        </references>
      </pivotArea>
    </format>
    <format dxfId="9169">
      <pivotArea dataOnly="0" labelOnly="1" fieldPosition="0">
        <references count="3">
          <reference field="0" count="1" selected="0">
            <x v="29"/>
          </reference>
          <reference field="1" count="1" selected="0">
            <x v="504"/>
          </reference>
          <reference field="2" count="1">
            <x v="505"/>
          </reference>
        </references>
      </pivotArea>
    </format>
    <format dxfId="9168">
      <pivotArea dataOnly="0" labelOnly="1" fieldPosition="0">
        <references count="3">
          <reference field="0" count="1" selected="0">
            <x v="30"/>
          </reference>
          <reference field="1" count="1" selected="0">
            <x v="505"/>
          </reference>
          <reference field="2" count="1">
            <x v="506"/>
          </reference>
        </references>
      </pivotArea>
    </format>
    <format dxfId="9167">
      <pivotArea dataOnly="0" labelOnly="1" fieldPosition="0">
        <references count="3">
          <reference field="0" count="1" selected="0">
            <x v="31"/>
          </reference>
          <reference field="1" count="1" selected="0">
            <x v="506"/>
          </reference>
          <reference field="2" count="1">
            <x v="507"/>
          </reference>
        </references>
      </pivotArea>
    </format>
    <format dxfId="9166">
      <pivotArea dataOnly="0" labelOnly="1" fieldPosition="0">
        <references count="3">
          <reference field="0" count="1" selected="0">
            <x v="32"/>
          </reference>
          <reference field="1" count="1" selected="0">
            <x v="507"/>
          </reference>
          <reference field="2" count="1">
            <x v="508"/>
          </reference>
        </references>
      </pivotArea>
    </format>
    <format dxfId="9165">
      <pivotArea dataOnly="0" labelOnly="1" fieldPosition="0">
        <references count="3">
          <reference field="0" count="1" selected="0">
            <x v="33"/>
          </reference>
          <reference field="1" count="1" selected="0">
            <x v="508"/>
          </reference>
          <reference field="2" count="1">
            <x v="509"/>
          </reference>
        </references>
      </pivotArea>
    </format>
    <format dxfId="9164">
      <pivotArea dataOnly="0" labelOnly="1" fieldPosition="0">
        <references count="3">
          <reference field="0" count="1" selected="0">
            <x v="34"/>
          </reference>
          <reference field="1" count="1" selected="0">
            <x v="509"/>
          </reference>
          <reference field="2" count="1">
            <x v="510"/>
          </reference>
        </references>
      </pivotArea>
    </format>
    <format dxfId="9163">
      <pivotArea dataOnly="0" labelOnly="1" fieldPosition="0">
        <references count="3">
          <reference field="0" count="1" selected="0">
            <x v="35"/>
          </reference>
          <reference field="1" count="1" selected="0">
            <x v="510"/>
          </reference>
          <reference field="2" count="1">
            <x v="511"/>
          </reference>
        </references>
      </pivotArea>
    </format>
    <format dxfId="9162">
      <pivotArea dataOnly="0" labelOnly="1" fieldPosition="0">
        <references count="3">
          <reference field="0" count="1" selected="0">
            <x v="36"/>
          </reference>
          <reference field="1" count="1" selected="0">
            <x v="511"/>
          </reference>
          <reference field="2" count="1">
            <x v="512"/>
          </reference>
        </references>
      </pivotArea>
    </format>
    <format dxfId="9161">
      <pivotArea dataOnly="0" labelOnly="1" fieldPosition="0">
        <references count="3">
          <reference field="0" count="1" selected="0">
            <x v="37"/>
          </reference>
          <reference field="1" count="1" selected="0">
            <x v="512"/>
          </reference>
          <reference field="2" count="1">
            <x v="513"/>
          </reference>
        </references>
      </pivotArea>
    </format>
    <format dxfId="9160">
      <pivotArea dataOnly="0" labelOnly="1" fieldPosition="0">
        <references count="3">
          <reference field="0" count="1" selected="0">
            <x v="38"/>
          </reference>
          <reference field="1" count="1" selected="0">
            <x v="513"/>
          </reference>
          <reference field="2" count="1">
            <x v="514"/>
          </reference>
        </references>
      </pivotArea>
    </format>
    <format dxfId="9159">
      <pivotArea dataOnly="0" labelOnly="1" fieldPosition="0">
        <references count="3">
          <reference field="0" count="1" selected="0">
            <x v="39"/>
          </reference>
          <reference field="1" count="1" selected="0">
            <x v="514"/>
          </reference>
          <reference field="2" count="1">
            <x v="515"/>
          </reference>
        </references>
      </pivotArea>
    </format>
    <format dxfId="9158">
      <pivotArea dataOnly="0" labelOnly="1" fieldPosition="0">
        <references count="3">
          <reference field="0" count="1" selected="0">
            <x v="40"/>
          </reference>
          <reference field="1" count="1" selected="0">
            <x v="515"/>
          </reference>
          <reference field="2" count="1">
            <x v="516"/>
          </reference>
        </references>
      </pivotArea>
    </format>
    <format dxfId="9157">
      <pivotArea dataOnly="0" labelOnly="1" fieldPosition="0">
        <references count="3">
          <reference field="0" count="1" selected="0">
            <x v="41"/>
          </reference>
          <reference field="1" count="1" selected="0">
            <x v="516"/>
          </reference>
          <reference field="2" count="1">
            <x v="517"/>
          </reference>
        </references>
      </pivotArea>
    </format>
    <format dxfId="9156">
      <pivotArea dataOnly="0" labelOnly="1" fieldPosition="0">
        <references count="3">
          <reference field="0" count="1" selected="0">
            <x v="42"/>
          </reference>
          <reference field="1" count="1" selected="0">
            <x v="517"/>
          </reference>
          <reference field="2" count="1">
            <x v="518"/>
          </reference>
        </references>
      </pivotArea>
    </format>
    <format dxfId="9155">
      <pivotArea dataOnly="0" labelOnly="1" fieldPosition="0">
        <references count="3">
          <reference field="0" count="1" selected="0">
            <x v="43"/>
          </reference>
          <reference field="1" count="1" selected="0">
            <x v="518"/>
          </reference>
          <reference field="2" count="1">
            <x v="519"/>
          </reference>
        </references>
      </pivotArea>
    </format>
    <format dxfId="9154">
      <pivotArea dataOnly="0" labelOnly="1" fieldPosition="0">
        <references count="3">
          <reference field="0" count="1" selected="0">
            <x v="44"/>
          </reference>
          <reference field="1" count="1" selected="0">
            <x v="519"/>
          </reference>
          <reference field="2" count="1">
            <x v="520"/>
          </reference>
        </references>
      </pivotArea>
    </format>
    <format dxfId="9153">
      <pivotArea dataOnly="0" labelOnly="1" fieldPosition="0">
        <references count="3">
          <reference field="0" count="1" selected="0">
            <x v="45"/>
          </reference>
          <reference field="1" count="1" selected="0">
            <x v="520"/>
          </reference>
          <reference field="2" count="1">
            <x v="521"/>
          </reference>
        </references>
      </pivotArea>
    </format>
    <format dxfId="9152">
      <pivotArea dataOnly="0" labelOnly="1" fieldPosition="0">
        <references count="3">
          <reference field="0" count="1" selected="0">
            <x v="46"/>
          </reference>
          <reference field="1" count="1" selected="0">
            <x v="521"/>
          </reference>
          <reference field="2" count="1">
            <x v="522"/>
          </reference>
        </references>
      </pivotArea>
    </format>
    <format dxfId="9151">
      <pivotArea dataOnly="0" labelOnly="1" fieldPosition="0">
        <references count="3">
          <reference field="0" count="1" selected="0">
            <x v="47"/>
          </reference>
          <reference field="1" count="1" selected="0">
            <x v="522"/>
          </reference>
          <reference field="2" count="1">
            <x v="523"/>
          </reference>
        </references>
      </pivotArea>
    </format>
    <format dxfId="9150">
      <pivotArea dataOnly="0" labelOnly="1" fieldPosition="0">
        <references count="3">
          <reference field="0" count="1" selected="0">
            <x v="48"/>
          </reference>
          <reference field="1" count="1" selected="0">
            <x v="523"/>
          </reference>
          <reference field="2" count="1">
            <x v="524"/>
          </reference>
        </references>
      </pivotArea>
    </format>
    <format dxfId="9149">
      <pivotArea dataOnly="0" labelOnly="1" fieldPosition="0">
        <references count="3">
          <reference field="0" count="1" selected="0">
            <x v="49"/>
          </reference>
          <reference field="1" count="1" selected="0">
            <x v="524"/>
          </reference>
          <reference field="2" count="1">
            <x v="525"/>
          </reference>
        </references>
      </pivotArea>
    </format>
    <format dxfId="9148">
      <pivotArea dataOnly="0" labelOnly="1" fieldPosition="0">
        <references count="3">
          <reference field="0" count="1" selected="0">
            <x v="50"/>
          </reference>
          <reference field="1" count="1" selected="0">
            <x v="525"/>
          </reference>
          <reference field="2" count="1">
            <x v="526"/>
          </reference>
        </references>
      </pivotArea>
    </format>
    <format dxfId="9147">
      <pivotArea dataOnly="0" labelOnly="1" fieldPosition="0">
        <references count="3">
          <reference field="0" count="1" selected="0">
            <x v="51"/>
          </reference>
          <reference field="1" count="1" selected="0">
            <x v="526"/>
          </reference>
          <reference field="2" count="1">
            <x v="527"/>
          </reference>
        </references>
      </pivotArea>
    </format>
    <format dxfId="9146">
      <pivotArea dataOnly="0" labelOnly="1" fieldPosition="0">
        <references count="3">
          <reference field="0" count="1" selected="0">
            <x v="52"/>
          </reference>
          <reference field="1" count="1" selected="0">
            <x v="527"/>
          </reference>
          <reference field="2" count="1">
            <x v="528"/>
          </reference>
        </references>
      </pivotArea>
    </format>
    <format dxfId="9145">
      <pivotArea dataOnly="0" labelOnly="1" fieldPosition="0">
        <references count="3">
          <reference field="0" count="1" selected="0">
            <x v="53"/>
          </reference>
          <reference field="1" count="1" selected="0">
            <x v="528"/>
          </reference>
          <reference field="2" count="1">
            <x v="529"/>
          </reference>
        </references>
      </pivotArea>
    </format>
    <format dxfId="9144">
      <pivotArea dataOnly="0" labelOnly="1" fieldPosition="0">
        <references count="3">
          <reference field="0" count="1" selected="0">
            <x v="54"/>
          </reference>
          <reference field="1" count="1" selected="0">
            <x v="529"/>
          </reference>
          <reference field="2" count="1">
            <x v="530"/>
          </reference>
        </references>
      </pivotArea>
    </format>
    <format dxfId="9143">
      <pivotArea dataOnly="0" labelOnly="1" fieldPosition="0">
        <references count="3">
          <reference field="0" count="1" selected="0">
            <x v="55"/>
          </reference>
          <reference field="1" count="1" selected="0">
            <x v="530"/>
          </reference>
          <reference field="2" count="1">
            <x v="531"/>
          </reference>
        </references>
      </pivotArea>
    </format>
    <format dxfId="9142">
      <pivotArea dataOnly="0" labelOnly="1" fieldPosition="0">
        <references count="3">
          <reference field="0" count="1" selected="0">
            <x v="56"/>
          </reference>
          <reference field="1" count="1" selected="0">
            <x v="531"/>
          </reference>
          <reference field="2" count="1">
            <x v="532"/>
          </reference>
        </references>
      </pivotArea>
    </format>
    <format dxfId="9141">
      <pivotArea dataOnly="0" labelOnly="1" fieldPosition="0">
        <references count="3">
          <reference field="0" count="1" selected="0">
            <x v="57"/>
          </reference>
          <reference field="1" count="1" selected="0">
            <x v="532"/>
          </reference>
          <reference field="2" count="1">
            <x v="533"/>
          </reference>
        </references>
      </pivotArea>
    </format>
    <format dxfId="9140">
      <pivotArea dataOnly="0" labelOnly="1" fieldPosition="0">
        <references count="3">
          <reference field="0" count="1" selected="0">
            <x v="58"/>
          </reference>
          <reference field="1" count="1" selected="0">
            <x v="533"/>
          </reference>
          <reference field="2" count="1">
            <x v="534"/>
          </reference>
        </references>
      </pivotArea>
    </format>
    <format dxfId="9139">
      <pivotArea dataOnly="0" labelOnly="1" fieldPosition="0">
        <references count="3">
          <reference field="0" count="1" selected="0">
            <x v="59"/>
          </reference>
          <reference field="1" count="1" selected="0">
            <x v="534"/>
          </reference>
          <reference field="2" count="1">
            <x v="535"/>
          </reference>
        </references>
      </pivotArea>
    </format>
    <format dxfId="9138">
      <pivotArea dataOnly="0" labelOnly="1" fieldPosition="0">
        <references count="3">
          <reference field="0" count="1" selected="0">
            <x v="60"/>
          </reference>
          <reference field="1" count="1" selected="0">
            <x v="535"/>
          </reference>
          <reference field="2" count="1">
            <x v="536"/>
          </reference>
        </references>
      </pivotArea>
    </format>
    <format dxfId="9137">
      <pivotArea dataOnly="0" labelOnly="1" fieldPosition="0">
        <references count="3">
          <reference field="0" count="1" selected="0">
            <x v="61"/>
          </reference>
          <reference field="1" count="1" selected="0">
            <x v="536"/>
          </reference>
          <reference field="2" count="1">
            <x v="537"/>
          </reference>
        </references>
      </pivotArea>
    </format>
    <format dxfId="9136">
      <pivotArea dataOnly="0" labelOnly="1" fieldPosition="0">
        <references count="3">
          <reference field="0" count="1" selected="0">
            <x v="62"/>
          </reference>
          <reference field="1" count="1" selected="0">
            <x v="537"/>
          </reference>
          <reference field="2" count="1">
            <x v="538"/>
          </reference>
        </references>
      </pivotArea>
    </format>
    <format dxfId="9135">
      <pivotArea dataOnly="0" labelOnly="1" fieldPosition="0">
        <references count="3">
          <reference field="0" count="1" selected="0">
            <x v="63"/>
          </reference>
          <reference field="1" count="1" selected="0">
            <x v="538"/>
          </reference>
          <reference field="2" count="1">
            <x v="539"/>
          </reference>
        </references>
      </pivotArea>
    </format>
    <format dxfId="9134">
      <pivotArea dataOnly="0" labelOnly="1" fieldPosition="0">
        <references count="3">
          <reference field="0" count="1" selected="0">
            <x v="64"/>
          </reference>
          <reference field="1" count="1" selected="0">
            <x v="539"/>
          </reference>
          <reference field="2" count="1">
            <x v="540"/>
          </reference>
        </references>
      </pivotArea>
    </format>
    <format dxfId="9133">
      <pivotArea dataOnly="0" labelOnly="1" fieldPosition="0">
        <references count="3">
          <reference field="0" count="1" selected="0">
            <x v="65"/>
          </reference>
          <reference field="1" count="1" selected="0">
            <x v="540"/>
          </reference>
          <reference field="2" count="1">
            <x v="541"/>
          </reference>
        </references>
      </pivotArea>
    </format>
    <format dxfId="9132">
      <pivotArea dataOnly="0" labelOnly="1" fieldPosition="0">
        <references count="3">
          <reference field="0" count="1" selected="0">
            <x v="66"/>
          </reference>
          <reference field="1" count="1" selected="0">
            <x v="541"/>
          </reference>
          <reference field="2" count="1">
            <x v="542"/>
          </reference>
        </references>
      </pivotArea>
    </format>
    <format dxfId="9131">
      <pivotArea dataOnly="0" labelOnly="1" fieldPosition="0">
        <references count="3">
          <reference field="0" count="1" selected="0">
            <x v="67"/>
          </reference>
          <reference field="1" count="1" selected="0">
            <x v="542"/>
          </reference>
          <reference field="2" count="1">
            <x v="543"/>
          </reference>
        </references>
      </pivotArea>
    </format>
    <format dxfId="9130">
      <pivotArea dataOnly="0" labelOnly="1" fieldPosition="0">
        <references count="3">
          <reference field="0" count="1" selected="0">
            <x v="68"/>
          </reference>
          <reference field="1" count="1" selected="0">
            <x v="543"/>
          </reference>
          <reference field="2" count="1">
            <x v="544"/>
          </reference>
        </references>
      </pivotArea>
    </format>
    <format dxfId="9129">
      <pivotArea dataOnly="0" labelOnly="1" fieldPosition="0">
        <references count="3">
          <reference field="0" count="1" selected="0">
            <x v="69"/>
          </reference>
          <reference field="1" count="1" selected="0">
            <x v="544"/>
          </reference>
          <reference field="2" count="1">
            <x v="545"/>
          </reference>
        </references>
      </pivotArea>
    </format>
    <format dxfId="9128">
      <pivotArea dataOnly="0" labelOnly="1" fieldPosition="0">
        <references count="3">
          <reference field="0" count="1" selected="0">
            <x v="70"/>
          </reference>
          <reference field="1" count="1" selected="0">
            <x v="545"/>
          </reference>
          <reference field="2" count="1">
            <x v="546"/>
          </reference>
        </references>
      </pivotArea>
    </format>
    <format dxfId="9127">
      <pivotArea dataOnly="0" labelOnly="1" fieldPosition="0">
        <references count="3">
          <reference field="0" count="1" selected="0">
            <x v="71"/>
          </reference>
          <reference field="1" count="1" selected="0">
            <x v="546"/>
          </reference>
          <reference field="2" count="1">
            <x v="547"/>
          </reference>
        </references>
      </pivotArea>
    </format>
    <format dxfId="9126">
      <pivotArea dataOnly="0" labelOnly="1" fieldPosition="0">
        <references count="3">
          <reference field="0" count="1" selected="0">
            <x v="72"/>
          </reference>
          <reference field="1" count="1" selected="0">
            <x v="547"/>
          </reference>
          <reference field="2" count="1">
            <x v="548"/>
          </reference>
        </references>
      </pivotArea>
    </format>
    <format dxfId="9125">
      <pivotArea dataOnly="0" labelOnly="1" fieldPosition="0">
        <references count="3">
          <reference field="0" count="1" selected="0">
            <x v="73"/>
          </reference>
          <reference field="1" count="1" selected="0">
            <x v="548"/>
          </reference>
          <reference field="2" count="1">
            <x v="549"/>
          </reference>
        </references>
      </pivotArea>
    </format>
    <format dxfId="9124">
      <pivotArea dataOnly="0" labelOnly="1" fieldPosition="0">
        <references count="3">
          <reference field="0" count="1" selected="0">
            <x v="74"/>
          </reference>
          <reference field="1" count="1" selected="0">
            <x v="549"/>
          </reference>
          <reference field="2" count="1">
            <x v="550"/>
          </reference>
        </references>
      </pivotArea>
    </format>
    <format dxfId="9123">
      <pivotArea dataOnly="0" labelOnly="1" fieldPosition="0">
        <references count="3">
          <reference field="0" count="1" selected="0">
            <x v="75"/>
          </reference>
          <reference field="1" count="1" selected="0">
            <x v="550"/>
          </reference>
          <reference field="2" count="1">
            <x v="551"/>
          </reference>
        </references>
      </pivotArea>
    </format>
    <format dxfId="9122">
      <pivotArea dataOnly="0" labelOnly="1" fieldPosition="0">
        <references count="3">
          <reference field="0" count="1" selected="0">
            <x v="76"/>
          </reference>
          <reference field="1" count="1" selected="0">
            <x v="551"/>
          </reference>
          <reference field="2" count="1">
            <x v="552"/>
          </reference>
        </references>
      </pivotArea>
    </format>
    <format dxfId="9121">
      <pivotArea dataOnly="0" labelOnly="1" fieldPosition="0">
        <references count="3">
          <reference field="0" count="1" selected="0">
            <x v="77"/>
          </reference>
          <reference field="1" count="1" selected="0">
            <x v="552"/>
          </reference>
          <reference field="2" count="1">
            <x v="553"/>
          </reference>
        </references>
      </pivotArea>
    </format>
    <format dxfId="9120">
      <pivotArea dataOnly="0" labelOnly="1" fieldPosition="0">
        <references count="3">
          <reference field="0" count="1" selected="0">
            <x v="78"/>
          </reference>
          <reference field="1" count="1" selected="0">
            <x v="553"/>
          </reference>
          <reference field="2" count="1">
            <x v="554"/>
          </reference>
        </references>
      </pivotArea>
    </format>
    <format dxfId="9119">
      <pivotArea dataOnly="0" labelOnly="1" fieldPosition="0">
        <references count="3">
          <reference field="0" count="1" selected="0">
            <x v="79"/>
          </reference>
          <reference field="1" count="1" selected="0">
            <x v="554"/>
          </reference>
          <reference field="2" count="1">
            <x v="555"/>
          </reference>
        </references>
      </pivotArea>
    </format>
    <format dxfId="9118">
      <pivotArea dataOnly="0" labelOnly="1" fieldPosition="0">
        <references count="3">
          <reference field="0" count="1" selected="0">
            <x v="80"/>
          </reference>
          <reference field="1" count="1" selected="0">
            <x v="555"/>
          </reference>
          <reference field="2" count="1">
            <x v="556"/>
          </reference>
        </references>
      </pivotArea>
    </format>
    <format dxfId="9117">
      <pivotArea dataOnly="0" labelOnly="1" fieldPosition="0">
        <references count="3">
          <reference field="0" count="1" selected="0">
            <x v="81"/>
          </reference>
          <reference field="1" count="1" selected="0">
            <x v="556"/>
          </reference>
          <reference field="2" count="1">
            <x v="557"/>
          </reference>
        </references>
      </pivotArea>
    </format>
    <format dxfId="9116">
      <pivotArea dataOnly="0" labelOnly="1" fieldPosition="0">
        <references count="3">
          <reference field="0" count="1" selected="0">
            <x v="82"/>
          </reference>
          <reference field="1" count="1" selected="0">
            <x v="557"/>
          </reference>
          <reference field="2" count="1">
            <x v="558"/>
          </reference>
        </references>
      </pivotArea>
    </format>
    <format dxfId="9115">
      <pivotArea dataOnly="0" labelOnly="1" fieldPosition="0">
        <references count="3">
          <reference field="0" count="1" selected="0">
            <x v="83"/>
          </reference>
          <reference field="1" count="1" selected="0">
            <x v="558"/>
          </reference>
          <reference field="2" count="1">
            <x v="559"/>
          </reference>
        </references>
      </pivotArea>
    </format>
    <format dxfId="9114">
      <pivotArea dataOnly="0" labelOnly="1" fieldPosition="0">
        <references count="3">
          <reference field="0" count="1" selected="0">
            <x v="84"/>
          </reference>
          <reference field="1" count="1" selected="0">
            <x v="559"/>
          </reference>
          <reference field="2" count="1">
            <x v="560"/>
          </reference>
        </references>
      </pivotArea>
    </format>
    <format dxfId="9113">
      <pivotArea dataOnly="0" labelOnly="1" fieldPosition="0">
        <references count="3">
          <reference field="0" count="1" selected="0">
            <x v="85"/>
          </reference>
          <reference field="1" count="1" selected="0">
            <x v="560"/>
          </reference>
          <reference field="2" count="1">
            <x v="561"/>
          </reference>
        </references>
      </pivotArea>
    </format>
    <format dxfId="9112">
      <pivotArea dataOnly="0" labelOnly="1" fieldPosition="0">
        <references count="3">
          <reference field="0" count="1" selected="0">
            <x v="86"/>
          </reference>
          <reference field="1" count="1" selected="0">
            <x v="561"/>
          </reference>
          <reference field="2" count="1">
            <x v="562"/>
          </reference>
        </references>
      </pivotArea>
    </format>
    <format dxfId="9111">
      <pivotArea dataOnly="0" labelOnly="1" fieldPosition="0">
        <references count="3">
          <reference field="0" count="1" selected="0">
            <x v="87"/>
          </reference>
          <reference field="1" count="1" selected="0">
            <x v="562"/>
          </reference>
          <reference field="2" count="1">
            <x v="563"/>
          </reference>
        </references>
      </pivotArea>
    </format>
    <format dxfId="9110">
      <pivotArea dataOnly="0" labelOnly="1" fieldPosition="0">
        <references count="3">
          <reference field="0" count="1" selected="0">
            <x v="88"/>
          </reference>
          <reference field="1" count="1" selected="0">
            <x v="563"/>
          </reference>
          <reference field="2" count="1">
            <x v="564"/>
          </reference>
        </references>
      </pivotArea>
    </format>
    <format dxfId="9109">
      <pivotArea dataOnly="0" labelOnly="1" fieldPosition="0">
        <references count="3">
          <reference field="0" count="1" selected="0">
            <x v="89"/>
          </reference>
          <reference field="1" count="1" selected="0">
            <x v="564"/>
          </reference>
          <reference field="2" count="1">
            <x v="565"/>
          </reference>
        </references>
      </pivotArea>
    </format>
    <format dxfId="9108">
      <pivotArea dataOnly="0" labelOnly="1" fieldPosition="0">
        <references count="3">
          <reference field="0" count="1" selected="0">
            <x v="90"/>
          </reference>
          <reference field="1" count="1" selected="0">
            <x v="565"/>
          </reference>
          <reference field="2" count="1">
            <x v="566"/>
          </reference>
        </references>
      </pivotArea>
    </format>
    <format dxfId="9107">
      <pivotArea dataOnly="0" labelOnly="1" fieldPosition="0">
        <references count="3">
          <reference field="0" count="1" selected="0">
            <x v="91"/>
          </reference>
          <reference field="1" count="1" selected="0">
            <x v="566"/>
          </reference>
          <reference field="2" count="1">
            <x v="567"/>
          </reference>
        </references>
      </pivotArea>
    </format>
    <format dxfId="9106">
      <pivotArea dataOnly="0" labelOnly="1" fieldPosition="0">
        <references count="3">
          <reference field="0" count="1" selected="0">
            <x v="92"/>
          </reference>
          <reference field="1" count="1" selected="0">
            <x v="567"/>
          </reference>
          <reference field="2" count="1">
            <x v="568"/>
          </reference>
        </references>
      </pivotArea>
    </format>
    <format dxfId="9105">
      <pivotArea dataOnly="0" labelOnly="1" fieldPosition="0">
        <references count="3">
          <reference field="0" count="1" selected="0">
            <x v="93"/>
          </reference>
          <reference field="1" count="1" selected="0">
            <x v="568"/>
          </reference>
          <reference field="2" count="1">
            <x v="569"/>
          </reference>
        </references>
      </pivotArea>
    </format>
    <format dxfId="9104">
      <pivotArea dataOnly="0" labelOnly="1" fieldPosition="0">
        <references count="3">
          <reference field="0" count="1" selected="0">
            <x v="94"/>
          </reference>
          <reference field="1" count="1" selected="0">
            <x v="569"/>
          </reference>
          <reference field="2" count="1">
            <x v="570"/>
          </reference>
        </references>
      </pivotArea>
    </format>
    <format dxfId="9103">
      <pivotArea dataOnly="0" labelOnly="1" fieldPosition="0">
        <references count="3">
          <reference field="0" count="1" selected="0">
            <x v="95"/>
          </reference>
          <reference field="1" count="1" selected="0">
            <x v="570"/>
          </reference>
          <reference field="2" count="1">
            <x v="571"/>
          </reference>
        </references>
      </pivotArea>
    </format>
    <format dxfId="9102">
      <pivotArea dataOnly="0" labelOnly="1" fieldPosition="0">
        <references count="3">
          <reference field="0" count="1" selected="0">
            <x v="96"/>
          </reference>
          <reference field="1" count="1" selected="0">
            <x v="571"/>
          </reference>
          <reference field="2" count="1">
            <x v="572"/>
          </reference>
        </references>
      </pivotArea>
    </format>
    <format dxfId="9101">
      <pivotArea dataOnly="0" labelOnly="1" fieldPosition="0">
        <references count="3">
          <reference field="0" count="1" selected="0">
            <x v="97"/>
          </reference>
          <reference field="1" count="1" selected="0">
            <x v="572"/>
          </reference>
          <reference field="2" count="1">
            <x v="573"/>
          </reference>
        </references>
      </pivotArea>
    </format>
    <format dxfId="9100">
      <pivotArea dataOnly="0" labelOnly="1" fieldPosition="0">
        <references count="3">
          <reference field="0" count="1" selected="0">
            <x v="98"/>
          </reference>
          <reference field="1" count="1" selected="0">
            <x v="573"/>
          </reference>
          <reference field="2" count="1">
            <x v="574"/>
          </reference>
        </references>
      </pivotArea>
    </format>
    <format dxfId="9099">
      <pivotArea dataOnly="0" labelOnly="1" fieldPosition="0">
        <references count="3">
          <reference field="0" count="1" selected="0">
            <x v="99"/>
          </reference>
          <reference field="1" count="1" selected="0">
            <x v="574"/>
          </reference>
          <reference field="2" count="1">
            <x v="575"/>
          </reference>
        </references>
      </pivotArea>
    </format>
    <format dxfId="9098">
      <pivotArea dataOnly="0" labelOnly="1" fieldPosition="0">
        <references count="3">
          <reference field="0" count="1" selected="0">
            <x v="100"/>
          </reference>
          <reference field="1" count="1" selected="0">
            <x v="575"/>
          </reference>
          <reference field="2" count="1">
            <x v="576"/>
          </reference>
        </references>
      </pivotArea>
    </format>
    <format dxfId="9097">
      <pivotArea dataOnly="0" labelOnly="1" fieldPosition="0">
        <references count="3">
          <reference field="0" count="1" selected="0">
            <x v="101"/>
          </reference>
          <reference field="1" count="1" selected="0">
            <x v="576"/>
          </reference>
          <reference field="2" count="1">
            <x v="577"/>
          </reference>
        </references>
      </pivotArea>
    </format>
    <format dxfId="9096">
      <pivotArea dataOnly="0" labelOnly="1" fieldPosition="0">
        <references count="3">
          <reference field="0" count="1" selected="0">
            <x v="102"/>
          </reference>
          <reference field="1" count="1" selected="0">
            <x v="577"/>
          </reference>
          <reference field="2" count="1">
            <x v="578"/>
          </reference>
        </references>
      </pivotArea>
    </format>
    <format dxfId="9095">
      <pivotArea dataOnly="0" labelOnly="1" fieldPosition="0">
        <references count="3">
          <reference field="0" count="1" selected="0">
            <x v="103"/>
          </reference>
          <reference field="1" count="1" selected="0">
            <x v="578"/>
          </reference>
          <reference field="2" count="1">
            <x v="579"/>
          </reference>
        </references>
      </pivotArea>
    </format>
    <format dxfId="9094">
      <pivotArea dataOnly="0" labelOnly="1" fieldPosition="0">
        <references count="3">
          <reference field="0" count="1" selected="0">
            <x v="104"/>
          </reference>
          <reference field="1" count="1" selected="0">
            <x v="579"/>
          </reference>
          <reference field="2" count="1">
            <x v="580"/>
          </reference>
        </references>
      </pivotArea>
    </format>
    <format dxfId="9093">
      <pivotArea dataOnly="0" labelOnly="1" fieldPosition="0">
        <references count="3">
          <reference field="0" count="1" selected="0">
            <x v="105"/>
          </reference>
          <reference field="1" count="1" selected="0">
            <x v="580"/>
          </reference>
          <reference field="2" count="1">
            <x v="581"/>
          </reference>
        </references>
      </pivotArea>
    </format>
    <format dxfId="9092">
      <pivotArea dataOnly="0" labelOnly="1" fieldPosition="0">
        <references count="3">
          <reference field="0" count="1" selected="0">
            <x v="106"/>
          </reference>
          <reference field="1" count="1" selected="0">
            <x v="581"/>
          </reference>
          <reference field="2" count="1">
            <x v="582"/>
          </reference>
        </references>
      </pivotArea>
    </format>
    <format dxfId="9091">
      <pivotArea dataOnly="0" labelOnly="1" fieldPosition="0">
        <references count="3">
          <reference field="0" count="1" selected="0">
            <x v="107"/>
          </reference>
          <reference field="1" count="1" selected="0">
            <x v="582"/>
          </reference>
          <reference field="2" count="1">
            <x v="583"/>
          </reference>
        </references>
      </pivotArea>
    </format>
    <format dxfId="9090">
      <pivotArea dataOnly="0" labelOnly="1" fieldPosition="0">
        <references count="3">
          <reference field="0" count="1" selected="0">
            <x v="108"/>
          </reference>
          <reference field="1" count="1" selected="0">
            <x v="583"/>
          </reference>
          <reference field="2" count="1">
            <x v="584"/>
          </reference>
        </references>
      </pivotArea>
    </format>
    <format dxfId="9089">
      <pivotArea dataOnly="0" labelOnly="1" fieldPosition="0">
        <references count="3">
          <reference field="0" count="1" selected="0">
            <x v="109"/>
          </reference>
          <reference field="1" count="1" selected="0">
            <x v="584"/>
          </reference>
          <reference field="2" count="1">
            <x v="585"/>
          </reference>
        </references>
      </pivotArea>
    </format>
    <format dxfId="9088">
      <pivotArea dataOnly="0" labelOnly="1" fieldPosition="0">
        <references count="3">
          <reference field="0" count="1" selected="0">
            <x v="110"/>
          </reference>
          <reference field="1" count="1" selected="0">
            <x v="585"/>
          </reference>
          <reference field="2" count="1">
            <x v="586"/>
          </reference>
        </references>
      </pivotArea>
    </format>
    <format dxfId="9087">
      <pivotArea dataOnly="0" labelOnly="1" fieldPosition="0">
        <references count="3">
          <reference field="0" count="1" selected="0">
            <x v="111"/>
          </reference>
          <reference field="1" count="1" selected="0">
            <x v="586"/>
          </reference>
          <reference field="2" count="1">
            <x v="587"/>
          </reference>
        </references>
      </pivotArea>
    </format>
    <format dxfId="9086">
      <pivotArea dataOnly="0" labelOnly="1" fieldPosition="0">
        <references count="3">
          <reference field="0" count="1" selected="0">
            <x v="112"/>
          </reference>
          <reference field="1" count="1" selected="0">
            <x v="587"/>
          </reference>
          <reference field="2" count="1">
            <x v="588"/>
          </reference>
        </references>
      </pivotArea>
    </format>
    <format dxfId="9085">
      <pivotArea dataOnly="0" labelOnly="1" fieldPosition="0">
        <references count="3">
          <reference field="0" count="1" selected="0">
            <x v="113"/>
          </reference>
          <reference field="1" count="1" selected="0">
            <x v="588"/>
          </reference>
          <reference field="2" count="1">
            <x v="589"/>
          </reference>
        </references>
      </pivotArea>
    </format>
    <format dxfId="9084">
      <pivotArea dataOnly="0" labelOnly="1" fieldPosition="0">
        <references count="3">
          <reference field="0" count="1" selected="0">
            <x v="114"/>
          </reference>
          <reference field="1" count="1" selected="0">
            <x v="589"/>
          </reference>
          <reference field="2" count="1">
            <x v="590"/>
          </reference>
        </references>
      </pivotArea>
    </format>
    <format dxfId="9083">
      <pivotArea dataOnly="0" labelOnly="1" fieldPosition="0">
        <references count="3">
          <reference field="0" count="1" selected="0">
            <x v="115"/>
          </reference>
          <reference field="1" count="1" selected="0">
            <x v="590"/>
          </reference>
          <reference field="2" count="1">
            <x v="591"/>
          </reference>
        </references>
      </pivotArea>
    </format>
    <format dxfId="9082">
      <pivotArea dataOnly="0" labelOnly="1" fieldPosition="0">
        <references count="3">
          <reference field="0" count="1" selected="0">
            <x v="116"/>
          </reference>
          <reference field="1" count="1" selected="0">
            <x v="591"/>
          </reference>
          <reference field="2" count="1">
            <x v="592"/>
          </reference>
        </references>
      </pivotArea>
    </format>
    <format dxfId="9081">
      <pivotArea dataOnly="0" labelOnly="1" fieldPosition="0">
        <references count="3">
          <reference field="0" count="1" selected="0">
            <x v="117"/>
          </reference>
          <reference field="1" count="1" selected="0">
            <x v="592"/>
          </reference>
          <reference field="2" count="1">
            <x v="593"/>
          </reference>
        </references>
      </pivotArea>
    </format>
    <format dxfId="9080">
      <pivotArea dataOnly="0" labelOnly="1" fieldPosition="0">
        <references count="3">
          <reference field="0" count="1" selected="0">
            <x v="118"/>
          </reference>
          <reference field="1" count="1" selected="0">
            <x v="593"/>
          </reference>
          <reference field="2" count="1">
            <x v="594"/>
          </reference>
        </references>
      </pivotArea>
    </format>
    <format dxfId="9079">
      <pivotArea dataOnly="0" labelOnly="1" fieldPosition="0">
        <references count="3">
          <reference field="0" count="1" selected="0">
            <x v="119"/>
          </reference>
          <reference field="1" count="1" selected="0">
            <x v="594"/>
          </reference>
          <reference field="2" count="1">
            <x v="595"/>
          </reference>
        </references>
      </pivotArea>
    </format>
    <format dxfId="9078">
      <pivotArea dataOnly="0" labelOnly="1" fieldPosition="0">
        <references count="3">
          <reference field="0" count="1" selected="0">
            <x v="120"/>
          </reference>
          <reference field="1" count="1" selected="0">
            <x v="595"/>
          </reference>
          <reference field="2" count="1">
            <x v="596"/>
          </reference>
        </references>
      </pivotArea>
    </format>
    <format dxfId="9077">
      <pivotArea dataOnly="0" labelOnly="1" fieldPosition="0">
        <references count="3">
          <reference field="0" count="1" selected="0">
            <x v="121"/>
          </reference>
          <reference field="1" count="1" selected="0">
            <x v="596"/>
          </reference>
          <reference field="2" count="1">
            <x v="597"/>
          </reference>
        </references>
      </pivotArea>
    </format>
    <format dxfId="9076">
      <pivotArea dataOnly="0" labelOnly="1" fieldPosition="0">
        <references count="3">
          <reference field="0" count="1" selected="0">
            <x v="122"/>
          </reference>
          <reference field="1" count="1" selected="0">
            <x v="597"/>
          </reference>
          <reference field="2" count="1">
            <x v="598"/>
          </reference>
        </references>
      </pivotArea>
    </format>
    <format dxfId="9075">
      <pivotArea dataOnly="0" labelOnly="1" fieldPosition="0">
        <references count="3">
          <reference field="0" count="1" selected="0">
            <x v="123"/>
          </reference>
          <reference field="1" count="1" selected="0">
            <x v="598"/>
          </reference>
          <reference field="2" count="1">
            <x v="599"/>
          </reference>
        </references>
      </pivotArea>
    </format>
    <format dxfId="9074">
      <pivotArea dataOnly="0" labelOnly="1" fieldPosition="0">
        <references count="3">
          <reference field="0" count="1" selected="0">
            <x v="124"/>
          </reference>
          <reference field="1" count="1" selected="0">
            <x v="599"/>
          </reference>
          <reference field="2" count="1">
            <x v="600"/>
          </reference>
        </references>
      </pivotArea>
    </format>
    <format dxfId="9073">
      <pivotArea dataOnly="0" labelOnly="1" fieldPosition="0">
        <references count="3">
          <reference field="0" count="1" selected="0">
            <x v="125"/>
          </reference>
          <reference field="1" count="1" selected="0">
            <x v="600"/>
          </reference>
          <reference field="2" count="1">
            <x v="601"/>
          </reference>
        </references>
      </pivotArea>
    </format>
    <format dxfId="9072">
      <pivotArea dataOnly="0" labelOnly="1" fieldPosition="0">
        <references count="3">
          <reference field="0" count="1" selected="0">
            <x v="126"/>
          </reference>
          <reference field="1" count="1" selected="0">
            <x v="601"/>
          </reference>
          <reference field="2" count="1">
            <x v="602"/>
          </reference>
        </references>
      </pivotArea>
    </format>
    <format dxfId="9071">
      <pivotArea dataOnly="0" labelOnly="1" fieldPosition="0">
        <references count="3">
          <reference field="0" count="1" selected="0">
            <x v="127"/>
          </reference>
          <reference field="1" count="1" selected="0">
            <x v="602"/>
          </reference>
          <reference field="2" count="1">
            <x v="603"/>
          </reference>
        </references>
      </pivotArea>
    </format>
    <format dxfId="9070">
      <pivotArea dataOnly="0" labelOnly="1" fieldPosition="0">
        <references count="3">
          <reference field="0" count="1" selected="0">
            <x v="128"/>
          </reference>
          <reference field="1" count="1" selected="0">
            <x v="603"/>
          </reference>
          <reference field="2" count="1">
            <x v="604"/>
          </reference>
        </references>
      </pivotArea>
    </format>
    <format dxfId="9069">
      <pivotArea dataOnly="0" labelOnly="1" fieldPosition="0">
        <references count="3">
          <reference field="0" count="1" selected="0">
            <x v="129"/>
          </reference>
          <reference field="1" count="1" selected="0">
            <x v="604"/>
          </reference>
          <reference field="2" count="1">
            <x v="605"/>
          </reference>
        </references>
      </pivotArea>
    </format>
    <format dxfId="9068">
      <pivotArea dataOnly="0" labelOnly="1" fieldPosition="0">
        <references count="3">
          <reference field="0" count="1" selected="0">
            <x v="130"/>
          </reference>
          <reference field="1" count="1" selected="0">
            <x v="605"/>
          </reference>
          <reference field="2" count="1">
            <x v="606"/>
          </reference>
        </references>
      </pivotArea>
    </format>
    <format dxfId="9067">
      <pivotArea dataOnly="0" labelOnly="1" fieldPosition="0">
        <references count="3">
          <reference field="0" count="1" selected="0">
            <x v="131"/>
          </reference>
          <reference field="1" count="1" selected="0">
            <x v="606"/>
          </reference>
          <reference field="2" count="1">
            <x v="607"/>
          </reference>
        </references>
      </pivotArea>
    </format>
    <format dxfId="9066">
      <pivotArea dataOnly="0" labelOnly="1" fieldPosition="0">
        <references count="3">
          <reference field="0" count="1" selected="0">
            <x v="132"/>
          </reference>
          <reference field="1" count="1" selected="0">
            <x v="607"/>
          </reference>
          <reference field="2" count="1">
            <x v="608"/>
          </reference>
        </references>
      </pivotArea>
    </format>
    <format dxfId="9065">
      <pivotArea dataOnly="0" labelOnly="1" fieldPosition="0">
        <references count="3">
          <reference field="0" count="1" selected="0">
            <x v="133"/>
          </reference>
          <reference field="1" count="1" selected="0">
            <x v="608"/>
          </reference>
          <reference field="2" count="1">
            <x v="609"/>
          </reference>
        </references>
      </pivotArea>
    </format>
    <format dxfId="9064">
      <pivotArea dataOnly="0" labelOnly="1" fieldPosition="0">
        <references count="3">
          <reference field="0" count="1" selected="0">
            <x v="134"/>
          </reference>
          <reference field="1" count="1" selected="0">
            <x v="609"/>
          </reference>
          <reference field="2" count="1">
            <x v="610"/>
          </reference>
        </references>
      </pivotArea>
    </format>
    <format dxfId="9063">
      <pivotArea dataOnly="0" labelOnly="1" fieldPosition="0">
        <references count="3">
          <reference field="0" count="1" selected="0">
            <x v="135"/>
          </reference>
          <reference field="1" count="1" selected="0">
            <x v="610"/>
          </reference>
          <reference field="2" count="1">
            <x v="611"/>
          </reference>
        </references>
      </pivotArea>
    </format>
    <format dxfId="9062">
      <pivotArea dataOnly="0" labelOnly="1" fieldPosition="0">
        <references count="3">
          <reference field="0" count="1" selected="0">
            <x v="136"/>
          </reference>
          <reference field="1" count="1" selected="0">
            <x v="611"/>
          </reference>
          <reference field="2" count="1">
            <x v="612"/>
          </reference>
        </references>
      </pivotArea>
    </format>
    <format dxfId="9061">
      <pivotArea dataOnly="0" labelOnly="1" fieldPosition="0">
        <references count="3">
          <reference field="0" count="1" selected="0">
            <x v="137"/>
          </reference>
          <reference field="1" count="1" selected="0">
            <x v="612"/>
          </reference>
          <reference field="2" count="1">
            <x v="613"/>
          </reference>
        </references>
      </pivotArea>
    </format>
    <format dxfId="9060">
      <pivotArea dataOnly="0" labelOnly="1" fieldPosition="0">
        <references count="3">
          <reference field="0" count="1" selected="0">
            <x v="138"/>
          </reference>
          <reference field="1" count="1" selected="0">
            <x v="613"/>
          </reference>
          <reference field="2" count="1">
            <x v="614"/>
          </reference>
        </references>
      </pivotArea>
    </format>
    <format dxfId="9059">
      <pivotArea dataOnly="0" labelOnly="1" fieldPosition="0">
        <references count="3">
          <reference field="0" count="1" selected="0">
            <x v="139"/>
          </reference>
          <reference field="1" count="1" selected="0">
            <x v="614"/>
          </reference>
          <reference field="2" count="1">
            <x v="615"/>
          </reference>
        </references>
      </pivotArea>
    </format>
    <format dxfId="9058">
      <pivotArea dataOnly="0" labelOnly="1" fieldPosition="0">
        <references count="3">
          <reference field="0" count="1" selected="0">
            <x v="140"/>
          </reference>
          <reference field="1" count="1" selected="0">
            <x v="615"/>
          </reference>
          <reference field="2" count="1">
            <x v="616"/>
          </reference>
        </references>
      </pivotArea>
    </format>
    <format dxfId="9057">
      <pivotArea dataOnly="0" labelOnly="1" fieldPosition="0">
        <references count="3">
          <reference field="0" count="1" selected="0">
            <x v="141"/>
          </reference>
          <reference field="1" count="1" selected="0">
            <x v="616"/>
          </reference>
          <reference field="2" count="1">
            <x v="617"/>
          </reference>
        </references>
      </pivotArea>
    </format>
    <format dxfId="9056">
      <pivotArea dataOnly="0" labelOnly="1" fieldPosition="0">
        <references count="3">
          <reference field="0" count="1" selected="0">
            <x v="142"/>
          </reference>
          <reference field="1" count="1" selected="0">
            <x v="617"/>
          </reference>
          <reference field="2" count="1">
            <x v="618"/>
          </reference>
        </references>
      </pivotArea>
    </format>
    <format dxfId="9055">
      <pivotArea dataOnly="0" labelOnly="1" fieldPosition="0">
        <references count="3">
          <reference field="0" count="1" selected="0">
            <x v="143"/>
          </reference>
          <reference field="1" count="1" selected="0">
            <x v="618"/>
          </reference>
          <reference field="2" count="1">
            <x v="619"/>
          </reference>
        </references>
      </pivotArea>
    </format>
    <format dxfId="9054">
      <pivotArea dataOnly="0" labelOnly="1" fieldPosition="0">
        <references count="3">
          <reference field="0" count="1" selected="0">
            <x v="144"/>
          </reference>
          <reference field="1" count="1" selected="0">
            <x v="619"/>
          </reference>
          <reference field="2" count="1">
            <x v="620"/>
          </reference>
        </references>
      </pivotArea>
    </format>
    <format dxfId="9053">
      <pivotArea dataOnly="0" labelOnly="1" fieldPosition="0">
        <references count="3">
          <reference field="0" count="1" selected="0">
            <x v="145"/>
          </reference>
          <reference field="1" count="1" selected="0">
            <x v="620"/>
          </reference>
          <reference field="2" count="1">
            <x v="621"/>
          </reference>
        </references>
      </pivotArea>
    </format>
    <format dxfId="9052">
      <pivotArea dataOnly="0" labelOnly="1" fieldPosition="0">
        <references count="3">
          <reference field="0" count="1" selected="0">
            <x v="146"/>
          </reference>
          <reference field="1" count="1" selected="0">
            <x v="621"/>
          </reference>
          <reference field="2" count="1">
            <x v="622"/>
          </reference>
        </references>
      </pivotArea>
    </format>
    <format dxfId="9051">
      <pivotArea dataOnly="0" labelOnly="1" fieldPosition="0">
        <references count="3">
          <reference field="0" count="1" selected="0">
            <x v="147"/>
          </reference>
          <reference field="1" count="1" selected="0">
            <x v="622"/>
          </reference>
          <reference field="2" count="1">
            <x v="623"/>
          </reference>
        </references>
      </pivotArea>
    </format>
    <format dxfId="9050">
      <pivotArea dataOnly="0" labelOnly="1" fieldPosition="0">
        <references count="3">
          <reference field="0" count="1" selected="0">
            <x v="148"/>
          </reference>
          <reference field="1" count="1" selected="0">
            <x v="623"/>
          </reference>
          <reference field="2" count="1">
            <x v="624"/>
          </reference>
        </references>
      </pivotArea>
    </format>
    <format dxfId="9049">
      <pivotArea dataOnly="0" labelOnly="1" fieldPosition="0">
        <references count="3">
          <reference field="0" count="1" selected="0">
            <x v="149"/>
          </reference>
          <reference field="1" count="1" selected="0">
            <x v="624"/>
          </reference>
          <reference field="2" count="1">
            <x v="625"/>
          </reference>
        </references>
      </pivotArea>
    </format>
    <format dxfId="9048">
      <pivotArea dataOnly="0" labelOnly="1" fieldPosition="0">
        <references count="3">
          <reference field="0" count="1" selected="0">
            <x v="150"/>
          </reference>
          <reference field="1" count="1" selected="0">
            <x v="625"/>
          </reference>
          <reference field="2" count="1">
            <x v="626"/>
          </reference>
        </references>
      </pivotArea>
    </format>
    <format dxfId="9047">
      <pivotArea dataOnly="0" labelOnly="1" fieldPosition="0">
        <references count="3">
          <reference field="0" count="1" selected="0">
            <x v="151"/>
          </reference>
          <reference field="1" count="1" selected="0">
            <x v="626"/>
          </reference>
          <reference field="2" count="1">
            <x v="627"/>
          </reference>
        </references>
      </pivotArea>
    </format>
    <format dxfId="9046">
      <pivotArea dataOnly="0" labelOnly="1" fieldPosition="0">
        <references count="3">
          <reference field="0" count="1" selected="0">
            <x v="152"/>
          </reference>
          <reference field="1" count="1" selected="0">
            <x v="627"/>
          </reference>
          <reference field="2" count="1">
            <x v="628"/>
          </reference>
        </references>
      </pivotArea>
    </format>
    <format dxfId="9045">
      <pivotArea dataOnly="0" labelOnly="1" fieldPosition="0">
        <references count="3">
          <reference field="0" count="1" selected="0">
            <x v="153"/>
          </reference>
          <reference field="1" count="1" selected="0">
            <x v="628"/>
          </reference>
          <reference field="2" count="1">
            <x v="629"/>
          </reference>
        </references>
      </pivotArea>
    </format>
    <format dxfId="9044">
      <pivotArea dataOnly="0" labelOnly="1" fieldPosition="0">
        <references count="3">
          <reference field="0" count="1" selected="0">
            <x v="154"/>
          </reference>
          <reference field="1" count="1" selected="0">
            <x v="629"/>
          </reference>
          <reference field="2" count="1">
            <x v="630"/>
          </reference>
        </references>
      </pivotArea>
    </format>
    <format dxfId="9043">
      <pivotArea dataOnly="0" labelOnly="1" fieldPosition="0">
        <references count="3">
          <reference field="0" count="1" selected="0">
            <x v="155"/>
          </reference>
          <reference field="1" count="1" selected="0">
            <x v="630"/>
          </reference>
          <reference field="2" count="1">
            <x v="631"/>
          </reference>
        </references>
      </pivotArea>
    </format>
    <format dxfId="9042">
      <pivotArea dataOnly="0" labelOnly="1" fieldPosition="0">
        <references count="3">
          <reference field="0" count="1" selected="0">
            <x v="156"/>
          </reference>
          <reference field="1" count="1" selected="0">
            <x v="631"/>
          </reference>
          <reference field="2" count="1">
            <x v="632"/>
          </reference>
        </references>
      </pivotArea>
    </format>
    <format dxfId="9041">
      <pivotArea dataOnly="0" labelOnly="1" fieldPosition="0">
        <references count="3">
          <reference field="0" count="1" selected="0">
            <x v="157"/>
          </reference>
          <reference field="1" count="1" selected="0">
            <x v="632"/>
          </reference>
          <reference field="2" count="1">
            <x v="633"/>
          </reference>
        </references>
      </pivotArea>
    </format>
    <format dxfId="9040">
      <pivotArea dataOnly="0" labelOnly="1" fieldPosition="0">
        <references count="3">
          <reference field="0" count="1" selected="0">
            <x v="158"/>
          </reference>
          <reference field="1" count="1" selected="0">
            <x v="633"/>
          </reference>
          <reference field="2" count="1">
            <x v="634"/>
          </reference>
        </references>
      </pivotArea>
    </format>
    <format dxfId="9039">
      <pivotArea dataOnly="0" labelOnly="1" fieldPosition="0">
        <references count="3">
          <reference field="0" count="1" selected="0">
            <x v="159"/>
          </reference>
          <reference field="1" count="1" selected="0">
            <x v="634"/>
          </reference>
          <reference field="2" count="1">
            <x v="635"/>
          </reference>
        </references>
      </pivotArea>
    </format>
    <format dxfId="9038">
      <pivotArea dataOnly="0" labelOnly="1" fieldPosition="0">
        <references count="3">
          <reference field="0" count="1" selected="0">
            <x v="160"/>
          </reference>
          <reference field="1" count="1" selected="0">
            <x v="635"/>
          </reference>
          <reference field="2" count="1">
            <x v="636"/>
          </reference>
        </references>
      </pivotArea>
    </format>
    <format dxfId="9037">
      <pivotArea dataOnly="0" labelOnly="1" fieldPosition="0">
        <references count="3">
          <reference field="0" count="1" selected="0">
            <x v="161"/>
          </reference>
          <reference field="1" count="1" selected="0">
            <x v="636"/>
          </reference>
          <reference field="2" count="1">
            <x v="637"/>
          </reference>
        </references>
      </pivotArea>
    </format>
    <format dxfId="9036">
      <pivotArea dataOnly="0" labelOnly="1" fieldPosition="0">
        <references count="3">
          <reference field="0" count="1" selected="0">
            <x v="162"/>
          </reference>
          <reference field="1" count="1" selected="0">
            <x v="637"/>
          </reference>
          <reference field="2" count="1">
            <x v="638"/>
          </reference>
        </references>
      </pivotArea>
    </format>
    <format dxfId="9035">
      <pivotArea dataOnly="0" labelOnly="1" fieldPosition="0">
        <references count="3">
          <reference field="0" count="1" selected="0">
            <x v="163"/>
          </reference>
          <reference field="1" count="1" selected="0">
            <x v="638"/>
          </reference>
          <reference field="2" count="1">
            <x v="639"/>
          </reference>
        </references>
      </pivotArea>
    </format>
    <format dxfId="9034">
      <pivotArea dataOnly="0" labelOnly="1" fieldPosition="0">
        <references count="3">
          <reference field="0" count="1" selected="0">
            <x v="164"/>
          </reference>
          <reference field="1" count="1" selected="0">
            <x v="639"/>
          </reference>
          <reference field="2" count="1">
            <x v="640"/>
          </reference>
        </references>
      </pivotArea>
    </format>
    <format dxfId="9033">
      <pivotArea dataOnly="0" labelOnly="1" fieldPosition="0">
        <references count="3">
          <reference field="0" count="1" selected="0">
            <x v="165"/>
          </reference>
          <reference field="1" count="1" selected="0">
            <x v="640"/>
          </reference>
          <reference field="2" count="1">
            <x v="641"/>
          </reference>
        </references>
      </pivotArea>
    </format>
    <format dxfId="9032">
      <pivotArea dataOnly="0" labelOnly="1" fieldPosition="0">
        <references count="3">
          <reference field="0" count="1" selected="0">
            <x v="166"/>
          </reference>
          <reference field="1" count="1" selected="0">
            <x v="641"/>
          </reference>
          <reference field="2" count="1">
            <x v="642"/>
          </reference>
        </references>
      </pivotArea>
    </format>
    <format dxfId="9031">
      <pivotArea dataOnly="0" labelOnly="1" fieldPosition="0">
        <references count="3">
          <reference field="0" count="1" selected="0">
            <x v="167"/>
          </reference>
          <reference field="1" count="1" selected="0">
            <x v="642"/>
          </reference>
          <reference field="2" count="1">
            <x v="643"/>
          </reference>
        </references>
      </pivotArea>
    </format>
    <format dxfId="9030">
      <pivotArea dataOnly="0" labelOnly="1" fieldPosition="0">
        <references count="3">
          <reference field="0" count="1" selected="0">
            <x v="168"/>
          </reference>
          <reference field="1" count="1" selected="0">
            <x v="643"/>
          </reference>
          <reference field="2" count="1">
            <x v="644"/>
          </reference>
        </references>
      </pivotArea>
    </format>
    <format dxfId="9029">
      <pivotArea dataOnly="0" labelOnly="1" fieldPosition="0">
        <references count="3">
          <reference field="0" count="1" selected="0">
            <x v="169"/>
          </reference>
          <reference field="1" count="1" selected="0">
            <x v="644"/>
          </reference>
          <reference field="2" count="1">
            <x v="645"/>
          </reference>
        </references>
      </pivotArea>
    </format>
    <format dxfId="9028">
      <pivotArea dataOnly="0" labelOnly="1" fieldPosition="0">
        <references count="3">
          <reference field="0" count="1" selected="0">
            <x v="170"/>
          </reference>
          <reference field="1" count="1" selected="0">
            <x v="645"/>
          </reference>
          <reference field="2" count="1">
            <x v="646"/>
          </reference>
        </references>
      </pivotArea>
    </format>
    <format dxfId="9027">
      <pivotArea dataOnly="0" labelOnly="1" fieldPosition="0">
        <references count="3">
          <reference field="0" count="1" selected="0">
            <x v="171"/>
          </reference>
          <reference field="1" count="1" selected="0">
            <x v="646"/>
          </reference>
          <reference field="2" count="1">
            <x v="647"/>
          </reference>
        </references>
      </pivotArea>
    </format>
    <format dxfId="9026">
      <pivotArea dataOnly="0" labelOnly="1" fieldPosition="0">
        <references count="3">
          <reference field="0" count="1" selected="0">
            <x v="172"/>
          </reference>
          <reference field="1" count="1" selected="0">
            <x v="647"/>
          </reference>
          <reference field="2" count="1">
            <x v="648"/>
          </reference>
        </references>
      </pivotArea>
    </format>
    <format dxfId="9025">
      <pivotArea dataOnly="0" labelOnly="1" fieldPosition="0">
        <references count="3">
          <reference field="0" count="1" selected="0">
            <x v="173"/>
          </reference>
          <reference field="1" count="1" selected="0">
            <x v="648"/>
          </reference>
          <reference field="2" count="1">
            <x v="649"/>
          </reference>
        </references>
      </pivotArea>
    </format>
    <format dxfId="9024">
      <pivotArea dataOnly="0" labelOnly="1" fieldPosition="0">
        <references count="3">
          <reference field="0" count="1" selected="0">
            <x v="174"/>
          </reference>
          <reference field="1" count="1" selected="0">
            <x v="649"/>
          </reference>
          <reference field="2" count="1">
            <x v="650"/>
          </reference>
        </references>
      </pivotArea>
    </format>
    <format dxfId="9023">
      <pivotArea dataOnly="0" labelOnly="1" fieldPosition="0">
        <references count="3">
          <reference field="0" count="1" selected="0">
            <x v="175"/>
          </reference>
          <reference field="1" count="1" selected="0">
            <x v="650"/>
          </reference>
          <reference field="2" count="1">
            <x v="651"/>
          </reference>
        </references>
      </pivotArea>
    </format>
    <format dxfId="9022">
      <pivotArea dataOnly="0" labelOnly="1" fieldPosition="0">
        <references count="3">
          <reference field="0" count="1" selected="0">
            <x v="176"/>
          </reference>
          <reference field="1" count="1" selected="0">
            <x v="651"/>
          </reference>
          <reference field="2" count="1">
            <x v="652"/>
          </reference>
        </references>
      </pivotArea>
    </format>
    <format dxfId="9021">
      <pivotArea dataOnly="0" labelOnly="1" fieldPosition="0">
        <references count="3">
          <reference field="0" count="1" selected="0">
            <x v="177"/>
          </reference>
          <reference field="1" count="1" selected="0">
            <x v="652"/>
          </reference>
          <reference field="2" count="1">
            <x v="653"/>
          </reference>
        </references>
      </pivotArea>
    </format>
    <format dxfId="9020">
      <pivotArea dataOnly="0" labelOnly="1" fieldPosition="0">
        <references count="3">
          <reference field="0" count="1" selected="0">
            <x v="178"/>
          </reference>
          <reference field="1" count="1" selected="0">
            <x v="653"/>
          </reference>
          <reference field="2" count="1">
            <x v="654"/>
          </reference>
        </references>
      </pivotArea>
    </format>
    <format dxfId="9019">
      <pivotArea dataOnly="0" labelOnly="1" fieldPosition="0">
        <references count="3">
          <reference field="0" count="1" selected="0">
            <x v="179"/>
          </reference>
          <reference field="1" count="1" selected="0">
            <x v="654"/>
          </reference>
          <reference field="2" count="1">
            <x v="655"/>
          </reference>
        </references>
      </pivotArea>
    </format>
    <format dxfId="9018">
      <pivotArea dataOnly="0" labelOnly="1" fieldPosition="0">
        <references count="3">
          <reference field="0" count="1" selected="0">
            <x v="180"/>
          </reference>
          <reference field="1" count="1" selected="0">
            <x v="655"/>
          </reference>
          <reference field="2" count="1">
            <x v="656"/>
          </reference>
        </references>
      </pivotArea>
    </format>
    <format dxfId="9017">
      <pivotArea dataOnly="0" labelOnly="1" fieldPosition="0">
        <references count="3">
          <reference field="0" count="1" selected="0">
            <x v="181"/>
          </reference>
          <reference field="1" count="1" selected="0">
            <x v="656"/>
          </reference>
          <reference field="2" count="1">
            <x v="657"/>
          </reference>
        </references>
      </pivotArea>
    </format>
    <format dxfId="9016">
      <pivotArea dataOnly="0" labelOnly="1" fieldPosition="0">
        <references count="3">
          <reference field="0" count="1" selected="0">
            <x v="182"/>
          </reference>
          <reference field="1" count="1" selected="0">
            <x v="657"/>
          </reference>
          <reference field="2" count="1">
            <x v="658"/>
          </reference>
        </references>
      </pivotArea>
    </format>
    <format dxfId="9015">
      <pivotArea dataOnly="0" labelOnly="1" fieldPosition="0">
        <references count="3">
          <reference field="0" count="1" selected="0">
            <x v="183"/>
          </reference>
          <reference field="1" count="1" selected="0">
            <x v="658"/>
          </reference>
          <reference field="2" count="1">
            <x v="659"/>
          </reference>
        </references>
      </pivotArea>
    </format>
    <format dxfId="9014">
      <pivotArea dataOnly="0" labelOnly="1" fieldPosition="0">
        <references count="3">
          <reference field="0" count="1" selected="0">
            <x v="184"/>
          </reference>
          <reference field="1" count="1" selected="0">
            <x v="659"/>
          </reference>
          <reference field="2" count="1">
            <x v="660"/>
          </reference>
        </references>
      </pivotArea>
    </format>
    <format dxfId="9013">
      <pivotArea dataOnly="0" labelOnly="1" fieldPosition="0">
        <references count="3">
          <reference field="0" count="1" selected="0">
            <x v="185"/>
          </reference>
          <reference field="1" count="1" selected="0">
            <x v="660"/>
          </reference>
          <reference field="2" count="1">
            <x v="661"/>
          </reference>
        </references>
      </pivotArea>
    </format>
    <format dxfId="9012">
      <pivotArea dataOnly="0" labelOnly="1" fieldPosition="0">
        <references count="3">
          <reference field="0" count="1" selected="0">
            <x v="186"/>
          </reference>
          <reference field="1" count="1" selected="0">
            <x v="661"/>
          </reference>
          <reference field="2" count="1">
            <x v="662"/>
          </reference>
        </references>
      </pivotArea>
    </format>
    <format dxfId="9011">
      <pivotArea dataOnly="0" labelOnly="1" fieldPosition="0">
        <references count="3">
          <reference field="0" count="1" selected="0">
            <x v="187"/>
          </reference>
          <reference field="1" count="1" selected="0">
            <x v="662"/>
          </reference>
          <reference field="2" count="1">
            <x v="663"/>
          </reference>
        </references>
      </pivotArea>
    </format>
    <format dxfId="9010">
      <pivotArea dataOnly="0" labelOnly="1" fieldPosition="0">
        <references count="3">
          <reference field="0" count="1" selected="0">
            <x v="188"/>
          </reference>
          <reference field="1" count="1" selected="0">
            <x v="663"/>
          </reference>
          <reference field="2" count="1">
            <x v="664"/>
          </reference>
        </references>
      </pivotArea>
    </format>
    <format dxfId="9009">
      <pivotArea dataOnly="0" labelOnly="1" fieldPosition="0">
        <references count="3">
          <reference field="0" count="1" selected="0">
            <x v="189"/>
          </reference>
          <reference field="1" count="1" selected="0">
            <x v="664"/>
          </reference>
          <reference field="2" count="1">
            <x v="665"/>
          </reference>
        </references>
      </pivotArea>
    </format>
    <format dxfId="9008">
      <pivotArea dataOnly="0" labelOnly="1" fieldPosition="0">
        <references count="3">
          <reference field="0" count="1" selected="0">
            <x v="190"/>
          </reference>
          <reference field="1" count="1" selected="0">
            <x v="665"/>
          </reference>
          <reference field="2" count="1">
            <x v="666"/>
          </reference>
        </references>
      </pivotArea>
    </format>
    <format dxfId="9007">
      <pivotArea dataOnly="0" labelOnly="1" fieldPosition="0">
        <references count="3">
          <reference field="0" count="1" selected="0">
            <x v="191"/>
          </reference>
          <reference field="1" count="1" selected="0">
            <x v="666"/>
          </reference>
          <reference field="2" count="1">
            <x v="667"/>
          </reference>
        </references>
      </pivotArea>
    </format>
    <format dxfId="9006">
      <pivotArea dataOnly="0" labelOnly="1" fieldPosition="0">
        <references count="3">
          <reference field="0" count="1" selected="0">
            <x v="192"/>
          </reference>
          <reference field="1" count="1" selected="0">
            <x v="667"/>
          </reference>
          <reference field="2" count="1">
            <x v="668"/>
          </reference>
        </references>
      </pivotArea>
    </format>
    <format dxfId="9005">
      <pivotArea dataOnly="0" labelOnly="1" fieldPosition="0">
        <references count="3">
          <reference field="0" count="1" selected="0">
            <x v="193"/>
          </reference>
          <reference field="1" count="1" selected="0">
            <x v="668"/>
          </reference>
          <reference field="2" count="1">
            <x v="669"/>
          </reference>
        </references>
      </pivotArea>
    </format>
    <format dxfId="9004">
      <pivotArea dataOnly="0" labelOnly="1" fieldPosition="0">
        <references count="3">
          <reference field="0" count="1" selected="0">
            <x v="194"/>
          </reference>
          <reference field="1" count="1" selected="0">
            <x v="669"/>
          </reference>
          <reference field="2" count="1">
            <x v="670"/>
          </reference>
        </references>
      </pivotArea>
    </format>
    <format dxfId="9003">
      <pivotArea dataOnly="0" labelOnly="1" fieldPosition="0">
        <references count="3">
          <reference field="0" count="1" selected="0">
            <x v="195"/>
          </reference>
          <reference field="1" count="1" selected="0">
            <x v="670"/>
          </reference>
          <reference field="2" count="1">
            <x v="671"/>
          </reference>
        </references>
      </pivotArea>
    </format>
    <format dxfId="9002">
      <pivotArea dataOnly="0" labelOnly="1" fieldPosition="0">
        <references count="3">
          <reference field="0" count="1" selected="0">
            <x v="196"/>
          </reference>
          <reference field="1" count="1" selected="0">
            <x v="671"/>
          </reference>
          <reference field="2" count="1">
            <x v="672"/>
          </reference>
        </references>
      </pivotArea>
    </format>
    <format dxfId="9001">
      <pivotArea dataOnly="0" labelOnly="1" fieldPosition="0">
        <references count="3">
          <reference field="0" count="1" selected="0">
            <x v="197"/>
          </reference>
          <reference field="1" count="1" selected="0">
            <x v="672"/>
          </reference>
          <reference field="2" count="1">
            <x v="673"/>
          </reference>
        </references>
      </pivotArea>
    </format>
    <format dxfId="9000">
      <pivotArea dataOnly="0" labelOnly="1" fieldPosition="0">
        <references count="3">
          <reference field="0" count="1" selected="0">
            <x v="198"/>
          </reference>
          <reference field="1" count="1" selected="0">
            <x v="673"/>
          </reference>
          <reference field="2" count="1">
            <x v="674"/>
          </reference>
        </references>
      </pivotArea>
    </format>
    <format dxfId="8999">
      <pivotArea dataOnly="0" labelOnly="1" fieldPosition="0">
        <references count="3">
          <reference field="0" count="1" selected="0">
            <x v="199"/>
          </reference>
          <reference field="1" count="1" selected="0">
            <x v="674"/>
          </reference>
          <reference field="2" count="1">
            <x v="675"/>
          </reference>
        </references>
      </pivotArea>
    </format>
    <format dxfId="8998">
      <pivotArea dataOnly="0" labelOnly="1" fieldPosition="0">
        <references count="3">
          <reference field="0" count="1" selected="0">
            <x v="200"/>
          </reference>
          <reference field="1" count="1" selected="0">
            <x v="675"/>
          </reference>
          <reference field="2" count="1">
            <x v="676"/>
          </reference>
        </references>
      </pivotArea>
    </format>
    <format dxfId="8997">
      <pivotArea dataOnly="0" labelOnly="1" fieldPosition="0">
        <references count="3">
          <reference field="0" count="1" selected="0">
            <x v="201"/>
          </reference>
          <reference field="1" count="1" selected="0">
            <x v="676"/>
          </reference>
          <reference field="2" count="1">
            <x v="677"/>
          </reference>
        </references>
      </pivotArea>
    </format>
    <format dxfId="8996">
      <pivotArea dataOnly="0" labelOnly="1" fieldPosition="0">
        <references count="3">
          <reference field="0" count="1" selected="0">
            <x v="202"/>
          </reference>
          <reference field="1" count="1" selected="0">
            <x v="677"/>
          </reference>
          <reference field="2" count="1">
            <x v="678"/>
          </reference>
        </references>
      </pivotArea>
    </format>
    <format dxfId="8995">
      <pivotArea dataOnly="0" labelOnly="1" fieldPosition="0">
        <references count="3">
          <reference field="0" count="1" selected="0">
            <x v="203"/>
          </reference>
          <reference field="1" count="1" selected="0">
            <x v="678"/>
          </reference>
          <reference field="2" count="1">
            <x v="679"/>
          </reference>
        </references>
      </pivotArea>
    </format>
    <format dxfId="8994">
      <pivotArea dataOnly="0" labelOnly="1" fieldPosition="0">
        <references count="3">
          <reference field="0" count="1" selected="0">
            <x v="204"/>
          </reference>
          <reference field="1" count="1" selected="0">
            <x v="679"/>
          </reference>
          <reference field="2" count="1">
            <x v="680"/>
          </reference>
        </references>
      </pivotArea>
    </format>
    <format dxfId="8993">
      <pivotArea dataOnly="0" labelOnly="1" fieldPosition="0">
        <references count="3">
          <reference field="0" count="1" selected="0">
            <x v="205"/>
          </reference>
          <reference field="1" count="1" selected="0">
            <x v="680"/>
          </reference>
          <reference field="2" count="1">
            <x v="681"/>
          </reference>
        </references>
      </pivotArea>
    </format>
    <format dxfId="8992">
      <pivotArea dataOnly="0" labelOnly="1" fieldPosition="0">
        <references count="3">
          <reference field="0" count="1" selected="0">
            <x v="206"/>
          </reference>
          <reference field="1" count="1" selected="0">
            <x v="681"/>
          </reference>
          <reference field="2" count="1">
            <x v="682"/>
          </reference>
        </references>
      </pivotArea>
    </format>
    <format dxfId="8991">
      <pivotArea dataOnly="0" labelOnly="1" fieldPosition="0">
        <references count="3">
          <reference field="0" count="1" selected="0">
            <x v="207"/>
          </reference>
          <reference field="1" count="1" selected="0">
            <x v="682"/>
          </reference>
          <reference field="2" count="1">
            <x v="683"/>
          </reference>
        </references>
      </pivotArea>
    </format>
    <format dxfId="8990">
      <pivotArea dataOnly="0" labelOnly="1" fieldPosition="0">
        <references count="3">
          <reference field="0" count="1" selected="0">
            <x v="208"/>
          </reference>
          <reference field="1" count="1" selected="0">
            <x v="683"/>
          </reference>
          <reference field="2" count="1">
            <x v="684"/>
          </reference>
        </references>
      </pivotArea>
    </format>
    <format dxfId="8989">
      <pivotArea dataOnly="0" labelOnly="1" fieldPosition="0">
        <references count="3">
          <reference field="0" count="1" selected="0">
            <x v="209"/>
          </reference>
          <reference field="1" count="1" selected="0">
            <x v="684"/>
          </reference>
          <reference field="2" count="1">
            <x v="685"/>
          </reference>
        </references>
      </pivotArea>
    </format>
    <format dxfId="8988">
      <pivotArea dataOnly="0" labelOnly="1" fieldPosition="0">
        <references count="3">
          <reference field="0" count="1" selected="0">
            <x v="210"/>
          </reference>
          <reference field="1" count="1" selected="0">
            <x v="685"/>
          </reference>
          <reference field="2" count="1">
            <x v="686"/>
          </reference>
        </references>
      </pivotArea>
    </format>
    <format dxfId="8987">
      <pivotArea dataOnly="0" labelOnly="1" fieldPosition="0">
        <references count="3">
          <reference field="0" count="1" selected="0">
            <x v="211"/>
          </reference>
          <reference field="1" count="1" selected="0">
            <x v="686"/>
          </reference>
          <reference field="2" count="1">
            <x v="687"/>
          </reference>
        </references>
      </pivotArea>
    </format>
    <format dxfId="8986">
      <pivotArea dataOnly="0" labelOnly="1" fieldPosition="0">
        <references count="3">
          <reference field="0" count="1" selected="0">
            <x v="212"/>
          </reference>
          <reference field="1" count="1" selected="0">
            <x v="687"/>
          </reference>
          <reference field="2" count="1">
            <x v="688"/>
          </reference>
        </references>
      </pivotArea>
    </format>
    <format dxfId="8985">
      <pivotArea dataOnly="0" labelOnly="1" fieldPosition="0">
        <references count="3">
          <reference field="0" count="1" selected="0">
            <x v="213"/>
          </reference>
          <reference field="1" count="1" selected="0">
            <x v="688"/>
          </reference>
          <reference field="2" count="1">
            <x v="689"/>
          </reference>
        </references>
      </pivotArea>
    </format>
    <format dxfId="8984">
      <pivotArea dataOnly="0" labelOnly="1" fieldPosition="0">
        <references count="3">
          <reference field="0" count="1" selected="0">
            <x v="214"/>
          </reference>
          <reference field="1" count="1" selected="0">
            <x v="689"/>
          </reference>
          <reference field="2" count="1">
            <x v="690"/>
          </reference>
        </references>
      </pivotArea>
    </format>
    <format dxfId="8983">
      <pivotArea dataOnly="0" labelOnly="1" fieldPosition="0">
        <references count="3">
          <reference field="0" count="1" selected="0">
            <x v="215"/>
          </reference>
          <reference field="1" count="1" selected="0">
            <x v="690"/>
          </reference>
          <reference field="2" count="1">
            <x v="691"/>
          </reference>
        </references>
      </pivotArea>
    </format>
    <format dxfId="8982">
      <pivotArea dataOnly="0" labelOnly="1" fieldPosition="0">
        <references count="3">
          <reference field="0" count="1" selected="0">
            <x v="216"/>
          </reference>
          <reference field="1" count="1" selected="0">
            <x v="691"/>
          </reference>
          <reference field="2" count="1">
            <x v="692"/>
          </reference>
        </references>
      </pivotArea>
    </format>
    <format dxfId="8981">
      <pivotArea dataOnly="0" labelOnly="1" fieldPosition="0">
        <references count="3">
          <reference field="0" count="1" selected="0">
            <x v="217"/>
          </reference>
          <reference field="1" count="1" selected="0">
            <x v="692"/>
          </reference>
          <reference field="2" count="1">
            <x v="693"/>
          </reference>
        </references>
      </pivotArea>
    </format>
    <format dxfId="8980">
      <pivotArea dataOnly="0" labelOnly="1" fieldPosition="0">
        <references count="3">
          <reference field="0" count="1" selected="0">
            <x v="218"/>
          </reference>
          <reference field="1" count="1" selected="0">
            <x v="693"/>
          </reference>
          <reference field="2" count="1">
            <x v="694"/>
          </reference>
        </references>
      </pivotArea>
    </format>
    <format dxfId="8979">
      <pivotArea dataOnly="0" labelOnly="1" fieldPosition="0">
        <references count="3">
          <reference field="0" count="1" selected="0">
            <x v="219"/>
          </reference>
          <reference field="1" count="1" selected="0">
            <x v="694"/>
          </reference>
          <reference field="2" count="1">
            <x v="695"/>
          </reference>
        </references>
      </pivotArea>
    </format>
    <format dxfId="8978">
      <pivotArea dataOnly="0" labelOnly="1" fieldPosition="0">
        <references count="3">
          <reference field="0" count="1" selected="0">
            <x v="220"/>
          </reference>
          <reference field="1" count="1" selected="0">
            <x v="695"/>
          </reference>
          <reference field="2" count="1">
            <x v="696"/>
          </reference>
        </references>
      </pivotArea>
    </format>
    <format dxfId="8977">
      <pivotArea dataOnly="0" labelOnly="1" fieldPosition="0">
        <references count="3">
          <reference field="0" count="1" selected="0">
            <x v="221"/>
          </reference>
          <reference field="1" count="1" selected="0">
            <x v="696"/>
          </reference>
          <reference field="2" count="1">
            <x v="697"/>
          </reference>
        </references>
      </pivotArea>
    </format>
    <format dxfId="8976">
      <pivotArea dataOnly="0" labelOnly="1" fieldPosition="0">
        <references count="3">
          <reference field="0" count="1" selected="0">
            <x v="222"/>
          </reference>
          <reference field="1" count="1" selected="0">
            <x v="697"/>
          </reference>
          <reference field="2" count="1">
            <x v="698"/>
          </reference>
        </references>
      </pivotArea>
    </format>
    <format dxfId="8975">
      <pivotArea dataOnly="0" labelOnly="1" fieldPosition="0">
        <references count="3">
          <reference field="0" count="1" selected="0">
            <x v="223"/>
          </reference>
          <reference field="1" count="1" selected="0">
            <x v="698"/>
          </reference>
          <reference field="2" count="1">
            <x v="699"/>
          </reference>
        </references>
      </pivotArea>
    </format>
    <format dxfId="8974">
      <pivotArea dataOnly="0" labelOnly="1" fieldPosition="0">
        <references count="3">
          <reference field="0" count="1" selected="0">
            <x v="224"/>
          </reference>
          <reference field="1" count="1" selected="0">
            <x v="699"/>
          </reference>
          <reference field="2" count="1">
            <x v="700"/>
          </reference>
        </references>
      </pivotArea>
    </format>
    <format dxfId="8973">
      <pivotArea dataOnly="0" labelOnly="1" fieldPosition="0">
        <references count="3">
          <reference field="0" count="1" selected="0">
            <x v="225"/>
          </reference>
          <reference field="1" count="1" selected="0">
            <x v="700"/>
          </reference>
          <reference field="2" count="1">
            <x v="701"/>
          </reference>
        </references>
      </pivotArea>
    </format>
    <format dxfId="8972">
      <pivotArea dataOnly="0" labelOnly="1" fieldPosition="0">
        <references count="3">
          <reference field="0" count="1" selected="0">
            <x v="226"/>
          </reference>
          <reference field="1" count="1" selected="0">
            <x v="701"/>
          </reference>
          <reference field="2" count="1">
            <x v="702"/>
          </reference>
        </references>
      </pivotArea>
    </format>
    <format dxfId="8971">
      <pivotArea dataOnly="0" labelOnly="1" fieldPosition="0">
        <references count="3">
          <reference field="0" count="1" selected="0">
            <x v="227"/>
          </reference>
          <reference field="1" count="1" selected="0">
            <x v="702"/>
          </reference>
          <reference field="2" count="1">
            <x v="703"/>
          </reference>
        </references>
      </pivotArea>
    </format>
    <format dxfId="8970">
      <pivotArea dataOnly="0" labelOnly="1" fieldPosition="0">
        <references count="3">
          <reference field="0" count="1" selected="0">
            <x v="228"/>
          </reference>
          <reference field="1" count="1" selected="0">
            <x v="703"/>
          </reference>
          <reference field="2" count="1">
            <x v="704"/>
          </reference>
        </references>
      </pivotArea>
    </format>
    <format dxfId="8969">
      <pivotArea dataOnly="0" labelOnly="1" fieldPosition="0">
        <references count="3">
          <reference field="0" count="1" selected="0">
            <x v="229"/>
          </reference>
          <reference field="1" count="1" selected="0">
            <x v="704"/>
          </reference>
          <reference field="2" count="1">
            <x v="705"/>
          </reference>
        </references>
      </pivotArea>
    </format>
    <format dxfId="8968">
      <pivotArea dataOnly="0" labelOnly="1" fieldPosition="0">
        <references count="3">
          <reference field="0" count="1" selected="0">
            <x v="230"/>
          </reference>
          <reference field="1" count="1" selected="0">
            <x v="705"/>
          </reference>
          <reference field="2" count="1">
            <x v="706"/>
          </reference>
        </references>
      </pivotArea>
    </format>
    <format dxfId="8967">
      <pivotArea dataOnly="0" labelOnly="1" fieldPosition="0">
        <references count="3">
          <reference field="0" count="1" selected="0">
            <x v="231"/>
          </reference>
          <reference field="1" count="1" selected="0">
            <x v="706"/>
          </reference>
          <reference field="2" count="1">
            <x v="707"/>
          </reference>
        </references>
      </pivotArea>
    </format>
    <format dxfId="8966">
      <pivotArea dataOnly="0" labelOnly="1" fieldPosition="0">
        <references count="3">
          <reference field="0" count="1" selected="0">
            <x v="232"/>
          </reference>
          <reference field="1" count="1" selected="0">
            <x v="707"/>
          </reference>
          <reference field="2" count="1">
            <x v="708"/>
          </reference>
        </references>
      </pivotArea>
    </format>
    <format dxfId="8965">
      <pivotArea dataOnly="0" labelOnly="1" fieldPosition="0">
        <references count="3">
          <reference field="0" count="1" selected="0">
            <x v="233"/>
          </reference>
          <reference field="1" count="1" selected="0">
            <x v="708"/>
          </reference>
          <reference field="2" count="1">
            <x v="709"/>
          </reference>
        </references>
      </pivotArea>
    </format>
    <format dxfId="8964">
      <pivotArea dataOnly="0" labelOnly="1" fieldPosition="0">
        <references count="3">
          <reference field="0" count="1" selected="0">
            <x v="234"/>
          </reference>
          <reference field="1" count="1" selected="0">
            <x v="709"/>
          </reference>
          <reference field="2" count="1">
            <x v="710"/>
          </reference>
        </references>
      </pivotArea>
    </format>
    <format dxfId="8963">
      <pivotArea dataOnly="0" labelOnly="1" fieldPosition="0">
        <references count="3">
          <reference field="0" count="1" selected="0">
            <x v="235"/>
          </reference>
          <reference field="1" count="1" selected="0">
            <x v="710"/>
          </reference>
          <reference field="2" count="1">
            <x v="711"/>
          </reference>
        </references>
      </pivotArea>
    </format>
    <format dxfId="8962">
      <pivotArea dataOnly="0" labelOnly="1" fieldPosition="0">
        <references count="3">
          <reference field="0" count="1" selected="0">
            <x v="236"/>
          </reference>
          <reference field="1" count="1" selected="0">
            <x v="711"/>
          </reference>
          <reference field="2" count="1">
            <x v="712"/>
          </reference>
        </references>
      </pivotArea>
    </format>
    <format dxfId="8961">
      <pivotArea dataOnly="0" labelOnly="1" fieldPosition="0">
        <references count="3">
          <reference field="0" count="1" selected="0">
            <x v="237"/>
          </reference>
          <reference field="1" count="1" selected="0">
            <x v="712"/>
          </reference>
          <reference field="2" count="1">
            <x v="713"/>
          </reference>
        </references>
      </pivotArea>
    </format>
    <format dxfId="8960">
      <pivotArea dataOnly="0" labelOnly="1" fieldPosition="0">
        <references count="3">
          <reference field="0" count="1" selected="0">
            <x v="238"/>
          </reference>
          <reference field="1" count="1" selected="0">
            <x v="713"/>
          </reference>
          <reference field="2" count="1">
            <x v="714"/>
          </reference>
        </references>
      </pivotArea>
    </format>
    <format dxfId="8959">
      <pivotArea dataOnly="0" labelOnly="1" fieldPosition="0">
        <references count="3">
          <reference field="0" count="1" selected="0">
            <x v="239"/>
          </reference>
          <reference field="1" count="1" selected="0">
            <x v="714"/>
          </reference>
          <reference field="2" count="1">
            <x v="715"/>
          </reference>
        </references>
      </pivotArea>
    </format>
    <format dxfId="8958">
      <pivotArea dataOnly="0" labelOnly="1" fieldPosition="0">
        <references count="3">
          <reference field="0" count="1" selected="0">
            <x v="240"/>
          </reference>
          <reference field="1" count="1" selected="0">
            <x v="715"/>
          </reference>
          <reference field="2" count="1">
            <x v="716"/>
          </reference>
        </references>
      </pivotArea>
    </format>
    <format dxfId="8957">
      <pivotArea dataOnly="0" labelOnly="1" fieldPosition="0">
        <references count="3">
          <reference field="0" count="1" selected="0">
            <x v="241"/>
          </reference>
          <reference field="1" count="1" selected="0">
            <x v="716"/>
          </reference>
          <reference field="2" count="1">
            <x v="717"/>
          </reference>
        </references>
      </pivotArea>
    </format>
    <format dxfId="8956">
      <pivotArea dataOnly="0" labelOnly="1" fieldPosition="0">
        <references count="3">
          <reference field="0" count="1" selected="0">
            <x v="242"/>
          </reference>
          <reference field="1" count="1" selected="0">
            <x v="717"/>
          </reference>
          <reference field="2" count="1">
            <x v="718"/>
          </reference>
        </references>
      </pivotArea>
    </format>
    <format dxfId="8955">
      <pivotArea dataOnly="0" labelOnly="1" fieldPosition="0">
        <references count="3">
          <reference field="0" count="1" selected="0">
            <x v="243"/>
          </reference>
          <reference field="1" count="1" selected="0">
            <x v="718"/>
          </reference>
          <reference field="2" count="1">
            <x v="719"/>
          </reference>
        </references>
      </pivotArea>
    </format>
    <format dxfId="8954">
      <pivotArea dataOnly="0" labelOnly="1" fieldPosition="0">
        <references count="3">
          <reference field="0" count="1" selected="0">
            <x v="244"/>
          </reference>
          <reference field="1" count="1" selected="0">
            <x v="719"/>
          </reference>
          <reference field="2" count="1">
            <x v="720"/>
          </reference>
        </references>
      </pivotArea>
    </format>
    <format dxfId="8953">
      <pivotArea dataOnly="0" labelOnly="1" fieldPosition="0">
        <references count="3">
          <reference field="0" count="1" selected="0">
            <x v="245"/>
          </reference>
          <reference field="1" count="1" selected="0">
            <x v="720"/>
          </reference>
          <reference field="2" count="1">
            <x v="721"/>
          </reference>
        </references>
      </pivotArea>
    </format>
    <format dxfId="8952">
      <pivotArea dataOnly="0" labelOnly="1" fieldPosition="0">
        <references count="3">
          <reference field="0" count="1" selected="0">
            <x v="246"/>
          </reference>
          <reference field="1" count="1" selected="0">
            <x v="721"/>
          </reference>
          <reference field="2" count="1">
            <x v="722"/>
          </reference>
        </references>
      </pivotArea>
    </format>
    <format dxfId="8951">
      <pivotArea dataOnly="0" labelOnly="1" fieldPosition="0">
        <references count="3">
          <reference field="0" count="1" selected="0">
            <x v="247"/>
          </reference>
          <reference field="1" count="1" selected="0">
            <x v="722"/>
          </reference>
          <reference field="2" count="1">
            <x v="723"/>
          </reference>
        </references>
      </pivotArea>
    </format>
    <format dxfId="8950">
      <pivotArea dataOnly="0" labelOnly="1" fieldPosition="0">
        <references count="3">
          <reference field="0" count="1" selected="0">
            <x v="248"/>
          </reference>
          <reference field="1" count="1" selected="0">
            <x v="723"/>
          </reference>
          <reference field="2" count="1">
            <x v="724"/>
          </reference>
        </references>
      </pivotArea>
    </format>
    <format dxfId="8949">
      <pivotArea dataOnly="0" labelOnly="1" fieldPosition="0">
        <references count="3">
          <reference field="0" count="1" selected="0">
            <x v="249"/>
          </reference>
          <reference field="1" count="1" selected="0">
            <x v="724"/>
          </reference>
          <reference field="2" count="1">
            <x v="725"/>
          </reference>
        </references>
      </pivotArea>
    </format>
    <format dxfId="8948">
      <pivotArea dataOnly="0" labelOnly="1" fieldPosition="0">
        <references count="3">
          <reference field="0" count="1" selected="0">
            <x v="250"/>
          </reference>
          <reference field="1" count="1" selected="0">
            <x v="725"/>
          </reference>
          <reference field="2" count="1">
            <x v="726"/>
          </reference>
        </references>
      </pivotArea>
    </format>
    <format dxfId="8947">
      <pivotArea dataOnly="0" labelOnly="1" fieldPosition="0">
        <references count="3">
          <reference field="0" count="1" selected="0">
            <x v="251"/>
          </reference>
          <reference field="1" count="1" selected="0">
            <x v="726"/>
          </reference>
          <reference field="2" count="1">
            <x v="727"/>
          </reference>
        </references>
      </pivotArea>
    </format>
    <format dxfId="8946">
      <pivotArea dataOnly="0" labelOnly="1" fieldPosition="0">
        <references count="3">
          <reference field="0" count="1" selected="0">
            <x v="252"/>
          </reference>
          <reference field="1" count="1" selected="0">
            <x v="727"/>
          </reference>
          <reference field="2" count="1">
            <x v="728"/>
          </reference>
        </references>
      </pivotArea>
    </format>
    <format dxfId="8945">
      <pivotArea dataOnly="0" labelOnly="1" fieldPosition="0">
        <references count="3">
          <reference field="0" count="1" selected="0">
            <x v="253"/>
          </reference>
          <reference field="1" count="1" selected="0">
            <x v="728"/>
          </reference>
          <reference field="2" count="1">
            <x v="729"/>
          </reference>
        </references>
      </pivotArea>
    </format>
    <format dxfId="8944">
      <pivotArea dataOnly="0" labelOnly="1" fieldPosition="0">
        <references count="3">
          <reference field="0" count="1" selected="0">
            <x v="254"/>
          </reference>
          <reference field="1" count="1" selected="0">
            <x v="729"/>
          </reference>
          <reference field="2" count="1">
            <x v="730"/>
          </reference>
        </references>
      </pivotArea>
    </format>
    <format dxfId="8943">
      <pivotArea dataOnly="0" labelOnly="1" fieldPosition="0">
        <references count="3">
          <reference field="0" count="1" selected="0">
            <x v="255"/>
          </reference>
          <reference field="1" count="1" selected="0">
            <x v="730"/>
          </reference>
          <reference field="2" count="1">
            <x v="731"/>
          </reference>
        </references>
      </pivotArea>
    </format>
    <format dxfId="8942">
      <pivotArea dataOnly="0" labelOnly="1" fieldPosition="0">
        <references count="3">
          <reference field="0" count="1" selected="0">
            <x v="256"/>
          </reference>
          <reference field="1" count="1" selected="0">
            <x v="731"/>
          </reference>
          <reference field="2" count="1">
            <x v="732"/>
          </reference>
        </references>
      </pivotArea>
    </format>
    <format dxfId="8941">
      <pivotArea dataOnly="0" labelOnly="1" fieldPosition="0">
        <references count="3">
          <reference field="0" count="1" selected="0">
            <x v="257"/>
          </reference>
          <reference field="1" count="1" selected="0">
            <x v="732"/>
          </reference>
          <reference field="2" count="1">
            <x v="733"/>
          </reference>
        </references>
      </pivotArea>
    </format>
    <format dxfId="8940">
      <pivotArea dataOnly="0" labelOnly="1" fieldPosition="0">
        <references count="3">
          <reference field="0" count="1" selected="0">
            <x v="258"/>
          </reference>
          <reference field="1" count="1" selected="0">
            <x v="733"/>
          </reference>
          <reference field="2" count="1">
            <x v="734"/>
          </reference>
        </references>
      </pivotArea>
    </format>
    <format dxfId="8939">
      <pivotArea dataOnly="0" labelOnly="1" fieldPosition="0">
        <references count="3">
          <reference field="0" count="1" selected="0">
            <x v="259"/>
          </reference>
          <reference field="1" count="1" selected="0">
            <x v="734"/>
          </reference>
          <reference field="2" count="1">
            <x v="735"/>
          </reference>
        </references>
      </pivotArea>
    </format>
    <format dxfId="8938">
      <pivotArea dataOnly="0" labelOnly="1" fieldPosition="0">
        <references count="3">
          <reference field="0" count="1" selected="0">
            <x v="260"/>
          </reference>
          <reference field="1" count="1" selected="0">
            <x v="735"/>
          </reference>
          <reference field="2" count="1">
            <x v="736"/>
          </reference>
        </references>
      </pivotArea>
    </format>
    <format dxfId="8937">
      <pivotArea dataOnly="0" labelOnly="1" fieldPosition="0">
        <references count="3">
          <reference field="0" count="1" selected="0">
            <x v="261"/>
          </reference>
          <reference field="1" count="1" selected="0">
            <x v="736"/>
          </reference>
          <reference field="2" count="1">
            <x v="737"/>
          </reference>
        </references>
      </pivotArea>
    </format>
    <format dxfId="8936">
      <pivotArea dataOnly="0" labelOnly="1" fieldPosition="0">
        <references count="3">
          <reference field="0" count="1" selected="0">
            <x v="262"/>
          </reference>
          <reference field="1" count="1" selected="0">
            <x v="737"/>
          </reference>
          <reference field="2" count="1">
            <x v="738"/>
          </reference>
        </references>
      </pivotArea>
    </format>
    <format dxfId="8935">
      <pivotArea dataOnly="0" labelOnly="1" fieldPosition="0">
        <references count="3">
          <reference field="0" count="1" selected="0">
            <x v="263"/>
          </reference>
          <reference field="1" count="1" selected="0">
            <x v="738"/>
          </reference>
          <reference field="2" count="1">
            <x v="739"/>
          </reference>
        </references>
      </pivotArea>
    </format>
    <format dxfId="8934">
      <pivotArea dataOnly="0" labelOnly="1" fieldPosition="0">
        <references count="3">
          <reference field="0" count="1" selected="0">
            <x v="264"/>
          </reference>
          <reference field="1" count="1" selected="0">
            <x v="739"/>
          </reference>
          <reference field="2" count="1">
            <x v="740"/>
          </reference>
        </references>
      </pivotArea>
    </format>
    <format dxfId="8933">
      <pivotArea dataOnly="0" labelOnly="1" fieldPosition="0">
        <references count="3">
          <reference field="0" count="1" selected="0">
            <x v="265"/>
          </reference>
          <reference field="1" count="1" selected="0">
            <x v="740"/>
          </reference>
          <reference field="2" count="1">
            <x v="741"/>
          </reference>
        </references>
      </pivotArea>
    </format>
    <format dxfId="8932">
      <pivotArea dataOnly="0" labelOnly="1" fieldPosition="0">
        <references count="3">
          <reference field="0" count="1" selected="0">
            <x v="266"/>
          </reference>
          <reference field="1" count="1" selected="0">
            <x v="741"/>
          </reference>
          <reference field="2" count="1">
            <x v="742"/>
          </reference>
        </references>
      </pivotArea>
    </format>
    <format dxfId="8931">
      <pivotArea dataOnly="0" labelOnly="1" fieldPosition="0">
        <references count="3">
          <reference field="0" count="1" selected="0">
            <x v="267"/>
          </reference>
          <reference field="1" count="1" selected="0">
            <x v="742"/>
          </reference>
          <reference field="2" count="1">
            <x v="743"/>
          </reference>
        </references>
      </pivotArea>
    </format>
    <format dxfId="8930">
      <pivotArea dataOnly="0" labelOnly="1" fieldPosition="0">
        <references count="3">
          <reference field="0" count="1" selected="0">
            <x v="268"/>
          </reference>
          <reference field="1" count="1" selected="0">
            <x v="743"/>
          </reference>
          <reference field="2" count="1">
            <x v="744"/>
          </reference>
        </references>
      </pivotArea>
    </format>
    <format dxfId="8929">
      <pivotArea dataOnly="0" labelOnly="1" fieldPosition="0">
        <references count="3">
          <reference field="0" count="1" selected="0">
            <x v="269"/>
          </reference>
          <reference field="1" count="1" selected="0">
            <x v="744"/>
          </reference>
          <reference field="2" count="1">
            <x v="745"/>
          </reference>
        </references>
      </pivotArea>
    </format>
    <format dxfId="8928">
      <pivotArea dataOnly="0" labelOnly="1" fieldPosition="0">
        <references count="3">
          <reference field="0" count="1" selected="0">
            <x v="270"/>
          </reference>
          <reference field="1" count="1" selected="0">
            <x v="745"/>
          </reference>
          <reference field="2" count="1">
            <x v="746"/>
          </reference>
        </references>
      </pivotArea>
    </format>
    <format dxfId="8927">
      <pivotArea dataOnly="0" labelOnly="1" fieldPosition="0">
        <references count="3">
          <reference field="0" count="1" selected="0">
            <x v="271"/>
          </reference>
          <reference field="1" count="1" selected="0">
            <x v="746"/>
          </reference>
          <reference field="2" count="1">
            <x v="747"/>
          </reference>
        </references>
      </pivotArea>
    </format>
    <format dxfId="8926">
      <pivotArea dataOnly="0" labelOnly="1" fieldPosition="0">
        <references count="3">
          <reference field="0" count="1" selected="0">
            <x v="272"/>
          </reference>
          <reference field="1" count="1" selected="0">
            <x v="747"/>
          </reference>
          <reference field="2" count="1">
            <x v="748"/>
          </reference>
        </references>
      </pivotArea>
    </format>
    <format dxfId="8925">
      <pivotArea dataOnly="0" labelOnly="1" fieldPosition="0">
        <references count="3">
          <reference field="0" count="1" selected="0">
            <x v="273"/>
          </reference>
          <reference field="1" count="1" selected="0">
            <x v="748"/>
          </reference>
          <reference field="2" count="1">
            <x v="749"/>
          </reference>
        </references>
      </pivotArea>
    </format>
    <format dxfId="8924">
      <pivotArea dataOnly="0" labelOnly="1" fieldPosition="0">
        <references count="3">
          <reference field="0" count="1" selected="0">
            <x v="274"/>
          </reference>
          <reference field="1" count="1" selected="0">
            <x v="749"/>
          </reference>
          <reference field="2" count="1">
            <x v="750"/>
          </reference>
        </references>
      </pivotArea>
    </format>
    <format dxfId="8923">
      <pivotArea dataOnly="0" labelOnly="1" fieldPosition="0">
        <references count="3">
          <reference field="0" count="1" selected="0">
            <x v="275"/>
          </reference>
          <reference field="1" count="1" selected="0">
            <x v="750"/>
          </reference>
          <reference field="2" count="1">
            <x v="751"/>
          </reference>
        </references>
      </pivotArea>
    </format>
    <format dxfId="8922">
      <pivotArea dataOnly="0" labelOnly="1" fieldPosition="0">
        <references count="3">
          <reference field="0" count="1" selected="0">
            <x v="276"/>
          </reference>
          <reference field="1" count="1" selected="0">
            <x v="751"/>
          </reference>
          <reference field="2" count="1">
            <x v="752"/>
          </reference>
        </references>
      </pivotArea>
    </format>
    <format dxfId="8921">
      <pivotArea dataOnly="0" labelOnly="1" fieldPosition="0">
        <references count="3">
          <reference field="0" count="1" selected="0">
            <x v="277"/>
          </reference>
          <reference field="1" count="1" selected="0">
            <x v="752"/>
          </reference>
          <reference field="2" count="1">
            <x v="753"/>
          </reference>
        </references>
      </pivotArea>
    </format>
    <format dxfId="8920">
      <pivotArea dataOnly="0" labelOnly="1" fieldPosition="0">
        <references count="3">
          <reference field="0" count="1" selected="0">
            <x v="278"/>
          </reference>
          <reference field="1" count="1" selected="0">
            <x v="753"/>
          </reference>
          <reference field="2" count="1">
            <x v="754"/>
          </reference>
        </references>
      </pivotArea>
    </format>
    <format dxfId="8919">
      <pivotArea dataOnly="0" labelOnly="1" fieldPosition="0">
        <references count="3">
          <reference field="0" count="1" selected="0">
            <x v="279"/>
          </reference>
          <reference field="1" count="1" selected="0">
            <x v="754"/>
          </reference>
          <reference field="2" count="1">
            <x v="755"/>
          </reference>
        </references>
      </pivotArea>
    </format>
    <format dxfId="8918">
      <pivotArea dataOnly="0" labelOnly="1" fieldPosition="0">
        <references count="3">
          <reference field="0" count="1" selected="0">
            <x v="280"/>
          </reference>
          <reference field="1" count="1" selected="0">
            <x v="755"/>
          </reference>
          <reference field="2" count="1">
            <x v="756"/>
          </reference>
        </references>
      </pivotArea>
    </format>
    <format dxfId="8917">
      <pivotArea dataOnly="0" labelOnly="1" fieldPosition="0">
        <references count="3">
          <reference field="0" count="1" selected="0">
            <x v="281"/>
          </reference>
          <reference field="1" count="1" selected="0">
            <x v="756"/>
          </reference>
          <reference field="2" count="1">
            <x v="757"/>
          </reference>
        </references>
      </pivotArea>
    </format>
    <format dxfId="8916">
      <pivotArea dataOnly="0" labelOnly="1" fieldPosition="0">
        <references count="3">
          <reference field="0" count="1" selected="0">
            <x v="282"/>
          </reference>
          <reference field="1" count="1" selected="0">
            <x v="757"/>
          </reference>
          <reference field="2" count="1">
            <x v="758"/>
          </reference>
        </references>
      </pivotArea>
    </format>
    <format dxfId="8915">
      <pivotArea dataOnly="0" labelOnly="1" fieldPosition="0">
        <references count="3">
          <reference field="0" count="1" selected="0">
            <x v="283"/>
          </reference>
          <reference field="1" count="1" selected="0">
            <x v="758"/>
          </reference>
          <reference field="2" count="1">
            <x v="759"/>
          </reference>
        </references>
      </pivotArea>
    </format>
    <format dxfId="8914">
      <pivotArea dataOnly="0" labelOnly="1" fieldPosition="0">
        <references count="3">
          <reference field="0" count="1" selected="0">
            <x v="284"/>
          </reference>
          <reference field="1" count="1" selected="0">
            <x v="759"/>
          </reference>
          <reference field="2" count="1">
            <x v="760"/>
          </reference>
        </references>
      </pivotArea>
    </format>
    <format dxfId="8913">
      <pivotArea dataOnly="0" labelOnly="1" fieldPosition="0">
        <references count="3">
          <reference field="0" count="1" selected="0">
            <x v="285"/>
          </reference>
          <reference field="1" count="1" selected="0">
            <x v="760"/>
          </reference>
          <reference field="2" count="1">
            <x v="761"/>
          </reference>
        </references>
      </pivotArea>
    </format>
    <format dxfId="8912">
      <pivotArea dataOnly="0" labelOnly="1" fieldPosition="0">
        <references count="3">
          <reference field="0" count="1" selected="0">
            <x v="286"/>
          </reference>
          <reference field="1" count="1" selected="0">
            <x v="761"/>
          </reference>
          <reference field="2" count="1">
            <x v="762"/>
          </reference>
        </references>
      </pivotArea>
    </format>
    <format dxfId="8911">
      <pivotArea dataOnly="0" labelOnly="1" fieldPosition="0">
        <references count="3">
          <reference field="0" count="1" selected="0">
            <x v="287"/>
          </reference>
          <reference field="1" count="1" selected="0">
            <x v="762"/>
          </reference>
          <reference field="2" count="1">
            <x v="763"/>
          </reference>
        </references>
      </pivotArea>
    </format>
    <format dxfId="8910">
      <pivotArea dataOnly="0" labelOnly="1" fieldPosition="0">
        <references count="3">
          <reference field="0" count="1" selected="0">
            <x v="288"/>
          </reference>
          <reference field="1" count="1" selected="0">
            <x v="763"/>
          </reference>
          <reference field="2" count="1">
            <x v="764"/>
          </reference>
        </references>
      </pivotArea>
    </format>
    <format dxfId="8909">
      <pivotArea dataOnly="0" labelOnly="1" fieldPosition="0">
        <references count="3">
          <reference field="0" count="1" selected="0">
            <x v="289"/>
          </reference>
          <reference field="1" count="1" selected="0">
            <x v="764"/>
          </reference>
          <reference field="2" count="1">
            <x v="765"/>
          </reference>
        </references>
      </pivotArea>
    </format>
    <format dxfId="8908">
      <pivotArea dataOnly="0" labelOnly="1" fieldPosition="0">
        <references count="3">
          <reference field="0" count="1" selected="0">
            <x v="290"/>
          </reference>
          <reference field="1" count="1" selected="0">
            <x v="765"/>
          </reference>
          <reference field="2" count="1">
            <x v="766"/>
          </reference>
        </references>
      </pivotArea>
    </format>
    <format dxfId="8907">
      <pivotArea dataOnly="0" labelOnly="1" fieldPosition="0">
        <references count="3">
          <reference field="0" count="1" selected="0">
            <x v="291"/>
          </reference>
          <reference field="1" count="1" selected="0">
            <x v="766"/>
          </reference>
          <reference field="2" count="1">
            <x v="767"/>
          </reference>
        </references>
      </pivotArea>
    </format>
    <format dxfId="8906">
      <pivotArea dataOnly="0" labelOnly="1" fieldPosition="0">
        <references count="3">
          <reference field="0" count="1" selected="0">
            <x v="292"/>
          </reference>
          <reference field="1" count="1" selected="0">
            <x v="767"/>
          </reference>
          <reference field="2" count="1">
            <x v="768"/>
          </reference>
        </references>
      </pivotArea>
    </format>
    <format dxfId="8905">
      <pivotArea dataOnly="0" labelOnly="1" fieldPosition="0">
        <references count="3">
          <reference field="0" count="1" selected="0">
            <x v="293"/>
          </reference>
          <reference field="1" count="1" selected="0">
            <x v="768"/>
          </reference>
          <reference field="2" count="1">
            <x v="769"/>
          </reference>
        </references>
      </pivotArea>
    </format>
    <format dxfId="8904">
      <pivotArea dataOnly="0" labelOnly="1" fieldPosition="0">
        <references count="3">
          <reference field="0" count="1" selected="0">
            <x v="294"/>
          </reference>
          <reference field="1" count="1" selected="0">
            <x v="769"/>
          </reference>
          <reference field="2" count="1">
            <x v="770"/>
          </reference>
        </references>
      </pivotArea>
    </format>
    <format dxfId="8903">
      <pivotArea dataOnly="0" labelOnly="1" fieldPosition="0">
        <references count="3">
          <reference field="0" count="1" selected="0">
            <x v="295"/>
          </reference>
          <reference field="1" count="1" selected="0">
            <x v="770"/>
          </reference>
          <reference field="2" count="1">
            <x v="771"/>
          </reference>
        </references>
      </pivotArea>
    </format>
    <format dxfId="8902">
      <pivotArea dataOnly="0" labelOnly="1" fieldPosition="0">
        <references count="3">
          <reference field="0" count="1" selected="0">
            <x v="296"/>
          </reference>
          <reference field="1" count="1" selected="0">
            <x v="771"/>
          </reference>
          <reference field="2" count="1">
            <x v="772"/>
          </reference>
        </references>
      </pivotArea>
    </format>
    <format dxfId="8901">
      <pivotArea dataOnly="0" labelOnly="1" fieldPosition="0">
        <references count="3">
          <reference field="0" count="1" selected="0">
            <x v="297"/>
          </reference>
          <reference field="1" count="1" selected="0">
            <x v="772"/>
          </reference>
          <reference field="2" count="1">
            <x v="773"/>
          </reference>
        </references>
      </pivotArea>
    </format>
    <format dxfId="8900">
      <pivotArea dataOnly="0" labelOnly="1" fieldPosition="0">
        <references count="3">
          <reference field="0" count="1" selected="0">
            <x v="298"/>
          </reference>
          <reference field="1" count="1" selected="0">
            <x v="773"/>
          </reference>
          <reference field="2" count="1">
            <x v="774"/>
          </reference>
        </references>
      </pivotArea>
    </format>
    <format dxfId="8899">
      <pivotArea dataOnly="0" labelOnly="1" fieldPosition="0">
        <references count="3">
          <reference field="0" count="1" selected="0">
            <x v="299"/>
          </reference>
          <reference field="1" count="1" selected="0">
            <x v="774"/>
          </reference>
          <reference field="2" count="1">
            <x v="775"/>
          </reference>
        </references>
      </pivotArea>
    </format>
    <format dxfId="8898">
      <pivotArea dataOnly="0" labelOnly="1" fieldPosition="0">
        <references count="3">
          <reference field="0" count="1" selected="0">
            <x v="300"/>
          </reference>
          <reference field="1" count="1" selected="0">
            <x v="775"/>
          </reference>
          <reference field="2" count="1">
            <x v="776"/>
          </reference>
        </references>
      </pivotArea>
    </format>
    <format dxfId="8897">
      <pivotArea dataOnly="0" labelOnly="1" fieldPosition="0">
        <references count="3">
          <reference field="0" count="1" selected="0">
            <x v="301"/>
          </reference>
          <reference field="1" count="1" selected="0">
            <x v="776"/>
          </reference>
          <reference field="2" count="1">
            <x v="777"/>
          </reference>
        </references>
      </pivotArea>
    </format>
    <format dxfId="8896">
      <pivotArea dataOnly="0" labelOnly="1" fieldPosition="0">
        <references count="3">
          <reference field="0" count="1" selected="0">
            <x v="302"/>
          </reference>
          <reference field="1" count="1" selected="0">
            <x v="777"/>
          </reference>
          <reference field="2" count="1">
            <x v="778"/>
          </reference>
        </references>
      </pivotArea>
    </format>
    <format dxfId="8895">
      <pivotArea dataOnly="0" labelOnly="1" fieldPosition="0">
        <references count="3">
          <reference field="0" count="1" selected="0">
            <x v="303"/>
          </reference>
          <reference field="1" count="1" selected="0">
            <x v="778"/>
          </reference>
          <reference field="2" count="1">
            <x v="779"/>
          </reference>
        </references>
      </pivotArea>
    </format>
    <format dxfId="8894">
      <pivotArea dataOnly="0" labelOnly="1" fieldPosition="0">
        <references count="3">
          <reference field="0" count="1" selected="0">
            <x v="304"/>
          </reference>
          <reference field="1" count="1" selected="0">
            <x v="779"/>
          </reference>
          <reference field="2" count="1">
            <x v="780"/>
          </reference>
        </references>
      </pivotArea>
    </format>
    <format dxfId="8893">
      <pivotArea dataOnly="0" labelOnly="1" fieldPosition="0">
        <references count="3">
          <reference field="0" count="1" selected="0">
            <x v="305"/>
          </reference>
          <reference field="1" count="1" selected="0">
            <x v="780"/>
          </reference>
          <reference field="2" count="1">
            <x v="781"/>
          </reference>
        </references>
      </pivotArea>
    </format>
    <format dxfId="8892">
      <pivotArea dataOnly="0" labelOnly="1" fieldPosition="0">
        <references count="3">
          <reference field="0" count="1" selected="0">
            <x v="306"/>
          </reference>
          <reference field="1" count="1" selected="0">
            <x v="781"/>
          </reference>
          <reference field="2" count="1">
            <x v="782"/>
          </reference>
        </references>
      </pivotArea>
    </format>
    <format dxfId="8891">
      <pivotArea dataOnly="0" labelOnly="1" fieldPosition="0">
        <references count="3">
          <reference field="0" count="1" selected="0">
            <x v="307"/>
          </reference>
          <reference field="1" count="1" selected="0">
            <x v="782"/>
          </reference>
          <reference field="2" count="1">
            <x v="783"/>
          </reference>
        </references>
      </pivotArea>
    </format>
    <format dxfId="8890">
      <pivotArea dataOnly="0" labelOnly="1" fieldPosition="0">
        <references count="3">
          <reference field="0" count="1" selected="0">
            <x v="308"/>
          </reference>
          <reference field="1" count="1" selected="0">
            <x v="783"/>
          </reference>
          <reference field="2" count="1">
            <x v="784"/>
          </reference>
        </references>
      </pivotArea>
    </format>
    <format dxfId="8889">
      <pivotArea dataOnly="0" labelOnly="1" fieldPosition="0">
        <references count="3">
          <reference field="0" count="1" selected="0">
            <x v="309"/>
          </reference>
          <reference field="1" count="1" selected="0">
            <x v="784"/>
          </reference>
          <reference field="2" count="1">
            <x v="785"/>
          </reference>
        </references>
      </pivotArea>
    </format>
    <format dxfId="8888">
      <pivotArea dataOnly="0" labelOnly="1" fieldPosition="0">
        <references count="3">
          <reference field="0" count="1" selected="0">
            <x v="310"/>
          </reference>
          <reference field="1" count="1" selected="0">
            <x v="785"/>
          </reference>
          <reference field="2" count="1">
            <x v="786"/>
          </reference>
        </references>
      </pivotArea>
    </format>
    <format dxfId="8887">
      <pivotArea dataOnly="0" labelOnly="1" fieldPosition="0">
        <references count="3">
          <reference field="0" count="1" selected="0">
            <x v="311"/>
          </reference>
          <reference field="1" count="1" selected="0">
            <x v="786"/>
          </reference>
          <reference field="2" count="1">
            <x v="787"/>
          </reference>
        </references>
      </pivotArea>
    </format>
    <format dxfId="8886">
      <pivotArea dataOnly="0" labelOnly="1" fieldPosition="0">
        <references count="3">
          <reference field="0" count="1" selected="0">
            <x v="312"/>
          </reference>
          <reference field="1" count="1" selected="0">
            <x v="787"/>
          </reference>
          <reference field="2" count="1">
            <x v="788"/>
          </reference>
        </references>
      </pivotArea>
    </format>
    <format dxfId="8885">
      <pivotArea dataOnly="0" labelOnly="1" fieldPosition="0">
        <references count="3">
          <reference field="0" count="1" selected="0">
            <x v="313"/>
          </reference>
          <reference field="1" count="1" selected="0">
            <x v="788"/>
          </reference>
          <reference field="2" count="1">
            <x v="789"/>
          </reference>
        </references>
      </pivotArea>
    </format>
    <format dxfId="8884">
      <pivotArea dataOnly="0" labelOnly="1" fieldPosition="0">
        <references count="3">
          <reference field="0" count="1" selected="0">
            <x v="314"/>
          </reference>
          <reference field="1" count="1" selected="0">
            <x v="789"/>
          </reference>
          <reference field="2" count="1">
            <x v="790"/>
          </reference>
        </references>
      </pivotArea>
    </format>
    <format dxfId="8883">
      <pivotArea dataOnly="0" labelOnly="1" fieldPosition="0">
        <references count="3">
          <reference field="0" count="1" selected="0">
            <x v="315"/>
          </reference>
          <reference field="1" count="1" selected="0">
            <x v="790"/>
          </reference>
          <reference field="2" count="1">
            <x v="791"/>
          </reference>
        </references>
      </pivotArea>
    </format>
    <format dxfId="8882">
      <pivotArea dataOnly="0" labelOnly="1" fieldPosition="0">
        <references count="3">
          <reference field="0" count="1" selected="0">
            <x v="316"/>
          </reference>
          <reference field="1" count="1" selected="0">
            <x v="791"/>
          </reference>
          <reference field="2" count="1">
            <x v="792"/>
          </reference>
        </references>
      </pivotArea>
    </format>
    <format dxfId="8881">
      <pivotArea dataOnly="0" labelOnly="1" fieldPosition="0">
        <references count="3">
          <reference field="0" count="1" selected="0">
            <x v="317"/>
          </reference>
          <reference field="1" count="1" selected="0">
            <x v="792"/>
          </reference>
          <reference field="2" count="1">
            <x v="793"/>
          </reference>
        </references>
      </pivotArea>
    </format>
    <format dxfId="8880">
      <pivotArea dataOnly="0" labelOnly="1" fieldPosition="0">
        <references count="3">
          <reference field="0" count="1" selected="0">
            <x v="318"/>
          </reference>
          <reference field="1" count="1" selected="0">
            <x v="793"/>
          </reference>
          <reference field="2" count="1">
            <x v="794"/>
          </reference>
        </references>
      </pivotArea>
    </format>
    <format dxfId="8879">
      <pivotArea dataOnly="0" labelOnly="1" fieldPosition="0">
        <references count="3">
          <reference field="0" count="1" selected="0">
            <x v="319"/>
          </reference>
          <reference field="1" count="1" selected="0">
            <x v="794"/>
          </reference>
          <reference field="2" count="1">
            <x v="795"/>
          </reference>
        </references>
      </pivotArea>
    </format>
    <format dxfId="8878">
      <pivotArea dataOnly="0" labelOnly="1" fieldPosition="0">
        <references count="3">
          <reference field="0" count="1" selected="0">
            <x v="320"/>
          </reference>
          <reference field="1" count="1" selected="0">
            <x v="795"/>
          </reference>
          <reference field="2" count="1">
            <x v="796"/>
          </reference>
        </references>
      </pivotArea>
    </format>
    <format dxfId="8877">
      <pivotArea dataOnly="0" labelOnly="1" fieldPosition="0">
        <references count="3">
          <reference field="0" count="1" selected="0">
            <x v="321"/>
          </reference>
          <reference field="1" count="1" selected="0">
            <x v="796"/>
          </reference>
          <reference field="2" count="1">
            <x v="797"/>
          </reference>
        </references>
      </pivotArea>
    </format>
    <format dxfId="8876">
      <pivotArea dataOnly="0" labelOnly="1" fieldPosition="0">
        <references count="3">
          <reference field="0" count="1" selected="0">
            <x v="322"/>
          </reference>
          <reference field="1" count="1" selected="0">
            <x v="797"/>
          </reference>
          <reference field="2" count="1">
            <x v="798"/>
          </reference>
        </references>
      </pivotArea>
    </format>
    <format dxfId="8875">
      <pivotArea dataOnly="0" labelOnly="1" fieldPosition="0">
        <references count="3">
          <reference field="0" count="1" selected="0">
            <x v="323"/>
          </reference>
          <reference field="1" count="1" selected="0">
            <x v="798"/>
          </reference>
          <reference field="2" count="1">
            <x v="799"/>
          </reference>
        </references>
      </pivotArea>
    </format>
    <format dxfId="8874">
      <pivotArea dataOnly="0" labelOnly="1" fieldPosition="0">
        <references count="3">
          <reference field="0" count="1" selected="0">
            <x v="324"/>
          </reference>
          <reference field="1" count="1" selected="0">
            <x v="799"/>
          </reference>
          <reference field="2" count="1">
            <x v="800"/>
          </reference>
        </references>
      </pivotArea>
    </format>
    <format dxfId="8873">
      <pivotArea dataOnly="0" labelOnly="1" fieldPosition="0">
        <references count="3">
          <reference field="0" count="1" selected="0">
            <x v="325"/>
          </reference>
          <reference field="1" count="1" selected="0">
            <x v="800"/>
          </reference>
          <reference field="2" count="1">
            <x v="801"/>
          </reference>
        </references>
      </pivotArea>
    </format>
    <format dxfId="8872">
      <pivotArea dataOnly="0" labelOnly="1" fieldPosition="0">
        <references count="3">
          <reference field="0" count="1" selected="0">
            <x v="326"/>
          </reference>
          <reference field="1" count="1" selected="0">
            <x v="801"/>
          </reference>
          <reference field="2" count="1">
            <x v="802"/>
          </reference>
        </references>
      </pivotArea>
    </format>
    <format dxfId="8871">
      <pivotArea dataOnly="0" labelOnly="1" fieldPosition="0">
        <references count="3">
          <reference field="0" count="1" selected="0">
            <x v="327"/>
          </reference>
          <reference field="1" count="1" selected="0">
            <x v="802"/>
          </reference>
          <reference field="2" count="1">
            <x v="803"/>
          </reference>
        </references>
      </pivotArea>
    </format>
    <format dxfId="8870">
      <pivotArea dataOnly="0" labelOnly="1" fieldPosition="0">
        <references count="3">
          <reference field="0" count="1" selected="0">
            <x v="328"/>
          </reference>
          <reference field="1" count="1" selected="0">
            <x v="803"/>
          </reference>
          <reference field="2" count="1">
            <x v="804"/>
          </reference>
        </references>
      </pivotArea>
    </format>
    <format dxfId="8869">
      <pivotArea dataOnly="0" labelOnly="1" fieldPosition="0">
        <references count="3">
          <reference field="0" count="1" selected="0">
            <x v="329"/>
          </reference>
          <reference field="1" count="1" selected="0">
            <x v="804"/>
          </reference>
          <reference field="2" count="1">
            <x v="805"/>
          </reference>
        </references>
      </pivotArea>
    </format>
    <format dxfId="8868">
      <pivotArea dataOnly="0" labelOnly="1" fieldPosition="0">
        <references count="3">
          <reference field="0" count="1" selected="0">
            <x v="330"/>
          </reference>
          <reference field="1" count="1" selected="0">
            <x v="805"/>
          </reference>
          <reference field="2" count="1">
            <x v="806"/>
          </reference>
        </references>
      </pivotArea>
    </format>
    <format dxfId="8867">
      <pivotArea dataOnly="0" labelOnly="1" fieldPosition="0">
        <references count="3">
          <reference field="0" count="1" selected="0">
            <x v="331"/>
          </reference>
          <reference field="1" count="1" selected="0">
            <x v="806"/>
          </reference>
          <reference field="2" count="1">
            <x v="807"/>
          </reference>
        </references>
      </pivotArea>
    </format>
    <format dxfId="8866">
      <pivotArea dataOnly="0" labelOnly="1" fieldPosition="0">
        <references count="3">
          <reference field="0" count="1" selected="0">
            <x v="332"/>
          </reference>
          <reference field="1" count="1" selected="0">
            <x v="807"/>
          </reference>
          <reference field="2" count="1">
            <x v="808"/>
          </reference>
        </references>
      </pivotArea>
    </format>
    <format dxfId="8865">
      <pivotArea dataOnly="0" labelOnly="1" fieldPosition="0">
        <references count="3">
          <reference field="0" count="1" selected="0">
            <x v="333"/>
          </reference>
          <reference field="1" count="1" selected="0">
            <x v="808"/>
          </reference>
          <reference field="2" count="1">
            <x v="809"/>
          </reference>
        </references>
      </pivotArea>
    </format>
    <format dxfId="8864">
      <pivotArea dataOnly="0" labelOnly="1" fieldPosition="0">
        <references count="3">
          <reference field="0" count="1" selected="0">
            <x v="334"/>
          </reference>
          <reference field="1" count="1" selected="0">
            <x v="809"/>
          </reference>
          <reference field="2" count="1">
            <x v="810"/>
          </reference>
        </references>
      </pivotArea>
    </format>
    <format dxfId="8863">
      <pivotArea dataOnly="0" labelOnly="1" fieldPosition="0">
        <references count="3">
          <reference field="0" count="1" selected="0">
            <x v="335"/>
          </reference>
          <reference field="1" count="1" selected="0">
            <x v="810"/>
          </reference>
          <reference field="2" count="1">
            <x v="811"/>
          </reference>
        </references>
      </pivotArea>
    </format>
    <format dxfId="8862">
      <pivotArea dataOnly="0" labelOnly="1" fieldPosition="0">
        <references count="3">
          <reference field="0" count="1" selected="0">
            <x v="336"/>
          </reference>
          <reference field="1" count="1" selected="0">
            <x v="811"/>
          </reference>
          <reference field="2" count="1">
            <x v="812"/>
          </reference>
        </references>
      </pivotArea>
    </format>
    <format dxfId="8861">
      <pivotArea dataOnly="0" labelOnly="1" fieldPosition="0">
        <references count="3">
          <reference field="0" count="1" selected="0">
            <x v="337"/>
          </reference>
          <reference field="1" count="1" selected="0">
            <x v="812"/>
          </reference>
          <reference field="2" count="1">
            <x v="813"/>
          </reference>
        </references>
      </pivotArea>
    </format>
    <format dxfId="8860">
      <pivotArea dataOnly="0" labelOnly="1" fieldPosition="0">
        <references count="3">
          <reference field="0" count="1" selected="0">
            <x v="338"/>
          </reference>
          <reference field="1" count="1" selected="0">
            <x v="813"/>
          </reference>
          <reference field="2" count="1">
            <x v="814"/>
          </reference>
        </references>
      </pivotArea>
    </format>
    <format dxfId="8859">
      <pivotArea dataOnly="0" labelOnly="1" fieldPosition="0">
        <references count="3">
          <reference field="0" count="1" selected="0">
            <x v="339"/>
          </reference>
          <reference field="1" count="1" selected="0">
            <x v="814"/>
          </reference>
          <reference field="2" count="1">
            <x v="815"/>
          </reference>
        </references>
      </pivotArea>
    </format>
    <format dxfId="8858">
      <pivotArea dataOnly="0" labelOnly="1" fieldPosition="0">
        <references count="3">
          <reference field="0" count="1" selected="0">
            <x v="340"/>
          </reference>
          <reference field="1" count="1" selected="0">
            <x v="815"/>
          </reference>
          <reference field="2" count="1">
            <x v="816"/>
          </reference>
        </references>
      </pivotArea>
    </format>
    <format dxfId="8857">
      <pivotArea dataOnly="0" labelOnly="1" fieldPosition="0">
        <references count="3">
          <reference field="0" count="1" selected="0">
            <x v="341"/>
          </reference>
          <reference field="1" count="1" selected="0">
            <x v="816"/>
          </reference>
          <reference field="2" count="1">
            <x v="817"/>
          </reference>
        </references>
      </pivotArea>
    </format>
    <format dxfId="8856">
      <pivotArea dataOnly="0" labelOnly="1" fieldPosition="0">
        <references count="3">
          <reference field="0" count="1" selected="0">
            <x v="342"/>
          </reference>
          <reference field="1" count="1" selected="0">
            <x v="817"/>
          </reference>
          <reference field="2" count="1">
            <x v="818"/>
          </reference>
        </references>
      </pivotArea>
    </format>
    <format dxfId="8855">
      <pivotArea dataOnly="0" labelOnly="1" fieldPosition="0">
        <references count="3">
          <reference field="0" count="1" selected="0">
            <x v="343"/>
          </reference>
          <reference field="1" count="1" selected="0">
            <x v="818"/>
          </reference>
          <reference field="2" count="1">
            <x v="819"/>
          </reference>
        </references>
      </pivotArea>
    </format>
    <format dxfId="8854">
      <pivotArea dataOnly="0" labelOnly="1" fieldPosition="0">
        <references count="3">
          <reference field="0" count="1" selected="0">
            <x v="344"/>
          </reference>
          <reference field="1" count="1" selected="0">
            <x v="819"/>
          </reference>
          <reference field="2" count="1">
            <x v="820"/>
          </reference>
        </references>
      </pivotArea>
    </format>
    <format dxfId="8853">
      <pivotArea dataOnly="0" labelOnly="1" fieldPosition="0">
        <references count="3">
          <reference field="0" count="1" selected="0">
            <x v="345"/>
          </reference>
          <reference field="1" count="1" selected="0">
            <x v="820"/>
          </reference>
          <reference field="2" count="1">
            <x v="821"/>
          </reference>
        </references>
      </pivotArea>
    </format>
    <format dxfId="8852">
      <pivotArea dataOnly="0" labelOnly="1" fieldPosition="0">
        <references count="3">
          <reference field="0" count="1" selected="0">
            <x v="346"/>
          </reference>
          <reference field="1" count="1" selected="0">
            <x v="821"/>
          </reference>
          <reference field="2" count="1">
            <x v="822"/>
          </reference>
        </references>
      </pivotArea>
    </format>
    <format dxfId="8851">
      <pivotArea dataOnly="0" labelOnly="1" fieldPosition="0">
        <references count="3">
          <reference field="0" count="1" selected="0">
            <x v="347"/>
          </reference>
          <reference field="1" count="1" selected="0">
            <x v="822"/>
          </reference>
          <reference field="2" count="1">
            <x v="823"/>
          </reference>
        </references>
      </pivotArea>
    </format>
    <format dxfId="8850">
      <pivotArea dataOnly="0" labelOnly="1" fieldPosition="0">
        <references count="3">
          <reference field="0" count="1" selected="0">
            <x v="348"/>
          </reference>
          <reference field="1" count="1" selected="0">
            <x v="823"/>
          </reference>
          <reference field="2" count="1">
            <x v="824"/>
          </reference>
        </references>
      </pivotArea>
    </format>
    <format dxfId="8849">
      <pivotArea dataOnly="0" labelOnly="1" fieldPosition="0">
        <references count="3">
          <reference field="0" count="1" selected="0">
            <x v="349"/>
          </reference>
          <reference field="1" count="1" selected="0">
            <x v="824"/>
          </reference>
          <reference field="2" count="1">
            <x v="825"/>
          </reference>
        </references>
      </pivotArea>
    </format>
    <format dxfId="8848">
      <pivotArea dataOnly="0" labelOnly="1" fieldPosition="0">
        <references count="3">
          <reference field="0" count="1" selected="0">
            <x v="350"/>
          </reference>
          <reference field="1" count="1" selected="0">
            <x v="825"/>
          </reference>
          <reference field="2" count="1">
            <x v="826"/>
          </reference>
        </references>
      </pivotArea>
    </format>
    <format dxfId="8847">
      <pivotArea dataOnly="0" labelOnly="1" fieldPosition="0">
        <references count="3">
          <reference field="0" count="1" selected="0">
            <x v="351"/>
          </reference>
          <reference field="1" count="1" selected="0">
            <x v="826"/>
          </reference>
          <reference field="2" count="1">
            <x v="827"/>
          </reference>
        </references>
      </pivotArea>
    </format>
    <format dxfId="8846">
      <pivotArea dataOnly="0" labelOnly="1" fieldPosition="0">
        <references count="3">
          <reference field="0" count="1" selected="0">
            <x v="352"/>
          </reference>
          <reference field="1" count="1" selected="0">
            <x v="827"/>
          </reference>
          <reference field="2" count="1">
            <x v="828"/>
          </reference>
        </references>
      </pivotArea>
    </format>
    <format dxfId="8845">
      <pivotArea dataOnly="0" labelOnly="1" fieldPosition="0">
        <references count="3">
          <reference field="0" count="1" selected="0">
            <x v="353"/>
          </reference>
          <reference field="1" count="1" selected="0">
            <x v="828"/>
          </reference>
          <reference field="2" count="1">
            <x v="829"/>
          </reference>
        </references>
      </pivotArea>
    </format>
    <format dxfId="8844">
      <pivotArea dataOnly="0" labelOnly="1" fieldPosition="0">
        <references count="3">
          <reference field="0" count="1" selected="0">
            <x v="354"/>
          </reference>
          <reference field="1" count="1" selected="0">
            <x v="829"/>
          </reference>
          <reference field="2" count="1">
            <x v="830"/>
          </reference>
        </references>
      </pivotArea>
    </format>
    <format dxfId="8843">
      <pivotArea dataOnly="0" labelOnly="1" fieldPosition="0">
        <references count="3">
          <reference field="0" count="1" selected="0">
            <x v="355"/>
          </reference>
          <reference field="1" count="1" selected="0">
            <x v="830"/>
          </reference>
          <reference field="2" count="1">
            <x v="831"/>
          </reference>
        </references>
      </pivotArea>
    </format>
    <format dxfId="8842">
      <pivotArea dataOnly="0" labelOnly="1" fieldPosition="0">
        <references count="3">
          <reference field="0" count="1" selected="0">
            <x v="356"/>
          </reference>
          <reference field="1" count="1" selected="0">
            <x v="831"/>
          </reference>
          <reference field="2" count="1">
            <x v="832"/>
          </reference>
        </references>
      </pivotArea>
    </format>
    <format dxfId="8841">
      <pivotArea dataOnly="0" labelOnly="1" fieldPosition="0">
        <references count="3">
          <reference field="0" count="1" selected="0">
            <x v="357"/>
          </reference>
          <reference field="1" count="1" selected="0">
            <x v="832"/>
          </reference>
          <reference field="2" count="1">
            <x v="833"/>
          </reference>
        </references>
      </pivotArea>
    </format>
    <format dxfId="8840">
      <pivotArea dataOnly="0" labelOnly="1" fieldPosition="0">
        <references count="3">
          <reference field="0" count="1" selected="0">
            <x v="358"/>
          </reference>
          <reference field="1" count="1" selected="0">
            <x v="833"/>
          </reference>
          <reference field="2" count="1">
            <x v="834"/>
          </reference>
        </references>
      </pivotArea>
    </format>
    <format dxfId="8839">
      <pivotArea dataOnly="0" labelOnly="1" fieldPosition="0">
        <references count="3">
          <reference field="0" count="1" selected="0">
            <x v="359"/>
          </reference>
          <reference field="1" count="1" selected="0">
            <x v="834"/>
          </reference>
          <reference field="2" count="1">
            <x v="835"/>
          </reference>
        </references>
      </pivotArea>
    </format>
    <format dxfId="8838">
      <pivotArea dataOnly="0" labelOnly="1" fieldPosition="0">
        <references count="3">
          <reference field="0" count="1" selected="0">
            <x v="360"/>
          </reference>
          <reference field="1" count="1" selected="0">
            <x v="835"/>
          </reference>
          <reference field="2" count="1">
            <x v="836"/>
          </reference>
        </references>
      </pivotArea>
    </format>
    <format dxfId="8837">
      <pivotArea dataOnly="0" labelOnly="1" fieldPosition="0">
        <references count="3">
          <reference field="0" count="1" selected="0">
            <x v="361"/>
          </reference>
          <reference field="1" count="1" selected="0">
            <x v="836"/>
          </reference>
          <reference field="2" count="1">
            <x v="837"/>
          </reference>
        </references>
      </pivotArea>
    </format>
    <format dxfId="8836">
      <pivotArea dataOnly="0" labelOnly="1" fieldPosition="0">
        <references count="3">
          <reference field="0" count="1" selected="0">
            <x v="362"/>
          </reference>
          <reference field="1" count="1" selected="0">
            <x v="837"/>
          </reference>
          <reference field="2" count="1">
            <x v="838"/>
          </reference>
        </references>
      </pivotArea>
    </format>
    <format dxfId="8835">
      <pivotArea dataOnly="0" labelOnly="1" fieldPosition="0">
        <references count="3">
          <reference field="0" count="1" selected="0">
            <x v="363"/>
          </reference>
          <reference field="1" count="1" selected="0">
            <x v="838"/>
          </reference>
          <reference field="2" count="1">
            <x v="839"/>
          </reference>
        </references>
      </pivotArea>
    </format>
    <format dxfId="8834">
      <pivotArea dataOnly="0" labelOnly="1" fieldPosition="0">
        <references count="3">
          <reference field="0" count="1" selected="0">
            <x v="364"/>
          </reference>
          <reference field="1" count="1" selected="0">
            <x v="839"/>
          </reference>
          <reference field="2" count="1">
            <x v="840"/>
          </reference>
        </references>
      </pivotArea>
    </format>
    <format dxfId="8833">
      <pivotArea dataOnly="0" labelOnly="1" fieldPosition="0">
        <references count="3">
          <reference field="0" count="1" selected="0">
            <x v="365"/>
          </reference>
          <reference field="1" count="1" selected="0">
            <x v="840"/>
          </reference>
          <reference field="2" count="1">
            <x v="841"/>
          </reference>
        </references>
      </pivotArea>
    </format>
    <format dxfId="8832">
      <pivotArea dataOnly="0" labelOnly="1" fieldPosition="0">
        <references count="3">
          <reference field="0" count="1" selected="0">
            <x v="366"/>
          </reference>
          <reference field="1" count="1" selected="0">
            <x v="841"/>
          </reference>
          <reference field="2" count="1">
            <x v="842"/>
          </reference>
        </references>
      </pivotArea>
    </format>
    <format dxfId="8831">
      <pivotArea dataOnly="0" labelOnly="1" fieldPosition="0">
        <references count="3">
          <reference field="0" count="1" selected="0">
            <x v="367"/>
          </reference>
          <reference field="1" count="1" selected="0">
            <x v="842"/>
          </reference>
          <reference field="2" count="1">
            <x v="843"/>
          </reference>
        </references>
      </pivotArea>
    </format>
    <format dxfId="8830">
      <pivotArea dataOnly="0" labelOnly="1" fieldPosition="0">
        <references count="3">
          <reference field="0" count="1" selected="0">
            <x v="368"/>
          </reference>
          <reference field="1" count="1" selected="0">
            <x v="843"/>
          </reference>
          <reference field="2" count="1">
            <x v="844"/>
          </reference>
        </references>
      </pivotArea>
    </format>
    <format dxfId="8829">
      <pivotArea dataOnly="0" labelOnly="1" fieldPosition="0">
        <references count="3">
          <reference field="0" count="1" selected="0">
            <x v="369"/>
          </reference>
          <reference field="1" count="1" selected="0">
            <x v="844"/>
          </reference>
          <reference field="2" count="1">
            <x v="845"/>
          </reference>
        </references>
      </pivotArea>
    </format>
    <format dxfId="8828">
      <pivotArea dataOnly="0" labelOnly="1" fieldPosition="0">
        <references count="3">
          <reference field="0" count="1" selected="0">
            <x v="370"/>
          </reference>
          <reference field="1" count="1" selected="0">
            <x v="845"/>
          </reference>
          <reference field="2" count="1">
            <x v="846"/>
          </reference>
        </references>
      </pivotArea>
    </format>
    <format dxfId="8827">
      <pivotArea dataOnly="0" labelOnly="1" fieldPosition="0">
        <references count="3">
          <reference field="0" count="1" selected="0">
            <x v="371"/>
          </reference>
          <reference field="1" count="1" selected="0">
            <x v="846"/>
          </reference>
          <reference field="2" count="1">
            <x v="847"/>
          </reference>
        </references>
      </pivotArea>
    </format>
    <format dxfId="8826">
      <pivotArea dataOnly="0" labelOnly="1" fieldPosition="0">
        <references count="3">
          <reference field="0" count="1" selected="0">
            <x v="372"/>
          </reference>
          <reference field="1" count="1" selected="0">
            <x v="847"/>
          </reference>
          <reference field="2" count="1">
            <x v="848"/>
          </reference>
        </references>
      </pivotArea>
    </format>
    <format dxfId="8825">
      <pivotArea dataOnly="0" labelOnly="1" fieldPosition="0">
        <references count="3">
          <reference field="0" count="1" selected="0">
            <x v="373"/>
          </reference>
          <reference field="1" count="1" selected="0">
            <x v="848"/>
          </reference>
          <reference field="2" count="1">
            <x v="849"/>
          </reference>
        </references>
      </pivotArea>
    </format>
    <format dxfId="8824">
      <pivotArea dataOnly="0" labelOnly="1" fieldPosition="0">
        <references count="3">
          <reference field="0" count="1" selected="0">
            <x v="374"/>
          </reference>
          <reference field="1" count="1" selected="0">
            <x v="849"/>
          </reference>
          <reference field="2" count="1">
            <x v="850"/>
          </reference>
        </references>
      </pivotArea>
    </format>
    <format dxfId="8823">
      <pivotArea dataOnly="0" labelOnly="1" fieldPosition="0">
        <references count="3">
          <reference field="0" count="1" selected="0">
            <x v="375"/>
          </reference>
          <reference field="1" count="1" selected="0">
            <x v="850"/>
          </reference>
          <reference field="2" count="1">
            <x v="851"/>
          </reference>
        </references>
      </pivotArea>
    </format>
    <format dxfId="8822">
      <pivotArea dataOnly="0" labelOnly="1" fieldPosition="0">
        <references count="3">
          <reference field="0" count="1" selected="0">
            <x v="376"/>
          </reference>
          <reference field="1" count="1" selected="0">
            <x v="851"/>
          </reference>
          <reference field="2" count="1">
            <x v="852"/>
          </reference>
        </references>
      </pivotArea>
    </format>
    <format dxfId="8821">
      <pivotArea dataOnly="0" labelOnly="1" fieldPosition="0">
        <references count="3">
          <reference field="0" count="1" selected="0">
            <x v="377"/>
          </reference>
          <reference field="1" count="1" selected="0">
            <x v="852"/>
          </reference>
          <reference field="2" count="1">
            <x v="853"/>
          </reference>
        </references>
      </pivotArea>
    </format>
    <format dxfId="8820">
      <pivotArea dataOnly="0" labelOnly="1" fieldPosition="0">
        <references count="3">
          <reference field="0" count="1" selected="0">
            <x v="378"/>
          </reference>
          <reference field="1" count="1" selected="0">
            <x v="853"/>
          </reference>
          <reference field="2" count="1">
            <x v="854"/>
          </reference>
        </references>
      </pivotArea>
    </format>
    <format dxfId="8819">
      <pivotArea dataOnly="0" labelOnly="1" fieldPosition="0">
        <references count="3">
          <reference field="0" count="1" selected="0">
            <x v="379"/>
          </reference>
          <reference field="1" count="1" selected="0">
            <x v="854"/>
          </reference>
          <reference field="2" count="1">
            <x v="855"/>
          </reference>
        </references>
      </pivotArea>
    </format>
    <format dxfId="8818">
      <pivotArea dataOnly="0" labelOnly="1" fieldPosition="0">
        <references count="3">
          <reference field="0" count="1" selected="0">
            <x v="380"/>
          </reference>
          <reference field="1" count="1" selected="0">
            <x v="855"/>
          </reference>
          <reference field="2" count="1">
            <x v="856"/>
          </reference>
        </references>
      </pivotArea>
    </format>
    <format dxfId="8817">
      <pivotArea dataOnly="0" labelOnly="1" fieldPosition="0">
        <references count="3">
          <reference field="0" count="1" selected="0">
            <x v="381"/>
          </reference>
          <reference field="1" count="1" selected="0">
            <x v="856"/>
          </reference>
          <reference field="2" count="1">
            <x v="857"/>
          </reference>
        </references>
      </pivotArea>
    </format>
    <format dxfId="8816">
      <pivotArea dataOnly="0" labelOnly="1" fieldPosition="0">
        <references count="3">
          <reference field="0" count="1" selected="0">
            <x v="382"/>
          </reference>
          <reference field="1" count="1" selected="0">
            <x v="857"/>
          </reference>
          <reference field="2" count="1">
            <x v="858"/>
          </reference>
        </references>
      </pivotArea>
    </format>
    <format dxfId="8815">
      <pivotArea dataOnly="0" labelOnly="1" fieldPosition="0">
        <references count="3">
          <reference field="0" count="1" selected="0">
            <x v="383"/>
          </reference>
          <reference field="1" count="1" selected="0">
            <x v="858"/>
          </reference>
          <reference field="2" count="1">
            <x v="859"/>
          </reference>
        </references>
      </pivotArea>
    </format>
    <format dxfId="8814">
      <pivotArea dataOnly="0" labelOnly="1" fieldPosition="0">
        <references count="3">
          <reference field="0" count="1" selected="0">
            <x v="384"/>
          </reference>
          <reference field="1" count="1" selected="0">
            <x v="859"/>
          </reference>
          <reference field="2" count="1">
            <x v="860"/>
          </reference>
        </references>
      </pivotArea>
    </format>
    <format dxfId="8813">
      <pivotArea dataOnly="0" labelOnly="1" fieldPosition="0">
        <references count="3">
          <reference field="0" count="1" selected="0">
            <x v="385"/>
          </reference>
          <reference field="1" count="1" selected="0">
            <x v="860"/>
          </reference>
          <reference field="2" count="1">
            <x v="861"/>
          </reference>
        </references>
      </pivotArea>
    </format>
    <format dxfId="8812">
      <pivotArea dataOnly="0" labelOnly="1" fieldPosition="0">
        <references count="3">
          <reference field="0" count="1" selected="0">
            <x v="386"/>
          </reference>
          <reference field="1" count="1" selected="0">
            <x v="861"/>
          </reference>
          <reference field="2" count="1">
            <x v="862"/>
          </reference>
        </references>
      </pivotArea>
    </format>
    <format dxfId="8811">
      <pivotArea dataOnly="0" labelOnly="1" fieldPosition="0">
        <references count="3">
          <reference field="0" count="1" selected="0">
            <x v="387"/>
          </reference>
          <reference field="1" count="1" selected="0">
            <x v="862"/>
          </reference>
          <reference field="2" count="1">
            <x v="863"/>
          </reference>
        </references>
      </pivotArea>
    </format>
    <format dxfId="8810">
      <pivotArea dataOnly="0" labelOnly="1" fieldPosition="0">
        <references count="3">
          <reference field="0" count="1" selected="0">
            <x v="388"/>
          </reference>
          <reference field="1" count="1" selected="0">
            <x v="863"/>
          </reference>
          <reference field="2" count="1">
            <x v="864"/>
          </reference>
        </references>
      </pivotArea>
    </format>
    <format dxfId="8809">
      <pivotArea dataOnly="0" labelOnly="1" fieldPosition="0">
        <references count="3">
          <reference field="0" count="1" selected="0">
            <x v="389"/>
          </reference>
          <reference field="1" count="1" selected="0">
            <x v="864"/>
          </reference>
          <reference field="2" count="1">
            <x v="865"/>
          </reference>
        </references>
      </pivotArea>
    </format>
    <format dxfId="8808">
      <pivotArea dataOnly="0" labelOnly="1" fieldPosition="0">
        <references count="3">
          <reference field="0" count="1" selected="0">
            <x v="390"/>
          </reference>
          <reference field="1" count="1" selected="0">
            <x v="865"/>
          </reference>
          <reference field="2" count="1">
            <x v="866"/>
          </reference>
        </references>
      </pivotArea>
    </format>
    <format dxfId="8807">
      <pivotArea dataOnly="0" labelOnly="1" fieldPosition="0">
        <references count="3">
          <reference field="0" count="1" selected="0">
            <x v="391"/>
          </reference>
          <reference field="1" count="1" selected="0">
            <x v="866"/>
          </reference>
          <reference field="2" count="1">
            <x v="867"/>
          </reference>
        </references>
      </pivotArea>
    </format>
    <format dxfId="8806">
      <pivotArea dataOnly="0" labelOnly="1" fieldPosition="0">
        <references count="3">
          <reference field="0" count="1" selected="0">
            <x v="392"/>
          </reference>
          <reference field="1" count="1" selected="0">
            <x v="867"/>
          </reference>
          <reference field="2" count="1">
            <x v="868"/>
          </reference>
        </references>
      </pivotArea>
    </format>
    <format dxfId="8805">
      <pivotArea dataOnly="0" labelOnly="1" fieldPosition="0">
        <references count="3">
          <reference field="0" count="1" selected="0">
            <x v="393"/>
          </reference>
          <reference field="1" count="1" selected="0">
            <x v="868"/>
          </reference>
          <reference field="2" count="1">
            <x v="869"/>
          </reference>
        </references>
      </pivotArea>
    </format>
    <format dxfId="8804">
      <pivotArea dataOnly="0" labelOnly="1" fieldPosition="0">
        <references count="3">
          <reference field="0" count="1" selected="0">
            <x v="394"/>
          </reference>
          <reference field="1" count="1" selected="0">
            <x v="869"/>
          </reference>
          <reference field="2" count="1">
            <x v="870"/>
          </reference>
        </references>
      </pivotArea>
    </format>
    <format dxfId="8803">
      <pivotArea dataOnly="0" labelOnly="1" fieldPosition="0">
        <references count="3">
          <reference field="0" count="1" selected="0">
            <x v="395"/>
          </reference>
          <reference field="1" count="1" selected="0">
            <x v="870"/>
          </reference>
          <reference field="2" count="1">
            <x v="871"/>
          </reference>
        </references>
      </pivotArea>
    </format>
    <format dxfId="8802">
      <pivotArea dataOnly="0" labelOnly="1" fieldPosition="0">
        <references count="3">
          <reference field="0" count="1" selected="0">
            <x v="396"/>
          </reference>
          <reference field="1" count="1" selected="0">
            <x v="871"/>
          </reference>
          <reference field="2" count="1">
            <x v="872"/>
          </reference>
        </references>
      </pivotArea>
    </format>
    <format dxfId="8801">
      <pivotArea dataOnly="0" labelOnly="1" fieldPosition="0">
        <references count="3">
          <reference field="0" count="1" selected="0">
            <x v="397"/>
          </reference>
          <reference field="1" count="1" selected="0">
            <x v="872"/>
          </reference>
          <reference field="2" count="1">
            <x v="873"/>
          </reference>
        </references>
      </pivotArea>
    </format>
    <format dxfId="8800">
      <pivotArea dataOnly="0" labelOnly="1" fieldPosition="0">
        <references count="3">
          <reference field="0" count="1" selected="0">
            <x v="398"/>
          </reference>
          <reference field="1" count="1" selected="0">
            <x v="873"/>
          </reference>
          <reference field="2" count="1">
            <x v="874"/>
          </reference>
        </references>
      </pivotArea>
    </format>
    <format dxfId="8799">
      <pivotArea dataOnly="0" labelOnly="1" fieldPosition="0">
        <references count="3">
          <reference field="0" count="1" selected="0">
            <x v="399"/>
          </reference>
          <reference field="1" count="1" selected="0">
            <x v="874"/>
          </reference>
          <reference field="2" count="1">
            <x v="875"/>
          </reference>
        </references>
      </pivotArea>
    </format>
    <format dxfId="8798">
      <pivotArea dataOnly="0" labelOnly="1" fieldPosition="0">
        <references count="3">
          <reference field="0" count="1" selected="0">
            <x v="400"/>
          </reference>
          <reference field="1" count="1" selected="0">
            <x v="875"/>
          </reference>
          <reference field="2" count="1">
            <x v="876"/>
          </reference>
        </references>
      </pivotArea>
    </format>
    <format dxfId="8797">
      <pivotArea dataOnly="0" labelOnly="1" fieldPosition="0">
        <references count="3">
          <reference field="0" count="1" selected="0">
            <x v="401"/>
          </reference>
          <reference field="1" count="1" selected="0">
            <x v="876"/>
          </reference>
          <reference field="2" count="1">
            <x v="877"/>
          </reference>
        </references>
      </pivotArea>
    </format>
    <format dxfId="8796">
      <pivotArea dataOnly="0" labelOnly="1" fieldPosition="0">
        <references count="3">
          <reference field="0" count="1" selected="0">
            <x v="402"/>
          </reference>
          <reference field="1" count="1" selected="0">
            <x v="877"/>
          </reference>
          <reference field="2" count="1">
            <x v="878"/>
          </reference>
        </references>
      </pivotArea>
    </format>
    <format dxfId="8795">
      <pivotArea dataOnly="0" labelOnly="1" fieldPosition="0">
        <references count="3">
          <reference field="0" count="1" selected="0">
            <x v="403"/>
          </reference>
          <reference field="1" count="1" selected="0">
            <x v="878"/>
          </reference>
          <reference field="2" count="1">
            <x v="879"/>
          </reference>
        </references>
      </pivotArea>
    </format>
    <format dxfId="8794">
      <pivotArea dataOnly="0" labelOnly="1" fieldPosition="0">
        <references count="3">
          <reference field="0" count="1" selected="0">
            <x v="404"/>
          </reference>
          <reference field="1" count="1" selected="0">
            <x v="879"/>
          </reference>
          <reference field="2" count="1">
            <x v="880"/>
          </reference>
        </references>
      </pivotArea>
    </format>
    <format dxfId="8793">
      <pivotArea dataOnly="0" labelOnly="1" fieldPosition="0">
        <references count="3">
          <reference field="0" count="1" selected="0">
            <x v="405"/>
          </reference>
          <reference field="1" count="1" selected="0">
            <x v="880"/>
          </reference>
          <reference field="2" count="1">
            <x v="881"/>
          </reference>
        </references>
      </pivotArea>
    </format>
    <format dxfId="8792">
      <pivotArea dataOnly="0" labelOnly="1" fieldPosition="0">
        <references count="3">
          <reference field="0" count="1" selected="0">
            <x v="406"/>
          </reference>
          <reference field="1" count="1" selected="0">
            <x v="881"/>
          </reference>
          <reference field="2" count="1">
            <x v="882"/>
          </reference>
        </references>
      </pivotArea>
    </format>
    <format dxfId="8791">
      <pivotArea dataOnly="0" labelOnly="1" fieldPosition="0">
        <references count="3">
          <reference field="0" count="1" selected="0">
            <x v="407"/>
          </reference>
          <reference field="1" count="1" selected="0">
            <x v="882"/>
          </reference>
          <reference field="2" count="1">
            <x v="883"/>
          </reference>
        </references>
      </pivotArea>
    </format>
    <format dxfId="8790">
      <pivotArea dataOnly="0" labelOnly="1" fieldPosition="0">
        <references count="3">
          <reference field="0" count="1" selected="0">
            <x v="408"/>
          </reference>
          <reference field="1" count="1" selected="0">
            <x v="883"/>
          </reference>
          <reference field="2" count="1">
            <x v="884"/>
          </reference>
        </references>
      </pivotArea>
    </format>
    <format dxfId="8789">
      <pivotArea dataOnly="0" labelOnly="1" fieldPosition="0">
        <references count="3">
          <reference field="0" count="1" selected="0">
            <x v="409"/>
          </reference>
          <reference field="1" count="1" selected="0">
            <x v="884"/>
          </reference>
          <reference field="2" count="1">
            <x v="885"/>
          </reference>
        </references>
      </pivotArea>
    </format>
    <format dxfId="8788">
      <pivotArea dataOnly="0" labelOnly="1" fieldPosition="0">
        <references count="3">
          <reference field="0" count="1" selected="0">
            <x v="410"/>
          </reference>
          <reference field="1" count="1" selected="0">
            <x v="885"/>
          </reference>
          <reference field="2" count="1">
            <x v="886"/>
          </reference>
        </references>
      </pivotArea>
    </format>
    <format dxfId="8787">
      <pivotArea dataOnly="0" labelOnly="1" fieldPosition="0">
        <references count="3">
          <reference field="0" count="1" selected="0">
            <x v="411"/>
          </reference>
          <reference field="1" count="1" selected="0">
            <x v="886"/>
          </reference>
          <reference field="2" count="1">
            <x v="887"/>
          </reference>
        </references>
      </pivotArea>
    </format>
    <format dxfId="8786">
      <pivotArea dataOnly="0" labelOnly="1" fieldPosition="0">
        <references count="3">
          <reference field="0" count="1" selected="0">
            <x v="412"/>
          </reference>
          <reference field="1" count="1" selected="0">
            <x v="887"/>
          </reference>
          <reference field="2" count="1">
            <x v="888"/>
          </reference>
        </references>
      </pivotArea>
    </format>
    <format dxfId="8785">
      <pivotArea dataOnly="0" labelOnly="1" fieldPosition="0">
        <references count="3">
          <reference field="0" count="1" selected="0">
            <x v="413"/>
          </reference>
          <reference field="1" count="1" selected="0">
            <x v="888"/>
          </reference>
          <reference field="2" count="1">
            <x v="889"/>
          </reference>
        </references>
      </pivotArea>
    </format>
    <format dxfId="8784">
      <pivotArea dataOnly="0" labelOnly="1" fieldPosition="0">
        <references count="3">
          <reference field="0" count="1" selected="0">
            <x v="414"/>
          </reference>
          <reference field="1" count="1" selected="0">
            <x v="889"/>
          </reference>
          <reference field="2" count="1">
            <x v="890"/>
          </reference>
        </references>
      </pivotArea>
    </format>
    <format dxfId="8783">
      <pivotArea dataOnly="0" labelOnly="1" fieldPosition="0">
        <references count="3">
          <reference field="0" count="1" selected="0">
            <x v="415"/>
          </reference>
          <reference field="1" count="1" selected="0">
            <x v="890"/>
          </reference>
          <reference field="2" count="1">
            <x v="891"/>
          </reference>
        </references>
      </pivotArea>
    </format>
    <format dxfId="8782">
      <pivotArea dataOnly="0" labelOnly="1" fieldPosition="0">
        <references count="3">
          <reference field="0" count="1" selected="0">
            <x v="416"/>
          </reference>
          <reference field="1" count="1" selected="0">
            <x v="891"/>
          </reference>
          <reference field="2" count="1">
            <x v="892"/>
          </reference>
        </references>
      </pivotArea>
    </format>
    <format dxfId="8781">
      <pivotArea dataOnly="0" labelOnly="1" fieldPosition="0">
        <references count="3">
          <reference field="0" count="1" selected="0">
            <x v="417"/>
          </reference>
          <reference field="1" count="1" selected="0">
            <x v="892"/>
          </reference>
          <reference field="2" count="1">
            <x v="893"/>
          </reference>
        </references>
      </pivotArea>
    </format>
    <format dxfId="8780">
      <pivotArea dataOnly="0" labelOnly="1" fieldPosition="0">
        <references count="3">
          <reference field="0" count="1" selected="0">
            <x v="418"/>
          </reference>
          <reference field="1" count="1" selected="0">
            <x v="893"/>
          </reference>
          <reference field="2" count="1">
            <x v="894"/>
          </reference>
        </references>
      </pivotArea>
    </format>
    <format dxfId="8779">
      <pivotArea dataOnly="0" labelOnly="1" fieldPosition="0">
        <references count="3">
          <reference field="0" count="1" selected="0">
            <x v="419"/>
          </reference>
          <reference field="1" count="1" selected="0">
            <x v="894"/>
          </reference>
          <reference field="2" count="1">
            <x v="895"/>
          </reference>
        </references>
      </pivotArea>
    </format>
    <format dxfId="8778">
      <pivotArea dataOnly="0" labelOnly="1" fieldPosition="0">
        <references count="3">
          <reference field="0" count="1" selected="0">
            <x v="420"/>
          </reference>
          <reference field="1" count="1" selected="0">
            <x v="895"/>
          </reference>
          <reference field="2" count="1">
            <x v="896"/>
          </reference>
        </references>
      </pivotArea>
    </format>
    <format dxfId="8777">
      <pivotArea dataOnly="0" labelOnly="1" fieldPosition="0">
        <references count="3">
          <reference field="0" count="1" selected="0">
            <x v="421"/>
          </reference>
          <reference field="1" count="1" selected="0">
            <x v="896"/>
          </reference>
          <reference field="2" count="1">
            <x v="897"/>
          </reference>
        </references>
      </pivotArea>
    </format>
    <format dxfId="8776">
      <pivotArea dataOnly="0" labelOnly="1" fieldPosition="0">
        <references count="3">
          <reference field="0" count="1" selected="0">
            <x v="422"/>
          </reference>
          <reference field="1" count="1" selected="0">
            <x v="897"/>
          </reference>
          <reference field="2" count="1">
            <x v="898"/>
          </reference>
        </references>
      </pivotArea>
    </format>
    <format dxfId="8775">
      <pivotArea dataOnly="0" labelOnly="1" fieldPosition="0">
        <references count="3">
          <reference field="0" count="1" selected="0">
            <x v="423"/>
          </reference>
          <reference field="1" count="1" selected="0">
            <x v="898"/>
          </reference>
          <reference field="2" count="1">
            <x v="899"/>
          </reference>
        </references>
      </pivotArea>
    </format>
    <format dxfId="8774">
      <pivotArea dataOnly="0" labelOnly="1" fieldPosition="0">
        <references count="3">
          <reference field="0" count="1" selected="0">
            <x v="424"/>
          </reference>
          <reference field="1" count="1" selected="0">
            <x v="899"/>
          </reference>
          <reference field="2" count="1">
            <x v="900"/>
          </reference>
        </references>
      </pivotArea>
    </format>
    <format dxfId="8773">
      <pivotArea dataOnly="0" labelOnly="1" fieldPosition="0">
        <references count="3">
          <reference field="0" count="1" selected="0">
            <x v="425"/>
          </reference>
          <reference field="1" count="1" selected="0">
            <x v="900"/>
          </reference>
          <reference field="2" count="1">
            <x v="901"/>
          </reference>
        </references>
      </pivotArea>
    </format>
    <format dxfId="8772">
      <pivotArea dataOnly="0" labelOnly="1" fieldPosition="0">
        <references count="3">
          <reference field="0" count="1" selected="0">
            <x v="426"/>
          </reference>
          <reference field="1" count="1" selected="0">
            <x v="901"/>
          </reference>
          <reference field="2" count="1">
            <x v="902"/>
          </reference>
        </references>
      </pivotArea>
    </format>
    <format dxfId="8771">
      <pivotArea dataOnly="0" labelOnly="1" fieldPosition="0">
        <references count="3">
          <reference field="0" count="1" selected="0">
            <x v="427"/>
          </reference>
          <reference field="1" count="1" selected="0">
            <x v="902"/>
          </reference>
          <reference field="2" count="1">
            <x v="903"/>
          </reference>
        </references>
      </pivotArea>
    </format>
    <format dxfId="8770">
      <pivotArea dataOnly="0" labelOnly="1" fieldPosition="0">
        <references count="3">
          <reference field="0" count="1" selected="0">
            <x v="428"/>
          </reference>
          <reference field="1" count="1" selected="0">
            <x v="903"/>
          </reference>
          <reference field="2" count="1">
            <x v="904"/>
          </reference>
        </references>
      </pivotArea>
    </format>
    <format dxfId="8769">
      <pivotArea dataOnly="0" labelOnly="1" fieldPosition="0">
        <references count="3">
          <reference field="0" count="1" selected="0">
            <x v="429"/>
          </reference>
          <reference field="1" count="1" selected="0">
            <x v="904"/>
          </reference>
          <reference field="2" count="1">
            <x v="905"/>
          </reference>
        </references>
      </pivotArea>
    </format>
    <format dxfId="8768">
      <pivotArea dataOnly="0" labelOnly="1" fieldPosition="0">
        <references count="3">
          <reference field="0" count="1" selected="0">
            <x v="430"/>
          </reference>
          <reference field="1" count="1" selected="0">
            <x v="905"/>
          </reference>
          <reference field="2" count="1">
            <x v="906"/>
          </reference>
        </references>
      </pivotArea>
    </format>
    <format dxfId="8767">
      <pivotArea dataOnly="0" labelOnly="1" fieldPosition="0">
        <references count="3">
          <reference field="0" count="1" selected="0">
            <x v="431"/>
          </reference>
          <reference field="1" count="1" selected="0">
            <x v="906"/>
          </reference>
          <reference field="2" count="1">
            <x v="907"/>
          </reference>
        </references>
      </pivotArea>
    </format>
    <format dxfId="8766">
      <pivotArea dataOnly="0" labelOnly="1" fieldPosition="0">
        <references count="3">
          <reference field="0" count="1" selected="0">
            <x v="432"/>
          </reference>
          <reference field="1" count="1" selected="0">
            <x v="907"/>
          </reference>
          <reference field="2" count="1">
            <x v="908"/>
          </reference>
        </references>
      </pivotArea>
    </format>
    <format dxfId="8765">
      <pivotArea dataOnly="0" labelOnly="1" fieldPosition="0">
        <references count="3">
          <reference field="0" count="1" selected="0">
            <x v="433"/>
          </reference>
          <reference field="1" count="1" selected="0">
            <x v="908"/>
          </reference>
          <reference field="2" count="1">
            <x v="909"/>
          </reference>
        </references>
      </pivotArea>
    </format>
    <format dxfId="8764">
      <pivotArea dataOnly="0" labelOnly="1" fieldPosition="0">
        <references count="3">
          <reference field="0" count="1" selected="0">
            <x v="434"/>
          </reference>
          <reference field="1" count="1" selected="0">
            <x v="909"/>
          </reference>
          <reference field="2" count="1">
            <x v="910"/>
          </reference>
        </references>
      </pivotArea>
    </format>
    <format dxfId="8763">
      <pivotArea dataOnly="0" labelOnly="1" fieldPosition="0">
        <references count="3">
          <reference field="0" count="1" selected="0">
            <x v="435"/>
          </reference>
          <reference field="1" count="1" selected="0">
            <x v="910"/>
          </reference>
          <reference field="2" count="1">
            <x v="911"/>
          </reference>
        </references>
      </pivotArea>
    </format>
    <format dxfId="8762">
      <pivotArea dataOnly="0" labelOnly="1" fieldPosition="0">
        <references count="3">
          <reference field="0" count="1" selected="0">
            <x v="436"/>
          </reference>
          <reference field="1" count="1" selected="0">
            <x v="911"/>
          </reference>
          <reference field="2" count="1">
            <x v="912"/>
          </reference>
        </references>
      </pivotArea>
    </format>
    <format dxfId="8761">
      <pivotArea dataOnly="0" labelOnly="1" fieldPosition="0">
        <references count="3">
          <reference field="0" count="1" selected="0">
            <x v="437"/>
          </reference>
          <reference field="1" count="1" selected="0">
            <x v="912"/>
          </reference>
          <reference field="2" count="1">
            <x v="913"/>
          </reference>
        </references>
      </pivotArea>
    </format>
    <format dxfId="8760">
      <pivotArea dataOnly="0" labelOnly="1" fieldPosition="0">
        <references count="3">
          <reference field="0" count="1" selected="0">
            <x v="438"/>
          </reference>
          <reference field="1" count="1" selected="0">
            <x v="913"/>
          </reference>
          <reference field="2" count="1">
            <x v="914"/>
          </reference>
        </references>
      </pivotArea>
    </format>
    <format dxfId="8759">
      <pivotArea dataOnly="0" labelOnly="1" fieldPosition="0">
        <references count="3">
          <reference field="0" count="1" selected="0">
            <x v="439"/>
          </reference>
          <reference field="1" count="1" selected="0">
            <x v="914"/>
          </reference>
          <reference field="2" count="1">
            <x v="915"/>
          </reference>
        </references>
      </pivotArea>
    </format>
    <format dxfId="8758">
      <pivotArea dataOnly="0" labelOnly="1" fieldPosition="0">
        <references count="3">
          <reference field="0" count="1" selected="0">
            <x v="440"/>
          </reference>
          <reference field="1" count="1" selected="0">
            <x v="915"/>
          </reference>
          <reference field="2" count="1">
            <x v="916"/>
          </reference>
        </references>
      </pivotArea>
    </format>
    <format dxfId="8757">
      <pivotArea dataOnly="0" labelOnly="1" fieldPosition="0">
        <references count="3">
          <reference field="0" count="1" selected="0">
            <x v="441"/>
          </reference>
          <reference field="1" count="1" selected="0">
            <x v="916"/>
          </reference>
          <reference field="2" count="1">
            <x v="917"/>
          </reference>
        </references>
      </pivotArea>
    </format>
    <format dxfId="8756">
      <pivotArea dataOnly="0" labelOnly="1" fieldPosition="0">
        <references count="3">
          <reference field="0" count="1" selected="0">
            <x v="442"/>
          </reference>
          <reference field="1" count="1" selected="0">
            <x v="917"/>
          </reference>
          <reference field="2" count="1">
            <x v="918"/>
          </reference>
        </references>
      </pivotArea>
    </format>
    <format dxfId="8755">
      <pivotArea dataOnly="0" labelOnly="1" fieldPosition="0">
        <references count="3">
          <reference field="0" count="1" selected="0">
            <x v="443"/>
          </reference>
          <reference field="1" count="1" selected="0">
            <x v="918"/>
          </reference>
          <reference field="2" count="1">
            <x v="919"/>
          </reference>
        </references>
      </pivotArea>
    </format>
    <format dxfId="8754">
      <pivotArea dataOnly="0" labelOnly="1" fieldPosition="0">
        <references count="3">
          <reference field="0" count="1" selected="0">
            <x v="444"/>
          </reference>
          <reference field="1" count="1" selected="0">
            <x v="919"/>
          </reference>
          <reference field="2" count="1">
            <x v="920"/>
          </reference>
        </references>
      </pivotArea>
    </format>
    <format dxfId="8753">
      <pivotArea dataOnly="0" labelOnly="1" fieldPosition="0">
        <references count="3">
          <reference field="0" count="1" selected="0">
            <x v="445"/>
          </reference>
          <reference field="1" count="1" selected="0">
            <x v="920"/>
          </reference>
          <reference field="2" count="1">
            <x v="921"/>
          </reference>
        </references>
      </pivotArea>
    </format>
    <format dxfId="8752">
      <pivotArea dataOnly="0" labelOnly="1" fieldPosition="0">
        <references count="3">
          <reference field="0" count="1" selected="0">
            <x v="446"/>
          </reference>
          <reference field="1" count="1" selected="0">
            <x v="921"/>
          </reference>
          <reference field="2" count="1">
            <x v="922"/>
          </reference>
        </references>
      </pivotArea>
    </format>
    <format dxfId="8751">
      <pivotArea dataOnly="0" labelOnly="1" fieldPosition="0">
        <references count="3">
          <reference field="0" count="1" selected="0">
            <x v="447"/>
          </reference>
          <reference field="1" count="1" selected="0">
            <x v="922"/>
          </reference>
          <reference field="2" count="1">
            <x v="923"/>
          </reference>
        </references>
      </pivotArea>
    </format>
    <format dxfId="8750">
      <pivotArea dataOnly="0" labelOnly="1" fieldPosition="0">
        <references count="3">
          <reference field="0" count="1" selected="0">
            <x v="448"/>
          </reference>
          <reference field="1" count="1" selected="0">
            <x v="923"/>
          </reference>
          <reference field="2" count="1">
            <x v="924"/>
          </reference>
        </references>
      </pivotArea>
    </format>
    <format dxfId="8749">
      <pivotArea dataOnly="0" labelOnly="1" fieldPosition="0">
        <references count="3">
          <reference field="0" count="1" selected="0">
            <x v="449"/>
          </reference>
          <reference field="1" count="1" selected="0">
            <x v="924"/>
          </reference>
          <reference field="2" count="1">
            <x v="925"/>
          </reference>
        </references>
      </pivotArea>
    </format>
    <format dxfId="8748">
      <pivotArea dataOnly="0" labelOnly="1" fieldPosition="0">
        <references count="3">
          <reference field="0" count="1" selected="0">
            <x v="450"/>
          </reference>
          <reference field="1" count="1" selected="0">
            <x v="925"/>
          </reference>
          <reference field="2" count="1">
            <x v="926"/>
          </reference>
        </references>
      </pivotArea>
    </format>
    <format dxfId="8747">
      <pivotArea dataOnly="0" labelOnly="1" fieldPosition="0">
        <references count="3">
          <reference field="0" count="1" selected="0">
            <x v="451"/>
          </reference>
          <reference field="1" count="1" selected="0">
            <x v="926"/>
          </reference>
          <reference field="2" count="1">
            <x v="927"/>
          </reference>
        </references>
      </pivotArea>
    </format>
    <format dxfId="8746">
      <pivotArea dataOnly="0" labelOnly="1" fieldPosition="0">
        <references count="3">
          <reference field="0" count="1" selected="0">
            <x v="452"/>
          </reference>
          <reference field="1" count="1" selected="0">
            <x v="927"/>
          </reference>
          <reference field="2" count="1">
            <x v="928"/>
          </reference>
        </references>
      </pivotArea>
    </format>
    <format dxfId="8745">
      <pivotArea dataOnly="0" labelOnly="1" fieldPosition="0">
        <references count="3">
          <reference field="0" count="1" selected="0">
            <x v="453"/>
          </reference>
          <reference field="1" count="1" selected="0">
            <x v="928"/>
          </reference>
          <reference field="2" count="1">
            <x v="929"/>
          </reference>
        </references>
      </pivotArea>
    </format>
    <format dxfId="8744">
      <pivotArea dataOnly="0" labelOnly="1" fieldPosition="0">
        <references count="3">
          <reference field="0" count="1" selected="0">
            <x v="454"/>
          </reference>
          <reference field="1" count="1" selected="0">
            <x v="929"/>
          </reference>
          <reference field="2" count="1">
            <x v="930"/>
          </reference>
        </references>
      </pivotArea>
    </format>
    <format dxfId="8743">
      <pivotArea dataOnly="0" labelOnly="1" fieldPosition="0">
        <references count="3">
          <reference field="0" count="1" selected="0">
            <x v="455"/>
          </reference>
          <reference field="1" count="1" selected="0">
            <x v="930"/>
          </reference>
          <reference field="2" count="1">
            <x v="931"/>
          </reference>
        </references>
      </pivotArea>
    </format>
    <format dxfId="8742">
      <pivotArea dataOnly="0" labelOnly="1" fieldPosition="0">
        <references count="3">
          <reference field="0" count="1" selected="0">
            <x v="456"/>
          </reference>
          <reference field="1" count="1" selected="0">
            <x v="931"/>
          </reference>
          <reference field="2" count="1">
            <x v="932"/>
          </reference>
        </references>
      </pivotArea>
    </format>
    <format dxfId="8741">
      <pivotArea dataOnly="0" labelOnly="1" fieldPosition="0">
        <references count="3">
          <reference field="0" count="1" selected="0">
            <x v="457"/>
          </reference>
          <reference field="1" count="1" selected="0">
            <x v="932"/>
          </reference>
          <reference field="2" count="1">
            <x v="933"/>
          </reference>
        </references>
      </pivotArea>
    </format>
    <format dxfId="8740">
      <pivotArea dataOnly="0" labelOnly="1" fieldPosition="0">
        <references count="3">
          <reference field="0" count="1" selected="0">
            <x v="458"/>
          </reference>
          <reference field="1" count="1" selected="0">
            <x v="933"/>
          </reference>
          <reference field="2" count="1">
            <x v="934"/>
          </reference>
        </references>
      </pivotArea>
    </format>
    <format dxfId="8739">
      <pivotArea dataOnly="0" labelOnly="1" fieldPosition="0">
        <references count="3">
          <reference field="0" count="1" selected="0">
            <x v="459"/>
          </reference>
          <reference field="1" count="1" selected="0">
            <x v="934"/>
          </reference>
          <reference field="2" count="1">
            <x v="935"/>
          </reference>
        </references>
      </pivotArea>
    </format>
    <format dxfId="8738">
      <pivotArea dataOnly="0" labelOnly="1" fieldPosition="0">
        <references count="3">
          <reference field="0" count="1" selected="0">
            <x v="460"/>
          </reference>
          <reference field="1" count="1" selected="0">
            <x v="935"/>
          </reference>
          <reference field="2" count="1">
            <x v="936"/>
          </reference>
        </references>
      </pivotArea>
    </format>
    <format dxfId="8737">
      <pivotArea dataOnly="0" labelOnly="1" fieldPosition="0">
        <references count="3">
          <reference field="0" count="1" selected="0">
            <x v="461"/>
          </reference>
          <reference field="1" count="1" selected="0">
            <x v="936"/>
          </reference>
          <reference field="2" count="1">
            <x v="937"/>
          </reference>
        </references>
      </pivotArea>
    </format>
    <format dxfId="8736">
      <pivotArea dataOnly="0" labelOnly="1" fieldPosition="0">
        <references count="3">
          <reference field="0" count="1" selected="0">
            <x v="462"/>
          </reference>
          <reference field="1" count="1" selected="0">
            <x v="937"/>
          </reference>
          <reference field="2" count="1">
            <x v="938"/>
          </reference>
        </references>
      </pivotArea>
    </format>
    <format dxfId="8735">
      <pivotArea dataOnly="0" labelOnly="1" fieldPosition="0">
        <references count="3">
          <reference field="0" count="1" selected="0">
            <x v="463"/>
          </reference>
          <reference field="1" count="1" selected="0">
            <x v="938"/>
          </reference>
          <reference field="2" count="1">
            <x v="939"/>
          </reference>
        </references>
      </pivotArea>
    </format>
    <format dxfId="8734">
      <pivotArea dataOnly="0" labelOnly="1" fieldPosition="0">
        <references count="3">
          <reference field="0" count="1" selected="0">
            <x v="464"/>
          </reference>
          <reference field="1" count="1" selected="0">
            <x v="939"/>
          </reference>
          <reference field="2" count="1">
            <x v="940"/>
          </reference>
        </references>
      </pivotArea>
    </format>
    <format dxfId="8733">
      <pivotArea dataOnly="0" labelOnly="1" fieldPosition="0">
        <references count="3">
          <reference field="0" count="1" selected="0">
            <x v="465"/>
          </reference>
          <reference field="1" count="1" selected="0">
            <x v="940"/>
          </reference>
          <reference field="2" count="1">
            <x v="941"/>
          </reference>
        </references>
      </pivotArea>
    </format>
    <format dxfId="8732">
      <pivotArea dataOnly="0" labelOnly="1" fieldPosition="0">
        <references count="3">
          <reference field="0" count="1" selected="0">
            <x v="466"/>
          </reference>
          <reference field="1" count="1" selected="0">
            <x v="941"/>
          </reference>
          <reference field="2" count="1">
            <x v="942"/>
          </reference>
        </references>
      </pivotArea>
    </format>
    <format dxfId="8731">
      <pivotArea dataOnly="0" labelOnly="1" fieldPosition="0">
        <references count="3">
          <reference field="0" count="1" selected="0">
            <x v="467"/>
          </reference>
          <reference field="1" count="1" selected="0">
            <x v="942"/>
          </reference>
          <reference field="2" count="1">
            <x v="943"/>
          </reference>
        </references>
      </pivotArea>
    </format>
    <format dxfId="8730">
      <pivotArea dataOnly="0" labelOnly="1" fieldPosition="0">
        <references count="3">
          <reference field="0" count="1" selected="0">
            <x v="468"/>
          </reference>
          <reference field="1" count="1" selected="0">
            <x v="943"/>
          </reference>
          <reference field="2" count="1">
            <x v="944"/>
          </reference>
        </references>
      </pivotArea>
    </format>
    <format dxfId="8729">
      <pivotArea dataOnly="0" labelOnly="1" fieldPosition="0">
        <references count="3">
          <reference field="0" count="1" selected="0">
            <x v="469"/>
          </reference>
          <reference field="1" count="1" selected="0">
            <x v="944"/>
          </reference>
          <reference field="2" count="1">
            <x v="945"/>
          </reference>
        </references>
      </pivotArea>
    </format>
    <format dxfId="8728">
      <pivotArea dataOnly="0" labelOnly="1" fieldPosition="0">
        <references count="3">
          <reference field="0" count="1" selected="0">
            <x v="470"/>
          </reference>
          <reference field="1" count="1" selected="0">
            <x v="945"/>
          </reference>
          <reference field="2" count="1">
            <x v="946"/>
          </reference>
        </references>
      </pivotArea>
    </format>
    <format dxfId="8727">
      <pivotArea dataOnly="0" labelOnly="1" fieldPosition="0">
        <references count="3">
          <reference field="0" count="1" selected="0">
            <x v="471"/>
          </reference>
          <reference field="1" count="1" selected="0">
            <x v="946"/>
          </reference>
          <reference field="2" count="1">
            <x v="947"/>
          </reference>
        </references>
      </pivotArea>
    </format>
    <format dxfId="8726">
      <pivotArea dataOnly="0" labelOnly="1" fieldPosition="0">
        <references count="3">
          <reference field="0" count="1" selected="0">
            <x v="472"/>
          </reference>
          <reference field="1" count="1" selected="0">
            <x v="947"/>
          </reference>
          <reference field="2" count="1">
            <x v="948"/>
          </reference>
        </references>
      </pivotArea>
    </format>
    <format dxfId="8725">
      <pivotArea dataOnly="0" labelOnly="1" fieldPosition="0">
        <references count="3">
          <reference field="0" count="1" selected="0">
            <x v="473"/>
          </reference>
          <reference field="1" count="1" selected="0">
            <x v="948"/>
          </reference>
          <reference field="2" count="1">
            <x v="949"/>
          </reference>
        </references>
      </pivotArea>
    </format>
    <format dxfId="8724">
      <pivotArea dataOnly="0" labelOnly="1" fieldPosition="0">
        <references count="3">
          <reference field="0" count="1" selected="0">
            <x v="474"/>
          </reference>
          <reference field="1" count="1" selected="0">
            <x v="949"/>
          </reference>
          <reference field="2" count="1">
            <x v="950"/>
          </reference>
        </references>
      </pivotArea>
    </format>
    <format dxfId="8723">
      <pivotArea dataOnly="0" labelOnly="1" fieldPosition="0">
        <references count="3">
          <reference field="0" count="1" selected="0">
            <x v="475"/>
          </reference>
          <reference field="1" count="1" selected="0">
            <x v="950"/>
          </reference>
          <reference field="2" count="1">
            <x v="951"/>
          </reference>
        </references>
      </pivotArea>
    </format>
    <format dxfId="8722">
      <pivotArea dataOnly="0" labelOnly="1" fieldPosition="0">
        <references count="3">
          <reference field="0" count="1" selected="0">
            <x v="476"/>
          </reference>
          <reference field="1" count="1" selected="0">
            <x v="951"/>
          </reference>
          <reference field="2" count="1">
            <x v="952"/>
          </reference>
        </references>
      </pivotArea>
    </format>
    <format dxfId="8721">
      <pivotArea dataOnly="0" labelOnly="1" fieldPosition="0">
        <references count="3">
          <reference field="0" count="1" selected="0">
            <x v="477"/>
          </reference>
          <reference field="1" count="1" selected="0">
            <x v="952"/>
          </reference>
          <reference field="2" count="1">
            <x v="953"/>
          </reference>
        </references>
      </pivotArea>
    </format>
    <format dxfId="8720">
      <pivotArea dataOnly="0" labelOnly="1" fieldPosition="0">
        <references count="3">
          <reference field="0" count="1" selected="0">
            <x v="478"/>
          </reference>
          <reference field="1" count="1" selected="0">
            <x v="953"/>
          </reference>
          <reference field="2" count="1">
            <x v="954"/>
          </reference>
        </references>
      </pivotArea>
    </format>
    <format dxfId="8719">
      <pivotArea dataOnly="0" labelOnly="1" fieldPosition="0">
        <references count="3">
          <reference field="0" count="1" selected="0">
            <x v="479"/>
          </reference>
          <reference field="1" count="1" selected="0">
            <x v="954"/>
          </reference>
          <reference field="2" count="1">
            <x v="955"/>
          </reference>
        </references>
      </pivotArea>
    </format>
    <format dxfId="8718">
      <pivotArea dataOnly="0" labelOnly="1" fieldPosition="0">
        <references count="3">
          <reference field="0" count="1" selected="0">
            <x v="480"/>
          </reference>
          <reference field="1" count="1" selected="0">
            <x v="955"/>
          </reference>
          <reference field="2" count="1">
            <x v="956"/>
          </reference>
        </references>
      </pivotArea>
    </format>
    <format dxfId="8717">
      <pivotArea dataOnly="0" labelOnly="1" fieldPosition="0">
        <references count="3">
          <reference field="0" count="1" selected="0">
            <x v="481"/>
          </reference>
          <reference field="1" count="1" selected="0">
            <x v="956"/>
          </reference>
          <reference field="2" count="1">
            <x v="957"/>
          </reference>
        </references>
      </pivotArea>
    </format>
    <format dxfId="8716">
      <pivotArea dataOnly="0" labelOnly="1" fieldPosition="0">
        <references count="3">
          <reference field="0" count="1" selected="0">
            <x v="482"/>
          </reference>
          <reference field="1" count="1" selected="0">
            <x v="957"/>
          </reference>
          <reference field="2" count="1">
            <x v="958"/>
          </reference>
        </references>
      </pivotArea>
    </format>
    <format dxfId="8715">
      <pivotArea dataOnly="0" labelOnly="1" fieldPosition="0">
        <references count="3">
          <reference field="0" count="1" selected="0">
            <x v="483"/>
          </reference>
          <reference field="1" count="1" selected="0">
            <x v="958"/>
          </reference>
          <reference field="2" count="1">
            <x v="959"/>
          </reference>
        </references>
      </pivotArea>
    </format>
    <format dxfId="8714">
      <pivotArea dataOnly="0" labelOnly="1" fieldPosition="0">
        <references count="3">
          <reference field="0" count="1" selected="0">
            <x v="484"/>
          </reference>
          <reference field="1" count="1" selected="0">
            <x v="959"/>
          </reference>
          <reference field="2" count="1">
            <x v="960"/>
          </reference>
        </references>
      </pivotArea>
    </format>
    <format dxfId="8713">
      <pivotArea dataOnly="0" labelOnly="1" fieldPosition="0">
        <references count="4">
          <reference field="0" count="1" selected="0">
            <x v="2"/>
          </reference>
          <reference field="1" count="1" selected="0">
            <x v="1"/>
          </reference>
          <reference field="2" count="1" selected="0">
            <x v="1"/>
          </reference>
          <reference field="3" count="1">
            <x v="484"/>
          </reference>
        </references>
      </pivotArea>
    </format>
    <format dxfId="8712">
      <pivotArea dataOnly="0" labelOnly="1" fieldPosition="0">
        <references count="4">
          <reference field="0" count="1" selected="0">
            <x v="3"/>
          </reference>
          <reference field="1" count="1" selected="0">
            <x v="2"/>
          </reference>
          <reference field="2" count="1" selected="0">
            <x v="2"/>
          </reference>
          <reference field="3" count="1">
            <x v="485"/>
          </reference>
        </references>
      </pivotArea>
    </format>
    <format dxfId="8711">
      <pivotArea dataOnly="0" labelOnly="1" fieldPosition="0">
        <references count="4">
          <reference field="0" count="1" selected="0">
            <x v="8"/>
          </reference>
          <reference field="1" count="1" selected="0">
            <x v="483"/>
          </reference>
          <reference field="2" count="1" selected="0">
            <x v="484"/>
          </reference>
          <reference field="3" count="1">
            <x v="486"/>
          </reference>
        </references>
      </pivotArea>
    </format>
    <format dxfId="8710">
      <pivotArea dataOnly="0" labelOnly="1" fieldPosition="0">
        <references count="4">
          <reference field="0" count="1" selected="0">
            <x v="9"/>
          </reference>
          <reference field="1" count="1" selected="0">
            <x v="484"/>
          </reference>
          <reference field="2" count="1" selected="0">
            <x v="485"/>
          </reference>
          <reference field="3" count="1">
            <x v="487"/>
          </reference>
        </references>
      </pivotArea>
    </format>
    <format dxfId="8709">
      <pivotArea dataOnly="0" labelOnly="1" fieldPosition="0">
        <references count="4">
          <reference field="0" count="1" selected="0">
            <x v="10"/>
          </reference>
          <reference field="1" count="1" selected="0">
            <x v="485"/>
          </reference>
          <reference field="2" count="1" selected="0">
            <x v="486"/>
          </reference>
          <reference field="3" count="1">
            <x v="488"/>
          </reference>
        </references>
      </pivotArea>
    </format>
    <format dxfId="8708">
      <pivotArea dataOnly="0" labelOnly="1" fieldPosition="0">
        <references count="4">
          <reference field="0" count="1" selected="0">
            <x v="11"/>
          </reference>
          <reference field="1" count="1" selected="0">
            <x v="486"/>
          </reference>
          <reference field="2" count="1" selected="0">
            <x v="487"/>
          </reference>
          <reference field="3" count="1">
            <x v="489"/>
          </reference>
        </references>
      </pivotArea>
    </format>
    <format dxfId="8707">
      <pivotArea dataOnly="0" labelOnly="1" fieldPosition="0">
        <references count="4">
          <reference field="0" count="1" selected="0">
            <x v="12"/>
          </reference>
          <reference field="1" count="1" selected="0">
            <x v="487"/>
          </reference>
          <reference field="2" count="1" selected="0">
            <x v="488"/>
          </reference>
          <reference field="3" count="1">
            <x v="490"/>
          </reference>
        </references>
      </pivotArea>
    </format>
    <format dxfId="8706">
      <pivotArea dataOnly="0" labelOnly="1" fieldPosition="0">
        <references count="4">
          <reference field="0" count="1" selected="0">
            <x v="13"/>
          </reference>
          <reference field="1" count="1" selected="0">
            <x v="488"/>
          </reference>
          <reference field="2" count="1" selected="0">
            <x v="489"/>
          </reference>
          <reference field="3" count="1">
            <x v="491"/>
          </reference>
        </references>
      </pivotArea>
    </format>
    <format dxfId="8705">
      <pivotArea dataOnly="0" labelOnly="1" fieldPosition="0">
        <references count="4">
          <reference field="0" count="1" selected="0">
            <x v="14"/>
          </reference>
          <reference field="1" count="1" selected="0">
            <x v="489"/>
          </reference>
          <reference field="2" count="1" selected="0">
            <x v="490"/>
          </reference>
          <reference field="3" count="1">
            <x v="492"/>
          </reference>
        </references>
      </pivotArea>
    </format>
    <format dxfId="8704">
      <pivotArea dataOnly="0" labelOnly="1" fieldPosition="0">
        <references count="4">
          <reference field="0" count="1" selected="0">
            <x v="15"/>
          </reference>
          <reference field="1" count="1" selected="0">
            <x v="490"/>
          </reference>
          <reference field="2" count="1" selected="0">
            <x v="491"/>
          </reference>
          <reference field="3" count="1">
            <x v="493"/>
          </reference>
        </references>
      </pivotArea>
    </format>
    <format dxfId="8703">
      <pivotArea dataOnly="0" labelOnly="1" fieldPosition="0">
        <references count="4">
          <reference field="0" count="1" selected="0">
            <x v="16"/>
          </reference>
          <reference field="1" count="1" selected="0">
            <x v="491"/>
          </reference>
          <reference field="2" count="1" selected="0">
            <x v="492"/>
          </reference>
          <reference field="3" count="1">
            <x v="494"/>
          </reference>
        </references>
      </pivotArea>
    </format>
    <format dxfId="8702">
      <pivotArea dataOnly="0" labelOnly="1" fieldPosition="0">
        <references count="4">
          <reference field="0" count="1" selected="0">
            <x v="17"/>
          </reference>
          <reference field="1" count="1" selected="0">
            <x v="492"/>
          </reference>
          <reference field="2" count="1" selected="0">
            <x v="493"/>
          </reference>
          <reference field="3" count="1">
            <x v="495"/>
          </reference>
        </references>
      </pivotArea>
    </format>
    <format dxfId="8701">
      <pivotArea dataOnly="0" labelOnly="1" fieldPosition="0">
        <references count="4">
          <reference field="0" count="1" selected="0">
            <x v="18"/>
          </reference>
          <reference field="1" count="1" selected="0">
            <x v="493"/>
          </reference>
          <reference field="2" count="1" selected="0">
            <x v="494"/>
          </reference>
          <reference field="3" count="1">
            <x v="496"/>
          </reference>
        </references>
      </pivotArea>
    </format>
    <format dxfId="8700">
      <pivotArea dataOnly="0" labelOnly="1" fieldPosition="0">
        <references count="4">
          <reference field="0" count="1" selected="0">
            <x v="19"/>
          </reference>
          <reference field="1" count="1" selected="0">
            <x v="494"/>
          </reference>
          <reference field="2" count="1" selected="0">
            <x v="495"/>
          </reference>
          <reference field="3" count="1">
            <x v="497"/>
          </reference>
        </references>
      </pivotArea>
    </format>
    <format dxfId="8699">
      <pivotArea dataOnly="0" labelOnly="1" fieldPosition="0">
        <references count="4">
          <reference field="0" count="1" selected="0">
            <x v="20"/>
          </reference>
          <reference field="1" count="1" selected="0">
            <x v="495"/>
          </reference>
          <reference field="2" count="1" selected="0">
            <x v="496"/>
          </reference>
          <reference field="3" count="1">
            <x v="498"/>
          </reference>
        </references>
      </pivotArea>
    </format>
    <format dxfId="8698">
      <pivotArea dataOnly="0" labelOnly="1" fieldPosition="0">
        <references count="4">
          <reference field="0" count="1" selected="0">
            <x v="21"/>
          </reference>
          <reference field="1" count="1" selected="0">
            <x v="496"/>
          </reference>
          <reference field="2" count="1" selected="0">
            <x v="497"/>
          </reference>
          <reference field="3" count="1">
            <x v="499"/>
          </reference>
        </references>
      </pivotArea>
    </format>
    <format dxfId="8697">
      <pivotArea dataOnly="0" labelOnly="1" fieldPosition="0">
        <references count="4">
          <reference field="0" count="1" selected="0">
            <x v="22"/>
          </reference>
          <reference field="1" count="1" selected="0">
            <x v="497"/>
          </reference>
          <reference field="2" count="1" selected="0">
            <x v="498"/>
          </reference>
          <reference field="3" count="1">
            <x v="500"/>
          </reference>
        </references>
      </pivotArea>
    </format>
    <format dxfId="8696">
      <pivotArea dataOnly="0" labelOnly="1" fieldPosition="0">
        <references count="4">
          <reference field="0" count="1" selected="0">
            <x v="23"/>
          </reference>
          <reference field="1" count="1" selected="0">
            <x v="498"/>
          </reference>
          <reference field="2" count="1" selected="0">
            <x v="499"/>
          </reference>
          <reference field="3" count="1">
            <x v="501"/>
          </reference>
        </references>
      </pivotArea>
    </format>
    <format dxfId="8695">
      <pivotArea dataOnly="0" labelOnly="1" fieldPosition="0">
        <references count="4">
          <reference field="0" count="1" selected="0">
            <x v="24"/>
          </reference>
          <reference field="1" count="1" selected="0">
            <x v="499"/>
          </reference>
          <reference field="2" count="1" selected="0">
            <x v="500"/>
          </reference>
          <reference field="3" count="1">
            <x v="502"/>
          </reference>
        </references>
      </pivotArea>
    </format>
    <format dxfId="8694">
      <pivotArea dataOnly="0" labelOnly="1" fieldPosition="0">
        <references count="4">
          <reference field="0" count="1" selected="0">
            <x v="25"/>
          </reference>
          <reference field="1" count="1" selected="0">
            <x v="500"/>
          </reference>
          <reference field="2" count="1" selected="0">
            <x v="501"/>
          </reference>
          <reference field="3" count="1">
            <x v="503"/>
          </reference>
        </references>
      </pivotArea>
    </format>
    <format dxfId="8693">
      <pivotArea dataOnly="0" labelOnly="1" fieldPosition="0">
        <references count="4">
          <reference field="0" count="1" selected="0">
            <x v="26"/>
          </reference>
          <reference field="1" count="1" selected="0">
            <x v="501"/>
          </reference>
          <reference field="2" count="1" selected="0">
            <x v="502"/>
          </reference>
          <reference field="3" count="1">
            <x v="504"/>
          </reference>
        </references>
      </pivotArea>
    </format>
    <format dxfId="8692">
      <pivotArea dataOnly="0" labelOnly="1" fieldPosition="0">
        <references count="4">
          <reference field="0" count="1" selected="0">
            <x v="27"/>
          </reference>
          <reference field="1" count="1" selected="0">
            <x v="502"/>
          </reference>
          <reference field="2" count="1" selected="0">
            <x v="503"/>
          </reference>
          <reference field="3" count="1">
            <x v="505"/>
          </reference>
        </references>
      </pivotArea>
    </format>
    <format dxfId="8691">
      <pivotArea dataOnly="0" labelOnly="1" fieldPosition="0">
        <references count="4">
          <reference field="0" count="1" selected="0">
            <x v="28"/>
          </reference>
          <reference field="1" count="1" selected="0">
            <x v="503"/>
          </reference>
          <reference field="2" count="1" selected="0">
            <x v="504"/>
          </reference>
          <reference field="3" count="1">
            <x v="506"/>
          </reference>
        </references>
      </pivotArea>
    </format>
    <format dxfId="8690">
      <pivotArea dataOnly="0" labelOnly="1" fieldPosition="0">
        <references count="4">
          <reference field="0" count="1" selected="0">
            <x v="29"/>
          </reference>
          <reference field="1" count="1" selected="0">
            <x v="504"/>
          </reference>
          <reference field="2" count="1" selected="0">
            <x v="505"/>
          </reference>
          <reference field="3" count="1">
            <x v="507"/>
          </reference>
        </references>
      </pivotArea>
    </format>
    <format dxfId="8689">
      <pivotArea dataOnly="0" labelOnly="1" fieldPosition="0">
        <references count="4">
          <reference field="0" count="1" selected="0">
            <x v="30"/>
          </reference>
          <reference field="1" count="1" selected="0">
            <x v="505"/>
          </reference>
          <reference field="2" count="1" selected="0">
            <x v="506"/>
          </reference>
          <reference field="3" count="1">
            <x v="508"/>
          </reference>
        </references>
      </pivotArea>
    </format>
    <format dxfId="8688">
      <pivotArea dataOnly="0" labelOnly="1" fieldPosition="0">
        <references count="4">
          <reference field="0" count="1" selected="0">
            <x v="31"/>
          </reference>
          <reference field="1" count="1" selected="0">
            <x v="506"/>
          </reference>
          <reference field="2" count="1" selected="0">
            <x v="507"/>
          </reference>
          <reference field="3" count="1">
            <x v="509"/>
          </reference>
        </references>
      </pivotArea>
    </format>
    <format dxfId="8687">
      <pivotArea dataOnly="0" labelOnly="1" fieldPosition="0">
        <references count="4">
          <reference field="0" count="1" selected="0">
            <x v="32"/>
          </reference>
          <reference field="1" count="1" selected="0">
            <x v="507"/>
          </reference>
          <reference field="2" count="1" selected="0">
            <x v="508"/>
          </reference>
          <reference field="3" count="1">
            <x v="510"/>
          </reference>
        </references>
      </pivotArea>
    </format>
    <format dxfId="8686">
      <pivotArea dataOnly="0" labelOnly="1" fieldPosition="0">
        <references count="4">
          <reference field="0" count="1" selected="0">
            <x v="33"/>
          </reference>
          <reference field="1" count="1" selected="0">
            <x v="508"/>
          </reference>
          <reference field="2" count="1" selected="0">
            <x v="509"/>
          </reference>
          <reference field="3" count="1">
            <x v="511"/>
          </reference>
        </references>
      </pivotArea>
    </format>
    <format dxfId="8685">
      <pivotArea dataOnly="0" labelOnly="1" fieldPosition="0">
        <references count="4">
          <reference field="0" count="1" selected="0">
            <x v="34"/>
          </reference>
          <reference field="1" count="1" selected="0">
            <x v="509"/>
          </reference>
          <reference field="2" count="1" selected="0">
            <x v="510"/>
          </reference>
          <reference field="3" count="1">
            <x v="512"/>
          </reference>
        </references>
      </pivotArea>
    </format>
    <format dxfId="8684">
      <pivotArea dataOnly="0" labelOnly="1" fieldPosition="0">
        <references count="4">
          <reference field="0" count="1" selected="0">
            <x v="35"/>
          </reference>
          <reference field="1" count="1" selected="0">
            <x v="510"/>
          </reference>
          <reference field="2" count="1" selected="0">
            <x v="511"/>
          </reference>
          <reference field="3" count="1">
            <x v="513"/>
          </reference>
        </references>
      </pivotArea>
    </format>
    <format dxfId="8683">
      <pivotArea dataOnly="0" labelOnly="1" fieldPosition="0">
        <references count="4">
          <reference field="0" count="1" selected="0">
            <x v="36"/>
          </reference>
          <reference field="1" count="1" selected="0">
            <x v="511"/>
          </reference>
          <reference field="2" count="1" selected="0">
            <x v="512"/>
          </reference>
          <reference field="3" count="1">
            <x v="514"/>
          </reference>
        </references>
      </pivotArea>
    </format>
    <format dxfId="8682">
      <pivotArea dataOnly="0" labelOnly="1" fieldPosition="0">
        <references count="4">
          <reference field="0" count="1" selected="0">
            <x v="37"/>
          </reference>
          <reference field="1" count="1" selected="0">
            <x v="512"/>
          </reference>
          <reference field="2" count="1" selected="0">
            <x v="513"/>
          </reference>
          <reference field="3" count="1">
            <x v="515"/>
          </reference>
        </references>
      </pivotArea>
    </format>
    <format dxfId="8681">
      <pivotArea dataOnly="0" labelOnly="1" fieldPosition="0">
        <references count="4">
          <reference field="0" count="1" selected="0">
            <x v="38"/>
          </reference>
          <reference field="1" count="1" selected="0">
            <x v="513"/>
          </reference>
          <reference field="2" count="1" selected="0">
            <x v="514"/>
          </reference>
          <reference field="3" count="1">
            <x v="516"/>
          </reference>
        </references>
      </pivotArea>
    </format>
    <format dxfId="8680">
      <pivotArea dataOnly="0" labelOnly="1" fieldPosition="0">
        <references count="4">
          <reference field="0" count="1" selected="0">
            <x v="39"/>
          </reference>
          <reference field="1" count="1" selected="0">
            <x v="514"/>
          </reference>
          <reference field="2" count="1" selected="0">
            <x v="515"/>
          </reference>
          <reference field="3" count="1">
            <x v="517"/>
          </reference>
        </references>
      </pivotArea>
    </format>
    <format dxfId="8679">
      <pivotArea dataOnly="0" labelOnly="1" fieldPosition="0">
        <references count="4">
          <reference field="0" count="1" selected="0">
            <x v="40"/>
          </reference>
          <reference field="1" count="1" selected="0">
            <x v="515"/>
          </reference>
          <reference field="2" count="1" selected="0">
            <x v="516"/>
          </reference>
          <reference field="3" count="1">
            <x v="518"/>
          </reference>
        </references>
      </pivotArea>
    </format>
    <format dxfId="8678">
      <pivotArea dataOnly="0" labelOnly="1" fieldPosition="0">
        <references count="4">
          <reference field="0" count="1" selected="0">
            <x v="41"/>
          </reference>
          <reference field="1" count="1" selected="0">
            <x v="516"/>
          </reference>
          <reference field="2" count="1" selected="0">
            <x v="517"/>
          </reference>
          <reference field="3" count="1">
            <x v="519"/>
          </reference>
        </references>
      </pivotArea>
    </format>
    <format dxfId="8677">
      <pivotArea dataOnly="0" labelOnly="1" fieldPosition="0">
        <references count="4">
          <reference field="0" count="1" selected="0">
            <x v="42"/>
          </reference>
          <reference field="1" count="1" selected="0">
            <x v="517"/>
          </reference>
          <reference field="2" count="1" selected="0">
            <x v="518"/>
          </reference>
          <reference field="3" count="1">
            <x v="520"/>
          </reference>
        </references>
      </pivotArea>
    </format>
    <format dxfId="8676">
      <pivotArea dataOnly="0" labelOnly="1" fieldPosition="0">
        <references count="4">
          <reference field="0" count="1" selected="0">
            <x v="43"/>
          </reference>
          <reference field="1" count="1" selected="0">
            <x v="518"/>
          </reference>
          <reference field="2" count="1" selected="0">
            <x v="519"/>
          </reference>
          <reference field="3" count="1">
            <x v="521"/>
          </reference>
        </references>
      </pivotArea>
    </format>
    <format dxfId="8675">
      <pivotArea dataOnly="0" labelOnly="1" fieldPosition="0">
        <references count="4">
          <reference field="0" count="1" selected="0">
            <x v="44"/>
          </reference>
          <reference field="1" count="1" selected="0">
            <x v="519"/>
          </reference>
          <reference field="2" count="1" selected="0">
            <x v="520"/>
          </reference>
          <reference field="3" count="1">
            <x v="522"/>
          </reference>
        </references>
      </pivotArea>
    </format>
    <format dxfId="8674">
      <pivotArea dataOnly="0" labelOnly="1" fieldPosition="0">
        <references count="4">
          <reference field="0" count="1" selected="0">
            <x v="45"/>
          </reference>
          <reference field="1" count="1" selected="0">
            <x v="520"/>
          </reference>
          <reference field="2" count="1" selected="0">
            <x v="521"/>
          </reference>
          <reference field="3" count="1">
            <x v="523"/>
          </reference>
        </references>
      </pivotArea>
    </format>
    <format dxfId="8673">
      <pivotArea dataOnly="0" labelOnly="1" fieldPosition="0">
        <references count="4">
          <reference field="0" count="1" selected="0">
            <x v="46"/>
          </reference>
          <reference field="1" count="1" selected="0">
            <x v="521"/>
          </reference>
          <reference field="2" count="1" selected="0">
            <x v="522"/>
          </reference>
          <reference field="3" count="1">
            <x v="524"/>
          </reference>
        </references>
      </pivotArea>
    </format>
    <format dxfId="8672">
      <pivotArea dataOnly="0" labelOnly="1" fieldPosition="0">
        <references count="4">
          <reference field="0" count="1" selected="0">
            <x v="47"/>
          </reference>
          <reference field="1" count="1" selected="0">
            <x v="522"/>
          </reference>
          <reference field="2" count="1" selected="0">
            <x v="523"/>
          </reference>
          <reference field="3" count="1">
            <x v="525"/>
          </reference>
        </references>
      </pivotArea>
    </format>
    <format dxfId="8671">
      <pivotArea dataOnly="0" labelOnly="1" fieldPosition="0">
        <references count="4">
          <reference field="0" count="1" selected="0">
            <x v="48"/>
          </reference>
          <reference field="1" count="1" selected="0">
            <x v="523"/>
          </reference>
          <reference field="2" count="1" selected="0">
            <x v="524"/>
          </reference>
          <reference field="3" count="1">
            <x v="526"/>
          </reference>
        </references>
      </pivotArea>
    </format>
    <format dxfId="8670">
      <pivotArea dataOnly="0" labelOnly="1" fieldPosition="0">
        <references count="4">
          <reference field="0" count="1" selected="0">
            <x v="49"/>
          </reference>
          <reference field="1" count="1" selected="0">
            <x v="524"/>
          </reference>
          <reference field="2" count="1" selected="0">
            <x v="525"/>
          </reference>
          <reference field="3" count="1">
            <x v="527"/>
          </reference>
        </references>
      </pivotArea>
    </format>
    <format dxfId="8669">
      <pivotArea dataOnly="0" labelOnly="1" fieldPosition="0">
        <references count="4">
          <reference field="0" count="1" selected="0">
            <x v="50"/>
          </reference>
          <reference field="1" count="1" selected="0">
            <x v="525"/>
          </reference>
          <reference field="2" count="1" selected="0">
            <x v="526"/>
          </reference>
          <reference field="3" count="1">
            <x v="528"/>
          </reference>
        </references>
      </pivotArea>
    </format>
    <format dxfId="8668">
      <pivotArea dataOnly="0" labelOnly="1" fieldPosition="0">
        <references count="4">
          <reference field="0" count="1" selected="0">
            <x v="51"/>
          </reference>
          <reference field="1" count="1" selected="0">
            <x v="526"/>
          </reference>
          <reference field="2" count="1" selected="0">
            <x v="527"/>
          </reference>
          <reference field="3" count="1">
            <x v="529"/>
          </reference>
        </references>
      </pivotArea>
    </format>
    <format dxfId="8667">
      <pivotArea dataOnly="0" labelOnly="1" fieldPosition="0">
        <references count="4">
          <reference field="0" count="1" selected="0">
            <x v="52"/>
          </reference>
          <reference field="1" count="1" selected="0">
            <x v="527"/>
          </reference>
          <reference field="2" count="1" selected="0">
            <x v="528"/>
          </reference>
          <reference field="3" count="1">
            <x v="530"/>
          </reference>
        </references>
      </pivotArea>
    </format>
    <format dxfId="8666">
      <pivotArea dataOnly="0" labelOnly="1" fieldPosition="0">
        <references count="4">
          <reference field="0" count="1" selected="0">
            <x v="53"/>
          </reference>
          <reference field="1" count="1" selected="0">
            <x v="528"/>
          </reference>
          <reference field="2" count="1" selected="0">
            <x v="529"/>
          </reference>
          <reference field="3" count="1">
            <x v="531"/>
          </reference>
        </references>
      </pivotArea>
    </format>
    <format dxfId="8665">
      <pivotArea dataOnly="0" labelOnly="1" fieldPosition="0">
        <references count="4">
          <reference field="0" count="1" selected="0">
            <x v="54"/>
          </reference>
          <reference field="1" count="1" selected="0">
            <x v="529"/>
          </reference>
          <reference field="2" count="1" selected="0">
            <x v="530"/>
          </reference>
          <reference field="3" count="1">
            <x v="532"/>
          </reference>
        </references>
      </pivotArea>
    </format>
    <format dxfId="8664">
      <pivotArea dataOnly="0" labelOnly="1" fieldPosition="0">
        <references count="4">
          <reference field="0" count="1" selected="0">
            <x v="55"/>
          </reference>
          <reference field="1" count="1" selected="0">
            <x v="530"/>
          </reference>
          <reference field="2" count="1" selected="0">
            <x v="531"/>
          </reference>
          <reference field="3" count="1">
            <x v="533"/>
          </reference>
        </references>
      </pivotArea>
    </format>
    <format dxfId="8663">
      <pivotArea dataOnly="0" labelOnly="1" fieldPosition="0">
        <references count="4">
          <reference field="0" count="1" selected="0">
            <x v="56"/>
          </reference>
          <reference field="1" count="1" selected="0">
            <x v="531"/>
          </reference>
          <reference field="2" count="1" selected="0">
            <x v="532"/>
          </reference>
          <reference field="3" count="1">
            <x v="534"/>
          </reference>
        </references>
      </pivotArea>
    </format>
    <format dxfId="8662">
      <pivotArea dataOnly="0" labelOnly="1" fieldPosition="0">
        <references count="4">
          <reference field="0" count="1" selected="0">
            <x v="57"/>
          </reference>
          <reference field="1" count="1" selected="0">
            <x v="532"/>
          </reference>
          <reference field="2" count="1" selected="0">
            <x v="533"/>
          </reference>
          <reference field="3" count="1">
            <x v="535"/>
          </reference>
        </references>
      </pivotArea>
    </format>
    <format dxfId="8661">
      <pivotArea dataOnly="0" labelOnly="1" fieldPosition="0">
        <references count="4">
          <reference field="0" count="1" selected="0">
            <x v="58"/>
          </reference>
          <reference field="1" count="1" selected="0">
            <x v="533"/>
          </reference>
          <reference field="2" count="1" selected="0">
            <x v="534"/>
          </reference>
          <reference field="3" count="1">
            <x v="536"/>
          </reference>
        </references>
      </pivotArea>
    </format>
    <format dxfId="8660">
      <pivotArea dataOnly="0" labelOnly="1" fieldPosition="0">
        <references count="4">
          <reference field="0" count="1" selected="0">
            <x v="59"/>
          </reference>
          <reference field="1" count="1" selected="0">
            <x v="534"/>
          </reference>
          <reference field="2" count="1" selected="0">
            <x v="535"/>
          </reference>
          <reference field="3" count="1">
            <x v="537"/>
          </reference>
        </references>
      </pivotArea>
    </format>
    <format dxfId="8659">
      <pivotArea dataOnly="0" labelOnly="1" fieldPosition="0">
        <references count="4">
          <reference field="0" count="1" selected="0">
            <x v="60"/>
          </reference>
          <reference field="1" count="1" selected="0">
            <x v="535"/>
          </reference>
          <reference field="2" count="1" selected="0">
            <x v="536"/>
          </reference>
          <reference field="3" count="1">
            <x v="538"/>
          </reference>
        </references>
      </pivotArea>
    </format>
    <format dxfId="8658">
      <pivotArea dataOnly="0" labelOnly="1" fieldPosition="0">
        <references count="4">
          <reference field="0" count="1" selected="0">
            <x v="61"/>
          </reference>
          <reference field="1" count="1" selected="0">
            <x v="536"/>
          </reference>
          <reference field="2" count="1" selected="0">
            <x v="537"/>
          </reference>
          <reference field="3" count="1">
            <x v="539"/>
          </reference>
        </references>
      </pivotArea>
    </format>
    <format dxfId="8657">
      <pivotArea dataOnly="0" labelOnly="1" fieldPosition="0">
        <references count="4">
          <reference field="0" count="1" selected="0">
            <x v="62"/>
          </reference>
          <reference field="1" count="1" selected="0">
            <x v="537"/>
          </reference>
          <reference field="2" count="1" selected="0">
            <x v="538"/>
          </reference>
          <reference field="3" count="1">
            <x v="540"/>
          </reference>
        </references>
      </pivotArea>
    </format>
    <format dxfId="8656">
      <pivotArea dataOnly="0" labelOnly="1" fieldPosition="0">
        <references count="4">
          <reference field="0" count="1" selected="0">
            <x v="63"/>
          </reference>
          <reference field="1" count="1" selected="0">
            <x v="538"/>
          </reference>
          <reference field="2" count="1" selected="0">
            <x v="539"/>
          </reference>
          <reference field="3" count="1">
            <x v="541"/>
          </reference>
        </references>
      </pivotArea>
    </format>
    <format dxfId="8655">
      <pivotArea dataOnly="0" labelOnly="1" fieldPosition="0">
        <references count="4">
          <reference field="0" count="1" selected="0">
            <x v="64"/>
          </reference>
          <reference field="1" count="1" selected="0">
            <x v="539"/>
          </reference>
          <reference field="2" count="1" selected="0">
            <x v="540"/>
          </reference>
          <reference field="3" count="1">
            <x v="542"/>
          </reference>
        </references>
      </pivotArea>
    </format>
    <format dxfId="8654">
      <pivotArea dataOnly="0" labelOnly="1" fieldPosition="0">
        <references count="4">
          <reference field="0" count="1" selected="0">
            <x v="65"/>
          </reference>
          <reference field="1" count="1" selected="0">
            <x v="540"/>
          </reference>
          <reference field="2" count="1" selected="0">
            <x v="541"/>
          </reference>
          <reference field="3" count="1">
            <x v="543"/>
          </reference>
        </references>
      </pivotArea>
    </format>
    <format dxfId="8653">
      <pivotArea dataOnly="0" labelOnly="1" fieldPosition="0">
        <references count="4">
          <reference field="0" count="1" selected="0">
            <x v="66"/>
          </reference>
          <reference field="1" count="1" selected="0">
            <x v="541"/>
          </reference>
          <reference field="2" count="1" selected="0">
            <x v="542"/>
          </reference>
          <reference field="3" count="1">
            <x v="544"/>
          </reference>
        </references>
      </pivotArea>
    </format>
    <format dxfId="8652">
      <pivotArea dataOnly="0" labelOnly="1" fieldPosition="0">
        <references count="4">
          <reference field="0" count="1" selected="0">
            <x v="67"/>
          </reference>
          <reference field="1" count="1" selected="0">
            <x v="542"/>
          </reference>
          <reference field="2" count="1" selected="0">
            <x v="543"/>
          </reference>
          <reference field="3" count="1">
            <x v="545"/>
          </reference>
        </references>
      </pivotArea>
    </format>
    <format dxfId="8651">
      <pivotArea dataOnly="0" labelOnly="1" fieldPosition="0">
        <references count="4">
          <reference field="0" count="1" selected="0">
            <x v="68"/>
          </reference>
          <reference field="1" count="1" selected="0">
            <x v="543"/>
          </reference>
          <reference field="2" count="1" selected="0">
            <x v="544"/>
          </reference>
          <reference field="3" count="1">
            <x v="546"/>
          </reference>
        </references>
      </pivotArea>
    </format>
    <format dxfId="8650">
      <pivotArea dataOnly="0" labelOnly="1" fieldPosition="0">
        <references count="4">
          <reference field="0" count="1" selected="0">
            <x v="69"/>
          </reference>
          <reference field="1" count="1" selected="0">
            <x v="544"/>
          </reference>
          <reference field="2" count="1" selected="0">
            <x v="545"/>
          </reference>
          <reference field="3" count="1">
            <x v="547"/>
          </reference>
        </references>
      </pivotArea>
    </format>
    <format dxfId="8649">
      <pivotArea dataOnly="0" labelOnly="1" fieldPosition="0">
        <references count="4">
          <reference field="0" count="1" selected="0">
            <x v="70"/>
          </reference>
          <reference field="1" count="1" selected="0">
            <x v="545"/>
          </reference>
          <reference field="2" count="1" selected="0">
            <x v="546"/>
          </reference>
          <reference field="3" count="1">
            <x v="548"/>
          </reference>
        </references>
      </pivotArea>
    </format>
    <format dxfId="8648">
      <pivotArea dataOnly="0" labelOnly="1" fieldPosition="0">
        <references count="4">
          <reference field="0" count="1" selected="0">
            <x v="71"/>
          </reference>
          <reference field="1" count="1" selected="0">
            <x v="546"/>
          </reference>
          <reference field="2" count="1" selected="0">
            <x v="547"/>
          </reference>
          <reference field="3" count="1">
            <x v="549"/>
          </reference>
        </references>
      </pivotArea>
    </format>
    <format dxfId="8647">
      <pivotArea dataOnly="0" labelOnly="1" fieldPosition="0">
        <references count="4">
          <reference field="0" count="1" selected="0">
            <x v="72"/>
          </reference>
          <reference field="1" count="1" selected="0">
            <x v="547"/>
          </reference>
          <reference field="2" count="1" selected="0">
            <x v="548"/>
          </reference>
          <reference field="3" count="1">
            <x v="550"/>
          </reference>
        </references>
      </pivotArea>
    </format>
    <format dxfId="8646">
      <pivotArea dataOnly="0" labelOnly="1" fieldPosition="0">
        <references count="4">
          <reference field="0" count="1" selected="0">
            <x v="73"/>
          </reference>
          <reference field="1" count="1" selected="0">
            <x v="548"/>
          </reference>
          <reference field="2" count="1" selected="0">
            <x v="549"/>
          </reference>
          <reference field="3" count="1">
            <x v="551"/>
          </reference>
        </references>
      </pivotArea>
    </format>
    <format dxfId="8645">
      <pivotArea dataOnly="0" labelOnly="1" fieldPosition="0">
        <references count="4">
          <reference field="0" count="1" selected="0">
            <x v="74"/>
          </reference>
          <reference field="1" count="1" selected="0">
            <x v="549"/>
          </reference>
          <reference field="2" count="1" selected="0">
            <x v="550"/>
          </reference>
          <reference field="3" count="1">
            <x v="552"/>
          </reference>
        </references>
      </pivotArea>
    </format>
    <format dxfId="8644">
      <pivotArea dataOnly="0" labelOnly="1" fieldPosition="0">
        <references count="4">
          <reference field="0" count="1" selected="0">
            <x v="75"/>
          </reference>
          <reference field="1" count="1" selected="0">
            <x v="550"/>
          </reference>
          <reference field="2" count="1" selected="0">
            <x v="551"/>
          </reference>
          <reference field="3" count="1">
            <x v="553"/>
          </reference>
        </references>
      </pivotArea>
    </format>
    <format dxfId="8643">
      <pivotArea dataOnly="0" labelOnly="1" fieldPosition="0">
        <references count="4">
          <reference field="0" count="1" selected="0">
            <x v="76"/>
          </reference>
          <reference field="1" count="1" selected="0">
            <x v="551"/>
          </reference>
          <reference field="2" count="1" selected="0">
            <x v="552"/>
          </reference>
          <reference field="3" count="1">
            <x v="554"/>
          </reference>
        </references>
      </pivotArea>
    </format>
    <format dxfId="8642">
      <pivotArea dataOnly="0" labelOnly="1" fieldPosition="0">
        <references count="4">
          <reference field="0" count="1" selected="0">
            <x v="77"/>
          </reference>
          <reference field="1" count="1" selected="0">
            <x v="552"/>
          </reference>
          <reference field="2" count="1" selected="0">
            <x v="553"/>
          </reference>
          <reference field="3" count="1">
            <x v="555"/>
          </reference>
        </references>
      </pivotArea>
    </format>
    <format dxfId="8641">
      <pivotArea dataOnly="0" labelOnly="1" fieldPosition="0">
        <references count="4">
          <reference field="0" count="1" selected="0">
            <x v="78"/>
          </reference>
          <reference field="1" count="1" selected="0">
            <x v="553"/>
          </reference>
          <reference field="2" count="1" selected="0">
            <x v="554"/>
          </reference>
          <reference field="3" count="1">
            <x v="556"/>
          </reference>
        </references>
      </pivotArea>
    </format>
    <format dxfId="8640">
      <pivotArea dataOnly="0" labelOnly="1" fieldPosition="0">
        <references count="4">
          <reference field="0" count="1" selected="0">
            <x v="79"/>
          </reference>
          <reference field="1" count="1" selected="0">
            <x v="554"/>
          </reference>
          <reference field="2" count="1" selected="0">
            <x v="555"/>
          </reference>
          <reference field="3" count="1">
            <x v="557"/>
          </reference>
        </references>
      </pivotArea>
    </format>
    <format dxfId="8639">
      <pivotArea dataOnly="0" labelOnly="1" fieldPosition="0">
        <references count="4">
          <reference field="0" count="1" selected="0">
            <x v="80"/>
          </reference>
          <reference field="1" count="1" selected="0">
            <x v="555"/>
          </reference>
          <reference field="2" count="1" selected="0">
            <x v="556"/>
          </reference>
          <reference field="3" count="1">
            <x v="558"/>
          </reference>
        </references>
      </pivotArea>
    </format>
    <format dxfId="8638">
      <pivotArea dataOnly="0" labelOnly="1" fieldPosition="0">
        <references count="4">
          <reference field="0" count="1" selected="0">
            <x v="81"/>
          </reference>
          <reference field="1" count="1" selected="0">
            <x v="556"/>
          </reference>
          <reference field="2" count="1" selected="0">
            <x v="557"/>
          </reference>
          <reference field="3" count="1">
            <x v="559"/>
          </reference>
        </references>
      </pivotArea>
    </format>
    <format dxfId="8637">
      <pivotArea dataOnly="0" labelOnly="1" fieldPosition="0">
        <references count="4">
          <reference field="0" count="1" selected="0">
            <x v="82"/>
          </reference>
          <reference field="1" count="1" selected="0">
            <x v="557"/>
          </reference>
          <reference field="2" count="1" selected="0">
            <x v="558"/>
          </reference>
          <reference field="3" count="1">
            <x v="560"/>
          </reference>
        </references>
      </pivotArea>
    </format>
    <format dxfId="8636">
      <pivotArea dataOnly="0" labelOnly="1" fieldPosition="0">
        <references count="4">
          <reference field="0" count="1" selected="0">
            <x v="83"/>
          </reference>
          <reference field="1" count="1" selected="0">
            <x v="558"/>
          </reference>
          <reference field="2" count="1" selected="0">
            <x v="559"/>
          </reference>
          <reference field="3" count="1">
            <x v="561"/>
          </reference>
        </references>
      </pivotArea>
    </format>
    <format dxfId="8635">
      <pivotArea dataOnly="0" labelOnly="1" fieldPosition="0">
        <references count="4">
          <reference field="0" count="1" selected="0">
            <x v="84"/>
          </reference>
          <reference field="1" count="1" selected="0">
            <x v="559"/>
          </reference>
          <reference field="2" count="1" selected="0">
            <x v="560"/>
          </reference>
          <reference field="3" count="1">
            <x v="562"/>
          </reference>
        </references>
      </pivotArea>
    </format>
    <format dxfId="8634">
      <pivotArea dataOnly="0" labelOnly="1" fieldPosition="0">
        <references count="4">
          <reference field="0" count="1" selected="0">
            <x v="85"/>
          </reference>
          <reference field="1" count="1" selected="0">
            <x v="560"/>
          </reference>
          <reference field="2" count="1" selected="0">
            <x v="561"/>
          </reference>
          <reference field="3" count="1">
            <x v="563"/>
          </reference>
        </references>
      </pivotArea>
    </format>
    <format dxfId="8633">
      <pivotArea dataOnly="0" labelOnly="1" fieldPosition="0">
        <references count="4">
          <reference field="0" count="1" selected="0">
            <x v="86"/>
          </reference>
          <reference field="1" count="1" selected="0">
            <x v="561"/>
          </reference>
          <reference field="2" count="1" selected="0">
            <x v="562"/>
          </reference>
          <reference field="3" count="1">
            <x v="564"/>
          </reference>
        </references>
      </pivotArea>
    </format>
    <format dxfId="8632">
      <pivotArea dataOnly="0" labelOnly="1" fieldPosition="0">
        <references count="4">
          <reference field="0" count="1" selected="0">
            <x v="87"/>
          </reference>
          <reference field="1" count="1" selected="0">
            <x v="562"/>
          </reference>
          <reference field="2" count="1" selected="0">
            <x v="563"/>
          </reference>
          <reference field="3" count="1">
            <x v="565"/>
          </reference>
        </references>
      </pivotArea>
    </format>
    <format dxfId="8631">
      <pivotArea dataOnly="0" labelOnly="1" fieldPosition="0">
        <references count="4">
          <reference field="0" count="1" selected="0">
            <x v="88"/>
          </reference>
          <reference field="1" count="1" selected="0">
            <x v="563"/>
          </reference>
          <reference field="2" count="1" selected="0">
            <x v="564"/>
          </reference>
          <reference field="3" count="1">
            <x v="566"/>
          </reference>
        </references>
      </pivotArea>
    </format>
    <format dxfId="8630">
      <pivotArea dataOnly="0" labelOnly="1" fieldPosition="0">
        <references count="4">
          <reference field="0" count="1" selected="0">
            <x v="89"/>
          </reference>
          <reference field="1" count="1" selected="0">
            <x v="564"/>
          </reference>
          <reference field="2" count="1" selected="0">
            <x v="565"/>
          </reference>
          <reference field="3" count="1">
            <x v="567"/>
          </reference>
        </references>
      </pivotArea>
    </format>
    <format dxfId="8629">
      <pivotArea dataOnly="0" labelOnly="1" fieldPosition="0">
        <references count="4">
          <reference field="0" count="1" selected="0">
            <x v="90"/>
          </reference>
          <reference field="1" count="1" selected="0">
            <x v="565"/>
          </reference>
          <reference field="2" count="1" selected="0">
            <x v="566"/>
          </reference>
          <reference field="3" count="1">
            <x v="568"/>
          </reference>
        </references>
      </pivotArea>
    </format>
    <format dxfId="8628">
      <pivotArea dataOnly="0" labelOnly="1" fieldPosition="0">
        <references count="4">
          <reference field="0" count="1" selected="0">
            <x v="91"/>
          </reference>
          <reference field="1" count="1" selected="0">
            <x v="566"/>
          </reference>
          <reference field="2" count="1" selected="0">
            <x v="567"/>
          </reference>
          <reference field="3" count="1">
            <x v="569"/>
          </reference>
        </references>
      </pivotArea>
    </format>
    <format dxfId="8627">
      <pivotArea dataOnly="0" labelOnly="1" fieldPosition="0">
        <references count="4">
          <reference field="0" count="1" selected="0">
            <x v="92"/>
          </reference>
          <reference field="1" count="1" selected="0">
            <x v="567"/>
          </reference>
          <reference field="2" count="1" selected="0">
            <x v="568"/>
          </reference>
          <reference field="3" count="1">
            <x v="570"/>
          </reference>
        </references>
      </pivotArea>
    </format>
    <format dxfId="8626">
      <pivotArea dataOnly="0" labelOnly="1" fieldPosition="0">
        <references count="4">
          <reference field="0" count="1" selected="0">
            <x v="93"/>
          </reference>
          <reference field="1" count="1" selected="0">
            <x v="568"/>
          </reference>
          <reference field="2" count="1" selected="0">
            <x v="569"/>
          </reference>
          <reference field="3" count="1">
            <x v="571"/>
          </reference>
        </references>
      </pivotArea>
    </format>
    <format dxfId="8625">
      <pivotArea dataOnly="0" labelOnly="1" fieldPosition="0">
        <references count="4">
          <reference field="0" count="1" selected="0">
            <x v="94"/>
          </reference>
          <reference field="1" count="1" selected="0">
            <x v="569"/>
          </reference>
          <reference field="2" count="1" selected="0">
            <x v="570"/>
          </reference>
          <reference field="3" count="1">
            <x v="572"/>
          </reference>
        </references>
      </pivotArea>
    </format>
    <format dxfId="8624">
      <pivotArea dataOnly="0" labelOnly="1" fieldPosition="0">
        <references count="4">
          <reference field="0" count="1" selected="0">
            <x v="95"/>
          </reference>
          <reference field="1" count="1" selected="0">
            <x v="570"/>
          </reference>
          <reference field="2" count="1" selected="0">
            <x v="571"/>
          </reference>
          <reference field="3" count="1">
            <x v="573"/>
          </reference>
        </references>
      </pivotArea>
    </format>
    <format dxfId="8623">
      <pivotArea dataOnly="0" labelOnly="1" fieldPosition="0">
        <references count="4">
          <reference field="0" count="1" selected="0">
            <x v="96"/>
          </reference>
          <reference field="1" count="1" selected="0">
            <x v="571"/>
          </reference>
          <reference field="2" count="1" selected="0">
            <x v="572"/>
          </reference>
          <reference field="3" count="1">
            <x v="574"/>
          </reference>
        </references>
      </pivotArea>
    </format>
    <format dxfId="8622">
      <pivotArea dataOnly="0" labelOnly="1" fieldPosition="0">
        <references count="4">
          <reference field="0" count="1" selected="0">
            <x v="97"/>
          </reference>
          <reference field="1" count="1" selected="0">
            <x v="572"/>
          </reference>
          <reference field="2" count="1" selected="0">
            <x v="573"/>
          </reference>
          <reference field="3" count="1">
            <x v="575"/>
          </reference>
        </references>
      </pivotArea>
    </format>
    <format dxfId="8621">
      <pivotArea dataOnly="0" labelOnly="1" fieldPosition="0">
        <references count="4">
          <reference field="0" count="1" selected="0">
            <x v="98"/>
          </reference>
          <reference field="1" count="1" selected="0">
            <x v="573"/>
          </reference>
          <reference field="2" count="1" selected="0">
            <x v="574"/>
          </reference>
          <reference field="3" count="1">
            <x v="576"/>
          </reference>
        </references>
      </pivotArea>
    </format>
    <format dxfId="8620">
      <pivotArea dataOnly="0" labelOnly="1" fieldPosition="0">
        <references count="4">
          <reference field="0" count="1" selected="0">
            <x v="99"/>
          </reference>
          <reference field="1" count="1" selected="0">
            <x v="574"/>
          </reference>
          <reference field="2" count="1" selected="0">
            <x v="575"/>
          </reference>
          <reference field="3" count="1">
            <x v="577"/>
          </reference>
        </references>
      </pivotArea>
    </format>
    <format dxfId="8619">
      <pivotArea dataOnly="0" labelOnly="1" fieldPosition="0">
        <references count="4">
          <reference field="0" count="1" selected="0">
            <x v="100"/>
          </reference>
          <reference field="1" count="1" selected="0">
            <x v="575"/>
          </reference>
          <reference field="2" count="1" selected="0">
            <x v="576"/>
          </reference>
          <reference field="3" count="1">
            <x v="578"/>
          </reference>
        </references>
      </pivotArea>
    </format>
    <format dxfId="8618">
      <pivotArea dataOnly="0" labelOnly="1" fieldPosition="0">
        <references count="4">
          <reference field="0" count="1" selected="0">
            <x v="101"/>
          </reference>
          <reference field="1" count="1" selected="0">
            <x v="576"/>
          </reference>
          <reference field="2" count="1" selected="0">
            <x v="577"/>
          </reference>
          <reference field="3" count="1">
            <x v="579"/>
          </reference>
        </references>
      </pivotArea>
    </format>
    <format dxfId="8617">
      <pivotArea dataOnly="0" labelOnly="1" fieldPosition="0">
        <references count="4">
          <reference field="0" count="1" selected="0">
            <x v="102"/>
          </reference>
          <reference field="1" count="1" selected="0">
            <x v="577"/>
          </reference>
          <reference field="2" count="1" selected="0">
            <x v="578"/>
          </reference>
          <reference field="3" count="1">
            <x v="580"/>
          </reference>
        </references>
      </pivotArea>
    </format>
    <format dxfId="8616">
      <pivotArea dataOnly="0" labelOnly="1" fieldPosition="0">
        <references count="4">
          <reference field="0" count="1" selected="0">
            <x v="103"/>
          </reference>
          <reference field="1" count="1" selected="0">
            <x v="578"/>
          </reference>
          <reference field="2" count="1" selected="0">
            <x v="579"/>
          </reference>
          <reference field="3" count="1">
            <x v="581"/>
          </reference>
        </references>
      </pivotArea>
    </format>
    <format dxfId="8615">
      <pivotArea dataOnly="0" labelOnly="1" fieldPosition="0">
        <references count="4">
          <reference field="0" count="1" selected="0">
            <x v="104"/>
          </reference>
          <reference field="1" count="1" selected="0">
            <x v="579"/>
          </reference>
          <reference field="2" count="1" selected="0">
            <x v="580"/>
          </reference>
          <reference field="3" count="1">
            <x v="582"/>
          </reference>
        </references>
      </pivotArea>
    </format>
    <format dxfId="8614">
      <pivotArea dataOnly="0" labelOnly="1" fieldPosition="0">
        <references count="4">
          <reference field="0" count="1" selected="0">
            <x v="105"/>
          </reference>
          <reference field="1" count="1" selected="0">
            <x v="580"/>
          </reference>
          <reference field="2" count="1" selected="0">
            <x v="581"/>
          </reference>
          <reference field="3" count="1">
            <x v="583"/>
          </reference>
        </references>
      </pivotArea>
    </format>
    <format dxfId="8613">
      <pivotArea dataOnly="0" labelOnly="1" fieldPosition="0">
        <references count="4">
          <reference field="0" count="1" selected="0">
            <x v="106"/>
          </reference>
          <reference field="1" count="1" selected="0">
            <x v="581"/>
          </reference>
          <reference field="2" count="1" selected="0">
            <x v="582"/>
          </reference>
          <reference field="3" count="1">
            <x v="584"/>
          </reference>
        </references>
      </pivotArea>
    </format>
    <format dxfId="8612">
      <pivotArea dataOnly="0" labelOnly="1" fieldPosition="0">
        <references count="4">
          <reference field="0" count="1" selected="0">
            <x v="107"/>
          </reference>
          <reference field="1" count="1" selected="0">
            <x v="582"/>
          </reference>
          <reference field="2" count="1" selected="0">
            <x v="583"/>
          </reference>
          <reference field="3" count="1">
            <x v="585"/>
          </reference>
        </references>
      </pivotArea>
    </format>
    <format dxfId="8611">
      <pivotArea dataOnly="0" labelOnly="1" fieldPosition="0">
        <references count="4">
          <reference field="0" count="1" selected="0">
            <x v="108"/>
          </reference>
          <reference field="1" count="1" selected="0">
            <x v="583"/>
          </reference>
          <reference field="2" count="1" selected="0">
            <x v="584"/>
          </reference>
          <reference field="3" count="1">
            <x v="586"/>
          </reference>
        </references>
      </pivotArea>
    </format>
    <format dxfId="8610">
      <pivotArea dataOnly="0" labelOnly="1" fieldPosition="0">
        <references count="4">
          <reference field="0" count="1" selected="0">
            <x v="109"/>
          </reference>
          <reference field="1" count="1" selected="0">
            <x v="584"/>
          </reference>
          <reference field="2" count="1" selected="0">
            <x v="585"/>
          </reference>
          <reference field="3" count="1">
            <x v="587"/>
          </reference>
        </references>
      </pivotArea>
    </format>
    <format dxfId="8609">
      <pivotArea dataOnly="0" labelOnly="1" fieldPosition="0">
        <references count="4">
          <reference field="0" count="1" selected="0">
            <x v="110"/>
          </reference>
          <reference field="1" count="1" selected="0">
            <x v="585"/>
          </reference>
          <reference field="2" count="1" selected="0">
            <x v="586"/>
          </reference>
          <reference field="3" count="1">
            <x v="588"/>
          </reference>
        </references>
      </pivotArea>
    </format>
    <format dxfId="8608">
      <pivotArea dataOnly="0" labelOnly="1" fieldPosition="0">
        <references count="4">
          <reference field="0" count="1" selected="0">
            <x v="111"/>
          </reference>
          <reference field="1" count="1" selected="0">
            <x v="586"/>
          </reference>
          <reference field="2" count="1" selected="0">
            <x v="587"/>
          </reference>
          <reference field="3" count="1">
            <x v="589"/>
          </reference>
        </references>
      </pivotArea>
    </format>
    <format dxfId="8607">
      <pivotArea dataOnly="0" labelOnly="1" fieldPosition="0">
        <references count="4">
          <reference field="0" count="1" selected="0">
            <x v="112"/>
          </reference>
          <reference field="1" count="1" selected="0">
            <x v="587"/>
          </reference>
          <reference field="2" count="1" selected="0">
            <x v="588"/>
          </reference>
          <reference field="3" count="1">
            <x v="590"/>
          </reference>
        </references>
      </pivotArea>
    </format>
    <format dxfId="8606">
      <pivotArea dataOnly="0" labelOnly="1" fieldPosition="0">
        <references count="4">
          <reference field="0" count="1" selected="0">
            <x v="113"/>
          </reference>
          <reference field="1" count="1" selected="0">
            <x v="588"/>
          </reference>
          <reference field="2" count="1" selected="0">
            <x v="589"/>
          </reference>
          <reference field="3" count="1">
            <x v="591"/>
          </reference>
        </references>
      </pivotArea>
    </format>
    <format dxfId="8605">
      <pivotArea dataOnly="0" labelOnly="1" fieldPosition="0">
        <references count="4">
          <reference field="0" count="1" selected="0">
            <x v="114"/>
          </reference>
          <reference field="1" count="1" selected="0">
            <x v="589"/>
          </reference>
          <reference field="2" count="1" selected="0">
            <x v="590"/>
          </reference>
          <reference field="3" count="1">
            <x v="592"/>
          </reference>
        </references>
      </pivotArea>
    </format>
    <format dxfId="8604">
      <pivotArea dataOnly="0" labelOnly="1" fieldPosition="0">
        <references count="4">
          <reference field="0" count="1" selected="0">
            <x v="115"/>
          </reference>
          <reference field="1" count="1" selected="0">
            <x v="590"/>
          </reference>
          <reference field="2" count="1" selected="0">
            <x v="591"/>
          </reference>
          <reference field="3" count="1">
            <x v="593"/>
          </reference>
        </references>
      </pivotArea>
    </format>
    <format dxfId="8603">
      <pivotArea dataOnly="0" labelOnly="1" fieldPosition="0">
        <references count="4">
          <reference field="0" count="1" selected="0">
            <x v="116"/>
          </reference>
          <reference field="1" count="1" selected="0">
            <x v="591"/>
          </reference>
          <reference field="2" count="1" selected="0">
            <x v="592"/>
          </reference>
          <reference field="3" count="1">
            <x v="594"/>
          </reference>
        </references>
      </pivotArea>
    </format>
    <format dxfId="8602">
      <pivotArea dataOnly="0" labelOnly="1" fieldPosition="0">
        <references count="4">
          <reference field="0" count="1" selected="0">
            <x v="117"/>
          </reference>
          <reference field="1" count="1" selected="0">
            <x v="592"/>
          </reference>
          <reference field="2" count="1" selected="0">
            <x v="593"/>
          </reference>
          <reference field="3" count="1">
            <x v="595"/>
          </reference>
        </references>
      </pivotArea>
    </format>
    <format dxfId="8601">
      <pivotArea dataOnly="0" labelOnly="1" fieldPosition="0">
        <references count="4">
          <reference field="0" count="1" selected="0">
            <x v="118"/>
          </reference>
          <reference field="1" count="1" selected="0">
            <x v="593"/>
          </reference>
          <reference field="2" count="1" selected="0">
            <x v="594"/>
          </reference>
          <reference field="3" count="1">
            <x v="596"/>
          </reference>
        </references>
      </pivotArea>
    </format>
    <format dxfId="8600">
      <pivotArea dataOnly="0" labelOnly="1" fieldPosition="0">
        <references count="4">
          <reference field="0" count="1" selected="0">
            <x v="119"/>
          </reference>
          <reference field="1" count="1" selected="0">
            <x v="594"/>
          </reference>
          <reference field="2" count="1" selected="0">
            <x v="595"/>
          </reference>
          <reference field="3" count="1">
            <x v="597"/>
          </reference>
        </references>
      </pivotArea>
    </format>
    <format dxfId="8599">
      <pivotArea dataOnly="0" labelOnly="1" fieldPosition="0">
        <references count="4">
          <reference field="0" count="1" selected="0">
            <x v="120"/>
          </reference>
          <reference field="1" count="1" selected="0">
            <x v="595"/>
          </reference>
          <reference field="2" count="1" selected="0">
            <x v="596"/>
          </reference>
          <reference field="3" count="1">
            <x v="598"/>
          </reference>
        </references>
      </pivotArea>
    </format>
    <format dxfId="8598">
      <pivotArea dataOnly="0" labelOnly="1" fieldPosition="0">
        <references count="4">
          <reference field="0" count="1" selected="0">
            <x v="121"/>
          </reference>
          <reference field="1" count="1" selected="0">
            <x v="596"/>
          </reference>
          <reference field="2" count="1" selected="0">
            <x v="597"/>
          </reference>
          <reference field="3" count="1">
            <x v="599"/>
          </reference>
        </references>
      </pivotArea>
    </format>
    <format dxfId="8597">
      <pivotArea dataOnly="0" labelOnly="1" fieldPosition="0">
        <references count="4">
          <reference field="0" count="1" selected="0">
            <x v="122"/>
          </reference>
          <reference field="1" count="1" selected="0">
            <x v="597"/>
          </reference>
          <reference field="2" count="1" selected="0">
            <x v="598"/>
          </reference>
          <reference field="3" count="1">
            <x v="600"/>
          </reference>
        </references>
      </pivotArea>
    </format>
    <format dxfId="8596">
      <pivotArea dataOnly="0" labelOnly="1" fieldPosition="0">
        <references count="4">
          <reference field="0" count="1" selected="0">
            <x v="123"/>
          </reference>
          <reference field="1" count="1" selected="0">
            <x v="598"/>
          </reference>
          <reference field="2" count="1" selected="0">
            <x v="599"/>
          </reference>
          <reference field="3" count="1">
            <x v="601"/>
          </reference>
        </references>
      </pivotArea>
    </format>
    <format dxfId="8595">
      <pivotArea dataOnly="0" labelOnly="1" fieldPosition="0">
        <references count="4">
          <reference field="0" count="1" selected="0">
            <x v="124"/>
          </reference>
          <reference field="1" count="1" selected="0">
            <x v="599"/>
          </reference>
          <reference field="2" count="1" selected="0">
            <x v="600"/>
          </reference>
          <reference field="3" count="1">
            <x v="602"/>
          </reference>
        </references>
      </pivotArea>
    </format>
    <format dxfId="8594">
      <pivotArea dataOnly="0" labelOnly="1" fieldPosition="0">
        <references count="4">
          <reference field="0" count="1" selected="0">
            <x v="125"/>
          </reference>
          <reference field="1" count="1" selected="0">
            <x v="600"/>
          </reference>
          <reference field="2" count="1" selected="0">
            <x v="601"/>
          </reference>
          <reference field="3" count="1">
            <x v="603"/>
          </reference>
        </references>
      </pivotArea>
    </format>
    <format dxfId="8593">
      <pivotArea dataOnly="0" labelOnly="1" fieldPosition="0">
        <references count="4">
          <reference field="0" count="1" selected="0">
            <x v="126"/>
          </reference>
          <reference field="1" count="1" selected="0">
            <x v="601"/>
          </reference>
          <reference field="2" count="1" selected="0">
            <x v="602"/>
          </reference>
          <reference field="3" count="1">
            <x v="604"/>
          </reference>
        </references>
      </pivotArea>
    </format>
    <format dxfId="8592">
      <pivotArea dataOnly="0" labelOnly="1" fieldPosition="0">
        <references count="4">
          <reference field="0" count="1" selected="0">
            <x v="127"/>
          </reference>
          <reference field="1" count="1" selected="0">
            <x v="602"/>
          </reference>
          <reference field="2" count="1" selected="0">
            <x v="603"/>
          </reference>
          <reference field="3" count="1">
            <x v="605"/>
          </reference>
        </references>
      </pivotArea>
    </format>
    <format dxfId="8591">
      <pivotArea dataOnly="0" labelOnly="1" fieldPosition="0">
        <references count="4">
          <reference field="0" count="1" selected="0">
            <x v="128"/>
          </reference>
          <reference field="1" count="1" selected="0">
            <x v="603"/>
          </reference>
          <reference field="2" count="1" selected="0">
            <x v="604"/>
          </reference>
          <reference field="3" count="1">
            <x v="606"/>
          </reference>
        </references>
      </pivotArea>
    </format>
    <format dxfId="8590">
      <pivotArea dataOnly="0" labelOnly="1" fieldPosition="0">
        <references count="4">
          <reference field="0" count="1" selected="0">
            <x v="129"/>
          </reference>
          <reference field="1" count="1" selected="0">
            <x v="604"/>
          </reference>
          <reference field="2" count="1" selected="0">
            <x v="605"/>
          </reference>
          <reference field="3" count="1">
            <x v="607"/>
          </reference>
        </references>
      </pivotArea>
    </format>
    <format dxfId="8589">
      <pivotArea dataOnly="0" labelOnly="1" fieldPosition="0">
        <references count="4">
          <reference field="0" count="1" selected="0">
            <x v="130"/>
          </reference>
          <reference field="1" count="1" selected="0">
            <x v="605"/>
          </reference>
          <reference field="2" count="1" selected="0">
            <x v="606"/>
          </reference>
          <reference field="3" count="1">
            <x v="608"/>
          </reference>
        </references>
      </pivotArea>
    </format>
    <format dxfId="8588">
      <pivotArea dataOnly="0" labelOnly="1" fieldPosition="0">
        <references count="4">
          <reference field="0" count="1" selected="0">
            <x v="131"/>
          </reference>
          <reference field="1" count="1" selected="0">
            <x v="606"/>
          </reference>
          <reference field="2" count="1" selected="0">
            <x v="607"/>
          </reference>
          <reference field="3" count="1">
            <x v="609"/>
          </reference>
        </references>
      </pivotArea>
    </format>
    <format dxfId="8587">
      <pivotArea dataOnly="0" labelOnly="1" fieldPosition="0">
        <references count="4">
          <reference field="0" count="1" selected="0">
            <x v="132"/>
          </reference>
          <reference field="1" count="1" selected="0">
            <x v="607"/>
          </reference>
          <reference field="2" count="1" selected="0">
            <x v="608"/>
          </reference>
          <reference field="3" count="1">
            <x v="610"/>
          </reference>
        </references>
      </pivotArea>
    </format>
    <format dxfId="8586">
      <pivotArea dataOnly="0" labelOnly="1" fieldPosition="0">
        <references count="4">
          <reference field="0" count="1" selected="0">
            <x v="133"/>
          </reference>
          <reference field="1" count="1" selected="0">
            <x v="608"/>
          </reference>
          <reference field="2" count="1" selected="0">
            <x v="609"/>
          </reference>
          <reference field="3" count="1">
            <x v="611"/>
          </reference>
        </references>
      </pivotArea>
    </format>
    <format dxfId="8585">
      <pivotArea dataOnly="0" labelOnly="1" fieldPosition="0">
        <references count="4">
          <reference field="0" count="1" selected="0">
            <x v="134"/>
          </reference>
          <reference field="1" count="1" selected="0">
            <x v="609"/>
          </reference>
          <reference field="2" count="1" selected="0">
            <x v="610"/>
          </reference>
          <reference field="3" count="1">
            <x v="612"/>
          </reference>
        </references>
      </pivotArea>
    </format>
    <format dxfId="8584">
      <pivotArea dataOnly="0" labelOnly="1" fieldPosition="0">
        <references count="4">
          <reference field="0" count="1" selected="0">
            <x v="135"/>
          </reference>
          <reference field="1" count="1" selected="0">
            <x v="610"/>
          </reference>
          <reference field="2" count="1" selected="0">
            <x v="611"/>
          </reference>
          <reference field="3" count="1">
            <x v="613"/>
          </reference>
        </references>
      </pivotArea>
    </format>
    <format dxfId="8583">
      <pivotArea dataOnly="0" labelOnly="1" fieldPosition="0">
        <references count="4">
          <reference field="0" count="1" selected="0">
            <x v="136"/>
          </reference>
          <reference field="1" count="1" selected="0">
            <x v="611"/>
          </reference>
          <reference field="2" count="1" selected="0">
            <x v="612"/>
          </reference>
          <reference field="3" count="1">
            <x v="614"/>
          </reference>
        </references>
      </pivotArea>
    </format>
    <format dxfId="8582">
      <pivotArea dataOnly="0" labelOnly="1" fieldPosition="0">
        <references count="4">
          <reference field="0" count="1" selected="0">
            <x v="137"/>
          </reference>
          <reference field="1" count="1" selected="0">
            <x v="612"/>
          </reference>
          <reference field="2" count="1" selected="0">
            <x v="613"/>
          </reference>
          <reference field="3" count="1">
            <x v="615"/>
          </reference>
        </references>
      </pivotArea>
    </format>
    <format dxfId="8581">
      <pivotArea dataOnly="0" labelOnly="1" fieldPosition="0">
        <references count="4">
          <reference field="0" count="1" selected="0">
            <x v="138"/>
          </reference>
          <reference field="1" count="1" selected="0">
            <x v="613"/>
          </reference>
          <reference field="2" count="1" selected="0">
            <x v="614"/>
          </reference>
          <reference field="3" count="1">
            <x v="616"/>
          </reference>
        </references>
      </pivotArea>
    </format>
    <format dxfId="8580">
      <pivotArea dataOnly="0" labelOnly="1" fieldPosition="0">
        <references count="4">
          <reference field="0" count="1" selected="0">
            <x v="139"/>
          </reference>
          <reference field="1" count="1" selected="0">
            <x v="614"/>
          </reference>
          <reference field="2" count="1" selected="0">
            <x v="615"/>
          </reference>
          <reference field="3" count="1">
            <x v="617"/>
          </reference>
        </references>
      </pivotArea>
    </format>
    <format dxfId="8579">
      <pivotArea dataOnly="0" labelOnly="1" fieldPosition="0">
        <references count="4">
          <reference field="0" count="1" selected="0">
            <x v="140"/>
          </reference>
          <reference field="1" count="1" selected="0">
            <x v="615"/>
          </reference>
          <reference field="2" count="1" selected="0">
            <x v="616"/>
          </reference>
          <reference field="3" count="1">
            <x v="618"/>
          </reference>
        </references>
      </pivotArea>
    </format>
    <format dxfId="8578">
      <pivotArea dataOnly="0" labelOnly="1" fieldPosition="0">
        <references count="4">
          <reference field="0" count="1" selected="0">
            <x v="141"/>
          </reference>
          <reference field="1" count="1" selected="0">
            <x v="616"/>
          </reference>
          <reference field="2" count="1" selected="0">
            <x v="617"/>
          </reference>
          <reference field="3" count="1">
            <x v="619"/>
          </reference>
        </references>
      </pivotArea>
    </format>
    <format dxfId="8577">
      <pivotArea dataOnly="0" labelOnly="1" fieldPosition="0">
        <references count="4">
          <reference field="0" count="1" selected="0">
            <x v="142"/>
          </reference>
          <reference field="1" count="1" selected="0">
            <x v="617"/>
          </reference>
          <reference field="2" count="1" selected="0">
            <x v="618"/>
          </reference>
          <reference field="3" count="1">
            <x v="620"/>
          </reference>
        </references>
      </pivotArea>
    </format>
    <format dxfId="8576">
      <pivotArea dataOnly="0" labelOnly="1" fieldPosition="0">
        <references count="4">
          <reference field="0" count="1" selected="0">
            <x v="143"/>
          </reference>
          <reference field="1" count="1" selected="0">
            <x v="618"/>
          </reference>
          <reference field="2" count="1" selected="0">
            <x v="619"/>
          </reference>
          <reference field="3" count="1">
            <x v="621"/>
          </reference>
        </references>
      </pivotArea>
    </format>
    <format dxfId="8575">
      <pivotArea dataOnly="0" labelOnly="1" fieldPosition="0">
        <references count="4">
          <reference field="0" count="1" selected="0">
            <x v="144"/>
          </reference>
          <reference field="1" count="1" selected="0">
            <x v="619"/>
          </reference>
          <reference field="2" count="1" selected="0">
            <x v="620"/>
          </reference>
          <reference field="3" count="1">
            <x v="622"/>
          </reference>
        </references>
      </pivotArea>
    </format>
    <format dxfId="8574">
      <pivotArea dataOnly="0" labelOnly="1" fieldPosition="0">
        <references count="4">
          <reference field="0" count="1" selected="0">
            <x v="145"/>
          </reference>
          <reference field="1" count="1" selected="0">
            <x v="620"/>
          </reference>
          <reference field="2" count="1" selected="0">
            <x v="621"/>
          </reference>
          <reference field="3" count="1">
            <x v="623"/>
          </reference>
        </references>
      </pivotArea>
    </format>
    <format dxfId="8573">
      <pivotArea dataOnly="0" labelOnly="1" fieldPosition="0">
        <references count="4">
          <reference field="0" count="1" selected="0">
            <x v="146"/>
          </reference>
          <reference field="1" count="1" selected="0">
            <x v="621"/>
          </reference>
          <reference field="2" count="1" selected="0">
            <x v="622"/>
          </reference>
          <reference field="3" count="1">
            <x v="624"/>
          </reference>
        </references>
      </pivotArea>
    </format>
    <format dxfId="8572">
      <pivotArea dataOnly="0" labelOnly="1" fieldPosition="0">
        <references count="4">
          <reference field="0" count="1" selected="0">
            <x v="147"/>
          </reference>
          <reference field="1" count="1" selected="0">
            <x v="622"/>
          </reference>
          <reference field="2" count="1" selected="0">
            <x v="623"/>
          </reference>
          <reference field="3" count="1">
            <x v="625"/>
          </reference>
        </references>
      </pivotArea>
    </format>
    <format dxfId="8571">
      <pivotArea dataOnly="0" labelOnly="1" fieldPosition="0">
        <references count="4">
          <reference field="0" count="1" selected="0">
            <x v="148"/>
          </reference>
          <reference field="1" count="1" selected="0">
            <x v="623"/>
          </reference>
          <reference field="2" count="1" selected="0">
            <x v="624"/>
          </reference>
          <reference field="3" count="1">
            <x v="626"/>
          </reference>
        </references>
      </pivotArea>
    </format>
    <format dxfId="8570">
      <pivotArea dataOnly="0" labelOnly="1" fieldPosition="0">
        <references count="4">
          <reference field="0" count="1" selected="0">
            <x v="149"/>
          </reference>
          <reference field="1" count="1" selected="0">
            <x v="624"/>
          </reference>
          <reference field="2" count="1" selected="0">
            <x v="625"/>
          </reference>
          <reference field="3" count="1">
            <x v="627"/>
          </reference>
        </references>
      </pivotArea>
    </format>
    <format dxfId="8569">
      <pivotArea dataOnly="0" labelOnly="1" fieldPosition="0">
        <references count="4">
          <reference field="0" count="1" selected="0">
            <x v="150"/>
          </reference>
          <reference field="1" count="1" selected="0">
            <x v="625"/>
          </reference>
          <reference field="2" count="1" selected="0">
            <x v="626"/>
          </reference>
          <reference field="3" count="1">
            <x v="628"/>
          </reference>
        </references>
      </pivotArea>
    </format>
    <format dxfId="8568">
      <pivotArea dataOnly="0" labelOnly="1" fieldPosition="0">
        <references count="4">
          <reference field="0" count="1" selected="0">
            <x v="151"/>
          </reference>
          <reference field="1" count="1" selected="0">
            <x v="626"/>
          </reference>
          <reference field="2" count="1" selected="0">
            <x v="627"/>
          </reference>
          <reference field="3" count="1">
            <x v="629"/>
          </reference>
        </references>
      </pivotArea>
    </format>
    <format dxfId="8567">
      <pivotArea dataOnly="0" labelOnly="1" fieldPosition="0">
        <references count="4">
          <reference field="0" count="1" selected="0">
            <x v="152"/>
          </reference>
          <reference field="1" count="1" selected="0">
            <x v="627"/>
          </reference>
          <reference field="2" count="1" selected="0">
            <x v="628"/>
          </reference>
          <reference field="3" count="1">
            <x v="630"/>
          </reference>
        </references>
      </pivotArea>
    </format>
    <format dxfId="8566">
      <pivotArea dataOnly="0" labelOnly="1" fieldPosition="0">
        <references count="4">
          <reference field="0" count="1" selected="0">
            <x v="153"/>
          </reference>
          <reference field="1" count="1" selected="0">
            <x v="628"/>
          </reference>
          <reference field="2" count="1" selected="0">
            <x v="629"/>
          </reference>
          <reference field="3" count="1">
            <x v="631"/>
          </reference>
        </references>
      </pivotArea>
    </format>
    <format dxfId="8565">
      <pivotArea dataOnly="0" labelOnly="1" fieldPosition="0">
        <references count="4">
          <reference field="0" count="1" selected="0">
            <x v="154"/>
          </reference>
          <reference field="1" count="1" selected="0">
            <x v="629"/>
          </reference>
          <reference field="2" count="1" selected="0">
            <x v="630"/>
          </reference>
          <reference field="3" count="1">
            <x v="632"/>
          </reference>
        </references>
      </pivotArea>
    </format>
    <format dxfId="8564">
      <pivotArea dataOnly="0" labelOnly="1" fieldPosition="0">
        <references count="4">
          <reference field="0" count="1" selected="0">
            <x v="155"/>
          </reference>
          <reference field="1" count="1" selected="0">
            <x v="630"/>
          </reference>
          <reference field="2" count="1" selected="0">
            <x v="631"/>
          </reference>
          <reference field="3" count="1">
            <x v="633"/>
          </reference>
        </references>
      </pivotArea>
    </format>
    <format dxfId="8563">
      <pivotArea dataOnly="0" labelOnly="1" fieldPosition="0">
        <references count="4">
          <reference field="0" count="1" selected="0">
            <x v="156"/>
          </reference>
          <reference field="1" count="1" selected="0">
            <x v="631"/>
          </reference>
          <reference field="2" count="1" selected="0">
            <x v="632"/>
          </reference>
          <reference field="3" count="1">
            <x v="634"/>
          </reference>
        </references>
      </pivotArea>
    </format>
    <format dxfId="8562">
      <pivotArea dataOnly="0" labelOnly="1" fieldPosition="0">
        <references count="4">
          <reference field="0" count="1" selected="0">
            <x v="157"/>
          </reference>
          <reference field="1" count="1" selected="0">
            <x v="632"/>
          </reference>
          <reference field="2" count="1" selected="0">
            <x v="633"/>
          </reference>
          <reference field="3" count="1">
            <x v="635"/>
          </reference>
        </references>
      </pivotArea>
    </format>
    <format dxfId="8561">
      <pivotArea dataOnly="0" labelOnly="1" fieldPosition="0">
        <references count="4">
          <reference field="0" count="1" selected="0">
            <x v="158"/>
          </reference>
          <reference field="1" count="1" selected="0">
            <x v="633"/>
          </reference>
          <reference field="2" count="1" selected="0">
            <x v="634"/>
          </reference>
          <reference field="3" count="1">
            <x v="636"/>
          </reference>
        </references>
      </pivotArea>
    </format>
    <format dxfId="8560">
      <pivotArea dataOnly="0" labelOnly="1" fieldPosition="0">
        <references count="4">
          <reference field="0" count="1" selected="0">
            <x v="159"/>
          </reference>
          <reference field="1" count="1" selected="0">
            <x v="634"/>
          </reference>
          <reference field="2" count="1" selected="0">
            <x v="635"/>
          </reference>
          <reference field="3" count="1">
            <x v="637"/>
          </reference>
        </references>
      </pivotArea>
    </format>
    <format dxfId="8559">
      <pivotArea dataOnly="0" labelOnly="1" fieldPosition="0">
        <references count="4">
          <reference field="0" count="1" selected="0">
            <x v="160"/>
          </reference>
          <reference field="1" count="1" selected="0">
            <x v="635"/>
          </reference>
          <reference field="2" count="1" selected="0">
            <x v="636"/>
          </reference>
          <reference field="3" count="1">
            <x v="638"/>
          </reference>
        </references>
      </pivotArea>
    </format>
    <format dxfId="8558">
      <pivotArea dataOnly="0" labelOnly="1" fieldPosition="0">
        <references count="4">
          <reference field="0" count="1" selected="0">
            <x v="161"/>
          </reference>
          <reference field="1" count="1" selected="0">
            <x v="636"/>
          </reference>
          <reference field="2" count="1" selected="0">
            <x v="637"/>
          </reference>
          <reference field="3" count="1">
            <x v="639"/>
          </reference>
        </references>
      </pivotArea>
    </format>
    <format dxfId="8557">
      <pivotArea dataOnly="0" labelOnly="1" fieldPosition="0">
        <references count="4">
          <reference field="0" count="1" selected="0">
            <x v="162"/>
          </reference>
          <reference field="1" count="1" selected="0">
            <x v="637"/>
          </reference>
          <reference field="2" count="1" selected="0">
            <x v="638"/>
          </reference>
          <reference field="3" count="1">
            <x v="640"/>
          </reference>
        </references>
      </pivotArea>
    </format>
    <format dxfId="8556">
      <pivotArea dataOnly="0" labelOnly="1" fieldPosition="0">
        <references count="4">
          <reference field="0" count="1" selected="0">
            <x v="163"/>
          </reference>
          <reference field="1" count="1" selected="0">
            <x v="638"/>
          </reference>
          <reference field="2" count="1" selected="0">
            <x v="639"/>
          </reference>
          <reference field="3" count="1">
            <x v="641"/>
          </reference>
        </references>
      </pivotArea>
    </format>
    <format dxfId="8555">
      <pivotArea dataOnly="0" labelOnly="1" fieldPosition="0">
        <references count="4">
          <reference field="0" count="1" selected="0">
            <x v="164"/>
          </reference>
          <reference field="1" count="1" selected="0">
            <x v="639"/>
          </reference>
          <reference field="2" count="1" selected="0">
            <x v="640"/>
          </reference>
          <reference field="3" count="1">
            <x v="642"/>
          </reference>
        </references>
      </pivotArea>
    </format>
    <format dxfId="8554">
      <pivotArea dataOnly="0" labelOnly="1" fieldPosition="0">
        <references count="4">
          <reference field="0" count="1" selected="0">
            <x v="165"/>
          </reference>
          <reference field="1" count="1" selected="0">
            <x v="640"/>
          </reference>
          <reference field="2" count="1" selected="0">
            <x v="641"/>
          </reference>
          <reference field="3" count="1">
            <x v="643"/>
          </reference>
        </references>
      </pivotArea>
    </format>
    <format dxfId="8553">
      <pivotArea dataOnly="0" labelOnly="1" fieldPosition="0">
        <references count="4">
          <reference field="0" count="1" selected="0">
            <x v="166"/>
          </reference>
          <reference field="1" count="1" selected="0">
            <x v="641"/>
          </reference>
          <reference field="2" count="1" selected="0">
            <x v="642"/>
          </reference>
          <reference field="3" count="1">
            <x v="644"/>
          </reference>
        </references>
      </pivotArea>
    </format>
    <format dxfId="8552">
      <pivotArea dataOnly="0" labelOnly="1" fieldPosition="0">
        <references count="4">
          <reference field="0" count="1" selected="0">
            <x v="167"/>
          </reference>
          <reference field="1" count="1" selected="0">
            <x v="642"/>
          </reference>
          <reference field="2" count="1" selected="0">
            <x v="643"/>
          </reference>
          <reference field="3" count="1">
            <x v="645"/>
          </reference>
        </references>
      </pivotArea>
    </format>
    <format dxfId="8551">
      <pivotArea dataOnly="0" labelOnly="1" fieldPosition="0">
        <references count="4">
          <reference field="0" count="1" selected="0">
            <x v="168"/>
          </reference>
          <reference field="1" count="1" selected="0">
            <x v="643"/>
          </reference>
          <reference field="2" count="1" selected="0">
            <x v="644"/>
          </reference>
          <reference field="3" count="1">
            <x v="646"/>
          </reference>
        </references>
      </pivotArea>
    </format>
    <format dxfId="8550">
      <pivotArea dataOnly="0" labelOnly="1" fieldPosition="0">
        <references count="4">
          <reference field="0" count="1" selected="0">
            <x v="169"/>
          </reference>
          <reference field="1" count="1" selected="0">
            <x v="644"/>
          </reference>
          <reference field="2" count="1" selected="0">
            <x v="645"/>
          </reference>
          <reference field="3" count="1">
            <x v="647"/>
          </reference>
        </references>
      </pivotArea>
    </format>
    <format dxfId="8549">
      <pivotArea dataOnly="0" labelOnly="1" fieldPosition="0">
        <references count="4">
          <reference field="0" count="1" selected="0">
            <x v="170"/>
          </reference>
          <reference field="1" count="1" selected="0">
            <x v="645"/>
          </reference>
          <reference field="2" count="1" selected="0">
            <x v="646"/>
          </reference>
          <reference field="3" count="1">
            <x v="648"/>
          </reference>
        </references>
      </pivotArea>
    </format>
    <format dxfId="8548">
      <pivotArea dataOnly="0" labelOnly="1" fieldPosition="0">
        <references count="4">
          <reference field="0" count="1" selected="0">
            <x v="171"/>
          </reference>
          <reference field="1" count="1" selected="0">
            <x v="646"/>
          </reference>
          <reference field="2" count="1" selected="0">
            <x v="647"/>
          </reference>
          <reference field="3" count="1">
            <x v="649"/>
          </reference>
        </references>
      </pivotArea>
    </format>
    <format dxfId="8547">
      <pivotArea dataOnly="0" labelOnly="1" fieldPosition="0">
        <references count="4">
          <reference field="0" count="1" selected="0">
            <x v="172"/>
          </reference>
          <reference field="1" count="1" selected="0">
            <x v="647"/>
          </reference>
          <reference field="2" count="1" selected="0">
            <x v="648"/>
          </reference>
          <reference field="3" count="1">
            <x v="650"/>
          </reference>
        </references>
      </pivotArea>
    </format>
    <format dxfId="8546">
      <pivotArea dataOnly="0" labelOnly="1" fieldPosition="0">
        <references count="4">
          <reference field="0" count="1" selected="0">
            <x v="173"/>
          </reference>
          <reference field="1" count="1" selected="0">
            <x v="648"/>
          </reference>
          <reference field="2" count="1" selected="0">
            <x v="649"/>
          </reference>
          <reference field="3" count="1">
            <x v="651"/>
          </reference>
        </references>
      </pivotArea>
    </format>
    <format dxfId="8545">
      <pivotArea dataOnly="0" labelOnly="1" fieldPosition="0">
        <references count="4">
          <reference field="0" count="1" selected="0">
            <x v="174"/>
          </reference>
          <reference field="1" count="1" selected="0">
            <x v="649"/>
          </reference>
          <reference field="2" count="1" selected="0">
            <x v="650"/>
          </reference>
          <reference field="3" count="1">
            <x v="652"/>
          </reference>
        </references>
      </pivotArea>
    </format>
    <format dxfId="8544">
      <pivotArea dataOnly="0" labelOnly="1" fieldPosition="0">
        <references count="4">
          <reference field="0" count="1" selected="0">
            <x v="175"/>
          </reference>
          <reference field="1" count="1" selected="0">
            <x v="650"/>
          </reference>
          <reference field="2" count="1" selected="0">
            <x v="651"/>
          </reference>
          <reference field="3" count="1">
            <x v="653"/>
          </reference>
        </references>
      </pivotArea>
    </format>
    <format dxfId="8543">
      <pivotArea dataOnly="0" labelOnly="1" fieldPosition="0">
        <references count="4">
          <reference field="0" count="1" selected="0">
            <x v="176"/>
          </reference>
          <reference field="1" count="1" selected="0">
            <x v="651"/>
          </reference>
          <reference field="2" count="1" selected="0">
            <x v="652"/>
          </reference>
          <reference field="3" count="1">
            <x v="654"/>
          </reference>
        </references>
      </pivotArea>
    </format>
    <format dxfId="8542">
      <pivotArea dataOnly="0" labelOnly="1" fieldPosition="0">
        <references count="4">
          <reference field="0" count="1" selected="0">
            <x v="177"/>
          </reference>
          <reference field="1" count="1" selected="0">
            <x v="652"/>
          </reference>
          <reference field="2" count="1" selected="0">
            <x v="653"/>
          </reference>
          <reference field="3" count="1">
            <x v="655"/>
          </reference>
        </references>
      </pivotArea>
    </format>
    <format dxfId="8541">
      <pivotArea dataOnly="0" labelOnly="1" fieldPosition="0">
        <references count="4">
          <reference field="0" count="1" selected="0">
            <x v="178"/>
          </reference>
          <reference field="1" count="1" selected="0">
            <x v="653"/>
          </reference>
          <reference field="2" count="1" selected="0">
            <x v="654"/>
          </reference>
          <reference field="3" count="1">
            <x v="656"/>
          </reference>
        </references>
      </pivotArea>
    </format>
    <format dxfId="8540">
      <pivotArea dataOnly="0" labelOnly="1" fieldPosition="0">
        <references count="4">
          <reference field="0" count="1" selected="0">
            <x v="179"/>
          </reference>
          <reference field="1" count="1" selected="0">
            <x v="654"/>
          </reference>
          <reference field="2" count="1" selected="0">
            <x v="655"/>
          </reference>
          <reference field="3" count="1">
            <x v="657"/>
          </reference>
        </references>
      </pivotArea>
    </format>
    <format dxfId="8539">
      <pivotArea dataOnly="0" labelOnly="1" fieldPosition="0">
        <references count="4">
          <reference field="0" count="1" selected="0">
            <x v="180"/>
          </reference>
          <reference field="1" count="1" selected="0">
            <x v="655"/>
          </reference>
          <reference field="2" count="1" selected="0">
            <x v="656"/>
          </reference>
          <reference field="3" count="1">
            <x v="658"/>
          </reference>
        </references>
      </pivotArea>
    </format>
    <format dxfId="8538">
      <pivotArea dataOnly="0" labelOnly="1" fieldPosition="0">
        <references count="4">
          <reference field="0" count="1" selected="0">
            <x v="181"/>
          </reference>
          <reference field="1" count="1" selected="0">
            <x v="656"/>
          </reference>
          <reference field="2" count="1" selected="0">
            <x v="657"/>
          </reference>
          <reference field="3" count="1">
            <x v="659"/>
          </reference>
        </references>
      </pivotArea>
    </format>
    <format dxfId="8537">
      <pivotArea dataOnly="0" labelOnly="1" fieldPosition="0">
        <references count="4">
          <reference field="0" count="1" selected="0">
            <x v="182"/>
          </reference>
          <reference field="1" count="1" selected="0">
            <x v="657"/>
          </reference>
          <reference field="2" count="1" selected="0">
            <x v="658"/>
          </reference>
          <reference field="3" count="1">
            <x v="660"/>
          </reference>
        </references>
      </pivotArea>
    </format>
    <format dxfId="8536">
      <pivotArea dataOnly="0" labelOnly="1" fieldPosition="0">
        <references count="4">
          <reference field="0" count="1" selected="0">
            <x v="183"/>
          </reference>
          <reference field="1" count="1" selected="0">
            <x v="658"/>
          </reference>
          <reference field="2" count="1" selected="0">
            <x v="659"/>
          </reference>
          <reference field="3" count="1">
            <x v="661"/>
          </reference>
        </references>
      </pivotArea>
    </format>
    <format dxfId="8535">
      <pivotArea dataOnly="0" labelOnly="1" fieldPosition="0">
        <references count="4">
          <reference field="0" count="1" selected="0">
            <x v="184"/>
          </reference>
          <reference field="1" count="1" selected="0">
            <x v="659"/>
          </reference>
          <reference field="2" count="1" selected="0">
            <x v="660"/>
          </reference>
          <reference field="3" count="1">
            <x v="662"/>
          </reference>
        </references>
      </pivotArea>
    </format>
    <format dxfId="8534">
      <pivotArea dataOnly="0" labelOnly="1" fieldPosition="0">
        <references count="4">
          <reference field="0" count="1" selected="0">
            <x v="185"/>
          </reference>
          <reference field="1" count="1" selected="0">
            <x v="660"/>
          </reference>
          <reference field="2" count="1" selected="0">
            <x v="661"/>
          </reference>
          <reference field="3" count="1">
            <x v="663"/>
          </reference>
        </references>
      </pivotArea>
    </format>
    <format dxfId="8533">
      <pivotArea dataOnly="0" labelOnly="1" fieldPosition="0">
        <references count="4">
          <reference field="0" count="1" selected="0">
            <x v="186"/>
          </reference>
          <reference field="1" count="1" selected="0">
            <x v="661"/>
          </reference>
          <reference field="2" count="1" selected="0">
            <x v="662"/>
          </reference>
          <reference field="3" count="1">
            <x v="664"/>
          </reference>
        </references>
      </pivotArea>
    </format>
    <format dxfId="8532">
      <pivotArea dataOnly="0" labelOnly="1" fieldPosition="0">
        <references count="4">
          <reference field="0" count="1" selected="0">
            <x v="187"/>
          </reference>
          <reference field="1" count="1" selected="0">
            <x v="662"/>
          </reference>
          <reference field="2" count="1" selected="0">
            <x v="663"/>
          </reference>
          <reference field="3" count="1">
            <x v="665"/>
          </reference>
        </references>
      </pivotArea>
    </format>
    <format dxfId="8531">
      <pivotArea dataOnly="0" labelOnly="1" fieldPosition="0">
        <references count="4">
          <reference field="0" count="1" selected="0">
            <x v="188"/>
          </reference>
          <reference field="1" count="1" selected="0">
            <x v="663"/>
          </reference>
          <reference field="2" count="1" selected="0">
            <x v="664"/>
          </reference>
          <reference field="3" count="1">
            <x v="666"/>
          </reference>
        </references>
      </pivotArea>
    </format>
    <format dxfId="8530">
      <pivotArea dataOnly="0" labelOnly="1" fieldPosition="0">
        <references count="4">
          <reference field="0" count="1" selected="0">
            <x v="189"/>
          </reference>
          <reference field="1" count="1" selected="0">
            <x v="664"/>
          </reference>
          <reference field="2" count="1" selected="0">
            <x v="665"/>
          </reference>
          <reference field="3" count="1">
            <x v="667"/>
          </reference>
        </references>
      </pivotArea>
    </format>
    <format dxfId="8529">
      <pivotArea dataOnly="0" labelOnly="1" fieldPosition="0">
        <references count="4">
          <reference field="0" count="1" selected="0">
            <x v="190"/>
          </reference>
          <reference field="1" count="1" selected="0">
            <x v="665"/>
          </reference>
          <reference field="2" count="1" selected="0">
            <x v="666"/>
          </reference>
          <reference field="3" count="1">
            <x v="668"/>
          </reference>
        </references>
      </pivotArea>
    </format>
    <format dxfId="8528">
      <pivotArea dataOnly="0" labelOnly="1" fieldPosition="0">
        <references count="4">
          <reference field="0" count="1" selected="0">
            <x v="191"/>
          </reference>
          <reference field="1" count="1" selected="0">
            <x v="666"/>
          </reference>
          <reference field="2" count="1" selected="0">
            <x v="667"/>
          </reference>
          <reference field="3" count="1">
            <x v="669"/>
          </reference>
        </references>
      </pivotArea>
    </format>
    <format dxfId="8527">
      <pivotArea dataOnly="0" labelOnly="1" fieldPosition="0">
        <references count="4">
          <reference field="0" count="1" selected="0">
            <x v="192"/>
          </reference>
          <reference field="1" count="1" selected="0">
            <x v="667"/>
          </reference>
          <reference field="2" count="1" selected="0">
            <x v="668"/>
          </reference>
          <reference field="3" count="1">
            <x v="670"/>
          </reference>
        </references>
      </pivotArea>
    </format>
    <format dxfId="8526">
      <pivotArea dataOnly="0" labelOnly="1" fieldPosition="0">
        <references count="4">
          <reference field="0" count="1" selected="0">
            <x v="193"/>
          </reference>
          <reference field="1" count="1" selected="0">
            <x v="668"/>
          </reference>
          <reference field="2" count="1" selected="0">
            <x v="669"/>
          </reference>
          <reference field="3" count="1">
            <x v="671"/>
          </reference>
        </references>
      </pivotArea>
    </format>
    <format dxfId="8525">
      <pivotArea dataOnly="0" labelOnly="1" fieldPosition="0">
        <references count="4">
          <reference field="0" count="1" selected="0">
            <x v="194"/>
          </reference>
          <reference field="1" count="1" selected="0">
            <x v="669"/>
          </reference>
          <reference field="2" count="1" selected="0">
            <x v="670"/>
          </reference>
          <reference field="3" count="1">
            <x v="672"/>
          </reference>
        </references>
      </pivotArea>
    </format>
    <format dxfId="8524">
      <pivotArea dataOnly="0" labelOnly="1" fieldPosition="0">
        <references count="4">
          <reference field="0" count="1" selected="0">
            <x v="195"/>
          </reference>
          <reference field="1" count="1" selected="0">
            <x v="670"/>
          </reference>
          <reference field="2" count="1" selected="0">
            <x v="671"/>
          </reference>
          <reference field="3" count="1">
            <x v="673"/>
          </reference>
        </references>
      </pivotArea>
    </format>
    <format dxfId="8523">
      <pivotArea dataOnly="0" labelOnly="1" fieldPosition="0">
        <references count="4">
          <reference field="0" count="1" selected="0">
            <x v="196"/>
          </reference>
          <reference field="1" count="1" selected="0">
            <x v="671"/>
          </reference>
          <reference field="2" count="1" selected="0">
            <x v="672"/>
          </reference>
          <reference field="3" count="1">
            <x v="674"/>
          </reference>
        </references>
      </pivotArea>
    </format>
    <format dxfId="8522">
      <pivotArea dataOnly="0" labelOnly="1" fieldPosition="0">
        <references count="4">
          <reference field="0" count="1" selected="0">
            <x v="197"/>
          </reference>
          <reference field="1" count="1" selected="0">
            <x v="672"/>
          </reference>
          <reference field="2" count="1" selected="0">
            <x v="673"/>
          </reference>
          <reference field="3" count="1">
            <x v="675"/>
          </reference>
        </references>
      </pivotArea>
    </format>
    <format dxfId="8521">
      <pivotArea dataOnly="0" labelOnly="1" fieldPosition="0">
        <references count="4">
          <reference field="0" count="1" selected="0">
            <x v="198"/>
          </reference>
          <reference field="1" count="1" selected="0">
            <x v="673"/>
          </reference>
          <reference field="2" count="1" selected="0">
            <x v="674"/>
          </reference>
          <reference field="3" count="1">
            <x v="676"/>
          </reference>
        </references>
      </pivotArea>
    </format>
    <format dxfId="8520">
      <pivotArea dataOnly="0" labelOnly="1" fieldPosition="0">
        <references count="4">
          <reference field="0" count="1" selected="0">
            <x v="199"/>
          </reference>
          <reference field="1" count="1" selected="0">
            <x v="674"/>
          </reference>
          <reference field="2" count="1" selected="0">
            <x v="675"/>
          </reference>
          <reference field="3" count="1">
            <x v="677"/>
          </reference>
        </references>
      </pivotArea>
    </format>
    <format dxfId="8519">
      <pivotArea dataOnly="0" labelOnly="1" fieldPosition="0">
        <references count="4">
          <reference field="0" count="1" selected="0">
            <x v="200"/>
          </reference>
          <reference field="1" count="1" selected="0">
            <x v="675"/>
          </reference>
          <reference field="2" count="1" selected="0">
            <x v="676"/>
          </reference>
          <reference field="3" count="1">
            <x v="678"/>
          </reference>
        </references>
      </pivotArea>
    </format>
    <format dxfId="8518">
      <pivotArea dataOnly="0" labelOnly="1" fieldPosition="0">
        <references count="4">
          <reference field="0" count="1" selected="0">
            <x v="201"/>
          </reference>
          <reference field="1" count="1" selected="0">
            <x v="676"/>
          </reference>
          <reference field="2" count="1" selected="0">
            <x v="677"/>
          </reference>
          <reference field="3" count="1">
            <x v="679"/>
          </reference>
        </references>
      </pivotArea>
    </format>
    <format dxfId="8517">
      <pivotArea dataOnly="0" labelOnly="1" fieldPosition="0">
        <references count="4">
          <reference field="0" count="1" selected="0">
            <x v="202"/>
          </reference>
          <reference field="1" count="1" selected="0">
            <x v="677"/>
          </reference>
          <reference field="2" count="1" selected="0">
            <x v="678"/>
          </reference>
          <reference field="3" count="1">
            <x v="680"/>
          </reference>
        </references>
      </pivotArea>
    </format>
    <format dxfId="8516">
      <pivotArea dataOnly="0" labelOnly="1" fieldPosition="0">
        <references count="4">
          <reference field="0" count="1" selected="0">
            <x v="203"/>
          </reference>
          <reference field="1" count="1" selected="0">
            <x v="678"/>
          </reference>
          <reference field="2" count="1" selected="0">
            <x v="679"/>
          </reference>
          <reference field="3" count="1">
            <x v="681"/>
          </reference>
        </references>
      </pivotArea>
    </format>
    <format dxfId="8515">
      <pivotArea dataOnly="0" labelOnly="1" fieldPosition="0">
        <references count="4">
          <reference field="0" count="1" selected="0">
            <x v="204"/>
          </reference>
          <reference field="1" count="1" selected="0">
            <x v="679"/>
          </reference>
          <reference field="2" count="1" selected="0">
            <x v="680"/>
          </reference>
          <reference field="3" count="1">
            <x v="682"/>
          </reference>
        </references>
      </pivotArea>
    </format>
    <format dxfId="8514">
      <pivotArea dataOnly="0" labelOnly="1" fieldPosition="0">
        <references count="4">
          <reference field="0" count="1" selected="0">
            <x v="205"/>
          </reference>
          <reference field="1" count="1" selected="0">
            <x v="680"/>
          </reference>
          <reference field="2" count="1" selected="0">
            <x v="681"/>
          </reference>
          <reference field="3" count="1">
            <x v="683"/>
          </reference>
        </references>
      </pivotArea>
    </format>
    <format dxfId="8513">
      <pivotArea dataOnly="0" labelOnly="1" fieldPosition="0">
        <references count="4">
          <reference field="0" count="1" selected="0">
            <x v="206"/>
          </reference>
          <reference field="1" count="1" selected="0">
            <x v="681"/>
          </reference>
          <reference field="2" count="1" selected="0">
            <x v="682"/>
          </reference>
          <reference field="3" count="1">
            <x v="684"/>
          </reference>
        </references>
      </pivotArea>
    </format>
    <format dxfId="8512">
      <pivotArea dataOnly="0" labelOnly="1" fieldPosition="0">
        <references count="4">
          <reference field="0" count="1" selected="0">
            <x v="207"/>
          </reference>
          <reference field="1" count="1" selected="0">
            <x v="682"/>
          </reference>
          <reference field="2" count="1" selected="0">
            <x v="683"/>
          </reference>
          <reference field="3" count="1">
            <x v="685"/>
          </reference>
        </references>
      </pivotArea>
    </format>
    <format dxfId="8511">
      <pivotArea dataOnly="0" labelOnly="1" fieldPosition="0">
        <references count="4">
          <reference field="0" count="1" selected="0">
            <x v="208"/>
          </reference>
          <reference field="1" count="1" selected="0">
            <x v="683"/>
          </reference>
          <reference field="2" count="1" selected="0">
            <x v="684"/>
          </reference>
          <reference field="3" count="1">
            <x v="686"/>
          </reference>
        </references>
      </pivotArea>
    </format>
    <format dxfId="8510">
      <pivotArea dataOnly="0" labelOnly="1" fieldPosition="0">
        <references count="4">
          <reference field="0" count="1" selected="0">
            <x v="209"/>
          </reference>
          <reference field="1" count="1" selected="0">
            <x v="684"/>
          </reference>
          <reference field="2" count="1" selected="0">
            <x v="685"/>
          </reference>
          <reference field="3" count="1">
            <x v="687"/>
          </reference>
        </references>
      </pivotArea>
    </format>
    <format dxfId="8509">
      <pivotArea dataOnly="0" labelOnly="1" fieldPosition="0">
        <references count="4">
          <reference field="0" count="1" selected="0">
            <x v="210"/>
          </reference>
          <reference field="1" count="1" selected="0">
            <x v="685"/>
          </reference>
          <reference field="2" count="1" selected="0">
            <x v="686"/>
          </reference>
          <reference field="3" count="1">
            <x v="688"/>
          </reference>
        </references>
      </pivotArea>
    </format>
    <format dxfId="8508">
      <pivotArea dataOnly="0" labelOnly="1" fieldPosition="0">
        <references count="4">
          <reference field="0" count="1" selected="0">
            <x v="211"/>
          </reference>
          <reference field="1" count="1" selected="0">
            <x v="686"/>
          </reference>
          <reference field="2" count="1" selected="0">
            <x v="687"/>
          </reference>
          <reference field="3" count="1">
            <x v="689"/>
          </reference>
        </references>
      </pivotArea>
    </format>
    <format dxfId="8507">
      <pivotArea dataOnly="0" labelOnly="1" fieldPosition="0">
        <references count="4">
          <reference field="0" count="1" selected="0">
            <x v="212"/>
          </reference>
          <reference field="1" count="1" selected="0">
            <x v="687"/>
          </reference>
          <reference field="2" count="1" selected="0">
            <x v="688"/>
          </reference>
          <reference field="3" count="1">
            <x v="690"/>
          </reference>
        </references>
      </pivotArea>
    </format>
    <format dxfId="8506">
      <pivotArea dataOnly="0" labelOnly="1" fieldPosition="0">
        <references count="4">
          <reference field="0" count="1" selected="0">
            <x v="213"/>
          </reference>
          <reference field="1" count="1" selected="0">
            <x v="688"/>
          </reference>
          <reference field="2" count="1" selected="0">
            <x v="689"/>
          </reference>
          <reference field="3" count="1">
            <x v="691"/>
          </reference>
        </references>
      </pivotArea>
    </format>
    <format dxfId="8505">
      <pivotArea dataOnly="0" labelOnly="1" fieldPosition="0">
        <references count="4">
          <reference field="0" count="1" selected="0">
            <x v="214"/>
          </reference>
          <reference field="1" count="1" selected="0">
            <x v="689"/>
          </reference>
          <reference field="2" count="1" selected="0">
            <x v="690"/>
          </reference>
          <reference field="3" count="1">
            <x v="692"/>
          </reference>
        </references>
      </pivotArea>
    </format>
    <format dxfId="8504">
      <pivotArea dataOnly="0" labelOnly="1" fieldPosition="0">
        <references count="4">
          <reference field="0" count="1" selected="0">
            <x v="215"/>
          </reference>
          <reference field="1" count="1" selected="0">
            <x v="690"/>
          </reference>
          <reference field="2" count="1" selected="0">
            <x v="691"/>
          </reference>
          <reference field="3" count="1">
            <x v="693"/>
          </reference>
        </references>
      </pivotArea>
    </format>
    <format dxfId="8503">
      <pivotArea dataOnly="0" labelOnly="1" fieldPosition="0">
        <references count="4">
          <reference field="0" count="1" selected="0">
            <x v="216"/>
          </reference>
          <reference field="1" count="1" selected="0">
            <x v="691"/>
          </reference>
          <reference field="2" count="1" selected="0">
            <x v="692"/>
          </reference>
          <reference field="3" count="1">
            <x v="694"/>
          </reference>
        </references>
      </pivotArea>
    </format>
    <format dxfId="8502">
      <pivotArea dataOnly="0" labelOnly="1" fieldPosition="0">
        <references count="4">
          <reference field="0" count="1" selected="0">
            <x v="217"/>
          </reference>
          <reference field="1" count="1" selected="0">
            <x v="692"/>
          </reference>
          <reference field="2" count="1" selected="0">
            <x v="693"/>
          </reference>
          <reference field="3" count="1">
            <x v="695"/>
          </reference>
        </references>
      </pivotArea>
    </format>
    <format dxfId="8501">
      <pivotArea dataOnly="0" labelOnly="1" fieldPosition="0">
        <references count="4">
          <reference field="0" count="1" selected="0">
            <x v="218"/>
          </reference>
          <reference field="1" count="1" selected="0">
            <x v="693"/>
          </reference>
          <reference field="2" count="1" selected="0">
            <x v="694"/>
          </reference>
          <reference field="3" count="1">
            <x v="696"/>
          </reference>
        </references>
      </pivotArea>
    </format>
    <format dxfId="8500">
      <pivotArea dataOnly="0" labelOnly="1" fieldPosition="0">
        <references count="4">
          <reference field="0" count="1" selected="0">
            <x v="219"/>
          </reference>
          <reference field="1" count="1" selected="0">
            <x v="694"/>
          </reference>
          <reference field="2" count="1" selected="0">
            <x v="695"/>
          </reference>
          <reference field="3" count="1">
            <x v="697"/>
          </reference>
        </references>
      </pivotArea>
    </format>
    <format dxfId="8499">
      <pivotArea dataOnly="0" labelOnly="1" fieldPosition="0">
        <references count="4">
          <reference field="0" count="1" selected="0">
            <x v="220"/>
          </reference>
          <reference field="1" count="1" selected="0">
            <x v="695"/>
          </reference>
          <reference field="2" count="1" selected="0">
            <x v="696"/>
          </reference>
          <reference field="3" count="1">
            <x v="698"/>
          </reference>
        </references>
      </pivotArea>
    </format>
    <format dxfId="8498">
      <pivotArea dataOnly="0" labelOnly="1" fieldPosition="0">
        <references count="4">
          <reference field="0" count="1" selected="0">
            <x v="221"/>
          </reference>
          <reference field="1" count="1" selected="0">
            <x v="696"/>
          </reference>
          <reference field="2" count="1" selected="0">
            <x v="697"/>
          </reference>
          <reference field="3" count="1">
            <x v="699"/>
          </reference>
        </references>
      </pivotArea>
    </format>
    <format dxfId="8497">
      <pivotArea dataOnly="0" labelOnly="1" fieldPosition="0">
        <references count="4">
          <reference field="0" count="1" selected="0">
            <x v="222"/>
          </reference>
          <reference field="1" count="1" selected="0">
            <x v="697"/>
          </reference>
          <reference field="2" count="1" selected="0">
            <x v="698"/>
          </reference>
          <reference field="3" count="1">
            <x v="700"/>
          </reference>
        </references>
      </pivotArea>
    </format>
    <format dxfId="8496">
      <pivotArea dataOnly="0" labelOnly="1" fieldPosition="0">
        <references count="4">
          <reference field="0" count="1" selected="0">
            <x v="223"/>
          </reference>
          <reference field="1" count="1" selected="0">
            <x v="698"/>
          </reference>
          <reference field="2" count="1" selected="0">
            <x v="699"/>
          </reference>
          <reference field="3" count="1">
            <x v="701"/>
          </reference>
        </references>
      </pivotArea>
    </format>
    <format dxfId="8495">
      <pivotArea dataOnly="0" labelOnly="1" fieldPosition="0">
        <references count="4">
          <reference field="0" count="1" selected="0">
            <x v="224"/>
          </reference>
          <reference field="1" count="1" selected="0">
            <x v="699"/>
          </reference>
          <reference field="2" count="1" selected="0">
            <x v="700"/>
          </reference>
          <reference field="3" count="1">
            <x v="702"/>
          </reference>
        </references>
      </pivotArea>
    </format>
    <format dxfId="8494">
      <pivotArea dataOnly="0" labelOnly="1" fieldPosition="0">
        <references count="4">
          <reference field="0" count="1" selected="0">
            <x v="225"/>
          </reference>
          <reference field="1" count="1" selected="0">
            <x v="700"/>
          </reference>
          <reference field="2" count="1" selected="0">
            <x v="701"/>
          </reference>
          <reference field="3" count="1">
            <x v="703"/>
          </reference>
        </references>
      </pivotArea>
    </format>
    <format dxfId="8493">
      <pivotArea dataOnly="0" labelOnly="1" fieldPosition="0">
        <references count="4">
          <reference field="0" count="1" selected="0">
            <x v="226"/>
          </reference>
          <reference field="1" count="1" selected="0">
            <x v="701"/>
          </reference>
          <reference field="2" count="1" selected="0">
            <x v="702"/>
          </reference>
          <reference field="3" count="1">
            <x v="704"/>
          </reference>
        </references>
      </pivotArea>
    </format>
    <format dxfId="8492">
      <pivotArea dataOnly="0" labelOnly="1" fieldPosition="0">
        <references count="4">
          <reference field="0" count="1" selected="0">
            <x v="227"/>
          </reference>
          <reference field="1" count="1" selected="0">
            <x v="702"/>
          </reference>
          <reference field="2" count="1" selected="0">
            <x v="703"/>
          </reference>
          <reference field="3" count="1">
            <x v="705"/>
          </reference>
        </references>
      </pivotArea>
    </format>
    <format dxfId="8491">
      <pivotArea dataOnly="0" labelOnly="1" fieldPosition="0">
        <references count="4">
          <reference field="0" count="1" selected="0">
            <x v="228"/>
          </reference>
          <reference field="1" count="1" selected="0">
            <x v="703"/>
          </reference>
          <reference field="2" count="1" selected="0">
            <x v="704"/>
          </reference>
          <reference field="3" count="1">
            <x v="706"/>
          </reference>
        </references>
      </pivotArea>
    </format>
    <format dxfId="8490">
      <pivotArea dataOnly="0" labelOnly="1" fieldPosition="0">
        <references count="4">
          <reference field="0" count="1" selected="0">
            <x v="229"/>
          </reference>
          <reference field="1" count="1" selected="0">
            <x v="704"/>
          </reference>
          <reference field="2" count="1" selected="0">
            <x v="705"/>
          </reference>
          <reference field="3" count="1">
            <x v="707"/>
          </reference>
        </references>
      </pivotArea>
    </format>
    <format dxfId="8489">
      <pivotArea dataOnly="0" labelOnly="1" fieldPosition="0">
        <references count="4">
          <reference field="0" count="1" selected="0">
            <x v="230"/>
          </reference>
          <reference field="1" count="1" selected="0">
            <x v="705"/>
          </reference>
          <reference field="2" count="1" selected="0">
            <x v="706"/>
          </reference>
          <reference field="3" count="1">
            <x v="708"/>
          </reference>
        </references>
      </pivotArea>
    </format>
    <format dxfId="8488">
      <pivotArea dataOnly="0" labelOnly="1" fieldPosition="0">
        <references count="4">
          <reference field="0" count="1" selected="0">
            <x v="231"/>
          </reference>
          <reference field="1" count="1" selected="0">
            <x v="706"/>
          </reference>
          <reference field="2" count="1" selected="0">
            <x v="707"/>
          </reference>
          <reference field="3" count="1">
            <x v="709"/>
          </reference>
        </references>
      </pivotArea>
    </format>
    <format dxfId="8487">
      <pivotArea dataOnly="0" labelOnly="1" fieldPosition="0">
        <references count="4">
          <reference field="0" count="1" selected="0">
            <x v="232"/>
          </reference>
          <reference field="1" count="1" selected="0">
            <x v="707"/>
          </reference>
          <reference field="2" count="1" selected="0">
            <x v="708"/>
          </reference>
          <reference field="3" count="1">
            <x v="710"/>
          </reference>
        </references>
      </pivotArea>
    </format>
    <format dxfId="8486">
      <pivotArea dataOnly="0" labelOnly="1" fieldPosition="0">
        <references count="4">
          <reference field="0" count="1" selected="0">
            <x v="233"/>
          </reference>
          <reference field="1" count="1" selected="0">
            <x v="708"/>
          </reference>
          <reference field="2" count="1" selected="0">
            <x v="709"/>
          </reference>
          <reference field="3" count="1">
            <x v="711"/>
          </reference>
        </references>
      </pivotArea>
    </format>
    <format dxfId="8485">
      <pivotArea dataOnly="0" labelOnly="1" fieldPosition="0">
        <references count="4">
          <reference field="0" count="1" selected="0">
            <x v="234"/>
          </reference>
          <reference field="1" count="1" selected="0">
            <x v="709"/>
          </reference>
          <reference field="2" count="1" selected="0">
            <x v="710"/>
          </reference>
          <reference field="3" count="1">
            <x v="712"/>
          </reference>
        </references>
      </pivotArea>
    </format>
    <format dxfId="8484">
      <pivotArea dataOnly="0" labelOnly="1" fieldPosition="0">
        <references count="4">
          <reference field="0" count="1" selected="0">
            <x v="235"/>
          </reference>
          <reference field="1" count="1" selected="0">
            <x v="710"/>
          </reference>
          <reference field="2" count="1" selected="0">
            <x v="711"/>
          </reference>
          <reference field="3" count="1">
            <x v="713"/>
          </reference>
        </references>
      </pivotArea>
    </format>
    <format dxfId="8483">
      <pivotArea dataOnly="0" labelOnly="1" fieldPosition="0">
        <references count="4">
          <reference field="0" count="1" selected="0">
            <x v="236"/>
          </reference>
          <reference field="1" count="1" selected="0">
            <x v="711"/>
          </reference>
          <reference field="2" count="1" selected="0">
            <x v="712"/>
          </reference>
          <reference field="3" count="1">
            <x v="714"/>
          </reference>
        </references>
      </pivotArea>
    </format>
    <format dxfId="8482">
      <pivotArea dataOnly="0" labelOnly="1" fieldPosition="0">
        <references count="4">
          <reference field="0" count="1" selected="0">
            <x v="237"/>
          </reference>
          <reference field="1" count="1" selected="0">
            <x v="712"/>
          </reference>
          <reference field="2" count="1" selected="0">
            <x v="713"/>
          </reference>
          <reference field="3" count="1">
            <x v="715"/>
          </reference>
        </references>
      </pivotArea>
    </format>
    <format dxfId="8481">
      <pivotArea dataOnly="0" labelOnly="1" fieldPosition="0">
        <references count="4">
          <reference field="0" count="1" selected="0">
            <x v="238"/>
          </reference>
          <reference field="1" count="1" selected="0">
            <x v="713"/>
          </reference>
          <reference field="2" count="1" selected="0">
            <x v="714"/>
          </reference>
          <reference field="3" count="1">
            <x v="716"/>
          </reference>
        </references>
      </pivotArea>
    </format>
    <format dxfId="8480">
      <pivotArea dataOnly="0" labelOnly="1" fieldPosition="0">
        <references count="4">
          <reference field="0" count="1" selected="0">
            <x v="239"/>
          </reference>
          <reference field="1" count="1" selected="0">
            <x v="714"/>
          </reference>
          <reference field="2" count="1" selected="0">
            <x v="715"/>
          </reference>
          <reference field="3" count="1">
            <x v="717"/>
          </reference>
        </references>
      </pivotArea>
    </format>
    <format dxfId="8479">
      <pivotArea dataOnly="0" labelOnly="1" fieldPosition="0">
        <references count="4">
          <reference field="0" count="1" selected="0">
            <x v="240"/>
          </reference>
          <reference field="1" count="1" selected="0">
            <x v="715"/>
          </reference>
          <reference field="2" count="1" selected="0">
            <x v="716"/>
          </reference>
          <reference field="3" count="1">
            <x v="718"/>
          </reference>
        </references>
      </pivotArea>
    </format>
    <format dxfId="8478">
      <pivotArea dataOnly="0" labelOnly="1" fieldPosition="0">
        <references count="4">
          <reference field="0" count="1" selected="0">
            <x v="241"/>
          </reference>
          <reference field="1" count="1" selected="0">
            <x v="716"/>
          </reference>
          <reference field="2" count="1" selected="0">
            <x v="717"/>
          </reference>
          <reference field="3" count="1">
            <x v="719"/>
          </reference>
        </references>
      </pivotArea>
    </format>
    <format dxfId="8477">
      <pivotArea dataOnly="0" labelOnly="1" fieldPosition="0">
        <references count="4">
          <reference field="0" count="1" selected="0">
            <x v="242"/>
          </reference>
          <reference field="1" count="1" selected="0">
            <x v="717"/>
          </reference>
          <reference field="2" count="1" selected="0">
            <x v="718"/>
          </reference>
          <reference field="3" count="1">
            <x v="720"/>
          </reference>
        </references>
      </pivotArea>
    </format>
    <format dxfId="8476">
      <pivotArea dataOnly="0" labelOnly="1" fieldPosition="0">
        <references count="4">
          <reference field="0" count="1" selected="0">
            <x v="243"/>
          </reference>
          <reference field="1" count="1" selected="0">
            <x v="718"/>
          </reference>
          <reference field="2" count="1" selected="0">
            <x v="719"/>
          </reference>
          <reference field="3" count="1">
            <x v="721"/>
          </reference>
        </references>
      </pivotArea>
    </format>
    <format dxfId="8475">
      <pivotArea dataOnly="0" labelOnly="1" fieldPosition="0">
        <references count="4">
          <reference field="0" count="1" selected="0">
            <x v="244"/>
          </reference>
          <reference field="1" count="1" selected="0">
            <x v="719"/>
          </reference>
          <reference field="2" count="1" selected="0">
            <x v="720"/>
          </reference>
          <reference field="3" count="1">
            <x v="722"/>
          </reference>
        </references>
      </pivotArea>
    </format>
    <format dxfId="8474">
      <pivotArea dataOnly="0" labelOnly="1" fieldPosition="0">
        <references count="4">
          <reference field="0" count="1" selected="0">
            <x v="245"/>
          </reference>
          <reference field="1" count="1" selected="0">
            <x v="720"/>
          </reference>
          <reference field="2" count="1" selected="0">
            <x v="721"/>
          </reference>
          <reference field="3" count="1">
            <x v="723"/>
          </reference>
        </references>
      </pivotArea>
    </format>
    <format dxfId="8473">
      <pivotArea dataOnly="0" labelOnly="1" fieldPosition="0">
        <references count="4">
          <reference field="0" count="1" selected="0">
            <x v="246"/>
          </reference>
          <reference field="1" count="1" selected="0">
            <x v="721"/>
          </reference>
          <reference field="2" count="1" selected="0">
            <x v="722"/>
          </reference>
          <reference field="3" count="1">
            <x v="724"/>
          </reference>
        </references>
      </pivotArea>
    </format>
    <format dxfId="8472">
      <pivotArea dataOnly="0" labelOnly="1" fieldPosition="0">
        <references count="4">
          <reference field="0" count="1" selected="0">
            <x v="247"/>
          </reference>
          <reference field="1" count="1" selected="0">
            <x v="722"/>
          </reference>
          <reference field="2" count="1" selected="0">
            <x v="723"/>
          </reference>
          <reference field="3" count="1">
            <x v="725"/>
          </reference>
        </references>
      </pivotArea>
    </format>
    <format dxfId="8471">
      <pivotArea dataOnly="0" labelOnly="1" fieldPosition="0">
        <references count="4">
          <reference field="0" count="1" selected="0">
            <x v="248"/>
          </reference>
          <reference field="1" count="1" selected="0">
            <x v="723"/>
          </reference>
          <reference field="2" count="1" selected="0">
            <x v="724"/>
          </reference>
          <reference field="3" count="1">
            <x v="726"/>
          </reference>
        </references>
      </pivotArea>
    </format>
    <format dxfId="8470">
      <pivotArea dataOnly="0" labelOnly="1" fieldPosition="0">
        <references count="4">
          <reference field="0" count="1" selected="0">
            <x v="249"/>
          </reference>
          <reference field="1" count="1" selected="0">
            <x v="724"/>
          </reference>
          <reference field="2" count="1" selected="0">
            <x v="725"/>
          </reference>
          <reference field="3" count="1">
            <x v="727"/>
          </reference>
        </references>
      </pivotArea>
    </format>
    <format dxfId="8469">
      <pivotArea dataOnly="0" labelOnly="1" fieldPosition="0">
        <references count="4">
          <reference field="0" count="1" selected="0">
            <x v="250"/>
          </reference>
          <reference field="1" count="1" selected="0">
            <x v="725"/>
          </reference>
          <reference field="2" count="1" selected="0">
            <x v="726"/>
          </reference>
          <reference field="3" count="1">
            <x v="728"/>
          </reference>
        </references>
      </pivotArea>
    </format>
    <format dxfId="8468">
      <pivotArea dataOnly="0" labelOnly="1" fieldPosition="0">
        <references count="4">
          <reference field="0" count="1" selected="0">
            <x v="251"/>
          </reference>
          <reference field="1" count="1" selected="0">
            <x v="726"/>
          </reference>
          <reference field="2" count="1" selected="0">
            <x v="727"/>
          </reference>
          <reference field="3" count="1">
            <x v="729"/>
          </reference>
        </references>
      </pivotArea>
    </format>
    <format dxfId="8467">
      <pivotArea dataOnly="0" labelOnly="1" fieldPosition="0">
        <references count="4">
          <reference field="0" count="1" selected="0">
            <x v="252"/>
          </reference>
          <reference field="1" count="1" selected="0">
            <x v="727"/>
          </reference>
          <reference field="2" count="1" selected="0">
            <x v="728"/>
          </reference>
          <reference field="3" count="1">
            <x v="730"/>
          </reference>
        </references>
      </pivotArea>
    </format>
    <format dxfId="8466">
      <pivotArea dataOnly="0" labelOnly="1" fieldPosition="0">
        <references count="4">
          <reference field="0" count="1" selected="0">
            <x v="253"/>
          </reference>
          <reference field="1" count="1" selected="0">
            <x v="728"/>
          </reference>
          <reference field="2" count="1" selected="0">
            <x v="729"/>
          </reference>
          <reference field="3" count="1">
            <x v="731"/>
          </reference>
        </references>
      </pivotArea>
    </format>
    <format dxfId="8465">
      <pivotArea dataOnly="0" labelOnly="1" fieldPosition="0">
        <references count="4">
          <reference field="0" count="1" selected="0">
            <x v="254"/>
          </reference>
          <reference field="1" count="1" selected="0">
            <x v="729"/>
          </reference>
          <reference field="2" count="1" selected="0">
            <x v="730"/>
          </reference>
          <reference field="3" count="1">
            <x v="732"/>
          </reference>
        </references>
      </pivotArea>
    </format>
    <format dxfId="8464">
      <pivotArea dataOnly="0" labelOnly="1" fieldPosition="0">
        <references count="4">
          <reference field="0" count="1" selected="0">
            <x v="255"/>
          </reference>
          <reference field="1" count="1" selected="0">
            <x v="730"/>
          </reference>
          <reference field="2" count="1" selected="0">
            <x v="731"/>
          </reference>
          <reference field="3" count="1">
            <x v="733"/>
          </reference>
        </references>
      </pivotArea>
    </format>
    <format dxfId="8463">
      <pivotArea dataOnly="0" labelOnly="1" fieldPosition="0">
        <references count="4">
          <reference field="0" count="1" selected="0">
            <x v="256"/>
          </reference>
          <reference field="1" count="1" selected="0">
            <x v="731"/>
          </reference>
          <reference field="2" count="1" selected="0">
            <x v="732"/>
          </reference>
          <reference field="3" count="1">
            <x v="734"/>
          </reference>
        </references>
      </pivotArea>
    </format>
    <format dxfId="8462">
      <pivotArea dataOnly="0" labelOnly="1" fieldPosition="0">
        <references count="4">
          <reference field="0" count="1" selected="0">
            <x v="257"/>
          </reference>
          <reference field="1" count="1" selected="0">
            <x v="732"/>
          </reference>
          <reference field="2" count="1" selected="0">
            <x v="733"/>
          </reference>
          <reference field="3" count="1">
            <x v="735"/>
          </reference>
        </references>
      </pivotArea>
    </format>
    <format dxfId="8461">
      <pivotArea dataOnly="0" labelOnly="1" fieldPosition="0">
        <references count="4">
          <reference field="0" count="1" selected="0">
            <x v="258"/>
          </reference>
          <reference field="1" count="1" selected="0">
            <x v="733"/>
          </reference>
          <reference field="2" count="1" selected="0">
            <x v="734"/>
          </reference>
          <reference field="3" count="1">
            <x v="736"/>
          </reference>
        </references>
      </pivotArea>
    </format>
    <format dxfId="8460">
      <pivotArea dataOnly="0" labelOnly="1" fieldPosition="0">
        <references count="4">
          <reference field="0" count="1" selected="0">
            <x v="259"/>
          </reference>
          <reference field="1" count="1" selected="0">
            <x v="734"/>
          </reference>
          <reference field="2" count="1" selected="0">
            <x v="735"/>
          </reference>
          <reference field="3" count="1">
            <x v="737"/>
          </reference>
        </references>
      </pivotArea>
    </format>
    <format dxfId="8459">
      <pivotArea dataOnly="0" labelOnly="1" fieldPosition="0">
        <references count="4">
          <reference field="0" count="1" selected="0">
            <x v="260"/>
          </reference>
          <reference field="1" count="1" selected="0">
            <x v="735"/>
          </reference>
          <reference field="2" count="1" selected="0">
            <x v="736"/>
          </reference>
          <reference field="3" count="1">
            <x v="738"/>
          </reference>
        </references>
      </pivotArea>
    </format>
    <format dxfId="8458">
      <pivotArea dataOnly="0" labelOnly="1" fieldPosition="0">
        <references count="4">
          <reference field="0" count="1" selected="0">
            <x v="261"/>
          </reference>
          <reference field="1" count="1" selected="0">
            <x v="736"/>
          </reference>
          <reference field="2" count="1" selected="0">
            <x v="737"/>
          </reference>
          <reference field="3" count="1">
            <x v="739"/>
          </reference>
        </references>
      </pivotArea>
    </format>
    <format dxfId="8457">
      <pivotArea dataOnly="0" labelOnly="1" fieldPosition="0">
        <references count="4">
          <reference field="0" count="1" selected="0">
            <x v="262"/>
          </reference>
          <reference field="1" count="1" selected="0">
            <x v="737"/>
          </reference>
          <reference field="2" count="1" selected="0">
            <x v="738"/>
          </reference>
          <reference field="3" count="1">
            <x v="740"/>
          </reference>
        </references>
      </pivotArea>
    </format>
    <format dxfId="8456">
      <pivotArea dataOnly="0" labelOnly="1" fieldPosition="0">
        <references count="4">
          <reference field="0" count="1" selected="0">
            <x v="263"/>
          </reference>
          <reference field="1" count="1" selected="0">
            <x v="738"/>
          </reference>
          <reference field="2" count="1" selected="0">
            <x v="739"/>
          </reference>
          <reference field="3" count="1">
            <x v="741"/>
          </reference>
        </references>
      </pivotArea>
    </format>
    <format dxfId="8455">
      <pivotArea dataOnly="0" labelOnly="1" fieldPosition="0">
        <references count="4">
          <reference field="0" count="1" selected="0">
            <x v="264"/>
          </reference>
          <reference field="1" count="1" selected="0">
            <x v="739"/>
          </reference>
          <reference field="2" count="1" selected="0">
            <x v="740"/>
          </reference>
          <reference field="3" count="1">
            <x v="742"/>
          </reference>
        </references>
      </pivotArea>
    </format>
    <format dxfId="8454">
      <pivotArea dataOnly="0" labelOnly="1" fieldPosition="0">
        <references count="4">
          <reference field="0" count="1" selected="0">
            <x v="265"/>
          </reference>
          <reference field="1" count="1" selected="0">
            <x v="740"/>
          </reference>
          <reference field="2" count="1" selected="0">
            <x v="741"/>
          </reference>
          <reference field="3" count="1">
            <x v="743"/>
          </reference>
        </references>
      </pivotArea>
    </format>
    <format dxfId="8453">
      <pivotArea dataOnly="0" labelOnly="1" fieldPosition="0">
        <references count="4">
          <reference field="0" count="1" selected="0">
            <x v="266"/>
          </reference>
          <reference field="1" count="1" selected="0">
            <x v="741"/>
          </reference>
          <reference field="2" count="1" selected="0">
            <x v="742"/>
          </reference>
          <reference field="3" count="1">
            <x v="744"/>
          </reference>
        </references>
      </pivotArea>
    </format>
    <format dxfId="8452">
      <pivotArea dataOnly="0" labelOnly="1" fieldPosition="0">
        <references count="4">
          <reference field="0" count="1" selected="0">
            <x v="267"/>
          </reference>
          <reference field="1" count="1" selected="0">
            <x v="742"/>
          </reference>
          <reference field="2" count="1" selected="0">
            <x v="743"/>
          </reference>
          <reference field="3" count="1">
            <x v="745"/>
          </reference>
        </references>
      </pivotArea>
    </format>
    <format dxfId="8451">
      <pivotArea dataOnly="0" labelOnly="1" fieldPosition="0">
        <references count="4">
          <reference field="0" count="1" selected="0">
            <x v="268"/>
          </reference>
          <reference field="1" count="1" selected="0">
            <x v="743"/>
          </reference>
          <reference field="2" count="1" selected="0">
            <x v="744"/>
          </reference>
          <reference field="3" count="1">
            <x v="746"/>
          </reference>
        </references>
      </pivotArea>
    </format>
    <format dxfId="8450">
      <pivotArea dataOnly="0" labelOnly="1" fieldPosition="0">
        <references count="4">
          <reference field="0" count="1" selected="0">
            <x v="269"/>
          </reference>
          <reference field="1" count="1" selected="0">
            <x v="744"/>
          </reference>
          <reference field="2" count="1" selected="0">
            <x v="745"/>
          </reference>
          <reference field="3" count="1">
            <x v="747"/>
          </reference>
        </references>
      </pivotArea>
    </format>
    <format dxfId="8449">
      <pivotArea dataOnly="0" labelOnly="1" fieldPosition="0">
        <references count="4">
          <reference field="0" count="1" selected="0">
            <x v="270"/>
          </reference>
          <reference field="1" count="1" selected="0">
            <x v="745"/>
          </reference>
          <reference field="2" count="1" selected="0">
            <x v="746"/>
          </reference>
          <reference field="3" count="1">
            <x v="748"/>
          </reference>
        </references>
      </pivotArea>
    </format>
    <format dxfId="8448">
      <pivotArea dataOnly="0" labelOnly="1" fieldPosition="0">
        <references count="4">
          <reference field="0" count="1" selected="0">
            <x v="271"/>
          </reference>
          <reference field="1" count="1" selected="0">
            <x v="746"/>
          </reference>
          <reference field="2" count="1" selected="0">
            <x v="747"/>
          </reference>
          <reference field="3" count="1">
            <x v="749"/>
          </reference>
        </references>
      </pivotArea>
    </format>
    <format dxfId="8447">
      <pivotArea dataOnly="0" labelOnly="1" fieldPosition="0">
        <references count="4">
          <reference field="0" count="1" selected="0">
            <x v="272"/>
          </reference>
          <reference field="1" count="1" selected="0">
            <x v="747"/>
          </reference>
          <reference field="2" count="1" selected="0">
            <x v="748"/>
          </reference>
          <reference field="3" count="1">
            <x v="750"/>
          </reference>
        </references>
      </pivotArea>
    </format>
    <format dxfId="8446">
      <pivotArea dataOnly="0" labelOnly="1" fieldPosition="0">
        <references count="4">
          <reference field="0" count="1" selected="0">
            <x v="273"/>
          </reference>
          <reference field="1" count="1" selected="0">
            <x v="748"/>
          </reference>
          <reference field="2" count="1" selected="0">
            <x v="749"/>
          </reference>
          <reference field="3" count="1">
            <x v="751"/>
          </reference>
        </references>
      </pivotArea>
    </format>
    <format dxfId="8445">
      <pivotArea dataOnly="0" labelOnly="1" fieldPosition="0">
        <references count="4">
          <reference field="0" count="1" selected="0">
            <x v="274"/>
          </reference>
          <reference field="1" count="1" selected="0">
            <x v="749"/>
          </reference>
          <reference field="2" count="1" selected="0">
            <x v="750"/>
          </reference>
          <reference field="3" count="1">
            <x v="752"/>
          </reference>
        </references>
      </pivotArea>
    </format>
    <format dxfId="8444">
      <pivotArea dataOnly="0" labelOnly="1" fieldPosition="0">
        <references count="4">
          <reference field="0" count="1" selected="0">
            <x v="275"/>
          </reference>
          <reference field="1" count="1" selected="0">
            <x v="750"/>
          </reference>
          <reference field="2" count="1" selected="0">
            <x v="751"/>
          </reference>
          <reference field="3" count="1">
            <x v="753"/>
          </reference>
        </references>
      </pivotArea>
    </format>
    <format dxfId="8443">
      <pivotArea dataOnly="0" labelOnly="1" fieldPosition="0">
        <references count="4">
          <reference field="0" count="1" selected="0">
            <x v="276"/>
          </reference>
          <reference field="1" count="1" selected="0">
            <x v="751"/>
          </reference>
          <reference field="2" count="1" selected="0">
            <x v="752"/>
          </reference>
          <reference field="3" count="1">
            <x v="754"/>
          </reference>
        </references>
      </pivotArea>
    </format>
    <format dxfId="8442">
      <pivotArea dataOnly="0" labelOnly="1" fieldPosition="0">
        <references count="4">
          <reference field="0" count="1" selected="0">
            <x v="277"/>
          </reference>
          <reference field="1" count="1" selected="0">
            <x v="752"/>
          </reference>
          <reference field="2" count="1" selected="0">
            <x v="753"/>
          </reference>
          <reference field="3" count="1">
            <x v="755"/>
          </reference>
        </references>
      </pivotArea>
    </format>
    <format dxfId="8441">
      <pivotArea dataOnly="0" labelOnly="1" fieldPosition="0">
        <references count="4">
          <reference field="0" count="1" selected="0">
            <x v="278"/>
          </reference>
          <reference field="1" count="1" selected="0">
            <x v="753"/>
          </reference>
          <reference field="2" count="1" selected="0">
            <x v="754"/>
          </reference>
          <reference field="3" count="1">
            <x v="756"/>
          </reference>
        </references>
      </pivotArea>
    </format>
    <format dxfId="8440">
      <pivotArea dataOnly="0" labelOnly="1" fieldPosition="0">
        <references count="4">
          <reference field="0" count="1" selected="0">
            <x v="279"/>
          </reference>
          <reference field="1" count="1" selected="0">
            <x v="754"/>
          </reference>
          <reference field="2" count="1" selected="0">
            <x v="755"/>
          </reference>
          <reference field="3" count="1">
            <x v="757"/>
          </reference>
        </references>
      </pivotArea>
    </format>
    <format dxfId="8439">
      <pivotArea dataOnly="0" labelOnly="1" fieldPosition="0">
        <references count="4">
          <reference field="0" count="1" selected="0">
            <x v="280"/>
          </reference>
          <reference field="1" count="1" selected="0">
            <x v="755"/>
          </reference>
          <reference field="2" count="1" selected="0">
            <x v="756"/>
          </reference>
          <reference field="3" count="1">
            <x v="758"/>
          </reference>
        </references>
      </pivotArea>
    </format>
    <format dxfId="8438">
      <pivotArea dataOnly="0" labelOnly="1" fieldPosition="0">
        <references count="4">
          <reference field="0" count="1" selected="0">
            <x v="281"/>
          </reference>
          <reference field="1" count="1" selected="0">
            <x v="756"/>
          </reference>
          <reference field="2" count="1" selected="0">
            <x v="757"/>
          </reference>
          <reference field="3" count="1">
            <x v="759"/>
          </reference>
        </references>
      </pivotArea>
    </format>
    <format dxfId="8437">
      <pivotArea dataOnly="0" labelOnly="1" fieldPosition="0">
        <references count="4">
          <reference field="0" count="1" selected="0">
            <x v="282"/>
          </reference>
          <reference field="1" count="1" selected="0">
            <x v="757"/>
          </reference>
          <reference field="2" count="1" selected="0">
            <x v="758"/>
          </reference>
          <reference field="3" count="1">
            <x v="760"/>
          </reference>
        </references>
      </pivotArea>
    </format>
    <format dxfId="8436">
      <pivotArea dataOnly="0" labelOnly="1" fieldPosition="0">
        <references count="4">
          <reference field="0" count="1" selected="0">
            <x v="283"/>
          </reference>
          <reference field="1" count="1" selected="0">
            <x v="758"/>
          </reference>
          <reference field="2" count="1" selected="0">
            <x v="759"/>
          </reference>
          <reference field="3" count="1">
            <x v="761"/>
          </reference>
        </references>
      </pivotArea>
    </format>
    <format dxfId="8435">
      <pivotArea dataOnly="0" labelOnly="1" fieldPosition="0">
        <references count="4">
          <reference field="0" count="1" selected="0">
            <x v="284"/>
          </reference>
          <reference field="1" count="1" selected="0">
            <x v="759"/>
          </reference>
          <reference field="2" count="1" selected="0">
            <x v="760"/>
          </reference>
          <reference field="3" count="1">
            <x v="762"/>
          </reference>
        </references>
      </pivotArea>
    </format>
    <format dxfId="8434">
      <pivotArea dataOnly="0" labelOnly="1" fieldPosition="0">
        <references count="4">
          <reference field="0" count="1" selected="0">
            <x v="285"/>
          </reference>
          <reference field="1" count="1" selected="0">
            <x v="760"/>
          </reference>
          <reference field="2" count="1" selected="0">
            <x v="761"/>
          </reference>
          <reference field="3" count="1">
            <x v="763"/>
          </reference>
        </references>
      </pivotArea>
    </format>
    <format dxfId="8433">
      <pivotArea dataOnly="0" labelOnly="1" fieldPosition="0">
        <references count="4">
          <reference field="0" count="1" selected="0">
            <x v="286"/>
          </reference>
          <reference field="1" count="1" selected="0">
            <x v="761"/>
          </reference>
          <reference field="2" count="1" selected="0">
            <x v="762"/>
          </reference>
          <reference field="3" count="1">
            <x v="764"/>
          </reference>
        </references>
      </pivotArea>
    </format>
    <format dxfId="8432">
      <pivotArea dataOnly="0" labelOnly="1" fieldPosition="0">
        <references count="4">
          <reference field="0" count="1" selected="0">
            <x v="287"/>
          </reference>
          <reference field="1" count="1" selected="0">
            <x v="762"/>
          </reference>
          <reference field="2" count="1" selected="0">
            <x v="763"/>
          </reference>
          <reference field="3" count="1">
            <x v="765"/>
          </reference>
        </references>
      </pivotArea>
    </format>
    <format dxfId="8431">
      <pivotArea dataOnly="0" labelOnly="1" fieldPosition="0">
        <references count="4">
          <reference field="0" count="1" selected="0">
            <x v="288"/>
          </reference>
          <reference field="1" count="1" selected="0">
            <x v="763"/>
          </reference>
          <reference field="2" count="1" selected="0">
            <x v="764"/>
          </reference>
          <reference field="3" count="1">
            <x v="766"/>
          </reference>
        </references>
      </pivotArea>
    </format>
    <format dxfId="8430">
      <pivotArea dataOnly="0" labelOnly="1" fieldPosition="0">
        <references count="4">
          <reference field="0" count="1" selected="0">
            <x v="289"/>
          </reference>
          <reference field="1" count="1" selected="0">
            <x v="764"/>
          </reference>
          <reference field="2" count="1" selected="0">
            <x v="765"/>
          </reference>
          <reference field="3" count="1">
            <x v="767"/>
          </reference>
        </references>
      </pivotArea>
    </format>
    <format dxfId="8429">
      <pivotArea dataOnly="0" labelOnly="1" fieldPosition="0">
        <references count="4">
          <reference field="0" count="1" selected="0">
            <x v="290"/>
          </reference>
          <reference field="1" count="1" selected="0">
            <x v="765"/>
          </reference>
          <reference field="2" count="1" selected="0">
            <x v="766"/>
          </reference>
          <reference field="3" count="1">
            <x v="768"/>
          </reference>
        </references>
      </pivotArea>
    </format>
    <format dxfId="8428">
      <pivotArea dataOnly="0" labelOnly="1" fieldPosition="0">
        <references count="4">
          <reference field="0" count="1" selected="0">
            <x v="291"/>
          </reference>
          <reference field="1" count="1" selected="0">
            <x v="766"/>
          </reference>
          <reference field="2" count="1" selected="0">
            <x v="767"/>
          </reference>
          <reference field="3" count="1">
            <x v="769"/>
          </reference>
        </references>
      </pivotArea>
    </format>
    <format dxfId="8427">
      <pivotArea dataOnly="0" labelOnly="1" fieldPosition="0">
        <references count="4">
          <reference field="0" count="1" selected="0">
            <x v="292"/>
          </reference>
          <reference field="1" count="1" selected="0">
            <x v="767"/>
          </reference>
          <reference field="2" count="1" selected="0">
            <x v="768"/>
          </reference>
          <reference field="3" count="1">
            <x v="770"/>
          </reference>
        </references>
      </pivotArea>
    </format>
    <format dxfId="8426">
      <pivotArea dataOnly="0" labelOnly="1" fieldPosition="0">
        <references count="4">
          <reference field="0" count="1" selected="0">
            <x v="293"/>
          </reference>
          <reference field="1" count="1" selected="0">
            <x v="768"/>
          </reference>
          <reference field="2" count="1" selected="0">
            <x v="769"/>
          </reference>
          <reference field="3" count="1">
            <x v="771"/>
          </reference>
        </references>
      </pivotArea>
    </format>
    <format dxfId="8425">
      <pivotArea dataOnly="0" labelOnly="1" fieldPosition="0">
        <references count="4">
          <reference field="0" count="1" selected="0">
            <x v="294"/>
          </reference>
          <reference field="1" count="1" selected="0">
            <x v="769"/>
          </reference>
          <reference field="2" count="1" selected="0">
            <x v="770"/>
          </reference>
          <reference field="3" count="1">
            <x v="772"/>
          </reference>
        </references>
      </pivotArea>
    </format>
    <format dxfId="8424">
      <pivotArea dataOnly="0" labelOnly="1" fieldPosition="0">
        <references count="4">
          <reference field="0" count="1" selected="0">
            <x v="295"/>
          </reference>
          <reference field="1" count="1" selected="0">
            <x v="770"/>
          </reference>
          <reference field="2" count="1" selected="0">
            <x v="771"/>
          </reference>
          <reference field="3" count="1">
            <x v="773"/>
          </reference>
        </references>
      </pivotArea>
    </format>
    <format dxfId="8423">
      <pivotArea dataOnly="0" labelOnly="1" fieldPosition="0">
        <references count="4">
          <reference field="0" count="1" selected="0">
            <x v="296"/>
          </reference>
          <reference field="1" count="1" selected="0">
            <x v="771"/>
          </reference>
          <reference field="2" count="1" selected="0">
            <x v="772"/>
          </reference>
          <reference field="3" count="1">
            <x v="774"/>
          </reference>
        </references>
      </pivotArea>
    </format>
    <format dxfId="8422">
      <pivotArea dataOnly="0" labelOnly="1" fieldPosition="0">
        <references count="4">
          <reference field="0" count="1" selected="0">
            <x v="297"/>
          </reference>
          <reference field="1" count="1" selected="0">
            <x v="772"/>
          </reference>
          <reference field="2" count="1" selected="0">
            <x v="773"/>
          </reference>
          <reference field="3" count="1">
            <x v="775"/>
          </reference>
        </references>
      </pivotArea>
    </format>
    <format dxfId="8421">
      <pivotArea dataOnly="0" labelOnly="1" fieldPosition="0">
        <references count="4">
          <reference field="0" count="1" selected="0">
            <x v="298"/>
          </reference>
          <reference field="1" count="1" selected="0">
            <x v="773"/>
          </reference>
          <reference field="2" count="1" selected="0">
            <x v="774"/>
          </reference>
          <reference field="3" count="1">
            <x v="776"/>
          </reference>
        </references>
      </pivotArea>
    </format>
    <format dxfId="8420">
      <pivotArea dataOnly="0" labelOnly="1" fieldPosition="0">
        <references count="4">
          <reference field="0" count="1" selected="0">
            <x v="299"/>
          </reference>
          <reference field="1" count="1" selected="0">
            <x v="774"/>
          </reference>
          <reference field="2" count="1" selected="0">
            <x v="775"/>
          </reference>
          <reference field="3" count="1">
            <x v="777"/>
          </reference>
        </references>
      </pivotArea>
    </format>
    <format dxfId="8419">
      <pivotArea dataOnly="0" labelOnly="1" fieldPosition="0">
        <references count="4">
          <reference field="0" count="1" selected="0">
            <x v="300"/>
          </reference>
          <reference field="1" count="1" selected="0">
            <x v="775"/>
          </reference>
          <reference field="2" count="1" selected="0">
            <x v="776"/>
          </reference>
          <reference field="3" count="1">
            <x v="778"/>
          </reference>
        </references>
      </pivotArea>
    </format>
    <format dxfId="8418">
      <pivotArea dataOnly="0" labelOnly="1" fieldPosition="0">
        <references count="4">
          <reference field="0" count="1" selected="0">
            <x v="301"/>
          </reference>
          <reference field="1" count="1" selected="0">
            <x v="776"/>
          </reference>
          <reference field="2" count="1" selected="0">
            <x v="777"/>
          </reference>
          <reference field="3" count="1">
            <x v="779"/>
          </reference>
        </references>
      </pivotArea>
    </format>
    <format dxfId="8417">
      <pivotArea dataOnly="0" labelOnly="1" fieldPosition="0">
        <references count="4">
          <reference field="0" count="1" selected="0">
            <x v="302"/>
          </reference>
          <reference field="1" count="1" selected="0">
            <x v="777"/>
          </reference>
          <reference field="2" count="1" selected="0">
            <x v="778"/>
          </reference>
          <reference field="3" count="1">
            <x v="780"/>
          </reference>
        </references>
      </pivotArea>
    </format>
    <format dxfId="8416">
      <pivotArea dataOnly="0" labelOnly="1" fieldPosition="0">
        <references count="4">
          <reference field="0" count="1" selected="0">
            <x v="303"/>
          </reference>
          <reference field="1" count="1" selected="0">
            <x v="778"/>
          </reference>
          <reference field="2" count="1" selected="0">
            <x v="779"/>
          </reference>
          <reference field="3" count="1">
            <x v="781"/>
          </reference>
        </references>
      </pivotArea>
    </format>
    <format dxfId="8415">
      <pivotArea dataOnly="0" labelOnly="1" fieldPosition="0">
        <references count="4">
          <reference field="0" count="1" selected="0">
            <x v="304"/>
          </reference>
          <reference field="1" count="1" selected="0">
            <x v="779"/>
          </reference>
          <reference field="2" count="1" selected="0">
            <x v="780"/>
          </reference>
          <reference field="3" count="1">
            <x v="782"/>
          </reference>
        </references>
      </pivotArea>
    </format>
    <format dxfId="8414">
      <pivotArea dataOnly="0" labelOnly="1" fieldPosition="0">
        <references count="4">
          <reference field="0" count="1" selected="0">
            <x v="305"/>
          </reference>
          <reference field="1" count="1" selected="0">
            <x v="780"/>
          </reference>
          <reference field="2" count="1" selected="0">
            <x v="781"/>
          </reference>
          <reference field="3" count="1">
            <x v="783"/>
          </reference>
        </references>
      </pivotArea>
    </format>
    <format dxfId="8413">
      <pivotArea dataOnly="0" labelOnly="1" fieldPosition="0">
        <references count="4">
          <reference field="0" count="1" selected="0">
            <x v="306"/>
          </reference>
          <reference field="1" count="1" selected="0">
            <x v="781"/>
          </reference>
          <reference field="2" count="1" selected="0">
            <x v="782"/>
          </reference>
          <reference field="3" count="1">
            <x v="784"/>
          </reference>
        </references>
      </pivotArea>
    </format>
    <format dxfId="8412">
      <pivotArea dataOnly="0" labelOnly="1" fieldPosition="0">
        <references count="4">
          <reference field="0" count="1" selected="0">
            <x v="307"/>
          </reference>
          <reference field="1" count="1" selected="0">
            <x v="782"/>
          </reference>
          <reference field="2" count="1" selected="0">
            <x v="783"/>
          </reference>
          <reference field="3" count="1">
            <x v="785"/>
          </reference>
        </references>
      </pivotArea>
    </format>
    <format dxfId="8411">
      <pivotArea dataOnly="0" labelOnly="1" fieldPosition="0">
        <references count="4">
          <reference field="0" count="1" selected="0">
            <x v="308"/>
          </reference>
          <reference field="1" count="1" selected="0">
            <x v="783"/>
          </reference>
          <reference field="2" count="1" selected="0">
            <x v="784"/>
          </reference>
          <reference field="3" count="1">
            <x v="786"/>
          </reference>
        </references>
      </pivotArea>
    </format>
    <format dxfId="8410">
      <pivotArea dataOnly="0" labelOnly="1" fieldPosition="0">
        <references count="4">
          <reference field="0" count="1" selected="0">
            <x v="309"/>
          </reference>
          <reference field="1" count="1" selected="0">
            <x v="784"/>
          </reference>
          <reference field="2" count="1" selected="0">
            <x v="785"/>
          </reference>
          <reference field="3" count="1">
            <x v="787"/>
          </reference>
        </references>
      </pivotArea>
    </format>
    <format dxfId="8409">
      <pivotArea dataOnly="0" labelOnly="1" fieldPosition="0">
        <references count="4">
          <reference field="0" count="1" selected="0">
            <x v="310"/>
          </reference>
          <reference field="1" count="1" selected="0">
            <x v="785"/>
          </reference>
          <reference field="2" count="1" selected="0">
            <x v="786"/>
          </reference>
          <reference field="3" count="1">
            <x v="788"/>
          </reference>
        </references>
      </pivotArea>
    </format>
    <format dxfId="8408">
      <pivotArea dataOnly="0" labelOnly="1" fieldPosition="0">
        <references count="4">
          <reference field="0" count="1" selected="0">
            <x v="311"/>
          </reference>
          <reference field="1" count="1" selected="0">
            <x v="786"/>
          </reference>
          <reference field="2" count="1" selected="0">
            <x v="787"/>
          </reference>
          <reference field="3" count="1">
            <x v="789"/>
          </reference>
        </references>
      </pivotArea>
    </format>
    <format dxfId="8407">
      <pivotArea dataOnly="0" labelOnly="1" fieldPosition="0">
        <references count="4">
          <reference field="0" count="1" selected="0">
            <x v="312"/>
          </reference>
          <reference field="1" count="1" selected="0">
            <x v="787"/>
          </reference>
          <reference field="2" count="1" selected="0">
            <x v="788"/>
          </reference>
          <reference field="3" count="1">
            <x v="790"/>
          </reference>
        </references>
      </pivotArea>
    </format>
    <format dxfId="8406">
      <pivotArea dataOnly="0" labelOnly="1" fieldPosition="0">
        <references count="4">
          <reference field="0" count="1" selected="0">
            <x v="313"/>
          </reference>
          <reference field="1" count="1" selected="0">
            <x v="788"/>
          </reference>
          <reference field="2" count="1" selected="0">
            <x v="789"/>
          </reference>
          <reference field="3" count="1">
            <x v="791"/>
          </reference>
        </references>
      </pivotArea>
    </format>
    <format dxfId="8405">
      <pivotArea dataOnly="0" labelOnly="1" fieldPosition="0">
        <references count="4">
          <reference field="0" count="1" selected="0">
            <x v="314"/>
          </reference>
          <reference field="1" count="1" selected="0">
            <x v="789"/>
          </reference>
          <reference field="2" count="1" selected="0">
            <x v="790"/>
          </reference>
          <reference field="3" count="1">
            <x v="792"/>
          </reference>
        </references>
      </pivotArea>
    </format>
    <format dxfId="8404">
      <pivotArea dataOnly="0" labelOnly="1" fieldPosition="0">
        <references count="4">
          <reference field="0" count="1" selected="0">
            <x v="315"/>
          </reference>
          <reference field="1" count="1" selected="0">
            <x v="790"/>
          </reference>
          <reference field="2" count="1" selected="0">
            <x v="791"/>
          </reference>
          <reference field="3" count="1">
            <x v="793"/>
          </reference>
        </references>
      </pivotArea>
    </format>
    <format dxfId="8403">
      <pivotArea dataOnly="0" labelOnly="1" fieldPosition="0">
        <references count="4">
          <reference field="0" count="1" selected="0">
            <x v="316"/>
          </reference>
          <reference field="1" count="1" selected="0">
            <x v="791"/>
          </reference>
          <reference field="2" count="1" selected="0">
            <x v="792"/>
          </reference>
          <reference field="3" count="1">
            <x v="794"/>
          </reference>
        </references>
      </pivotArea>
    </format>
    <format dxfId="8402">
      <pivotArea dataOnly="0" labelOnly="1" fieldPosition="0">
        <references count="4">
          <reference field="0" count="1" selected="0">
            <x v="317"/>
          </reference>
          <reference field="1" count="1" selected="0">
            <x v="792"/>
          </reference>
          <reference field="2" count="1" selected="0">
            <x v="793"/>
          </reference>
          <reference field="3" count="1">
            <x v="795"/>
          </reference>
        </references>
      </pivotArea>
    </format>
    <format dxfId="8401">
      <pivotArea dataOnly="0" labelOnly="1" fieldPosition="0">
        <references count="4">
          <reference field="0" count="1" selected="0">
            <x v="318"/>
          </reference>
          <reference field="1" count="1" selected="0">
            <x v="793"/>
          </reference>
          <reference field="2" count="1" selected="0">
            <x v="794"/>
          </reference>
          <reference field="3" count="1">
            <x v="796"/>
          </reference>
        </references>
      </pivotArea>
    </format>
    <format dxfId="8400">
      <pivotArea dataOnly="0" labelOnly="1" fieldPosition="0">
        <references count="4">
          <reference field="0" count="1" selected="0">
            <x v="319"/>
          </reference>
          <reference field="1" count="1" selected="0">
            <x v="794"/>
          </reference>
          <reference field="2" count="1" selected="0">
            <x v="795"/>
          </reference>
          <reference field="3" count="1">
            <x v="797"/>
          </reference>
        </references>
      </pivotArea>
    </format>
    <format dxfId="8399">
      <pivotArea dataOnly="0" labelOnly="1" fieldPosition="0">
        <references count="4">
          <reference field="0" count="1" selected="0">
            <x v="320"/>
          </reference>
          <reference field="1" count="1" selected="0">
            <x v="795"/>
          </reference>
          <reference field="2" count="1" selected="0">
            <x v="796"/>
          </reference>
          <reference field="3" count="1">
            <x v="798"/>
          </reference>
        </references>
      </pivotArea>
    </format>
    <format dxfId="8398">
      <pivotArea dataOnly="0" labelOnly="1" fieldPosition="0">
        <references count="4">
          <reference field="0" count="1" selected="0">
            <x v="321"/>
          </reference>
          <reference field="1" count="1" selected="0">
            <x v="796"/>
          </reference>
          <reference field="2" count="1" selected="0">
            <x v="797"/>
          </reference>
          <reference field="3" count="1">
            <x v="799"/>
          </reference>
        </references>
      </pivotArea>
    </format>
    <format dxfId="8397">
      <pivotArea dataOnly="0" labelOnly="1" fieldPosition="0">
        <references count="4">
          <reference field="0" count="1" selected="0">
            <x v="322"/>
          </reference>
          <reference field="1" count="1" selected="0">
            <x v="797"/>
          </reference>
          <reference field="2" count="1" selected="0">
            <x v="798"/>
          </reference>
          <reference field="3" count="1">
            <x v="800"/>
          </reference>
        </references>
      </pivotArea>
    </format>
    <format dxfId="8396">
      <pivotArea dataOnly="0" labelOnly="1" fieldPosition="0">
        <references count="4">
          <reference field="0" count="1" selected="0">
            <x v="323"/>
          </reference>
          <reference field="1" count="1" selected="0">
            <x v="798"/>
          </reference>
          <reference field="2" count="1" selected="0">
            <x v="799"/>
          </reference>
          <reference field="3" count="1">
            <x v="801"/>
          </reference>
        </references>
      </pivotArea>
    </format>
    <format dxfId="8395">
      <pivotArea dataOnly="0" labelOnly="1" fieldPosition="0">
        <references count="4">
          <reference field="0" count="1" selected="0">
            <x v="324"/>
          </reference>
          <reference field="1" count="1" selected="0">
            <x v="799"/>
          </reference>
          <reference field="2" count="1" selected="0">
            <x v="800"/>
          </reference>
          <reference field="3" count="1">
            <x v="802"/>
          </reference>
        </references>
      </pivotArea>
    </format>
    <format dxfId="8394">
      <pivotArea dataOnly="0" labelOnly="1" fieldPosition="0">
        <references count="4">
          <reference field="0" count="1" selected="0">
            <x v="325"/>
          </reference>
          <reference field="1" count="1" selected="0">
            <x v="800"/>
          </reference>
          <reference field="2" count="1" selected="0">
            <x v="801"/>
          </reference>
          <reference field="3" count="1">
            <x v="803"/>
          </reference>
        </references>
      </pivotArea>
    </format>
    <format dxfId="8393">
      <pivotArea dataOnly="0" labelOnly="1" fieldPosition="0">
        <references count="4">
          <reference field="0" count="1" selected="0">
            <x v="326"/>
          </reference>
          <reference field="1" count="1" selected="0">
            <x v="801"/>
          </reference>
          <reference field="2" count="1" selected="0">
            <x v="802"/>
          </reference>
          <reference field="3" count="1">
            <x v="804"/>
          </reference>
        </references>
      </pivotArea>
    </format>
    <format dxfId="8392">
      <pivotArea dataOnly="0" labelOnly="1" fieldPosition="0">
        <references count="4">
          <reference field="0" count="1" selected="0">
            <x v="327"/>
          </reference>
          <reference field="1" count="1" selected="0">
            <x v="802"/>
          </reference>
          <reference field="2" count="1" selected="0">
            <x v="803"/>
          </reference>
          <reference field="3" count="1">
            <x v="805"/>
          </reference>
        </references>
      </pivotArea>
    </format>
    <format dxfId="8391">
      <pivotArea dataOnly="0" labelOnly="1" fieldPosition="0">
        <references count="4">
          <reference field="0" count="1" selected="0">
            <x v="328"/>
          </reference>
          <reference field="1" count="1" selected="0">
            <x v="803"/>
          </reference>
          <reference field="2" count="1" selected="0">
            <x v="804"/>
          </reference>
          <reference field="3" count="1">
            <x v="806"/>
          </reference>
        </references>
      </pivotArea>
    </format>
    <format dxfId="8390">
      <pivotArea dataOnly="0" labelOnly="1" fieldPosition="0">
        <references count="4">
          <reference field="0" count="1" selected="0">
            <x v="329"/>
          </reference>
          <reference field="1" count="1" selected="0">
            <x v="804"/>
          </reference>
          <reference field="2" count="1" selected="0">
            <x v="805"/>
          </reference>
          <reference field="3" count="1">
            <x v="807"/>
          </reference>
        </references>
      </pivotArea>
    </format>
    <format dxfId="8389">
      <pivotArea dataOnly="0" labelOnly="1" fieldPosition="0">
        <references count="4">
          <reference field="0" count="1" selected="0">
            <x v="330"/>
          </reference>
          <reference field="1" count="1" selected="0">
            <x v="805"/>
          </reference>
          <reference field="2" count="1" selected="0">
            <x v="806"/>
          </reference>
          <reference field="3" count="1">
            <x v="808"/>
          </reference>
        </references>
      </pivotArea>
    </format>
    <format dxfId="8388">
      <pivotArea dataOnly="0" labelOnly="1" fieldPosition="0">
        <references count="4">
          <reference field="0" count="1" selected="0">
            <x v="331"/>
          </reference>
          <reference field="1" count="1" selected="0">
            <x v="806"/>
          </reference>
          <reference field="2" count="1" selected="0">
            <x v="807"/>
          </reference>
          <reference field="3" count="1">
            <x v="809"/>
          </reference>
        </references>
      </pivotArea>
    </format>
    <format dxfId="8387">
      <pivotArea dataOnly="0" labelOnly="1" fieldPosition="0">
        <references count="4">
          <reference field="0" count="1" selected="0">
            <x v="332"/>
          </reference>
          <reference field="1" count="1" selected="0">
            <x v="807"/>
          </reference>
          <reference field="2" count="1" selected="0">
            <x v="808"/>
          </reference>
          <reference field="3" count="1">
            <x v="810"/>
          </reference>
        </references>
      </pivotArea>
    </format>
    <format dxfId="8386">
      <pivotArea dataOnly="0" labelOnly="1" fieldPosition="0">
        <references count="4">
          <reference field="0" count="1" selected="0">
            <x v="333"/>
          </reference>
          <reference field="1" count="1" selected="0">
            <x v="808"/>
          </reference>
          <reference field="2" count="1" selected="0">
            <x v="809"/>
          </reference>
          <reference field="3" count="1">
            <x v="811"/>
          </reference>
        </references>
      </pivotArea>
    </format>
    <format dxfId="8385">
      <pivotArea dataOnly="0" labelOnly="1" fieldPosition="0">
        <references count="4">
          <reference field="0" count="1" selected="0">
            <x v="334"/>
          </reference>
          <reference field="1" count="1" selected="0">
            <x v="809"/>
          </reference>
          <reference field="2" count="1" selected="0">
            <x v="810"/>
          </reference>
          <reference field="3" count="1">
            <x v="812"/>
          </reference>
        </references>
      </pivotArea>
    </format>
    <format dxfId="8384">
      <pivotArea dataOnly="0" labelOnly="1" fieldPosition="0">
        <references count="4">
          <reference field="0" count="1" selected="0">
            <x v="335"/>
          </reference>
          <reference field="1" count="1" selected="0">
            <x v="810"/>
          </reference>
          <reference field="2" count="1" selected="0">
            <x v="811"/>
          </reference>
          <reference field="3" count="1">
            <x v="813"/>
          </reference>
        </references>
      </pivotArea>
    </format>
    <format dxfId="8383">
      <pivotArea dataOnly="0" labelOnly="1" fieldPosition="0">
        <references count="4">
          <reference field="0" count="1" selected="0">
            <x v="336"/>
          </reference>
          <reference field="1" count="1" selected="0">
            <x v="811"/>
          </reference>
          <reference field="2" count="1" selected="0">
            <x v="812"/>
          </reference>
          <reference field="3" count="1">
            <x v="814"/>
          </reference>
        </references>
      </pivotArea>
    </format>
    <format dxfId="8382">
      <pivotArea dataOnly="0" labelOnly="1" fieldPosition="0">
        <references count="4">
          <reference field="0" count="1" selected="0">
            <x v="337"/>
          </reference>
          <reference field="1" count="1" selected="0">
            <x v="812"/>
          </reference>
          <reference field="2" count="1" selected="0">
            <x v="813"/>
          </reference>
          <reference field="3" count="1">
            <x v="815"/>
          </reference>
        </references>
      </pivotArea>
    </format>
    <format dxfId="8381">
      <pivotArea dataOnly="0" labelOnly="1" fieldPosition="0">
        <references count="4">
          <reference field="0" count="1" selected="0">
            <x v="338"/>
          </reference>
          <reference field="1" count="1" selected="0">
            <x v="813"/>
          </reference>
          <reference field="2" count="1" selected="0">
            <x v="814"/>
          </reference>
          <reference field="3" count="1">
            <x v="816"/>
          </reference>
        </references>
      </pivotArea>
    </format>
    <format dxfId="8380">
      <pivotArea dataOnly="0" labelOnly="1" fieldPosition="0">
        <references count="4">
          <reference field="0" count="1" selected="0">
            <x v="339"/>
          </reference>
          <reference field="1" count="1" selected="0">
            <x v="814"/>
          </reference>
          <reference field="2" count="1" selected="0">
            <x v="815"/>
          </reference>
          <reference field="3" count="1">
            <x v="817"/>
          </reference>
        </references>
      </pivotArea>
    </format>
    <format dxfId="8379">
      <pivotArea dataOnly="0" labelOnly="1" fieldPosition="0">
        <references count="4">
          <reference field="0" count="1" selected="0">
            <x v="340"/>
          </reference>
          <reference field="1" count="1" selected="0">
            <x v="815"/>
          </reference>
          <reference field="2" count="1" selected="0">
            <x v="816"/>
          </reference>
          <reference field="3" count="1">
            <x v="818"/>
          </reference>
        </references>
      </pivotArea>
    </format>
    <format dxfId="8378">
      <pivotArea dataOnly="0" labelOnly="1" fieldPosition="0">
        <references count="4">
          <reference field="0" count="1" selected="0">
            <x v="341"/>
          </reference>
          <reference field="1" count="1" selected="0">
            <x v="816"/>
          </reference>
          <reference field="2" count="1" selected="0">
            <x v="817"/>
          </reference>
          <reference field="3" count="1">
            <x v="819"/>
          </reference>
        </references>
      </pivotArea>
    </format>
    <format dxfId="8377">
      <pivotArea dataOnly="0" labelOnly="1" fieldPosition="0">
        <references count="4">
          <reference field="0" count="1" selected="0">
            <x v="342"/>
          </reference>
          <reference field="1" count="1" selected="0">
            <x v="817"/>
          </reference>
          <reference field="2" count="1" selected="0">
            <x v="818"/>
          </reference>
          <reference field="3" count="1">
            <x v="820"/>
          </reference>
        </references>
      </pivotArea>
    </format>
    <format dxfId="8376">
      <pivotArea dataOnly="0" labelOnly="1" fieldPosition="0">
        <references count="4">
          <reference field="0" count="1" selected="0">
            <x v="343"/>
          </reference>
          <reference field="1" count="1" selected="0">
            <x v="818"/>
          </reference>
          <reference field="2" count="1" selected="0">
            <x v="819"/>
          </reference>
          <reference field="3" count="1">
            <x v="821"/>
          </reference>
        </references>
      </pivotArea>
    </format>
    <format dxfId="8375">
      <pivotArea dataOnly="0" labelOnly="1" fieldPosition="0">
        <references count="4">
          <reference field="0" count="1" selected="0">
            <x v="344"/>
          </reference>
          <reference field="1" count="1" selected="0">
            <x v="819"/>
          </reference>
          <reference field="2" count="1" selected="0">
            <x v="820"/>
          </reference>
          <reference field="3" count="1">
            <x v="822"/>
          </reference>
        </references>
      </pivotArea>
    </format>
    <format dxfId="8374">
      <pivotArea dataOnly="0" labelOnly="1" fieldPosition="0">
        <references count="4">
          <reference field="0" count="1" selected="0">
            <x v="345"/>
          </reference>
          <reference field="1" count="1" selected="0">
            <x v="820"/>
          </reference>
          <reference field="2" count="1" selected="0">
            <x v="821"/>
          </reference>
          <reference field="3" count="1">
            <x v="823"/>
          </reference>
        </references>
      </pivotArea>
    </format>
    <format dxfId="8373">
      <pivotArea dataOnly="0" labelOnly="1" fieldPosition="0">
        <references count="4">
          <reference field="0" count="1" selected="0">
            <x v="346"/>
          </reference>
          <reference field="1" count="1" selected="0">
            <x v="821"/>
          </reference>
          <reference field="2" count="1" selected="0">
            <x v="822"/>
          </reference>
          <reference field="3" count="1">
            <x v="824"/>
          </reference>
        </references>
      </pivotArea>
    </format>
    <format dxfId="8372">
      <pivotArea dataOnly="0" labelOnly="1" fieldPosition="0">
        <references count="4">
          <reference field="0" count="1" selected="0">
            <x v="347"/>
          </reference>
          <reference field="1" count="1" selected="0">
            <x v="822"/>
          </reference>
          <reference field="2" count="1" selected="0">
            <x v="823"/>
          </reference>
          <reference field="3" count="1">
            <x v="825"/>
          </reference>
        </references>
      </pivotArea>
    </format>
    <format dxfId="8371">
      <pivotArea dataOnly="0" labelOnly="1" fieldPosition="0">
        <references count="4">
          <reference field="0" count="1" selected="0">
            <x v="348"/>
          </reference>
          <reference field="1" count="1" selected="0">
            <x v="823"/>
          </reference>
          <reference field="2" count="1" selected="0">
            <x v="824"/>
          </reference>
          <reference field="3" count="1">
            <x v="826"/>
          </reference>
        </references>
      </pivotArea>
    </format>
    <format dxfId="8370">
      <pivotArea dataOnly="0" labelOnly="1" fieldPosition="0">
        <references count="4">
          <reference field="0" count="1" selected="0">
            <x v="349"/>
          </reference>
          <reference field="1" count="1" selected="0">
            <x v="824"/>
          </reference>
          <reference field="2" count="1" selected="0">
            <x v="825"/>
          </reference>
          <reference field="3" count="1">
            <x v="827"/>
          </reference>
        </references>
      </pivotArea>
    </format>
    <format dxfId="8369">
      <pivotArea dataOnly="0" labelOnly="1" fieldPosition="0">
        <references count="4">
          <reference field="0" count="1" selected="0">
            <x v="350"/>
          </reference>
          <reference field="1" count="1" selected="0">
            <x v="825"/>
          </reference>
          <reference field="2" count="1" selected="0">
            <x v="826"/>
          </reference>
          <reference field="3" count="1">
            <x v="828"/>
          </reference>
        </references>
      </pivotArea>
    </format>
    <format dxfId="8368">
      <pivotArea dataOnly="0" labelOnly="1" fieldPosition="0">
        <references count="4">
          <reference field="0" count="1" selected="0">
            <x v="351"/>
          </reference>
          <reference field="1" count="1" selected="0">
            <x v="826"/>
          </reference>
          <reference field="2" count="1" selected="0">
            <x v="827"/>
          </reference>
          <reference field="3" count="1">
            <x v="829"/>
          </reference>
        </references>
      </pivotArea>
    </format>
    <format dxfId="8367">
      <pivotArea dataOnly="0" labelOnly="1" fieldPosition="0">
        <references count="4">
          <reference field="0" count="1" selected="0">
            <x v="352"/>
          </reference>
          <reference field="1" count="1" selected="0">
            <x v="827"/>
          </reference>
          <reference field="2" count="1" selected="0">
            <x v="828"/>
          </reference>
          <reference field="3" count="1">
            <x v="830"/>
          </reference>
        </references>
      </pivotArea>
    </format>
    <format dxfId="8366">
      <pivotArea dataOnly="0" labelOnly="1" fieldPosition="0">
        <references count="4">
          <reference field="0" count="1" selected="0">
            <x v="353"/>
          </reference>
          <reference field="1" count="1" selected="0">
            <x v="828"/>
          </reference>
          <reference field="2" count="1" selected="0">
            <x v="829"/>
          </reference>
          <reference field="3" count="1">
            <x v="831"/>
          </reference>
        </references>
      </pivotArea>
    </format>
    <format dxfId="8365">
      <pivotArea dataOnly="0" labelOnly="1" fieldPosition="0">
        <references count="4">
          <reference field="0" count="1" selected="0">
            <x v="354"/>
          </reference>
          <reference field="1" count="1" selected="0">
            <x v="829"/>
          </reference>
          <reference field="2" count="1" selected="0">
            <x v="830"/>
          </reference>
          <reference field="3" count="1">
            <x v="832"/>
          </reference>
        </references>
      </pivotArea>
    </format>
    <format dxfId="8364">
      <pivotArea dataOnly="0" labelOnly="1" fieldPosition="0">
        <references count="4">
          <reference field="0" count="1" selected="0">
            <x v="355"/>
          </reference>
          <reference field="1" count="1" selected="0">
            <x v="830"/>
          </reference>
          <reference field="2" count="1" selected="0">
            <x v="831"/>
          </reference>
          <reference field="3" count="1">
            <x v="833"/>
          </reference>
        </references>
      </pivotArea>
    </format>
    <format dxfId="8363">
      <pivotArea dataOnly="0" labelOnly="1" fieldPosition="0">
        <references count="4">
          <reference field="0" count="1" selected="0">
            <x v="356"/>
          </reference>
          <reference field="1" count="1" selected="0">
            <x v="831"/>
          </reference>
          <reference field="2" count="1" selected="0">
            <x v="832"/>
          </reference>
          <reference field="3" count="1">
            <x v="834"/>
          </reference>
        </references>
      </pivotArea>
    </format>
    <format dxfId="8362">
      <pivotArea dataOnly="0" labelOnly="1" fieldPosition="0">
        <references count="4">
          <reference field="0" count="1" selected="0">
            <x v="357"/>
          </reference>
          <reference field="1" count="1" selected="0">
            <x v="832"/>
          </reference>
          <reference field="2" count="1" selected="0">
            <x v="833"/>
          </reference>
          <reference field="3" count="1">
            <x v="835"/>
          </reference>
        </references>
      </pivotArea>
    </format>
    <format dxfId="8361">
      <pivotArea dataOnly="0" labelOnly="1" fieldPosition="0">
        <references count="4">
          <reference field="0" count="1" selected="0">
            <x v="358"/>
          </reference>
          <reference field="1" count="1" selected="0">
            <x v="833"/>
          </reference>
          <reference field="2" count="1" selected="0">
            <x v="834"/>
          </reference>
          <reference field="3" count="1">
            <x v="836"/>
          </reference>
        </references>
      </pivotArea>
    </format>
    <format dxfId="8360">
      <pivotArea dataOnly="0" labelOnly="1" fieldPosition="0">
        <references count="4">
          <reference field="0" count="1" selected="0">
            <x v="359"/>
          </reference>
          <reference field="1" count="1" selected="0">
            <x v="834"/>
          </reference>
          <reference field="2" count="1" selected="0">
            <x v="835"/>
          </reference>
          <reference field="3" count="1">
            <x v="837"/>
          </reference>
        </references>
      </pivotArea>
    </format>
    <format dxfId="8359">
      <pivotArea dataOnly="0" labelOnly="1" fieldPosition="0">
        <references count="4">
          <reference field="0" count="1" selected="0">
            <x v="360"/>
          </reference>
          <reference field="1" count="1" selected="0">
            <x v="835"/>
          </reference>
          <reference field="2" count="1" selected="0">
            <x v="836"/>
          </reference>
          <reference field="3" count="1">
            <x v="838"/>
          </reference>
        </references>
      </pivotArea>
    </format>
    <format dxfId="8358">
      <pivotArea dataOnly="0" labelOnly="1" fieldPosition="0">
        <references count="4">
          <reference field="0" count="1" selected="0">
            <x v="361"/>
          </reference>
          <reference field="1" count="1" selected="0">
            <x v="836"/>
          </reference>
          <reference field="2" count="1" selected="0">
            <x v="837"/>
          </reference>
          <reference field="3" count="1">
            <x v="839"/>
          </reference>
        </references>
      </pivotArea>
    </format>
    <format dxfId="8357">
      <pivotArea dataOnly="0" labelOnly="1" fieldPosition="0">
        <references count="4">
          <reference field="0" count="1" selected="0">
            <x v="362"/>
          </reference>
          <reference field="1" count="1" selected="0">
            <x v="837"/>
          </reference>
          <reference field="2" count="1" selected="0">
            <x v="838"/>
          </reference>
          <reference field="3" count="1">
            <x v="840"/>
          </reference>
        </references>
      </pivotArea>
    </format>
    <format dxfId="8356">
      <pivotArea dataOnly="0" labelOnly="1" fieldPosition="0">
        <references count="4">
          <reference field="0" count="1" selected="0">
            <x v="363"/>
          </reference>
          <reference field="1" count="1" selected="0">
            <x v="838"/>
          </reference>
          <reference field="2" count="1" selected="0">
            <x v="839"/>
          </reference>
          <reference field="3" count="1">
            <x v="841"/>
          </reference>
        </references>
      </pivotArea>
    </format>
    <format dxfId="8355">
      <pivotArea dataOnly="0" labelOnly="1" fieldPosition="0">
        <references count="4">
          <reference field="0" count="1" selected="0">
            <x v="364"/>
          </reference>
          <reference field="1" count="1" selected="0">
            <x v="839"/>
          </reference>
          <reference field="2" count="1" selected="0">
            <x v="840"/>
          </reference>
          <reference field="3" count="1">
            <x v="842"/>
          </reference>
        </references>
      </pivotArea>
    </format>
    <format dxfId="8354">
      <pivotArea dataOnly="0" labelOnly="1" fieldPosition="0">
        <references count="4">
          <reference field="0" count="1" selected="0">
            <x v="365"/>
          </reference>
          <reference field="1" count="1" selected="0">
            <x v="840"/>
          </reference>
          <reference field="2" count="1" selected="0">
            <x v="841"/>
          </reference>
          <reference field="3" count="1">
            <x v="843"/>
          </reference>
        </references>
      </pivotArea>
    </format>
    <format dxfId="8353">
      <pivotArea dataOnly="0" labelOnly="1" fieldPosition="0">
        <references count="4">
          <reference field="0" count="1" selected="0">
            <x v="366"/>
          </reference>
          <reference field="1" count="1" selected="0">
            <x v="841"/>
          </reference>
          <reference field="2" count="1" selected="0">
            <x v="842"/>
          </reference>
          <reference field="3" count="1">
            <x v="844"/>
          </reference>
        </references>
      </pivotArea>
    </format>
    <format dxfId="8352">
      <pivotArea dataOnly="0" labelOnly="1" fieldPosition="0">
        <references count="4">
          <reference field="0" count="1" selected="0">
            <x v="367"/>
          </reference>
          <reference field="1" count="1" selected="0">
            <x v="842"/>
          </reference>
          <reference field="2" count="1" selected="0">
            <x v="843"/>
          </reference>
          <reference field="3" count="1">
            <x v="845"/>
          </reference>
        </references>
      </pivotArea>
    </format>
    <format dxfId="8351">
      <pivotArea dataOnly="0" labelOnly="1" fieldPosition="0">
        <references count="4">
          <reference field="0" count="1" selected="0">
            <x v="368"/>
          </reference>
          <reference field="1" count="1" selected="0">
            <x v="843"/>
          </reference>
          <reference field="2" count="1" selected="0">
            <x v="844"/>
          </reference>
          <reference field="3" count="1">
            <x v="846"/>
          </reference>
        </references>
      </pivotArea>
    </format>
    <format dxfId="8350">
      <pivotArea dataOnly="0" labelOnly="1" fieldPosition="0">
        <references count="4">
          <reference field="0" count="1" selected="0">
            <x v="369"/>
          </reference>
          <reference field="1" count="1" selected="0">
            <x v="844"/>
          </reference>
          <reference field="2" count="1" selected="0">
            <x v="845"/>
          </reference>
          <reference field="3" count="1">
            <x v="847"/>
          </reference>
        </references>
      </pivotArea>
    </format>
    <format dxfId="8349">
      <pivotArea dataOnly="0" labelOnly="1" fieldPosition="0">
        <references count="4">
          <reference field="0" count="1" selected="0">
            <x v="370"/>
          </reference>
          <reference field="1" count="1" selected="0">
            <x v="845"/>
          </reference>
          <reference field="2" count="1" selected="0">
            <x v="846"/>
          </reference>
          <reference field="3" count="1">
            <x v="848"/>
          </reference>
        </references>
      </pivotArea>
    </format>
    <format dxfId="8348">
      <pivotArea dataOnly="0" labelOnly="1" fieldPosition="0">
        <references count="4">
          <reference field="0" count="1" selected="0">
            <x v="371"/>
          </reference>
          <reference field="1" count="1" selected="0">
            <x v="846"/>
          </reference>
          <reference field="2" count="1" selected="0">
            <x v="847"/>
          </reference>
          <reference field="3" count="1">
            <x v="849"/>
          </reference>
        </references>
      </pivotArea>
    </format>
    <format dxfId="8347">
      <pivotArea dataOnly="0" labelOnly="1" fieldPosition="0">
        <references count="4">
          <reference field="0" count="1" selected="0">
            <x v="372"/>
          </reference>
          <reference field="1" count="1" selected="0">
            <x v="847"/>
          </reference>
          <reference field="2" count="1" selected="0">
            <x v="848"/>
          </reference>
          <reference field="3" count="1">
            <x v="850"/>
          </reference>
        </references>
      </pivotArea>
    </format>
    <format dxfId="8346">
      <pivotArea dataOnly="0" labelOnly="1" fieldPosition="0">
        <references count="4">
          <reference field="0" count="1" selected="0">
            <x v="373"/>
          </reference>
          <reference field="1" count="1" selected="0">
            <x v="848"/>
          </reference>
          <reference field="2" count="1" selected="0">
            <x v="849"/>
          </reference>
          <reference field="3" count="1">
            <x v="851"/>
          </reference>
        </references>
      </pivotArea>
    </format>
    <format dxfId="8345">
      <pivotArea dataOnly="0" labelOnly="1" fieldPosition="0">
        <references count="4">
          <reference field="0" count="1" selected="0">
            <x v="374"/>
          </reference>
          <reference field="1" count="1" selected="0">
            <x v="849"/>
          </reference>
          <reference field="2" count="1" selected="0">
            <x v="850"/>
          </reference>
          <reference field="3" count="1">
            <x v="852"/>
          </reference>
        </references>
      </pivotArea>
    </format>
    <format dxfId="8344">
      <pivotArea dataOnly="0" labelOnly="1" fieldPosition="0">
        <references count="4">
          <reference field="0" count="1" selected="0">
            <x v="375"/>
          </reference>
          <reference field="1" count="1" selected="0">
            <x v="850"/>
          </reference>
          <reference field="2" count="1" selected="0">
            <x v="851"/>
          </reference>
          <reference field="3" count="1">
            <x v="853"/>
          </reference>
        </references>
      </pivotArea>
    </format>
    <format dxfId="8343">
      <pivotArea dataOnly="0" labelOnly="1" fieldPosition="0">
        <references count="4">
          <reference field="0" count="1" selected="0">
            <x v="376"/>
          </reference>
          <reference field="1" count="1" selected="0">
            <x v="851"/>
          </reference>
          <reference field="2" count="1" selected="0">
            <x v="852"/>
          </reference>
          <reference field="3" count="1">
            <x v="854"/>
          </reference>
        </references>
      </pivotArea>
    </format>
    <format dxfId="8342">
      <pivotArea dataOnly="0" labelOnly="1" fieldPosition="0">
        <references count="4">
          <reference field="0" count="1" selected="0">
            <x v="377"/>
          </reference>
          <reference field="1" count="1" selected="0">
            <x v="852"/>
          </reference>
          <reference field="2" count="1" selected="0">
            <x v="853"/>
          </reference>
          <reference field="3" count="1">
            <x v="855"/>
          </reference>
        </references>
      </pivotArea>
    </format>
    <format dxfId="8341">
      <pivotArea dataOnly="0" labelOnly="1" fieldPosition="0">
        <references count="4">
          <reference field="0" count="1" selected="0">
            <x v="378"/>
          </reference>
          <reference field="1" count="1" selected="0">
            <x v="853"/>
          </reference>
          <reference field="2" count="1" selected="0">
            <x v="854"/>
          </reference>
          <reference field="3" count="1">
            <x v="856"/>
          </reference>
        </references>
      </pivotArea>
    </format>
    <format dxfId="8340">
      <pivotArea dataOnly="0" labelOnly="1" fieldPosition="0">
        <references count="4">
          <reference field="0" count="1" selected="0">
            <x v="379"/>
          </reference>
          <reference field="1" count="1" selected="0">
            <x v="854"/>
          </reference>
          <reference field="2" count="1" selected="0">
            <x v="855"/>
          </reference>
          <reference field="3" count="1">
            <x v="857"/>
          </reference>
        </references>
      </pivotArea>
    </format>
    <format dxfId="8339">
      <pivotArea dataOnly="0" labelOnly="1" fieldPosition="0">
        <references count="4">
          <reference field="0" count="1" selected="0">
            <x v="380"/>
          </reference>
          <reference field="1" count="1" selected="0">
            <x v="855"/>
          </reference>
          <reference field="2" count="1" selected="0">
            <x v="856"/>
          </reference>
          <reference field="3" count="1">
            <x v="858"/>
          </reference>
        </references>
      </pivotArea>
    </format>
    <format dxfId="8338">
      <pivotArea dataOnly="0" labelOnly="1" fieldPosition="0">
        <references count="4">
          <reference field="0" count="1" selected="0">
            <x v="381"/>
          </reference>
          <reference field="1" count="1" selected="0">
            <x v="856"/>
          </reference>
          <reference field="2" count="1" selected="0">
            <x v="857"/>
          </reference>
          <reference field="3" count="1">
            <x v="859"/>
          </reference>
        </references>
      </pivotArea>
    </format>
    <format dxfId="8337">
      <pivotArea dataOnly="0" labelOnly="1" fieldPosition="0">
        <references count="4">
          <reference field="0" count="1" selected="0">
            <x v="382"/>
          </reference>
          <reference field="1" count="1" selected="0">
            <x v="857"/>
          </reference>
          <reference field="2" count="1" selected="0">
            <x v="858"/>
          </reference>
          <reference field="3" count="1">
            <x v="860"/>
          </reference>
        </references>
      </pivotArea>
    </format>
    <format dxfId="8336">
      <pivotArea dataOnly="0" labelOnly="1" fieldPosition="0">
        <references count="4">
          <reference field="0" count="1" selected="0">
            <x v="383"/>
          </reference>
          <reference field="1" count="1" selected="0">
            <x v="858"/>
          </reference>
          <reference field="2" count="1" selected="0">
            <x v="859"/>
          </reference>
          <reference field="3" count="1">
            <x v="861"/>
          </reference>
        </references>
      </pivotArea>
    </format>
    <format dxfId="8335">
      <pivotArea dataOnly="0" labelOnly="1" fieldPosition="0">
        <references count="4">
          <reference field="0" count="1" selected="0">
            <x v="384"/>
          </reference>
          <reference field="1" count="1" selected="0">
            <x v="859"/>
          </reference>
          <reference field="2" count="1" selected="0">
            <x v="860"/>
          </reference>
          <reference field="3" count="1">
            <x v="862"/>
          </reference>
        </references>
      </pivotArea>
    </format>
    <format dxfId="8334">
      <pivotArea dataOnly="0" labelOnly="1" fieldPosition="0">
        <references count="4">
          <reference field="0" count="1" selected="0">
            <x v="385"/>
          </reference>
          <reference field="1" count="1" selected="0">
            <x v="860"/>
          </reference>
          <reference field="2" count="1" selected="0">
            <x v="861"/>
          </reference>
          <reference field="3" count="1">
            <x v="863"/>
          </reference>
        </references>
      </pivotArea>
    </format>
    <format dxfId="8333">
      <pivotArea dataOnly="0" labelOnly="1" fieldPosition="0">
        <references count="4">
          <reference field="0" count="1" selected="0">
            <x v="386"/>
          </reference>
          <reference field="1" count="1" selected="0">
            <x v="861"/>
          </reference>
          <reference field="2" count="1" selected="0">
            <x v="862"/>
          </reference>
          <reference field="3" count="1">
            <x v="864"/>
          </reference>
        </references>
      </pivotArea>
    </format>
    <format dxfId="8332">
      <pivotArea dataOnly="0" labelOnly="1" fieldPosition="0">
        <references count="4">
          <reference field="0" count="1" selected="0">
            <x v="387"/>
          </reference>
          <reference field="1" count="1" selected="0">
            <x v="862"/>
          </reference>
          <reference field="2" count="1" selected="0">
            <x v="863"/>
          </reference>
          <reference field="3" count="1">
            <x v="865"/>
          </reference>
        </references>
      </pivotArea>
    </format>
    <format dxfId="8331">
      <pivotArea dataOnly="0" labelOnly="1" fieldPosition="0">
        <references count="4">
          <reference field="0" count="1" selected="0">
            <x v="388"/>
          </reference>
          <reference field="1" count="1" selected="0">
            <x v="863"/>
          </reference>
          <reference field="2" count="1" selected="0">
            <x v="864"/>
          </reference>
          <reference field="3" count="1">
            <x v="866"/>
          </reference>
        </references>
      </pivotArea>
    </format>
    <format dxfId="8330">
      <pivotArea dataOnly="0" labelOnly="1" fieldPosition="0">
        <references count="4">
          <reference field="0" count="1" selected="0">
            <x v="389"/>
          </reference>
          <reference field="1" count="1" selected="0">
            <x v="864"/>
          </reference>
          <reference field="2" count="1" selected="0">
            <x v="865"/>
          </reference>
          <reference field="3" count="1">
            <x v="867"/>
          </reference>
        </references>
      </pivotArea>
    </format>
    <format dxfId="8329">
      <pivotArea dataOnly="0" labelOnly="1" fieldPosition="0">
        <references count="4">
          <reference field="0" count="1" selected="0">
            <x v="390"/>
          </reference>
          <reference field="1" count="1" selected="0">
            <x v="865"/>
          </reference>
          <reference field="2" count="1" selected="0">
            <x v="866"/>
          </reference>
          <reference field="3" count="1">
            <x v="868"/>
          </reference>
        </references>
      </pivotArea>
    </format>
    <format dxfId="8328">
      <pivotArea dataOnly="0" labelOnly="1" fieldPosition="0">
        <references count="4">
          <reference field="0" count="1" selected="0">
            <x v="391"/>
          </reference>
          <reference field="1" count="1" selected="0">
            <x v="866"/>
          </reference>
          <reference field="2" count="1" selected="0">
            <x v="867"/>
          </reference>
          <reference field="3" count="1">
            <x v="869"/>
          </reference>
        </references>
      </pivotArea>
    </format>
    <format dxfId="8327">
      <pivotArea dataOnly="0" labelOnly="1" fieldPosition="0">
        <references count="4">
          <reference field="0" count="1" selected="0">
            <x v="392"/>
          </reference>
          <reference field="1" count="1" selected="0">
            <x v="867"/>
          </reference>
          <reference field="2" count="1" selected="0">
            <x v="868"/>
          </reference>
          <reference field="3" count="1">
            <x v="870"/>
          </reference>
        </references>
      </pivotArea>
    </format>
    <format dxfId="8326">
      <pivotArea dataOnly="0" labelOnly="1" fieldPosition="0">
        <references count="4">
          <reference field="0" count="1" selected="0">
            <x v="393"/>
          </reference>
          <reference field="1" count="1" selected="0">
            <x v="868"/>
          </reference>
          <reference field="2" count="1" selected="0">
            <x v="869"/>
          </reference>
          <reference field="3" count="1">
            <x v="871"/>
          </reference>
        </references>
      </pivotArea>
    </format>
    <format dxfId="8325">
      <pivotArea dataOnly="0" labelOnly="1" fieldPosition="0">
        <references count="4">
          <reference field="0" count="1" selected="0">
            <x v="394"/>
          </reference>
          <reference field="1" count="1" selected="0">
            <x v="869"/>
          </reference>
          <reference field="2" count="1" selected="0">
            <x v="870"/>
          </reference>
          <reference field="3" count="1">
            <x v="872"/>
          </reference>
        </references>
      </pivotArea>
    </format>
    <format dxfId="8324">
      <pivotArea dataOnly="0" labelOnly="1" fieldPosition="0">
        <references count="4">
          <reference field="0" count="1" selected="0">
            <x v="395"/>
          </reference>
          <reference field="1" count="1" selected="0">
            <x v="870"/>
          </reference>
          <reference field="2" count="1" selected="0">
            <x v="871"/>
          </reference>
          <reference field="3" count="1">
            <x v="873"/>
          </reference>
        </references>
      </pivotArea>
    </format>
    <format dxfId="8323">
      <pivotArea dataOnly="0" labelOnly="1" fieldPosition="0">
        <references count="4">
          <reference field="0" count="1" selected="0">
            <x v="396"/>
          </reference>
          <reference field="1" count="1" selected="0">
            <x v="871"/>
          </reference>
          <reference field="2" count="1" selected="0">
            <x v="872"/>
          </reference>
          <reference field="3" count="1">
            <x v="874"/>
          </reference>
        </references>
      </pivotArea>
    </format>
    <format dxfId="8322">
      <pivotArea dataOnly="0" labelOnly="1" fieldPosition="0">
        <references count="4">
          <reference field="0" count="1" selected="0">
            <x v="397"/>
          </reference>
          <reference field="1" count="1" selected="0">
            <x v="872"/>
          </reference>
          <reference field="2" count="1" selected="0">
            <x v="873"/>
          </reference>
          <reference field="3" count="1">
            <x v="875"/>
          </reference>
        </references>
      </pivotArea>
    </format>
    <format dxfId="8321">
      <pivotArea dataOnly="0" labelOnly="1" fieldPosition="0">
        <references count="4">
          <reference field="0" count="1" selected="0">
            <x v="398"/>
          </reference>
          <reference field="1" count="1" selected="0">
            <x v="873"/>
          </reference>
          <reference field="2" count="1" selected="0">
            <x v="874"/>
          </reference>
          <reference field="3" count="1">
            <x v="876"/>
          </reference>
        </references>
      </pivotArea>
    </format>
    <format dxfId="8320">
      <pivotArea dataOnly="0" labelOnly="1" fieldPosition="0">
        <references count="4">
          <reference field="0" count="1" selected="0">
            <x v="399"/>
          </reference>
          <reference field="1" count="1" selected="0">
            <x v="874"/>
          </reference>
          <reference field="2" count="1" selected="0">
            <x v="875"/>
          </reference>
          <reference field="3" count="1">
            <x v="877"/>
          </reference>
        </references>
      </pivotArea>
    </format>
    <format dxfId="8319">
      <pivotArea dataOnly="0" labelOnly="1" fieldPosition="0">
        <references count="4">
          <reference field="0" count="1" selected="0">
            <x v="400"/>
          </reference>
          <reference field="1" count="1" selected="0">
            <x v="875"/>
          </reference>
          <reference field="2" count="1" selected="0">
            <x v="876"/>
          </reference>
          <reference field="3" count="1">
            <x v="878"/>
          </reference>
        </references>
      </pivotArea>
    </format>
    <format dxfId="8318">
      <pivotArea dataOnly="0" labelOnly="1" fieldPosition="0">
        <references count="4">
          <reference field="0" count="1" selected="0">
            <x v="401"/>
          </reference>
          <reference field="1" count="1" selected="0">
            <x v="876"/>
          </reference>
          <reference field="2" count="1" selected="0">
            <x v="877"/>
          </reference>
          <reference field="3" count="1">
            <x v="879"/>
          </reference>
        </references>
      </pivotArea>
    </format>
    <format dxfId="8317">
      <pivotArea dataOnly="0" labelOnly="1" fieldPosition="0">
        <references count="4">
          <reference field="0" count="1" selected="0">
            <x v="402"/>
          </reference>
          <reference field="1" count="1" selected="0">
            <x v="877"/>
          </reference>
          <reference field="2" count="1" selected="0">
            <x v="878"/>
          </reference>
          <reference field="3" count="1">
            <x v="880"/>
          </reference>
        </references>
      </pivotArea>
    </format>
    <format dxfId="8316">
      <pivotArea dataOnly="0" labelOnly="1" fieldPosition="0">
        <references count="4">
          <reference field="0" count="1" selected="0">
            <x v="403"/>
          </reference>
          <reference field="1" count="1" selected="0">
            <x v="878"/>
          </reference>
          <reference field="2" count="1" selected="0">
            <x v="879"/>
          </reference>
          <reference field="3" count="1">
            <x v="881"/>
          </reference>
        </references>
      </pivotArea>
    </format>
    <format dxfId="8315">
      <pivotArea dataOnly="0" labelOnly="1" fieldPosition="0">
        <references count="4">
          <reference field="0" count="1" selected="0">
            <x v="404"/>
          </reference>
          <reference field="1" count="1" selected="0">
            <x v="879"/>
          </reference>
          <reference field="2" count="1" selected="0">
            <x v="880"/>
          </reference>
          <reference field="3" count="1">
            <x v="882"/>
          </reference>
        </references>
      </pivotArea>
    </format>
    <format dxfId="8314">
      <pivotArea dataOnly="0" labelOnly="1" fieldPosition="0">
        <references count="4">
          <reference field="0" count="1" selected="0">
            <x v="405"/>
          </reference>
          <reference field="1" count="1" selected="0">
            <x v="880"/>
          </reference>
          <reference field="2" count="1" selected="0">
            <x v="881"/>
          </reference>
          <reference field="3" count="1">
            <x v="883"/>
          </reference>
        </references>
      </pivotArea>
    </format>
    <format dxfId="8313">
      <pivotArea dataOnly="0" labelOnly="1" fieldPosition="0">
        <references count="4">
          <reference field="0" count="1" selected="0">
            <x v="406"/>
          </reference>
          <reference field="1" count="1" selected="0">
            <x v="881"/>
          </reference>
          <reference field="2" count="1" selected="0">
            <x v="882"/>
          </reference>
          <reference field="3" count="1">
            <x v="884"/>
          </reference>
        </references>
      </pivotArea>
    </format>
    <format dxfId="8312">
      <pivotArea dataOnly="0" labelOnly="1" fieldPosition="0">
        <references count="4">
          <reference field="0" count="1" selected="0">
            <x v="407"/>
          </reference>
          <reference field="1" count="1" selected="0">
            <x v="882"/>
          </reference>
          <reference field="2" count="1" selected="0">
            <x v="883"/>
          </reference>
          <reference field="3" count="1">
            <x v="885"/>
          </reference>
        </references>
      </pivotArea>
    </format>
    <format dxfId="8311">
      <pivotArea dataOnly="0" labelOnly="1" fieldPosition="0">
        <references count="4">
          <reference field="0" count="1" selected="0">
            <x v="408"/>
          </reference>
          <reference field="1" count="1" selected="0">
            <x v="883"/>
          </reference>
          <reference field="2" count="1" selected="0">
            <x v="884"/>
          </reference>
          <reference field="3" count="1">
            <x v="886"/>
          </reference>
        </references>
      </pivotArea>
    </format>
    <format dxfId="8310">
      <pivotArea dataOnly="0" labelOnly="1" fieldPosition="0">
        <references count="4">
          <reference field="0" count="1" selected="0">
            <x v="409"/>
          </reference>
          <reference field="1" count="1" selected="0">
            <x v="884"/>
          </reference>
          <reference field="2" count="1" selected="0">
            <x v="885"/>
          </reference>
          <reference field="3" count="1">
            <x v="887"/>
          </reference>
        </references>
      </pivotArea>
    </format>
    <format dxfId="8309">
      <pivotArea dataOnly="0" labelOnly="1" fieldPosition="0">
        <references count="4">
          <reference field="0" count="1" selected="0">
            <x v="410"/>
          </reference>
          <reference field="1" count="1" selected="0">
            <x v="885"/>
          </reference>
          <reference field="2" count="1" selected="0">
            <x v="886"/>
          </reference>
          <reference field="3" count="1">
            <x v="888"/>
          </reference>
        </references>
      </pivotArea>
    </format>
    <format dxfId="8308">
      <pivotArea dataOnly="0" labelOnly="1" fieldPosition="0">
        <references count="4">
          <reference field="0" count="1" selected="0">
            <x v="411"/>
          </reference>
          <reference field="1" count="1" selected="0">
            <x v="886"/>
          </reference>
          <reference field="2" count="1" selected="0">
            <x v="887"/>
          </reference>
          <reference field="3" count="1">
            <x v="889"/>
          </reference>
        </references>
      </pivotArea>
    </format>
    <format dxfId="8307">
      <pivotArea dataOnly="0" labelOnly="1" fieldPosition="0">
        <references count="4">
          <reference field="0" count="1" selected="0">
            <x v="412"/>
          </reference>
          <reference field="1" count="1" selected="0">
            <x v="887"/>
          </reference>
          <reference field="2" count="1" selected="0">
            <x v="888"/>
          </reference>
          <reference field="3" count="1">
            <x v="890"/>
          </reference>
        </references>
      </pivotArea>
    </format>
    <format dxfId="8306">
      <pivotArea dataOnly="0" labelOnly="1" fieldPosition="0">
        <references count="4">
          <reference field="0" count="1" selected="0">
            <x v="413"/>
          </reference>
          <reference field="1" count="1" selected="0">
            <x v="888"/>
          </reference>
          <reference field="2" count="1" selected="0">
            <x v="889"/>
          </reference>
          <reference field="3" count="1">
            <x v="891"/>
          </reference>
        </references>
      </pivotArea>
    </format>
    <format dxfId="8305">
      <pivotArea dataOnly="0" labelOnly="1" fieldPosition="0">
        <references count="4">
          <reference field="0" count="1" selected="0">
            <x v="414"/>
          </reference>
          <reference field="1" count="1" selected="0">
            <x v="889"/>
          </reference>
          <reference field="2" count="1" selected="0">
            <x v="890"/>
          </reference>
          <reference field="3" count="1">
            <x v="892"/>
          </reference>
        </references>
      </pivotArea>
    </format>
    <format dxfId="8304">
      <pivotArea dataOnly="0" labelOnly="1" fieldPosition="0">
        <references count="4">
          <reference field="0" count="1" selected="0">
            <x v="415"/>
          </reference>
          <reference field="1" count="1" selected="0">
            <x v="890"/>
          </reference>
          <reference field="2" count="1" selected="0">
            <x v="891"/>
          </reference>
          <reference field="3" count="1">
            <x v="893"/>
          </reference>
        </references>
      </pivotArea>
    </format>
    <format dxfId="8303">
      <pivotArea dataOnly="0" labelOnly="1" fieldPosition="0">
        <references count="4">
          <reference field="0" count="1" selected="0">
            <x v="416"/>
          </reference>
          <reference field="1" count="1" selected="0">
            <x v="891"/>
          </reference>
          <reference field="2" count="1" selected="0">
            <x v="892"/>
          </reference>
          <reference field="3" count="1">
            <x v="894"/>
          </reference>
        </references>
      </pivotArea>
    </format>
    <format dxfId="8302">
      <pivotArea dataOnly="0" labelOnly="1" fieldPosition="0">
        <references count="4">
          <reference field="0" count="1" selected="0">
            <x v="417"/>
          </reference>
          <reference field="1" count="1" selected="0">
            <x v="892"/>
          </reference>
          <reference field="2" count="1" selected="0">
            <x v="893"/>
          </reference>
          <reference field="3" count="1">
            <x v="895"/>
          </reference>
        </references>
      </pivotArea>
    </format>
    <format dxfId="8301">
      <pivotArea dataOnly="0" labelOnly="1" fieldPosition="0">
        <references count="4">
          <reference field="0" count="1" selected="0">
            <x v="418"/>
          </reference>
          <reference field="1" count="1" selected="0">
            <x v="893"/>
          </reference>
          <reference field="2" count="1" selected="0">
            <x v="894"/>
          </reference>
          <reference field="3" count="1">
            <x v="896"/>
          </reference>
        </references>
      </pivotArea>
    </format>
    <format dxfId="8300">
      <pivotArea dataOnly="0" labelOnly="1" fieldPosition="0">
        <references count="4">
          <reference field="0" count="1" selected="0">
            <x v="419"/>
          </reference>
          <reference field="1" count="1" selected="0">
            <x v="894"/>
          </reference>
          <reference field="2" count="1" selected="0">
            <x v="895"/>
          </reference>
          <reference field="3" count="1">
            <x v="897"/>
          </reference>
        </references>
      </pivotArea>
    </format>
    <format dxfId="8299">
      <pivotArea dataOnly="0" labelOnly="1" fieldPosition="0">
        <references count="4">
          <reference field="0" count="1" selected="0">
            <x v="420"/>
          </reference>
          <reference field="1" count="1" selected="0">
            <x v="895"/>
          </reference>
          <reference field="2" count="1" selected="0">
            <x v="896"/>
          </reference>
          <reference field="3" count="1">
            <x v="898"/>
          </reference>
        </references>
      </pivotArea>
    </format>
    <format dxfId="8298">
      <pivotArea dataOnly="0" labelOnly="1" fieldPosition="0">
        <references count="4">
          <reference field="0" count="1" selected="0">
            <x v="421"/>
          </reference>
          <reference field="1" count="1" selected="0">
            <x v="896"/>
          </reference>
          <reference field="2" count="1" selected="0">
            <x v="897"/>
          </reference>
          <reference field="3" count="1">
            <x v="899"/>
          </reference>
        </references>
      </pivotArea>
    </format>
    <format dxfId="8297">
      <pivotArea dataOnly="0" labelOnly="1" fieldPosition="0">
        <references count="4">
          <reference field="0" count="1" selected="0">
            <x v="422"/>
          </reference>
          <reference field="1" count="1" selected="0">
            <x v="897"/>
          </reference>
          <reference field="2" count="1" selected="0">
            <x v="898"/>
          </reference>
          <reference field="3" count="1">
            <x v="900"/>
          </reference>
        </references>
      </pivotArea>
    </format>
    <format dxfId="8296">
      <pivotArea dataOnly="0" labelOnly="1" fieldPosition="0">
        <references count="4">
          <reference field="0" count="1" selected="0">
            <x v="423"/>
          </reference>
          <reference field="1" count="1" selected="0">
            <x v="898"/>
          </reference>
          <reference field="2" count="1" selected="0">
            <x v="899"/>
          </reference>
          <reference field="3" count="1">
            <x v="901"/>
          </reference>
        </references>
      </pivotArea>
    </format>
    <format dxfId="8295">
      <pivotArea dataOnly="0" labelOnly="1" fieldPosition="0">
        <references count="4">
          <reference field="0" count="1" selected="0">
            <x v="424"/>
          </reference>
          <reference field="1" count="1" selected="0">
            <x v="899"/>
          </reference>
          <reference field="2" count="1" selected="0">
            <x v="900"/>
          </reference>
          <reference field="3" count="1">
            <x v="902"/>
          </reference>
        </references>
      </pivotArea>
    </format>
    <format dxfId="8294">
      <pivotArea dataOnly="0" labelOnly="1" fieldPosition="0">
        <references count="4">
          <reference field="0" count="1" selected="0">
            <x v="425"/>
          </reference>
          <reference field="1" count="1" selected="0">
            <x v="900"/>
          </reference>
          <reference field="2" count="1" selected="0">
            <x v="901"/>
          </reference>
          <reference field="3" count="1">
            <x v="903"/>
          </reference>
        </references>
      </pivotArea>
    </format>
    <format dxfId="8293">
      <pivotArea dataOnly="0" labelOnly="1" fieldPosition="0">
        <references count="4">
          <reference field="0" count="1" selected="0">
            <x v="426"/>
          </reference>
          <reference field="1" count="1" selected="0">
            <x v="901"/>
          </reference>
          <reference field="2" count="1" selected="0">
            <x v="902"/>
          </reference>
          <reference field="3" count="1">
            <x v="904"/>
          </reference>
        </references>
      </pivotArea>
    </format>
    <format dxfId="8292">
      <pivotArea dataOnly="0" labelOnly="1" fieldPosition="0">
        <references count="4">
          <reference field="0" count="1" selected="0">
            <x v="427"/>
          </reference>
          <reference field="1" count="1" selected="0">
            <x v="902"/>
          </reference>
          <reference field="2" count="1" selected="0">
            <x v="903"/>
          </reference>
          <reference field="3" count="1">
            <x v="905"/>
          </reference>
        </references>
      </pivotArea>
    </format>
    <format dxfId="8291">
      <pivotArea dataOnly="0" labelOnly="1" fieldPosition="0">
        <references count="4">
          <reference field="0" count="1" selected="0">
            <x v="428"/>
          </reference>
          <reference field="1" count="1" selected="0">
            <x v="903"/>
          </reference>
          <reference field="2" count="1" selected="0">
            <x v="904"/>
          </reference>
          <reference field="3" count="1">
            <x v="906"/>
          </reference>
        </references>
      </pivotArea>
    </format>
    <format dxfId="8290">
      <pivotArea dataOnly="0" labelOnly="1" fieldPosition="0">
        <references count="4">
          <reference field="0" count="1" selected="0">
            <x v="429"/>
          </reference>
          <reference field="1" count="1" selected="0">
            <x v="904"/>
          </reference>
          <reference field="2" count="1" selected="0">
            <x v="905"/>
          </reference>
          <reference field="3" count="1">
            <x v="907"/>
          </reference>
        </references>
      </pivotArea>
    </format>
    <format dxfId="8289">
      <pivotArea dataOnly="0" labelOnly="1" fieldPosition="0">
        <references count="4">
          <reference field="0" count="1" selected="0">
            <x v="430"/>
          </reference>
          <reference field="1" count="1" selected="0">
            <x v="905"/>
          </reference>
          <reference field="2" count="1" selected="0">
            <x v="906"/>
          </reference>
          <reference field="3" count="1">
            <x v="908"/>
          </reference>
        </references>
      </pivotArea>
    </format>
    <format dxfId="8288">
      <pivotArea dataOnly="0" labelOnly="1" fieldPosition="0">
        <references count="4">
          <reference field="0" count="1" selected="0">
            <x v="431"/>
          </reference>
          <reference field="1" count="1" selected="0">
            <x v="906"/>
          </reference>
          <reference field="2" count="1" selected="0">
            <x v="907"/>
          </reference>
          <reference field="3" count="1">
            <x v="909"/>
          </reference>
        </references>
      </pivotArea>
    </format>
    <format dxfId="8287">
      <pivotArea dataOnly="0" labelOnly="1" fieldPosition="0">
        <references count="4">
          <reference field="0" count="1" selected="0">
            <x v="432"/>
          </reference>
          <reference field="1" count="1" selected="0">
            <x v="907"/>
          </reference>
          <reference field="2" count="1" selected="0">
            <x v="908"/>
          </reference>
          <reference field="3" count="1">
            <x v="910"/>
          </reference>
        </references>
      </pivotArea>
    </format>
    <format dxfId="8286">
      <pivotArea dataOnly="0" labelOnly="1" fieldPosition="0">
        <references count="4">
          <reference field="0" count="1" selected="0">
            <x v="433"/>
          </reference>
          <reference field="1" count="1" selected="0">
            <x v="908"/>
          </reference>
          <reference field="2" count="1" selected="0">
            <x v="909"/>
          </reference>
          <reference field="3" count="1">
            <x v="911"/>
          </reference>
        </references>
      </pivotArea>
    </format>
    <format dxfId="8285">
      <pivotArea dataOnly="0" labelOnly="1" fieldPosition="0">
        <references count="4">
          <reference field="0" count="1" selected="0">
            <x v="434"/>
          </reference>
          <reference field="1" count="1" selected="0">
            <x v="909"/>
          </reference>
          <reference field="2" count="1" selected="0">
            <x v="910"/>
          </reference>
          <reference field="3" count="1">
            <x v="912"/>
          </reference>
        </references>
      </pivotArea>
    </format>
    <format dxfId="8284">
      <pivotArea dataOnly="0" labelOnly="1" fieldPosition="0">
        <references count="4">
          <reference field="0" count="1" selected="0">
            <x v="435"/>
          </reference>
          <reference field="1" count="1" selected="0">
            <x v="910"/>
          </reference>
          <reference field="2" count="1" selected="0">
            <x v="911"/>
          </reference>
          <reference field="3" count="1">
            <x v="913"/>
          </reference>
        </references>
      </pivotArea>
    </format>
    <format dxfId="8283">
      <pivotArea dataOnly="0" labelOnly="1" fieldPosition="0">
        <references count="4">
          <reference field="0" count="1" selected="0">
            <x v="436"/>
          </reference>
          <reference field="1" count="1" selected="0">
            <x v="911"/>
          </reference>
          <reference field="2" count="1" selected="0">
            <x v="912"/>
          </reference>
          <reference field="3" count="1">
            <x v="914"/>
          </reference>
        </references>
      </pivotArea>
    </format>
    <format dxfId="8282">
      <pivotArea dataOnly="0" labelOnly="1" fieldPosition="0">
        <references count="4">
          <reference field="0" count="1" selected="0">
            <x v="437"/>
          </reference>
          <reference field="1" count="1" selected="0">
            <x v="912"/>
          </reference>
          <reference field="2" count="1" selected="0">
            <x v="913"/>
          </reference>
          <reference field="3" count="1">
            <x v="915"/>
          </reference>
        </references>
      </pivotArea>
    </format>
    <format dxfId="8281">
      <pivotArea dataOnly="0" labelOnly="1" fieldPosition="0">
        <references count="4">
          <reference field="0" count="1" selected="0">
            <x v="438"/>
          </reference>
          <reference field="1" count="1" selected="0">
            <x v="913"/>
          </reference>
          <reference field="2" count="1" selected="0">
            <x v="914"/>
          </reference>
          <reference field="3" count="1">
            <x v="916"/>
          </reference>
        </references>
      </pivotArea>
    </format>
    <format dxfId="8280">
      <pivotArea dataOnly="0" labelOnly="1" fieldPosition="0">
        <references count="4">
          <reference field="0" count="1" selected="0">
            <x v="439"/>
          </reference>
          <reference field="1" count="1" selected="0">
            <x v="914"/>
          </reference>
          <reference field="2" count="1" selected="0">
            <x v="915"/>
          </reference>
          <reference field="3" count="1">
            <x v="917"/>
          </reference>
        </references>
      </pivotArea>
    </format>
    <format dxfId="8279">
      <pivotArea dataOnly="0" labelOnly="1" fieldPosition="0">
        <references count="4">
          <reference field="0" count="1" selected="0">
            <x v="440"/>
          </reference>
          <reference field="1" count="1" selected="0">
            <x v="915"/>
          </reference>
          <reference field="2" count="1" selected="0">
            <x v="916"/>
          </reference>
          <reference field="3" count="1">
            <x v="918"/>
          </reference>
        </references>
      </pivotArea>
    </format>
    <format dxfId="8278">
      <pivotArea dataOnly="0" labelOnly="1" fieldPosition="0">
        <references count="4">
          <reference field="0" count="1" selected="0">
            <x v="441"/>
          </reference>
          <reference field="1" count="1" selected="0">
            <x v="916"/>
          </reference>
          <reference field="2" count="1" selected="0">
            <x v="917"/>
          </reference>
          <reference field="3" count="1">
            <x v="919"/>
          </reference>
        </references>
      </pivotArea>
    </format>
    <format dxfId="8277">
      <pivotArea dataOnly="0" labelOnly="1" fieldPosition="0">
        <references count="4">
          <reference field="0" count="1" selected="0">
            <x v="442"/>
          </reference>
          <reference field="1" count="1" selected="0">
            <x v="917"/>
          </reference>
          <reference field="2" count="1" selected="0">
            <x v="918"/>
          </reference>
          <reference field="3" count="1">
            <x v="920"/>
          </reference>
        </references>
      </pivotArea>
    </format>
    <format dxfId="8276">
      <pivotArea dataOnly="0" labelOnly="1" fieldPosition="0">
        <references count="4">
          <reference field="0" count="1" selected="0">
            <x v="443"/>
          </reference>
          <reference field="1" count="1" selected="0">
            <x v="918"/>
          </reference>
          <reference field="2" count="1" selected="0">
            <x v="919"/>
          </reference>
          <reference field="3" count="1">
            <x v="921"/>
          </reference>
        </references>
      </pivotArea>
    </format>
    <format dxfId="8275">
      <pivotArea dataOnly="0" labelOnly="1" fieldPosition="0">
        <references count="4">
          <reference field="0" count="1" selected="0">
            <x v="444"/>
          </reference>
          <reference field="1" count="1" selected="0">
            <x v="919"/>
          </reference>
          <reference field="2" count="1" selected="0">
            <x v="920"/>
          </reference>
          <reference field="3" count="1">
            <x v="922"/>
          </reference>
        </references>
      </pivotArea>
    </format>
    <format dxfId="8274">
      <pivotArea dataOnly="0" labelOnly="1" fieldPosition="0">
        <references count="4">
          <reference field="0" count="1" selected="0">
            <x v="445"/>
          </reference>
          <reference field="1" count="1" selected="0">
            <x v="920"/>
          </reference>
          <reference field="2" count="1" selected="0">
            <x v="921"/>
          </reference>
          <reference field="3" count="1">
            <x v="923"/>
          </reference>
        </references>
      </pivotArea>
    </format>
    <format dxfId="8273">
      <pivotArea dataOnly="0" labelOnly="1" fieldPosition="0">
        <references count="4">
          <reference field="0" count="1" selected="0">
            <x v="446"/>
          </reference>
          <reference field="1" count="1" selected="0">
            <x v="921"/>
          </reference>
          <reference field="2" count="1" selected="0">
            <x v="922"/>
          </reference>
          <reference field="3" count="1">
            <x v="924"/>
          </reference>
        </references>
      </pivotArea>
    </format>
    <format dxfId="8272">
      <pivotArea dataOnly="0" labelOnly="1" fieldPosition="0">
        <references count="4">
          <reference field="0" count="1" selected="0">
            <x v="447"/>
          </reference>
          <reference field="1" count="1" selected="0">
            <x v="922"/>
          </reference>
          <reference field="2" count="1" selected="0">
            <x v="923"/>
          </reference>
          <reference field="3" count="1">
            <x v="925"/>
          </reference>
        </references>
      </pivotArea>
    </format>
    <format dxfId="8271">
      <pivotArea dataOnly="0" labelOnly="1" fieldPosition="0">
        <references count="4">
          <reference field="0" count="1" selected="0">
            <x v="448"/>
          </reference>
          <reference field="1" count="1" selected="0">
            <x v="923"/>
          </reference>
          <reference field="2" count="1" selected="0">
            <x v="924"/>
          </reference>
          <reference field="3" count="1">
            <x v="926"/>
          </reference>
        </references>
      </pivotArea>
    </format>
    <format dxfId="8270">
      <pivotArea dataOnly="0" labelOnly="1" fieldPosition="0">
        <references count="4">
          <reference field="0" count="1" selected="0">
            <x v="449"/>
          </reference>
          <reference field="1" count="1" selected="0">
            <x v="924"/>
          </reference>
          <reference field="2" count="1" selected="0">
            <x v="925"/>
          </reference>
          <reference field="3" count="1">
            <x v="927"/>
          </reference>
        </references>
      </pivotArea>
    </format>
    <format dxfId="8269">
      <pivotArea dataOnly="0" labelOnly="1" fieldPosition="0">
        <references count="4">
          <reference field="0" count="1" selected="0">
            <x v="450"/>
          </reference>
          <reference field="1" count="1" selected="0">
            <x v="925"/>
          </reference>
          <reference field="2" count="1" selected="0">
            <x v="926"/>
          </reference>
          <reference field="3" count="1">
            <x v="928"/>
          </reference>
        </references>
      </pivotArea>
    </format>
    <format dxfId="8268">
      <pivotArea dataOnly="0" labelOnly="1" fieldPosition="0">
        <references count="4">
          <reference field="0" count="1" selected="0">
            <x v="451"/>
          </reference>
          <reference field="1" count="1" selected="0">
            <x v="926"/>
          </reference>
          <reference field="2" count="1" selected="0">
            <x v="927"/>
          </reference>
          <reference field="3" count="1">
            <x v="929"/>
          </reference>
        </references>
      </pivotArea>
    </format>
    <format dxfId="8267">
      <pivotArea dataOnly="0" labelOnly="1" fieldPosition="0">
        <references count="4">
          <reference field="0" count="1" selected="0">
            <x v="452"/>
          </reference>
          <reference field="1" count="1" selected="0">
            <x v="927"/>
          </reference>
          <reference field="2" count="1" selected="0">
            <x v="928"/>
          </reference>
          <reference field="3" count="1">
            <x v="930"/>
          </reference>
        </references>
      </pivotArea>
    </format>
    <format dxfId="8266">
      <pivotArea dataOnly="0" labelOnly="1" fieldPosition="0">
        <references count="4">
          <reference field="0" count="1" selected="0">
            <x v="453"/>
          </reference>
          <reference field="1" count="1" selected="0">
            <x v="928"/>
          </reference>
          <reference field="2" count="1" selected="0">
            <x v="929"/>
          </reference>
          <reference field="3" count="1">
            <x v="931"/>
          </reference>
        </references>
      </pivotArea>
    </format>
    <format dxfId="8265">
      <pivotArea dataOnly="0" labelOnly="1" fieldPosition="0">
        <references count="4">
          <reference field="0" count="1" selected="0">
            <x v="454"/>
          </reference>
          <reference field="1" count="1" selected="0">
            <x v="929"/>
          </reference>
          <reference field="2" count="1" selected="0">
            <x v="930"/>
          </reference>
          <reference field="3" count="1">
            <x v="932"/>
          </reference>
        </references>
      </pivotArea>
    </format>
    <format dxfId="8264">
      <pivotArea dataOnly="0" labelOnly="1" fieldPosition="0">
        <references count="4">
          <reference field="0" count="1" selected="0">
            <x v="455"/>
          </reference>
          <reference field="1" count="1" selected="0">
            <x v="930"/>
          </reference>
          <reference field="2" count="1" selected="0">
            <x v="931"/>
          </reference>
          <reference field="3" count="1">
            <x v="933"/>
          </reference>
        </references>
      </pivotArea>
    </format>
    <format dxfId="8263">
      <pivotArea dataOnly="0" labelOnly="1" fieldPosition="0">
        <references count="4">
          <reference field="0" count="1" selected="0">
            <x v="456"/>
          </reference>
          <reference field="1" count="1" selected="0">
            <x v="931"/>
          </reference>
          <reference field="2" count="1" selected="0">
            <x v="932"/>
          </reference>
          <reference field="3" count="1">
            <x v="934"/>
          </reference>
        </references>
      </pivotArea>
    </format>
    <format dxfId="8262">
      <pivotArea dataOnly="0" labelOnly="1" fieldPosition="0">
        <references count="4">
          <reference field="0" count="1" selected="0">
            <x v="457"/>
          </reference>
          <reference field="1" count="1" selected="0">
            <x v="932"/>
          </reference>
          <reference field="2" count="1" selected="0">
            <x v="933"/>
          </reference>
          <reference field="3" count="1">
            <x v="935"/>
          </reference>
        </references>
      </pivotArea>
    </format>
    <format dxfId="8261">
      <pivotArea dataOnly="0" labelOnly="1" fieldPosition="0">
        <references count="4">
          <reference field="0" count="1" selected="0">
            <x v="458"/>
          </reference>
          <reference field="1" count="1" selected="0">
            <x v="933"/>
          </reference>
          <reference field="2" count="1" selected="0">
            <x v="934"/>
          </reference>
          <reference field="3" count="1">
            <x v="936"/>
          </reference>
        </references>
      </pivotArea>
    </format>
    <format dxfId="8260">
      <pivotArea dataOnly="0" labelOnly="1" fieldPosition="0">
        <references count="4">
          <reference field="0" count="1" selected="0">
            <x v="459"/>
          </reference>
          <reference field="1" count="1" selected="0">
            <x v="934"/>
          </reference>
          <reference field="2" count="1" selected="0">
            <x v="935"/>
          </reference>
          <reference field="3" count="1">
            <x v="937"/>
          </reference>
        </references>
      </pivotArea>
    </format>
    <format dxfId="8259">
      <pivotArea dataOnly="0" labelOnly="1" fieldPosition="0">
        <references count="4">
          <reference field="0" count="1" selected="0">
            <x v="460"/>
          </reference>
          <reference field="1" count="1" selected="0">
            <x v="935"/>
          </reference>
          <reference field="2" count="1" selected="0">
            <x v="936"/>
          </reference>
          <reference field="3" count="1">
            <x v="938"/>
          </reference>
        </references>
      </pivotArea>
    </format>
    <format dxfId="8258">
      <pivotArea dataOnly="0" labelOnly="1" fieldPosition="0">
        <references count="4">
          <reference field="0" count="1" selected="0">
            <x v="461"/>
          </reference>
          <reference field="1" count="1" selected="0">
            <x v="936"/>
          </reference>
          <reference field="2" count="1" selected="0">
            <x v="937"/>
          </reference>
          <reference field="3" count="1">
            <x v="939"/>
          </reference>
        </references>
      </pivotArea>
    </format>
    <format dxfId="8257">
      <pivotArea dataOnly="0" labelOnly="1" fieldPosition="0">
        <references count="4">
          <reference field="0" count="1" selected="0">
            <x v="462"/>
          </reference>
          <reference field="1" count="1" selected="0">
            <x v="937"/>
          </reference>
          <reference field="2" count="1" selected="0">
            <x v="938"/>
          </reference>
          <reference field="3" count="1">
            <x v="940"/>
          </reference>
        </references>
      </pivotArea>
    </format>
    <format dxfId="8256">
      <pivotArea dataOnly="0" labelOnly="1" fieldPosition="0">
        <references count="4">
          <reference field="0" count="1" selected="0">
            <x v="463"/>
          </reference>
          <reference field="1" count="1" selected="0">
            <x v="938"/>
          </reference>
          <reference field="2" count="1" selected="0">
            <x v="939"/>
          </reference>
          <reference field="3" count="1">
            <x v="941"/>
          </reference>
        </references>
      </pivotArea>
    </format>
    <format dxfId="8255">
      <pivotArea dataOnly="0" labelOnly="1" fieldPosition="0">
        <references count="4">
          <reference field="0" count="1" selected="0">
            <x v="464"/>
          </reference>
          <reference field="1" count="1" selected="0">
            <x v="939"/>
          </reference>
          <reference field="2" count="1" selected="0">
            <x v="940"/>
          </reference>
          <reference field="3" count="1">
            <x v="942"/>
          </reference>
        </references>
      </pivotArea>
    </format>
    <format dxfId="8254">
      <pivotArea dataOnly="0" labelOnly="1" fieldPosition="0">
        <references count="4">
          <reference field="0" count="1" selected="0">
            <x v="465"/>
          </reference>
          <reference field="1" count="1" selected="0">
            <x v="940"/>
          </reference>
          <reference field="2" count="1" selected="0">
            <x v="941"/>
          </reference>
          <reference field="3" count="1">
            <x v="943"/>
          </reference>
        </references>
      </pivotArea>
    </format>
    <format dxfId="8253">
      <pivotArea dataOnly="0" labelOnly="1" fieldPosition="0">
        <references count="4">
          <reference field="0" count="1" selected="0">
            <x v="466"/>
          </reference>
          <reference field="1" count="1" selected="0">
            <x v="941"/>
          </reference>
          <reference field="2" count="1" selected="0">
            <x v="942"/>
          </reference>
          <reference field="3" count="1">
            <x v="944"/>
          </reference>
        </references>
      </pivotArea>
    </format>
    <format dxfId="8252">
      <pivotArea dataOnly="0" labelOnly="1" fieldPosition="0">
        <references count="4">
          <reference field="0" count="1" selected="0">
            <x v="467"/>
          </reference>
          <reference field="1" count="1" selected="0">
            <x v="942"/>
          </reference>
          <reference field="2" count="1" selected="0">
            <x v="943"/>
          </reference>
          <reference field="3" count="1">
            <x v="945"/>
          </reference>
        </references>
      </pivotArea>
    </format>
    <format dxfId="8251">
      <pivotArea dataOnly="0" labelOnly="1" fieldPosition="0">
        <references count="4">
          <reference field="0" count="1" selected="0">
            <x v="468"/>
          </reference>
          <reference field="1" count="1" selected="0">
            <x v="943"/>
          </reference>
          <reference field="2" count="1" selected="0">
            <x v="944"/>
          </reference>
          <reference field="3" count="1">
            <x v="946"/>
          </reference>
        </references>
      </pivotArea>
    </format>
    <format dxfId="8250">
      <pivotArea dataOnly="0" labelOnly="1" fieldPosition="0">
        <references count="4">
          <reference field="0" count="1" selected="0">
            <x v="469"/>
          </reference>
          <reference field="1" count="1" selected="0">
            <x v="944"/>
          </reference>
          <reference field="2" count="1" selected="0">
            <x v="945"/>
          </reference>
          <reference field="3" count="1">
            <x v="947"/>
          </reference>
        </references>
      </pivotArea>
    </format>
    <format dxfId="8249">
      <pivotArea dataOnly="0" labelOnly="1" fieldPosition="0">
        <references count="4">
          <reference field="0" count="1" selected="0">
            <x v="470"/>
          </reference>
          <reference field="1" count="1" selected="0">
            <x v="945"/>
          </reference>
          <reference field="2" count="1" selected="0">
            <x v="946"/>
          </reference>
          <reference field="3" count="1">
            <x v="948"/>
          </reference>
        </references>
      </pivotArea>
    </format>
    <format dxfId="8248">
      <pivotArea dataOnly="0" labelOnly="1" fieldPosition="0">
        <references count="4">
          <reference field="0" count="1" selected="0">
            <x v="471"/>
          </reference>
          <reference field="1" count="1" selected="0">
            <x v="946"/>
          </reference>
          <reference field="2" count="1" selected="0">
            <x v="947"/>
          </reference>
          <reference field="3" count="1">
            <x v="949"/>
          </reference>
        </references>
      </pivotArea>
    </format>
    <format dxfId="8247">
      <pivotArea dataOnly="0" labelOnly="1" fieldPosition="0">
        <references count="4">
          <reference field="0" count="1" selected="0">
            <x v="472"/>
          </reference>
          <reference field="1" count="1" selected="0">
            <x v="947"/>
          </reference>
          <reference field="2" count="1" selected="0">
            <x v="948"/>
          </reference>
          <reference field="3" count="1">
            <x v="950"/>
          </reference>
        </references>
      </pivotArea>
    </format>
    <format dxfId="8246">
      <pivotArea dataOnly="0" labelOnly="1" fieldPosition="0">
        <references count="4">
          <reference field="0" count="1" selected="0">
            <x v="473"/>
          </reference>
          <reference field="1" count="1" selected="0">
            <x v="948"/>
          </reference>
          <reference field="2" count="1" selected="0">
            <x v="949"/>
          </reference>
          <reference field="3" count="1">
            <x v="951"/>
          </reference>
        </references>
      </pivotArea>
    </format>
    <format dxfId="8245">
      <pivotArea dataOnly="0" labelOnly="1" fieldPosition="0">
        <references count="4">
          <reference field="0" count="1" selected="0">
            <x v="474"/>
          </reference>
          <reference field="1" count="1" selected="0">
            <x v="949"/>
          </reference>
          <reference field="2" count="1" selected="0">
            <x v="950"/>
          </reference>
          <reference field="3" count="1">
            <x v="952"/>
          </reference>
        </references>
      </pivotArea>
    </format>
    <format dxfId="8244">
      <pivotArea dataOnly="0" labelOnly="1" fieldPosition="0">
        <references count="4">
          <reference field="0" count="1" selected="0">
            <x v="475"/>
          </reference>
          <reference field="1" count="1" selected="0">
            <x v="950"/>
          </reference>
          <reference field="2" count="1" selected="0">
            <x v="951"/>
          </reference>
          <reference field="3" count="1">
            <x v="953"/>
          </reference>
        </references>
      </pivotArea>
    </format>
    <format dxfId="8243">
      <pivotArea dataOnly="0" labelOnly="1" fieldPosition="0">
        <references count="4">
          <reference field="0" count="1" selected="0">
            <x v="476"/>
          </reference>
          <reference field="1" count="1" selected="0">
            <x v="951"/>
          </reference>
          <reference field="2" count="1" selected="0">
            <x v="952"/>
          </reference>
          <reference field="3" count="1">
            <x v="954"/>
          </reference>
        </references>
      </pivotArea>
    </format>
    <format dxfId="8242">
      <pivotArea dataOnly="0" labelOnly="1" fieldPosition="0">
        <references count="4">
          <reference field="0" count="1" selected="0">
            <x v="477"/>
          </reference>
          <reference field="1" count="1" selected="0">
            <x v="952"/>
          </reference>
          <reference field="2" count="1" selected="0">
            <x v="953"/>
          </reference>
          <reference field="3" count="1">
            <x v="955"/>
          </reference>
        </references>
      </pivotArea>
    </format>
    <format dxfId="8241">
      <pivotArea dataOnly="0" labelOnly="1" fieldPosition="0">
        <references count="4">
          <reference field="0" count="1" selected="0">
            <x v="478"/>
          </reference>
          <reference field="1" count="1" selected="0">
            <x v="953"/>
          </reference>
          <reference field="2" count="1" selected="0">
            <x v="954"/>
          </reference>
          <reference field="3" count="1">
            <x v="956"/>
          </reference>
        </references>
      </pivotArea>
    </format>
    <format dxfId="8240">
      <pivotArea dataOnly="0" labelOnly="1" fieldPosition="0">
        <references count="4">
          <reference field="0" count="1" selected="0">
            <x v="479"/>
          </reference>
          <reference field="1" count="1" selected="0">
            <x v="954"/>
          </reference>
          <reference field="2" count="1" selected="0">
            <x v="955"/>
          </reference>
          <reference field="3" count="1">
            <x v="957"/>
          </reference>
        </references>
      </pivotArea>
    </format>
    <format dxfId="8239">
      <pivotArea dataOnly="0" labelOnly="1" fieldPosition="0">
        <references count="4">
          <reference field="0" count="1" selected="0">
            <x v="480"/>
          </reference>
          <reference field="1" count="1" selected="0">
            <x v="955"/>
          </reference>
          <reference field="2" count="1" selected="0">
            <x v="956"/>
          </reference>
          <reference field="3" count="1">
            <x v="958"/>
          </reference>
        </references>
      </pivotArea>
    </format>
    <format dxfId="8238">
      <pivotArea dataOnly="0" labelOnly="1" fieldPosition="0">
        <references count="4">
          <reference field="0" count="1" selected="0">
            <x v="481"/>
          </reference>
          <reference field="1" count="1" selected="0">
            <x v="956"/>
          </reference>
          <reference field="2" count="1" selected="0">
            <x v="957"/>
          </reference>
          <reference field="3" count="1">
            <x v="959"/>
          </reference>
        </references>
      </pivotArea>
    </format>
    <format dxfId="8237">
      <pivotArea dataOnly="0" labelOnly="1" fieldPosition="0">
        <references count="4">
          <reference field="0" count="1" selected="0">
            <x v="482"/>
          </reference>
          <reference field="1" count="1" selected="0">
            <x v="957"/>
          </reference>
          <reference field="2" count="1" selected="0">
            <x v="958"/>
          </reference>
          <reference field="3" count="1">
            <x v="960"/>
          </reference>
        </references>
      </pivotArea>
    </format>
    <format dxfId="8236">
      <pivotArea dataOnly="0" labelOnly="1" fieldPosition="0">
        <references count="4">
          <reference field="0" count="1" selected="0">
            <x v="483"/>
          </reference>
          <reference field="1" count="1" selected="0">
            <x v="958"/>
          </reference>
          <reference field="2" count="1" selected="0">
            <x v="959"/>
          </reference>
          <reference field="3" count="1">
            <x v="961"/>
          </reference>
        </references>
      </pivotArea>
    </format>
    <format dxfId="8235">
      <pivotArea dataOnly="0" labelOnly="1" fieldPosition="0">
        <references count="4">
          <reference field="0" count="1" selected="0">
            <x v="484"/>
          </reference>
          <reference field="1" count="1" selected="0">
            <x v="959"/>
          </reference>
          <reference field="2" count="1" selected="0">
            <x v="960"/>
          </reference>
          <reference field="3" count="1">
            <x v="962"/>
          </reference>
        </references>
      </pivotArea>
    </format>
    <format dxfId="8234">
      <pivotArea dataOnly="0" labelOnly="1" fieldPosition="0">
        <references count="5">
          <reference field="0" count="1" selected="0">
            <x v="2"/>
          </reference>
          <reference field="1" count="1" selected="0">
            <x v="1"/>
          </reference>
          <reference field="2" count="1" selected="0">
            <x v="1"/>
          </reference>
          <reference field="3" count="1" selected="0">
            <x v="484"/>
          </reference>
          <reference field="4" count="1">
            <x v="487"/>
          </reference>
        </references>
      </pivotArea>
    </format>
    <format dxfId="8233">
      <pivotArea dataOnly="0" labelOnly="1" fieldPosition="0">
        <references count="5">
          <reference field="0" count="1" selected="0">
            <x v="3"/>
          </reference>
          <reference field="1" count="1" selected="0">
            <x v="2"/>
          </reference>
          <reference field="2" count="1" selected="0">
            <x v="2"/>
          </reference>
          <reference field="3" count="1" selected="0">
            <x v="485"/>
          </reference>
          <reference field="4" count="1">
            <x v="488"/>
          </reference>
        </references>
      </pivotArea>
    </format>
    <format dxfId="8232">
      <pivotArea dataOnly="0" labelOnly="1" fieldPosition="0">
        <references count="5">
          <reference field="0" count="1" selected="0">
            <x v="8"/>
          </reference>
          <reference field="1" count="1" selected="0">
            <x v="483"/>
          </reference>
          <reference field="2" count="1" selected="0">
            <x v="484"/>
          </reference>
          <reference field="3" count="1" selected="0">
            <x v="486"/>
          </reference>
          <reference field="4" count="1">
            <x v="489"/>
          </reference>
        </references>
      </pivotArea>
    </format>
    <format dxfId="8231">
      <pivotArea dataOnly="0" labelOnly="1" fieldPosition="0">
        <references count="5">
          <reference field="0" count="1" selected="0">
            <x v="9"/>
          </reference>
          <reference field="1" count="1" selected="0">
            <x v="484"/>
          </reference>
          <reference field="2" count="1" selected="0">
            <x v="485"/>
          </reference>
          <reference field="3" count="1" selected="0">
            <x v="487"/>
          </reference>
          <reference field="4" count="1">
            <x v="490"/>
          </reference>
        </references>
      </pivotArea>
    </format>
    <format dxfId="8230">
      <pivotArea dataOnly="0" labelOnly="1" fieldPosition="0">
        <references count="5">
          <reference field="0" count="1" selected="0">
            <x v="10"/>
          </reference>
          <reference field="1" count="1" selected="0">
            <x v="485"/>
          </reference>
          <reference field="2" count="1" selected="0">
            <x v="486"/>
          </reference>
          <reference field="3" count="1" selected="0">
            <x v="488"/>
          </reference>
          <reference field="4" count="1">
            <x v="491"/>
          </reference>
        </references>
      </pivotArea>
    </format>
    <format dxfId="8229">
      <pivotArea dataOnly="0" labelOnly="1" fieldPosition="0">
        <references count="5">
          <reference field="0" count="1" selected="0">
            <x v="11"/>
          </reference>
          <reference field="1" count="1" selected="0">
            <x v="486"/>
          </reference>
          <reference field="2" count="1" selected="0">
            <x v="487"/>
          </reference>
          <reference field="3" count="1" selected="0">
            <x v="489"/>
          </reference>
          <reference field="4" count="1">
            <x v="492"/>
          </reference>
        </references>
      </pivotArea>
    </format>
    <format dxfId="8228">
      <pivotArea dataOnly="0" labelOnly="1" fieldPosition="0">
        <references count="5">
          <reference field="0" count="1" selected="0">
            <x v="12"/>
          </reference>
          <reference field="1" count="1" selected="0">
            <x v="487"/>
          </reference>
          <reference field="2" count="1" selected="0">
            <x v="488"/>
          </reference>
          <reference field="3" count="1" selected="0">
            <x v="490"/>
          </reference>
          <reference field="4" count="1">
            <x v="493"/>
          </reference>
        </references>
      </pivotArea>
    </format>
    <format dxfId="8227">
      <pivotArea dataOnly="0" labelOnly="1" fieldPosition="0">
        <references count="5">
          <reference field="0" count="1" selected="0">
            <x v="13"/>
          </reference>
          <reference field="1" count="1" selected="0">
            <x v="488"/>
          </reference>
          <reference field="2" count="1" selected="0">
            <x v="489"/>
          </reference>
          <reference field="3" count="1" selected="0">
            <x v="491"/>
          </reference>
          <reference field="4" count="1">
            <x v="494"/>
          </reference>
        </references>
      </pivotArea>
    </format>
    <format dxfId="8226">
      <pivotArea dataOnly="0" labelOnly="1" fieldPosition="0">
        <references count="5">
          <reference field="0" count="1" selected="0">
            <x v="14"/>
          </reference>
          <reference field="1" count="1" selected="0">
            <x v="489"/>
          </reference>
          <reference field="2" count="1" selected="0">
            <x v="490"/>
          </reference>
          <reference field="3" count="1" selected="0">
            <x v="492"/>
          </reference>
          <reference field="4" count="1">
            <x v="495"/>
          </reference>
        </references>
      </pivotArea>
    </format>
    <format dxfId="8225">
      <pivotArea dataOnly="0" labelOnly="1" fieldPosition="0">
        <references count="5">
          <reference field="0" count="1" selected="0">
            <x v="15"/>
          </reference>
          <reference field="1" count="1" selected="0">
            <x v="490"/>
          </reference>
          <reference field="2" count="1" selected="0">
            <x v="491"/>
          </reference>
          <reference field="3" count="1" selected="0">
            <x v="493"/>
          </reference>
          <reference field="4" count="1">
            <x v="496"/>
          </reference>
        </references>
      </pivotArea>
    </format>
    <format dxfId="8224">
      <pivotArea dataOnly="0" labelOnly="1" fieldPosition="0">
        <references count="5">
          <reference field="0" count="1" selected="0">
            <x v="16"/>
          </reference>
          <reference field="1" count="1" selected="0">
            <x v="491"/>
          </reference>
          <reference field="2" count="1" selected="0">
            <x v="492"/>
          </reference>
          <reference field="3" count="1" selected="0">
            <x v="494"/>
          </reference>
          <reference field="4" count="1">
            <x v="497"/>
          </reference>
        </references>
      </pivotArea>
    </format>
    <format dxfId="8223">
      <pivotArea dataOnly="0" labelOnly="1" fieldPosition="0">
        <references count="5">
          <reference field="0" count="1" selected="0">
            <x v="17"/>
          </reference>
          <reference field="1" count="1" selected="0">
            <x v="492"/>
          </reference>
          <reference field="2" count="1" selected="0">
            <x v="493"/>
          </reference>
          <reference field="3" count="1" selected="0">
            <x v="495"/>
          </reference>
          <reference field="4" count="1">
            <x v="498"/>
          </reference>
        </references>
      </pivotArea>
    </format>
    <format dxfId="8222">
      <pivotArea dataOnly="0" labelOnly="1" fieldPosition="0">
        <references count="5">
          <reference field="0" count="1" selected="0">
            <x v="18"/>
          </reference>
          <reference field="1" count="1" selected="0">
            <x v="493"/>
          </reference>
          <reference field="2" count="1" selected="0">
            <x v="494"/>
          </reference>
          <reference field="3" count="1" selected="0">
            <x v="496"/>
          </reference>
          <reference field="4" count="1">
            <x v="499"/>
          </reference>
        </references>
      </pivotArea>
    </format>
    <format dxfId="8221">
      <pivotArea dataOnly="0" labelOnly="1" fieldPosition="0">
        <references count="5">
          <reference field="0" count="1" selected="0">
            <x v="19"/>
          </reference>
          <reference field="1" count="1" selected="0">
            <x v="494"/>
          </reference>
          <reference field="2" count="1" selected="0">
            <x v="495"/>
          </reference>
          <reference field="3" count="1" selected="0">
            <x v="497"/>
          </reference>
          <reference field="4" count="1">
            <x v="500"/>
          </reference>
        </references>
      </pivotArea>
    </format>
    <format dxfId="8220">
      <pivotArea dataOnly="0" labelOnly="1" fieldPosition="0">
        <references count="5">
          <reference field="0" count="1" selected="0">
            <x v="20"/>
          </reference>
          <reference field="1" count="1" selected="0">
            <x v="495"/>
          </reference>
          <reference field="2" count="1" selected="0">
            <x v="496"/>
          </reference>
          <reference field="3" count="1" selected="0">
            <x v="498"/>
          </reference>
          <reference field="4" count="1">
            <x v="501"/>
          </reference>
        </references>
      </pivotArea>
    </format>
    <format dxfId="8219">
      <pivotArea dataOnly="0" labelOnly="1" fieldPosition="0">
        <references count="5">
          <reference field="0" count="1" selected="0">
            <x v="21"/>
          </reference>
          <reference field="1" count="1" selected="0">
            <x v="496"/>
          </reference>
          <reference field="2" count="1" selected="0">
            <x v="497"/>
          </reference>
          <reference field="3" count="1" selected="0">
            <x v="499"/>
          </reference>
          <reference field="4" count="1">
            <x v="502"/>
          </reference>
        </references>
      </pivotArea>
    </format>
    <format dxfId="8218">
      <pivotArea dataOnly="0" labelOnly="1" fieldPosition="0">
        <references count="5">
          <reference field="0" count="1" selected="0">
            <x v="22"/>
          </reference>
          <reference field="1" count="1" selected="0">
            <x v="497"/>
          </reference>
          <reference field="2" count="1" selected="0">
            <x v="498"/>
          </reference>
          <reference field="3" count="1" selected="0">
            <x v="500"/>
          </reference>
          <reference field="4" count="1">
            <x v="503"/>
          </reference>
        </references>
      </pivotArea>
    </format>
    <format dxfId="8217">
      <pivotArea dataOnly="0" labelOnly="1" fieldPosition="0">
        <references count="5">
          <reference field="0" count="1" selected="0">
            <x v="23"/>
          </reference>
          <reference field="1" count="1" selected="0">
            <x v="498"/>
          </reference>
          <reference field="2" count="1" selected="0">
            <x v="499"/>
          </reference>
          <reference field="3" count="1" selected="0">
            <x v="501"/>
          </reference>
          <reference field="4" count="1">
            <x v="504"/>
          </reference>
        </references>
      </pivotArea>
    </format>
    <format dxfId="8216">
      <pivotArea dataOnly="0" labelOnly="1" fieldPosition="0">
        <references count="5">
          <reference field="0" count="1" selected="0">
            <x v="24"/>
          </reference>
          <reference field="1" count="1" selected="0">
            <x v="499"/>
          </reference>
          <reference field="2" count="1" selected="0">
            <x v="500"/>
          </reference>
          <reference field="3" count="1" selected="0">
            <x v="502"/>
          </reference>
          <reference field="4" count="1">
            <x v="505"/>
          </reference>
        </references>
      </pivotArea>
    </format>
    <format dxfId="8215">
      <pivotArea dataOnly="0" labelOnly="1" fieldPosition="0">
        <references count="5">
          <reference field="0" count="1" selected="0">
            <x v="25"/>
          </reference>
          <reference field="1" count="1" selected="0">
            <x v="500"/>
          </reference>
          <reference field="2" count="1" selected="0">
            <x v="501"/>
          </reference>
          <reference field="3" count="1" selected="0">
            <x v="503"/>
          </reference>
          <reference field="4" count="1">
            <x v="506"/>
          </reference>
        </references>
      </pivotArea>
    </format>
    <format dxfId="8214">
      <pivotArea dataOnly="0" labelOnly="1" fieldPosition="0">
        <references count="5">
          <reference field="0" count="1" selected="0">
            <x v="26"/>
          </reference>
          <reference field="1" count="1" selected="0">
            <x v="501"/>
          </reference>
          <reference field="2" count="1" selected="0">
            <x v="502"/>
          </reference>
          <reference field="3" count="1" selected="0">
            <x v="504"/>
          </reference>
          <reference field="4" count="1">
            <x v="507"/>
          </reference>
        </references>
      </pivotArea>
    </format>
    <format dxfId="8213">
      <pivotArea dataOnly="0" labelOnly="1" fieldPosition="0">
        <references count="5">
          <reference field="0" count="1" selected="0">
            <x v="27"/>
          </reference>
          <reference field="1" count="1" selected="0">
            <x v="502"/>
          </reference>
          <reference field="2" count="1" selected="0">
            <x v="503"/>
          </reference>
          <reference field="3" count="1" selected="0">
            <x v="505"/>
          </reference>
          <reference field="4" count="1">
            <x v="508"/>
          </reference>
        </references>
      </pivotArea>
    </format>
    <format dxfId="8212">
      <pivotArea dataOnly="0" labelOnly="1" fieldPosition="0">
        <references count="5">
          <reference field="0" count="1" selected="0">
            <x v="28"/>
          </reference>
          <reference field="1" count="1" selected="0">
            <x v="503"/>
          </reference>
          <reference field="2" count="1" selected="0">
            <x v="504"/>
          </reference>
          <reference field="3" count="1" selected="0">
            <x v="506"/>
          </reference>
          <reference field="4" count="1">
            <x v="509"/>
          </reference>
        </references>
      </pivotArea>
    </format>
    <format dxfId="8211">
      <pivotArea dataOnly="0" labelOnly="1" fieldPosition="0">
        <references count="5">
          <reference field="0" count="1" selected="0">
            <x v="29"/>
          </reference>
          <reference field="1" count="1" selected="0">
            <x v="504"/>
          </reference>
          <reference field="2" count="1" selected="0">
            <x v="505"/>
          </reference>
          <reference field="3" count="1" selected="0">
            <x v="507"/>
          </reference>
          <reference field="4" count="1">
            <x v="510"/>
          </reference>
        </references>
      </pivotArea>
    </format>
    <format dxfId="8210">
      <pivotArea dataOnly="0" labelOnly="1" fieldPosition="0">
        <references count="5">
          <reference field="0" count="1" selected="0">
            <x v="30"/>
          </reference>
          <reference field="1" count="1" selected="0">
            <x v="505"/>
          </reference>
          <reference field="2" count="1" selected="0">
            <x v="506"/>
          </reference>
          <reference field="3" count="1" selected="0">
            <x v="508"/>
          </reference>
          <reference field="4" count="1">
            <x v="511"/>
          </reference>
        </references>
      </pivotArea>
    </format>
    <format dxfId="8209">
      <pivotArea dataOnly="0" labelOnly="1" fieldPosition="0">
        <references count="5">
          <reference field="0" count="1" selected="0">
            <x v="31"/>
          </reference>
          <reference field="1" count="1" selected="0">
            <x v="506"/>
          </reference>
          <reference field="2" count="1" selected="0">
            <x v="507"/>
          </reference>
          <reference field="3" count="1" selected="0">
            <x v="509"/>
          </reference>
          <reference field="4" count="1">
            <x v="512"/>
          </reference>
        </references>
      </pivotArea>
    </format>
    <format dxfId="8208">
      <pivotArea dataOnly="0" labelOnly="1" fieldPosition="0">
        <references count="5">
          <reference field="0" count="1" selected="0">
            <x v="32"/>
          </reference>
          <reference field="1" count="1" selected="0">
            <x v="507"/>
          </reference>
          <reference field="2" count="1" selected="0">
            <x v="508"/>
          </reference>
          <reference field="3" count="1" selected="0">
            <x v="510"/>
          </reference>
          <reference field="4" count="1">
            <x v="513"/>
          </reference>
        </references>
      </pivotArea>
    </format>
    <format dxfId="8207">
      <pivotArea dataOnly="0" labelOnly="1" fieldPosition="0">
        <references count="5">
          <reference field="0" count="1" selected="0">
            <x v="33"/>
          </reference>
          <reference field="1" count="1" selected="0">
            <x v="508"/>
          </reference>
          <reference field="2" count="1" selected="0">
            <x v="509"/>
          </reference>
          <reference field="3" count="1" selected="0">
            <x v="511"/>
          </reference>
          <reference field="4" count="1">
            <x v="514"/>
          </reference>
        </references>
      </pivotArea>
    </format>
    <format dxfId="8206">
      <pivotArea dataOnly="0" labelOnly="1" fieldPosition="0">
        <references count="5">
          <reference field="0" count="1" selected="0">
            <x v="34"/>
          </reference>
          <reference field="1" count="1" selected="0">
            <x v="509"/>
          </reference>
          <reference field="2" count="1" selected="0">
            <x v="510"/>
          </reference>
          <reference field="3" count="1" selected="0">
            <x v="512"/>
          </reference>
          <reference field="4" count="1">
            <x v="515"/>
          </reference>
        </references>
      </pivotArea>
    </format>
    <format dxfId="8205">
      <pivotArea dataOnly="0" labelOnly="1" fieldPosition="0">
        <references count="5">
          <reference field="0" count="1" selected="0">
            <x v="35"/>
          </reference>
          <reference field="1" count="1" selected="0">
            <x v="510"/>
          </reference>
          <reference field="2" count="1" selected="0">
            <x v="511"/>
          </reference>
          <reference field="3" count="1" selected="0">
            <x v="513"/>
          </reference>
          <reference field="4" count="1">
            <x v="516"/>
          </reference>
        </references>
      </pivotArea>
    </format>
    <format dxfId="8204">
      <pivotArea dataOnly="0" labelOnly="1" fieldPosition="0">
        <references count="5">
          <reference field="0" count="1" selected="0">
            <x v="36"/>
          </reference>
          <reference field="1" count="1" selected="0">
            <x v="511"/>
          </reference>
          <reference field="2" count="1" selected="0">
            <x v="512"/>
          </reference>
          <reference field="3" count="1" selected="0">
            <x v="514"/>
          </reference>
          <reference field="4" count="1">
            <x v="517"/>
          </reference>
        </references>
      </pivotArea>
    </format>
    <format dxfId="8203">
      <pivotArea dataOnly="0" labelOnly="1" fieldPosition="0">
        <references count="5">
          <reference field="0" count="1" selected="0">
            <x v="37"/>
          </reference>
          <reference field="1" count="1" selected="0">
            <x v="512"/>
          </reference>
          <reference field="2" count="1" selected="0">
            <x v="513"/>
          </reference>
          <reference field="3" count="1" selected="0">
            <x v="515"/>
          </reference>
          <reference field="4" count="1">
            <x v="518"/>
          </reference>
        </references>
      </pivotArea>
    </format>
    <format dxfId="8202">
      <pivotArea dataOnly="0" labelOnly="1" fieldPosition="0">
        <references count="5">
          <reference field="0" count="1" selected="0">
            <x v="38"/>
          </reference>
          <reference field="1" count="1" selected="0">
            <x v="513"/>
          </reference>
          <reference field="2" count="1" selected="0">
            <x v="514"/>
          </reference>
          <reference field="3" count="1" selected="0">
            <x v="516"/>
          </reference>
          <reference field="4" count="1">
            <x v="519"/>
          </reference>
        </references>
      </pivotArea>
    </format>
    <format dxfId="8201">
      <pivotArea dataOnly="0" labelOnly="1" fieldPosition="0">
        <references count="5">
          <reference field="0" count="1" selected="0">
            <x v="39"/>
          </reference>
          <reference field="1" count="1" selected="0">
            <x v="514"/>
          </reference>
          <reference field="2" count="1" selected="0">
            <x v="515"/>
          </reference>
          <reference field="3" count="1" selected="0">
            <x v="517"/>
          </reference>
          <reference field="4" count="1">
            <x v="520"/>
          </reference>
        </references>
      </pivotArea>
    </format>
    <format dxfId="8200">
      <pivotArea dataOnly="0" labelOnly="1" fieldPosition="0">
        <references count="5">
          <reference field="0" count="1" selected="0">
            <x v="40"/>
          </reference>
          <reference field="1" count="1" selected="0">
            <x v="515"/>
          </reference>
          <reference field="2" count="1" selected="0">
            <x v="516"/>
          </reference>
          <reference field="3" count="1" selected="0">
            <x v="518"/>
          </reference>
          <reference field="4" count="1">
            <x v="521"/>
          </reference>
        </references>
      </pivotArea>
    </format>
    <format dxfId="8199">
      <pivotArea dataOnly="0" labelOnly="1" fieldPosition="0">
        <references count="5">
          <reference field="0" count="1" selected="0">
            <x v="41"/>
          </reference>
          <reference field="1" count="1" selected="0">
            <x v="516"/>
          </reference>
          <reference field="2" count="1" selected="0">
            <x v="517"/>
          </reference>
          <reference field="3" count="1" selected="0">
            <x v="519"/>
          </reference>
          <reference field="4" count="1">
            <x v="522"/>
          </reference>
        </references>
      </pivotArea>
    </format>
    <format dxfId="8198">
      <pivotArea dataOnly="0" labelOnly="1" fieldPosition="0">
        <references count="5">
          <reference field="0" count="1" selected="0">
            <x v="42"/>
          </reference>
          <reference field="1" count="1" selected="0">
            <x v="517"/>
          </reference>
          <reference field="2" count="1" selected="0">
            <x v="518"/>
          </reference>
          <reference field="3" count="1" selected="0">
            <x v="520"/>
          </reference>
          <reference field="4" count="1">
            <x v="523"/>
          </reference>
        </references>
      </pivotArea>
    </format>
    <format dxfId="8197">
      <pivotArea dataOnly="0" labelOnly="1" fieldPosition="0">
        <references count="5">
          <reference field="0" count="1" selected="0">
            <x v="43"/>
          </reference>
          <reference field="1" count="1" selected="0">
            <x v="518"/>
          </reference>
          <reference field="2" count="1" selected="0">
            <x v="519"/>
          </reference>
          <reference field="3" count="1" selected="0">
            <x v="521"/>
          </reference>
          <reference field="4" count="1">
            <x v="524"/>
          </reference>
        </references>
      </pivotArea>
    </format>
    <format dxfId="8196">
      <pivotArea dataOnly="0" labelOnly="1" fieldPosition="0">
        <references count="5">
          <reference field="0" count="1" selected="0">
            <x v="44"/>
          </reference>
          <reference field="1" count="1" selected="0">
            <x v="519"/>
          </reference>
          <reference field="2" count="1" selected="0">
            <x v="520"/>
          </reference>
          <reference field="3" count="1" selected="0">
            <x v="522"/>
          </reference>
          <reference field="4" count="1">
            <x v="525"/>
          </reference>
        </references>
      </pivotArea>
    </format>
    <format dxfId="8195">
      <pivotArea dataOnly="0" labelOnly="1" fieldPosition="0">
        <references count="5">
          <reference field="0" count="1" selected="0">
            <x v="45"/>
          </reference>
          <reference field="1" count="1" selected="0">
            <x v="520"/>
          </reference>
          <reference field="2" count="1" selected="0">
            <x v="521"/>
          </reference>
          <reference field="3" count="1" selected="0">
            <x v="523"/>
          </reference>
          <reference field="4" count="1">
            <x v="526"/>
          </reference>
        </references>
      </pivotArea>
    </format>
    <format dxfId="8194">
      <pivotArea dataOnly="0" labelOnly="1" fieldPosition="0">
        <references count="5">
          <reference field="0" count="1" selected="0">
            <x v="46"/>
          </reference>
          <reference field="1" count="1" selected="0">
            <x v="521"/>
          </reference>
          <reference field="2" count="1" selected="0">
            <x v="522"/>
          </reference>
          <reference field="3" count="1" selected="0">
            <x v="524"/>
          </reference>
          <reference field="4" count="1">
            <x v="527"/>
          </reference>
        </references>
      </pivotArea>
    </format>
    <format dxfId="8193">
      <pivotArea dataOnly="0" labelOnly="1" fieldPosition="0">
        <references count="5">
          <reference field="0" count="1" selected="0">
            <x v="47"/>
          </reference>
          <reference field="1" count="1" selected="0">
            <x v="522"/>
          </reference>
          <reference field="2" count="1" selected="0">
            <x v="523"/>
          </reference>
          <reference field="3" count="1" selected="0">
            <x v="525"/>
          </reference>
          <reference field="4" count="1">
            <x v="528"/>
          </reference>
        </references>
      </pivotArea>
    </format>
    <format dxfId="8192">
      <pivotArea dataOnly="0" labelOnly="1" fieldPosition="0">
        <references count="5">
          <reference field="0" count="1" selected="0">
            <x v="48"/>
          </reference>
          <reference field="1" count="1" selected="0">
            <x v="523"/>
          </reference>
          <reference field="2" count="1" selected="0">
            <x v="524"/>
          </reference>
          <reference field="3" count="1" selected="0">
            <x v="526"/>
          </reference>
          <reference field="4" count="1">
            <x v="529"/>
          </reference>
        </references>
      </pivotArea>
    </format>
    <format dxfId="8191">
      <pivotArea dataOnly="0" labelOnly="1" fieldPosition="0">
        <references count="5">
          <reference field="0" count="1" selected="0">
            <x v="49"/>
          </reference>
          <reference field="1" count="1" selected="0">
            <x v="524"/>
          </reference>
          <reference field="2" count="1" selected="0">
            <x v="525"/>
          </reference>
          <reference field="3" count="1" selected="0">
            <x v="527"/>
          </reference>
          <reference field="4" count="1">
            <x v="530"/>
          </reference>
        </references>
      </pivotArea>
    </format>
    <format dxfId="8190">
      <pivotArea dataOnly="0" labelOnly="1" fieldPosition="0">
        <references count="5">
          <reference field="0" count="1" selected="0">
            <x v="50"/>
          </reference>
          <reference field="1" count="1" selected="0">
            <x v="525"/>
          </reference>
          <reference field="2" count="1" selected="0">
            <x v="526"/>
          </reference>
          <reference field="3" count="1" selected="0">
            <x v="528"/>
          </reference>
          <reference field="4" count="1">
            <x v="531"/>
          </reference>
        </references>
      </pivotArea>
    </format>
    <format dxfId="8189">
      <pivotArea dataOnly="0" labelOnly="1" fieldPosition="0">
        <references count="5">
          <reference field="0" count="1" selected="0">
            <x v="51"/>
          </reference>
          <reference field="1" count="1" selected="0">
            <x v="526"/>
          </reference>
          <reference field="2" count="1" selected="0">
            <x v="527"/>
          </reference>
          <reference field="3" count="1" selected="0">
            <x v="529"/>
          </reference>
          <reference field="4" count="1">
            <x v="532"/>
          </reference>
        </references>
      </pivotArea>
    </format>
    <format dxfId="8188">
      <pivotArea dataOnly="0" labelOnly="1" fieldPosition="0">
        <references count="5">
          <reference field="0" count="1" selected="0">
            <x v="52"/>
          </reference>
          <reference field="1" count="1" selected="0">
            <x v="527"/>
          </reference>
          <reference field="2" count="1" selected="0">
            <x v="528"/>
          </reference>
          <reference field="3" count="1" selected="0">
            <x v="530"/>
          </reference>
          <reference field="4" count="1">
            <x v="533"/>
          </reference>
        </references>
      </pivotArea>
    </format>
    <format dxfId="8187">
      <pivotArea dataOnly="0" labelOnly="1" fieldPosition="0">
        <references count="5">
          <reference field="0" count="1" selected="0">
            <x v="53"/>
          </reference>
          <reference field="1" count="1" selected="0">
            <x v="528"/>
          </reference>
          <reference field="2" count="1" selected="0">
            <x v="529"/>
          </reference>
          <reference field="3" count="1" selected="0">
            <x v="531"/>
          </reference>
          <reference field="4" count="1">
            <x v="534"/>
          </reference>
        </references>
      </pivotArea>
    </format>
    <format dxfId="8186">
      <pivotArea dataOnly="0" labelOnly="1" fieldPosition="0">
        <references count="5">
          <reference field="0" count="1" selected="0">
            <x v="54"/>
          </reference>
          <reference field="1" count="1" selected="0">
            <x v="529"/>
          </reference>
          <reference field="2" count="1" selected="0">
            <x v="530"/>
          </reference>
          <reference field="3" count="1" selected="0">
            <x v="532"/>
          </reference>
          <reference field="4" count="1">
            <x v="535"/>
          </reference>
        </references>
      </pivotArea>
    </format>
    <format dxfId="8185">
      <pivotArea dataOnly="0" labelOnly="1" fieldPosition="0">
        <references count="5">
          <reference field="0" count="1" selected="0">
            <x v="55"/>
          </reference>
          <reference field="1" count="1" selected="0">
            <x v="530"/>
          </reference>
          <reference field="2" count="1" selected="0">
            <x v="531"/>
          </reference>
          <reference field="3" count="1" selected="0">
            <x v="533"/>
          </reference>
          <reference field="4" count="1">
            <x v="536"/>
          </reference>
        </references>
      </pivotArea>
    </format>
    <format dxfId="8184">
      <pivotArea dataOnly="0" labelOnly="1" fieldPosition="0">
        <references count="5">
          <reference field="0" count="1" selected="0">
            <x v="56"/>
          </reference>
          <reference field="1" count="1" selected="0">
            <x v="531"/>
          </reference>
          <reference field="2" count="1" selected="0">
            <x v="532"/>
          </reference>
          <reference field="3" count="1" selected="0">
            <x v="534"/>
          </reference>
          <reference field="4" count="1">
            <x v="537"/>
          </reference>
        </references>
      </pivotArea>
    </format>
    <format dxfId="8183">
      <pivotArea dataOnly="0" labelOnly="1" fieldPosition="0">
        <references count="5">
          <reference field="0" count="1" selected="0">
            <x v="57"/>
          </reference>
          <reference field="1" count="1" selected="0">
            <x v="532"/>
          </reference>
          <reference field="2" count="1" selected="0">
            <x v="533"/>
          </reference>
          <reference field="3" count="1" selected="0">
            <x v="535"/>
          </reference>
          <reference field="4" count="1">
            <x v="538"/>
          </reference>
        </references>
      </pivotArea>
    </format>
    <format dxfId="8182">
      <pivotArea dataOnly="0" labelOnly="1" fieldPosition="0">
        <references count="5">
          <reference field="0" count="1" selected="0">
            <x v="58"/>
          </reference>
          <reference field="1" count="1" selected="0">
            <x v="533"/>
          </reference>
          <reference field="2" count="1" selected="0">
            <x v="534"/>
          </reference>
          <reference field="3" count="1" selected="0">
            <x v="536"/>
          </reference>
          <reference field="4" count="1">
            <x v="539"/>
          </reference>
        </references>
      </pivotArea>
    </format>
    <format dxfId="8181">
      <pivotArea dataOnly="0" labelOnly="1" fieldPosition="0">
        <references count="5">
          <reference field="0" count="1" selected="0">
            <x v="59"/>
          </reference>
          <reference field="1" count="1" selected="0">
            <x v="534"/>
          </reference>
          <reference field="2" count="1" selected="0">
            <x v="535"/>
          </reference>
          <reference field="3" count="1" selected="0">
            <x v="537"/>
          </reference>
          <reference field="4" count="1">
            <x v="540"/>
          </reference>
        </references>
      </pivotArea>
    </format>
    <format dxfId="8180">
      <pivotArea dataOnly="0" labelOnly="1" fieldPosition="0">
        <references count="5">
          <reference field="0" count="1" selected="0">
            <x v="60"/>
          </reference>
          <reference field="1" count="1" selected="0">
            <x v="535"/>
          </reference>
          <reference field="2" count="1" selected="0">
            <x v="536"/>
          </reference>
          <reference field="3" count="1" selected="0">
            <x v="538"/>
          </reference>
          <reference field="4" count="1">
            <x v="541"/>
          </reference>
        </references>
      </pivotArea>
    </format>
    <format dxfId="8179">
      <pivotArea dataOnly="0" labelOnly="1" fieldPosition="0">
        <references count="5">
          <reference field="0" count="1" selected="0">
            <x v="61"/>
          </reference>
          <reference field="1" count="1" selected="0">
            <x v="536"/>
          </reference>
          <reference field="2" count="1" selected="0">
            <x v="537"/>
          </reference>
          <reference field="3" count="1" selected="0">
            <x v="539"/>
          </reference>
          <reference field="4" count="1">
            <x v="542"/>
          </reference>
        </references>
      </pivotArea>
    </format>
    <format dxfId="8178">
      <pivotArea dataOnly="0" labelOnly="1" fieldPosition="0">
        <references count="5">
          <reference field="0" count="1" selected="0">
            <x v="62"/>
          </reference>
          <reference field="1" count="1" selected="0">
            <x v="537"/>
          </reference>
          <reference field="2" count="1" selected="0">
            <x v="538"/>
          </reference>
          <reference field="3" count="1" selected="0">
            <x v="540"/>
          </reference>
          <reference field="4" count="1">
            <x v="543"/>
          </reference>
        </references>
      </pivotArea>
    </format>
    <format dxfId="8177">
      <pivotArea dataOnly="0" labelOnly="1" fieldPosition="0">
        <references count="5">
          <reference field="0" count="1" selected="0">
            <x v="63"/>
          </reference>
          <reference field="1" count="1" selected="0">
            <x v="538"/>
          </reference>
          <reference field="2" count="1" selected="0">
            <x v="539"/>
          </reference>
          <reference field="3" count="1" selected="0">
            <x v="541"/>
          </reference>
          <reference field="4" count="1">
            <x v="544"/>
          </reference>
        </references>
      </pivotArea>
    </format>
    <format dxfId="8176">
      <pivotArea dataOnly="0" labelOnly="1" fieldPosition="0">
        <references count="5">
          <reference field="0" count="1" selected="0">
            <x v="64"/>
          </reference>
          <reference field="1" count="1" selected="0">
            <x v="539"/>
          </reference>
          <reference field="2" count="1" selected="0">
            <x v="540"/>
          </reference>
          <reference field="3" count="1" selected="0">
            <x v="542"/>
          </reference>
          <reference field="4" count="1">
            <x v="545"/>
          </reference>
        </references>
      </pivotArea>
    </format>
    <format dxfId="8175">
      <pivotArea dataOnly="0" labelOnly="1" fieldPosition="0">
        <references count="5">
          <reference field="0" count="1" selected="0">
            <x v="65"/>
          </reference>
          <reference field="1" count="1" selected="0">
            <x v="540"/>
          </reference>
          <reference field="2" count="1" selected="0">
            <x v="541"/>
          </reference>
          <reference field="3" count="1" selected="0">
            <x v="543"/>
          </reference>
          <reference field="4" count="1">
            <x v="546"/>
          </reference>
        </references>
      </pivotArea>
    </format>
    <format dxfId="8174">
      <pivotArea dataOnly="0" labelOnly="1" fieldPosition="0">
        <references count="5">
          <reference field="0" count="1" selected="0">
            <x v="66"/>
          </reference>
          <reference field="1" count="1" selected="0">
            <x v="541"/>
          </reference>
          <reference field="2" count="1" selected="0">
            <x v="542"/>
          </reference>
          <reference field="3" count="1" selected="0">
            <x v="544"/>
          </reference>
          <reference field="4" count="1">
            <x v="547"/>
          </reference>
        </references>
      </pivotArea>
    </format>
    <format dxfId="8173">
      <pivotArea dataOnly="0" labelOnly="1" fieldPosition="0">
        <references count="5">
          <reference field="0" count="1" selected="0">
            <x v="67"/>
          </reference>
          <reference field="1" count="1" selected="0">
            <x v="542"/>
          </reference>
          <reference field="2" count="1" selected="0">
            <x v="543"/>
          </reference>
          <reference field="3" count="1" selected="0">
            <x v="545"/>
          </reference>
          <reference field="4" count="1">
            <x v="548"/>
          </reference>
        </references>
      </pivotArea>
    </format>
    <format dxfId="8172">
      <pivotArea dataOnly="0" labelOnly="1" fieldPosition="0">
        <references count="5">
          <reference field="0" count="1" selected="0">
            <x v="68"/>
          </reference>
          <reference field="1" count="1" selected="0">
            <x v="543"/>
          </reference>
          <reference field="2" count="1" selected="0">
            <x v="544"/>
          </reference>
          <reference field="3" count="1" selected="0">
            <x v="546"/>
          </reference>
          <reference field="4" count="1">
            <x v="549"/>
          </reference>
        </references>
      </pivotArea>
    </format>
    <format dxfId="8171">
      <pivotArea dataOnly="0" labelOnly="1" fieldPosition="0">
        <references count="5">
          <reference field="0" count="1" selected="0">
            <x v="69"/>
          </reference>
          <reference field="1" count="1" selected="0">
            <x v="544"/>
          </reference>
          <reference field="2" count="1" selected="0">
            <x v="545"/>
          </reference>
          <reference field="3" count="1" selected="0">
            <x v="547"/>
          </reference>
          <reference field="4" count="1">
            <x v="550"/>
          </reference>
        </references>
      </pivotArea>
    </format>
    <format dxfId="8170">
      <pivotArea dataOnly="0" labelOnly="1" fieldPosition="0">
        <references count="5">
          <reference field="0" count="1" selected="0">
            <x v="70"/>
          </reference>
          <reference field="1" count="1" selected="0">
            <x v="545"/>
          </reference>
          <reference field="2" count="1" selected="0">
            <x v="546"/>
          </reference>
          <reference field="3" count="1" selected="0">
            <x v="548"/>
          </reference>
          <reference field="4" count="1">
            <x v="551"/>
          </reference>
        </references>
      </pivotArea>
    </format>
    <format dxfId="8169">
      <pivotArea dataOnly="0" labelOnly="1" fieldPosition="0">
        <references count="5">
          <reference field="0" count="1" selected="0">
            <x v="71"/>
          </reference>
          <reference field="1" count="1" selected="0">
            <x v="546"/>
          </reference>
          <reference field="2" count="1" selected="0">
            <x v="547"/>
          </reference>
          <reference field="3" count="1" selected="0">
            <x v="549"/>
          </reference>
          <reference field="4" count="1">
            <x v="552"/>
          </reference>
        </references>
      </pivotArea>
    </format>
    <format dxfId="8168">
      <pivotArea dataOnly="0" labelOnly="1" fieldPosition="0">
        <references count="5">
          <reference field="0" count="1" selected="0">
            <x v="72"/>
          </reference>
          <reference field="1" count="1" selected="0">
            <x v="547"/>
          </reference>
          <reference field="2" count="1" selected="0">
            <x v="548"/>
          </reference>
          <reference field="3" count="1" selected="0">
            <x v="550"/>
          </reference>
          <reference field="4" count="1">
            <x v="553"/>
          </reference>
        </references>
      </pivotArea>
    </format>
    <format dxfId="8167">
      <pivotArea dataOnly="0" labelOnly="1" fieldPosition="0">
        <references count="5">
          <reference field="0" count="1" selected="0">
            <x v="73"/>
          </reference>
          <reference field="1" count="1" selected="0">
            <x v="548"/>
          </reference>
          <reference field="2" count="1" selected="0">
            <x v="549"/>
          </reference>
          <reference field="3" count="1" selected="0">
            <x v="551"/>
          </reference>
          <reference field="4" count="1">
            <x v="554"/>
          </reference>
        </references>
      </pivotArea>
    </format>
    <format dxfId="8166">
      <pivotArea dataOnly="0" labelOnly="1" fieldPosition="0">
        <references count="5">
          <reference field="0" count="1" selected="0">
            <x v="74"/>
          </reference>
          <reference field="1" count="1" selected="0">
            <x v="549"/>
          </reference>
          <reference field="2" count="1" selected="0">
            <x v="550"/>
          </reference>
          <reference field="3" count="1" selected="0">
            <x v="552"/>
          </reference>
          <reference field="4" count="1">
            <x v="555"/>
          </reference>
        </references>
      </pivotArea>
    </format>
    <format dxfId="8165">
      <pivotArea dataOnly="0" labelOnly="1" fieldPosition="0">
        <references count="5">
          <reference field="0" count="1" selected="0">
            <x v="75"/>
          </reference>
          <reference field="1" count="1" selected="0">
            <x v="550"/>
          </reference>
          <reference field="2" count="1" selected="0">
            <x v="551"/>
          </reference>
          <reference field="3" count="1" selected="0">
            <x v="553"/>
          </reference>
          <reference field="4" count="1">
            <x v="556"/>
          </reference>
        </references>
      </pivotArea>
    </format>
    <format dxfId="8164">
      <pivotArea dataOnly="0" labelOnly="1" fieldPosition="0">
        <references count="5">
          <reference field="0" count="1" selected="0">
            <x v="76"/>
          </reference>
          <reference field="1" count="1" selected="0">
            <x v="551"/>
          </reference>
          <reference field="2" count="1" selected="0">
            <x v="552"/>
          </reference>
          <reference field="3" count="1" selected="0">
            <x v="554"/>
          </reference>
          <reference field="4" count="1">
            <x v="557"/>
          </reference>
        </references>
      </pivotArea>
    </format>
    <format dxfId="8163">
      <pivotArea dataOnly="0" labelOnly="1" fieldPosition="0">
        <references count="5">
          <reference field="0" count="1" selected="0">
            <x v="77"/>
          </reference>
          <reference field="1" count="1" selected="0">
            <x v="552"/>
          </reference>
          <reference field="2" count="1" selected="0">
            <x v="553"/>
          </reference>
          <reference field="3" count="1" selected="0">
            <x v="555"/>
          </reference>
          <reference field="4" count="1">
            <x v="558"/>
          </reference>
        </references>
      </pivotArea>
    </format>
    <format dxfId="8162">
      <pivotArea dataOnly="0" labelOnly="1" fieldPosition="0">
        <references count="5">
          <reference field="0" count="1" selected="0">
            <x v="78"/>
          </reference>
          <reference field="1" count="1" selected="0">
            <x v="553"/>
          </reference>
          <reference field="2" count="1" selected="0">
            <x v="554"/>
          </reference>
          <reference field="3" count="1" selected="0">
            <x v="556"/>
          </reference>
          <reference field="4" count="1">
            <x v="559"/>
          </reference>
        </references>
      </pivotArea>
    </format>
    <format dxfId="8161">
      <pivotArea dataOnly="0" labelOnly="1" fieldPosition="0">
        <references count="5">
          <reference field="0" count="1" selected="0">
            <x v="79"/>
          </reference>
          <reference field="1" count="1" selected="0">
            <x v="554"/>
          </reference>
          <reference field="2" count="1" selected="0">
            <x v="555"/>
          </reference>
          <reference field="3" count="1" selected="0">
            <x v="557"/>
          </reference>
          <reference field="4" count="1">
            <x v="560"/>
          </reference>
        </references>
      </pivotArea>
    </format>
    <format dxfId="8160">
      <pivotArea dataOnly="0" labelOnly="1" fieldPosition="0">
        <references count="5">
          <reference field="0" count="1" selected="0">
            <x v="80"/>
          </reference>
          <reference field="1" count="1" selected="0">
            <x v="555"/>
          </reference>
          <reference field="2" count="1" selected="0">
            <x v="556"/>
          </reference>
          <reference field="3" count="1" selected="0">
            <x v="558"/>
          </reference>
          <reference field="4" count="1">
            <x v="561"/>
          </reference>
        </references>
      </pivotArea>
    </format>
    <format dxfId="8159">
      <pivotArea dataOnly="0" labelOnly="1" fieldPosition="0">
        <references count="5">
          <reference field="0" count="1" selected="0">
            <x v="81"/>
          </reference>
          <reference field="1" count="1" selected="0">
            <x v="556"/>
          </reference>
          <reference field="2" count="1" selected="0">
            <x v="557"/>
          </reference>
          <reference field="3" count="1" selected="0">
            <x v="559"/>
          </reference>
          <reference field="4" count="1">
            <x v="562"/>
          </reference>
        </references>
      </pivotArea>
    </format>
    <format dxfId="8158">
      <pivotArea dataOnly="0" labelOnly="1" fieldPosition="0">
        <references count="5">
          <reference field="0" count="1" selected="0">
            <x v="82"/>
          </reference>
          <reference field="1" count="1" selected="0">
            <x v="557"/>
          </reference>
          <reference field="2" count="1" selected="0">
            <x v="558"/>
          </reference>
          <reference field="3" count="1" selected="0">
            <x v="560"/>
          </reference>
          <reference field="4" count="1">
            <x v="563"/>
          </reference>
        </references>
      </pivotArea>
    </format>
    <format dxfId="8157">
      <pivotArea dataOnly="0" labelOnly="1" fieldPosition="0">
        <references count="5">
          <reference field="0" count="1" selected="0">
            <x v="83"/>
          </reference>
          <reference field="1" count="1" selected="0">
            <x v="558"/>
          </reference>
          <reference field="2" count="1" selected="0">
            <x v="559"/>
          </reference>
          <reference field="3" count="1" selected="0">
            <x v="561"/>
          </reference>
          <reference field="4" count="1">
            <x v="564"/>
          </reference>
        </references>
      </pivotArea>
    </format>
    <format dxfId="8156">
      <pivotArea dataOnly="0" labelOnly="1" fieldPosition="0">
        <references count="5">
          <reference field="0" count="1" selected="0">
            <x v="84"/>
          </reference>
          <reference field="1" count="1" selected="0">
            <x v="559"/>
          </reference>
          <reference field="2" count="1" selected="0">
            <x v="560"/>
          </reference>
          <reference field="3" count="1" selected="0">
            <x v="562"/>
          </reference>
          <reference field="4" count="1">
            <x v="565"/>
          </reference>
        </references>
      </pivotArea>
    </format>
    <format dxfId="8155">
      <pivotArea dataOnly="0" labelOnly="1" fieldPosition="0">
        <references count="5">
          <reference field="0" count="1" selected="0">
            <x v="85"/>
          </reference>
          <reference field="1" count="1" selected="0">
            <x v="560"/>
          </reference>
          <reference field="2" count="1" selected="0">
            <x v="561"/>
          </reference>
          <reference field="3" count="1" selected="0">
            <x v="563"/>
          </reference>
          <reference field="4" count="1">
            <x v="566"/>
          </reference>
        </references>
      </pivotArea>
    </format>
    <format dxfId="8154">
      <pivotArea dataOnly="0" labelOnly="1" fieldPosition="0">
        <references count="5">
          <reference field="0" count="1" selected="0">
            <x v="86"/>
          </reference>
          <reference field="1" count="1" selected="0">
            <x v="561"/>
          </reference>
          <reference field="2" count="1" selected="0">
            <x v="562"/>
          </reference>
          <reference field="3" count="1" selected="0">
            <x v="564"/>
          </reference>
          <reference field="4" count="1">
            <x v="567"/>
          </reference>
        </references>
      </pivotArea>
    </format>
    <format dxfId="8153">
      <pivotArea dataOnly="0" labelOnly="1" fieldPosition="0">
        <references count="5">
          <reference field="0" count="1" selected="0">
            <x v="87"/>
          </reference>
          <reference field="1" count="1" selected="0">
            <x v="562"/>
          </reference>
          <reference field="2" count="1" selected="0">
            <x v="563"/>
          </reference>
          <reference field="3" count="1" selected="0">
            <x v="565"/>
          </reference>
          <reference field="4" count="1">
            <x v="568"/>
          </reference>
        </references>
      </pivotArea>
    </format>
    <format dxfId="8152">
      <pivotArea dataOnly="0" labelOnly="1" fieldPosition="0">
        <references count="5">
          <reference field="0" count="1" selected="0">
            <x v="88"/>
          </reference>
          <reference field="1" count="1" selected="0">
            <x v="563"/>
          </reference>
          <reference field="2" count="1" selected="0">
            <x v="564"/>
          </reference>
          <reference field="3" count="1" selected="0">
            <x v="566"/>
          </reference>
          <reference field="4" count="1">
            <x v="569"/>
          </reference>
        </references>
      </pivotArea>
    </format>
    <format dxfId="8151">
      <pivotArea dataOnly="0" labelOnly="1" fieldPosition="0">
        <references count="5">
          <reference field="0" count="1" selected="0">
            <x v="89"/>
          </reference>
          <reference field="1" count="1" selected="0">
            <x v="564"/>
          </reference>
          <reference field="2" count="1" selected="0">
            <x v="565"/>
          </reference>
          <reference field="3" count="1" selected="0">
            <x v="567"/>
          </reference>
          <reference field="4" count="1">
            <x v="570"/>
          </reference>
        </references>
      </pivotArea>
    </format>
    <format dxfId="8150">
      <pivotArea dataOnly="0" labelOnly="1" fieldPosition="0">
        <references count="5">
          <reference field="0" count="1" selected="0">
            <x v="90"/>
          </reference>
          <reference field="1" count="1" selected="0">
            <x v="565"/>
          </reference>
          <reference field="2" count="1" selected="0">
            <x v="566"/>
          </reference>
          <reference field="3" count="1" selected="0">
            <x v="568"/>
          </reference>
          <reference field="4" count="1">
            <x v="571"/>
          </reference>
        </references>
      </pivotArea>
    </format>
    <format dxfId="8149">
      <pivotArea dataOnly="0" labelOnly="1" fieldPosition="0">
        <references count="5">
          <reference field="0" count="1" selected="0">
            <x v="91"/>
          </reference>
          <reference field="1" count="1" selected="0">
            <x v="566"/>
          </reference>
          <reference field="2" count="1" selected="0">
            <x v="567"/>
          </reference>
          <reference field="3" count="1" selected="0">
            <x v="569"/>
          </reference>
          <reference field="4" count="1">
            <x v="572"/>
          </reference>
        </references>
      </pivotArea>
    </format>
    <format dxfId="8148">
      <pivotArea dataOnly="0" labelOnly="1" fieldPosition="0">
        <references count="5">
          <reference field="0" count="1" selected="0">
            <x v="92"/>
          </reference>
          <reference field="1" count="1" selected="0">
            <x v="567"/>
          </reference>
          <reference field="2" count="1" selected="0">
            <x v="568"/>
          </reference>
          <reference field="3" count="1" selected="0">
            <x v="570"/>
          </reference>
          <reference field="4" count="1">
            <x v="573"/>
          </reference>
        </references>
      </pivotArea>
    </format>
    <format dxfId="8147">
      <pivotArea dataOnly="0" labelOnly="1" fieldPosition="0">
        <references count="5">
          <reference field="0" count="1" selected="0">
            <x v="93"/>
          </reference>
          <reference field="1" count="1" selected="0">
            <x v="568"/>
          </reference>
          <reference field="2" count="1" selected="0">
            <x v="569"/>
          </reference>
          <reference field="3" count="1" selected="0">
            <x v="571"/>
          </reference>
          <reference field="4" count="1">
            <x v="574"/>
          </reference>
        </references>
      </pivotArea>
    </format>
    <format dxfId="8146">
      <pivotArea dataOnly="0" labelOnly="1" fieldPosition="0">
        <references count="5">
          <reference field="0" count="1" selected="0">
            <x v="94"/>
          </reference>
          <reference field="1" count="1" selected="0">
            <x v="569"/>
          </reference>
          <reference field="2" count="1" selected="0">
            <x v="570"/>
          </reference>
          <reference field="3" count="1" selected="0">
            <x v="572"/>
          </reference>
          <reference field="4" count="1">
            <x v="575"/>
          </reference>
        </references>
      </pivotArea>
    </format>
    <format dxfId="8145">
      <pivotArea dataOnly="0" labelOnly="1" fieldPosition="0">
        <references count="5">
          <reference field="0" count="1" selected="0">
            <x v="95"/>
          </reference>
          <reference field="1" count="1" selected="0">
            <x v="570"/>
          </reference>
          <reference field="2" count="1" selected="0">
            <x v="571"/>
          </reference>
          <reference field="3" count="1" selected="0">
            <x v="573"/>
          </reference>
          <reference field="4" count="1">
            <x v="576"/>
          </reference>
        </references>
      </pivotArea>
    </format>
    <format dxfId="8144">
      <pivotArea dataOnly="0" labelOnly="1" fieldPosition="0">
        <references count="5">
          <reference field="0" count="1" selected="0">
            <x v="96"/>
          </reference>
          <reference field="1" count="1" selected="0">
            <x v="571"/>
          </reference>
          <reference field="2" count="1" selected="0">
            <x v="572"/>
          </reference>
          <reference field="3" count="1" selected="0">
            <x v="574"/>
          </reference>
          <reference field="4" count="1">
            <x v="577"/>
          </reference>
        </references>
      </pivotArea>
    </format>
    <format dxfId="8143">
      <pivotArea dataOnly="0" labelOnly="1" fieldPosition="0">
        <references count="5">
          <reference field="0" count="1" selected="0">
            <x v="97"/>
          </reference>
          <reference field="1" count="1" selected="0">
            <x v="572"/>
          </reference>
          <reference field="2" count="1" selected="0">
            <x v="573"/>
          </reference>
          <reference field="3" count="1" selected="0">
            <x v="575"/>
          </reference>
          <reference field="4" count="1">
            <x v="578"/>
          </reference>
        </references>
      </pivotArea>
    </format>
    <format dxfId="8142">
      <pivotArea dataOnly="0" labelOnly="1" fieldPosition="0">
        <references count="5">
          <reference field="0" count="1" selected="0">
            <x v="98"/>
          </reference>
          <reference field="1" count="1" selected="0">
            <x v="573"/>
          </reference>
          <reference field="2" count="1" selected="0">
            <x v="574"/>
          </reference>
          <reference field="3" count="1" selected="0">
            <x v="576"/>
          </reference>
          <reference field="4" count="1">
            <x v="579"/>
          </reference>
        </references>
      </pivotArea>
    </format>
    <format dxfId="8141">
      <pivotArea dataOnly="0" labelOnly="1" fieldPosition="0">
        <references count="5">
          <reference field="0" count="1" selected="0">
            <x v="99"/>
          </reference>
          <reference field="1" count="1" selected="0">
            <x v="574"/>
          </reference>
          <reference field="2" count="1" selected="0">
            <x v="575"/>
          </reference>
          <reference field="3" count="1" selected="0">
            <x v="577"/>
          </reference>
          <reference field="4" count="1">
            <x v="580"/>
          </reference>
        </references>
      </pivotArea>
    </format>
    <format dxfId="8140">
      <pivotArea dataOnly="0" labelOnly="1" fieldPosition="0">
        <references count="5">
          <reference field="0" count="1" selected="0">
            <x v="100"/>
          </reference>
          <reference field="1" count="1" selected="0">
            <x v="575"/>
          </reference>
          <reference field="2" count="1" selected="0">
            <x v="576"/>
          </reference>
          <reference field="3" count="1" selected="0">
            <x v="578"/>
          </reference>
          <reference field="4" count="1">
            <x v="581"/>
          </reference>
        </references>
      </pivotArea>
    </format>
    <format dxfId="8139">
      <pivotArea dataOnly="0" labelOnly="1" fieldPosition="0">
        <references count="5">
          <reference field="0" count="1" selected="0">
            <x v="101"/>
          </reference>
          <reference field="1" count="1" selected="0">
            <x v="576"/>
          </reference>
          <reference field="2" count="1" selected="0">
            <x v="577"/>
          </reference>
          <reference field="3" count="1" selected="0">
            <x v="579"/>
          </reference>
          <reference field="4" count="1">
            <x v="582"/>
          </reference>
        </references>
      </pivotArea>
    </format>
    <format dxfId="8138">
      <pivotArea dataOnly="0" labelOnly="1" fieldPosition="0">
        <references count="5">
          <reference field="0" count="1" selected="0">
            <x v="102"/>
          </reference>
          <reference field="1" count="1" selected="0">
            <x v="577"/>
          </reference>
          <reference field="2" count="1" selected="0">
            <x v="578"/>
          </reference>
          <reference field="3" count="1" selected="0">
            <x v="580"/>
          </reference>
          <reference field="4" count="1">
            <x v="583"/>
          </reference>
        </references>
      </pivotArea>
    </format>
    <format dxfId="8137">
      <pivotArea dataOnly="0" labelOnly="1" fieldPosition="0">
        <references count="5">
          <reference field="0" count="1" selected="0">
            <x v="103"/>
          </reference>
          <reference field="1" count="1" selected="0">
            <x v="578"/>
          </reference>
          <reference field="2" count="1" selected="0">
            <x v="579"/>
          </reference>
          <reference field="3" count="1" selected="0">
            <x v="581"/>
          </reference>
          <reference field="4" count="1">
            <x v="584"/>
          </reference>
        </references>
      </pivotArea>
    </format>
    <format dxfId="8136">
      <pivotArea dataOnly="0" labelOnly="1" fieldPosition="0">
        <references count="5">
          <reference field="0" count="1" selected="0">
            <x v="104"/>
          </reference>
          <reference field="1" count="1" selected="0">
            <x v="579"/>
          </reference>
          <reference field="2" count="1" selected="0">
            <x v="580"/>
          </reference>
          <reference field="3" count="1" selected="0">
            <x v="582"/>
          </reference>
          <reference field="4" count="1">
            <x v="585"/>
          </reference>
        </references>
      </pivotArea>
    </format>
    <format dxfId="8135">
      <pivotArea dataOnly="0" labelOnly="1" fieldPosition="0">
        <references count="5">
          <reference field="0" count="1" selected="0">
            <x v="105"/>
          </reference>
          <reference field="1" count="1" selected="0">
            <x v="580"/>
          </reference>
          <reference field="2" count="1" selected="0">
            <x v="581"/>
          </reference>
          <reference field="3" count="1" selected="0">
            <x v="583"/>
          </reference>
          <reference field="4" count="1">
            <x v="586"/>
          </reference>
        </references>
      </pivotArea>
    </format>
    <format dxfId="8134">
      <pivotArea dataOnly="0" labelOnly="1" fieldPosition="0">
        <references count="5">
          <reference field="0" count="1" selected="0">
            <x v="106"/>
          </reference>
          <reference field="1" count="1" selected="0">
            <x v="581"/>
          </reference>
          <reference field="2" count="1" selected="0">
            <x v="582"/>
          </reference>
          <reference field="3" count="1" selected="0">
            <x v="584"/>
          </reference>
          <reference field="4" count="1">
            <x v="587"/>
          </reference>
        </references>
      </pivotArea>
    </format>
    <format dxfId="8133">
      <pivotArea dataOnly="0" labelOnly="1" fieldPosition="0">
        <references count="5">
          <reference field="0" count="1" selected="0">
            <x v="107"/>
          </reference>
          <reference field="1" count="1" selected="0">
            <x v="582"/>
          </reference>
          <reference field="2" count="1" selected="0">
            <x v="583"/>
          </reference>
          <reference field="3" count="1" selected="0">
            <x v="585"/>
          </reference>
          <reference field="4" count="1">
            <x v="588"/>
          </reference>
        </references>
      </pivotArea>
    </format>
    <format dxfId="8132">
      <pivotArea dataOnly="0" labelOnly="1" fieldPosition="0">
        <references count="5">
          <reference field="0" count="1" selected="0">
            <x v="108"/>
          </reference>
          <reference field="1" count="1" selected="0">
            <x v="583"/>
          </reference>
          <reference field="2" count="1" selected="0">
            <x v="584"/>
          </reference>
          <reference field="3" count="1" selected="0">
            <x v="586"/>
          </reference>
          <reference field="4" count="1">
            <x v="589"/>
          </reference>
        </references>
      </pivotArea>
    </format>
    <format dxfId="8131">
      <pivotArea dataOnly="0" labelOnly="1" fieldPosition="0">
        <references count="5">
          <reference field="0" count="1" selected="0">
            <x v="109"/>
          </reference>
          <reference field="1" count="1" selected="0">
            <x v="584"/>
          </reference>
          <reference field="2" count="1" selected="0">
            <x v="585"/>
          </reference>
          <reference field="3" count="1" selected="0">
            <x v="587"/>
          </reference>
          <reference field="4" count="1">
            <x v="590"/>
          </reference>
        </references>
      </pivotArea>
    </format>
    <format dxfId="8130">
      <pivotArea dataOnly="0" labelOnly="1" fieldPosition="0">
        <references count="5">
          <reference field="0" count="1" selected="0">
            <x v="110"/>
          </reference>
          <reference field="1" count="1" selected="0">
            <x v="585"/>
          </reference>
          <reference field="2" count="1" selected="0">
            <x v="586"/>
          </reference>
          <reference field="3" count="1" selected="0">
            <x v="588"/>
          </reference>
          <reference field="4" count="1">
            <x v="591"/>
          </reference>
        </references>
      </pivotArea>
    </format>
    <format dxfId="8129">
      <pivotArea dataOnly="0" labelOnly="1" fieldPosition="0">
        <references count="5">
          <reference field="0" count="1" selected="0">
            <x v="111"/>
          </reference>
          <reference field="1" count="1" selected="0">
            <x v="586"/>
          </reference>
          <reference field="2" count="1" selected="0">
            <x v="587"/>
          </reference>
          <reference field="3" count="1" selected="0">
            <x v="589"/>
          </reference>
          <reference field="4" count="1">
            <x v="592"/>
          </reference>
        </references>
      </pivotArea>
    </format>
    <format dxfId="8128">
      <pivotArea dataOnly="0" labelOnly="1" fieldPosition="0">
        <references count="5">
          <reference field="0" count="1" selected="0">
            <x v="112"/>
          </reference>
          <reference field="1" count="1" selected="0">
            <x v="587"/>
          </reference>
          <reference field="2" count="1" selected="0">
            <x v="588"/>
          </reference>
          <reference field="3" count="1" selected="0">
            <x v="590"/>
          </reference>
          <reference field="4" count="1">
            <x v="593"/>
          </reference>
        </references>
      </pivotArea>
    </format>
    <format dxfId="8127">
      <pivotArea dataOnly="0" labelOnly="1" fieldPosition="0">
        <references count="5">
          <reference field="0" count="1" selected="0">
            <x v="113"/>
          </reference>
          <reference field="1" count="1" selected="0">
            <x v="588"/>
          </reference>
          <reference field="2" count="1" selected="0">
            <x v="589"/>
          </reference>
          <reference field="3" count="1" selected="0">
            <x v="591"/>
          </reference>
          <reference field="4" count="1">
            <x v="594"/>
          </reference>
        </references>
      </pivotArea>
    </format>
    <format dxfId="8126">
      <pivotArea dataOnly="0" labelOnly="1" fieldPosition="0">
        <references count="5">
          <reference field="0" count="1" selected="0">
            <x v="114"/>
          </reference>
          <reference field="1" count="1" selected="0">
            <x v="589"/>
          </reference>
          <reference field="2" count="1" selected="0">
            <x v="590"/>
          </reference>
          <reference field="3" count="1" selected="0">
            <x v="592"/>
          </reference>
          <reference field="4" count="1">
            <x v="595"/>
          </reference>
        </references>
      </pivotArea>
    </format>
    <format dxfId="8125">
      <pivotArea dataOnly="0" labelOnly="1" fieldPosition="0">
        <references count="5">
          <reference field="0" count="1" selected="0">
            <x v="115"/>
          </reference>
          <reference field="1" count="1" selected="0">
            <x v="590"/>
          </reference>
          <reference field="2" count="1" selected="0">
            <x v="591"/>
          </reference>
          <reference field="3" count="1" selected="0">
            <x v="593"/>
          </reference>
          <reference field="4" count="1">
            <x v="596"/>
          </reference>
        </references>
      </pivotArea>
    </format>
    <format dxfId="8124">
      <pivotArea dataOnly="0" labelOnly="1" fieldPosition="0">
        <references count="5">
          <reference field="0" count="1" selected="0">
            <x v="116"/>
          </reference>
          <reference field="1" count="1" selected="0">
            <x v="591"/>
          </reference>
          <reference field="2" count="1" selected="0">
            <x v="592"/>
          </reference>
          <reference field="3" count="1" selected="0">
            <x v="594"/>
          </reference>
          <reference field="4" count="1">
            <x v="597"/>
          </reference>
        </references>
      </pivotArea>
    </format>
    <format dxfId="8123">
      <pivotArea dataOnly="0" labelOnly="1" fieldPosition="0">
        <references count="5">
          <reference field="0" count="1" selected="0">
            <x v="117"/>
          </reference>
          <reference field="1" count="1" selected="0">
            <x v="592"/>
          </reference>
          <reference field="2" count="1" selected="0">
            <x v="593"/>
          </reference>
          <reference field="3" count="1" selected="0">
            <x v="595"/>
          </reference>
          <reference field="4" count="1">
            <x v="598"/>
          </reference>
        </references>
      </pivotArea>
    </format>
    <format dxfId="8122">
      <pivotArea dataOnly="0" labelOnly="1" fieldPosition="0">
        <references count="5">
          <reference field="0" count="1" selected="0">
            <x v="118"/>
          </reference>
          <reference field="1" count="1" selected="0">
            <x v="593"/>
          </reference>
          <reference field="2" count="1" selected="0">
            <x v="594"/>
          </reference>
          <reference field="3" count="1" selected="0">
            <x v="596"/>
          </reference>
          <reference field="4" count="1">
            <x v="599"/>
          </reference>
        </references>
      </pivotArea>
    </format>
    <format dxfId="8121">
      <pivotArea dataOnly="0" labelOnly="1" fieldPosition="0">
        <references count="5">
          <reference field="0" count="1" selected="0">
            <x v="119"/>
          </reference>
          <reference field="1" count="1" selected="0">
            <x v="594"/>
          </reference>
          <reference field="2" count="1" selected="0">
            <x v="595"/>
          </reference>
          <reference field="3" count="1" selected="0">
            <x v="597"/>
          </reference>
          <reference field="4" count="1">
            <x v="600"/>
          </reference>
        </references>
      </pivotArea>
    </format>
    <format dxfId="8120">
      <pivotArea dataOnly="0" labelOnly="1" fieldPosition="0">
        <references count="5">
          <reference field="0" count="1" selected="0">
            <x v="120"/>
          </reference>
          <reference field="1" count="1" selected="0">
            <x v="595"/>
          </reference>
          <reference field="2" count="1" selected="0">
            <x v="596"/>
          </reference>
          <reference field="3" count="1" selected="0">
            <x v="598"/>
          </reference>
          <reference field="4" count="1">
            <x v="601"/>
          </reference>
        </references>
      </pivotArea>
    </format>
    <format dxfId="8119">
      <pivotArea dataOnly="0" labelOnly="1" fieldPosition="0">
        <references count="5">
          <reference field="0" count="1" selected="0">
            <x v="121"/>
          </reference>
          <reference field="1" count="1" selected="0">
            <x v="596"/>
          </reference>
          <reference field="2" count="1" selected="0">
            <x v="597"/>
          </reference>
          <reference field="3" count="1" selected="0">
            <x v="599"/>
          </reference>
          <reference field="4" count="1">
            <x v="602"/>
          </reference>
        </references>
      </pivotArea>
    </format>
    <format dxfId="8118">
      <pivotArea dataOnly="0" labelOnly="1" fieldPosition="0">
        <references count="5">
          <reference field="0" count="1" selected="0">
            <x v="122"/>
          </reference>
          <reference field="1" count="1" selected="0">
            <x v="597"/>
          </reference>
          <reference field="2" count="1" selected="0">
            <x v="598"/>
          </reference>
          <reference field="3" count="1" selected="0">
            <x v="600"/>
          </reference>
          <reference field="4" count="1">
            <x v="603"/>
          </reference>
        </references>
      </pivotArea>
    </format>
    <format dxfId="8117">
      <pivotArea dataOnly="0" labelOnly="1" fieldPosition="0">
        <references count="5">
          <reference field="0" count="1" selected="0">
            <x v="123"/>
          </reference>
          <reference field="1" count="1" selected="0">
            <x v="598"/>
          </reference>
          <reference field="2" count="1" selected="0">
            <x v="599"/>
          </reference>
          <reference field="3" count="1" selected="0">
            <x v="601"/>
          </reference>
          <reference field="4" count="1">
            <x v="604"/>
          </reference>
        </references>
      </pivotArea>
    </format>
    <format dxfId="8116">
      <pivotArea dataOnly="0" labelOnly="1" fieldPosition="0">
        <references count="5">
          <reference field="0" count="1" selected="0">
            <x v="124"/>
          </reference>
          <reference field="1" count="1" selected="0">
            <x v="599"/>
          </reference>
          <reference field="2" count="1" selected="0">
            <x v="600"/>
          </reference>
          <reference field="3" count="1" selected="0">
            <x v="602"/>
          </reference>
          <reference field="4" count="1">
            <x v="605"/>
          </reference>
        </references>
      </pivotArea>
    </format>
    <format dxfId="8115">
      <pivotArea dataOnly="0" labelOnly="1" fieldPosition="0">
        <references count="5">
          <reference field="0" count="1" selected="0">
            <x v="125"/>
          </reference>
          <reference field="1" count="1" selected="0">
            <x v="600"/>
          </reference>
          <reference field="2" count="1" selected="0">
            <x v="601"/>
          </reference>
          <reference field="3" count="1" selected="0">
            <x v="603"/>
          </reference>
          <reference field="4" count="1">
            <x v="606"/>
          </reference>
        </references>
      </pivotArea>
    </format>
    <format dxfId="8114">
      <pivotArea dataOnly="0" labelOnly="1" fieldPosition="0">
        <references count="5">
          <reference field="0" count="1" selected="0">
            <x v="126"/>
          </reference>
          <reference field="1" count="1" selected="0">
            <x v="601"/>
          </reference>
          <reference field="2" count="1" selected="0">
            <x v="602"/>
          </reference>
          <reference field="3" count="1" selected="0">
            <x v="604"/>
          </reference>
          <reference field="4" count="1">
            <x v="607"/>
          </reference>
        </references>
      </pivotArea>
    </format>
    <format dxfId="8113">
      <pivotArea dataOnly="0" labelOnly="1" fieldPosition="0">
        <references count="5">
          <reference field="0" count="1" selected="0">
            <x v="127"/>
          </reference>
          <reference field="1" count="1" selected="0">
            <x v="602"/>
          </reference>
          <reference field="2" count="1" selected="0">
            <x v="603"/>
          </reference>
          <reference field="3" count="1" selected="0">
            <x v="605"/>
          </reference>
          <reference field="4" count="1">
            <x v="608"/>
          </reference>
        </references>
      </pivotArea>
    </format>
    <format dxfId="8112">
      <pivotArea dataOnly="0" labelOnly="1" fieldPosition="0">
        <references count="5">
          <reference field="0" count="1" selected="0">
            <x v="128"/>
          </reference>
          <reference field="1" count="1" selected="0">
            <x v="603"/>
          </reference>
          <reference field="2" count="1" selected="0">
            <x v="604"/>
          </reference>
          <reference field="3" count="1" selected="0">
            <x v="606"/>
          </reference>
          <reference field="4" count="1">
            <x v="609"/>
          </reference>
        </references>
      </pivotArea>
    </format>
    <format dxfId="8111">
      <pivotArea dataOnly="0" labelOnly="1" fieldPosition="0">
        <references count="5">
          <reference field="0" count="1" selected="0">
            <x v="129"/>
          </reference>
          <reference field="1" count="1" selected="0">
            <x v="604"/>
          </reference>
          <reference field="2" count="1" selected="0">
            <x v="605"/>
          </reference>
          <reference field="3" count="1" selected="0">
            <x v="607"/>
          </reference>
          <reference field="4" count="1">
            <x v="610"/>
          </reference>
        </references>
      </pivotArea>
    </format>
    <format dxfId="8110">
      <pivotArea dataOnly="0" labelOnly="1" fieldPosition="0">
        <references count="5">
          <reference field="0" count="1" selected="0">
            <x v="130"/>
          </reference>
          <reference field="1" count="1" selected="0">
            <x v="605"/>
          </reference>
          <reference field="2" count="1" selected="0">
            <x v="606"/>
          </reference>
          <reference field="3" count="1" selected="0">
            <x v="608"/>
          </reference>
          <reference field="4" count="1">
            <x v="611"/>
          </reference>
        </references>
      </pivotArea>
    </format>
    <format dxfId="8109">
      <pivotArea dataOnly="0" labelOnly="1" fieldPosition="0">
        <references count="5">
          <reference field="0" count="1" selected="0">
            <x v="131"/>
          </reference>
          <reference field="1" count="1" selected="0">
            <x v="606"/>
          </reference>
          <reference field="2" count="1" selected="0">
            <x v="607"/>
          </reference>
          <reference field="3" count="1" selected="0">
            <x v="609"/>
          </reference>
          <reference field="4" count="1">
            <x v="612"/>
          </reference>
        </references>
      </pivotArea>
    </format>
    <format dxfId="8108">
      <pivotArea dataOnly="0" labelOnly="1" fieldPosition="0">
        <references count="5">
          <reference field="0" count="1" selected="0">
            <x v="132"/>
          </reference>
          <reference field="1" count="1" selected="0">
            <x v="607"/>
          </reference>
          <reference field="2" count="1" selected="0">
            <x v="608"/>
          </reference>
          <reference field="3" count="1" selected="0">
            <x v="610"/>
          </reference>
          <reference field="4" count="1">
            <x v="613"/>
          </reference>
        </references>
      </pivotArea>
    </format>
    <format dxfId="8107">
      <pivotArea dataOnly="0" labelOnly="1" fieldPosition="0">
        <references count="5">
          <reference field="0" count="1" selected="0">
            <x v="133"/>
          </reference>
          <reference field="1" count="1" selected="0">
            <x v="608"/>
          </reference>
          <reference field="2" count="1" selected="0">
            <x v="609"/>
          </reference>
          <reference field="3" count="1" selected="0">
            <x v="611"/>
          </reference>
          <reference field="4" count="1">
            <x v="614"/>
          </reference>
        </references>
      </pivotArea>
    </format>
    <format dxfId="8106">
      <pivotArea dataOnly="0" labelOnly="1" fieldPosition="0">
        <references count="5">
          <reference field="0" count="1" selected="0">
            <x v="134"/>
          </reference>
          <reference field="1" count="1" selected="0">
            <x v="609"/>
          </reference>
          <reference field="2" count="1" selected="0">
            <x v="610"/>
          </reference>
          <reference field="3" count="1" selected="0">
            <x v="612"/>
          </reference>
          <reference field="4" count="1">
            <x v="615"/>
          </reference>
        </references>
      </pivotArea>
    </format>
    <format dxfId="8105">
      <pivotArea dataOnly="0" labelOnly="1" fieldPosition="0">
        <references count="5">
          <reference field="0" count="1" selected="0">
            <x v="135"/>
          </reference>
          <reference field="1" count="1" selected="0">
            <x v="610"/>
          </reference>
          <reference field="2" count="1" selected="0">
            <x v="611"/>
          </reference>
          <reference field="3" count="1" selected="0">
            <x v="613"/>
          </reference>
          <reference field="4" count="1">
            <x v="616"/>
          </reference>
        </references>
      </pivotArea>
    </format>
    <format dxfId="8104">
      <pivotArea dataOnly="0" labelOnly="1" fieldPosition="0">
        <references count="5">
          <reference field="0" count="1" selected="0">
            <x v="136"/>
          </reference>
          <reference field="1" count="1" selected="0">
            <x v="611"/>
          </reference>
          <reference field="2" count="1" selected="0">
            <x v="612"/>
          </reference>
          <reference field="3" count="1" selected="0">
            <x v="614"/>
          </reference>
          <reference field="4" count="1">
            <x v="617"/>
          </reference>
        </references>
      </pivotArea>
    </format>
    <format dxfId="8103">
      <pivotArea dataOnly="0" labelOnly="1" fieldPosition="0">
        <references count="5">
          <reference field="0" count="1" selected="0">
            <x v="137"/>
          </reference>
          <reference field="1" count="1" selected="0">
            <x v="612"/>
          </reference>
          <reference field="2" count="1" selected="0">
            <x v="613"/>
          </reference>
          <reference field="3" count="1" selected="0">
            <x v="615"/>
          </reference>
          <reference field="4" count="1">
            <x v="618"/>
          </reference>
        </references>
      </pivotArea>
    </format>
    <format dxfId="8102">
      <pivotArea dataOnly="0" labelOnly="1" fieldPosition="0">
        <references count="5">
          <reference field="0" count="1" selected="0">
            <x v="138"/>
          </reference>
          <reference field="1" count="1" selected="0">
            <x v="613"/>
          </reference>
          <reference field="2" count="1" selected="0">
            <x v="614"/>
          </reference>
          <reference field="3" count="1" selected="0">
            <x v="616"/>
          </reference>
          <reference field="4" count="1">
            <x v="619"/>
          </reference>
        </references>
      </pivotArea>
    </format>
    <format dxfId="8101">
      <pivotArea dataOnly="0" labelOnly="1" fieldPosition="0">
        <references count="5">
          <reference field="0" count="1" selected="0">
            <x v="139"/>
          </reference>
          <reference field="1" count="1" selected="0">
            <x v="614"/>
          </reference>
          <reference field="2" count="1" selected="0">
            <x v="615"/>
          </reference>
          <reference field="3" count="1" selected="0">
            <x v="617"/>
          </reference>
          <reference field="4" count="1">
            <x v="620"/>
          </reference>
        </references>
      </pivotArea>
    </format>
    <format dxfId="8100">
      <pivotArea dataOnly="0" labelOnly="1" fieldPosition="0">
        <references count="5">
          <reference field="0" count="1" selected="0">
            <x v="140"/>
          </reference>
          <reference field="1" count="1" selected="0">
            <x v="615"/>
          </reference>
          <reference field="2" count="1" selected="0">
            <x v="616"/>
          </reference>
          <reference field="3" count="1" selected="0">
            <x v="618"/>
          </reference>
          <reference field="4" count="1">
            <x v="621"/>
          </reference>
        </references>
      </pivotArea>
    </format>
    <format dxfId="8099">
      <pivotArea dataOnly="0" labelOnly="1" fieldPosition="0">
        <references count="5">
          <reference field="0" count="1" selected="0">
            <x v="141"/>
          </reference>
          <reference field="1" count="1" selected="0">
            <x v="616"/>
          </reference>
          <reference field="2" count="1" selected="0">
            <x v="617"/>
          </reference>
          <reference field="3" count="1" selected="0">
            <x v="619"/>
          </reference>
          <reference field="4" count="1">
            <x v="622"/>
          </reference>
        </references>
      </pivotArea>
    </format>
    <format dxfId="8098">
      <pivotArea dataOnly="0" labelOnly="1" fieldPosition="0">
        <references count="5">
          <reference field="0" count="1" selected="0">
            <x v="142"/>
          </reference>
          <reference field="1" count="1" selected="0">
            <x v="617"/>
          </reference>
          <reference field="2" count="1" selected="0">
            <x v="618"/>
          </reference>
          <reference field="3" count="1" selected="0">
            <x v="620"/>
          </reference>
          <reference field="4" count="1">
            <x v="623"/>
          </reference>
        </references>
      </pivotArea>
    </format>
    <format dxfId="8097">
      <pivotArea dataOnly="0" labelOnly="1" fieldPosition="0">
        <references count="5">
          <reference field="0" count="1" selected="0">
            <x v="143"/>
          </reference>
          <reference field="1" count="1" selected="0">
            <x v="618"/>
          </reference>
          <reference field="2" count="1" selected="0">
            <x v="619"/>
          </reference>
          <reference field="3" count="1" selected="0">
            <x v="621"/>
          </reference>
          <reference field="4" count="1">
            <x v="624"/>
          </reference>
        </references>
      </pivotArea>
    </format>
    <format dxfId="8096">
      <pivotArea dataOnly="0" labelOnly="1" fieldPosition="0">
        <references count="5">
          <reference field="0" count="1" selected="0">
            <x v="144"/>
          </reference>
          <reference field="1" count="1" selected="0">
            <x v="619"/>
          </reference>
          <reference field="2" count="1" selected="0">
            <x v="620"/>
          </reference>
          <reference field="3" count="1" selected="0">
            <x v="622"/>
          </reference>
          <reference field="4" count="1">
            <x v="625"/>
          </reference>
        </references>
      </pivotArea>
    </format>
    <format dxfId="8095">
      <pivotArea dataOnly="0" labelOnly="1" fieldPosition="0">
        <references count="5">
          <reference field="0" count="1" selected="0">
            <x v="145"/>
          </reference>
          <reference field="1" count="1" selected="0">
            <x v="620"/>
          </reference>
          <reference field="2" count="1" selected="0">
            <x v="621"/>
          </reference>
          <reference field="3" count="1" selected="0">
            <x v="623"/>
          </reference>
          <reference field="4" count="1">
            <x v="626"/>
          </reference>
        </references>
      </pivotArea>
    </format>
    <format dxfId="8094">
      <pivotArea dataOnly="0" labelOnly="1" fieldPosition="0">
        <references count="5">
          <reference field="0" count="1" selected="0">
            <x v="146"/>
          </reference>
          <reference field="1" count="1" selected="0">
            <x v="621"/>
          </reference>
          <reference field="2" count="1" selected="0">
            <x v="622"/>
          </reference>
          <reference field="3" count="1" selected="0">
            <x v="624"/>
          </reference>
          <reference field="4" count="1">
            <x v="627"/>
          </reference>
        </references>
      </pivotArea>
    </format>
    <format dxfId="8093">
      <pivotArea dataOnly="0" labelOnly="1" fieldPosition="0">
        <references count="5">
          <reference field="0" count="1" selected="0">
            <x v="147"/>
          </reference>
          <reference field="1" count="1" selected="0">
            <x v="622"/>
          </reference>
          <reference field="2" count="1" selected="0">
            <x v="623"/>
          </reference>
          <reference field="3" count="1" selected="0">
            <x v="625"/>
          </reference>
          <reference field="4" count="1">
            <x v="628"/>
          </reference>
        </references>
      </pivotArea>
    </format>
    <format dxfId="8092">
      <pivotArea dataOnly="0" labelOnly="1" fieldPosition="0">
        <references count="5">
          <reference field="0" count="1" selected="0">
            <x v="148"/>
          </reference>
          <reference field="1" count="1" selected="0">
            <x v="623"/>
          </reference>
          <reference field="2" count="1" selected="0">
            <x v="624"/>
          </reference>
          <reference field="3" count="1" selected="0">
            <x v="626"/>
          </reference>
          <reference field="4" count="1">
            <x v="629"/>
          </reference>
        </references>
      </pivotArea>
    </format>
    <format dxfId="8091">
      <pivotArea dataOnly="0" labelOnly="1" fieldPosition="0">
        <references count="5">
          <reference field="0" count="1" selected="0">
            <x v="149"/>
          </reference>
          <reference field="1" count="1" selected="0">
            <x v="624"/>
          </reference>
          <reference field="2" count="1" selected="0">
            <x v="625"/>
          </reference>
          <reference field="3" count="1" selected="0">
            <x v="627"/>
          </reference>
          <reference field="4" count="1">
            <x v="630"/>
          </reference>
        </references>
      </pivotArea>
    </format>
    <format dxfId="8090">
      <pivotArea dataOnly="0" labelOnly="1" fieldPosition="0">
        <references count="5">
          <reference field="0" count="1" selected="0">
            <x v="150"/>
          </reference>
          <reference field="1" count="1" selected="0">
            <x v="625"/>
          </reference>
          <reference field="2" count="1" selected="0">
            <x v="626"/>
          </reference>
          <reference field="3" count="1" selected="0">
            <x v="628"/>
          </reference>
          <reference field="4" count="1">
            <x v="631"/>
          </reference>
        </references>
      </pivotArea>
    </format>
    <format dxfId="8089">
      <pivotArea dataOnly="0" labelOnly="1" fieldPosition="0">
        <references count="5">
          <reference field="0" count="1" selected="0">
            <x v="151"/>
          </reference>
          <reference field="1" count="1" selected="0">
            <x v="626"/>
          </reference>
          <reference field="2" count="1" selected="0">
            <x v="627"/>
          </reference>
          <reference field="3" count="1" selected="0">
            <x v="629"/>
          </reference>
          <reference field="4" count="1">
            <x v="632"/>
          </reference>
        </references>
      </pivotArea>
    </format>
    <format dxfId="8088">
      <pivotArea dataOnly="0" labelOnly="1" fieldPosition="0">
        <references count="5">
          <reference field="0" count="1" selected="0">
            <x v="152"/>
          </reference>
          <reference field="1" count="1" selected="0">
            <x v="627"/>
          </reference>
          <reference field="2" count="1" selected="0">
            <x v="628"/>
          </reference>
          <reference field="3" count="1" selected="0">
            <x v="630"/>
          </reference>
          <reference field="4" count="1">
            <x v="633"/>
          </reference>
        </references>
      </pivotArea>
    </format>
    <format dxfId="8087">
      <pivotArea dataOnly="0" labelOnly="1" fieldPosition="0">
        <references count="5">
          <reference field="0" count="1" selected="0">
            <x v="153"/>
          </reference>
          <reference field="1" count="1" selected="0">
            <x v="628"/>
          </reference>
          <reference field="2" count="1" selected="0">
            <x v="629"/>
          </reference>
          <reference field="3" count="1" selected="0">
            <x v="631"/>
          </reference>
          <reference field="4" count="1">
            <x v="634"/>
          </reference>
        </references>
      </pivotArea>
    </format>
    <format dxfId="8086">
      <pivotArea dataOnly="0" labelOnly="1" fieldPosition="0">
        <references count="5">
          <reference field="0" count="1" selected="0">
            <x v="154"/>
          </reference>
          <reference field="1" count="1" selected="0">
            <x v="629"/>
          </reference>
          <reference field="2" count="1" selected="0">
            <x v="630"/>
          </reference>
          <reference field="3" count="1" selected="0">
            <x v="632"/>
          </reference>
          <reference field="4" count="1">
            <x v="635"/>
          </reference>
        </references>
      </pivotArea>
    </format>
    <format dxfId="8085">
      <pivotArea dataOnly="0" labelOnly="1" fieldPosition="0">
        <references count="5">
          <reference field="0" count="1" selected="0">
            <x v="155"/>
          </reference>
          <reference field="1" count="1" selected="0">
            <x v="630"/>
          </reference>
          <reference field="2" count="1" selected="0">
            <x v="631"/>
          </reference>
          <reference field="3" count="1" selected="0">
            <x v="633"/>
          </reference>
          <reference field="4" count="1">
            <x v="636"/>
          </reference>
        </references>
      </pivotArea>
    </format>
    <format dxfId="8084">
      <pivotArea dataOnly="0" labelOnly="1" fieldPosition="0">
        <references count="5">
          <reference field="0" count="1" selected="0">
            <x v="156"/>
          </reference>
          <reference field="1" count="1" selected="0">
            <x v="631"/>
          </reference>
          <reference field="2" count="1" selected="0">
            <x v="632"/>
          </reference>
          <reference field="3" count="1" selected="0">
            <x v="634"/>
          </reference>
          <reference field="4" count="1">
            <x v="637"/>
          </reference>
        </references>
      </pivotArea>
    </format>
    <format dxfId="8083">
      <pivotArea dataOnly="0" labelOnly="1" fieldPosition="0">
        <references count="5">
          <reference field="0" count="1" selected="0">
            <x v="157"/>
          </reference>
          <reference field="1" count="1" selected="0">
            <x v="632"/>
          </reference>
          <reference field="2" count="1" selected="0">
            <x v="633"/>
          </reference>
          <reference field="3" count="1" selected="0">
            <x v="635"/>
          </reference>
          <reference field="4" count="1">
            <x v="638"/>
          </reference>
        </references>
      </pivotArea>
    </format>
    <format dxfId="8082">
      <pivotArea dataOnly="0" labelOnly="1" fieldPosition="0">
        <references count="5">
          <reference field="0" count="1" selected="0">
            <x v="158"/>
          </reference>
          <reference field="1" count="1" selected="0">
            <x v="633"/>
          </reference>
          <reference field="2" count="1" selected="0">
            <x v="634"/>
          </reference>
          <reference field="3" count="1" selected="0">
            <x v="636"/>
          </reference>
          <reference field="4" count="1">
            <x v="639"/>
          </reference>
        </references>
      </pivotArea>
    </format>
    <format dxfId="8081">
      <pivotArea dataOnly="0" labelOnly="1" fieldPosition="0">
        <references count="5">
          <reference field="0" count="1" selected="0">
            <x v="159"/>
          </reference>
          <reference field="1" count="1" selected="0">
            <x v="634"/>
          </reference>
          <reference field="2" count="1" selected="0">
            <x v="635"/>
          </reference>
          <reference field="3" count="1" selected="0">
            <x v="637"/>
          </reference>
          <reference field="4" count="1">
            <x v="640"/>
          </reference>
        </references>
      </pivotArea>
    </format>
    <format dxfId="8080">
      <pivotArea dataOnly="0" labelOnly="1" fieldPosition="0">
        <references count="5">
          <reference field="0" count="1" selected="0">
            <x v="160"/>
          </reference>
          <reference field="1" count="1" selected="0">
            <x v="635"/>
          </reference>
          <reference field="2" count="1" selected="0">
            <x v="636"/>
          </reference>
          <reference field="3" count="1" selected="0">
            <x v="638"/>
          </reference>
          <reference field="4" count="1">
            <x v="641"/>
          </reference>
        </references>
      </pivotArea>
    </format>
    <format dxfId="8079">
      <pivotArea dataOnly="0" labelOnly="1" fieldPosition="0">
        <references count="5">
          <reference field="0" count="1" selected="0">
            <x v="161"/>
          </reference>
          <reference field="1" count="1" selected="0">
            <x v="636"/>
          </reference>
          <reference field="2" count="1" selected="0">
            <x v="637"/>
          </reference>
          <reference field="3" count="1" selected="0">
            <x v="639"/>
          </reference>
          <reference field="4" count="1">
            <x v="642"/>
          </reference>
        </references>
      </pivotArea>
    </format>
    <format dxfId="8078">
      <pivotArea dataOnly="0" labelOnly="1" fieldPosition="0">
        <references count="5">
          <reference field="0" count="1" selected="0">
            <x v="162"/>
          </reference>
          <reference field="1" count="1" selected="0">
            <x v="637"/>
          </reference>
          <reference field="2" count="1" selected="0">
            <x v="638"/>
          </reference>
          <reference field="3" count="1" selected="0">
            <x v="640"/>
          </reference>
          <reference field="4" count="1">
            <x v="643"/>
          </reference>
        </references>
      </pivotArea>
    </format>
    <format dxfId="8077">
      <pivotArea dataOnly="0" labelOnly="1" fieldPosition="0">
        <references count="5">
          <reference field="0" count="1" selected="0">
            <x v="163"/>
          </reference>
          <reference field="1" count="1" selected="0">
            <x v="638"/>
          </reference>
          <reference field="2" count="1" selected="0">
            <x v="639"/>
          </reference>
          <reference field="3" count="1" selected="0">
            <x v="641"/>
          </reference>
          <reference field="4" count="1">
            <x v="644"/>
          </reference>
        </references>
      </pivotArea>
    </format>
    <format dxfId="8076">
      <pivotArea dataOnly="0" labelOnly="1" fieldPosition="0">
        <references count="5">
          <reference field="0" count="1" selected="0">
            <x v="164"/>
          </reference>
          <reference field="1" count="1" selected="0">
            <x v="639"/>
          </reference>
          <reference field="2" count="1" selected="0">
            <x v="640"/>
          </reference>
          <reference field="3" count="1" selected="0">
            <x v="642"/>
          </reference>
          <reference field="4" count="1">
            <x v="645"/>
          </reference>
        </references>
      </pivotArea>
    </format>
    <format dxfId="8075">
      <pivotArea dataOnly="0" labelOnly="1" fieldPosition="0">
        <references count="5">
          <reference field="0" count="1" selected="0">
            <x v="165"/>
          </reference>
          <reference field="1" count="1" selected="0">
            <x v="640"/>
          </reference>
          <reference field="2" count="1" selected="0">
            <x v="641"/>
          </reference>
          <reference field="3" count="1" selected="0">
            <x v="643"/>
          </reference>
          <reference field="4" count="1">
            <x v="646"/>
          </reference>
        </references>
      </pivotArea>
    </format>
    <format dxfId="8074">
      <pivotArea dataOnly="0" labelOnly="1" fieldPosition="0">
        <references count="5">
          <reference field="0" count="1" selected="0">
            <x v="166"/>
          </reference>
          <reference field="1" count="1" selected="0">
            <x v="641"/>
          </reference>
          <reference field="2" count="1" selected="0">
            <x v="642"/>
          </reference>
          <reference field="3" count="1" selected="0">
            <x v="644"/>
          </reference>
          <reference field="4" count="1">
            <x v="647"/>
          </reference>
        </references>
      </pivotArea>
    </format>
    <format dxfId="8073">
      <pivotArea dataOnly="0" labelOnly="1" fieldPosition="0">
        <references count="5">
          <reference field="0" count="1" selected="0">
            <x v="167"/>
          </reference>
          <reference field="1" count="1" selected="0">
            <x v="642"/>
          </reference>
          <reference field="2" count="1" selected="0">
            <x v="643"/>
          </reference>
          <reference field="3" count="1" selected="0">
            <x v="645"/>
          </reference>
          <reference field="4" count="1">
            <x v="648"/>
          </reference>
        </references>
      </pivotArea>
    </format>
    <format dxfId="8072">
      <pivotArea dataOnly="0" labelOnly="1" fieldPosition="0">
        <references count="5">
          <reference field="0" count="1" selected="0">
            <x v="168"/>
          </reference>
          <reference field="1" count="1" selected="0">
            <x v="643"/>
          </reference>
          <reference field="2" count="1" selected="0">
            <x v="644"/>
          </reference>
          <reference field="3" count="1" selected="0">
            <x v="646"/>
          </reference>
          <reference field="4" count="1">
            <x v="649"/>
          </reference>
        </references>
      </pivotArea>
    </format>
    <format dxfId="8071">
      <pivotArea dataOnly="0" labelOnly="1" fieldPosition="0">
        <references count="5">
          <reference field="0" count="1" selected="0">
            <x v="169"/>
          </reference>
          <reference field="1" count="1" selected="0">
            <x v="644"/>
          </reference>
          <reference field="2" count="1" selected="0">
            <x v="645"/>
          </reference>
          <reference field="3" count="1" selected="0">
            <x v="647"/>
          </reference>
          <reference field="4" count="1">
            <x v="650"/>
          </reference>
        </references>
      </pivotArea>
    </format>
    <format dxfId="8070">
      <pivotArea dataOnly="0" labelOnly="1" fieldPosition="0">
        <references count="5">
          <reference field="0" count="1" selected="0">
            <x v="170"/>
          </reference>
          <reference field="1" count="1" selected="0">
            <x v="645"/>
          </reference>
          <reference field="2" count="1" selected="0">
            <x v="646"/>
          </reference>
          <reference field="3" count="1" selected="0">
            <x v="648"/>
          </reference>
          <reference field="4" count="1">
            <x v="651"/>
          </reference>
        </references>
      </pivotArea>
    </format>
    <format dxfId="8069">
      <pivotArea dataOnly="0" labelOnly="1" fieldPosition="0">
        <references count="5">
          <reference field="0" count="1" selected="0">
            <x v="171"/>
          </reference>
          <reference field="1" count="1" selected="0">
            <x v="646"/>
          </reference>
          <reference field="2" count="1" selected="0">
            <x v="647"/>
          </reference>
          <reference field="3" count="1" selected="0">
            <x v="649"/>
          </reference>
          <reference field="4" count="1">
            <x v="652"/>
          </reference>
        </references>
      </pivotArea>
    </format>
    <format dxfId="8068">
      <pivotArea dataOnly="0" labelOnly="1" fieldPosition="0">
        <references count="5">
          <reference field="0" count="1" selected="0">
            <x v="172"/>
          </reference>
          <reference field="1" count="1" selected="0">
            <x v="647"/>
          </reference>
          <reference field="2" count="1" selected="0">
            <x v="648"/>
          </reference>
          <reference field="3" count="1" selected="0">
            <x v="650"/>
          </reference>
          <reference field="4" count="1">
            <x v="653"/>
          </reference>
        </references>
      </pivotArea>
    </format>
    <format dxfId="8067">
      <pivotArea dataOnly="0" labelOnly="1" fieldPosition="0">
        <references count="5">
          <reference field="0" count="1" selected="0">
            <x v="173"/>
          </reference>
          <reference field="1" count="1" selected="0">
            <x v="648"/>
          </reference>
          <reference field="2" count="1" selected="0">
            <x v="649"/>
          </reference>
          <reference field="3" count="1" selected="0">
            <x v="651"/>
          </reference>
          <reference field="4" count="1">
            <x v="654"/>
          </reference>
        </references>
      </pivotArea>
    </format>
    <format dxfId="8066">
      <pivotArea dataOnly="0" labelOnly="1" fieldPosition="0">
        <references count="5">
          <reference field="0" count="1" selected="0">
            <x v="174"/>
          </reference>
          <reference field="1" count="1" selected="0">
            <x v="649"/>
          </reference>
          <reference field="2" count="1" selected="0">
            <x v="650"/>
          </reference>
          <reference field="3" count="1" selected="0">
            <x v="652"/>
          </reference>
          <reference field="4" count="1">
            <x v="655"/>
          </reference>
        </references>
      </pivotArea>
    </format>
    <format dxfId="8065">
      <pivotArea dataOnly="0" labelOnly="1" fieldPosition="0">
        <references count="5">
          <reference field="0" count="1" selected="0">
            <x v="175"/>
          </reference>
          <reference field="1" count="1" selected="0">
            <x v="650"/>
          </reference>
          <reference field="2" count="1" selected="0">
            <x v="651"/>
          </reference>
          <reference field="3" count="1" selected="0">
            <x v="653"/>
          </reference>
          <reference field="4" count="1">
            <x v="656"/>
          </reference>
        </references>
      </pivotArea>
    </format>
    <format dxfId="8064">
      <pivotArea dataOnly="0" labelOnly="1" fieldPosition="0">
        <references count="5">
          <reference field="0" count="1" selected="0">
            <x v="176"/>
          </reference>
          <reference field="1" count="1" selected="0">
            <x v="651"/>
          </reference>
          <reference field="2" count="1" selected="0">
            <x v="652"/>
          </reference>
          <reference field="3" count="1" selected="0">
            <x v="654"/>
          </reference>
          <reference field="4" count="1">
            <x v="657"/>
          </reference>
        </references>
      </pivotArea>
    </format>
    <format dxfId="8063">
      <pivotArea dataOnly="0" labelOnly="1" fieldPosition="0">
        <references count="5">
          <reference field="0" count="1" selected="0">
            <x v="177"/>
          </reference>
          <reference field="1" count="1" selected="0">
            <x v="652"/>
          </reference>
          <reference field="2" count="1" selected="0">
            <x v="653"/>
          </reference>
          <reference field="3" count="1" selected="0">
            <x v="655"/>
          </reference>
          <reference field="4" count="1">
            <x v="658"/>
          </reference>
        </references>
      </pivotArea>
    </format>
    <format dxfId="8062">
      <pivotArea dataOnly="0" labelOnly="1" fieldPosition="0">
        <references count="5">
          <reference field="0" count="1" selected="0">
            <x v="178"/>
          </reference>
          <reference field="1" count="1" selected="0">
            <x v="653"/>
          </reference>
          <reference field="2" count="1" selected="0">
            <x v="654"/>
          </reference>
          <reference field="3" count="1" selected="0">
            <x v="656"/>
          </reference>
          <reference field="4" count="1">
            <x v="659"/>
          </reference>
        </references>
      </pivotArea>
    </format>
    <format dxfId="8061">
      <pivotArea dataOnly="0" labelOnly="1" fieldPosition="0">
        <references count="5">
          <reference field="0" count="1" selected="0">
            <x v="179"/>
          </reference>
          <reference field="1" count="1" selected="0">
            <x v="654"/>
          </reference>
          <reference field="2" count="1" selected="0">
            <x v="655"/>
          </reference>
          <reference field="3" count="1" selected="0">
            <x v="657"/>
          </reference>
          <reference field="4" count="1">
            <x v="660"/>
          </reference>
        </references>
      </pivotArea>
    </format>
    <format dxfId="8060">
      <pivotArea dataOnly="0" labelOnly="1" fieldPosition="0">
        <references count="5">
          <reference field="0" count="1" selected="0">
            <x v="180"/>
          </reference>
          <reference field="1" count="1" selected="0">
            <x v="655"/>
          </reference>
          <reference field="2" count="1" selected="0">
            <x v="656"/>
          </reference>
          <reference field="3" count="1" selected="0">
            <x v="658"/>
          </reference>
          <reference field="4" count="1">
            <x v="661"/>
          </reference>
        </references>
      </pivotArea>
    </format>
    <format dxfId="8059">
      <pivotArea dataOnly="0" labelOnly="1" fieldPosition="0">
        <references count="5">
          <reference field="0" count="1" selected="0">
            <x v="181"/>
          </reference>
          <reference field="1" count="1" selected="0">
            <x v="656"/>
          </reference>
          <reference field="2" count="1" selected="0">
            <x v="657"/>
          </reference>
          <reference field="3" count="1" selected="0">
            <x v="659"/>
          </reference>
          <reference field="4" count="1">
            <x v="662"/>
          </reference>
        </references>
      </pivotArea>
    </format>
    <format dxfId="8058">
      <pivotArea dataOnly="0" labelOnly="1" fieldPosition="0">
        <references count="5">
          <reference field="0" count="1" selected="0">
            <x v="182"/>
          </reference>
          <reference field="1" count="1" selected="0">
            <x v="657"/>
          </reference>
          <reference field="2" count="1" selected="0">
            <x v="658"/>
          </reference>
          <reference field="3" count="1" selected="0">
            <x v="660"/>
          </reference>
          <reference field="4" count="1">
            <x v="663"/>
          </reference>
        </references>
      </pivotArea>
    </format>
    <format dxfId="8057">
      <pivotArea dataOnly="0" labelOnly="1" fieldPosition="0">
        <references count="5">
          <reference field="0" count="1" selected="0">
            <x v="183"/>
          </reference>
          <reference field="1" count="1" selected="0">
            <x v="658"/>
          </reference>
          <reference field="2" count="1" selected="0">
            <x v="659"/>
          </reference>
          <reference field="3" count="1" selected="0">
            <x v="661"/>
          </reference>
          <reference field="4" count="1">
            <x v="664"/>
          </reference>
        </references>
      </pivotArea>
    </format>
    <format dxfId="8056">
      <pivotArea dataOnly="0" labelOnly="1" fieldPosition="0">
        <references count="5">
          <reference field="0" count="1" selected="0">
            <x v="184"/>
          </reference>
          <reference field="1" count="1" selected="0">
            <x v="659"/>
          </reference>
          <reference field="2" count="1" selected="0">
            <x v="660"/>
          </reference>
          <reference field="3" count="1" selected="0">
            <x v="662"/>
          </reference>
          <reference field="4" count="1">
            <x v="665"/>
          </reference>
        </references>
      </pivotArea>
    </format>
    <format dxfId="8055">
      <pivotArea dataOnly="0" labelOnly="1" fieldPosition="0">
        <references count="5">
          <reference field="0" count="1" selected="0">
            <x v="185"/>
          </reference>
          <reference field="1" count="1" selected="0">
            <x v="660"/>
          </reference>
          <reference field="2" count="1" selected="0">
            <x v="661"/>
          </reference>
          <reference field="3" count="1" selected="0">
            <x v="663"/>
          </reference>
          <reference field="4" count="1">
            <x v="666"/>
          </reference>
        </references>
      </pivotArea>
    </format>
    <format dxfId="8054">
      <pivotArea dataOnly="0" labelOnly="1" fieldPosition="0">
        <references count="5">
          <reference field="0" count="1" selected="0">
            <x v="186"/>
          </reference>
          <reference field="1" count="1" selected="0">
            <x v="661"/>
          </reference>
          <reference field="2" count="1" selected="0">
            <x v="662"/>
          </reference>
          <reference field="3" count="1" selected="0">
            <x v="664"/>
          </reference>
          <reference field="4" count="1">
            <x v="667"/>
          </reference>
        </references>
      </pivotArea>
    </format>
    <format dxfId="8053">
      <pivotArea dataOnly="0" labelOnly="1" fieldPosition="0">
        <references count="5">
          <reference field="0" count="1" selected="0">
            <x v="187"/>
          </reference>
          <reference field="1" count="1" selected="0">
            <x v="662"/>
          </reference>
          <reference field="2" count="1" selected="0">
            <x v="663"/>
          </reference>
          <reference field="3" count="1" selected="0">
            <x v="665"/>
          </reference>
          <reference field="4" count="1">
            <x v="668"/>
          </reference>
        </references>
      </pivotArea>
    </format>
    <format dxfId="8052">
      <pivotArea dataOnly="0" labelOnly="1" fieldPosition="0">
        <references count="5">
          <reference field="0" count="1" selected="0">
            <x v="188"/>
          </reference>
          <reference field="1" count="1" selected="0">
            <x v="663"/>
          </reference>
          <reference field="2" count="1" selected="0">
            <x v="664"/>
          </reference>
          <reference field="3" count="1" selected="0">
            <x v="666"/>
          </reference>
          <reference field="4" count="1">
            <x v="669"/>
          </reference>
        </references>
      </pivotArea>
    </format>
    <format dxfId="8051">
      <pivotArea dataOnly="0" labelOnly="1" fieldPosition="0">
        <references count="5">
          <reference field="0" count="1" selected="0">
            <x v="189"/>
          </reference>
          <reference field="1" count="1" selected="0">
            <x v="664"/>
          </reference>
          <reference field="2" count="1" selected="0">
            <x v="665"/>
          </reference>
          <reference field="3" count="1" selected="0">
            <x v="667"/>
          </reference>
          <reference field="4" count="1">
            <x v="670"/>
          </reference>
        </references>
      </pivotArea>
    </format>
    <format dxfId="8050">
      <pivotArea dataOnly="0" labelOnly="1" fieldPosition="0">
        <references count="5">
          <reference field="0" count="1" selected="0">
            <x v="190"/>
          </reference>
          <reference field="1" count="1" selected="0">
            <x v="665"/>
          </reference>
          <reference field="2" count="1" selected="0">
            <x v="666"/>
          </reference>
          <reference field="3" count="1" selected="0">
            <x v="668"/>
          </reference>
          <reference field="4" count="1">
            <x v="671"/>
          </reference>
        </references>
      </pivotArea>
    </format>
    <format dxfId="8049">
      <pivotArea dataOnly="0" labelOnly="1" fieldPosition="0">
        <references count="5">
          <reference field="0" count="1" selected="0">
            <x v="191"/>
          </reference>
          <reference field="1" count="1" selected="0">
            <x v="666"/>
          </reference>
          <reference field="2" count="1" selected="0">
            <x v="667"/>
          </reference>
          <reference field="3" count="1" selected="0">
            <x v="669"/>
          </reference>
          <reference field="4" count="1">
            <x v="672"/>
          </reference>
        </references>
      </pivotArea>
    </format>
    <format dxfId="8048">
      <pivotArea dataOnly="0" labelOnly="1" fieldPosition="0">
        <references count="5">
          <reference field="0" count="1" selected="0">
            <x v="192"/>
          </reference>
          <reference field="1" count="1" selected="0">
            <x v="667"/>
          </reference>
          <reference field="2" count="1" selected="0">
            <x v="668"/>
          </reference>
          <reference field="3" count="1" selected="0">
            <x v="670"/>
          </reference>
          <reference field="4" count="1">
            <x v="673"/>
          </reference>
        </references>
      </pivotArea>
    </format>
    <format dxfId="8047">
      <pivotArea dataOnly="0" labelOnly="1" fieldPosition="0">
        <references count="5">
          <reference field="0" count="1" selected="0">
            <x v="193"/>
          </reference>
          <reference field="1" count="1" selected="0">
            <x v="668"/>
          </reference>
          <reference field="2" count="1" selected="0">
            <x v="669"/>
          </reference>
          <reference field="3" count="1" selected="0">
            <x v="671"/>
          </reference>
          <reference field="4" count="1">
            <x v="674"/>
          </reference>
        </references>
      </pivotArea>
    </format>
    <format dxfId="8046">
      <pivotArea dataOnly="0" labelOnly="1" fieldPosition="0">
        <references count="5">
          <reference field="0" count="1" selected="0">
            <x v="194"/>
          </reference>
          <reference field="1" count="1" selected="0">
            <x v="669"/>
          </reference>
          <reference field="2" count="1" selected="0">
            <x v="670"/>
          </reference>
          <reference field="3" count="1" selected="0">
            <x v="672"/>
          </reference>
          <reference field="4" count="1">
            <x v="675"/>
          </reference>
        </references>
      </pivotArea>
    </format>
    <format dxfId="8045">
      <pivotArea dataOnly="0" labelOnly="1" fieldPosition="0">
        <references count="5">
          <reference field="0" count="1" selected="0">
            <x v="195"/>
          </reference>
          <reference field="1" count="1" selected="0">
            <x v="670"/>
          </reference>
          <reference field="2" count="1" selected="0">
            <x v="671"/>
          </reference>
          <reference field="3" count="1" selected="0">
            <x v="673"/>
          </reference>
          <reference field="4" count="1">
            <x v="676"/>
          </reference>
        </references>
      </pivotArea>
    </format>
    <format dxfId="8044">
      <pivotArea dataOnly="0" labelOnly="1" fieldPosition="0">
        <references count="5">
          <reference field="0" count="1" selected="0">
            <x v="196"/>
          </reference>
          <reference field="1" count="1" selected="0">
            <x v="671"/>
          </reference>
          <reference field="2" count="1" selected="0">
            <x v="672"/>
          </reference>
          <reference field="3" count="1" selected="0">
            <x v="674"/>
          </reference>
          <reference field="4" count="1">
            <x v="677"/>
          </reference>
        </references>
      </pivotArea>
    </format>
    <format dxfId="8043">
      <pivotArea dataOnly="0" labelOnly="1" fieldPosition="0">
        <references count="5">
          <reference field="0" count="1" selected="0">
            <x v="197"/>
          </reference>
          <reference field="1" count="1" selected="0">
            <x v="672"/>
          </reference>
          <reference field="2" count="1" selected="0">
            <x v="673"/>
          </reference>
          <reference field="3" count="1" selected="0">
            <x v="675"/>
          </reference>
          <reference field="4" count="1">
            <x v="678"/>
          </reference>
        </references>
      </pivotArea>
    </format>
    <format dxfId="8042">
      <pivotArea dataOnly="0" labelOnly="1" fieldPosition="0">
        <references count="5">
          <reference field="0" count="1" selected="0">
            <x v="198"/>
          </reference>
          <reference field="1" count="1" selected="0">
            <x v="673"/>
          </reference>
          <reference field="2" count="1" selected="0">
            <x v="674"/>
          </reference>
          <reference field="3" count="1" selected="0">
            <x v="676"/>
          </reference>
          <reference field="4" count="1">
            <x v="679"/>
          </reference>
        </references>
      </pivotArea>
    </format>
    <format dxfId="8041">
      <pivotArea dataOnly="0" labelOnly="1" fieldPosition="0">
        <references count="5">
          <reference field="0" count="1" selected="0">
            <x v="199"/>
          </reference>
          <reference field="1" count="1" selected="0">
            <x v="674"/>
          </reference>
          <reference field="2" count="1" selected="0">
            <x v="675"/>
          </reference>
          <reference field="3" count="1" selected="0">
            <x v="677"/>
          </reference>
          <reference field="4" count="1">
            <x v="680"/>
          </reference>
        </references>
      </pivotArea>
    </format>
    <format dxfId="8040">
      <pivotArea dataOnly="0" labelOnly="1" fieldPosition="0">
        <references count="5">
          <reference field="0" count="1" selected="0">
            <x v="200"/>
          </reference>
          <reference field="1" count="1" selected="0">
            <x v="675"/>
          </reference>
          <reference field="2" count="1" selected="0">
            <x v="676"/>
          </reference>
          <reference field="3" count="1" selected="0">
            <x v="678"/>
          </reference>
          <reference field="4" count="1">
            <x v="681"/>
          </reference>
        </references>
      </pivotArea>
    </format>
    <format dxfId="8039">
      <pivotArea dataOnly="0" labelOnly="1" fieldPosition="0">
        <references count="5">
          <reference field="0" count="1" selected="0">
            <x v="201"/>
          </reference>
          <reference field="1" count="1" selected="0">
            <x v="676"/>
          </reference>
          <reference field="2" count="1" selected="0">
            <x v="677"/>
          </reference>
          <reference field="3" count="1" selected="0">
            <x v="679"/>
          </reference>
          <reference field="4" count="1">
            <x v="682"/>
          </reference>
        </references>
      </pivotArea>
    </format>
    <format dxfId="8038">
      <pivotArea dataOnly="0" labelOnly="1" fieldPosition="0">
        <references count="5">
          <reference field="0" count="1" selected="0">
            <x v="202"/>
          </reference>
          <reference field="1" count="1" selected="0">
            <x v="677"/>
          </reference>
          <reference field="2" count="1" selected="0">
            <x v="678"/>
          </reference>
          <reference field="3" count="1" selected="0">
            <x v="680"/>
          </reference>
          <reference field="4" count="1">
            <x v="683"/>
          </reference>
        </references>
      </pivotArea>
    </format>
    <format dxfId="8037">
      <pivotArea dataOnly="0" labelOnly="1" fieldPosition="0">
        <references count="5">
          <reference field="0" count="1" selected="0">
            <x v="203"/>
          </reference>
          <reference field="1" count="1" selected="0">
            <x v="678"/>
          </reference>
          <reference field="2" count="1" selected="0">
            <x v="679"/>
          </reference>
          <reference field="3" count="1" selected="0">
            <x v="681"/>
          </reference>
          <reference field="4" count="1">
            <x v="684"/>
          </reference>
        </references>
      </pivotArea>
    </format>
    <format dxfId="8036">
      <pivotArea dataOnly="0" labelOnly="1" fieldPosition="0">
        <references count="5">
          <reference field="0" count="1" selected="0">
            <x v="204"/>
          </reference>
          <reference field="1" count="1" selected="0">
            <x v="679"/>
          </reference>
          <reference field="2" count="1" selected="0">
            <x v="680"/>
          </reference>
          <reference field="3" count="1" selected="0">
            <x v="682"/>
          </reference>
          <reference field="4" count="1">
            <x v="685"/>
          </reference>
        </references>
      </pivotArea>
    </format>
    <format dxfId="8035">
      <pivotArea dataOnly="0" labelOnly="1" fieldPosition="0">
        <references count="5">
          <reference field="0" count="1" selected="0">
            <x v="205"/>
          </reference>
          <reference field="1" count="1" selected="0">
            <x v="680"/>
          </reference>
          <reference field="2" count="1" selected="0">
            <x v="681"/>
          </reference>
          <reference field="3" count="1" selected="0">
            <x v="683"/>
          </reference>
          <reference field="4" count="1">
            <x v="686"/>
          </reference>
        </references>
      </pivotArea>
    </format>
    <format dxfId="8034">
      <pivotArea dataOnly="0" labelOnly="1" fieldPosition="0">
        <references count="5">
          <reference field="0" count="1" selected="0">
            <x v="206"/>
          </reference>
          <reference field="1" count="1" selected="0">
            <x v="681"/>
          </reference>
          <reference field="2" count="1" selected="0">
            <x v="682"/>
          </reference>
          <reference field="3" count="1" selected="0">
            <x v="684"/>
          </reference>
          <reference field="4" count="1">
            <x v="687"/>
          </reference>
        </references>
      </pivotArea>
    </format>
    <format dxfId="8033">
      <pivotArea dataOnly="0" labelOnly="1" fieldPosition="0">
        <references count="5">
          <reference field="0" count="1" selected="0">
            <x v="207"/>
          </reference>
          <reference field="1" count="1" selected="0">
            <x v="682"/>
          </reference>
          <reference field="2" count="1" selected="0">
            <x v="683"/>
          </reference>
          <reference field="3" count="1" selected="0">
            <x v="685"/>
          </reference>
          <reference field="4" count="1">
            <x v="688"/>
          </reference>
        </references>
      </pivotArea>
    </format>
    <format dxfId="8032">
      <pivotArea dataOnly="0" labelOnly="1" fieldPosition="0">
        <references count="5">
          <reference field="0" count="1" selected="0">
            <x v="208"/>
          </reference>
          <reference field="1" count="1" selected="0">
            <x v="683"/>
          </reference>
          <reference field="2" count="1" selected="0">
            <x v="684"/>
          </reference>
          <reference field="3" count="1" selected="0">
            <x v="686"/>
          </reference>
          <reference field="4" count="1">
            <x v="689"/>
          </reference>
        </references>
      </pivotArea>
    </format>
    <format dxfId="8031">
      <pivotArea dataOnly="0" labelOnly="1" fieldPosition="0">
        <references count="5">
          <reference field="0" count="1" selected="0">
            <x v="209"/>
          </reference>
          <reference field="1" count="1" selected="0">
            <x v="684"/>
          </reference>
          <reference field="2" count="1" selected="0">
            <x v="685"/>
          </reference>
          <reference field="3" count="1" selected="0">
            <x v="687"/>
          </reference>
          <reference field="4" count="1">
            <x v="690"/>
          </reference>
        </references>
      </pivotArea>
    </format>
    <format dxfId="8030">
      <pivotArea dataOnly="0" labelOnly="1" fieldPosition="0">
        <references count="5">
          <reference field="0" count="1" selected="0">
            <x v="210"/>
          </reference>
          <reference field="1" count="1" selected="0">
            <x v="685"/>
          </reference>
          <reference field="2" count="1" selected="0">
            <x v="686"/>
          </reference>
          <reference field="3" count="1" selected="0">
            <x v="688"/>
          </reference>
          <reference field="4" count="1">
            <x v="691"/>
          </reference>
        </references>
      </pivotArea>
    </format>
    <format dxfId="8029">
      <pivotArea dataOnly="0" labelOnly="1" fieldPosition="0">
        <references count="5">
          <reference field="0" count="1" selected="0">
            <x v="211"/>
          </reference>
          <reference field="1" count="1" selected="0">
            <x v="686"/>
          </reference>
          <reference field="2" count="1" selected="0">
            <x v="687"/>
          </reference>
          <reference field="3" count="1" selected="0">
            <x v="689"/>
          </reference>
          <reference field="4" count="1">
            <x v="692"/>
          </reference>
        </references>
      </pivotArea>
    </format>
    <format dxfId="8028">
      <pivotArea dataOnly="0" labelOnly="1" fieldPosition="0">
        <references count="5">
          <reference field="0" count="1" selected="0">
            <x v="212"/>
          </reference>
          <reference field="1" count="1" selected="0">
            <x v="687"/>
          </reference>
          <reference field="2" count="1" selected="0">
            <x v="688"/>
          </reference>
          <reference field="3" count="1" selected="0">
            <x v="690"/>
          </reference>
          <reference field="4" count="1">
            <x v="693"/>
          </reference>
        </references>
      </pivotArea>
    </format>
    <format dxfId="8027">
      <pivotArea dataOnly="0" labelOnly="1" fieldPosition="0">
        <references count="5">
          <reference field="0" count="1" selected="0">
            <x v="213"/>
          </reference>
          <reference field="1" count="1" selected="0">
            <x v="688"/>
          </reference>
          <reference field="2" count="1" selected="0">
            <x v="689"/>
          </reference>
          <reference field="3" count="1" selected="0">
            <x v="691"/>
          </reference>
          <reference field="4" count="1">
            <x v="694"/>
          </reference>
        </references>
      </pivotArea>
    </format>
    <format dxfId="8026">
      <pivotArea dataOnly="0" labelOnly="1" fieldPosition="0">
        <references count="5">
          <reference field="0" count="1" selected="0">
            <x v="214"/>
          </reference>
          <reference field="1" count="1" selected="0">
            <x v="689"/>
          </reference>
          <reference field="2" count="1" selected="0">
            <x v="690"/>
          </reference>
          <reference field="3" count="1" selected="0">
            <x v="692"/>
          </reference>
          <reference field="4" count="1">
            <x v="695"/>
          </reference>
        </references>
      </pivotArea>
    </format>
    <format dxfId="8025">
      <pivotArea dataOnly="0" labelOnly="1" fieldPosition="0">
        <references count="5">
          <reference field="0" count="1" selected="0">
            <x v="215"/>
          </reference>
          <reference field="1" count="1" selected="0">
            <x v="690"/>
          </reference>
          <reference field="2" count="1" selected="0">
            <x v="691"/>
          </reference>
          <reference field="3" count="1" selected="0">
            <x v="693"/>
          </reference>
          <reference field="4" count="1">
            <x v="696"/>
          </reference>
        </references>
      </pivotArea>
    </format>
    <format dxfId="8024">
      <pivotArea dataOnly="0" labelOnly="1" fieldPosition="0">
        <references count="5">
          <reference field="0" count="1" selected="0">
            <x v="216"/>
          </reference>
          <reference field="1" count="1" selected="0">
            <x v="691"/>
          </reference>
          <reference field="2" count="1" selected="0">
            <x v="692"/>
          </reference>
          <reference field="3" count="1" selected="0">
            <x v="694"/>
          </reference>
          <reference field="4" count="1">
            <x v="697"/>
          </reference>
        </references>
      </pivotArea>
    </format>
    <format dxfId="8023">
      <pivotArea dataOnly="0" labelOnly="1" fieldPosition="0">
        <references count="5">
          <reference field="0" count="1" selected="0">
            <x v="217"/>
          </reference>
          <reference field="1" count="1" selected="0">
            <x v="692"/>
          </reference>
          <reference field="2" count="1" selected="0">
            <x v="693"/>
          </reference>
          <reference field="3" count="1" selected="0">
            <x v="695"/>
          </reference>
          <reference field="4" count="1">
            <x v="698"/>
          </reference>
        </references>
      </pivotArea>
    </format>
    <format dxfId="8022">
      <pivotArea dataOnly="0" labelOnly="1" fieldPosition="0">
        <references count="5">
          <reference field="0" count="1" selected="0">
            <x v="218"/>
          </reference>
          <reference field="1" count="1" selected="0">
            <x v="693"/>
          </reference>
          <reference field="2" count="1" selected="0">
            <x v="694"/>
          </reference>
          <reference field="3" count="1" selected="0">
            <x v="696"/>
          </reference>
          <reference field="4" count="1">
            <x v="699"/>
          </reference>
        </references>
      </pivotArea>
    </format>
    <format dxfId="8021">
      <pivotArea dataOnly="0" labelOnly="1" fieldPosition="0">
        <references count="5">
          <reference field="0" count="1" selected="0">
            <x v="219"/>
          </reference>
          <reference field="1" count="1" selected="0">
            <x v="694"/>
          </reference>
          <reference field="2" count="1" selected="0">
            <x v="695"/>
          </reference>
          <reference field="3" count="1" selected="0">
            <x v="697"/>
          </reference>
          <reference field="4" count="1">
            <x v="700"/>
          </reference>
        </references>
      </pivotArea>
    </format>
    <format dxfId="8020">
      <pivotArea dataOnly="0" labelOnly="1" fieldPosition="0">
        <references count="5">
          <reference field="0" count="1" selected="0">
            <x v="220"/>
          </reference>
          <reference field="1" count="1" selected="0">
            <x v="695"/>
          </reference>
          <reference field="2" count="1" selected="0">
            <x v="696"/>
          </reference>
          <reference field="3" count="1" selected="0">
            <x v="698"/>
          </reference>
          <reference field="4" count="1">
            <x v="701"/>
          </reference>
        </references>
      </pivotArea>
    </format>
    <format dxfId="8019">
      <pivotArea dataOnly="0" labelOnly="1" fieldPosition="0">
        <references count="5">
          <reference field="0" count="1" selected="0">
            <x v="221"/>
          </reference>
          <reference field="1" count="1" selected="0">
            <x v="696"/>
          </reference>
          <reference field="2" count="1" selected="0">
            <x v="697"/>
          </reference>
          <reference field="3" count="1" selected="0">
            <x v="699"/>
          </reference>
          <reference field="4" count="1">
            <x v="702"/>
          </reference>
        </references>
      </pivotArea>
    </format>
    <format dxfId="8018">
      <pivotArea dataOnly="0" labelOnly="1" fieldPosition="0">
        <references count="5">
          <reference field="0" count="1" selected="0">
            <x v="222"/>
          </reference>
          <reference field="1" count="1" selected="0">
            <x v="697"/>
          </reference>
          <reference field="2" count="1" selected="0">
            <x v="698"/>
          </reference>
          <reference field="3" count="1" selected="0">
            <x v="700"/>
          </reference>
          <reference field="4" count="1">
            <x v="703"/>
          </reference>
        </references>
      </pivotArea>
    </format>
    <format dxfId="8017">
      <pivotArea dataOnly="0" labelOnly="1" fieldPosition="0">
        <references count="5">
          <reference field="0" count="1" selected="0">
            <x v="223"/>
          </reference>
          <reference field="1" count="1" selected="0">
            <x v="698"/>
          </reference>
          <reference field="2" count="1" selected="0">
            <x v="699"/>
          </reference>
          <reference field="3" count="1" selected="0">
            <x v="701"/>
          </reference>
          <reference field="4" count="1">
            <x v="704"/>
          </reference>
        </references>
      </pivotArea>
    </format>
    <format dxfId="8016">
      <pivotArea dataOnly="0" labelOnly="1" fieldPosition="0">
        <references count="5">
          <reference field="0" count="1" selected="0">
            <x v="224"/>
          </reference>
          <reference field="1" count="1" selected="0">
            <x v="699"/>
          </reference>
          <reference field="2" count="1" selected="0">
            <x v="700"/>
          </reference>
          <reference field="3" count="1" selected="0">
            <x v="702"/>
          </reference>
          <reference field="4" count="1">
            <x v="705"/>
          </reference>
        </references>
      </pivotArea>
    </format>
    <format dxfId="8015">
      <pivotArea dataOnly="0" labelOnly="1" fieldPosition="0">
        <references count="5">
          <reference field="0" count="1" selected="0">
            <x v="225"/>
          </reference>
          <reference field="1" count="1" selected="0">
            <x v="700"/>
          </reference>
          <reference field="2" count="1" selected="0">
            <x v="701"/>
          </reference>
          <reference field="3" count="1" selected="0">
            <x v="703"/>
          </reference>
          <reference field="4" count="1">
            <x v="706"/>
          </reference>
        </references>
      </pivotArea>
    </format>
    <format dxfId="8014">
      <pivotArea dataOnly="0" labelOnly="1" fieldPosition="0">
        <references count="5">
          <reference field="0" count="1" selected="0">
            <x v="226"/>
          </reference>
          <reference field="1" count="1" selected="0">
            <x v="701"/>
          </reference>
          <reference field="2" count="1" selected="0">
            <x v="702"/>
          </reference>
          <reference field="3" count="1" selected="0">
            <x v="704"/>
          </reference>
          <reference field="4" count="1">
            <x v="707"/>
          </reference>
        </references>
      </pivotArea>
    </format>
    <format dxfId="8013">
      <pivotArea dataOnly="0" labelOnly="1" fieldPosition="0">
        <references count="5">
          <reference field="0" count="1" selected="0">
            <x v="227"/>
          </reference>
          <reference field="1" count="1" selected="0">
            <x v="702"/>
          </reference>
          <reference field="2" count="1" selected="0">
            <x v="703"/>
          </reference>
          <reference field="3" count="1" selected="0">
            <x v="705"/>
          </reference>
          <reference field="4" count="1">
            <x v="708"/>
          </reference>
        </references>
      </pivotArea>
    </format>
    <format dxfId="8012">
      <pivotArea dataOnly="0" labelOnly="1" fieldPosition="0">
        <references count="5">
          <reference field="0" count="1" selected="0">
            <x v="228"/>
          </reference>
          <reference field="1" count="1" selected="0">
            <x v="703"/>
          </reference>
          <reference field="2" count="1" selected="0">
            <x v="704"/>
          </reference>
          <reference field="3" count="1" selected="0">
            <x v="706"/>
          </reference>
          <reference field="4" count="1">
            <x v="709"/>
          </reference>
        </references>
      </pivotArea>
    </format>
    <format dxfId="8011">
      <pivotArea dataOnly="0" labelOnly="1" fieldPosition="0">
        <references count="5">
          <reference field="0" count="1" selected="0">
            <x v="229"/>
          </reference>
          <reference field="1" count="1" selected="0">
            <x v="704"/>
          </reference>
          <reference field="2" count="1" selected="0">
            <x v="705"/>
          </reference>
          <reference field="3" count="1" selected="0">
            <x v="707"/>
          </reference>
          <reference field="4" count="1">
            <x v="710"/>
          </reference>
        </references>
      </pivotArea>
    </format>
    <format dxfId="8010">
      <pivotArea dataOnly="0" labelOnly="1" fieldPosition="0">
        <references count="5">
          <reference field="0" count="1" selected="0">
            <x v="230"/>
          </reference>
          <reference field="1" count="1" selected="0">
            <x v="705"/>
          </reference>
          <reference field="2" count="1" selected="0">
            <x v="706"/>
          </reference>
          <reference field="3" count="1" selected="0">
            <x v="708"/>
          </reference>
          <reference field="4" count="1">
            <x v="711"/>
          </reference>
        </references>
      </pivotArea>
    </format>
    <format dxfId="8009">
      <pivotArea dataOnly="0" labelOnly="1" fieldPosition="0">
        <references count="5">
          <reference field="0" count="1" selected="0">
            <x v="231"/>
          </reference>
          <reference field="1" count="1" selected="0">
            <x v="706"/>
          </reference>
          <reference field="2" count="1" selected="0">
            <x v="707"/>
          </reference>
          <reference field="3" count="1" selected="0">
            <x v="709"/>
          </reference>
          <reference field="4" count="1">
            <x v="712"/>
          </reference>
        </references>
      </pivotArea>
    </format>
    <format dxfId="8008">
      <pivotArea dataOnly="0" labelOnly="1" fieldPosition="0">
        <references count="5">
          <reference field="0" count="1" selected="0">
            <x v="232"/>
          </reference>
          <reference field="1" count="1" selected="0">
            <x v="707"/>
          </reference>
          <reference field="2" count="1" selected="0">
            <x v="708"/>
          </reference>
          <reference field="3" count="1" selected="0">
            <x v="710"/>
          </reference>
          <reference field="4" count="1">
            <x v="713"/>
          </reference>
        </references>
      </pivotArea>
    </format>
    <format dxfId="8007">
      <pivotArea dataOnly="0" labelOnly="1" fieldPosition="0">
        <references count="5">
          <reference field="0" count="1" selected="0">
            <x v="233"/>
          </reference>
          <reference field="1" count="1" selected="0">
            <x v="708"/>
          </reference>
          <reference field="2" count="1" selected="0">
            <x v="709"/>
          </reference>
          <reference field="3" count="1" selected="0">
            <x v="711"/>
          </reference>
          <reference field="4" count="1">
            <x v="714"/>
          </reference>
        </references>
      </pivotArea>
    </format>
    <format dxfId="8006">
      <pivotArea dataOnly="0" labelOnly="1" fieldPosition="0">
        <references count="5">
          <reference field="0" count="1" selected="0">
            <x v="234"/>
          </reference>
          <reference field="1" count="1" selected="0">
            <x v="709"/>
          </reference>
          <reference field="2" count="1" selected="0">
            <x v="710"/>
          </reference>
          <reference field="3" count="1" selected="0">
            <x v="712"/>
          </reference>
          <reference field="4" count="1">
            <x v="715"/>
          </reference>
        </references>
      </pivotArea>
    </format>
    <format dxfId="8005">
      <pivotArea dataOnly="0" labelOnly="1" fieldPosition="0">
        <references count="5">
          <reference field="0" count="1" selected="0">
            <x v="235"/>
          </reference>
          <reference field="1" count="1" selected="0">
            <x v="710"/>
          </reference>
          <reference field="2" count="1" selected="0">
            <x v="711"/>
          </reference>
          <reference field="3" count="1" selected="0">
            <x v="713"/>
          </reference>
          <reference field="4" count="1">
            <x v="716"/>
          </reference>
        </references>
      </pivotArea>
    </format>
    <format dxfId="8004">
      <pivotArea dataOnly="0" labelOnly="1" fieldPosition="0">
        <references count="5">
          <reference field="0" count="1" selected="0">
            <x v="236"/>
          </reference>
          <reference field="1" count="1" selected="0">
            <x v="711"/>
          </reference>
          <reference field="2" count="1" selected="0">
            <x v="712"/>
          </reference>
          <reference field="3" count="1" selected="0">
            <x v="714"/>
          </reference>
          <reference field="4" count="1">
            <x v="717"/>
          </reference>
        </references>
      </pivotArea>
    </format>
    <format dxfId="8003">
      <pivotArea dataOnly="0" labelOnly="1" fieldPosition="0">
        <references count="5">
          <reference field="0" count="1" selected="0">
            <x v="237"/>
          </reference>
          <reference field="1" count="1" selected="0">
            <x v="712"/>
          </reference>
          <reference field="2" count="1" selected="0">
            <x v="713"/>
          </reference>
          <reference field="3" count="1" selected="0">
            <x v="715"/>
          </reference>
          <reference field="4" count="1">
            <x v="718"/>
          </reference>
        </references>
      </pivotArea>
    </format>
    <format dxfId="8002">
      <pivotArea dataOnly="0" labelOnly="1" fieldPosition="0">
        <references count="5">
          <reference field="0" count="1" selected="0">
            <x v="238"/>
          </reference>
          <reference field="1" count="1" selected="0">
            <x v="713"/>
          </reference>
          <reference field="2" count="1" selected="0">
            <x v="714"/>
          </reference>
          <reference field="3" count="1" selected="0">
            <x v="716"/>
          </reference>
          <reference field="4" count="1">
            <x v="719"/>
          </reference>
        </references>
      </pivotArea>
    </format>
    <format dxfId="8001">
      <pivotArea dataOnly="0" labelOnly="1" fieldPosition="0">
        <references count="5">
          <reference field="0" count="1" selected="0">
            <x v="239"/>
          </reference>
          <reference field="1" count="1" selected="0">
            <x v="714"/>
          </reference>
          <reference field="2" count="1" selected="0">
            <x v="715"/>
          </reference>
          <reference field="3" count="1" selected="0">
            <x v="717"/>
          </reference>
          <reference field="4" count="1">
            <x v="720"/>
          </reference>
        </references>
      </pivotArea>
    </format>
    <format dxfId="8000">
      <pivotArea dataOnly="0" labelOnly="1" fieldPosition="0">
        <references count="5">
          <reference field="0" count="1" selected="0">
            <x v="240"/>
          </reference>
          <reference field="1" count="1" selected="0">
            <x v="715"/>
          </reference>
          <reference field="2" count="1" selected="0">
            <x v="716"/>
          </reference>
          <reference field="3" count="1" selected="0">
            <x v="718"/>
          </reference>
          <reference field="4" count="1">
            <x v="721"/>
          </reference>
        </references>
      </pivotArea>
    </format>
    <format dxfId="7999">
      <pivotArea dataOnly="0" labelOnly="1" fieldPosition="0">
        <references count="5">
          <reference field="0" count="1" selected="0">
            <x v="241"/>
          </reference>
          <reference field="1" count="1" selected="0">
            <x v="716"/>
          </reference>
          <reference field="2" count="1" selected="0">
            <x v="717"/>
          </reference>
          <reference field="3" count="1" selected="0">
            <x v="719"/>
          </reference>
          <reference field="4" count="1">
            <x v="722"/>
          </reference>
        </references>
      </pivotArea>
    </format>
    <format dxfId="7998">
      <pivotArea dataOnly="0" labelOnly="1" fieldPosition="0">
        <references count="5">
          <reference field="0" count="1" selected="0">
            <x v="242"/>
          </reference>
          <reference field="1" count="1" selected="0">
            <x v="717"/>
          </reference>
          <reference field="2" count="1" selected="0">
            <x v="718"/>
          </reference>
          <reference field="3" count="1" selected="0">
            <x v="720"/>
          </reference>
          <reference field="4" count="1">
            <x v="723"/>
          </reference>
        </references>
      </pivotArea>
    </format>
    <format dxfId="7997">
      <pivotArea dataOnly="0" labelOnly="1" fieldPosition="0">
        <references count="5">
          <reference field="0" count="1" selected="0">
            <x v="243"/>
          </reference>
          <reference field="1" count="1" selected="0">
            <x v="718"/>
          </reference>
          <reference field="2" count="1" selected="0">
            <x v="719"/>
          </reference>
          <reference field="3" count="1" selected="0">
            <x v="721"/>
          </reference>
          <reference field="4" count="1">
            <x v="724"/>
          </reference>
        </references>
      </pivotArea>
    </format>
    <format dxfId="7996">
      <pivotArea dataOnly="0" labelOnly="1" fieldPosition="0">
        <references count="5">
          <reference field="0" count="1" selected="0">
            <x v="244"/>
          </reference>
          <reference field="1" count="1" selected="0">
            <x v="719"/>
          </reference>
          <reference field="2" count="1" selected="0">
            <x v="720"/>
          </reference>
          <reference field="3" count="1" selected="0">
            <x v="722"/>
          </reference>
          <reference field="4" count="1">
            <x v="725"/>
          </reference>
        </references>
      </pivotArea>
    </format>
    <format dxfId="7995">
      <pivotArea dataOnly="0" labelOnly="1" fieldPosition="0">
        <references count="5">
          <reference field="0" count="1" selected="0">
            <x v="245"/>
          </reference>
          <reference field="1" count="1" selected="0">
            <x v="720"/>
          </reference>
          <reference field="2" count="1" selected="0">
            <x v="721"/>
          </reference>
          <reference field="3" count="1" selected="0">
            <x v="723"/>
          </reference>
          <reference field="4" count="1">
            <x v="726"/>
          </reference>
        </references>
      </pivotArea>
    </format>
    <format dxfId="7994">
      <pivotArea dataOnly="0" labelOnly="1" fieldPosition="0">
        <references count="5">
          <reference field="0" count="1" selected="0">
            <x v="246"/>
          </reference>
          <reference field="1" count="1" selected="0">
            <x v="721"/>
          </reference>
          <reference field="2" count="1" selected="0">
            <x v="722"/>
          </reference>
          <reference field="3" count="1" selected="0">
            <x v="724"/>
          </reference>
          <reference field="4" count="1">
            <x v="727"/>
          </reference>
        </references>
      </pivotArea>
    </format>
    <format dxfId="7993">
      <pivotArea dataOnly="0" labelOnly="1" fieldPosition="0">
        <references count="5">
          <reference field="0" count="1" selected="0">
            <x v="247"/>
          </reference>
          <reference field="1" count="1" selected="0">
            <x v="722"/>
          </reference>
          <reference field="2" count="1" selected="0">
            <x v="723"/>
          </reference>
          <reference field="3" count="1" selected="0">
            <x v="725"/>
          </reference>
          <reference field="4" count="1">
            <x v="728"/>
          </reference>
        </references>
      </pivotArea>
    </format>
    <format dxfId="7992">
      <pivotArea dataOnly="0" labelOnly="1" fieldPosition="0">
        <references count="5">
          <reference field="0" count="1" selected="0">
            <x v="248"/>
          </reference>
          <reference field="1" count="1" selected="0">
            <x v="723"/>
          </reference>
          <reference field="2" count="1" selected="0">
            <x v="724"/>
          </reference>
          <reference field="3" count="1" selected="0">
            <x v="726"/>
          </reference>
          <reference field="4" count="1">
            <x v="729"/>
          </reference>
        </references>
      </pivotArea>
    </format>
    <format dxfId="7991">
      <pivotArea dataOnly="0" labelOnly="1" fieldPosition="0">
        <references count="5">
          <reference field="0" count="1" selected="0">
            <x v="249"/>
          </reference>
          <reference field="1" count="1" selected="0">
            <x v="724"/>
          </reference>
          <reference field="2" count="1" selected="0">
            <x v="725"/>
          </reference>
          <reference field="3" count="1" selected="0">
            <x v="727"/>
          </reference>
          <reference field="4" count="1">
            <x v="730"/>
          </reference>
        </references>
      </pivotArea>
    </format>
    <format dxfId="7990">
      <pivotArea dataOnly="0" labelOnly="1" fieldPosition="0">
        <references count="5">
          <reference field="0" count="1" selected="0">
            <x v="250"/>
          </reference>
          <reference field="1" count="1" selected="0">
            <x v="725"/>
          </reference>
          <reference field="2" count="1" selected="0">
            <x v="726"/>
          </reference>
          <reference field="3" count="1" selected="0">
            <x v="728"/>
          </reference>
          <reference field="4" count="1">
            <x v="731"/>
          </reference>
        </references>
      </pivotArea>
    </format>
    <format dxfId="7989">
      <pivotArea dataOnly="0" labelOnly="1" fieldPosition="0">
        <references count="5">
          <reference field="0" count="1" selected="0">
            <x v="251"/>
          </reference>
          <reference field="1" count="1" selected="0">
            <x v="726"/>
          </reference>
          <reference field="2" count="1" selected="0">
            <x v="727"/>
          </reference>
          <reference field="3" count="1" selected="0">
            <x v="729"/>
          </reference>
          <reference field="4" count="1">
            <x v="732"/>
          </reference>
        </references>
      </pivotArea>
    </format>
    <format dxfId="7988">
      <pivotArea dataOnly="0" labelOnly="1" fieldPosition="0">
        <references count="5">
          <reference field="0" count="1" selected="0">
            <x v="252"/>
          </reference>
          <reference field="1" count="1" selected="0">
            <x v="727"/>
          </reference>
          <reference field="2" count="1" selected="0">
            <x v="728"/>
          </reference>
          <reference field="3" count="1" selected="0">
            <x v="730"/>
          </reference>
          <reference field="4" count="1">
            <x v="733"/>
          </reference>
        </references>
      </pivotArea>
    </format>
    <format dxfId="7987">
      <pivotArea dataOnly="0" labelOnly="1" fieldPosition="0">
        <references count="5">
          <reference field="0" count="1" selected="0">
            <x v="253"/>
          </reference>
          <reference field="1" count="1" selected="0">
            <x v="728"/>
          </reference>
          <reference field="2" count="1" selected="0">
            <x v="729"/>
          </reference>
          <reference field="3" count="1" selected="0">
            <x v="731"/>
          </reference>
          <reference field="4" count="1">
            <x v="734"/>
          </reference>
        </references>
      </pivotArea>
    </format>
    <format dxfId="7986">
      <pivotArea dataOnly="0" labelOnly="1" fieldPosition="0">
        <references count="5">
          <reference field="0" count="1" selected="0">
            <x v="254"/>
          </reference>
          <reference field="1" count="1" selected="0">
            <x v="729"/>
          </reference>
          <reference field="2" count="1" selected="0">
            <x v="730"/>
          </reference>
          <reference field="3" count="1" selected="0">
            <x v="732"/>
          </reference>
          <reference field="4" count="1">
            <x v="735"/>
          </reference>
        </references>
      </pivotArea>
    </format>
    <format dxfId="7985">
      <pivotArea dataOnly="0" labelOnly="1" fieldPosition="0">
        <references count="5">
          <reference field="0" count="1" selected="0">
            <x v="255"/>
          </reference>
          <reference field="1" count="1" selected="0">
            <x v="730"/>
          </reference>
          <reference field="2" count="1" selected="0">
            <x v="731"/>
          </reference>
          <reference field="3" count="1" selected="0">
            <x v="733"/>
          </reference>
          <reference field="4" count="1">
            <x v="736"/>
          </reference>
        </references>
      </pivotArea>
    </format>
    <format dxfId="7984">
      <pivotArea dataOnly="0" labelOnly="1" fieldPosition="0">
        <references count="5">
          <reference field="0" count="1" selected="0">
            <x v="256"/>
          </reference>
          <reference field="1" count="1" selected="0">
            <x v="731"/>
          </reference>
          <reference field="2" count="1" selected="0">
            <x v="732"/>
          </reference>
          <reference field="3" count="1" selected="0">
            <x v="734"/>
          </reference>
          <reference field="4" count="1">
            <x v="737"/>
          </reference>
        </references>
      </pivotArea>
    </format>
    <format dxfId="7983">
      <pivotArea dataOnly="0" labelOnly="1" fieldPosition="0">
        <references count="5">
          <reference field="0" count="1" selected="0">
            <x v="257"/>
          </reference>
          <reference field="1" count="1" selected="0">
            <x v="732"/>
          </reference>
          <reference field="2" count="1" selected="0">
            <x v="733"/>
          </reference>
          <reference field="3" count="1" selected="0">
            <x v="735"/>
          </reference>
          <reference field="4" count="1">
            <x v="738"/>
          </reference>
        </references>
      </pivotArea>
    </format>
    <format dxfId="7982">
      <pivotArea dataOnly="0" labelOnly="1" fieldPosition="0">
        <references count="5">
          <reference field="0" count="1" selected="0">
            <x v="258"/>
          </reference>
          <reference field="1" count="1" selected="0">
            <x v="733"/>
          </reference>
          <reference field="2" count="1" selected="0">
            <x v="734"/>
          </reference>
          <reference field="3" count="1" selected="0">
            <x v="736"/>
          </reference>
          <reference field="4" count="1">
            <x v="739"/>
          </reference>
        </references>
      </pivotArea>
    </format>
    <format dxfId="7981">
      <pivotArea dataOnly="0" labelOnly="1" fieldPosition="0">
        <references count="5">
          <reference field="0" count="1" selected="0">
            <x v="259"/>
          </reference>
          <reference field="1" count="1" selected="0">
            <x v="734"/>
          </reference>
          <reference field="2" count="1" selected="0">
            <x v="735"/>
          </reference>
          <reference field="3" count="1" selected="0">
            <x v="737"/>
          </reference>
          <reference field="4" count="1">
            <x v="740"/>
          </reference>
        </references>
      </pivotArea>
    </format>
    <format dxfId="7980">
      <pivotArea dataOnly="0" labelOnly="1" fieldPosition="0">
        <references count="5">
          <reference field="0" count="1" selected="0">
            <x v="260"/>
          </reference>
          <reference field="1" count="1" selected="0">
            <x v="735"/>
          </reference>
          <reference field="2" count="1" selected="0">
            <x v="736"/>
          </reference>
          <reference field="3" count="1" selected="0">
            <x v="738"/>
          </reference>
          <reference field="4" count="1">
            <x v="741"/>
          </reference>
        </references>
      </pivotArea>
    </format>
    <format dxfId="7979">
      <pivotArea dataOnly="0" labelOnly="1" fieldPosition="0">
        <references count="5">
          <reference field="0" count="1" selected="0">
            <x v="261"/>
          </reference>
          <reference field="1" count="1" selected="0">
            <x v="736"/>
          </reference>
          <reference field="2" count="1" selected="0">
            <x v="737"/>
          </reference>
          <reference field="3" count="1" selected="0">
            <x v="739"/>
          </reference>
          <reference field="4" count="1">
            <x v="742"/>
          </reference>
        </references>
      </pivotArea>
    </format>
    <format dxfId="7978">
      <pivotArea dataOnly="0" labelOnly="1" fieldPosition="0">
        <references count="5">
          <reference field="0" count="1" selected="0">
            <x v="262"/>
          </reference>
          <reference field="1" count="1" selected="0">
            <x v="737"/>
          </reference>
          <reference field="2" count="1" selected="0">
            <x v="738"/>
          </reference>
          <reference field="3" count="1" selected="0">
            <x v="740"/>
          </reference>
          <reference field="4" count="1">
            <x v="743"/>
          </reference>
        </references>
      </pivotArea>
    </format>
    <format dxfId="7977">
      <pivotArea dataOnly="0" labelOnly="1" fieldPosition="0">
        <references count="5">
          <reference field="0" count="1" selected="0">
            <x v="263"/>
          </reference>
          <reference field="1" count="1" selected="0">
            <x v="738"/>
          </reference>
          <reference field="2" count="1" selected="0">
            <x v="739"/>
          </reference>
          <reference field="3" count="1" selected="0">
            <x v="741"/>
          </reference>
          <reference field="4" count="1">
            <x v="744"/>
          </reference>
        </references>
      </pivotArea>
    </format>
    <format dxfId="7976">
      <pivotArea dataOnly="0" labelOnly="1" fieldPosition="0">
        <references count="5">
          <reference field="0" count="1" selected="0">
            <x v="264"/>
          </reference>
          <reference field="1" count="1" selected="0">
            <x v="739"/>
          </reference>
          <reference field="2" count="1" selected="0">
            <x v="740"/>
          </reference>
          <reference field="3" count="1" selected="0">
            <x v="742"/>
          </reference>
          <reference field="4" count="1">
            <x v="745"/>
          </reference>
        </references>
      </pivotArea>
    </format>
    <format dxfId="7975">
      <pivotArea dataOnly="0" labelOnly="1" fieldPosition="0">
        <references count="5">
          <reference field="0" count="1" selected="0">
            <x v="265"/>
          </reference>
          <reference field="1" count="1" selected="0">
            <x v="740"/>
          </reference>
          <reference field="2" count="1" selected="0">
            <x v="741"/>
          </reference>
          <reference field="3" count="1" selected="0">
            <x v="743"/>
          </reference>
          <reference field="4" count="1">
            <x v="746"/>
          </reference>
        </references>
      </pivotArea>
    </format>
    <format dxfId="7974">
      <pivotArea dataOnly="0" labelOnly="1" fieldPosition="0">
        <references count="5">
          <reference field="0" count="1" selected="0">
            <x v="266"/>
          </reference>
          <reference field="1" count="1" selected="0">
            <x v="741"/>
          </reference>
          <reference field="2" count="1" selected="0">
            <x v="742"/>
          </reference>
          <reference field="3" count="1" selected="0">
            <x v="744"/>
          </reference>
          <reference field="4" count="1">
            <x v="747"/>
          </reference>
        </references>
      </pivotArea>
    </format>
    <format dxfId="7973">
      <pivotArea dataOnly="0" labelOnly="1" fieldPosition="0">
        <references count="5">
          <reference field="0" count="1" selected="0">
            <x v="267"/>
          </reference>
          <reference field="1" count="1" selected="0">
            <x v="742"/>
          </reference>
          <reference field="2" count="1" selected="0">
            <x v="743"/>
          </reference>
          <reference field="3" count="1" selected="0">
            <x v="745"/>
          </reference>
          <reference field="4" count="1">
            <x v="748"/>
          </reference>
        </references>
      </pivotArea>
    </format>
    <format dxfId="7972">
      <pivotArea dataOnly="0" labelOnly="1" fieldPosition="0">
        <references count="5">
          <reference field="0" count="1" selected="0">
            <x v="268"/>
          </reference>
          <reference field="1" count="1" selected="0">
            <x v="743"/>
          </reference>
          <reference field="2" count="1" selected="0">
            <x v="744"/>
          </reference>
          <reference field="3" count="1" selected="0">
            <x v="746"/>
          </reference>
          <reference field="4" count="1">
            <x v="749"/>
          </reference>
        </references>
      </pivotArea>
    </format>
    <format dxfId="7971">
      <pivotArea dataOnly="0" labelOnly="1" fieldPosition="0">
        <references count="5">
          <reference field="0" count="1" selected="0">
            <x v="269"/>
          </reference>
          <reference field="1" count="1" selected="0">
            <x v="744"/>
          </reference>
          <reference field="2" count="1" selected="0">
            <x v="745"/>
          </reference>
          <reference field="3" count="1" selected="0">
            <x v="747"/>
          </reference>
          <reference field="4" count="1">
            <x v="750"/>
          </reference>
        </references>
      </pivotArea>
    </format>
    <format dxfId="7970">
      <pivotArea dataOnly="0" labelOnly="1" fieldPosition="0">
        <references count="5">
          <reference field="0" count="1" selected="0">
            <x v="270"/>
          </reference>
          <reference field="1" count="1" selected="0">
            <x v="745"/>
          </reference>
          <reference field="2" count="1" selected="0">
            <x v="746"/>
          </reference>
          <reference field="3" count="1" selected="0">
            <x v="748"/>
          </reference>
          <reference field="4" count="1">
            <x v="751"/>
          </reference>
        </references>
      </pivotArea>
    </format>
    <format dxfId="7969">
      <pivotArea dataOnly="0" labelOnly="1" fieldPosition="0">
        <references count="5">
          <reference field="0" count="1" selected="0">
            <x v="271"/>
          </reference>
          <reference field="1" count="1" selected="0">
            <x v="746"/>
          </reference>
          <reference field="2" count="1" selected="0">
            <x v="747"/>
          </reference>
          <reference field="3" count="1" selected="0">
            <x v="749"/>
          </reference>
          <reference field="4" count="1">
            <x v="752"/>
          </reference>
        </references>
      </pivotArea>
    </format>
    <format dxfId="7968">
      <pivotArea dataOnly="0" labelOnly="1" fieldPosition="0">
        <references count="5">
          <reference field="0" count="1" selected="0">
            <x v="272"/>
          </reference>
          <reference field="1" count="1" selected="0">
            <x v="747"/>
          </reference>
          <reference field="2" count="1" selected="0">
            <x v="748"/>
          </reference>
          <reference field="3" count="1" selected="0">
            <x v="750"/>
          </reference>
          <reference field="4" count="1">
            <x v="753"/>
          </reference>
        </references>
      </pivotArea>
    </format>
    <format dxfId="7967">
      <pivotArea dataOnly="0" labelOnly="1" fieldPosition="0">
        <references count="5">
          <reference field="0" count="1" selected="0">
            <x v="273"/>
          </reference>
          <reference field="1" count="1" selected="0">
            <x v="748"/>
          </reference>
          <reference field="2" count="1" selected="0">
            <x v="749"/>
          </reference>
          <reference field="3" count="1" selected="0">
            <x v="751"/>
          </reference>
          <reference field="4" count="1">
            <x v="754"/>
          </reference>
        </references>
      </pivotArea>
    </format>
    <format dxfId="7966">
      <pivotArea dataOnly="0" labelOnly="1" fieldPosition="0">
        <references count="5">
          <reference field="0" count="1" selected="0">
            <x v="274"/>
          </reference>
          <reference field="1" count="1" selected="0">
            <x v="749"/>
          </reference>
          <reference field="2" count="1" selected="0">
            <x v="750"/>
          </reference>
          <reference field="3" count="1" selected="0">
            <x v="752"/>
          </reference>
          <reference field="4" count="1">
            <x v="755"/>
          </reference>
        </references>
      </pivotArea>
    </format>
    <format dxfId="7965">
      <pivotArea dataOnly="0" labelOnly="1" fieldPosition="0">
        <references count="5">
          <reference field="0" count="1" selected="0">
            <x v="275"/>
          </reference>
          <reference field="1" count="1" selected="0">
            <x v="750"/>
          </reference>
          <reference field="2" count="1" selected="0">
            <x v="751"/>
          </reference>
          <reference field="3" count="1" selected="0">
            <x v="753"/>
          </reference>
          <reference field="4" count="1">
            <x v="756"/>
          </reference>
        </references>
      </pivotArea>
    </format>
    <format dxfId="7964">
      <pivotArea dataOnly="0" labelOnly="1" fieldPosition="0">
        <references count="5">
          <reference field="0" count="1" selected="0">
            <x v="276"/>
          </reference>
          <reference field="1" count="1" selected="0">
            <x v="751"/>
          </reference>
          <reference field="2" count="1" selected="0">
            <x v="752"/>
          </reference>
          <reference field="3" count="1" selected="0">
            <x v="754"/>
          </reference>
          <reference field="4" count="1">
            <x v="757"/>
          </reference>
        </references>
      </pivotArea>
    </format>
    <format dxfId="7963">
      <pivotArea dataOnly="0" labelOnly="1" fieldPosition="0">
        <references count="5">
          <reference field="0" count="1" selected="0">
            <x v="277"/>
          </reference>
          <reference field="1" count="1" selected="0">
            <x v="752"/>
          </reference>
          <reference field="2" count="1" selected="0">
            <x v="753"/>
          </reference>
          <reference field="3" count="1" selected="0">
            <x v="755"/>
          </reference>
          <reference field="4" count="1">
            <x v="758"/>
          </reference>
        </references>
      </pivotArea>
    </format>
    <format dxfId="7962">
      <pivotArea dataOnly="0" labelOnly="1" fieldPosition="0">
        <references count="5">
          <reference field="0" count="1" selected="0">
            <x v="278"/>
          </reference>
          <reference field="1" count="1" selected="0">
            <x v="753"/>
          </reference>
          <reference field="2" count="1" selected="0">
            <x v="754"/>
          </reference>
          <reference field="3" count="1" selected="0">
            <x v="756"/>
          </reference>
          <reference field="4" count="1">
            <x v="759"/>
          </reference>
        </references>
      </pivotArea>
    </format>
    <format dxfId="7961">
      <pivotArea dataOnly="0" labelOnly="1" fieldPosition="0">
        <references count="5">
          <reference field="0" count="1" selected="0">
            <x v="279"/>
          </reference>
          <reference field="1" count="1" selected="0">
            <x v="754"/>
          </reference>
          <reference field="2" count="1" selected="0">
            <x v="755"/>
          </reference>
          <reference field="3" count="1" selected="0">
            <x v="757"/>
          </reference>
          <reference field="4" count="1">
            <x v="760"/>
          </reference>
        </references>
      </pivotArea>
    </format>
    <format dxfId="7960">
      <pivotArea dataOnly="0" labelOnly="1" fieldPosition="0">
        <references count="5">
          <reference field="0" count="1" selected="0">
            <x v="280"/>
          </reference>
          <reference field="1" count="1" selected="0">
            <x v="755"/>
          </reference>
          <reference field="2" count="1" selected="0">
            <x v="756"/>
          </reference>
          <reference field="3" count="1" selected="0">
            <x v="758"/>
          </reference>
          <reference field="4" count="1">
            <x v="761"/>
          </reference>
        </references>
      </pivotArea>
    </format>
    <format dxfId="7959">
      <pivotArea dataOnly="0" labelOnly="1" fieldPosition="0">
        <references count="5">
          <reference field="0" count="1" selected="0">
            <x v="281"/>
          </reference>
          <reference field="1" count="1" selected="0">
            <x v="756"/>
          </reference>
          <reference field="2" count="1" selected="0">
            <x v="757"/>
          </reference>
          <reference field="3" count="1" selected="0">
            <x v="759"/>
          </reference>
          <reference field="4" count="1">
            <x v="762"/>
          </reference>
        </references>
      </pivotArea>
    </format>
    <format dxfId="7958">
      <pivotArea dataOnly="0" labelOnly="1" fieldPosition="0">
        <references count="5">
          <reference field="0" count="1" selected="0">
            <x v="282"/>
          </reference>
          <reference field="1" count="1" selected="0">
            <x v="757"/>
          </reference>
          <reference field="2" count="1" selected="0">
            <x v="758"/>
          </reference>
          <reference field="3" count="1" selected="0">
            <x v="760"/>
          </reference>
          <reference field="4" count="1">
            <x v="763"/>
          </reference>
        </references>
      </pivotArea>
    </format>
    <format dxfId="7957">
      <pivotArea dataOnly="0" labelOnly="1" fieldPosition="0">
        <references count="5">
          <reference field="0" count="1" selected="0">
            <x v="283"/>
          </reference>
          <reference field="1" count="1" selected="0">
            <x v="758"/>
          </reference>
          <reference field="2" count="1" selected="0">
            <x v="759"/>
          </reference>
          <reference field="3" count="1" selected="0">
            <x v="761"/>
          </reference>
          <reference field="4" count="1">
            <x v="764"/>
          </reference>
        </references>
      </pivotArea>
    </format>
    <format dxfId="7956">
      <pivotArea dataOnly="0" labelOnly="1" fieldPosition="0">
        <references count="5">
          <reference field="0" count="1" selected="0">
            <x v="284"/>
          </reference>
          <reference field="1" count="1" selected="0">
            <x v="759"/>
          </reference>
          <reference field="2" count="1" selected="0">
            <x v="760"/>
          </reference>
          <reference field="3" count="1" selected="0">
            <x v="762"/>
          </reference>
          <reference field="4" count="1">
            <x v="765"/>
          </reference>
        </references>
      </pivotArea>
    </format>
    <format dxfId="7955">
      <pivotArea dataOnly="0" labelOnly="1" fieldPosition="0">
        <references count="5">
          <reference field="0" count="1" selected="0">
            <x v="285"/>
          </reference>
          <reference field="1" count="1" selected="0">
            <x v="760"/>
          </reference>
          <reference field="2" count="1" selected="0">
            <x v="761"/>
          </reference>
          <reference field="3" count="1" selected="0">
            <x v="763"/>
          </reference>
          <reference field="4" count="1">
            <x v="766"/>
          </reference>
        </references>
      </pivotArea>
    </format>
    <format dxfId="7954">
      <pivotArea dataOnly="0" labelOnly="1" fieldPosition="0">
        <references count="5">
          <reference field="0" count="1" selected="0">
            <x v="286"/>
          </reference>
          <reference field="1" count="1" selected="0">
            <x v="761"/>
          </reference>
          <reference field="2" count="1" selected="0">
            <x v="762"/>
          </reference>
          <reference field="3" count="1" selected="0">
            <x v="764"/>
          </reference>
          <reference field="4" count="1">
            <x v="767"/>
          </reference>
        </references>
      </pivotArea>
    </format>
    <format dxfId="7953">
      <pivotArea dataOnly="0" labelOnly="1" fieldPosition="0">
        <references count="5">
          <reference field="0" count="1" selected="0">
            <x v="287"/>
          </reference>
          <reference field="1" count="1" selected="0">
            <x v="762"/>
          </reference>
          <reference field="2" count="1" selected="0">
            <x v="763"/>
          </reference>
          <reference field="3" count="1" selected="0">
            <x v="765"/>
          </reference>
          <reference field="4" count="1">
            <x v="768"/>
          </reference>
        </references>
      </pivotArea>
    </format>
    <format dxfId="7952">
      <pivotArea dataOnly="0" labelOnly="1" fieldPosition="0">
        <references count="5">
          <reference field="0" count="1" selected="0">
            <x v="288"/>
          </reference>
          <reference field="1" count="1" selected="0">
            <x v="763"/>
          </reference>
          <reference field="2" count="1" selected="0">
            <x v="764"/>
          </reference>
          <reference field="3" count="1" selected="0">
            <x v="766"/>
          </reference>
          <reference field="4" count="1">
            <x v="769"/>
          </reference>
        </references>
      </pivotArea>
    </format>
    <format dxfId="7951">
      <pivotArea dataOnly="0" labelOnly="1" fieldPosition="0">
        <references count="5">
          <reference field="0" count="1" selected="0">
            <x v="289"/>
          </reference>
          <reference field="1" count="1" selected="0">
            <x v="764"/>
          </reference>
          <reference field="2" count="1" selected="0">
            <x v="765"/>
          </reference>
          <reference field="3" count="1" selected="0">
            <x v="767"/>
          </reference>
          <reference field="4" count="1">
            <x v="770"/>
          </reference>
        </references>
      </pivotArea>
    </format>
    <format dxfId="7950">
      <pivotArea dataOnly="0" labelOnly="1" fieldPosition="0">
        <references count="5">
          <reference field="0" count="1" selected="0">
            <x v="290"/>
          </reference>
          <reference field="1" count="1" selected="0">
            <x v="765"/>
          </reference>
          <reference field="2" count="1" selected="0">
            <x v="766"/>
          </reference>
          <reference field="3" count="1" selected="0">
            <x v="768"/>
          </reference>
          <reference field="4" count="1">
            <x v="771"/>
          </reference>
        </references>
      </pivotArea>
    </format>
    <format dxfId="7949">
      <pivotArea dataOnly="0" labelOnly="1" fieldPosition="0">
        <references count="5">
          <reference field="0" count="1" selected="0">
            <x v="291"/>
          </reference>
          <reference field="1" count="1" selected="0">
            <x v="766"/>
          </reference>
          <reference field="2" count="1" selected="0">
            <x v="767"/>
          </reference>
          <reference field="3" count="1" selected="0">
            <x v="769"/>
          </reference>
          <reference field="4" count="1">
            <x v="772"/>
          </reference>
        </references>
      </pivotArea>
    </format>
    <format dxfId="7948">
      <pivotArea dataOnly="0" labelOnly="1" fieldPosition="0">
        <references count="5">
          <reference field="0" count="1" selected="0">
            <x v="292"/>
          </reference>
          <reference field="1" count="1" selected="0">
            <x v="767"/>
          </reference>
          <reference field="2" count="1" selected="0">
            <x v="768"/>
          </reference>
          <reference field="3" count="1" selected="0">
            <x v="770"/>
          </reference>
          <reference field="4" count="1">
            <x v="773"/>
          </reference>
        </references>
      </pivotArea>
    </format>
    <format dxfId="7947">
      <pivotArea dataOnly="0" labelOnly="1" fieldPosition="0">
        <references count="5">
          <reference field="0" count="1" selected="0">
            <x v="293"/>
          </reference>
          <reference field="1" count="1" selected="0">
            <x v="768"/>
          </reference>
          <reference field="2" count="1" selected="0">
            <x v="769"/>
          </reference>
          <reference field="3" count="1" selected="0">
            <x v="771"/>
          </reference>
          <reference field="4" count="1">
            <x v="774"/>
          </reference>
        </references>
      </pivotArea>
    </format>
    <format dxfId="7946">
      <pivotArea dataOnly="0" labelOnly="1" fieldPosition="0">
        <references count="5">
          <reference field="0" count="1" selected="0">
            <x v="294"/>
          </reference>
          <reference field="1" count="1" selected="0">
            <x v="769"/>
          </reference>
          <reference field="2" count="1" selected="0">
            <x v="770"/>
          </reference>
          <reference field="3" count="1" selected="0">
            <x v="772"/>
          </reference>
          <reference field="4" count="1">
            <x v="775"/>
          </reference>
        </references>
      </pivotArea>
    </format>
    <format dxfId="7945">
      <pivotArea dataOnly="0" labelOnly="1" fieldPosition="0">
        <references count="5">
          <reference field="0" count="1" selected="0">
            <x v="295"/>
          </reference>
          <reference field="1" count="1" selected="0">
            <x v="770"/>
          </reference>
          <reference field="2" count="1" selected="0">
            <x v="771"/>
          </reference>
          <reference field="3" count="1" selected="0">
            <x v="773"/>
          </reference>
          <reference field="4" count="1">
            <x v="776"/>
          </reference>
        </references>
      </pivotArea>
    </format>
    <format dxfId="7944">
      <pivotArea dataOnly="0" labelOnly="1" fieldPosition="0">
        <references count="5">
          <reference field="0" count="1" selected="0">
            <x v="296"/>
          </reference>
          <reference field="1" count="1" selected="0">
            <x v="771"/>
          </reference>
          <reference field="2" count="1" selected="0">
            <x v="772"/>
          </reference>
          <reference field="3" count="1" selected="0">
            <x v="774"/>
          </reference>
          <reference field="4" count="1">
            <x v="777"/>
          </reference>
        </references>
      </pivotArea>
    </format>
    <format dxfId="7943">
      <pivotArea dataOnly="0" labelOnly="1" fieldPosition="0">
        <references count="5">
          <reference field="0" count="1" selected="0">
            <x v="297"/>
          </reference>
          <reference field="1" count="1" selected="0">
            <x v="772"/>
          </reference>
          <reference field="2" count="1" selected="0">
            <x v="773"/>
          </reference>
          <reference field="3" count="1" selected="0">
            <x v="775"/>
          </reference>
          <reference field="4" count="1">
            <x v="778"/>
          </reference>
        </references>
      </pivotArea>
    </format>
    <format dxfId="7942">
      <pivotArea dataOnly="0" labelOnly="1" fieldPosition="0">
        <references count="5">
          <reference field="0" count="1" selected="0">
            <x v="298"/>
          </reference>
          <reference field="1" count="1" selected="0">
            <x v="773"/>
          </reference>
          <reference field="2" count="1" selected="0">
            <x v="774"/>
          </reference>
          <reference field="3" count="1" selected="0">
            <x v="776"/>
          </reference>
          <reference field="4" count="1">
            <x v="779"/>
          </reference>
        </references>
      </pivotArea>
    </format>
    <format dxfId="7941">
      <pivotArea dataOnly="0" labelOnly="1" fieldPosition="0">
        <references count="5">
          <reference field="0" count="1" selected="0">
            <x v="299"/>
          </reference>
          <reference field="1" count="1" selected="0">
            <x v="774"/>
          </reference>
          <reference field="2" count="1" selected="0">
            <x v="775"/>
          </reference>
          <reference field="3" count="1" selected="0">
            <x v="777"/>
          </reference>
          <reference field="4" count="1">
            <x v="780"/>
          </reference>
        </references>
      </pivotArea>
    </format>
    <format dxfId="7940">
      <pivotArea dataOnly="0" labelOnly="1" fieldPosition="0">
        <references count="5">
          <reference field="0" count="1" selected="0">
            <x v="300"/>
          </reference>
          <reference field="1" count="1" selected="0">
            <x v="775"/>
          </reference>
          <reference field="2" count="1" selected="0">
            <x v="776"/>
          </reference>
          <reference field="3" count="1" selected="0">
            <x v="778"/>
          </reference>
          <reference field="4" count="1">
            <x v="781"/>
          </reference>
        </references>
      </pivotArea>
    </format>
    <format dxfId="7939">
      <pivotArea dataOnly="0" labelOnly="1" fieldPosition="0">
        <references count="5">
          <reference field="0" count="1" selected="0">
            <x v="301"/>
          </reference>
          <reference field="1" count="1" selected="0">
            <x v="776"/>
          </reference>
          <reference field="2" count="1" selected="0">
            <x v="777"/>
          </reference>
          <reference field="3" count="1" selected="0">
            <x v="779"/>
          </reference>
          <reference field="4" count="1">
            <x v="782"/>
          </reference>
        </references>
      </pivotArea>
    </format>
    <format dxfId="7938">
      <pivotArea dataOnly="0" labelOnly="1" fieldPosition="0">
        <references count="5">
          <reference field="0" count="1" selected="0">
            <x v="302"/>
          </reference>
          <reference field="1" count="1" selected="0">
            <x v="777"/>
          </reference>
          <reference field="2" count="1" selected="0">
            <x v="778"/>
          </reference>
          <reference field="3" count="1" selected="0">
            <x v="780"/>
          </reference>
          <reference field="4" count="1">
            <x v="783"/>
          </reference>
        </references>
      </pivotArea>
    </format>
    <format dxfId="7937">
      <pivotArea dataOnly="0" labelOnly="1" fieldPosition="0">
        <references count="5">
          <reference field="0" count="1" selected="0">
            <x v="303"/>
          </reference>
          <reference field="1" count="1" selected="0">
            <x v="778"/>
          </reference>
          <reference field="2" count="1" selected="0">
            <x v="779"/>
          </reference>
          <reference field="3" count="1" selected="0">
            <x v="781"/>
          </reference>
          <reference field="4" count="1">
            <x v="784"/>
          </reference>
        </references>
      </pivotArea>
    </format>
    <format dxfId="7936">
      <pivotArea dataOnly="0" labelOnly="1" fieldPosition="0">
        <references count="5">
          <reference field="0" count="1" selected="0">
            <x v="304"/>
          </reference>
          <reference field="1" count="1" selected="0">
            <x v="779"/>
          </reference>
          <reference field="2" count="1" selected="0">
            <x v="780"/>
          </reference>
          <reference field="3" count="1" selected="0">
            <x v="782"/>
          </reference>
          <reference field="4" count="1">
            <x v="785"/>
          </reference>
        </references>
      </pivotArea>
    </format>
    <format dxfId="7935">
      <pivotArea dataOnly="0" labelOnly="1" fieldPosition="0">
        <references count="5">
          <reference field="0" count="1" selected="0">
            <x v="305"/>
          </reference>
          <reference field="1" count="1" selected="0">
            <x v="780"/>
          </reference>
          <reference field="2" count="1" selected="0">
            <x v="781"/>
          </reference>
          <reference field="3" count="1" selected="0">
            <x v="783"/>
          </reference>
          <reference field="4" count="1">
            <x v="786"/>
          </reference>
        </references>
      </pivotArea>
    </format>
    <format dxfId="7934">
      <pivotArea dataOnly="0" labelOnly="1" fieldPosition="0">
        <references count="5">
          <reference field="0" count="1" selected="0">
            <x v="306"/>
          </reference>
          <reference field="1" count="1" selected="0">
            <x v="781"/>
          </reference>
          <reference field="2" count="1" selected="0">
            <x v="782"/>
          </reference>
          <reference field="3" count="1" selected="0">
            <x v="784"/>
          </reference>
          <reference field="4" count="1">
            <x v="787"/>
          </reference>
        </references>
      </pivotArea>
    </format>
    <format dxfId="7933">
      <pivotArea dataOnly="0" labelOnly="1" fieldPosition="0">
        <references count="5">
          <reference field="0" count="1" selected="0">
            <x v="307"/>
          </reference>
          <reference field="1" count="1" selected="0">
            <x v="782"/>
          </reference>
          <reference field="2" count="1" selected="0">
            <x v="783"/>
          </reference>
          <reference field="3" count="1" selected="0">
            <x v="785"/>
          </reference>
          <reference field="4" count="1">
            <x v="788"/>
          </reference>
        </references>
      </pivotArea>
    </format>
    <format dxfId="7932">
      <pivotArea dataOnly="0" labelOnly="1" fieldPosition="0">
        <references count="5">
          <reference field="0" count="1" selected="0">
            <x v="308"/>
          </reference>
          <reference field="1" count="1" selected="0">
            <x v="783"/>
          </reference>
          <reference field="2" count="1" selected="0">
            <x v="784"/>
          </reference>
          <reference field="3" count="1" selected="0">
            <x v="786"/>
          </reference>
          <reference field="4" count="1">
            <x v="789"/>
          </reference>
        </references>
      </pivotArea>
    </format>
    <format dxfId="7931">
      <pivotArea dataOnly="0" labelOnly="1" fieldPosition="0">
        <references count="5">
          <reference field="0" count="1" selected="0">
            <x v="309"/>
          </reference>
          <reference field="1" count="1" selected="0">
            <x v="784"/>
          </reference>
          <reference field="2" count="1" selected="0">
            <x v="785"/>
          </reference>
          <reference field="3" count="1" selected="0">
            <x v="787"/>
          </reference>
          <reference field="4" count="1">
            <x v="790"/>
          </reference>
        </references>
      </pivotArea>
    </format>
    <format dxfId="7930">
      <pivotArea dataOnly="0" labelOnly="1" fieldPosition="0">
        <references count="5">
          <reference field="0" count="1" selected="0">
            <x v="310"/>
          </reference>
          <reference field="1" count="1" selected="0">
            <x v="785"/>
          </reference>
          <reference field="2" count="1" selected="0">
            <x v="786"/>
          </reference>
          <reference field="3" count="1" selected="0">
            <x v="788"/>
          </reference>
          <reference field="4" count="1">
            <x v="791"/>
          </reference>
        </references>
      </pivotArea>
    </format>
    <format dxfId="7929">
      <pivotArea dataOnly="0" labelOnly="1" fieldPosition="0">
        <references count="5">
          <reference field="0" count="1" selected="0">
            <x v="311"/>
          </reference>
          <reference field="1" count="1" selected="0">
            <x v="786"/>
          </reference>
          <reference field="2" count="1" selected="0">
            <x v="787"/>
          </reference>
          <reference field="3" count="1" selected="0">
            <x v="789"/>
          </reference>
          <reference field="4" count="1">
            <x v="792"/>
          </reference>
        </references>
      </pivotArea>
    </format>
    <format dxfId="7928">
      <pivotArea dataOnly="0" labelOnly="1" fieldPosition="0">
        <references count="5">
          <reference field="0" count="1" selected="0">
            <x v="312"/>
          </reference>
          <reference field="1" count="1" selected="0">
            <x v="787"/>
          </reference>
          <reference field="2" count="1" selected="0">
            <x v="788"/>
          </reference>
          <reference field="3" count="1" selected="0">
            <x v="790"/>
          </reference>
          <reference field="4" count="1">
            <x v="793"/>
          </reference>
        </references>
      </pivotArea>
    </format>
    <format dxfId="7927">
      <pivotArea dataOnly="0" labelOnly="1" fieldPosition="0">
        <references count="5">
          <reference field="0" count="1" selected="0">
            <x v="313"/>
          </reference>
          <reference field="1" count="1" selected="0">
            <x v="788"/>
          </reference>
          <reference field="2" count="1" selected="0">
            <x v="789"/>
          </reference>
          <reference field="3" count="1" selected="0">
            <x v="791"/>
          </reference>
          <reference field="4" count="1">
            <x v="794"/>
          </reference>
        </references>
      </pivotArea>
    </format>
    <format dxfId="7926">
      <pivotArea dataOnly="0" labelOnly="1" fieldPosition="0">
        <references count="5">
          <reference field="0" count="1" selected="0">
            <x v="314"/>
          </reference>
          <reference field="1" count="1" selected="0">
            <x v="789"/>
          </reference>
          <reference field="2" count="1" selected="0">
            <x v="790"/>
          </reference>
          <reference field="3" count="1" selected="0">
            <x v="792"/>
          </reference>
          <reference field="4" count="1">
            <x v="795"/>
          </reference>
        </references>
      </pivotArea>
    </format>
    <format dxfId="7925">
      <pivotArea dataOnly="0" labelOnly="1" fieldPosition="0">
        <references count="5">
          <reference field="0" count="1" selected="0">
            <x v="315"/>
          </reference>
          <reference field="1" count="1" selected="0">
            <x v="790"/>
          </reference>
          <reference field="2" count="1" selected="0">
            <x v="791"/>
          </reference>
          <reference field="3" count="1" selected="0">
            <x v="793"/>
          </reference>
          <reference field="4" count="1">
            <x v="796"/>
          </reference>
        </references>
      </pivotArea>
    </format>
    <format dxfId="7924">
      <pivotArea dataOnly="0" labelOnly="1" fieldPosition="0">
        <references count="5">
          <reference field="0" count="1" selected="0">
            <x v="316"/>
          </reference>
          <reference field="1" count="1" selected="0">
            <x v="791"/>
          </reference>
          <reference field="2" count="1" selected="0">
            <x v="792"/>
          </reference>
          <reference field="3" count="1" selected="0">
            <x v="794"/>
          </reference>
          <reference field="4" count="1">
            <x v="797"/>
          </reference>
        </references>
      </pivotArea>
    </format>
    <format dxfId="7923">
      <pivotArea dataOnly="0" labelOnly="1" fieldPosition="0">
        <references count="5">
          <reference field="0" count="1" selected="0">
            <x v="317"/>
          </reference>
          <reference field="1" count="1" selected="0">
            <x v="792"/>
          </reference>
          <reference field="2" count="1" selected="0">
            <x v="793"/>
          </reference>
          <reference field="3" count="1" selected="0">
            <x v="795"/>
          </reference>
          <reference field="4" count="1">
            <x v="798"/>
          </reference>
        </references>
      </pivotArea>
    </format>
    <format dxfId="7922">
      <pivotArea dataOnly="0" labelOnly="1" fieldPosition="0">
        <references count="5">
          <reference field="0" count="1" selected="0">
            <x v="318"/>
          </reference>
          <reference field="1" count="1" selected="0">
            <x v="793"/>
          </reference>
          <reference field="2" count="1" selected="0">
            <x v="794"/>
          </reference>
          <reference field="3" count="1" selected="0">
            <x v="796"/>
          </reference>
          <reference field="4" count="1">
            <x v="799"/>
          </reference>
        </references>
      </pivotArea>
    </format>
    <format dxfId="7921">
      <pivotArea dataOnly="0" labelOnly="1" fieldPosition="0">
        <references count="5">
          <reference field="0" count="1" selected="0">
            <x v="319"/>
          </reference>
          <reference field="1" count="1" selected="0">
            <x v="794"/>
          </reference>
          <reference field="2" count="1" selected="0">
            <x v="795"/>
          </reference>
          <reference field="3" count="1" selected="0">
            <x v="797"/>
          </reference>
          <reference field="4" count="1">
            <x v="800"/>
          </reference>
        </references>
      </pivotArea>
    </format>
    <format dxfId="7920">
      <pivotArea dataOnly="0" labelOnly="1" fieldPosition="0">
        <references count="5">
          <reference field="0" count="1" selected="0">
            <x v="320"/>
          </reference>
          <reference field="1" count="1" selected="0">
            <x v="795"/>
          </reference>
          <reference field="2" count="1" selected="0">
            <x v="796"/>
          </reference>
          <reference field="3" count="1" selected="0">
            <x v="798"/>
          </reference>
          <reference field="4" count="1">
            <x v="801"/>
          </reference>
        </references>
      </pivotArea>
    </format>
    <format dxfId="7919">
      <pivotArea dataOnly="0" labelOnly="1" fieldPosition="0">
        <references count="5">
          <reference field="0" count="1" selected="0">
            <x v="321"/>
          </reference>
          <reference field="1" count="1" selected="0">
            <x v="796"/>
          </reference>
          <reference field="2" count="1" selected="0">
            <x v="797"/>
          </reference>
          <reference field="3" count="1" selected="0">
            <x v="799"/>
          </reference>
          <reference field="4" count="1">
            <x v="802"/>
          </reference>
        </references>
      </pivotArea>
    </format>
    <format dxfId="7918">
      <pivotArea dataOnly="0" labelOnly="1" fieldPosition="0">
        <references count="5">
          <reference field="0" count="1" selected="0">
            <x v="322"/>
          </reference>
          <reference field="1" count="1" selected="0">
            <x v="797"/>
          </reference>
          <reference field="2" count="1" selected="0">
            <x v="798"/>
          </reference>
          <reference field="3" count="1" selected="0">
            <x v="800"/>
          </reference>
          <reference field="4" count="1">
            <x v="803"/>
          </reference>
        </references>
      </pivotArea>
    </format>
    <format dxfId="7917">
      <pivotArea dataOnly="0" labelOnly="1" fieldPosition="0">
        <references count="5">
          <reference field="0" count="1" selected="0">
            <x v="323"/>
          </reference>
          <reference field="1" count="1" selected="0">
            <x v="798"/>
          </reference>
          <reference field="2" count="1" selected="0">
            <x v="799"/>
          </reference>
          <reference field="3" count="1" selected="0">
            <x v="801"/>
          </reference>
          <reference field="4" count="1">
            <x v="804"/>
          </reference>
        </references>
      </pivotArea>
    </format>
    <format dxfId="7916">
      <pivotArea dataOnly="0" labelOnly="1" fieldPosition="0">
        <references count="5">
          <reference field="0" count="1" selected="0">
            <x v="324"/>
          </reference>
          <reference field="1" count="1" selected="0">
            <x v="799"/>
          </reference>
          <reference field="2" count="1" selected="0">
            <x v="800"/>
          </reference>
          <reference field="3" count="1" selected="0">
            <x v="802"/>
          </reference>
          <reference field="4" count="1">
            <x v="805"/>
          </reference>
        </references>
      </pivotArea>
    </format>
    <format dxfId="7915">
      <pivotArea dataOnly="0" labelOnly="1" fieldPosition="0">
        <references count="5">
          <reference field="0" count="1" selected="0">
            <x v="325"/>
          </reference>
          <reference field="1" count="1" selected="0">
            <x v="800"/>
          </reference>
          <reference field="2" count="1" selected="0">
            <x v="801"/>
          </reference>
          <reference field="3" count="1" selected="0">
            <x v="803"/>
          </reference>
          <reference field="4" count="1">
            <x v="806"/>
          </reference>
        </references>
      </pivotArea>
    </format>
    <format dxfId="7914">
      <pivotArea dataOnly="0" labelOnly="1" fieldPosition="0">
        <references count="5">
          <reference field="0" count="1" selected="0">
            <x v="326"/>
          </reference>
          <reference field="1" count="1" selected="0">
            <x v="801"/>
          </reference>
          <reference field="2" count="1" selected="0">
            <x v="802"/>
          </reference>
          <reference field="3" count="1" selected="0">
            <x v="804"/>
          </reference>
          <reference field="4" count="1">
            <x v="807"/>
          </reference>
        </references>
      </pivotArea>
    </format>
    <format dxfId="7913">
      <pivotArea dataOnly="0" labelOnly="1" fieldPosition="0">
        <references count="5">
          <reference field="0" count="1" selected="0">
            <x v="327"/>
          </reference>
          <reference field="1" count="1" selected="0">
            <x v="802"/>
          </reference>
          <reference field="2" count="1" selected="0">
            <x v="803"/>
          </reference>
          <reference field="3" count="1" selected="0">
            <x v="805"/>
          </reference>
          <reference field="4" count="1">
            <x v="808"/>
          </reference>
        </references>
      </pivotArea>
    </format>
    <format dxfId="7912">
      <pivotArea dataOnly="0" labelOnly="1" fieldPosition="0">
        <references count="5">
          <reference field="0" count="1" selected="0">
            <x v="328"/>
          </reference>
          <reference field="1" count="1" selected="0">
            <x v="803"/>
          </reference>
          <reference field="2" count="1" selected="0">
            <x v="804"/>
          </reference>
          <reference field="3" count="1" selected="0">
            <x v="806"/>
          </reference>
          <reference field="4" count="1">
            <x v="809"/>
          </reference>
        </references>
      </pivotArea>
    </format>
    <format dxfId="7911">
      <pivotArea dataOnly="0" labelOnly="1" fieldPosition="0">
        <references count="5">
          <reference field="0" count="1" selected="0">
            <x v="329"/>
          </reference>
          <reference field="1" count="1" selected="0">
            <x v="804"/>
          </reference>
          <reference field="2" count="1" selected="0">
            <x v="805"/>
          </reference>
          <reference field="3" count="1" selected="0">
            <x v="807"/>
          </reference>
          <reference field="4" count="1">
            <x v="810"/>
          </reference>
        </references>
      </pivotArea>
    </format>
    <format dxfId="7910">
      <pivotArea dataOnly="0" labelOnly="1" fieldPosition="0">
        <references count="5">
          <reference field="0" count="1" selected="0">
            <x v="330"/>
          </reference>
          <reference field="1" count="1" selected="0">
            <x v="805"/>
          </reference>
          <reference field="2" count="1" selected="0">
            <x v="806"/>
          </reference>
          <reference field="3" count="1" selected="0">
            <x v="808"/>
          </reference>
          <reference field="4" count="1">
            <x v="811"/>
          </reference>
        </references>
      </pivotArea>
    </format>
    <format dxfId="7909">
      <pivotArea dataOnly="0" labelOnly="1" fieldPosition="0">
        <references count="5">
          <reference field="0" count="1" selected="0">
            <x v="331"/>
          </reference>
          <reference field="1" count="1" selected="0">
            <x v="806"/>
          </reference>
          <reference field="2" count="1" selected="0">
            <x v="807"/>
          </reference>
          <reference field="3" count="1" selected="0">
            <x v="809"/>
          </reference>
          <reference field="4" count="1">
            <x v="812"/>
          </reference>
        </references>
      </pivotArea>
    </format>
    <format dxfId="7908">
      <pivotArea dataOnly="0" labelOnly="1" fieldPosition="0">
        <references count="5">
          <reference field="0" count="1" selected="0">
            <x v="332"/>
          </reference>
          <reference field="1" count="1" selected="0">
            <x v="807"/>
          </reference>
          <reference field="2" count="1" selected="0">
            <x v="808"/>
          </reference>
          <reference field="3" count="1" selected="0">
            <x v="810"/>
          </reference>
          <reference field="4" count="1">
            <x v="813"/>
          </reference>
        </references>
      </pivotArea>
    </format>
    <format dxfId="7907">
      <pivotArea dataOnly="0" labelOnly="1" fieldPosition="0">
        <references count="5">
          <reference field="0" count="1" selected="0">
            <x v="333"/>
          </reference>
          <reference field="1" count="1" selected="0">
            <x v="808"/>
          </reference>
          <reference field="2" count="1" selected="0">
            <x v="809"/>
          </reference>
          <reference field="3" count="1" selected="0">
            <x v="811"/>
          </reference>
          <reference field="4" count="1">
            <x v="814"/>
          </reference>
        </references>
      </pivotArea>
    </format>
    <format dxfId="7906">
      <pivotArea dataOnly="0" labelOnly="1" fieldPosition="0">
        <references count="5">
          <reference field="0" count="1" selected="0">
            <x v="334"/>
          </reference>
          <reference field="1" count="1" selected="0">
            <x v="809"/>
          </reference>
          <reference field="2" count="1" selected="0">
            <x v="810"/>
          </reference>
          <reference field="3" count="1" selected="0">
            <x v="812"/>
          </reference>
          <reference field="4" count="1">
            <x v="815"/>
          </reference>
        </references>
      </pivotArea>
    </format>
    <format dxfId="7905">
      <pivotArea dataOnly="0" labelOnly="1" fieldPosition="0">
        <references count="5">
          <reference field="0" count="1" selected="0">
            <x v="335"/>
          </reference>
          <reference field="1" count="1" selected="0">
            <x v="810"/>
          </reference>
          <reference field="2" count="1" selected="0">
            <x v="811"/>
          </reference>
          <reference field="3" count="1" selected="0">
            <x v="813"/>
          </reference>
          <reference field="4" count="1">
            <x v="816"/>
          </reference>
        </references>
      </pivotArea>
    </format>
    <format dxfId="7904">
      <pivotArea dataOnly="0" labelOnly="1" fieldPosition="0">
        <references count="5">
          <reference field="0" count="1" selected="0">
            <x v="336"/>
          </reference>
          <reference field="1" count="1" selected="0">
            <x v="811"/>
          </reference>
          <reference field="2" count="1" selected="0">
            <x v="812"/>
          </reference>
          <reference field="3" count="1" selected="0">
            <x v="814"/>
          </reference>
          <reference field="4" count="1">
            <x v="817"/>
          </reference>
        </references>
      </pivotArea>
    </format>
    <format dxfId="7903">
      <pivotArea dataOnly="0" labelOnly="1" fieldPosition="0">
        <references count="5">
          <reference field="0" count="1" selected="0">
            <x v="337"/>
          </reference>
          <reference field="1" count="1" selected="0">
            <x v="812"/>
          </reference>
          <reference field="2" count="1" selected="0">
            <x v="813"/>
          </reference>
          <reference field="3" count="1" selected="0">
            <x v="815"/>
          </reference>
          <reference field="4" count="1">
            <x v="818"/>
          </reference>
        </references>
      </pivotArea>
    </format>
    <format dxfId="7902">
      <pivotArea dataOnly="0" labelOnly="1" fieldPosition="0">
        <references count="5">
          <reference field="0" count="1" selected="0">
            <x v="338"/>
          </reference>
          <reference field="1" count="1" selected="0">
            <x v="813"/>
          </reference>
          <reference field="2" count="1" selected="0">
            <x v="814"/>
          </reference>
          <reference field="3" count="1" selected="0">
            <x v="816"/>
          </reference>
          <reference field="4" count="1">
            <x v="819"/>
          </reference>
        </references>
      </pivotArea>
    </format>
    <format dxfId="7901">
      <pivotArea dataOnly="0" labelOnly="1" fieldPosition="0">
        <references count="5">
          <reference field="0" count="1" selected="0">
            <x v="339"/>
          </reference>
          <reference field="1" count="1" selected="0">
            <x v="814"/>
          </reference>
          <reference field="2" count="1" selected="0">
            <x v="815"/>
          </reference>
          <reference field="3" count="1" selected="0">
            <x v="817"/>
          </reference>
          <reference field="4" count="1">
            <x v="820"/>
          </reference>
        </references>
      </pivotArea>
    </format>
    <format dxfId="7900">
      <pivotArea dataOnly="0" labelOnly="1" fieldPosition="0">
        <references count="5">
          <reference field="0" count="1" selected="0">
            <x v="340"/>
          </reference>
          <reference field="1" count="1" selected="0">
            <x v="815"/>
          </reference>
          <reference field="2" count="1" selected="0">
            <x v="816"/>
          </reference>
          <reference field="3" count="1" selected="0">
            <x v="818"/>
          </reference>
          <reference field="4" count="1">
            <x v="821"/>
          </reference>
        </references>
      </pivotArea>
    </format>
    <format dxfId="7899">
      <pivotArea dataOnly="0" labelOnly="1" fieldPosition="0">
        <references count="5">
          <reference field="0" count="1" selected="0">
            <x v="341"/>
          </reference>
          <reference field="1" count="1" selected="0">
            <x v="816"/>
          </reference>
          <reference field="2" count="1" selected="0">
            <x v="817"/>
          </reference>
          <reference field="3" count="1" selected="0">
            <x v="819"/>
          </reference>
          <reference field="4" count="1">
            <x v="822"/>
          </reference>
        </references>
      </pivotArea>
    </format>
    <format dxfId="7898">
      <pivotArea dataOnly="0" labelOnly="1" fieldPosition="0">
        <references count="5">
          <reference field="0" count="1" selected="0">
            <x v="342"/>
          </reference>
          <reference field="1" count="1" selected="0">
            <x v="817"/>
          </reference>
          <reference field="2" count="1" selected="0">
            <x v="818"/>
          </reference>
          <reference field="3" count="1" selected="0">
            <x v="820"/>
          </reference>
          <reference field="4" count="1">
            <x v="823"/>
          </reference>
        </references>
      </pivotArea>
    </format>
    <format dxfId="7897">
      <pivotArea dataOnly="0" labelOnly="1" fieldPosition="0">
        <references count="5">
          <reference field="0" count="1" selected="0">
            <x v="343"/>
          </reference>
          <reference field="1" count="1" selected="0">
            <x v="818"/>
          </reference>
          <reference field="2" count="1" selected="0">
            <x v="819"/>
          </reference>
          <reference field="3" count="1" selected="0">
            <x v="821"/>
          </reference>
          <reference field="4" count="1">
            <x v="824"/>
          </reference>
        </references>
      </pivotArea>
    </format>
    <format dxfId="7896">
      <pivotArea dataOnly="0" labelOnly="1" fieldPosition="0">
        <references count="5">
          <reference field="0" count="1" selected="0">
            <x v="344"/>
          </reference>
          <reference field="1" count="1" selected="0">
            <x v="819"/>
          </reference>
          <reference field="2" count="1" selected="0">
            <x v="820"/>
          </reference>
          <reference field="3" count="1" selected="0">
            <x v="822"/>
          </reference>
          <reference field="4" count="1">
            <x v="825"/>
          </reference>
        </references>
      </pivotArea>
    </format>
    <format dxfId="7895">
      <pivotArea dataOnly="0" labelOnly="1" fieldPosition="0">
        <references count="5">
          <reference field="0" count="1" selected="0">
            <x v="345"/>
          </reference>
          <reference field="1" count="1" selected="0">
            <x v="820"/>
          </reference>
          <reference field="2" count="1" selected="0">
            <x v="821"/>
          </reference>
          <reference field="3" count="1" selected="0">
            <x v="823"/>
          </reference>
          <reference field="4" count="1">
            <x v="826"/>
          </reference>
        </references>
      </pivotArea>
    </format>
    <format dxfId="7894">
      <pivotArea dataOnly="0" labelOnly="1" fieldPosition="0">
        <references count="5">
          <reference field="0" count="1" selected="0">
            <x v="346"/>
          </reference>
          <reference field="1" count="1" selected="0">
            <x v="821"/>
          </reference>
          <reference field="2" count="1" selected="0">
            <x v="822"/>
          </reference>
          <reference field="3" count="1" selected="0">
            <x v="824"/>
          </reference>
          <reference field="4" count="1">
            <x v="827"/>
          </reference>
        </references>
      </pivotArea>
    </format>
    <format dxfId="7893">
      <pivotArea dataOnly="0" labelOnly="1" fieldPosition="0">
        <references count="5">
          <reference field="0" count="1" selected="0">
            <x v="347"/>
          </reference>
          <reference field="1" count="1" selected="0">
            <x v="822"/>
          </reference>
          <reference field="2" count="1" selected="0">
            <x v="823"/>
          </reference>
          <reference field="3" count="1" selected="0">
            <x v="825"/>
          </reference>
          <reference field="4" count="1">
            <x v="828"/>
          </reference>
        </references>
      </pivotArea>
    </format>
    <format dxfId="7892">
      <pivotArea dataOnly="0" labelOnly="1" fieldPosition="0">
        <references count="5">
          <reference field="0" count="1" selected="0">
            <x v="348"/>
          </reference>
          <reference field="1" count="1" selected="0">
            <x v="823"/>
          </reference>
          <reference field="2" count="1" selected="0">
            <x v="824"/>
          </reference>
          <reference field="3" count="1" selected="0">
            <x v="826"/>
          </reference>
          <reference field="4" count="1">
            <x v="829"/>
          </reference>
        </references>
      </pivotArea>
    </format>
    <format dxfId="7891">
      <pivotArea dataOnly="0" labelOnly="1" fieldPosition="0">
        <references count="5">
          <reference field="0" count="1" selected="0">
            <x v="349"/>
          </reference>
          <reference field="1" count="1" selected="0">
            <x v="824"/>
          </reference>
          <reference field="2" count="1" selected="0">
            <x v="825"/>
          </reference>
          <reference field="3" count="1" selected="0">
            <x v="827"/>
          </reference>
          <reference field="4" count="1">
            <x v="830"/>
          </reference>
        </references>
      </pivotArea>
    </format>
    <format dxfId="7890">
      <pivotArea dataOnly="0" labelOnly="1" fieldPosition="0">
        <references count="5">
          <reference field="0" count="1" selected="0">
            <x v="350"/>
          </reference>
          <reference field="1" count="1" selected="0">
            <x v="825"/>
          </reference>
          <reference field="2" count="1" selected="0">
            <x v="826"/>
          </reference>
          <reference field="3" count="1" selected="0">
            <x v="828"/>
          </reference>
          <reference field="4" count="1">
            <x v="831"/>
          </reference>
        </references>
      </pivotArea>
    </format>
    <format dxfId="7889">
      <pivotArea dataOnly="0" labelOnly="1" fieldPosition="0">
        <references count="5">
          <reference field="0" count="1" selected="0">
            <x v="351"/>
          </reference>
          <reference field="1" count="1" selected="0">
            <x v="826"/>
          </reference>
          <reference field="2" count="1" selected="0">
            <x v="827"/>
          </reference>
          <reference field="3" count="1" selected="0">
            <x v="829"/>
          </reference>
          <reference field="4" count="1">
            <x v="832"/>
          </reference>
        </references>
      </pivotArea>
    </format>
    <format dxfId="7888">
      <pivotArea dataOnly="0" labelOnly="1" fieldPosition="0">
        <references count="5">
          <reference field="0" count="1" selected="0">
            <x v="352"/>
          </reference>
          <reference field="1" count="1" selected="0">
            <x v="827"/>
          </reference>
          <reference field="2" count="1" selected="0">
            <x v="828"/>
          </reference>
          <reference field="3" count="1" selected="0">
            <x v="830"/>
          </reference>
          <reference field="4" count="1">
            <x v="833"/>
          </reference>
        </references>
      </pivotArea>
    </format>
    <format dxfId="7887">
      <pivotArea dataOnly="0" labelOnly="1" fieldPosition="0">
        <references count="5">
          <reference field="0" count="1" selected="0">
            <x v="353"/>
          </reference>
          <reference field="1" count="1" selected="0">
            <x v="828"/>
          </reference>
          <reference field="2" count="1" selected="0">
            <x v="829"/>
          </reference>
          <reference field="3" count="1" selected="0">
            <x v="831"/>
          </reference>
          <reference field="4" count="1">
            <x v="834"/>
          </reference>
        </references>
      </pivotArea>
    </format>
    <format dxfId="7886">
      <pivotArea dataOnly="0" labelOnly="1" fieldPosition="0">
        <references count="5">
          <reference field="0" count="1" selected="0">
            <x v="354"/>
          </reference>
          <reference field="1" count="1" selected="0">
            <x v="829"/>
          </reference>
          <reference field="2" count="1" selected="0">
            <x v="830"/>
          </reference>
          <reference field="3" count="1" selected="0">
            <x v="832"/>
          </reference>
          <reference field="4" count="1">
            <x v="835"/>
          </reference>
        </references>
      </pivotArea>
    </format>
    <format dxfId="7885">
      <pivotArea dataOnly="0" labelOnly="1" fieldPosition="0">
        <references count="5">
          <reference field="0" count="1" selected="0">
            <x v="355"/>
          </reference>
          <reference field="1" count="1" selected="0">
            <x v="830"/>
          </reference>
          <reference field="2" count="1" selected="0">
            <x v="831"/>
          </reference>
          <reference field="3" count="1" selected="0">
            <x v="833"/>
          </reference>
          <reference field="4" count="1">
            <x v="836"/>
          </reference>
        </references>
      </pivotArea>
    </format>
    <format dxfId="7884">
      <pivotArea dataOnly="0" labelOnly="1" fieldPosition="0">
        <references count="5">
          <reference field="0" count="1" selected="0">
            <x v="356"/>
          </reference>
          <reference field="1" count="1" selected="0">
            <x v="831"/>
          </reference>
          <reference field="2" count="1" selected="0">
            <x v="832"/>
          </reference>
          <reference field="3" count="1" selected="0">
            <x v="834"/>
          </reference>
          <reference field="4" count="1">
            <x v="837"/>
          </reference>
        </references>
      </pivotArea>
    </format>
    <format dxfId="7883">
      <pivotArea dataOnly="0" labelOnly="1" fieldPosition="0">
        <references count="5">
          <reference field="0" count="1" selected="0">
            <x v="357"/>
          </reference>
          <reference field="1" count="1" selected="0">
            <x v="832"/>
          </reference>
          <reference field="2" count="1" selected="0">
            <x v="833"/>
          </reference>
          <reference field="3" count="1" selected="0">
            <x v="835"/>
          </reference>
          <reference field="4" count="1">
            <x v="838"/>
          </reference>
        </references>
      </pivotArea>
    </format>
    <format dxfId="7882">
      <pivotArea dataOnly="0" labelOnly="1" fieldPosition="0">
        <references count="5">
          <reference field="0" count="1" selected="0">
            <x v="358"/>
          </reference>
          <reference field="1" count="1" selected="0">
            <x v="833"/>
          </reference>
          <reference field="2" count="1" selected="0">
            <x v="834"/>
          </reference>
          <reference field="3" count="1" selected="0">
            <x v="836"/>
          </reference>
          <reference field="4" count="1">
            <x v="839"/>
          </reference>
        </references>
      </pivotArea>
    </format>
    <format dxfId="7881">
      <pivotArea dataOnly="0" labelOnly="1" fieldPosition="0">
        <references count="5">
          <reference field="0" count="1" selected="0">
            <x v="359"/>
          </reference>
          <reference field="1" count="1" selected="0">
            <x v="834"/>
          </reference>
          <reference field="2" count="1" selected="0">
            <x v="835"/>
          </reference>
          <reference field="3" count="1" selected="0">
            <x v="837"/>
          </reference>
          <reference field="4" count="1">
            <x v="840"/>
          </reference>
        </references>
      </pivotArea>
    </format>
    <format dxfId="7880">
      <pivotArea dataOnly="0" labelOnly="1" fieldPosition="0">
        <references count="5">
          <reference field="0" count="1" selected="0">
            <x v="360"/>
          </reference>
          <reference field="1" count="1" selected="0">
            <x v="835"/>
          </reference>
          <reference field="2" count="1" selected="0">
            <x v="836"/>
          </reference>
          <reference field="3" count="1" selected="0">
            <x v="838"/>
          </reference>
          <reference field="4" count="1">
            <x v="841"/>
          </reference>
        </references>
      </pivotArea>
    </format>
    <format dxfId="7879">
      <pivotArea dataOnly="0" labelOnly="1" fieldPosition="0">
        <references count="5">
          <reference field="0" count="1" selected="0">
            <x v="361"/>
          </reference>
          <reference field="1" count="1" selected="0">
            <x v="836"/>
          </reference>
          <reference field="2" count="1" selected="0">
            <x v="837"/>
          </reference>
          <reference field="3" count="1" selected="0">
            <x v="839"/>
          </reference>
          <reference field="4" count="1">
            <x v="842"/>
          </reference>
        </references>
      </pivotArea>
    </format>
    <format dxfId="7878">
      <pivotArea dataOnly="0" labelOnly="1" fieldPosition="0">
        <references count="5">
          <reference field="0" count="1" selected="0">
            <x v="362"/>
          </reference>
          <reference field="1" count="1" selected="0">
            <x v="837"/>
          </reference>
          <reference field="2" count="1" selected="0">
            <x v="838"/>
          </reference>
          <reference field="3" count="1" selected="0">
            <x v="840"/>
          </reference>
          <reference field="4" count="1">
            <x v="843"/>
          </reference>
        </references>
      </pivotArea>
    </format>
    <format dxfId="7877">
      <pivotArea dataOnly="0" labelOnly="1" fieldPosition="0">
        <references count="5">
          <reference field="0" count="1" selected="0">
            <x v="363"/>
          </reference>
          <reference field="1" count="1" selected="0">
            <x v="838"/>
          </reference>
          <reference field="2" count="1" selected="0">
            <x v="839"/>
          </reference>
          <reference field="3" count="1" selected="0">
            <x v="841"/>
          </reference>
          <reference field="4" count="1">
            <x v="844"/>
          </reference>
        </references>
      </pivotArea>
    </format>
    <format dxfId="7876">
      <pivotArea dataOnly="0" labelOnly="1" fieldPosition="0">
        <references count="5">
          <reference field="0" count="1" selected="0">
            <x v="364"/>
          </reference>
          <reference field="1" count="1" selected="0">
            <x v="839"/>
          </reference>
          <reference field="2" count="1" selected="0">
            <x v="840"/>
          </reference>
          <reference field="3" count="1" selected="0">
            <x v="842"/>
          </reference>
          <reference field="4" count="1">
            <x v="845"/>
          </reference>
        </references>
      </pivotArea>
    </format>
    <format dxfId="7875">
      <pivotArea dataOnly="0" labelOnly="1" fieldPosition="0">
        <references count="5">
          <reference field="0" count="1" selected="0">
            <x v="365"/>
          </reference>
          <reference field="1" count="1" selected="0">
            <x v="840"/>
          </reference>
          <reference field="2" count="1" selected="0">
            <x v="841"/>
          </reference>
          <reference field="3" count="1" selected="0">
            <x v="843"/>
          </reference>
          <reference field="4" count="1">
            <x v="846"/>
          </reference>
        </references>
      </pivotArea>
    </format>
    <format dxfId="7874">
      <pivotArea dataOnly="0" labelOnly="1" fieldPosition="0">
        <references count="5">
          <reference field="0" count="1" selected="0">
            <x v="366"/>
          </reference>
          <reference field="1" count="1" selected="0">
            <x v="841"/>
          </reference>
          <reference field="2" count="1" selected="0">
            <x v="842"/>
          </reference>
          <reference field="3" count="1" selected="0">
            <x v="844"/>
          </reference>
          <reference field="4" count="1">
            <x v="847"/>
          </reference>
        </references>
      </pivotArea>
    </format>
    <format dxfId="7873">
      <pivotArea dataOnly="0" labelOnly="1" fieldPosition="0">
        <references count="5">
          <reference field="0" count="1" selected="0">
            <x v="367"/>
          </reference>
          <reference field="1" count="1" selected="0">
            <x v="842"/>
          </reference>
          <reference field="2" count="1" selected="0">
            <x v="843"/>
          </reference>
          <reference field="3" count="1" selected="0">
            <x v="845"/>
          </reference>
          <reference field="4" count="1">
            <x v="848"/>
          </reference>
        </references>
      </pivotArea>
    </format>
    <format dxfId="7872">
      <pivotArea dataOnly="0" labelOnly="1" fieldPosition="0">
        <references count="5">
          <reference field="0" count="1" selected="0">
            <x v="368"/>
          </reference>
          <reference field="1" count="1" selected="0">
            <x v="843"/>
          </reference>
          <reference field="2" count="1" selected="0">
            <x v="844"/>
          </reference>
          <reference field="3" count="1" selected="0">
            <x v="846"/>
          </reference>
          <reference field="4" count="1">
            <x v="849"/>
          </reference>
        </references>
      </pivotArea>
    </format>
    <format dxfId="7871">
      <pivotArea dataOnly="0" labelOnly="1" fieldPosition="0">
        <references count="5">
          <reference field="0" count="1" selected="0">
            <x v="369"/>
          </reference>
          <reference field="1" count="1" selected="0">
            <x v="844"/>
          </reference>
          <reference field="2" count="1" selected="0">
            <x v="845"/>
          </reference>
          <reference field="3" count="1" selected="0">
            <x v="847"/>
          </reference>
          <reference field="4" count="1">
            <x v="850"/>
          </reference>
        </references>
      </pivotArea>
    </format>
    <format dxfId="7870">
      <pivotArea dataOnly="0" labelOnly="1" fieldPosition="0">
        <references count="5">
          <reference field="0" count="1" selected="0">
            <x v="370"/>
          </reference>
          <reference field="1" count="1" selected="0">
            <x v="845"/>
          </reference>
          <reference field="2" count="1" selected="0">
            <x v="846"/>
          </reference>
          <reference field="3" count="1" selected="0">
            <x v="848"/>
          </reference>
          <reference field="4" count="1">
            <x v="851"/>
          </reference>
        </references>
      </pivotArea>
    </format>
    <format dxfId="7869">
      <pivotArea dataOnly="0" labelOnly="1" fieldPosition="0">
        <references count="5">
          <reference field="0" count="1" selected="0">
            <x v="371"/>
          </reference>
          <reference field="1" count="1" selected="0">
            <x v="846"/>
          </reference>
          <reference field="2" count="1" selected="0">
            <x v="847"/>
          </reference>
          <reference field="3" count="1" selected="0">
            <x v="849"/>
          </reference>
          <reference field="4" count="1">
            <x v="852"/>
          </reference>
        </references>
      </pivotArea>
    </format>
    <format dxfId="7868">
      <pivotArea dataOnly="0" labelOnly="1" fieldPosition="0">
        <references count="5">
          <reference field="0" count="1" selected="0">
            <x v="372"/>
          </reference>
          <reference field="1" count="1" selected="0">
            <x v="847"/>
          </reference>
          <reference field="2" count="1" selected="0">
            <x v="848"/>
          </reference>
          <reference field="3" count="1" selected="0">
            <x v="850"/>
          </reference>
          <reference field="4" count="1">
            <x v="853"/>
          </reference>
        </references>
      </pivotArea>
    </format>
    <format dxfId="7867">
      <pivotArea dataOnly="0" labelOnly="1" fieldPosition="0">
        <references count="5">
          <reference field="0" count="1" selected="0">
            <x v="373"/>
          </reference>
          <reference field="1" count="1" selected="0">
            <x v="848"/>
          </reference>
          <reference field="2" count="1" selected="0">
            <x v="849"/>
          </reference>
          <reference field="3" count="1" selected="0">
            <x v="851"/>
          </reference>
          <reference field="4" count="1">
            <x v="854"/>
          </reference>
        </references>
      </pivotArea>
    </format>
    <format dxfId="7866">
      <pivotArea dataOnly="0" labelOnly="1" fieldPosition="0">
        <references count="5">
          <reference field="0" count="1" selected="0">
            <x v="374"/>
          </reference>
          <reference field="1" count="1" selected="0">
            <x v="849"/>
          </reference>
          <reference field="2" count="1" selected="0">
            <x v="850"/>
          </reference>
          <reference field="3" count="1" selected="0">
            <x v="852"/>
          </reference>
          <reference field="4" count="1">
            <x v="855"/>
          </reference>
        </references>
      </pivotArea>
    </format>
    <format dxfId="7865">
      <pivotArea dataOnly="0" labelOnly="1" fieldPosition="0">
        <references count="5">
          <reference field="0" count="1" selected="0">
            <x v="375"/>
          </reference>
          <reference field="1" count="1" selected="0">
            <x v="850"/>
          </reference>
          <reference field="2" count="1" selected="0">
            <x v="851"/>
          </reference>
          <reference field="3" count="1" selected="0">
            <x v="853"/>
          </reference>
          <reference field="4" count="1">
            <x v="856"/>
          </reference>
        </references>
      </pivotArea>
    </format>
    <format dxfId="7864">
      <pivotArea dataOnly="0" labelOnly="1" fieldPosition="0">
        <references count="5">
          <reference field="0" count="1" selected="0">
            <x v="376"/>
          </reference>
          <reference field="1" count="1" selected="0">
            <x v="851"/>
          </reference>
          <reference field="2" count="1" selected="0">
            <x v="852"/>
          </reference>
          <reference field="3" count="1" selected="0">
            <x v="854"/>
          </reference>
          <reference field="4" count="1">
            <x v="857"/>
          </reference>
        </references>
      </pivotArea>
    </format>
    <format dxfId="7863">
      <pivotArea dataOnly="0" labelOnly="1" fieldPosition="0">
        <references count="5">
          <reference field="0" count="1" selected="0">
            <x v="377"/>
          </reference>
          <reference field="1" count="1" selected="0">
            <x v="852"/>
          </reference>
          <reference field="2" count="1" selected="0">
            <x v="853"/>
          </reference>
          <reference field="3" count="1" selected="0">
            <x v="855"/>
          </reference>
          <reference field="4" count="1">
            <x v="858"/>
          </reference>
        </references>
      </pivotArea>
    </format>
    <format dxfId="7862">
      <pivotArea dataOnly="0" labelOnly="1" fieldPosition="0">
        <references count="5">
          <reference field="0" count="1" selected="0">
            <x v="378"/>
          </reference>
          <reference field="1" count="1" selected="0">
            <x v="853"/>
          </reference>
          <reference field="2" count="1" selected="0">
            <x v="854"/>
          </reference>
          <reference field="3" count="1" selected="0">
            <x v="856"/>
          </reference>
          <reference field="4" count="1">
            <x v="859"/>
          </reference>
        </references>
      </pivotArea>
    </format>
    <format dxfId="7861">
      <pivotArea dataOnly="0" labelOnly="1" fieldPosition="0">
        <references count="5">
          <reference field="0" count="1" selected="0">
            <x v="379"/>
          </reference>
          <reference field="1" count="1" selected="0">
            <x v="854"/>
          </reference>
          <reference field="2" count="1" selected="0">
            <x v="855"/>
          </reference>
          <reference field="3" count="1" selected="0">
            <x v="857"/>
          </reference>
          <reference field="4" count="1">
            <x v="860"/>
          </reference>
        </references>
      </pivotArea>
    </format>
    <format dxfId="7860">
      <pivotArea dataOnly="0" labelOnly="1" fieldPosition="0">
        <references count="5">
          <reference field="0" count="1" selected="0">
            <x v="380"/>
          </reference>
          <reference field="1" count="1" selected="0">
            <x v="855"/>
          </reference>
          <reference field="2" count="1" selected="0">
            <x v="856"/>
          </reference>
          <reference field="3" count="1" selected="0">
            <x v="858"/>
          </reference>
          <reference field="4" count="1">
            <x v="861"/>
          </reference>
        </references>
      </pivotArea>
    </format>
    <format dxfId="7859">
      <pivotArea dataOnly="0" labelOnly="1" fieldPosition="0">
        <references count="5">
          <reference field="0" count="1" selected="0">
            <x v="381"/>
          </reference>
          <reference field="1" count="1" selected="0">
            <x v="856"/>
          </reference>
          <reference field="2" count="1" selected="0">
            <x v="857"/>
          </reference>
          <reference field="3" count="1" selected="0">
            <x v="859"/>
          </reference>
          <reference field="4" count="1">
            <x v="862"/>
          </reference>
        </references>
      </pivotArea>
    </format>
    <format dxfId="7858">
      <pivotArea dataOnly="0" labelOnly="1" fieldPosition="0">
        <references count="5">
          <reference field="0" count="1" selected="0">
            <x v="382"/>
          </reference>
          <reference field="1" count="1" selected="0">
            <x v="857"/>
          </reference>
          <reference field="2" count="1" selected="0">
            <x v="858"/>
          </reference>
          <reference field="3" count="1" selected="0">
            <x v="860"/>
          </reference>
          <reference field="4" count="1">
            <x v="863"/>
          </reference>
        </references>
      </pivotArea>
    </format>
    <format dxfId="7857">
      <pivotArea dataOnly="0" labelOnly="1" fieldPosition="0">
        <references count="5">
          <reference field="0" count="1" selected="0">
            <x v="383"/>
          </reference>
          <reference field="1" count="1" selected="0">
            <x v="858"/>
          </reference>
          <reference field="2" count="1" selected="0">
            <x v="859"/>
          </reference>
          <reference field="3" count="1" selected="0">
            <x v="861"/>
          </reference>
          <reference field="4" count="1">
            <x v="864"/>
          </reference>
        </references>
      </pivotArea>
    </format>
    <format dxfId="7856">
      <pivotArea dataOnly="0" labelOnly="1" fieldPosition="0">
        <references count="5">
          <reference field="0" count="1" selected="0">
            <x v="384"/>
          </reference>
          <reference field="1" count="1" selected="0">
            <x v="859"/>
          </reference>
          <reference field="2" count="1" selected="0">
            <x v="860"/>
          </reference>
          <reference field="3" count="1" selected="0">
            <x v="862"/>
          </reference>
          <reference field="4" count="1">
            <x v="865"/>
          </reference>
        </references>
      </pivotArea>
    </format>
    <format dxfId="7855">
      <pivotArea dataOnly="0" labelOnly="1" fieldPosition="0">
        <references count="5">
          <reference field="0" count="1" selected="0">
            <x v="385"/>
          </reference>
          <reference field="1" count="1" selected="0">
            <x v="860"/>
          </reference>
          <reference field="2" count="1" selected="0">
            <x v="861"/>
          </reference>
          <reference field="3" count="1" selected="0">
            <x v="863"/>
          </reference>
          <reference field="4" count="1">
            <x v="866"/>
          </reference>
        </references>
      </pivotArea>
    </format>
    <format dxfId="7854">
      <pivotArea dataOnly="0" labelOnly="1" fieldPosition="0">
        <references count="5">
          <reference field="0" count="1" selected="0">
            <x v="386"/>
          </reference>
          <reference field="1" count="1" selected="0">
            <x v="861"/>
          </reference>
          <reference field="2" count="1" selected="0">
            <x v="862"/>
          </reference>
          <reference field="3" count="1" selected="0">
            <x v="864"/>
          </reference>
          <reference field="4" count="1">
            <x v="867"/>
          </reference>
        </references>
      </pivotArea>
    </format>
    <format dxfId="7853">
      <pivotArea dataOnly="0" labelOnly="1" fieldPosition="0">
        <references count="5">
          <reference field="0" count="1" selected="0">
            <x v="387"/>
          </reference>
          <reference field="1" count="1" selected="0">
            <x v="862"/>
          </reference>
          <reference field="2" count="1" selected="0">
            <x v="863"/>
          </reference>
          <reference field="3" count="1" selected="0">
            <x v="865"/>
          </reference>
          <reference field="4" count="1">
            <x v="868"/>
          </reference>
        </references>
      </pivotArea>
    </format>
    <format dxfId="7852">
      <pivotArea dataOnly="0" labelOnly="1" fieldPosition="0">
        <references count="5">
          <reference field="0" count="1" selected="0">
            <x v="388"/>
          </reference>
          <reference field="1" count="1" selected="0">
            <x v="863"/>
          </reference>
          <reference field="2" count="1" selected="0">
            <x v="864"/>
          </reference>
          <reference field="3" count="1" selected="0">
            <x v="866"/>
          </reference>
          <reference field="4" count="1">
            <x v="869"/>
          </reference>
        </references>
      </pivotArea>
    </format>
    <format dxfId="7851">
      <pivotArea dataOnly="0" labelOnly="1" fieldPosition="0">
        <references count="5">
          <reference field="0" count="1" selected="0">
            <x v="389"/>
          </reference>
          <reference field="1" count="1" selected="0">
            <x v="864"/>
          </reference>
          <reference field="2" count="1" selected="0">
            <x v="865"/>
          </reference>
          <reference field="3" count="1" selected="0">
            <x v="867"/>
          </reference>
          <reference field="4" count="1">
            <x v="870"/>
          </reference>
        </references>
      </pivotArea>
    </format>
    <format dxfId="7850">
      <pivotArea dataOnly="0" labelOnly="1" fieldPosition="0">
        <references count="5">
          <reference field="0" count="1" selected="0">
            <x v="390"/>
          </reference>
          <reference field="1" count="1" selected="0">
            <x v="865"/>
          </reference>
          <reference field="2" count="1" selected="0">
            <x v="866"/>
          </reference>
          <reference field="3" count="1" selected="0">
            <x v="868"/>
          </reference>
          <reference field="4" count="1">
            <x v="871"/>
          </reference>
        </references>
      </pivotArea>
    </format>
    <format dxfId="7849">
      <pivotArea dataOnly="0" labelOnly="1" fieldPosition="0">
        <references count="5">
          <reference field="0" count="1" selected="0">
            <x v="391"/>
          </reference>
          <reference field="1" count="1" selected="0">
            <x v="866"/>
          </reference>
          <reference field="2" count="1" selected="0">
            <x v="867"/>
          </reference>
          <reference field="3" count="1" selected="0">
            <x v="869"/>
          </reference>
          <reference field="4" count="1">
            <x v="872"/>
          </reference>
        </references>
      </pivotArea>
    </format>
    <format dxfId="7848">
      <pivotArea dataOnly="0" labelOnly="1" fieldPosition="0">
        <references count="5">
          <reference field="0" count="1" selected="0">
            <x v="392"/>
          </reference>
          <reference field="1" count="1" selected="0">
            <x v="867"/>
          </reference>
          <reference field="2" count="1" selected="0">
            <x v="868"/>
          </reference>
          <reference field="3" count="1" selected="0">
            <x v="870"/>
          </reference>
          <reference field="4" count="1">
            <x v="873"/>
          </reference>
        </references>
      </pivotArea>
    </format>
    <format dxfId="7847">
      <pivotArea dataOnly="0" labelOnly="1" fieldPosition="0">
        <references count="5">
          <reference field="0" count="1" selected="0">
            <x v="393"/>
          </reference>
          <reference field="1" count="1" selected="0">
            <x v="868"/>
          </reference>
          <reference field="2" count="1" selected="0">
            <x v="869"/>
          </reference>
          <reference field="3" count="1" selected="0">
            <x v="871"/>
          </reference>
          <reference field="4" count="1">
            <x v="874"/>
          </reference>
        </references>
      </pivotArea>
    </format>
    <format dxfId="7846">
      <pivotArea dataOnly="0" labelOnly="1" fieldPosition="0">
        <references count="5">
          <reference field="0" count="1" selected="0">
            <x v="394"/>
          </reference>
          <reference field="1" count="1" selected="0">
            <x v="869"/>
          </reference>
          <reference field="2" count="1" selected="0">
            <x v="870"/>
          </reference>
          <reference field="3" count="1" selected="0">
            <x v="872"/>
          </reference>
          <reference field="4" count="1">
            <x v="875"/>
          </reference>
        </references>
      </pivotArea>
    </format>
    <format dxfId="7845">
      <pivotArea dataOnly="0" labelOnly="1" fieldPosition="0">
        <references count="5">
          <reference field="0" count="1" selected="0">
            <x v="395"/>
          </reference>
          <reference field="1" count="1" selected="0">
            <x v="870"/>
          </reference>
          <reference field="2" count="1" selected="0">
            <x v="871"/>
          </reference>
          <reference field="3" count="1" selected="0">
            <x v="873"/>
          </reference>
          <reference field="4" count="1">
            <x v="876"/>
          </reference>
        </references>
      </pivotArea>
    </format>
    <format dxfId="7844">
      <pivotArea dataOnly="0" labelOnly="1" fieldPosition="0">
        <references count="5">
          <reference field="0" count="1" selected="0">
            <x v="396"/>
          </reference>
          <reference field="1" count="1" selected="0">
            <x v="871"/>
          </reference>
          <reference field="2" count="1" selected="0">
            <x v="872"/>
          </reference>
          <reference field="3" count="1" selected="0">
            <x v="874"/>
          </reference>
          <reference field="4" count="1">
            <x v="877"/>
          </reference>
        </references>
      </pivotArea>
    </format>
    <format dxfId="7843">
      <pivotArea dataOnly="0" labelOnly="1" fieldPosition="0">
        <references count="5">
          <reference field="0" count="1" selected="0">
            <x v="397"/>
          </reference>
          <reference field="1" count="1" selected="0">
            <x v="872"/>
          </reference>
          <reference field="2" count="1" selected="0">
            <x v="873"/>
          </reference>
          <reference field="3" count="1" selected="0">
            <x v="875"/>
          </reference>
          <reference field="4" count="1">
            <x v="878"/>
          </reference>
        </references>
      </pivotArea>
    </format>
    <format dxfId="7842">
      <pivotArea dataOnly="0" labelOnly="1" fieldPosition="0">
        <references count="5">
          <reference field="0" count="1" selected="0">
            <x v="398"/>
          </reference>
          <reference field="1" count="1" selected="0">
            <x v="873"/>
          </reference>
          <reference field="2" count="1" selected="0">
            <x v="874"/>
          </reference>
          <reference field="3" count="1" selected="0">
            <x v="876"/>
          </reference>
          <reference field="4" count="1">
            <x v="879"/>
          </reference>
        </references>
      </pivotArea>
    </format>
    <format dxfId="7841">
      <pivotArea dataOnly="0" labelOnly="1" fieldPosition="0">
        <references count="5">
          <reference field="0" count="1" selected="0">
            <x v="399"/>
          </reference>
          <reference field="1" count="1" selected="0">
            <x v="874"/>
          </reference>
          <reference field="2" count="1" selected="0">
            <x v="875"/>
          </reference>
          <reference field="3" count="1" selected="0">
            <x v="877"/>
          </reference>
          <reference field="4" count="1">
            <x v="880"/>
          </reference>
        </references>
      </pivotArea>
    </format>
    <format dxfId="7840">
      <pivotArea dataOnly="0" labelOnly="1" fieldPosition="0">
        <references count="5">
          <reference field="0" count="1" selected="0">
            <x v="400"/>
          </reference>
          <reference field="1" count="1" selected="0">
            <x v="875"/>
          </reference>
          <reference field="2" count="1" selected="0">
            <x v="876"/>
          </reference>
          <reference field="3" count="1" selected="0">
            <x v="878"/>
          </reference>
          <reference field="4" count="1">
            <x v="881"/>
          </reference>
        </references>
      </pivotArea>
    </format>
    <format dxfId="7839">
      <pivotArea dataOnly="0" labelOnly="1" fieldPosition="0">
        <references count="5">
          <reference field="0" count="1" selected="0">
            <x v="401"/>
          </reference>
          <reference field="1" count="1" selected="0">
            <x v="876"/>
          </reference>
          <reference field="2" count="1" selected="0">
            <x v="877"/>
          </reference>
          <reference field="3" count="1" selected="0">
            <x v="879"/>
          </reference>
          <reference field="4" count="1">
            <x v="882"/>
          </reference>
        </references>
      </pivotArea>
    </format>
    <format dxfId="7838">
      <pivotArea dataOnly="0" labelOnly="1" fieldPosition="0">
        <references count="5">
          <reference field="0" count="1" selected="0">
            <x v="402"/>
          </reference>
          <reference field="1" count="1" selected="0">
            <x v="877"/>
          </reference>
          <reference field="2" count="1" selected="0">
            <x v="878"/>
          </reference>
          <reference field="3" count="1" selected="0">
            <x v="880"/>
          </reference>
          <reference field="4" count="1">
            <x v="883"/>
          </reference>
        </references>
      </pivotArea>
    </format>
    <format dxfId="7837">
      <pivotArea dataOnly="0" labelOnly="1" fieldPosition="0">
        <references count="5">
          <reference field="0" count="1" selected="0">
            <x v="403"/>
          </reference>
          <reference field="1" count="1" selected="0">
            <x v="878"/>
          </reference>
          <reference field="2" count="1" selected="0">
            <x v="879"/>
          </reference>
          <reference field="3" count="1" selected="0">
            <x v="881"/>
          </reference>
          <reference field="4" count="1">
            <x v="884"/>
          </reference>
        </references>
      </pivotArea>
    </format>
    <format dxfId="7836">
      <pivotArea dataOnly="0" labelOnly="1" fieldPosition="0">
        <references count="5">
          <reference field="0" count="1" selected="0">
            <x v="404"/>
          </reference>
          <reference field="1" count="1" selected="0">
            <x v="879"/>
          </reference>
          <reference field="2" count="1" selected="0">
            <x v="880"/>
          </reference>
          <reference field="3" count="1" selected="0">
            <x v="882"/>
          </reference>
          <reference field="4" count="1">
            <x v="885"/>
          </reference>
        </references>
      </pivotArea>
    </format>
    <format dxfId="7835">
      <pivotArea dataOnly="0" labelOnly="1" fieldPosition="0">
        <references count="5">
          <reference field="0" count="1" selected="0">
            <x v="405"/>
          </reference>
          <reference field="1" count="1" selected="0">
            <x v="880"/>
          </reference>
          <reference field="2" count="1" selected="0">
            <x v="881"/>
          </reference>
          <reference field="3" count="1" selected="0">
            <x v="883"/>
          </reference>
          <reference field="4" count="1">
            <x v="886"/>
          </reference>
        </references>
      </pivotArea>
    </format>
    <format dxfId="7834">
      <pivotArea dataOnly="0" labelOnly="1" fieldPosition="0">
        <references count="5">
          <reference field="0" count="1" selected="0">
            <x v="406"/>
          </reference>
          <reference field="1" count="1" selected="0">
            <x v="881"/>
          </reference>
          <reference field="2" count="1" selected="0">
            <x v="882"/>
          </reference>
          <reference field="3" count="1" selected="0">
            <x v="884"/>
          </reference>
          <reference field="4" count="1">
            <x v="887"/>
          </reference>
        </references>
      </pivotArea>
    </format>
    <format dxfId="7833">
      <pivotArea dataOnly="0" labelOnly="1" fieldPosition="0">
        <references count="5">
          <reference field="0" count="1" selected="0">
            <x v="407"/>
          </reference>
          <reference field="1" count="1" selected="0">
            <x v="882"/>
          </reference>
          <reference field="2" count="1" selected="0">
            <x v="883"/>
          </reference>
          <reference field="3" count="1" selected="0">
            <x v="885"/>
          </reference>
          <reference field="4" count="1">
            <x v="888"/>
          </reference>
        </references>
      </pivotArea>
    </format>
    <format dxfId="7832">
      <pivotArea dataOnly="0" labelOnly="1" fieldPosition="0">
        <references count="5">
          <reference field="0" count="1" selected="0">
            <x v="408"/>
          </reference>
          <reference field="1" count="1" selected="0">
            <x v="883"/>
          </reference>
          <reference field="2" count="1" selected="0">
            <x v="884"/>
          </reference>
          <reference field="3" count="1" selected="0">
            <x v="886"/>
          </reference>
          <reference field="4" count="1">
            <x v="889"/>
          </reference>
        </references>
      </pivotArea>
    </format>
    <format dxfId="7831">
      <pivotArea dataOnly="0" labelOnly="1" fieldPosition="0">
        <references count="5">
          <reference field="0" count="1" selected="0">
            <x v="409"/>
          </reference>
          <reference field="1" count="1" selected="0">
            <x v="884"/>
          </reference>
          <reference field="2" count="1" selected="0">
            <x v="885"/>
          </reference>
          <reference field="3" count="1" selected="0">
            <x v="887"/>
          </reference>
          <reference field="4" count="1">
            <x v="890"/>
          </reference>
        </references>
      </pivotArea>
    </format>
    <format dxfId="7830">
      <pivotArea dataOnly="0" labelOnly="1" fieldPosition="0">
        <references count="5">
          <reference field="0" count="1" selected="0">
            <x v="410"/>
          </reference>
          <reference field="1" count="1" selected="0">
            <x v="885"/>
          </reference>
          <reference field="2" count="1" selected="0">
            <x v="886"/>
          </reference>
          <reference field="3" count="1" selected="0">
            <x v="888"/>
          </reference>
          <reference field="4" count="1">
            <x v="891"/>
          </reference>
        </references>
      </pivotArea>
    </format>
    <format dxfId="7829">
      <pivotArea dataOnly="0" labelOnly="1" fieldPosition="0">
        <references count="5">
          <reference field="0" count="1" selected="0">
            <x v="411"/>
          </reference>
          <reference field="1" count="1" selected="0">
            <x v="886"/>
          </reference>
          <reference field="2" count="1" selected="0">
            <x v="887"/>
          </reference>
          <reference field="3" count="1" selected="0">
            <x v="889"/>
          </reference>
          <reference field="4" count="1">
            <x v="892"/>
          </reference>
        </references>
      </pivotArea>
    </format>
    <format dxfId="7828">
      <pivotArea dataOnly="0" labelOnly="1" fieldPosition="0">
        <references count="5">
          <reference field="0" count="1" selected="0">
            <x v="412"/>
          </reference>
          <reference field="1" count="1" selected="0">
            <x v="887"/>
          </reference>
          <reference field="2" count="1" selected="0">
            <x v="888"/>
          </reference>
          <reference field="3" count="1" selected="0">
            <x v="890"/>
          </reference>
          <reference field="4" count="1">
            <x v="893"/>
          </reference>
        </references>
      </pivotArea>
    </format>
    <format dxfId="7827">
      <pivotArea dataOnly="0" labelOnly="1" fieldPosition="0">
        <references count="5">
          <reference field="0" count="1" selected="0">
            <x v="413"/>
          </reference>
          <reference field="1" count="1" selected="0">
            <x v="888"/>
          </reference>
          <reference field="2" count="1" selected="0">
            <x v="889"/>
          </reference>
          <reference field="3" count="1" selected="0">
            <x v="891"/>
          </reference>
          <reference field="4" count="1">
            <x v="894"/>
          </reference>
        </references>
      </pivotArea>
    </format>
    <format dxfId="7826">
      <pivotArea dataOnly="0" labelOnly="1" fieldPosition="0">
        <references count="5">
          <reference field="0" count="1" selected="0">
            <x v="414"/>
          </reference>
          <reference field="1" count="1" selected="0">
            <x v="889"/>
          </reference>
          <reference field="2" count="1" selected="0">
            <x v="890"/>
          </reference>
          <reference field="3" count="1" selected="0">
            <x v="892"/>
          </reference>
          <reference field="4" count="1">
            <x v="895"/>
          </reference>
        </references>
      </pivotArea>
    </format>
    <format dxfId="7825">
      <pivotArea dataOnly="0" labelOnly="1" fieldPosition="0">
        <references count="5">
          <reference field="0" count="1" selected="0">
            <x v="415"/>
          </reference>
          <reference field="1" count="1" selected="0">
            <x v="890"/>
          </reference>
          <reference field="2" count="1" selected="0">
            <x v="891"/>
          </reference>
          <reference field="3" count="1" selected="0">
            <x v="893"/>
          </reference>
          <reference field="4" count="1">
            <x v="896"/>
          </reference>
        </references>
      </pivotArea>
    </format>
    <format dxfId="7824">
      <pivotArea dataOnly="0" labelOnly="1" fieldPosition="0">
        <references count="5">
          <reference field="0" count="1" selected="0">
            <x v="416"/>
          </reference>
          <reference field="1" count="1" selected="0">
            <x v="891"/>
          </reference>
          <reference field="2" count="1" selected="0">
            <x v="892"/>
          </reference>
          <reference field="3" count="1" selected="0">
            <x v="894"/>
          </reference>
          <reference field="4" count="1">
            <x v="897"/>
          </reference>
        </references>
      </pivotArea>
    </format>
    <format dxfId="7823">
      <pivotArea dataOnly="0" labelOnly="1" fieldPosition="0">
        <references count="5">
          <reference field="0" count="1" selected="0">
            <x v="417"/>
          </reference>
          <reference field="1" count="1" selected="0">
            <x v="892"/>
          </reference>
          <reference field="2" count="1" selected="0">
            <x v="893"/>
          </reference>
          <reference field="3" count="1" selected="0">
            <x v="895"/>
          </reference>
          <reference field="4" count="1">
            <x v="898"/>
          </reference>
        </references>
      </pivotArea>
    </format>
    <format dxfId="7822">
      <pivotArea dataOnly="0" labelOnly="1" fieldPosition="0">
        <references count="5">
          <reference field="0" count="1" selected="0">
            <x v="418"/>
          </reference>
          <reference field="1" count="1" selected="0">
            <x v="893"/>
          </reference>
          <reference field="2" count="1" selected="0">
            <x v="894"/>
          </reference>
          <reference field="3" count="1" selected="0">
            <x v="896"/>
          </reference>
          <reference field="4" count="1">
            <x v="899"/>
          </reference>
        </references>
      </pivotArea>
    </format>
    <format dxfId="7821">
      <pivotArea dataOnly="0" labelOnly="1" fieldPosition="0">
        <references count="5">
          <reference field="0" count="1" selected="0">
            <x v="419"/>
          </reference>
          <reference field="1" count="1" selected="0">
            <x v="894"/>
          </reference>
          <reference field="2" count="1" selected="0">
            <x v="895"/>
          </reference>
          <reference field="3" count="1" selected="0">
            <x v="897"/>
          </reference>
          <reference field="4" count="1">
            <x v="900"/>
          </reference>
        </references>
      </pivotArea>
    </format>
    <format dxfId="7820">
      <pivotArea dataOnly="0" labelOnly="1" fieldPosition="0">
        <references count="5">
          <reference field="0" count="1" selected="0">
            <x v="420"/>
          </reference>
          <reference field="1" count="1" selected="0">
            <x v="895"/>
          </reference>
          <reference field="2" count="1" selected="0">
            <x v="896"/>
          </reference>
          <reference field="3" count="1" selected="0">
            <x v="898"/>
          </reference>
          <reference field="4" count="1">
            <x v="901"/>
          </reference>
        </references>
      </pivotArea>
    </format>
    <format dxfId="7819">
      <pivotArea dataOnly="0" labelOnly="1" fieldPosition="0">
        <references count="5">
          <reference field="0" count="1" selected="0">
            <x v="421"/>
          </reference>
          <reference field="1" count="1" selected="0">
            <x v="896"/>
          </reference>
          <reference field="2" count="1" selected="0">
            <x v="897"/>
          </reference>
          <reference field="3" count="1" selected="0">
            <x v="899"/>
          </reference>
          <reference field="4" count="1">
            <x v="902"/>
          </reference>
        </references>
      </pivotArea>
    </format>
    <format dxfId="7818">
      <pivotArea dataOnly="0" labelOnly="1" fieldPosition="0">
        <references count="5">
          <reference field="0" count="1" selected="0">
            <x v="422"/>
          </reference>
          <reference field="1" count="1" selected="0">
            <x v="897"/>
          </reference>
          <reference field="2" count="1" selected="0">
            <x v="898"/>
          </reference>
          <reference field="3" count="1" selected="0">
            <x v="900"/>
          </reference>
          <reference field="4" count="1">
            <x v="903"/>
          </reference>
        </references>
      </pivotArea>
    </format>
    <format dxfId="7817">
      <pivotArea dataOnly="0" labelOnly="1" fieldPosition="0">
        <references count="5">
          <reference field="0" count="1" selected="0">
            <x v="423"/>
          </reference>
          <reference field="1" count="1" selected="0">
            <x v="898"/>
          </reference>
          <reference field="2" count="1" selected="0">
            <x v="899"/>
          </reference>
          <reference field="3" count="1" selected="0">
            <x v="901"/>
          </reference>
          <reference field="4" count="1">
            <x v="904"/>
          </reference>
        </references>
      </pivotArea>
    </format>
    <format dxfId="7816">
      <pivotArea dataOnly="0" labelOnly="1" fieldPosition="0">
        <references count="5">
          <reference field="0" count="1" selected="0">
            <x v="424"/>
          </reference>
          <reference field="1" count="1" selected="0">
            <x v="899"/>
          </reference>
          <reference field="2" count="1" selected="0">
            <x v="900"/>
          </reference>
          <reference field="3" count="1" selected="0">
            <x v="902"/>
          </reference>
          <reference field="4" count="1">
            <x v="905"/>
          </reference>
        </references>
      </pivotArea>
    </format>
    <format dxfId="7815">
      <pivotArea dataOnly="0" labelOnly="1" fieldPosition="0">
        <references count="5">
          <reference field="0" count="1" selected="0">
            <x v="425"/>
          </reference>
          <reference field="1" count="1" selected="0">
            <x v="900"/>
          </reference>
          <reference field="2" count="1" selected="0">
            <x v="901"/>
          </reference>
          <reference field="3" count="1" selected="0">
            <x v="903"/>
          </reference>
          <reference field="4" count="1">
            <x v="906"/>
          </reference>
        </references>
      </pivotArea>
    </format>
    <format dxfId="7814">
      <pivotArea dataOnly="0" labelOnly="1" fieldPosition="0">
        <references count="5">
          <reference field="0" count="1" selected="0">
            <x v="426"/>
          </reference>
          <reference field="1" count="1" selected="0">
            <x v="901"/>
          </reference>
          <reference field="2" count="1" selected="0">
            <x v="902"/>
          </reference>
          <reference field="3" count="1" selected="0">
            <x v="904"/>
          </reference>
          <reference field="4" count="1">
            <x v="907"/>
          </reference>
        </references>
      </pivotArea>
    </format>
    <format dxfId="7813">
      <pivotArea dataOnly="0" labelOnly="1" fieldPosition="0">
        <references count="5">
          <reference field="0" count="1" selected="0">
            <x v="427"/>
          </reference>
          <reference field="1" count="1" selected="0">
            <x v="902"/>
          </reference>
          <reference field="2" count="1" selected="0">
            <x v="903"/>
          </reference>
          <reference field="3" count="1" selected="0">
            <x v="905"/>
          </reference>
          <reference field="4" count="1">
            <x v="908"/>
          </reference>
        </references>
      </pivotArea>
    </format>
    <format dxfId="7812">
      <pivotArea dataOnly="0" labelOnly="1" fieldPosition="0">
        <references count="5">
          <reference field="0" count="1" selected="0">
            <x v="428"/>
          </reference>
          <reference field="1" count="1" selected="0">
            <x v="903"/>
          </reference>
          <reference field="2" count="1" selected="0">
            <x v="904"/>
          </reference>
          <reference field="3" count="1" selected="0">
            <x v="906"/>
          </reference>
          <reference field="4" count="1">
            <x v="909"/>
          </reference>
        </references>
      </pivotArea>
    </format>
    <format dxfId="7811">
      <pivotArea dataOnly="0" labelOnly="1" fieldPosition="0">
        <references count="5">
          <reference field="0" count="1" selected="0">
            <x v="429"/>
          </reference>
          <reference field="1" count="1" selected="0">
            <x v="904"/>
          </reference>
          <reference field="2" count="1" selected="0">
            <x v="905"/>
          </reference>
          <reference field="3" count="1" selected="0">
            <x v="907"/>
          </reference>
          <reference field="4" count="1">
            <x v="910"/>
          </reference>
        </references>
      </pivotArea>
    </format>
    <format dxfId="7810">
      <pivotArea dataOnly="0" labelOnly="1" fieldPosition="0">
        <references count="5">
          <reference field="0" count="1" selected="0">
            <x v="430"/>
          </reference>
          <reference field="1" count="1" selected="0">
            <x v="905"/>
          </reference>
          <reference field="2" count="1" selected="0">
            <x v="906"/>
          </reference>
          <reference field="3" count="1" selected="0">
            <x v="908"/>
          </reference>
          <reference field="4" count="1">
            <x v="911"/>
          </reference>
        </references>
      </pivotArea>
    </format>
    <format dxfId="7809">
      <pivotArea dataOnly="0" labelOnly="1" fieldPosition="0">
        <references count="5">
          <reference field="0" count="1" selected="0">
            <x v="431"/>
          </reference>
          <reference field="1" count="1" selected="0">
            <x v="906"/>
          </reference>
          <reference field="2" count="1" selected="0">
            <x v="907"/>
          </reference>
          <reference field="3" count="1" selected="0">
            <x v="909"/>
          </reference>
          <reference field="4" count="1">
            <x v="912"/>
          </reference>
        </references>
      </pivotArea>
    </format>
    <format dxfId="7808">
      <pivotArea dataOnly="0" labelOnly="1" fieldPosition="0">
        <references count="5">
          <reference field="0" count="1" selected="0">
            <x v="432"/>
          </reference>
          <reference field="1" count="1" selected="0">
            <x v="907"/>
          </reference>
          <reference field="2" count="1" selected="0">
            <x v="908"/>
          </reference>
          <reference field="3" count="1" selected="0">
            <x v="910"/>
          </reference>
          <reference field="4" count="1">
            <x v="913"/>
          </reference>
        </references>
      </pivotArea>
    </format>
    <format dxfId="7807">
      <pivotArea dataOnly="0" labelOnly="1" fieldPosition="0">
        <references count="5">
          <reference field="0" count="1" selected="0">
            <x v="433"/>
          </reference>
          <reference field="1" count="1" selected="0">
            <x v="908"/>
          </reference>
          <reference field="2" count="1" selected="0">
            <x v="909"/>
          </reference>
          <reference field="3" count="1" selected="0">
            <x v="911"/>
          </reference>
          <reference field="4" count="1">
            <x v="914"/>
          </reference>
        </references>
      </pivotArea>
    </format>
    <format dxfId="7806">
      <pivotArea dataOnly="0" labelOnly="1" fieldPosition="0">
        <references count="5">
          <reference field="0" count="1" selected="0">
            <x v="434"/>
          </reference>
          <reference field="1" count="1" selected="0">
            <x v="909"/>
          </reference>
          <reference field="2" count="1" selected="0">
            <x v="910"/>
          </reference>
          <reference field="3" count="1" selected="0">
            <x v="912"/>
          </reference>
          <reference field="4" count="1">
            <x v="915"/>
          </reference>
        </references>
      </pivotArea>
    </format>
    <format dxfId="7805">
      <pivotArea dataOnly="0" labelOnly="1" fieldPosition="0">
        <references count="5">
          <reference field="0" count="1" selected="0">
            <x v="435"/>
          </reference>
          <reference field="1" count="1" selected="0">
            <x v="910"/>
          </reference>
          <reference field="2" count="1" selected="0">
            <x v="911"/>
          </reference>
          <reference field="3" count="1" selected="0">
            <x v="913"/>
          </reference>
          <reference field="4" count="1">
            <x v="916"/>
          </reference>
        </references>
      </pivotArea>
    </format>
    <format dxfId="7804">
      <pivotArea dataOnly="0" labelOnly="1" fieldPosition="0">
        <references count="5">
          <reference field="0" count="1" selected="0">
            <x v="436"/>
          </reference>
          <reference field="1" count="1" selected="0">
            <x v="911"/>
          </reference>
          <reference field="2" count="1" selected="0">
            <x v="912"/>
          </reference>
          <reference field="3" count="1" selected="0">
            <x v="914"/>
          </reference>
          <reference field="4" count="1">
            <x v="917"/>
          </reference>
        </references>
      </pivotArea>
    </format>
    <format dxfId="7803">
      <pivotArea dataOnly="0" labelOnly="1" fieldPosition="0">
        <references count="5">
          <reference field="0" count="1" selected="0">
            <x v="437"/>
          </reference>
          <reference field="1" count="1" selected="0">
            <x v="912"/>
          </reference>
          <reference field="2" count="1" selected="0">
            <x v="913"/>
          </reference>
          <reference field="3" count="1" selected="0">
            <x v="915"/>
          </reference>
          <reference field="4" count="1">
            <x v="918"/>
          </reference>
        </references>
      </pivotArea>
    </format>
    <format dxfId="7802">
      <pivotArea dataOnly="0" labelOnly="1" fieldPosition="0">
        <references count="5">
          <reference field="0" count="1" selected="0">
            <x v="438"/>
          </reference>
          <reference field="1" count="1" selected="0">
            <x v="913"/>
          </reference>
          <reference field="2" count="1" selected="0">
            <x v="914"/>
          </reference>
          <reference field="3" count="1" selected="0">
            <x v="916"/>
          </reference>
          <reference field="4" count="1">
            <x v="919"/>
          </reference>
        </references>
      </pivotArea>
    </format>
    <format dxfId="7801">
      <pivotArea dataOnly="0" labelOnly="1" fieldPosition="0">
        <references count="5">
          <reference field="0" count="1" selected="0">
            <x v="439"/>
          </reference>
          <reference field="1" count="1" selected="0">
            <x v="914"/>
          </reference>
          <reference field="2" count="1" selected="0">
            <x v="915"/>
          </reference>
          <reference field="3" count="1" selected="0">
            <x v="917"/>
          </reference>
          <reference field="4" count="1">
            <x v="920"/>
          </reference>
        </references>
      </pivotArea>
    </format>
    <format dxfId="7800">
      <pivotArea dataOnly="0" labelOnly="1" fieldPosition="0">
        <references count="5">
          <reference field="0" count="1" selected="0">
            <x v="440"/>
          </reference>
          <reference field="1" count="1" selected="0">
            <x v="915"/>
          </reference>
          <reference field="2" count="1" selected="0">
            <x v="916"/>
          </reference>
          <reference field="3" count="1" selected="0">
            <x v="918"/>
          </reference>
          <reference field="4" count="1">
            <x v="921"/>
          </reference>
        </references>
      </pivotArea>
    </format>
    <format dxfId="7799">
      <pivotArea dataOnly="0" labelOnly="1" fieldPosition="0">
        <references count="5">
          <reference field="0" count="1" selected="0">
            <x v="441"/>
          </reference>
          <reference field="1" count="1" selected="0">
            <x v="916"/>
          </reference>
          <reference field="2" count="1" selected="0">
            <x v="917"/>
          </reference>
          <reference field="3" count="1" selected="0">
            <x v="919"/>
          </reference>
          <reference field="4" count="1">
            <x v="922"/>
          </reference>
        </references>
      </pivotArea>
    </format>
    <format dxfId="7798">
      <pivotArea dataOnly="0" labelOnly="1" fieldPosition="0">
        <references count="5">
          <reference field="0" count="1" selected="0">
            <x v="442"/>
          </reference>
          <reference field="1" count="1" selected="0">
            <x v="917"/>
          </reference>
          <reference field="2" count="1" selected="0">
            <x v="918"/>
          </reference>
          <reference field="3" count="1" selected="0">
            <x v="920"/>
          </reference>
          <reference field="4" count="1">
            <x v="923"/>
          </reference>
        </references>
      </pivotArea>
    </format>
    <format dxfId="7797">
      <pivotArea dataOnly="0" labelOnly="1" fieldPosition="0">
        <references count="5">
          <reference field="0" count="1" selected="0">
            <x v="443"/>
          </reference>
          <reference field="1" count="1" selected="0">
            <x v="918"/>
          </reference>
          <reference field="2" count="1" selected="0">
            <x v="919"/>
          </reference>
          <reference field="3" count="1" selected="0">
            <x v="921"/>
          </reference>
          <reference field="4" count="1">
            <x v="924"/>
          </reference>
        </references>
      </pivotArea>
    </format>
    <format dxfId="7796">
      <pivotArea dataOnly="0" labelOnly="1" fieldPosition="0">
        <references count="5">
          <reference field="0" count="1" selected="0">
            <x v="444"/>
          </reference>
          <reference field="1" count="1" selected="0">
            <x v="919"/>
          </reference>
          <reference field="2" count="1" selected="0">
            <x v="920"/>
          </reference>
          <reference field="3" count="1" selected="0">
            <x v="922"/>
          </reference>
          <reference field="4" count="1">
            <x v="925"/>
          </reference>
        </references>
      </pivotArea>
    </format>
    <format dxfId="7795">
      <pivotArea dataOnly="0" labelOnly="1" fieldPosition="0">
        <references count="5">
          <reference field="0" count="1" selected="0">
            <x v="445"/>
          </reference>
          <reference field="1" count="1" selected="0">
            <x v="920"/>
          </reference>
          <reference field="2" count="1" selected="0">
            <x v="921"/>
          </reference>
          <reference field="3" count="1" selected="0">
            <x v="923"/>
          </reference>
          <reference field="4" count="1">
            <x v="926"/>
          </reference>
        </references>
      </pivotArea>
    </format>
    <format dxfId="7794">
      <pivotArea dataOnly="0" labelOnly="1" fieldPosition="0">
        <references count="5">
          <reference field="0" count="1" selected="0">
            <x v="446"/>
          </reference>
          <reference field="1" count="1" selected="0">
            <x v="921"/>
          </reference>
          <reference field="2" count="1" selected="0">
            <x v="922"/>
          </reference>
          <reference field="3" count="1" selected="0">
            <x v="924"/>
          </reference>
          <reference field="4" count="1">
            <x v="927"/>
          </reference>
        </references>
      </pivotArea>
    </format>
    <format dxfId="7793">
      <pivotArea dataOnly="0" labelOnly="1" fieldPosition="0">
        <references count="5">
          <reference field="0" count="1" selected="0">
            <x v="447"/>
          </reference>
          <reference field="1" count="1" selected="0">
            <x v="922"/>
          </reference>
          <reference field="2" count="1" selected="0">
            <x v="923"/>
          </reference>
          <reference field="3" count="1" selected="0">
            <x v="925"/>
          </reference>
          <reference field="4" count="1">
            <x v="928"/>
          </reference>
        </references>
      </pivotArea>
    </format>
    <format dxfId="7792">
      <pivotArea dataOnly="0" labelOnly="1" fieldPosition="0">
        <references count="5">
          <reference field="0" count="1" selected="0">
            <x v="448"/>
          </reference>
          <reference field="1" count="1" selected="0">
            <x v="923"/>
          </reference>
          <reference field="2" count="1" selected="0">
            <x v="924"/>
          </reference>
          <reference field="3" count="1" selected="0">
            <x v="926"/>
          </reference>
          <reference field="4" count="1">
            <x v="929"/>
          </reference>
        </references>
      </pivotArea>
    </format>
    <format dxfId="7791">
      <pivotArea dataOnly="0" labelOnly="1" fieldPosition="0">
        <references count="5">
          <reference field="0" count="1" selected="0">
            <x v="449"/>
          </reference>
          <reference field="1" count="1" selected="0">
            <x v="924"/>
          </reference>
          <reference field="2" count="1" selected="0">
            <x v="925"/>
          </reference>
          <reference field="3" count="1" selected="0">
            <x v="927"/>
          </reference>
          <reference field="4" count="1">
            <x v="930"/>
          </reference>
        </references>
      </pivotArea>
    </format>
    <format dxfId="7790">
      <pivotArea dataOnly="0" labelOnly="1" fieldPosition="0">
        <references count="5">
          <reference field="0" count="1" selected="0">
            <x v="450"/>
          </reference>
          <reference field="1" count="1" selected="0">
            <x v="925"/>
          </reference>
          <reference field="2" count="1" selected="0">
            <x v="926"/>
          </reference>
          <reference field="3" count="1" selected="0">
            <x v="928"/>
          </reference>
          <reference field="4" count="1">
            <x v="931"/>
          </reference>
        </references>
      </pivotArea>
    </format>
    <format dxfId="7789">
      <pivotArea dataOnly="0" labelOnly="1" fieldPosition="0">
        <references count="5">
          <reference field="0" count="1" selected="0">
            <x v="451"/>
          </reference>
          <reference field="1" count="1" selected="0">
            <x v="926"/>
          </reference>
          <reference field="2" count="1" selected="0">
            <x v="927"/>
          </reference>
          <reference field="3" count="1" selected="0">
            <x v="929"/>
          </reference>
          <reference field="4" count="1">
            <x v="932"/>
          </reference>
        </references>
      </pivotArea>
    </format>
    <format dxfId="7788">
      <pivotArea dataOnly="0" labelOnly="1" fieldPosition="0">
        <references count="5">
          <reference field="0" count="1" selected="0">
            <x v="452"/>
          </reference>
          <reference field="1" count="1" selected="0">
            <x v="927"/>
          </reference>
          <reference field="2" count="1" selected="0">
            <x v="928"/>
          </reference>
          <reference field="3" count="1" selected="0">
            <x v="930"/>
          </reference>
          <reference field="4" count="1">
            <x v="933"/>
          </reference>
        </references>
      </pivotArea>
    </format>
    <format dxfId="7787">
      <pivotArea dataOnly="0" labelOnly="1" fieldPosition="0">
        <references count="5">
          <reference field="0" count="1" selected="0">
            <x v="453"/>
          </reference>
          <reference field="1" count="1" selected="0">
            <x v="928"/>
          </reference>
          <reference field="2" count="1" selected="0">
            <x v="929"/>
          </reference>
          <reference field="3" count="1" selected="0">
            <x v="931"/>
          </reference>
          <reference field="4" count="1">
            <x v="934"/>
          </reference>
        </references>
      </pivotArea>
    </format>
    <format dxfId="7786">
      <pivotArea dataOnly="0" labelOnly="1" fieldPosition="0">
        <references count="5">
          <reference field="0" count="1" selected="0">
            <x v="454"/>
          </reference>
          <reference field="1" count="1" selected="0">
            <x v="929"/>
          </reference>
          <reference field="2" count="1" selected="0">
            <x v="930"/>
          </reference>
          <reference field="3" count="1" selected="0">
            <x v="932"/>
          </reference>
          <reference field="4" count="1">
            <x v="935"/>
          </reference>
        </references>
      </pivotArea>
    </format>
    <format dxfId="7785">
      <pivotArea dataOnly="0" labelOnly="1" fieldPosition="0">
        <references count="5">
          <reference field="0" count="1" selected="0">
            <x v="455"/>
          </reference>
          <reference field="1" count="1" selected="0">
            <x v="930"/>
          </reference>
          <reference field="2" count="1" selected="0">
            <x v="931"/>
          </reference>
          <reference field="3" count="1" selected="0">
            <x v="933"/>
          </reference>
          <reference field="4" count="1">
            <x v="936"/>
          </reference>
        </references>
      </pivotArea>
    </format>
    <format dxfId="7784">
      <pivotArea dataOnly="0" labelOnly="1" fieldPosition="0">
        <references count="5">
          <reference field="0" count="1" selected="0">
            <x v="456"/>
          </reference>
          <reference field="1" count="1" selected="0">
            <x v="931"/>
          </reference>
          <reference field="2" count="1" selected="0">
            <x v="932"/>
          </reference>
          <reference field="3" count="1" selected="0">
            <x v="934"/>
          </reference>
          <reference field="4" count="1">
            <x v="937"/>
          </reference>
        </references>
      </pivotArea>
    </format>
    <format dxfId="7783">
      <pivotArea dataOnly="0" labelOnly="1" fieldPosition="0">
        <references count="5">
          <reference field="0" count="1" selected="0">
            <x v="457"/>
          </reference>
          <reference field="1" count="1" selected="0">
            <x v="932"/>
          </reference>
          <reference field="2" count="1" selected="0">
            <x v="933"/>
          </reference>
          <reference field="3" count="1" selected="0">
            <x v="935"/>
          </reference>
          <reference field="4" count="1">
            <x v="938"/>
          </reference>
        </references>
      </pivotArea>
    </format>
    <format dxfId="7782">
      <pivotArea dataOnly="0" labelOnly="1" fieldPosition="0">
        <references count="5">
          <reference field="0" count="1" selected="0">
            <x v="458"/>
          </reference>
          <reference field="1" count="1" selected="0">
            <x v="933"/>
          </reference>
          <reference field="2" count="1" selected="0">
            <x v="934"/>
          </reference>
          <reference field="3" count="1" selected="0">
            <x v="936"/>
          </reference>
          <reference field="4" count="1">
            <x v="939"/>
          </reference>
        </references>
      </pivotArea>
    </format>
    <format dxfId="7781">
      <pivotArea dataOnly="0" labelOnly="1" fieldPosition="0">
        <references count="5">
          <reference field="0" count="1" selected="0">
            <x v="459"/>
          </reference>
          <reference field="1" count="1" selected="0">
            <x v="934"/>
          </reference>
          <reference field="2" count="1" selected="0">
            <x v="935"/>
          </reference>
          <reference field="3" count="1" selected="0">
            <x v="937"/>
          </reference>
          <reference field="4" count="1">
            <x v="940"/>
          </reference>
        </references>
      </pivotArea>
    </format>
    <format dxfId="7780">
      <pivotArea dataOnly="0" labelOnly="1" fieldPosition="0">
        <references count="5">
          <reference field="0" count="1" selected="0">
            <x v="460"/>
          </reference>
          <reference field="1" count="1" selected="0">
            <x v="935"/>
          </reference>
          <reference field="2" count="1" selected="0">
            <x v="936"/>
          </reference>
          <reference field="3" count="1" selected="0">
            <x v="938"/>
          </reference>
          <reference field="4" count="1">
            <x v="941"/>
          </reference>
        </references>
      </pivotArea>
    </format>
    <format dxfId="7779">
      <pivotArea dataOnly="0" labelOnly="1" fieldPosition="0">
        <references count="5">
          <reference field="0" count="1" selected="0">
            <x v="461"/>
          </reference>
          <reference field="1" count="1" selected="0">
            <x v="936"/>
          </reference>
          <reference field="2" count="1" selected="0">
            <x v="937"/>
          </reference>
          <reference field="3" count="1" selected="0">
            <x v="939"/>
          </reference>
          <reference field="4" count="1">
            <x v="942"/>
          </reference>
        </references>
      </pivotArea>
    </format>
    <format dxfId="7778">
      <pivotArea dataOnly="0" labelOnly="1" fieldPosition="0">
        <references count="5">
          <reference field="0" count="1" selected="0">
            <x v="462"/>
          </reference>
          <reference field="1" count="1" selected="0">
            <x v="937"/>
          </reference>
          <reference field="2" count="1" selected="0">
            <x v="938"/>
          </reference>
          <reference field="3" count="1" selected="0">
            <x v="940"/>
          </reference>
          <reference field="4" count="1">
            <x v="943"/>
          </reference>
        </references>
      </pivotArea>
    </format>
    <format dxfId="7777">
      <pivotArea dataOnly="0" labelOnly="1" fieldPosition="0">
        <references count="5">
          <reference field="0" count="1" selected="0">
            <x v="463"/>
          </reference>
          <reference field="1" count="1" selected="0">
            <x v="938"/>
          </reference>
          <reference field="2" count="1" selected="0">
            <x v="939"/>
          </reference>
          <reference field="3" count="1" selected="0">
            <x v="941"/>
          </reference>
          <reference field="4" count="1">
            <x v="944"/>
          </reference>
        </references>
      </pivotArea>
    </format>
    <format dxfId="7776">
      <pivotArea dataOnly="0" labelOnly="1" fieldPosition="0">
        <references count="5">
          <reference field="0" count="1" selected="0">
            <x v="464"/>
          </reference>
          <reference field="1" count="1" selected="0">
            <x v="939"/>
          </reference>
          <reference field="2" count="1" selected="0">
            <x v="940"/>
          </reference>
          <reference field="3" count="1" selected="0">
            <x v="942"/>
          </reference>
          <reference field="4" count="1">
            <x v="945"/>
          </reference>
        </references>
      </pivotArea>
    </format>
    <format dxfId="7775">
      <pivotArea dataOnly="0" labelOnly="1" fieldPosition="0">
        <references count="5">
          <reference field="0" count="1" selected="0">
            <x v="465"/>
          </reference>
          <reference field="1" count="1" selected="0">
            <x v="940"/>
          </reference>
          <reference field="2" count="1" selected="0">
            <x v="941"/>
          </reference>
          <reference field="3" count="1" selected="0">
            <x v="943"/>
          </reference>
          <reference field="4" count="1">
            <x v="946"/>
          </reference>
        </references>
      </pivotArea>
    </format>
    <format dxfId="7774">
      <pivotArea dataOnly="0" labelOnly="1" fieldPosition="0">
        <references count="5">
          <reference field="0" count="1" selected="0">
            <x v="466"/>
          </reference>
          <reference field="1" count="1" selected="0">
            <x v="941"/>
          </reference>
          <reference field="2" count="1" selected="0">
            <x v="942"/>
          </reference>
          <reference field="3" count="1" selected="0">
            <x v="944"/>
          </reference>
          <reference field="4" count="1">
            <x v="947"/>
          </reference>
        </references>
      </pivotArea>
    </format>
    <format dxfId="7773">
      <pivotArea dataOnly="0" labelOnly="1" fieldPosition="0">
        <references count="5">
          <reference field="0" count="1" selected="0">
            <x v="467"/>
          </reference>
          <reference field="1" count="1" selected="0">
            <x v="942"/>
          </reference>
          <reference field="2" count="1" selected="0">
            <x v="943"/>
          </reference>
          <reference field="3" count="1" selected="0">
            <x v="945"/>
          </reference>
          <reference field="4" count="1">
            <x v="948"/>
          </reference>
        </references>
      </pivotArea>
    </format>
    <format dxfId="7772">
      <pivotArea dataOnly="0" labelOnly="1" fieldPosition="0">
        <references count="5">
          <reference field="0" count="1" selected="0">
            <x v="468"/>
          </reference>
          <reference field="1" count="1" selected="0">
            <x v="943"/>
          </reference>
          <reference field="2" count="1" selected="0">
            <x v="944"/>
          </reference>
          <reference field="3" count="1" selected="0">
            <x v="946"/>
          </reference>
          <reference field="4" count="1">
            <x v="949"/>
          </reference>
        </references>
      </pivotArea>
    </format>
    <format dxfId="7771">
      <pivotArea dataOnly="0" labelOnly="1" fieldPosition="0">
        <references count="5">
          <reference field="0" count="1" selected="0">
            <x v="469"/>
          </reference>
          <reference field="1" count="1" selected="0">
            <x v="944"/>
          </reference>
          <reference field="2" count="1" selected="0">
            <x v="945"/>
          </reference>
          <reference field="3" count="1" selected="0">
            <x v="947"/>
          </reference>
          <reference field="4" count="1">
            <x v="950"/>
          </reference>
        </references>
      </pivotArea>
    </format>
    <format dxfId="7770">
      <pivotArea dataOnly="0" labelOnly="1" fieldPosition="0">
        <references count="5">
          <reference field="0" count="1" selected="0">
            <x v="470"/>
          </reference>
          <reference field="1" count="1" selected="0">
            <x v="945"/>
          </reference>
          <reference field="2" count="1" selected="0">
            <x v="946"/>
          </reference>
          <reference field="3" count="1" selected="0">
            <x v="948"/>
          </reference>
          <reference field="4" count="1">
            <x v="951"/>
          </reference>
        </references>
      </pivotArea>
    </format>
    <format dxfId="7769">
      <pivotArea dataOnly="0" labelOnly="1" fieldPosition="0">
        <references count="5">
          <reference field="0" count="1" selected="0">
            <x v="471"/>
          </reference>
          <reference field="1" count="1" selected="0">
            <x v="946"/>
          </reference>
          <reference field="2" count="1" selected="0">
            <x v="947"/>
          </reference>
          <reference field="3" count="1" selected="0">
            <x v="949"/>
          </reference>
          <reference field="4" count="1">
            <x v="952"/>
          </reference>
        </references>
      </pivotArea>
    </format>
    <format dxfId="7768">
      <pivotArea dataOnly="0" labelOnly="1" fieldPosition="0">
        <references count="5">
          <reference field="0" count="1" selected="0">
            <x v="472"/>
          </reference>
          <reference field="1" count="1" selected="0">
            <x v="947"/>
          </reference>
          <reference field="2" count="1" selected="0">
            <x v="948"/>
          </reference>
          <reference field="3" count="1" selected="0">
            <x v="950"/>
          </reference>
          <reference field="4" count="1">
            <x v="953"/>
          </reference>
        </references>
      </pivotArea>
    </format>
    <format dxfId="7767">
      <pivotArea dataOnly="0" labelOnly="1" fieldPosition="0">
        <references count="5">
          <reference field="0" count="1" selected="0">
            <x v="473"/>
          </reference>
          <reference field="1" count="1" selected="0">
            <x v="948"/>
          </reference>
          <reference field="2" count="1" selected="0">
            <x v="949"/>
          </reference>
          <reference field="3" count="1" selected="0">
            <x v="951"/>
          </reference>
          <reference field="4" count="1">
            <x v="954"/>
          </reference>
        </references>
      </pivotArea>
    </format>
    <format dxfId="7766">
      <pivotArea dataOnly="0" labelOnly="1" fieldPosition="0">
        <references count="5">
          <reference field="0" count="1" selected="0">
            <x v="474"/>
          </reference>
          <reference field="1" count="1" selected="0">
            <x v="949"/>
          </reference>
          <reference field="2" count="1" selected="0">
            <x v="950"/>
          </reference>
          <reference field="3" count="1" selected="0">
            <x v="952"/>
          </reference>
          <reference field="4" count="1">
            <x v="955"/>
          </reference>
        </references>
      </pivotArea>
    </format>
    <format dxfId="7765">
      <pivotArea dataOnly="0" labelOnly="1" fieldPosition="0">
        <references count="5">
          <reference field="0" count="1" selected="0">
            <x v="475"/>
          </reference>
          <reference field="1" count="1" selected="0">
            <x v="950"/>
          </reference>
          <reference field="2" count="1" selected="0">
            <x v="951"/>
          </reference>
          <reference field="3" count="1" selected="0">
            <x v="953"/>
          </reference>
          <reference field="4" count="1">
            <x v="956"/>
          </reference>
        </references>
      </pivotArea>
    </format>
    <format dxfId="7764">
      <pivotArea dataOnly="0" labelOnly="1" fieldPosition="0">
        <references count="5">
          <reference field="0" count="1" selected="0">
            <x v="476"/>
          </reference>
          <reference field="1" count="1" selected="0">
            <x v="951"/>
          </reference>
          <reference field="2" count="1" selected="0">
            <x v="952"/>
          </reference>
          <reference field="3" count="1" selected="0">
            <x v="954"/>
          </reference>
          <reference field="4" count="1">
            <x v="957"/>
          </reference>
        </references>
      </pivotArea>
    </format>
    <format dxfId="7763">
      <pivotArea dataOnly="0" labelOnly="1" fieldPosition="0">
        <references count="5">
          <reference field="0" count="1" selected="0">
            <x v="477"/>
          </reference>
          <reference field="1" count="1" selected="0">
            <x v="952"/>
          </reference>
          <reference field="2" count="1" selected="0">
            <x v="953"/>
          </reference>
          <reference field="3" count="1" selected="0">
            <x v="955"/>
          </reference>
          <reference field="4" count="1">
            <x v="958"/>
          </reference>
        </references>
      </pivotArea>
    </format>
    <format dxfId="7762">
      <pivotArea dataOnly="0" labelOnly="1" fieldPosition="0">
        <references count="5">
          <reference field="0" count="1" selected="0">
            <x v="478"/>
          </reference>
          <reference field="1" count="1" selected="0">
            <x v="953"/>
          </reference>
          <reference field="2" count="1" selected="0">
            <x v="954"/>
          </reference>
          <reference field="3" count="1" selected="0">
            <x v="956"/>
          </reference>
          <reference field="4" count="1">
            <x v="959"/>
          </reference>
        </references>
      </pivotArea>
    </format>
    <format dxfId="7761">
      <pivotArea dataOnly="0" labelOnly="1" fieldPosition="0">
        <references count="5">
          <reference field="0" count="1" selected="0">
            <x v="479"/>
          </reference>
          <reference field="1" count="1" selected="0">
            <x v="954"/>
          </reference>
          <reference field="2" count="1" selected="0">
            <x v="955"/>
          </reference>
          <reference field="3" count="1" selected="0">
            <x v="957"/>
          </reference>
          <reference field="4" count="1">
            <x v="960"/>
          </reference>
        </references>
      </pivotArea>
    </format>
    <format dxfId="7760">
      <pivotArea dataOnly="0" labelOnly="1" fieldPosition="0">
        <references count="5">
          <reference field="0" count="1" selected="0">
            <x v="480"/>
          </reference>
          <reference field="1" count="1" selected="0">
            <x v="955"/>
          </reference>
          <reference field="2" count="1" selected="0">
            <x v="956"/>
          </reference>
          <reference field="3" count="1" selected="0">
            <x v="958"/>
          </reference>
          <reference field="4" count="1">
            <x v="961"/>
          </reference>
        </references>
      </pivotArea>
    </format>
    <format dxfId="7759">
      <pivotArea dataOnly="0" labelOnly="1" fieldPosition="0">
        <references count="5">
          <reference field="0" count="1" selected="0">
            <x v="481"/>
          </reference>
          <reference field="1" count="1" selected="0">
            <x v="956"/>
          </reference>
          <reference field="2" count="1" selected="0">
            <x v="957"/>
          </reference>
          <reference field="3" count="1" selected="0">
            <x v="959"/>
          </reference>
          <reference field="4" count="1">
            <x v="962"/>
          </reference>
        </references>
      </pivotArea>
    </format>
    <format dxfId="7758">
      <pivotArea dataOnly="0" labelOnly="1" fieldPosition="0">
        <references count="5">
          <reference field="0" count="1" selected="0">
            <x v="482"/>
          </reference>
          <reference field="1" count="1" selected="0">
            <x v="957"/>
          </reference>
          <reference field="2" count="1" selected="0">
            <x v="958"/>
          </reference>
          <reference field="3" count="1" selected="0">
            <x v="960"/>
          </reference>
          <reference field="4" count="1">
            <x v="963"/>
          </reference>
        </references>
      </pivotArea>
    </format>
    <format dxfId="7757">
      <pivotArea dataOnly="0" labelOnly="1" fieldPosition="0">
        <references count="5">
          <reference field="0" count="1" selected="0">
            <x v="483"/>
          </reference>
          <reference field="1" count="1" selected="0">
            <x v="958"/>
          </reference>
          <reference field="2" count="1" selected="0">
            <x v="959"/>
          </reference>
          <reference field="3" count="1" selected="0">
            <x v="961"/>
          </reference>
          <reference field="4" count="1">
            <x v="964"/>
          </reference>
        </references>
      </pivotArea>
    </format>
    <format dxfId="7756">
      <pivotArea dataOnly="0" labelOnly="1" fieldPosition="0">
        <references count="5">
          <reference field="0" count="1" selected="0">
            <x v="484"/>
          </reference>
          <reference field="1" count="1" selected="0">
            <x v="959"/>
          </reference>
          <reference field="2" count="1" selected="0">
            <x v="960"/>
          </reference>
          <reference field="3" count="1" selected="0">
            <x v="962"/>
          </reference>
          <reference field="4" count="1">
            <x v="965"/>
          </reference>
        </references>
      </pivotArea>
    </format>
    <format dxfId="7755">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7754">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7753">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7752">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7751">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7750">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7749">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7748">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7747">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7746">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7745">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7744">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7743">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7742">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7741">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7740">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7739">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7738">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7737">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7736">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7735">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7734">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7733">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7732">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7731">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7730">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7729">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7728">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7727">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7726">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7725">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7724">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7723">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7722">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7721">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7720">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7719">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7718">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7717">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7716">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7715">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7714">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7713">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7712">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7711">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7710">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7709">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7708">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7707">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7706">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7705">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7704">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7703">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7702">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7701">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7700">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7699">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7698">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7697">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7696">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7695">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7694">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7693">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7692">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7691">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7690">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7689">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7688">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7687">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7686">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7685">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7684">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7683">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7682">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7681">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7680">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7679">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7678">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7677">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7676">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7675">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7674">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7673">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7672">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7671">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7670">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7669">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7668">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7667">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7666">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7665">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7664">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7663">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7662">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7661">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7660">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7659">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7658">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7657">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7656">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7655">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7654">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7653">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7652">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7651">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7650">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7649">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7648">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7647">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7646">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7645">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7644">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7643">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7642">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7641">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7640">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7639">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7638">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7637">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7636">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7635">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7634">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7633">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7632">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7631">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7630">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7629">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7628">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7627">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7626">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7625">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7624">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7623">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7622">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7621">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7620">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7619">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7618">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7617">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7616">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7615">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7614">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7613">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7612">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7611">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7610">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7609">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7608">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7607">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7606">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7605">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7604">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7603">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7602">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7601">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7600">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7599">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7598">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7597">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7596">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7595">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7594">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7593">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7592">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7591">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7590">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7589">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7588">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7587">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7586">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7585">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7584">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7583">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7582">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7581">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7580">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7579">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7578">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7577">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7576">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7575">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7574">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7573">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7572">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7571">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7570">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7569">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7568">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7567">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7566">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7565">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7564">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7563">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7562">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7561">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7560">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7559">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7558">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7557">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7556">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7555">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7554">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7553">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7552">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7551">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7550">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7549">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7548">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7547">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7546">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7545">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7544">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7543">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7542">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7541">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7540">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7539">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7538">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7537">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7536">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7535">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7534">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7533">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7532">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7531">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7530">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7529">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7528">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7527">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7526">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7525">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7524">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7523">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7522">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7521">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7520">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7519">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7518">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7517">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7516">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7515">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7514">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7513">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7512">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7511">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7510">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7509">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7508">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7507">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7506">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7505">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7504">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7503">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7502">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7501">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7500">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7499">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7498">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7497">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7496">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7495">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7494">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7493">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7492">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7491">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7490">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7489">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7488">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7487">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7486">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7485">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7484">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7483">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7482">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7481">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7480">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7479">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7478">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7477">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7476">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7475">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7474">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7473">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7472">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7471">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7470">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7469">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7468">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7467">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7466">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7465">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7464">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7463">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7462">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7461">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7460">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7459">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7458">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7457">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7456">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7455">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7454">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7453">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7452">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7451">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7450">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7449">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7448">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7447">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7446">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7445">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7444">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7443">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7442">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7441">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7440">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7439">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7438">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7437">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7436">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7435">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7434">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7433">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7432">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7431">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7430">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7429">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7428">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7427">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7426">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7425">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7424">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7423">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7422">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7421">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7420">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7419">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7418">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7417">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7416">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7415">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7414">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7413">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7412">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7411">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7410">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7409">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7408">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7407">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7406">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7405">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7404">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7403">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7402">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7401">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7400">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7399">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7398">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7397">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7396">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7395">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7394">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7393">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7392">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7391">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7390">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7389">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7388">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7387">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7386">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7385">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7384">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7383">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7382">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7381">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7380">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7379">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7378">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7377">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7376">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7375">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7374">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7373">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7372">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7371">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7370">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7369">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7368">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7367">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7366">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7365">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7364">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7363">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7362">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7361">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7360">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7359">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7358">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7357">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7356">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7355">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7354">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7353">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7352">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7351">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7350">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7349">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7348">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7347">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7346">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7345">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7344">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7343">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7342">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7341">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7340">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7339">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7338">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7337">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7336">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7335">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7334">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7333">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7332">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7331">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7330">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7329">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7328">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7327">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7326">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7325">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7324">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7323">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7322">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7321">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7320">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7319">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7318">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7317">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7316">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7315">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7314">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7313">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7312">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7311">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7310">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7309">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7308">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7307">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7306">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7305">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7304">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7303">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7302">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7301">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7300">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7299">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7298">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7297">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7296">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7295">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7294">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7293">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7292">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7291">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7290">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7289">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7288">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7287">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7286">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7285">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7284">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7283">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7282">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7281">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7280">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7279">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7278">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7277">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7276">
      <pivotArea dataOnly="0" labelOnly="1" fieldPosition="0">
        <references count="1">
          <reference field="0" count="50">
            <x v="2"/>
            <x v="3"/>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7275">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7274">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7273">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7272">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7271">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7270">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7269">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7268">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7267">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7266">
      <pivotArea dataOnly="0" labelOnly="1" fieldPosition="0">
        <references count="2">
          <reference field="0" count="1" selected="0">
            <x v="2"/>
          </reference>
          <reference field="1" count="1">
            <x v="1"/>
          </reference>
        </references>
      </pivotArea>
    </format>
    <format dxfId="7265">
      <pivotArea dataOnly="0" labelOnly="1" fieldPosition="0">
        <references count="2">
          <reference field="0" count="1" selected="0">
            <x v="3"/>
          </reference>
          <reference field="1" count="1">
            <x v="2"/>
          </reference>
        </references>
      </pivotArea>
    </format>
    <format dxfId="7264">
      <pivotArea dataOnly="0" labelOnly="1" fieldPosition="0">
        <references count="2">
          <reference field="0" count="1" selected="0">
            <x v="8"/>
          </reference>
          <reference field="1" count="1">
            <x v="483"/>
          </reference>
        </references>
      </pivotArea>
    </format>
    <format dxfId="7263">
      <pivotArea dataOnly="0" labelOnly="1" fieldPosition="0">
        <references count="2">
          <reference field="0" count="1" selected="0">
            <x v="9"/>
          </reference>
          <reference field="1" count="1">
            <x v="484"/>
          </reference>
        </references>
      </pivotArea>
    </format>
    <format dxfId="7262">
      <pivotArea dataOnly="0" labelOnly="1" fieldPosition="0">
        <references count="2">
          <reference field="0" count="1" selected="0">
            <x v="10"/>
          </reference>
          <reference field="1" count="1">
            <x v="485"/>
          </reference>
        </references>
      </pivotArea>
    </format>
    <format dxfId="7261">
      <pivotArea dataOnly="0" labelOnly="1" fieldPosition="0">
        <references count="2">
          <reference field="0" count="1" selected="0">
            <x v="11"/>
          </reference>
          <reference field="1" count="1">
            <x v="486"/>
          </reference>
        </references>
      </pivotArea>
    </format>
    <format dxfId="7260">
      <pivotArea dataOnly="0" labelOnly="1" fieldPosition="0">
        <references count="2">
          <reference field="0" count="1" selected="0">
            <x v="12"/>
          </reference>
          <reference field="1" count="1">
            <x v="487"/>
          </reference>
        </references>
      </pivotArea>
    </format>
    <format dxfId="7259">
      <pivotArea dataOnly="0" labelOnly="1" fieldPosition="0">
        <references count="2">
          <reference field="0" count="1" selected="0">
            <x v="13"/>
          </reference>
          <reference field="1" count="1">
            <x v="488"/>
          </reference>
        </references>
      </pivotArea>
    </format>
    <format dxfId="7258">
      <pivotArea dataOnly="0" labelOnly="1" fieldPosition="0">
        <references count="2">
          <reference field="0" count="1" selected="0">
            <x v="14"/>
          </reference>
          <reference field="1" count="1">
            <x v="489"/>
          </reference>
        </references>
      </pivotArea>
    </format>
    <format dxfId="7257">
      <pivotArea dataOnly="0" labelOnly="1" fieldPosition="0">
        <references count="2">
          <reference field="0" count="1" selected="0">
            <x v="15"/>
          </reference>
          <reference field="1" count="1">
            <x v="490"/>
          </reference>
        </references>
      </pivotArea>
    </format>
    <format dxfId="7256">
      <pivotArea dataOnly="0" labelOnly="1" fieldPosition="0">
        <references count="2">
          <reference field="0" count="1" selected="0">
            <x v="16"/>
          </reference>
          <reference field="1" count="1">
            <x v="491"/>
          </reference>
        </references>
      </pivotArea>
    </format>
    <format dxfId="7255">
      <pivotArea dataOnly="0" labelOnly="1" fieldPosition="0">
        <references count="2">
          <reference field="0" count="1" selected="0">
            <x v="17"/>
          </reference>
          <reference field="1" count="1">
            <x v="492"/>
          </reference>
        </references>
      </pivotArea>
    </format>
    <format dxfId="7254">
      <pivotArea dataOnly="0" labelOnly="1" fieldPosition="0">
        <references count="2">
          <reference field="0" count="1" selected="0">
            <x v="18"/>
          </reference>
          <reference field="1" count="1">
            <x v="493"/>
          </reference>
        </references>
      </pivotArea>
    </format>
    <format dxfId="7253">
      <pivotArea dataOnly="0" labelOnly="1" fieldPosition="0">
        <references count="2">
          <reference field="0" count="1" selected="0">
            <x v="19"/>
          </reference>
          <reference field="1" count="1">
            <x v="494"/>
          </reference>
        </references>
      </pivotArea>
    </format>
    <format dxfId="7252">
      <pivotArea dataOnly="0" labelOnly="1" fieldPosition="0">
        <references count="2">
          <reference field="0" count="1" selected="0">
            <x v="20"/>
          </reference>
          <reference field="1" count="1">
            <x v="495"/>
          </reference>
        </references>
      </pivotArea>
    </format>
    <format dxfId="7251">
      <pivotArea dataOnly="0" labelOnly="1" fieldPosition="0">
        <references count="2">
          <reference field="0" count="1" selected="0">
            <x v="21"/>
          </reference>
          <reference field="1" count="1">
            <x v="496"/>
          </reference>
        </references>
      </pivotArea>
    </format>
    <format dxfId="7250">
      <pivotArea dataOnly="0" labelOnly="1" fieldPosition="0">
        <references count="2">
          <reference field="0" count="1" selected="0">
            <x v="22"/>
          </reference>
          <reference field="1" count="1">
            <x v="497"/>
          </reference>
        </references>
      </pivotArea>
    </format>
    <format dxfId="7249">
      <pivotArea dataOnly="0" labelOnly="1" fieldPosition="0">
        <references count="2">
          <reference field="0" count="1" selected="0">
            <x v="23"/>
          </reference>
          <reference field="1" count="1">
            <x v="498"/>
          </reference>
        </references>
      </pivotArea>
    </format>
    <format dxfId="7248">
      <pivotArea dataOnly="0" labelOnly="1" fieldPosition="0">
        <references count="2">
          <reference field="0" count="1" selected="0">
            <x v="24"/>
          </reference>
          <reference field="1" count="1">
            <x v="499"/>
          </reference>
        </references>
      </pivotArea>
    </format>
    <format dxfId="7247">
      <pivotArea dataOnly="0" labelOnly="1" fieldPosition="0">
        <references count="2">
          <reference field="0" count="1" selected="0">
            <x v="25"/>
          </reference>
          <reference field="1" count="1">
            <x v="500"/>
          </reference>
        </references>
      </pivotArea>
    </format>
    <format dxfId="7246">
      <pivotArea dataOnly="0" labelOnly="1" fieldPosition="0">
        <references count="2">
          <reference field="0" count="1" selected="0">
            <x v="26"/>
          </reference>
          <reference field="1" count="1">
            <x v="501"/>
          </reference>
        </references>
      </pivotArea>
    </format>
    <format dxfId="7245">
      <pivotArea dataOnly="0" labelOnly="1" fieldPosition="0">
        <references count="2">
          <reference field="0" count="1" selected="0">
            <x v="27"/>
          </reference>
          <reference field="1" count="1">
            <x v="502"/>
          </reference>
        </references>
      </pivotArea>
    </format>
    <format dxfId="7244">
      <pivotArea dataOnly="0" labelOnly="1" fieldPosition="0">
        <references count="2">
          <reference field="0" count="1" selected="0">
            <x v="28"/>
          </reference>
          <reference field="1" count="1">
            <x v="503"/>
          </reference>
        </references>
      </pivotArea>
    </format>
    <format dxfId="7243">
      <pivotArea dataOnly="0" labelOnly="1" fieldPosition="0">
        <references count="2">
          <reference field="0" count="1" selected="0">
            <x v="29"/>
          </reference>
          <reference field="1" count="1">
            <x v="504"/>
          </reference>
        </references>
      </pivotArea>
    </format>
    <format dxfId="7242">
      <pivotArea dataOnly="0" labelOnly="1" fieldPosition="0">
        <references count="2">
          <reference field="0" count="1" selected="0">
            <x v="30"/>
          </reference>
          <reference field="1" count="1">
            <x v="505"/>
          </reference>
        </references>
      </pivotArea>
    </format>
    <format dxfId="7241">
      <pivotArea dataOnly="0" labelOnly="1" fieldPosition="0">
        <references count="2">
          <reference field="0" count="1" selected="0">
            <x v="31"/>
          </reference>
          <reference field="1" count="1">
            <x v="506"/>
          </reference>
        </references>
      </pivotArea>
    </format>
    <format dxfId="7240">
      <pivotArea dataOnly="0" labelOnly="1" fieldPosition="0">
        <references count="2">
          <reference field="0" count="1" selected="0">
            <x v="32"/>
          </reference>
          <reference field="1" count="1">
            <x v="507"/>
          </reference>
        </references>
      </pivotArea>
    </format>
    <format dxfId="7239">
      <pivotArea dataOnly="0" labelOnly="1" fieldPosition="0">
        <references count="2">
          <reference field="0" count="1" selected="0">
            <x v="33"/>
          </reference>
          <reference field="1" count="1">
            <x v="508"/>
          </reference>
        </references>
      </pivotArea>
    </format>
    <format dxfId="7238">
      <pivotArea dataOnly="0" labelOnly="1" fieldPosition="0">
        <references count="2">
          <reference field="0" count="1" selected="0">
            <x v="34"/>
          </reference>
          <reference field="1" count="1">
            <x v="509"/>
          </reference>
        </references>
      </pivotArea>
    </format>
    <format dxfId="7237">
      <pivotArea dataOnly="0" labelOnly="1" fieldPosition="0">
        <references count="2">
          <reference field="0" count="1" selected="0">
            <x v="35"/>
          </reference>
          <reference field="1" count="1">
            <x v="510"/>
          </reference>
        </references>
      </pivotArea>
    </format>
    <format dxfId="7236">
      <pivotArea dataOnly="0" labelOnly="1" fieldPosition="0">
        <references count="2">
          <reference field="0" count="1" selected="0">
            <x v="36"/>
          </reference>
          <reference field="1" count="1">
            <x v="511"/>
          </reference>
        </references>
      </pivotArea>
    </format>
    <format dxfId="7235">
      <pivotArea dataOnly="0" labelOnly="1" fieldPosition="0">
        <references count="2">
          <reference field="0" count="1" selected="0">
            <x v="37"/>
          </reference>
          <reference field="1" count="1">
            <x v="512"/>
          </reference>
        </references>
      </pivotArea>
    </format>
    <format dxfId="7234">
      <pivotArea dataOnly="0" labelOnly="1" fieldPosition="0">
        <references count="2">
          <reference field="0" count="1" selected="0">
            <x v="38"/>
          </reference>
          <reference field="1" count="1">
            <x v="513"/>
          </reference>
        </references>
      </pivotArea>
    </format>
    <format dxfId="7233">
      <pivotArea dataOnly="0" labelOnly="1" fieldPosition="0">
        <references count="2">
          <reference field="0" count="1" selected="0">
            <x v="39"/>
          </reference>
          <reference field="1" count="1">
            <x v="514"/>
          </reference>
        </references>
      </pivotArea>
    </format>
    <format dxfId="7232">
      <pivotArea dataOnly="0" labelOnly="1" fieldPosition="0">
        <references count="2">
          <reference field="0" count="1" selected="0">
            <x v="40"/>
          </reference>
          <reference field="1" count="1">
            <x v="515"/>
          </reference>
        </references>
      </pivotArea>
    </format>
    <format dxfId="7231">
      <pivotArea dataOnly="0" labelOnly="1" fieldPosition="0">
        <references count="2">
          <reference field="0" count="1" selected="0">
            <x v="41"/>
          </reference>
          <reference field="1" count="1">
            <x v="516"/>
          </reference>
        </references>
      </pivotArea>
    </format>
    <format dxfId="7230">
      <pivotArea dataOnly="0" labelOnly="1" fieldPosition="0">
        <references count="2">
          <reference field="0" count="1" selected="0">
            <x v="42"/>
          </reference>
          <reference field="1" count="1">
            <x v="517"/>
          </reference>
        </references>
      </pivotArea>
    </format>
    <format dxfId="7229">
      <pivotArea dataOnly="0" labelOnly="1" fieldPosition="0">
        <references count="2">
          <reference field="0" count="1" selected="0">
            <x v="43"/>
          </reference>
          <reference field="1" count="1">
            <x v="518"/>
          </reference>
        </references>
      </pivotArea>
    </format>
    <format dxfId="7228">
      <pivotArea dataOnly="0" labelOnly="1" fieldPosition="0">
        <references count="2">
          <reference field="0" count="1" selected="0">
            <x v="44"/>
          </reference>
          <reference field="1" count="1">
            <x v="519"/>
          </reference>
        </references>
      </pivotArea>
    </format>
    <format dxfId="7227">
      <pivotArea dataOnly="0" labelOnly="1" fieldPosition="0">
        <references count="2">
          <reference field="0" count="1" selected="0">
            <x v="45"/>
          </reference>
          <reference field="1" count="1">
            <x v="520"/>
          </reference>
        </references>
      </pivotArea>
    </format>
    <format dxfId="7226">
      <pivotArea dataOnly="0" labelOnly="1" fieldPosition="0">
        <references count="2">
          <reference field="0" count="1" selected="0">
            <x v="46"/>
          </reference>
          <reference field="1" count="1">
            <x v="521"/>
          </reference>
        </references>
      </pivotArea>
    </format>
    <format dxfId="7225">
      <pivotArea dataOnly="0" labelOnly="1" fieldPosition="0">
        <references count="2">
          <reference field="0" count="1" selected="0">
            <x v="47"/>
          </reference>
          <reference field="1" count="1">
            <x v="522"/>
          </reference>
        </references>
      </pivotArea>
    </format>
    <format dxfId="7224">
      <pivotArea dataOnly="0" labelOnly="1" fieldPosition="0">
        <references count="2">
          <reference field="0" count="1" selected="0">
            <x v="48"/>
          </reference>
          <reference field="1" count="1">
            <x v="523"/>
          </reference>
        </references>
      </pivotArea>
    </format>
    <format dxfId="7223">
      <pivotArea dataOnly="0" labelOnly="1" fieldPosition="0">
        <references count="2">
          <reference field="0" count="1" selected="0">
            <x v="49"/>
          </reference>
          <reference field="1" count="1">
            <x v="524"/>
          </reference>
        </references>
      </pivotArea>
    </format>
    <format dxfId="7222">
      <pivotArea dataOnly="0" labelOnly="1" fieldPosition="0">
        <references count="2">
          <reference field="0" count="1" selected="0">
            <x v="50"/>
          </reference>
          <reference field="1" count="1">
            <x v="525"/>
          </reference>
        </references>
      </pivotArea>
    </format>
    <format dxfId="7221">
      <pivotArea dataOnly="0" labelOnly="1" fieldPosition="0">
        <references count="2">
          <reference field="0" count="1" selected="0">
            <x v="51"/>
          </reference>
          <reference field="1" count="1">
            <x v="526"/>
          </reference>
        </references>
      </pivotArea>
    </format>
    <format dxfId="7220">
      <pivotArea dataOnly="0" labelOnly="1" fieldPosition="0">
        <references count="2">
          <reference field="0" count="1" selected="0">
            <x v="52"/>
          </reference>
          <reference field="1" count="1">
            <x v="527"/>
          </reference>
        </references>
      </pivotArea>
    </format>
    <format dxfId="7219">
      <pivotArea dataOnly="0" labelOnly="1" fieldPosition="0">
        <references count="2">
          <reference field="0" count="1" selected="0">
            <x v="53"/>
          </reference>
          <reference field="1" count="1">
            <x v="528"/>
          </reference>
        </references>
      </pivotArea>
    </format>
    <format dxfId="7218">
      <pivotArea dataOnly="0" labelOnly="1" fieldPosition="0">
        <references count="2">
          <reference field="0" count="1" selected="0">
            <x v="54"/>
          </reference>
          <reference field="1" count="1">
            <x v="529"/>
          </reference>
        </references>
      </pivotArea>
    </format>
    <format dxfId="7217">
      <pivotArea dataOnly="0" labelOnly="1" fieldPosition="0">
        <references count="2">
          <reference field="0" count="1" selected="0">
            <x v="55"/>
          </reference>
          <reference field="1" count="1">
            <x v="530"/>
          </reference>
        </references>
      </pivotArea>
    </format>
    <format dxfId="7216">
      <pivotArea dataOnly="0" labelOnly="1" fieldPosition="0">
        <references count="2">
          <reference field="0" count="1" selected="0">
            <x v="56"/>
          </reference>
          <reference field="1" count="1">
            <x v="531"/>
          </reference>
        </references>
      </pivotArea>
    </format>
    <format dxfId="7215">
      <pivotArea dataOnly="0" labelOnly="1" fieldPosition="0">
        <references count="2">
          <reference field="0" count="1" selected="0">
            <x v="57"/>
          </reference>
          <reference field="1" count="1">
            <x v="532"/>
          </reference>
        </references>
      </pivotArea>
    </format>
    <format dxfId="7214">
      <pivotArea dataOnly="0" labelOnly="1" fieldPosition="0">
        <references count="2">
          <reference field="0" count="1" selected="0">
            <x v="58"/>
          </reference>
          <reference field="1" count="1">
            <x v="533"/>
          </reference>
        </references>
      </pivotArea>
    </format>
    <format dxfId="7213">
      <pivotArea dataOnly="0" labelOnly="1" fieldPosition="0">
        <references count="2">
          <reference field="0" count="1" selected="0">
            <x v="59"/>
          </reference>
          <reference field="1" count="1">
            <x v="534"/>
          </reference>
        </references>
      </pivotArea>
    </format>
    <format dxfId="7212">
      <pivotArea dataOnly="0" labelOnly="1" fieldPosition="0">
        <references count="2">
          <reference field="0" count="1" selected="0">
            <x v="60"/>
          </reference>
          <reference field="1" count="1">
            <x v="535"/>
          </reference>
        </references>
      </pivotArea>
    </format>
    <format dxfId="7211">
      <pivotArea dataOnly="0" labelOnly="1" fieldPosition="0">
        <references count="2">
          <reference field="0" count="1" selected="0">
            <x v="61"/>
          </reference>
          <reference field="1" count="1">
            <x v="536"/>
          </reference>
        </references>
      </pivotArea>
    </format>
    <format dxfId="7210">
      <pivotArea dataOnly="0" labelOnly="1" fieldPosition="0">
        <references count="2">
          <reference field="0" count="1" selected="0">
            <x v="62"/>
          </reference>
          <reference field="1" count="1">
            <x v="537"/>
          </reference>
        </references>
      </pivotArea>
    </format>
    <format dxfId="7209">
      <pivotArea dataOnly="0" labelOnly="1" fieldPosition="0">
        <references count="2">
          <reference field="0" count="1" selected="0">
            <x v="63"/>
          </reference>
          <reference field="1" count="1">
            <x v="538"/>
          </reference>
        </references>
      </pivotArea>
    </format>
    <format dxfId="7208">
      <pivotArea dataOnly="0" labelOnly="1" fieldPosition="0">
        <references count="2">
          <reference field="0" count="1" selected="0">
            <x v="64"/>
          </reference>
          <reference field="1" count="1">
            <x v="539"/>
          </reference>
        </references>
      </pivotArea>
    </format>
    <format dxfId="7207">
      <pivotArea dataOnly="0" labelOnly="1" fieldPosition="0">
        <references count="2">
          <reference field="0" count="1" selected="0">
            <x v="65"/>
          </reference>
          <reference field="1" count="1">
            <x v="540"/>
          </reference>
        </references>
      </pivotArea>
    </format>
    <format dxfId="7206">
      <pivotArea dataOnly="0" labelOnly="1" fieldPosition="0">
        <references count="2">
          <reference field="0" count="1" selected="0">
            <x v="66"/>
          </reference>
          <reference field="1" count="1">
            <x v="541"/>
          </reference>
        </references>
      </pivotArea>
    </format>
    <format dxfId="7205">
      <pivotArea dataOnly="0" labelOnly="1" fieldPosition="0">
        <references count="2">
          <reference field="0" count="1" selected="0">
            <x v="67"/>
          </reference>
          <reference field="1" count="1">
            <x v="542"/>
          </reference>
        </references>
      </pivotArea>
    </format>
    <format dxfId="7204">
      <pivotArea dataOnly="0" labelOnly="1" fieldPosition="0">
        <references count="2">
          <reference field="0" count="1" selected="0">
            <x v="68"/>
          </reference>
          <reference field="1" count="1">
            <x v="543"/>
          </reference>
        </references>
      </pivotArea>
    </format>
    <format dxfId="7203">
      <pivotArea dataOnly="0" labelOnly="1" fieldPosition="0">
        <references count="2">
          <reference field="0" count="1" selected="0">
            <x v="69"/>
          </reference>
          <reference field="1" count="1">
            <x v="544"/>
          </reference>
        </references>
      </pivotArea>
    </format>
    <format dxfId="7202">
      <pivotArea dataOnly="0" labelOnly="1" fieldPosition="0">
        <references count="2">
          <reference field="0" count="1" selected="0">
            <x v="70"/>
          </reference>
          <reference field="1" count="1">
            <x v="545"/>
          </reference>
        </references>
      </pivotArea>
    </format>
    <format dxfId="7201">
      <pivotArea dataOnly="0" labelOnly="1" fieldPosition="0">
        <references count="2">
          <reference field="0" count="1" selected="0">
            <x v="71"/>
          </reference>
          <reference field="1" count="1">
            <x v="546"/>
          </reference>
        </references>
      </pivotArea>
    </format>
    <format dxfId="7200">
      <pivotArea dataOnly="0" labelOnly="1" fieldPosition="0">
        <references count="2">
          <reference field="0" count="1" selected="0">
            <x v="72"/>
          </reference>
          <reference field="1" count="1">
            <x v="547"/>
          </reference>
        </references>
      </pivotArea>
    </format>
    <format dxfId="7199">
      <pivotArea dataOnly="0" labelOnly="1" fieldPosition="0">
        <references count="2">
          <reference field="0" count="1" selected="0">
            <x v="73"/>
          </reference>
          <reference field="1" count="1">
            <x v="548"/>
          </reference>
        </references>
      </pivotArea>
    </format>
    <format dxfId="7198">
      <pivotArea dataOnly="0" labelOnly="1" fieldPosition="0">
        <references count="2">
          <reference field="0" count="1" selected="0">
            <x v="74"/>
          </reference>
          <reference field="1" count="1">
            <x v="549"/>
          </reference>
        </references>
      </pivotArea>
    </format>
    <format dxfId="7197">
      <pivotArea dataOnly="0" labelOnly="1" fieldPosition="0">
        <references count="2">
          <reference field="0" count="1" selected="0">
            <x v="75"/>
          </reference>
          <reference field="1" count="1">
            <x v="550"/>
          </reference>
        </references>
      </pivotArea>
    </format>
    <format dxfId="7196">
      <pivotArea dataOnly="0" labelOnly="1" fieldPosition="0">
        <references count="2">
          <reference field="0" count="1" selected="0">
            <x v="76"/>
          </reference>
          <reference field="1" count="1">
            <x v="551"/>
          </reference>
        </references>
      </pivotArea>
    </format>
    <format dxfId="7195">
      <pivotArea dataOnly="0" labelOnly="1" fieldPosition="0">
        <references count="2">
          <reference field="0" count="1" selected="0">
            <x v="77"/>
          </reference>
          <reference field="1" count="1">
            <x v="552"/>
          </reference>
        </references>
      </pivotArea>
    </format>
    <format dxfId="7194">
      <pivotArea dataOnly="0" labelOnly="1" fieldPosition="0">
        <references count="2">
          <reference field="0" count="1" selected="0">
            <x v="78"/>
          </reference>
          <reference field="1" count="1">
            <x v="553"/>
          </reference>
        </references>
      </pivotArea>
    </format>
    <format dxfId="7193">
      <pivotArea dataOnly="0" labelOnly="1" fieldPosition="0">
        <references count="2">
          <reference field="0" count="1" selected="0">
            <x v="79"/>
          </reference>
          <reference field="1" count="1">
            <x v="554"/>
          </reference>
        </references>
      </pivotArea>
    </format>
    <format dxfId="7192">
      <pivotArea dataOnly="0" labelOnly="1" fieldPosition="0">
        <references count="2">
          <reference field="0" count="1" selected="0">
            <x v="80"/>
          </reference>
          <reference field="1" count="1">
            <x v="555"/>
          </reference>
        </references>
      </pivotArea>
    </format>
    <format dxfId="7191">
      <pivotArea dataOnly="0" labelOnly="1" fieldPosition="0">
        <references count="2">
          <reference field="0" count="1" selected="0">
            <x v="81"/>
          </reference>
          <reference field="1" count="1">
            <x v="556"/>
          </reference>
        </references>
      </pivotArea>
    </format>
    <format dxfId="7190">
      <pivotArea dataOnly="0" labelOnly="1" fieldPosition="0">
        <references count="2">
          <reference field="0" count="1" selected="0">
            <x v="82"/>
          </reference>
          <reference field="1" count="1">
            <x v="557"/>
          </reference>
        </references>
      </pivotArea>
    </format>
    <format dxfId="7189">
      <pivotArea dataOnly="0" labelOnly="1" fieldPosition="0">
        <references count="2">
          <reference field="0" count="1" selected="0">
            <x v="83"/>
          </reference>
          <reference field="1" count="1">
            <x v="558"/>
          </reference>
        </references>
      </pivotArea>
    </format>
    <format dxfId="7188">
      <pivotArea dataOnly="0" labelOnly="1" fieldPosition="0">
        <references count="2">
          <reference field="0" count="1" selected="0">
            <x v="84"/>
          </reference>
          <reference field="1" count="1">
            <x v="559"/>
          </reference>
        </references>
      </pivotArea>
    </format>
    <format dxfId="7187">
      <pivotArea dataOnly="0" labelOnly="1" fieldPosition="0">
        <references count="2">
          <reference field="0" count="1" selected="0">
            <x v="85"/>
          </reference>
          <reference field="1" count="1">
            <x v="560"/>
          </reference>
        </references>
      </pivotArea>
    </format>
    <format dxfId="7186">
      <pivotArea dataOnly="0" labelOnly="1" fieldPosition="0">
        <references count="2">
          <reference field="0" count="1" selected="0">
            <x v="86"/>
          </reference>
          <reference field="1" count="1">
            <x v="561"/>
          </reference>
        </references>
      </pivotArea>
    </format>
    <format dxfId="7185">
      <pivotArea dataOnly="0" labelOnly="1" fieldPosition="0">
        <references count="2">
          <reference field="0" count="1" selected="0">
            <x v="87"/>
          </reference>
          <reference field="1" count="1">
            <x v="562"/>
          </reference>
        </references>
      </pivotArea>
    </format>
    <format dxfId="7184">
      <pivotArea dataOnly="0" labelOnly="1" fieldPosition="0">
        <references count="2">
          <reference field="0" count="1" selected="0">
            <x v="88"/>
          </reference>
          <reference field="1" count="1">
            <x v="563"/>
          </reference>
        </references>
      </pivotArea>
    </format>
    <format dxfId="7183">
      <pivotArea dataOnly="0" labelOnly="1" fieldPosition="0">
        <references count="2">
          <reference field="0" count="1" selected="0">
            <x v="89"/>
          </reference>
          <reference field="1" count="1">
            <x v="564"/>
          </reference>
        </references>
      </pivotArea>
    </format>
    <format dxfId="7182">
      <pivotArea dataOnly="0" labelOnly="1" fieldPosition="0">
        <references count="2">
          <reference field="0" count="1" selected="0">
            <x v="90"/>
          </reference>
          <reference field="1" count="1">
            <x v="565"/>
          </reference>
        </references>
      </pivotArea>
    </format>
    <format dxfId="7181">
      <pivotArea dataOnly="0" labelOnly="1" fieldPosition="0">
        <references count="2">
          <reference field="0" count="1" selected="0">
            <x v="91"/>
          </reference>
          <reference field="1" count="1">
            <x v="566"/>
          </reference>
        </references>
      </pivotArea>
    </format>
    <format dxfId="7180">
      <pivotArea dataOnly="0" labelOnly="1" fieldPosition="0">
        <references count="2">
          <reference field="0" count="1" selected="0">
            <x v="92"/>
          </reference>
          <reference field="1" count="1">
            <x v="567"/>
          </reference>
        </references>
      </pivotArea>
    </format>
    <format dxfId="7179">
      <pivotArea dataOnly="0" labelOnly="1" fieldPosition="0">
        <references count="2">
          <reference field="0" count="1" selected="0">
            <x v="93"/>
          </reference>
          <reference field="1" count="1">
            <x v="568"/>
          </reference>
        </references>
      </pivotArea>
    </format>
    <format dxfId="7178">
      <pivotArea dataOnly="0" labelOnly="1" fieldPosition="0">
        <references count="2">
          <reference field="0" count="1" selected="0">
            <x v="94"/>
          </reference>
          <reference field="1" count="1">
            <x v="569"/>
          </reference>
        </references>
      </pivotArea>
    </format>
    <format dxfId="7177">
      <pivotArea dataOnly="0" labelOnly="1" fieldPosition="0">
        <references count="2">
          <reference field="0" count="1" selected="0">
            <x v="95"/>
          </reference>
          <reference field="1" count="1">
            <x v="570"/>
          </reference>
        </references>
      </pivotArea>
    </format>
    <format dxfId="7176">
      <pivotArea dataOnly="0" labelOnly="1" fieldPosition="0">
        <references count="2">
          <reference field="0" count="1" selected="0">
            <x v="96"/>
          </reference>
          <reference field="1" count="1">
            <x v="571"/>
          </reference>
        </references>
      </pivotArea>
    </format>
    <format dxfId="7175">
      <pivotArea dataOnly="0" labelOnly="1" fieldPosition="0">
        <references count="2">
          <reference field="0" count="1" selected="0">
            <x v="97"/>
          </reference>
          <reference field="1" count="1">
            <x v="572"/>
          </reference>
        </references>
      </pivotArea>
    </format>
    <format dxfId="7174">
      <pivotArea dataOnly="0" labelOnly="1" fieldPosition="0">
        <references count="2">
          <reference field="0" count="1" selected="0">
            <x v="98"/>
          </reference>
          <reference field="1" count="1">
            <x v="573"/>
          </reference>
        </references>
      </pivotArea>
    </format>
    <format dxfId="7173">
      <pivotArea dataOnly="0" labelOnly="1" fieldPosition="0">
        <references count="2">
          <reference field="0" count="1" selected="0">
            <x v="99"/>
          </reference>
          <reference field="1" count="1">
            <x v="574"/>
          </reference>
        </references>
      </pivotArea>
    </format>
    <format dxfId="7172">
      <pivotArea dataOnly="0" labelOnly="1" fieldPosition="0">
        <references count="2">
          <reference field="0" count="1" selected="0">
            <x v="100"/>
          </reference>
          <reference field="1" count="1">
            <x v="575"/>
          </reference>
        </references>
      </pivotArea>
    </format>
    <format dxfId="7171">
      <pivotArea dataOnly="0" labelOnly="1" fieldPosition="0">
        <references count="2">
          <reference field="0" count="1" selected="0">
            <x v="101"/>
          </reference>
          <reference field="1" count="1">
            <x v="576"/>
          </reference>
        </references>
      </pivotArea>
    </format>
    <format dxfId="7170">
      <pivotArea dataOnly="0" labelOnly="1" fieldPosition="0">
        <references count="2">
          <reference field="0" count="1" selected="0">
            <x v="102"/>
          </reference>
          <reference field="1" count="1">
            <x v="577"/>
          </reference>
        </references>
      </pivotArea>
    </format>
    <format dxfId="7169">
      <pivotArea dataOnly="0" labelOnly="1" fieldPosition="0">
        <references count="2">
          <reference field="0" count="1" selected="0">
            <x v="103"/>
          </reference>
          <reference field="1" count="1">
            <x v="578"/>
          </reference>
        </references>
      </pivotArea>
    </format>
    <format dxfId="7168">
      <pivotArea dataOnly="0" labelOnly="1" fieldPosition="0">
        <references count="2">
          <reference field="0" count="1" selected="0">
            <x v="104"/>
          </reference>
          <reference field="1" count="1">
            <x v="579"/>
          </reference>
        </references>
      </pivotArea>
    </format>
    <format dxfId="7167">
      <pivotArea dataOnly="0" labelOnly="1" fieldPosition="0">
        <references count="2">
          <reference field="0" count="1" selected="0">
            <x v="105"/>
          </reference>
          <reference field="1" count="1">
            <x v="580"/>
          </reference>
        </references>
      </pivotArea>
    </format>
    <format dxfId="7166">
      <pivotArea dataOnly="0" labelOnly="1" fieldPosition="0">
        <references count="2">
          <reference field="0" count="1" selected="0">
            <x v="106"/>
          </reference>
          <reference field="1" count="1">
            <x v="581"/>
          </reference>
        </references>
      </pivotArea>
    </format>
    <format dxfId="7165">
      <pivotArea dataOnly="0" labelOnly="1" fieldPosition="0">
        <references count="2">
          <reference field="0" count="1" selected="0">
            <x v="107"/>
          </reference>
          <reference field="1" count="1">
            <x v="582"/>
          </reference>
        </references>
      </pivotArea>
    </format>
    <format dxfId="7164">
      <pivotArea dataOnly="0" labelOnly="1" fieldPosition="0">
        <references count="2">
          <reference field="0" count="1" selected="0">
            <x v="108"/>
          </reference>
          <reference field="1" count="1">
            <x v="583"/>
          </reference>
        </references>
      </pivotArea>
    </format>
    <format dxfId="7163">
      <pivotArea dataOnly="0" labelOnly="1" fieldPosition="0">
        <references count="2">
          <reference field="0" count="1" selected="0">
            <x v="109"/>
          </reference>
          <reference field="1" count="1">
            <x v="584"/>
          </reference>
        </references>
      </pivotArea>
    </format>
    <format dxfId="7162">
      <pivotArea dataOnly="0" labelOnly="1" fieldPosition="0">
        <references count="2">
          <reference field="0" count="1" selected="0">
            <x v="110"/>
          </reference>
          <reference field="1" count="1">
            <x v="585"/>
          </reference>
        </references>
      </pivotArea>
    </format>
    <format dxfId="7161">
      <pivotArea dataOnly="0" labelOnly="1" fieldPosition="0">
        <references count="2">
          <reference field="0" count="1" selected="0">
            <x v="111"/>
          </reference>
          <reference field="1" count="1">
            <x v="586"/>
          </reference>
        </references>
      </pivotArea>
    </format>
    <format dxfId="7160">
      <pivotArea dataOnly="0" labelOnly="1" fieldPosition="0">
        <references count="2">
          <reference field="0" count="1" selected="0">
            <x v="112"/>
          </reference>
          <reference field="1" count="1">
            <x v="587"/>
          </reference>
        </references>
      </pivotArea>
    </format>
    <format dxfId="7159">
      <pivotArea dataOnly="0" labelOnly="1" fieldPosition="0">
        <references count="2">
          <reference field="0" count="1" selected="0">
            <x v="113"/>
          </reference>
          <reference field="1" count="1">
            <x v="588"/>
          </reference>
        </references>
      </pivotArea>
    </format>
    <format dxfId="7158">
      <pivotArea dataOnly="0" labelOnly="1" fieldPosition="0">
        <references count="2">
          <reference field="0" count="1" selected="0">
            <x v="114"/>
          </reference>
          <reference field="1" count="1">
            <x v="589"/>
          </reference>
        </references>
      </pivotArea>
    </format>
    <format dxfId="7157">
      <pivotArea dataOnly="0" labelOnly="1" fieldPosition="0">
        <references count="2">
          <reference field="0" count="1" selected="0">
            <x v="115"/>
          </reference>
          <reference field="1" count="1">
            <x v="590"/>
          </reference>
        </references>
      </pivotArea>
    </format>
    <format dxfId="7156">
      <pivotArea dataOnly="0" labelOnly="1" fieldPosition="0">
        <references count="2">
          <reference field="0" count="1" selected="0">
            <x v="116"/>
          </reference>
          <reference field="1" count="1">
            <x v="591"/>
          </reference>
        </references>
      </pivotArea>
    </format>
    <format dxfId="7155">
      <pivotArea dataOnly="0" labelOnly="1" fieldPosition="0">
        <references count="2">
          <reference field="0" count="1" selected="0">
            <x v="117"/>
          </reference>
          <reference field="1" count="1">
            <x v="592"/>
          </reference>
        </references>
      </pivotArea>
    </format>
    <format dxfId="7154">
      <pivotArea dataOnly="0" labelOnly="1" fieldPosition="0">
        <references count="2">
          <reference field="0" count="1" selected="0">
            <x v="118"/>
          </reference>
          <reference field="1" count="1">
            <x v="593"/>
          </reference>
        </references>
      </pivotArea>
    </format>
    <format dxfId="7153">
      <pivotArea dataOnly="0" labelOnly="1" fieldPosition="0">
        <references count="2">
          <reference field="0" count="1" selected="0">
            <x v="119"/>
          </reference>
          <reference field="1" count="1">
            <x v="594"/>
          </reference>
        </references>
      </pivotArea>
    </format>
    <format dxfId="7152">
      <pivotArea dataOnly="0" labelOnly="1" fieldPosition="0">
        <references count="2">
          <reference field="0" count="1" selected="0">
            <x v="120"/>
          </reference>
          <reference field="1" count="1">
            <x v="595"/>
          </reference>
        </references>
      </pivotArea>
    </format>
    <format dxfId="7151">
      <pivotArea dataOnly="0" labelOnly="1" fieldPosition="0">
        <references count="2">
          <reference field="0" count="1" selected="0">
            <x v="121"/>
          </reference>
          <reference field="1" count="1">
            <x v="596"/>
          </reference>
        </references>
      </pivotArea>
    </format>
    <format dxfId="7150">
      <pivotArea dataOnly="0" labelOnly="1" fieldPosition="0">
        <references count="2">
          <reference field="0" count="1" selected="0">
            <x v="122"/>
          </reference>
          <reference field="1" count="1">
            <x v="597"/>
          </reference>
        </references>
      </pivotArea>
    </format>
    <format dxfId="7149">
      <pivotArea dataOnly="0" labelOnly="1" fieldPosition="0">
        <references count="2">
          <reference field="0" count="1" selected="0">
            <x v="123"/>
          </reference>
          <reference field="1" count="1">
            <x v="598"/>
          </reference>
        </references>
      </pivotArea>
    </format>
    <format dxfId="7148">
      <pivotArea dataOnly="0" labelOnly="1" fieldPosition="0">
        <references count="2">
          <reference field="0" count="1" selected="0">
            <x v="124"/>
          </reference>
          <reference field="1" count="1">
            <x v="599"/>
          </reference>
        </references>
      </pivotArea>
    </format>
    <format dxfId="7147">
      <pivotArea dataOnly="0" labelOnly="1" fieldPosition="0">
        <references count="2">
          <reference field="0" count="1" selected="0">
            <x v="125"/>
          </reference>
          <reference field="1" count="1">
            <x v="600"/>
          </reference>
        </references>
      </pivotArea>
    </format>
    <format dxfId="7146">
      <pivotArea dataOnly="0" labelOnly="1" fieldPosition="0">
        <references count="2">
          <reference field="0" count="1" selected="0">
            <x v="126"/>
          </reference>
          <reference field="1" count="1">
            <x v="601"/>
          </reference>
        </references>
      </pivotArea>
    </format>
    <format dxfId="7145">
      <pivotArea dataOnly="0" labelOnly="1" fieldPosition="0">
        <references count="2">
          <reference field="0" count="1" selected="0">
            <x v="127"/>
          </reference>
          <reference field="1" count="1">
            <x v="602"/>
          </reference>
        </references>
      </pivotArea>
    </format>
    <format dxfId="7144">
      <pivotArea dataOnly="0" labelOnly="1" fieldPosition="0">
        <references count="2">
          <reference field="0" count="1" selected="0">
            <x v="128"/>
          </reference>
          <reference field="1" count="1">
            <x v="603"/>
          </reference>
        </references>
      </pivotArea>
    </format>
    <format dxfId="7143">
      <pivotArea dataOnly="0" labelOnly="1" fieldPosition="0">
        <references count="2">
          <reference field="0" count="1" selected="0">
            <x v="129"/>
          </reference>
          <reference field="1" count="1">
            <x v="604"/>
          </reference>
        </references>
      </pivotArea>
    </format>
    <format dxfId="7142">
      <pivotArea dataOnly="0" labelOnly="1" fieldPosition="0">
        <references count="2">
          <reference field="0" count="1" selected="0">
            <x v="130"/>
          </reference>
          <reference field="1" count="1">
            <x v="605"/>
          </reference>
        </references>
      </pivotArea>
    </format>
    <format dxfId="7141">
      <pivotArea dataOnly="0" labelOnly="1" fieldPosition="0">
        <references count="2">
          <reference field="0" count="1" selected="0">
            <x v="131"/>
          </reference>
          <reference field="1" count="1">
            <x v="606"/>
          </reference>
        </references>
      </pivotArea>
    </format>
    <format dxfId="7140">
      <pivotArea dataOnly="0" labelOnly="1" fieldPosition="0">
        <references count="2">
          <reference field="0" count="1" selected="0">
            <x v="132"/>
          </reference>
          <reference field="1" count="1">
            <x v="607"/>
          </reference>
        </references>
      </pivotArea>
    </format>
    <format dxfId="7139">
      <pivotArea dataOnly="0" labelOnly="1" fieldPosition="0">
        <references count="2">
          <reference field="0" count="1" selected="0">
            <x v="133"/>
          </reference>
          <reference field="1" count="1">
            <x v="608"/>
          </reference>
        </references>
      </pivotArea>
    </format>
    <format dxfId="7138">
      <pivotArea dataOnly="0" labelOnly="1" fieldPosition="0">
        <references count="2">
          <reference field="0" count="1" selected="0">
            <x v="134"/>
          </reference>
          <reference field="1" count="1">
            <x v="609"/>
          </reference>
        </references>
      </pivotArea>
    </format>
    <format dxfId="7137">
      <pivotArea dataOnly="0" labelOnly="1" fieldPosition="0">
        <references count="2">
          <reference field="0" count="1" selected="0">
            <x v="135"/>
          </reference>
          <reference field="1" count="1">
            <x v="610"/>
          </reference>
        </references>
      </pivotArea>
    </format>
    <format dxfId="7136">
      <pivotArea dataOnly="0" labelOnly="1" fieldPosition="0">
        <references count="2">
          <reference field="0" count="1" selected="0">
            <x v="136"/>
          </reference>
          <reference field="1" count="1">
            <x v="611"/>
          </reference>
        </references>
      </pivotArea>
    </format>
    <format dxfId="7135">
      <pivotArea dataOnly="0" labelOnly="1" fieldPosition="0">
        <references count="2">
          <reference field="0" count="1" selected="0">
            <x v="137"/>
          </reference>
          <reference field="1" count="1">
            <x v="612"/>
          </reference>
        </references>
      </pivotArea>
    </format>
    <format dxfId="7134">
      <pivotArea dataOnly="0" labelOnly="1" fieldPosition="0">
        <references count="2">
          <reference field="0" count="1" selected="0">
            <x v="138"/>
          </reference>
          <reference field="1" count="1">
            <x v="613"/>
          </reference>
        </references>
      </pivotArea>
    </format>
    <format dxfId="7133">
      <pivotArea dataOnly="0" labelOnly="1" fieldPosition="0">
        <references count="2">
          <reference field="0" count="1" selected="0">
            <x v="139"/>
          </reference>
          <reference field="1" count="1">
            <x v="614"/>
          </reference>
        </references>
      </pivotArea>
    </format>
    <format dxfId="7132">
      <pivotArea dataOnly="0" labelOnly="1" fieldPosition="0">
        <references count="2">
          <reference field="0" count="1" selected="0">
            <x v="140"/>
          </reference>
          <reference field="1" count="1">
            <x v="615"/>
          </reference>
        </references>
      </pivotArea>
    </format>
    <format dxfId="7131">
      <pivotArea dataOnly="0" labelOnly="1" fieldPosition="0">
        <references count="2">
          <reference field="0" count="1" selected="0">
            <x v="141"/>
          </reference>
          <reference field="1" count="1">
            <x v="616"/>
          </reference>
        </references>
      </pivotArea>
    </format>
    <format dxfId="7130">
      <pivotArea dataOnly="0" labelOnly="1" fieldPosition="0">
        <references count="2">
          <reference field="0" count="1" selected="0">
            <x v="142"/>
          </reference>
          <reference field="1" count="1">
            <x v="617"/>
          </reference>
        </references>
      </pivotArea>
    </format>
    <format dxfId="7129">
      <pivotArea dataOnly="0" labelOnly="1" fieldPosition="0">
        <references count="2">
          <reference field="0" count="1" selected="0">
            <x v="143"/>
          </reference>
          <reference field="1" count="1">
            <x v="618"/>
          </reference>
        </references>
      </pivotArea>
    </format>
    <format dxfId="7128">
      <pivotArea dataOnly="0" labelOnly="1" fieldPosition="0">
        <references count="2">
          <reference field="0" count="1" selected="0">
            <x v="144"/>
          </reference>
          <reference field="1" count="1">
            <x v="619"/>
          </reference>
        </references>
      </pivotArea>
    </format>
    <format dxfId="7127">
      <pivotArea dataOnly="0" labelOnly="1" fieldPosition="0">
        <references count="2">
          <reference field="0" count="1" selected="0">
            <x v="145"/>
          </reference>
          <reference field="1" count="1">
            <x v="620"/>
          </reference>
        </references>
      </pivotArea>
    </format>
    <format dxfId="7126">
      <pivotArea dataOnly="0" labelOnly="1" fieldPosition="0">
        <references count="2">
          <reference field="0" count="1" selected="0">
            <x v="146"/>
          </reference>
          <reference field="1" count="1">
            <x v="621"/>
          </reference>
        </references>
      </pivotArea>
    </format>
    <format dxfId="7125">
      <pivotArea dataOnly="0" labelOnly="1" fieldPosition="0">
        <references count="2">
          <reference field="0" count="1" selected="0">
            <x v="147"/>
          </reference>
          <reference field="1" count="1">
            <x v="622"/>
          </reference>
        </references>
      </pivotArea>
    </format>
    <format dxfId="7124">
      <pivotArea dataOnly="0" labelOnly="1" fieldPosition="0">
        <references count="2">
          <reference field="0" count="1" selected="0">
            <x v="148"/>
          </reference>
          <reference field="1" count="1">
            <x v="623"/>
          </reference>
        </references>
      </pivotArea>
    </format>
    <format dxfId="7123">
      <pivotArea dataOnly="0" labelOnly="1" fieldPosition="0">
        <references count="2">
          <reference field="0" count="1" selected="0">
            <x v="149"/>
          </reference>
          <reference field="1" count="1">
            <x v="624"/>
          </reference>
        </references>
      </pivotArea>
    </format>
    <format dxfId="7122">
      <pivotArea dataOnly="0" labelOnly="1" fieldPosition="0">
        <references count="2">
          <reference field="0" count="1" selected="0">
            <x v="150"/>
          </reference>
          <reference field="1" count="1">
            <x v="625"/>
          </reference>
        </references>
      </pivotArea>
    </format>
    <format dxfId="7121">
      <pivotArea dataOnly="0" labelOnly="1" fieldPosition="0">
        <references count="2">
          <reference field="0" count="1" selected="0">
            <x v="151"/>
          </reference>
          <reference field="1" count="1">
            <x v="626"/>
          </reference>
        </references>
      </pivotArea>
    </format>
    <format dxfId="7120">
      <pivotArea dataOnly="0" labelOnly="1" fieldPosition="0">
        <references count="2">
          <reference field="0" count="1" selected="0">
            <x v="152"/>
          </reference>
          <reference field="1" count="1">
            <x v="627"/>
          </reference>
        </references>
      </pivotArea>
    </format>
    <format dxfId="7119">
      <pivotArea dataOnly="0" labelOnly="1" fieldPosition="0">
        <references count="2">
          <reference field="0" count="1" selected="0">
            <x v="153"/>
          </reference>
          <reference field="1" count="1">
            <x v="628"/>
          </reference>
        </references>
      </pivotArea>
    </format>
    <format dxfId="7118">
      <pivotArea dataOnly="0" labelOnly="1" fieldPosition="0">
        <references count="2">
          <reference field="0" count="1" selected="0">
            <x v="154"/>
          </reference>
          <reference field="1" count="1">
            <x v="629"/>
          </reference>
        </references>
      </pivotArea>
    </format>
    <format dxfId="7117">
      <pivotArea dataOnly="0" labelOnly="1" fieldPosition="0">
        <references count="2">
          <reference field="0" count="1" selected="0">
            <x v="155"/>
          </reference>
          <reference field="1" count="1">
            <x v="630"/>
          </reference>
        </references>
      </pivotArea>
    </format>
    <format dxfId="7116">
      <pivotArea dataOnly="0" labelOnly="1" fieldPosition="0">
        <references count="2">
          <reference field="0" count="1" selected="0">
            <x v="156"/>
          </reference>
          <reference field="1" count="1">
            <x v="631"/>
          </reference>
        </references>
      </pivotArea>
    </format>
    <format dxfId="7115">
      <pivotArea dataOnly="0" labelOnly="1" fieldPosition="0">
        <references count="2">
          <reference field="0" count="1" selected="0">
            <x v="157"/>
          </reference>
          <reference field="1" count="1">
            <x v="632"/>
          </reference>
        </references>
      </pivotArea>
    </format>
    <format dxfId="7114">
      <pivotArea dataOnly="0" labelOnly="1" fieldPosition="0">
        <references count="2">
          <reference field="0" count="1" selected="0">
            <x v="158"/>
          </reference>
          <reference field="1" count="1">
            <x v="633"/>
          </reference>
        </references>
      </pivotArea>
    </format>
    <format dxfId="7113">
      <pivotArea dataOnly="0" labelOnly="1" fieldPosition="0">
        <references count="2">
          <reference field="0" count="1" selected="0">
            <x v="159"/>
          </reference>
          <reference field="1" count="1">
            <x v="634"/>
          </reference>
        </references>
      </pivotArea>
    </format>
    <format dxfId="7112">
      <pivotArea dataOnly="0" labelOnly="1" fieldPosition="0">
        <references count="2">
          <reference field="0" count="1" selected="0">
            <x v="160"/>
          </reference>
          <reference field="1" count="1">
            <x v="635"/>
          </reference>
        </references>
      </pivotArea>
    </format>
    <format dxfId="7111">
      <pivotArea dataOnly="0" labelOnly="1" fieldPosition="0">
        <references count="2">
          <reference field="0" count="1" selected="0">
            <x v="161"/>
          </reference>
          <reference field="1" count="1">
            <x v="636"/>
          </reference>
        </references>
      </pivotArea>
    </format>
    <format dxfId="7110">
      <pivotArea dataOnly="0" labelOnly="1" fieldPosition="0">
        <references count="2">
          <reference field="0" count="1" selected="0">
            <x v="162"/>
          </reference>
          <reference field="1" count="1">
            <x v="637"/>
          </reference>
        </references>
      </pivotArea>
    </format>
    <format dxfId="7109">
      <pivotArea dataOnly="0" labelOnly="1" fieldPosition="0">
        <references count="2">
          <reference field="0" count="1" selected="0">
            <x v="163"/>
          </reference>
          <reference field="1" count="1">
            <x v="638"/>
          </reference>
        </references>
      </pivotArea>
    </format>
    <format dxfId="7108">
      <pivotArea dataOnly="0" labelOnly="1" fieldPosition="0">
        <references count="2">
          <reference field="0" count="1" selected="0">
            <x v="164"/>
          </reference>
          <reference field="1" count="1">
            <x v="639"/>
          </reference>
        </references>
      </pivotArea>
    </format>
    <format dxfId="7107">
      <pivotArea dataOnly="0" labelOnly="1" fieldPosition="0">
        <references count="2">
          <reference field="0" count="1" selected="0">
            <x v="165"/>
          </reference>
          <reference field="1" count="1">
            <x v="640"/>
          </reference>
        </references>
      </pivotArea>
    </format>
    <format dxfId="7106">
      <pivotArea dataOnly="0" labelOnly="1" fieldPosition="0">
        <references count="2">
          <reference field="0" count="1" selected="0">
            <x v="166"/>
          </reference>
          <reference field="1" count="1">
            <x v="641"/>
          </reference>
        </references>
      </pivotArea>
    </format>
    <format dxfId="7105">
      <pivotArea dataOnly="0" labelOnly="1" fieldPosition="0">
        <references count="2">
          <reference field="0" count="1" selected="0">
            <x v="167"/>
          </reference>
          <reference field="1" count="1">
            <x v="642"/>
          </reference>
        </references>
      </pivotArea>
    </format>
    <format dxfId="7104">
      <pivotArea dataOnly="0" labelOnly="1" fieldPosition="0">
        <references count="2">
          <reference field="0" count="1" selected="0">
            <x v="168"/>
          </reference>
          <reference field="1" count="1">
            <x v="643"/>
          </reference>
        </references>
      </pivotArea>
    </format>
    <format dxfId="7103">
      <pivotArea dataOnly="0" labelOnly="1" fieldPosition="0">
        <references count="2">
          <reference field="0" count="1" selected="0">
            <x v="169"/>
          </reference>
          <reference field="1" count="1">
            <x v="644"/>
          </reference>
        </references>
      </pivotArea>
    </format>
    <format dxfId="7102">
      <pivotArea dataOnly="0" labelOnly="1" fieldPosition="0">
        <references count="2">
          <reference field="0" count="1" selected="0">
            <x v="170"/>
          </reference>
          <reference field="1" count="1">
            <x v="645"/>
          </reference>
        </references>
      </pivotArea>
    </format>
    <format dxfId="7101">
      <pivotArea dataOnly="0" labelOnly="1" fieldPosition="0">
        <references count="2">
          <reference field="0" count="1" selected="0">
            <x v="171"/>
          </reference>
          <reference field="1" count="1">
            <x v="646"/>
          </reference>
        </references>
      </pivotArea>
    </format>
    <format dxfId="7100">
      <pivotArea dataOnly="0" labelOnly="1" fieldPosition="0">
        <references count="2">
          <reference field="0" count="1" selected="0">
            <x v="172"/>
          </reference>
          <reference field="1" count="1">
            <x v="647"/>
          </reference>
        </references>
      </pivotArea>
    </format>
    <format dxfId="7099">
      <pivotArea dataOnly="0" labelOnly="1" fieldPosition="0">
        <references count="2">
          <reference field="0" count="1" selected="0">
            <x v="173"/>
          </reference>
          <reference field="1" count="1">
            <x v="648"/>
          </reference>
        </references>
      </pivotArea>
    </format>
    <format dxfId="7098">
      <pivotArea dataOnly="0" labelOnly="1" fieldPosition="0">
        <references count="2">
          <reference field="0" count="1" selected="0">
            <x v="174"/>
          </reference>
          <reference field="1" count="1">
            <x v="649"/>
          </reference>
        </references>
      </pivotArea>
    </format>
    <format dxfId="7097">
      <pivotArea dataOnly="0" labelOnly="1" fieldPosition="0">
        <references count="2">
          <reference field="0" count="1" selected="0">
            <x v="175"/>
          </reference>
          <reference field="1" count="1">
            <x v="650"/>
          </reference>
        </references>
      </pivotArea>
    </format>
    <format dxfId="7096">
      <pivotArea dataOnly="0" labelOnly="1" fieldPosition="0">
        <references count="2">
          <reference field="0" count="1" selected="0">
            <x v="176"/>
          </reference>
          <reference field="1" count="1">
            <x v="651"/>
          </reference>
        </references>
      </pivotArea>
    </format>
    <format dxfId="7095">
      <pivotArea dataOnly="0" labelOnly="1" fieldPosition="0">
        <references count="2">
          <reference field="0" count="1" selected="0">
            <x v="177"/>
          </reference>
          <reference field="1" count="1">
            <x v="652"/>
          </reference>
        </references>
      </pivotArea>
    </format>
    <format dxfId="7094">
      <pivotArea dataOnly="0" labelOnly="1" fieldPosition="0">
        <references count="2">
          <reference field="0" count="1" selected="0">
            <x v="178"/>
          </reference>
          <reference field="1" count="1">
            <x v="653"/>
          </reference>
        </references>
      </pivotArea>
    </format>
    <format dxfId="7093">
      <pivotArea dataOnly="0" labelOnly="1" fieldPosition="0">
        <references count="2">
          <reference field="0" count="1" selected="0">
            <x v="179"/>
          </reference>
          <reference field="1" count="1">
            <x v="654"/>
          </reference>
        </references>
      </pivotArea>
    </format>
    <format dxfId="7092">
      <pivotArea dataOnly="0" labelOnly="1" fieldPosition="0">
        <references count="2">
          <reference field="0" count="1" selected="0">
            <x v="180"/>
          </reference>
          <reference field="1" count="1">
            <x v="655"/>
          </reference>
        </references>
      </pivotArea>
    </format>
    <format dxfId="7091">
      <pivotArea dataOnly="0" labelOnly="1" fieldPosition="0">
        <references count="2">
          <reference field="0" count="1" selected="0">
            <x v="181"/>
          </reference>
          <reference field="1" count="1">
            <x v="656"/>
          </reference>
        </references>
      </pivotArea>
    </format>
    <format dxfId="7090">
      <pivotArea dataOnly="0" labelOnly="1" fieldPosition="0">
        <references count="2">
          <reference field="0" count="1" selected="0">
            <x v="182"/>
          </reference>
          <reference field="1" count="1">
            <x v="657"/>
          </reference>
        </references>
      </pivotArea>
    </format>
    <format dxfId="7089">
      <pivotArea dataOnly="0" labelOnly="1" fieldPosition="0">
        <references count="2">
          <reference field="0" count="1" selected="0">
            <x v="183"/>
          </reference>
          <reference field="1" count="1">
            <x v="658"/>
          </reference>
        </references>
      </pivotArea>
    </format>
    <format dxfId="7088">
      <pivotArea dataOnly="0" labelOnly="1" fieldPosition="0">
        <references count="2">
          <reference field="0" count="1" selected="0">
            <x v="184"/>
          </reference>
          <reference field="1" count="1">
            <x v="659"/>
          </reference>
        </references>
      </pivotArea>
    </format>
    <format dxfId="7087">
      <pivotArea dataOnly="0" labelOnly="1" fieldPosition="0">
        <references count="2">
          <reference field="0" count="1" selected="0">
            <x v="185"/>
          </reference>
          <reference field="1" count="1">
            <x v="660"/>
          </reference>
        </references>
      </pivotArea>
    </format>
    <format dxfId="7086">
      <pivotArea dataOnly="0" labelOnly="1" fieldPosition="0">
        <references count="2">
          <reference field="0" count="1" selected="0">
            <x v="186"/>
          </reference>
          <reference field="1" count="1">
            <x v="661"/>
          </reference>
        </references>
      </pivotArea>
    </format>
    <format dxfId="7085">
      <pivotArea dataOnly="0" labelOnly="1" fieldPosition="0">
        <references count="2">
          <reference field="0" count="1" selected="0">
            <x v="187"/>
          </reference>
          <reference field="1" count="1">
            <x v="662"/>
          </reference>
        </references>
      </pivotArea>
    </format>
    <format dxfId="7084">
      <pivotArea dataOnly="0" labelOnly="1" fieldPosition="0">
        <references count="2">
          <reference field="0" count="1" selected="0">
            <x v="188"/>
          </reference>
          <reference field="1" count="1">
            <x v="663"/>
          </reference>
        </references>
      </pivotArea>
    </format>
    <format dxfId="7083">
      <pivotArea dataOnly="0" labelOnly="1" fieldPosition="0">
        <references count="2">
          <reference field="0" count="1" selected="0">
            <x v="189"/>
          </reference>
          <reference field="1" count="1">
            <x v="664"/>
          </reference>
        </references>
      </pivotArea>
    </format>
    <format dxfId="7082">
      <pivotArea dataOnly="0" labelOnly="1" fieldPosition="0">
        <references count="2">
          <reference field="0" count="1" selected="0">
            <x v="190"/>
          </reference>
          <reference field="1" count="1">
            <x v="665"/>
          </reference>
        </references>
      </pivotArea>
    </format>
    <format dxfId="7081">
      <pivotArea dataOnly="0" labelOnly="1" fieldPosition="0">
        <references count="2">
          <reference field="0" count="1" selected="0">
            <x v="191"/>
          </reference>
          <reference field="1" count="1">
            <x v="666"/>
          </reference>
        </references>
      </pivotArea>
    </format>
    <format dxfId="7080">
      <pivotArea dataOnly="0" labelOnly="1" fieldPosition="0">
        <references count="2">
          <reference field="0" count="1" selected="0">
            <x v="192"/>
          </reference>
          <reference field="1" count="1">
            <x v="667"/>
          </reference>
        </references>
      </pivotArea>
    </format>
    <format dxfId="7079">
      <pivotArea dataOnly="0" labelOnly="1" fieldPosition="0">
        <references count="2">
          <reference field="0" count="1" selected="0">
            <x v="193"/>
          </reference>
          <reference field="1" count="1">
            <x v="668"/>
          </reference>
        </references>
      </pivotArea>
    </format>
    <format dxfId="7078">
      <pivotArea dataOnly="0" labelOnly="1" fieldPosition="0">
        <references count="2">
          <reference field="0" count="1" selected="0">
            <x v="194"/>
          </reference>
          <reference field="1" count="1">
            <x v="669"/>
          </reference>
        </references>
      </pivotArea>
    </format>
    <format dxfId="7077">
      <pivotArea dataOnly="0" labelOnly="1" fieldPosition="0">
        <references count="2">
          <reference field="0" count="1" selected="0">
            <x v="195"/>
          </reference>
          <reference field="1" count="1">
            <x v="670"/>
          </reference>
        </references>
      </pivotArea>
    </format>
    <format dxfId="7076">
      <pivotArea dataOnly="0" labelOnly="1" fieldPosition="0">
        <references count="2">
          <reference field="0" count="1" selected="0">
            <x v="196"/>
          </reference>
          <reference field="1" count="1">
            <x v="671"/>
          </reference>
        </references>
      </pivotArea>
    </format>
    <format dxfId="7075">
      <pivotArea dataOnly="0" labelOnly="1" fieldPosition="0">
        <references count="2">
          <reference field="0" count="1" selected="0">
            <x v="197"/>
          </reference>
          <reference field="1" count="1">
            <x v="672"/>
          </reference>
        </references>
      </pivotArea>
    </format>
    <format dxfId="7074">
      <pivotArea dataOnly="0" labelOnly="1" fieldPosition="0">
        <references count="2">
          <reference field="0" count="1" selected="0">
            <x v="198"/>
          </reference>
          <reference field="1" count="1">
            <x v="673"/>
          </reference>
        </references>
      </pivotArea>
    </format>
    <format dxfId="7073">
      <pivotArea dataOnly="0" labelOnly="1" fieldPosition="0">
        <references count="2">
          <reference field="0" count="1" selected="0">
            <x v="199"/>
          </reference>
          <reference field="1" count="1">
            <x v="674"/>
          </reference>
        </references>
      </pivotArea>
    </format>
    <format dxfId="7072">
      <pivotArea dataOnly="0" labelOnly="1" fieldPosition="0">
        <references count="2">
          <reference field="0" count="1" selected="0">
            <x v="200"/>
          </reference>
          <reference field="1" count="1">
            <x v="675"/>
          </reference>
        </references>
      </pivotArea>
    </format>
    <format dxfId="7071">
      <pivotArea dataOnly="0" labelOnly="1" fieldPosition="0">
        <references count="2">
          <reference field="0" count="1" selected="0">
            <x v="201"/>
          </reference>
          <reference field="1" count="1">
            <x v="676"/>
          </reference>
        </references>
      </pivotArea>
    </format>
    <format dxfId="7070">
      <pivotArea dataOnly="0" labelOnly="1" fieldPosition="0">
        <references count="2">
          <reference field="0" count="1" selected="0">
            <x v="202"/>
          </reference>
          <reference field="1" count="1">
            <x v="677"/>
          </reference>
        </references>
      </pivotArea>
    </format>
    <format dxfId="7069">
      <pivotArea dataOnly="0" labelOnly="1" fieldPosition="0">
        <references count="2">
          <reference field="0" count="1" selected="0">
            <x v="203"/>
          </reference>
          <reference field="1" count="1">
            <x v="678"/>
          </reference>
        </references>
      </pivotArea>
    </format>
    <format dxfId="7068">
      <pivotArea dataOnly="0" labelOnly="1" fieldPosition="0">
        <references count="2">
          <reference field="0" count="1" selected="0">
            <x v="204"/>
          </reference>
          <reference field="1" count="1">
            <x v="679"/>
          </reference>
        </references>
      </pivotArea>
    </format>
    <format dxfId="7067">
      <pivotArea dataOnly="0" labelOnly="1" fieldPosition="0">
        <references count="2">
          <reference field="0" count="1" selected="0">
            <x v="205"/>
          </reference>
          <reference field="1" count="1">
            <x v="680"/>
          </reference>
        </references>
      </pivotArea>
    </format>
    <format dxfId="7066">
      <pivotArea dataOnly="0" labelOnly="1" fieldPosition="0">
        <references count="2">
          <reference field="0" count="1" selected="0">
            <x v="206"/>
          </reference>
          <reference field="1" count="1">
            <x v="681"/>
          </reference>
        </references>
      </pivotArea>
    </format>
    <format dxfId="7065">
      <pivotArea dataOnly="0" labelOnly="1" fieldPosition="0">
        <references count="2">
          <reference field="0" count="1" selected="0">
            <x v="207"/>
          </reference>
          <reference field="1" count="1">
            <x v="682"/>
          </reference>
        </references>
      </pivotArea>
    </format>
    <format dxfId="7064">
      <pivotArea dataOnly="0" labelOnly="1" fieldPosition="0">
        <references count="2">
          <reference field="0" count="1" selected="0">
            <x v="208"/>
          </reference>
          <reference field="1" count="1">
            <x v="683"/>
          </reference>
        </references>
      </pivotArea>
    </format>
    <format dxfId="7063">
      <pivotArea dataOnly="0" labelOnly="1" fieldPosition="0">
        <references count="2">
          <reference field="0" count="1" selected="0">
            <x v="209"/>
          </reference>
          <reference field="1" count="1">
            <x v="684"/>
          </reference>
        </references>
      </pivotArea>
    </format>
    <format dxfId="7062">
      <pivotArea dataOnly="0" labelOnly="1" fieldPosition="0">
        <references count="2">
          <reference field="0" count="1" selected="0">
            <x v="210"/>
          </reference>
          <reference field="1" count="1">
            <x v="685"/>
          </reference>
        </references>
      </pivotArea>
    </format>
    <format dxfId="7061">
      <pivotArea dataOnly="0" labelOnly="1" fieldPosition="0">
        <references count="2">
          <reference field="0" count="1" selected="0">
            <x v="211"/>
          </reference>
          <reference field="1" count="1">
            <x v="686"/>
          </reference>
        </references>
      </pivotArea>
    </format>
    <format dxfId="7060">
      <pivotArea dataOnly="0" labelOnly="1" fieldPosition="0">
        <references count="2">
          <reference field="0" count="1" selected="0">
            <x v="212"/>
          </reference>
          <reference field="1" count="1">
            <x v="687"/>
          </reference>
        </references>
      </pivotArea>
    </format>
    <format dxfId="7059">
      <pivotArea dataOnly="0" labelOnly="1" fieldPosition="0">
        <references count="2">
          <reference field="0" count="1" selected="0">
            <x v="213"/>
          </reference>
          <reference field="1" count="1">
            <x v="688"/>
          </reference>
        </references>
      </pivotArea>
    </format>
    <format dxfId="7058">
      <pivotArea dataOnly="0" labelOnly="1" fieldPosition="0">
        <references count="2">
          <reference field="0" count="1" selected="0">
            <x v="214"/>
          </reference>
          <reference field="1" count="1">
            <x v="689"/>
          </reference>
        </references>
      </pivotArea>
    </format>
    <format dxfId="7057">
      <pivotArea dataOnly="0" labelOnly="1" fieldPosition="0">
        <references count="2">
          <reference field="0" count="1" selected="0">
            <x v="215"/>
          </reference>
          <reference field="1" count="1">
            <x v="690"/>
          </reference>
        </references>
      </pivotArea>
    </format>
    <format dxfId="7056">
      <pivotArea dataOnly="0" labelOnly="1" fieldPosition="0">
        <references count="2">
          <reference field="0" count="1" selected="0">
            <x v="216"/>
          </reference>
          <reference field="1" count="1">
            <x v="691"/>
          </reference>
        </references>
      </pivotArea>
    </format>
    <format dxfId="7055">
      <pivotArea dataOnly="0" labelOnly="1" fieldPosition="0">
        <references count="2">
          <reference field="0" count="1" selected="0">
            <x v="217"/>
          </reference>
          <reference field="1" count="1">
            <x v="692"/>
          </reference>
        </references>
      </pivotArea>
    </format>
    <format dxfId="7054">
      <pivotArea dataOnly="0" labelOnly="1" fieldPosition="0">
        <references count="2">
          <reference field="0" count="1" selected="0">
            <x v="218"/>
          </reference>
          <reference field="1" count="1">
            <x v="693"/>
          </reference>
        </references>
      </pivotArea>
    </format>
    <format dxfId="7053">
      <pivotArea dataOnly="0" labelOnly="1" fieldPosition="0">
        <references count="2">
          <reference field="0" count="1" selected="0">
            <x v="219"/>
          </reference>
          <reference field="1" count="1">
            <x v="694"/>
          </reference>
        </references>
      </pivotArea>
    </format>
    <format dxfId="7052">
      <pivotArea dataOnly="0" labelOnly="1" fieldPosition="0">
        <references count="2">
          <reference field="0" count="1" selected="0">
            <x v="220"/>
          </reference>
          <reference field="1" count="1">
            <x v="695"/>
          </reference>
        </references>
      </pivotArea>
    </format>
    <format dxfId="7051">
      <pivotArea dataOnly="0" labelOnly="1" fieldPosition="0">
        <references count="2">
          <reference field="0" count="1" selected="0">
            <x v="221"/>
          </reference>
          <reference field="1" count="1">
            <x v="696"/>
          </reference>
        </references>
      </pivotArea>
    </format>
    <format dxfId="7050">
      <pivotArea dataOnly="0" labelOnly="1" fieldPosition="0">
        <references count="2">
          <reference field="0" count="1" selected="0">
            <x v="222"/>
          </reference>
          <reference field="1" count="1">
            <x v="697"/>
          </reference>
        </references>
      </pivotArea>
    </format>
    <format dxfId="7049">
      <pivotArea dataOnly="0" labelOnly="1" fieldPosition="0">
        <references count="2">
          <reference field="0" count="1" selected="0">
            <x v="223"/>
          </reference>
          <reference field="1" count="1">
            <x v="698"/>
          </reference>
        </references>
      </pivotArea>
    </format>
    <format dxfId="7048">
      <pivotArea dataOnly="0" labelOnly="1" fieldPosition="0">
        <references count="2">
          <reference field="0" count="1" selected="0">
            <x v="224"/>
          </reference>
          <reference field="1" count="1">
            <x v="699"/>
          </reference>
        </references>
      </pivotArea>
    </format>
    <format dxfId="7047">
      <pivotArea dataOnly="0" labelOnly="1" fieldPosition="0">
        <references count="2">
          <reference field="0" count="1" selected="0">
            <x v="225"/>
          </reference>
          <reference field="1" count="1">
            <x v="700"/>
          </reference>
        </references>
      </pivotArea>
    </format>
    <format dxfId="7046">
      <pivotArea dataOnly="0" labelOnly="1" fieldPosition="0">
        <references count="2">
          <reference field="0" count="1" selected="0">
            <x v="226"/>
          </reference>
          <reference field="1" count="1">
            <x v="701"/>
          </reference>
        </references>
      </pivotArea>
    </format>
    <format dxfId="7045">
      <pivotArea dataOnly="0" labelOnly="1" fieldPosition="0">
        <references count="2">
          <reference field="0" count="1" selected="0">
            <x v="227"/>
          </reference>
          <reference field="1" count="1">
            <x v="702"/>
          </reference>
        </references>
      </pivotArea>
    </format>
    <format dxfId="7044">
      <pivotArea dataOnly="0" labelOnly="1" fieldPosition="0">
        <references count="2">
          <reference field="0" count="1" selected="0">
            <x v="228"/>
          </reference>
          <reference field="1" count="1">
            <x v="703"/>
          </reference>
        </references>
      </pivotArea>
    </format>
    <format dxfId="7043">
      <pivotArea dataOnly="0" labelOnly="1" fieldPosition="0">
        <references count="2">
          <reference field="0" count="1" selected="0">
            <x v="229"/>
          </reference>
          <reference field="1" count="1">
            <x v="704"/>
          </reference>
        </references>
      </pivotArea>
    </format>
    <format dxfId="7042">
      <pivotArea dataOnly="0" labelOnly="1" fieldPosition="0">
        <references count="2">
          <reference field="0" count="1" selected="0">
            <x v="230"/>
          </reference>
          <reference field="1" count="1">
            <x v="705"/>
          </reference>
        </references>
      </pivotArea>
    </format>
    <format dxfId="7041">
      <pivotArea dataOnly="0" labelOnly="1" fieldPosition="0">
        <references count="2">
          <reference field="0" count="1" selected="0">
            <x v="231"/>
          </reference>
          <reference field="1" count="1">
            <x v="706"/>
          </reference>
        </references>
      </pivotArea>
    </format>
    <format dxfId="7040">
      <pivotArea dataOnly="0" labelOnly="1" fieldPosition="0">
        <references count="2">
          <reference field="0" count="1" selected="0">
            <x v="232"/>
          </reference>
          <reference field="1" count="1">
            <x v="707"/>
          </reference>
        </references>
      </pivotArea>
    </format>
    <format dxfId="7039">
      <pivotArea dataOnly="0" labelOnly="1" fieldPosition="0">
        <references count="2">
          <reference field="0" count="1" selected="0">
            <x v="233"/>
          </reference>
          <reference field="1" count="1">
            <x v="708"/>
          </reference>
        </references>
      </pivotArea>
    </format>
    <format dxfId="7038">
      <pivotArea dataOnly="0" labelOnly="1" fieldPosition="0">
        <references count="2">
          <reference field="0" count="1" selected="0">
            <x v="234"/>
          </reference>
          <reference field="1" count="1">
            <x v="709"/>
          </reference>
        </references>
      </pivotArea>
    </format>
    <format dxfId="7037">
      <pivotArea dataOnly="0" labelOnly="1" fieldPosition="0">
        <references count="2">
          <reference field="0" count="1" selected="0">
            <x v="235"/>
          </reference>
          <reference field="1" count="1">
            <x v="710"/>
          </reference>
        </references>
      </pivotArea>
    </format>
    <format dxfId="7036">
      <pivotArea dataOnly="0" labelOnly="1" fieldPosition="0">
        <references count="2">
          <reference field="0" count="1" selected="0">
            <x v="236"/>
          </reference>
          <reference field="1" count="1">
            <x v="711"/>
          </reference>
        </references>
      </pivotArea>
    </format>
    <format dxfId="7035">
      <pivotArea dataOnly="0" labelOnly="1" fieldPosition="0">
        <references count="2">
          <reference field="0" count="1" selected="0">
            <x v="237"/>
          </reference>
          <reference field="1" count="1">
            <x v="712"/>
          </reference>
        </references>
      </pivotArea>
    </format>
    <format dxfId="7034">
      <pivotArea dataOnly="0" labelOnly="1" fieldPosition="0">
        <references count="2">
          <reference field="0" count="1" selected="0">
            <x v="238"/>
          </reference>
          <reference field="1" count="1">
            <x v="713"/>
          </reference>
        </references>
      </pivotArea>
    </format>
    <format dxfId="7033">
      <pivotArea dataOnly="0" labelOnly="1" fieldPosition="0">
        <references count="2">
          <reference field="0" count="1" selected="0">
            <x v="239"/>
          </reference>
          <reference field="1" count="1">
            <x v="714"/>
          </reference>
        </references>
      </pivotArea>
    </format>
    <format dxfId="7032">
      <pivotArea dataOnly="0" labelOnly="1" fieldPosition="0">
        <references count="2">
          <reference field="0" count="1" selected="0">
            <x v="240"/>
          </reference>
          <reference field="1" count="1">
            <x v="715"/>
          </reference>
        </references>
      </pivotArea>
    </format>
    <format dxfId="7031">
      <pivotArea dataOnly="0" labelOnly="1" fieldPosition="0">
        <references count="2">
          <reference field="0" count="1" selected="0">
            <x v="241"/>
          </reference>
          <reference field="1" count="1">
            <x v="716"/>
          </reference>
        </references>
      </pivotArea>
    </format>
    <format dxfId="7030">
      <pivotArea dataOnly="0" labelOnly="1" fieldPosition="0">
        <references count="2">
          <reference field="0" count="1" selected="0">
            <x v="242"/>
          </reference>
          <reference field="1" count="1">
            <x v="717"/>
          </reference>
        </references>
      </pivotArea>
    </format>
    <format dxfId="7029">
      <pivotArea dataOnly="0" labelOnly="1" fieldPosition="0">
        <references count="2">
          <reference field="0" count="1" selected="0">
            <x v="243"/>
          </reference>
          <reference field="1" count="1">
            <x v="718"/>
          </reference>
        </references>
      </pivotArea>
    </format>
    <format dxfId="7028">
      <pivotArea dataOnly="0" labelOnly="1" fieldPosition="0">
        <references count="2">
          <reference field="0" count="1" selected="0">
            <x v="244"/>
          </reference>
          <reference field="1" count="1">
            <x v="719"/>
          </reference>
        </references>
      </pivotArea>
    </format>
    <format dxfId="7027">
      <pivotArea dataOnly="0" labelOnly="1" fieldPosition="0">
        <references count="2">
          <reference field="0" count="1" selected="0">
            <x v="245"/>
          </reference>
          <reference field="1" count="1">
            <x v="720"/>
          </reference>
        </references>
      </pivotArea>
    </format>
    <format dxfId="7026">
      <pivotArea dataOnly="0" labelOnly="1" fieldPosition="0">
        <references count="2">
          <reference field="0" count="1" selected="0">
            <x v="246"/>
          </reference>
          <reference field="1" count="1">
            <x v="721"/>
          </reference>
        </references>
      </pivotArea>
    </format>
    <format dxfId="7025">
      <pivotArea dataOnly="0" labelOnly="1" fieldPosition="0">
        <references count="2">
          <reference field="0" count="1" selected="0">
            <x v="247"/>
          </reference>
          <reference field="1" count="1">
            <x v="722"/>
          </reference>
        </references>
      </pivotArea>
    </format>
    <format dxfId="7024">
      <pivotArea dataOnly="0" labelOnly="1" fieldPosition="0">
        <references count="2">
          <reference field="0" count="1" selected="0">
            <x v="248"/>
          </reference>
          <reference field="1" count="1">
            <x v="723"/>
          </reference>
        </references>
      </pivotArea>
    </format>
    <format dxfId="7023">
      <pivotArea dataOnly="0" labelOnly="1" fieldPosition="0">
        <references count="2">
          <reference field="0" count="1" selected="0">
            <x v="249"/>
          </reference>
          <reference field="1" count="1">
            <x v="724"/>
          </reference>
        </references>
      </pivotArea>
    </format>
    <format dxfId="7022">
      <pivotArea dataOnly="0" labelOnly="1" fieldPosition="0">
        <references count="2">
          <reference field="0" count="1" selected="0">
            <x v="250"/>
          </reference>
          <reference field="1" count="1">
            <x v="725"/>
          </reference>
        </references>
      </pivotArea>
    </format>
    <format dxfId="7021">
      <pivotArea dataOnly="0" labelOnly="1" fieldPosition="0">
        <references count="2">
          <reference field="0" count="1" selected="0">
            <x v="251"/>
          </reference>
          <reference field="1" count="1">
            <x v="726"/>
          </reference>
        </references>
      </pivotArea>
    </format>
    <format dxfId="7020">
      <pivotArea dataOnly="0" labelOnly="1" fieldPosition="0">
        <references count="2">
          <reference field="0" count="1" selected="0">
            <x v="252"/>
          </reference>
          <reference field="1" count="1">
            <x v="727"/>
          </reference>
        </references>
      </pivotArea>
    </format>
    <format dxfId="7019">
      <pivotArea dataOnly="0" labelOnly="1" fieldPosition="0">
        <references count="2">
          <reference field="0" count="1" selected="0">
            <x v="253"/>
          </reference>
          <reference field="1" count="1">
            <x v="728"/>
          </reference>
        </references>
      </pivotArea>
    </format>
    <format dxfId="7018">
      <pivotArea dataOnly="0" labelOnly="1" fieldPosition="0">
        <references count="2">
          <reference field="0" count="1" selected="0">
            <x v="254"/>
          </reference>
          <reference field="1" count="1">
            <x v="729"/>
          </reference>
        </references>
      </pivotArea>
    </format>
    <format dxfId="7017">
      <pivotArea dataOnly="0" labelOnly="1" fieldPosition="0">
        <references count="2">
          <reference field="0" count="1" selected="0">
            <x v="255"/>
          </reference>
          <reference field="1" count="1">
            <x v="730"/>
          </reference>
        </references>
      </pivotArea>
    </format>
    <format dxfId="7016">
      <pivotArea dataOnly="0" labelOnly="1" fieldPosition="0">
        <references count="2">
          <reference field="0" count="1" selected="0">
            <x v="256"/>
          </reference>
          <reference field="1" count="1">
            <x v="731"/>
          </reference>
        </references>
      </pivotArea>
    </format>
    <format dxfId="7015">
      <pivotArea dataOnly="0" labelOnly="1" fieldPosition="0">
        <references count="2">
          <reference field="0" count="1" selected="0">
            <x v="257"/>
          </reference>
          <reference field="1" count="1">
            <x v="732"/>
          </reference>
        </references>
      </pivotArea>
    </format>
    <format dxfId="7014">
      <pivotArea dataOnly="0" labelOnly="1" fieldPosition="0">
        <references count="2">
          <reference field="0" count="1" selected="0">
            <x v="258"/>
          </reference>
          <reference field="1" count="1">
            <x v="733"/>
          </reference>
        </references>
      </pivotArea>
    </format>
    <format dxfId="7013">
      <pivotArea dataOnly="0" labelOnly="1" fieldPosition="0">
        <references count="2">
          <reference field="0" count="1" selected="0">
            <x v="259"/>
          </reference>
          <reference field="1" count="1">
            <x v="734"/>
          </reference>
        </references>
      </pivotArea>
    </format>
    <format dxfId="7012">
      <pivotArea dataOnly="0" labelOnly="1" fieldPosition="0">
        <references count="2">
          <reference field="0" count="1" selected="0">
            <x v="260"/>
          </reference>
          <reference field="1" count="1">
            <x v="735"/>
          </reference>
        </references>
      </pivotArea>
    </format>
    <format dxfId="7011">
      <pivotArea dataOnly="0" labelOnly="1" fieldPosition="0">
        <references count="2">
          <reference field="0" count="1" selected="0">
            <x v="261"/>
          </reference>
          <reference field="1" count="1">
            <x v="736"/>
          </reference>
        </references>
      </pivotArea>
    </format>
    <format dxfId="7010">
      <pivotArea dataOnly="0" labelOnly="1" fieldPosition="0">
        <references count="2">
          <reference field="0" count="1" selected="0">
            <x v="262"/>
          </reference>
          <reference field="1" count="1">
            <x v="737"/>
          </reference>
        </references>
      </pivotArea>
    </format>
    <format dxfId="7009">
      <pivotArea dataOnly="0" labelOnly="1" fieldPosition="0">
        <references count="2">
          <reference field="0" count="1" selected="0">
            <x v="263"/>
          </reference>
          <reference field="1" count="1">
            <x v="738"/>
          </reference>
        </references>
      </pivotArea>
    </format>
    <format dxfId="7008">
      <pivotArea dataOnly="0" labelOnly="1" fieldPosition="0">
        <references count="2">
          <reference field="0" count="1" selected="0">
            <x v="264"/>
          </reference>
          <reference field="1" count="1">
            <x v="739"/>
          </reference>
        </references>
      </pivotArea>
    </format>
    <format dxfId="7007">
      <pivotArea dataOnly="0" labelOnly="1" fieldPosition="0">
        <references count="2">
          <reference field="0" count="1" selected="0">
            <x v="265"/>
          </reference>
          <reference field="1" count="1">
            <x v="740"/>
          </reference>
        </references>
      </pivotArea>
    </format>
    <format dxfId="7006">
      <pivotArea dataOnly="0" labelOnly="1" fieldPosition="0">
        <references count="2">
          <reference field="0" count="1" selected="0">
            <x v="266"/>
          </reference>
          <reference field="1" count="1">
            <x v="741"/>
          </reference>
        </references>
      </pivotArea>
    </format>
    <format dxfId="7005">
      <pivotArea dataOnly="0" labelOnly="1" fieldPosition="0">
        <references count="2">
          <reference field="0" count="1" selected="0">
            <x v="267"/>
          </reference>
          <reference field="1" count="1">
            <x v="742"/>
          </reference>
        </references>
      </pivotArea>
    </format>
    <format dxfId="7004">
      <pivotArea dataOnly="0" labelOnly="1" fieldPosition="0">
        <references count="2">
          <reference field="0" count="1" selected="0">
            <x v="268"/>
          </reference>
          <reference field="1" count="1">
            <x v="743"/>
          </reference>
        </references>
      </pivotArea>
    </format>
    <format dxfId="7003">
      <pivotArea dataOnly="0" labelOnly="1" fieldPosition="0">
        <references count="2">
          <reference field="0" count="1" selected="0">
            <x v="269"/>
          </reference>
          <reference field="1" count="1">
            <x v="744"/>
          </reference>
        </references>
      </pivotArea>
    </format>
    <format dxfId="7002">
      <pivotArea dataOnly="0" labelOnly="1" fieldPosition="0">
        <references count="2">
          <reference field="0" count="1" selected="0">
            <x v="270"/>
          </reference>
          <reference field="1" count="1">
            <x v="745"/>
          </reference>
        </references>
      </pivotArea>
    </format>
    <format dxfId="7001">
      <pivotArea dataOnly="0" labelOnly="1" fieldPosition="0">
        <references count="2">
          <reference field="0" count="1" selected="0">
            <x v="271"/>
          </reference>
          <reference field="1" count="1">
            <x v="746"/>
          </reference>
        </references>
      </pivotArea>
    </format>
    <format dxfId="7000">
      <pivotArea dataOnly="0" labelOnly="1" fieldPosition="0">
        <references count="2">
          <reference field="0" count="1" selected="0">
            <x v="272"/>
          </reference>
          <reference field="1" count="1">
            <x v="747"/>
          </reference>
        </references>
      </pivotArea>
    </format>
    <format dxfId="6999">
      <pivotArea dataOnly="0" labelOnly="1" fieldPosition="0">
        <references count="2">
          <reference field="0" count="1" selected="0">
            <x v="273"/>
          </reference>
          <reference field="1" count="1">
            <x v="748"/>
          </reference>
        </references>
      </pivotArea>
    </format>
    <format dxfId="6998">
      <pivotArea dataOnly="0" labelOnly="1" fieldPosition="0">
        <references count="2">
          <reference field="0" count="1" selected="0">
            <x v="274"/>
          </reference>
          <reference field="1" count="1">
            <x v="749"/>
          </reference>
        </references>
      </pivotArea>
    </format>
    <format dxfId="6997">
      <pivotArea dataOnly="0" labelOnly="1" fieldPosition="0">
        <references count="2">
          <reference field="0" count="1" selected="0">
            <x v="275"/>
          </reference>
          <reference field="1" count="1">
            <x v="750"/>
          </reference>
        </references>
      </pivotArea>
    </format>
    <format dxfId="6996">
      <pivotArea dataOnly="0" labelOnly="1" fieldPosition="0">
        <references count="2">
          <reference field="0" count="1" selected="0">
            <x v="276"/>
          </reference>
          <reference field="1" count="1">
            <x v="751"/>
          </reference>
        </references>
      </pivotArea>
    </format>
    <format dxfId="6995">
      <pivotArea dataOnly="0" labelOnly="1" fieldPosition="0">
        <references count="2">
          <reference field="0" count="1" selected="0">
            <x v="277"/>
          </reference>
          <reference field="1" count="1">
            <x v="752"/>
          </reference>
        </references>
      </pivotArea>
    </format>
    <format dxfId="6994">
      <pivotArea dataOnly="0" labelOnly="1" fieldPosition="0">
        <references count="2">
          <reference field="0" count="1" selected="0">
            <x v="278"/>
          </reference>
          <reference field="1" count="1">
            <x v="753"/>
          </reference>
        </references>
      </pivotArea>
    </format>
    <format dxfId="6993">
      <pivotArea dataOnly="0" labelOnly="1" fieldPosition="0">
        <references count="2">
          <reference field="0" count="1" selected="0">
            <x v="279"/>
          </reference>
          <reference field="1" count="1">
            <x v="754"/>
          </reference>
        </references>
      </pivotArea>
    </format>
    <format dxfId="6992">
      <pivotArea dataOnly="0" labelOnly="1" fieldPosition="0">
        <references count="2">
          <reference field="0" count="1" selected="0">
            <x v="280"/>
          </reference>
          <reference field="1" count="1">
            <x v="755"/>
          </reference>
        </references>
      </pivotArea>
    </format>
    <format dxfId="6991">
      <pivotArea dataOnly="0" labelOnly="1" fieldPosition="0">
        <references count="2">
          <reference field="0" count="1" selected="0">
            <x v="281"/>
          </reference>
          <reference field="1" count="1">
            <x v="756"/>
          </reference>
        </references>
      </pivotArea>
    </format>
    <format dxfId="6990">
      <pivotArea dataOnly="0" labelOnly="1" fieldPosition="0">
        <references count="2">
          <reference field="0" count="1" selected="0">
            <x v="282"/>
          </reference>
          <reference field="1" count="1">
            <x v="757"/>
          </reference>
        </references>
      </pivotArea>
    </format>
    <format dxfId="6989">
      <pivotArea dataOnly="0" labelOnly="1" fieldPosition="0">
        <references count="2">
          <reference field="0" count="1" selected="0">
            <x v="283"/>
          </reference>
          <reference field="1" count="1">
            <x v="758"/>
          </reference>
        </references>
      </pivotArea>
    </format>
    <format dxfId="6988">
      <pivotArea dataOnly="0" labelOnly="1" fieldPosition="0">
        <references count="2">
          <reference field="0" count="1" selected="0">
            <x v="284"/>
          </reference>
          <reference field="1" count="1">
            <x v="759"/>
          </reference>
        </references>
      </pivotArea>
    </format>
    <format dxfId="6987">
      <pivotArea dataOnly="0" labelOnly="1" fieldPosition="0">
        <references count="2">
          <reference field="0" count="1" selected="0">
            <x v="285"/>
          </reference>
          <reference field="1" count="1">
            <x v="760"/>
          </reference>
        </references>
      </pivotArea>
    </format>
    <format dxfId="6986">
      <pivotArea dataOnly="0" labelOnly="1" fieldPosition="0">
        <references count="2">
          <reference field="0" count="1" selected="0">
            <x v="286"/>
          </reference>
          <reference field="1" count="1">
            <x v="761"/>
          </reference>
        </references>
      </pivotArea>
    </format>
    <format dxfId="6985">
      <pivotArea dataOnly="0" labelOnly="1" fieldPosition="0">
        <references count="2">
          <reference field="0" count="1" selected="0">
            <x v="287"/>
          </reference>
          <reference field="1" count="1">
            <x v="762"/>
          </reference>
        </references>
      </pivotArea>
    </format>
    <format dxfId="6984">
      <pivotArea dataOnly="0" labelOnly="1" fieldPosition="0">
        <references count="2">
          <reference field="0" count="1" selected="0">
            <x v="288"/>
          </reference>
          <reference field="1" count="1">
            <x v="763"/>
          </reference>
        </references>
      </pivotArea>
    </format>
    <format dxfId="6983">
      <pivotArea dataOnly="0" labelOnly="1" fieldPosition="0">
        <references count="2">
          <reference field="0" count="1" selected="0">
            <x v="289"/>
          </reference>
          <reference field="1" count="1">
            <x v="764"/>
          </reference>
        </references>
      </pivotArea>
    </format>
    <format dxfId="6982">
      <pivotArea dataOnly="0" labelOnly="1" fieldPosition="0">
        <references count="2">
          <reference field="0" count="1" selected="0">
            <x v="290"/>
          </reference>
          <reference field="1" count="1">
            <x v="765"/>
          </reference>
        </references>
      </pivotArea>
    </format>
    <format dxfId="6981">
      <pivotArea dataOnly="0" labelOnly="1" fieldPosition="0">
        <references count="2">
          <reference field="0" count="1" selected="0">
            <x v="291"/>
          </reference>
          <reference field="1" count="1">
            <x v="766"/>
          </reference>
        </references>
      </pivotArea>
    </format>
    <format dxfId="6980">
      <pivotArea dataOnly="0" labelOnly="1" fieldPosition="0">
        <references count="2">
          <reference field="0" count="1" selected="0">
            <x v="292"/>
          </reference>
          <reference field="1" count="1">
            <x v="767"/>
          </reference>
        </references>
      </pivotArea>
    </format>
    <format dxfId="6979">
      <pivotArea dataOnly="0" labelOnly="1" fieldPosition="0">
        <references count="2">
          <reference field="0" count="1" selected="0">
            <x v="293"/>
          </reference>
          <reference field="1" count="1">
            <x v="768"/>
          </reference>
        </references>
      </pivotArea>
    </format>
    <format dxfId="6978">
      <pivotArea dataOnly="0" labelOnly="1" fieldPosition="0">
        <references count="2">
          <reference field="0" count="1" selected="0">
            <x v="294"/>
          </reference>
          <reference field="1" count="1">
            <x v="769"/>
          </reference>
        </references>
      </pivotArea>
    </format>
    <format dxfId="6977">
      <pivotArea dataOnly="0" labelOnly="1" fieldPosition="0">
        <references count="2">
          <reference field="0" count="1" selected="0">
            <x v="295"/>
          </reference>
          <reference field="1" count="1">
            <x v="770"/>
          </reference>
        </references>
      </pivotArea>
    </format>
    <format dxfId="6976">
      <pivotArea dataOnly="0" labelOnly="1" fieldPosition="0">
        <references count="2">
          <reference field="0" count="1" selected="0">
            <x v="296"/>
          </reference>
          <reference field="1" count="1">
            <x v="771"/>
          </reference>
        </references>
      </pivotArea>
    </format>
    <format dxfId="6975">
      <pivotArea dataOnly="0" labelOnly="1" fieldPosition="0">
        <references count="2">
          <reference field="0" count="1" selected="0">
            <x v="297"/>
          </reference>
          <reference field="1" count="1">
            <x v="772"/>
          </reference>
        </references>
      </pivotArea>
    </format>
    <format dxfId="6974">
      <pivotArea dataOnly="0" labelOnly="1" fieldPosition="0">
        <references count="2">
          <reference field="0" count="1" selected="0">
            <x v="298"/>
          </reference>
          <reference field="1" count="1">
            <x v="773"/>
          </reference>
        </references>
      </pivotArea>
    </format>
    <format dxfId="6973">
      <pivotArea dataOnly="0" labelOnly="1" fieldPosition="0">
        <references count="2">
          <reference field="0" count="1" selected="0">
            <x v="299"/>
          </reference>
          <reference field="1" count="1">
            <x v="774"/>
          </reference>
        </references>
      </pivotArea>
    </format>
    <format dxfId="6972">
      <pivotArea dataOnly="0" labelOnly="1" fieldPosition="0">
        <references count="2">
          <reference field="0" count="1" selected="0">
            <x v="300"/>
          </reference>
          <reference field="1" count="1">
            <x v="775"/>
          </reference>
        </references>
      </pivotArea>
    </format>
    <format dxfId="6971">
      <pivotArea dataOnly="0" labelOnly="1" fieldPosition="0">
        <references count="2">
          <reference field="0" count="1" selected="0">
            <x v="301"/>
          </reference>
          <reference field="1" count="1">
            <x v="776"/>
          </reference>
        </references>
      </pivotArea>
    </format>
    <format dxfId="6970">
      <pivotArea dataOnly="0" labelOnly="1" fieldPosition="0">
        <references count="2">
          <reference field="0" count="1" selected="0">
            <x v="302"/>
          </reference>
          <reference field="1" count="1">
            <x v="777"/>
          </reference>
        </references>
      </pivotArea>
    </format>
    <format dxfId="6969">
      <pivotArea dataOnly="0" labelOnly="1" fieldPosition="0">
        <references count="2">
          <reference field="0" count="1" selected="0">
            <x v="303"/>
          </reference>
          <reference field="1" count="1">
            <x v="778"/>
          </reference>
        </references>
      </pivotArea>
    </format>
    <format dxfId="6968">
      <pivotArea dataOnly="0" labelOnly="1" fieldPosition="0">
        <references count="2">
          <reference field="0" count="1" selected="0">
            <x v="304"/>
          </reference>
          <reference field="1" count="1">
            <x v="779"/>
          </reference>
        </references>
      </pivotArea>
    </format>
    <format dxfId="6967">
      <pivotArea dataOnly="0" labelOnly="1" fieldPosition="0">
        <references count="2">
          <reference field="0" count="1" selected="0">
            <x v="305"/>
          </reference>
          <reference field="1" count="1">
            <x v="780"/>
          </reference>
        </references>
      </pivotArea>
    </format>
    <format dxfId="6966">
      <pivotArea dataOnly="0" labelOnly="1" fieldPosition="0">
        <references count="2">
          <reference field="0" count="1" selected="0">
            <x v="306"/>
          </reference>
          <reference field="1" count="1">
            <x v="781"/>
          </reference>
        </references>
      </pivotArea>
    </format>
    <format dxfId="6965">
      <pivotArea dataOnly="0" labelOnly="1" fieldPosition="0">
        <references count="2">
          <reference field="0" count="1" selected="0">
            <x v="307"/>
          </reference>
          <reference field="1" count="1">
            <x v="782"/>
          </reference>
        </references>
      </pivotArea>
    </format>
    <format dxfId="6964">
      <pivotArea dataOnly="0" labelOnly="1" fieldPosition="0">
        <references count="2">
          <reference field="0" count="1" selected="0">
            <x v="308"/>
          </reference>
          <reference field="1" count="1">
            <x v="783"/>
          </reference>
        </references>
      </pivotArea>
    </format>
    <format dxfId="6963">
      <pivotArea dataOnly="0" labelOnly="1" fieldPosition="0">
        <references count="2">
          <reference field="0" count="1" selected="0">
            <x v="309"/>
          </reference>
          <reference field="1" count="1">
            <x v="784"/>
          </reference>
        </references>
      </pivotArea>
    </format>
    <format dxfId="6962">
      <pivotArea dataOnly="0" labelOnly="1" fieldPosition="0">
        <references count="2">
          <reference field="0" count="1" selected="0">
            <x v="310"/>
          </reference>
          <reference field="1" count="1">
            <x v="785"/>
          </reference>
        </references>
      </pivotArea>
    </format>
    <format dxfId="6961">
      <pivotArea dataOnly="0" labelOnly="1" fieldPosition="0">
        <references count="2">
          <reference field="0" count="1" selected="0">
            <x v="311"/>
          </reference>
          <reference field="1" count="1">
            <x v="786"/>
          </reference>
        </references>
      </pivotArea>
    </format>
    <format dxfId="6960">
      <pivotArea dataOnly="0" labelOnly="1" fieldPosition="0">
        <references count="2">
          <reference field="0" count="1" selected="0">
            <x v="312"/>
          </reference>
          <reference field="1" count="1">
            <x v="787"/>
          </reference>
        </references>
      </pivotArea>
    </format>
    <format dxfId="6959">
      <pivotArea dataOnly="0" labelOnly="1" fieldPosition="0">
        <references count="2">
          <reference field="0" count="1" selected="0">
            <x v="313"/>
          </reference>
          <reference field="1" count="1">
            <x v="788"/>
          </reference>
        </references>
      </pivotArea>
    </format>
    <format dxfId="6958">
      <pivotArea dataOnly="0" labelOnly="1" fieldPosition="0">
        <references count="2">
          <reference field="0" count="1" selected="0">
            <x v="314"/>
          </reference>
          <reference field="1" count="1">
            <x v="789"/>
          </reference>
        </references>
      </pivotArea>
    </format>
    <format dxfId="6957">
      <pivotArea dataOnly="0" labelOnly="1" fieldPosition="0">
        <references count="2">
          <reference field="0" count="1" selected="0">
            <x v="315"/>
          </reference>
          <reference field="1" count="1">
            <x v="790"/>
          </reference>
        </references>
      </pivotArea>
    </format>
    <format dxfId="6956">
      <pivotArea dataOnly="0" labelOnly="1" fieldPosition="0">
        <references count="2">
          <reference field="0" count="1" selected="0">
            <x v="316"/>
          </reference>
          <reference field="1" count="1">
            <x v="791"/>
          </reference>
        </references>
      </pivotArea>
    </format>
    <format dxfId="6955">
      <pivotArea dataOnly="0" labelOnly="1" fieldPosition="0">
        <references count="2">
          <reference field="0" count="1" selected="0">
            <x v="317"/>
          </reference>
          <reference field="1" count="1">
            <x v="792"/>
          </reference>
        </references>
      </pivotArea>
    </format>
    <format dxfId="6954">
      <pivotArea dataOnly="0" labelOnly="1" fieldPosition="0">
        <references count="2">
          <reference field="0" count="1" selected="0">
            <x v="318"/>
          </reference>
          <reference field="1" count="1">
            <x v="793"/>
          </reference>
        </references>
      </pivotArea>
    </format>
    <format dxfId="6953">
      <pivotArea dataOnly="0" labelOnly="1" fieldPosition="0">
        <references count="2">
          <reference field="0" count="1" selected="0">
            <x v="319"/>
          </reference>
          <reference field="1" count="1">
            <x v="794"/>
          </reference>
        </references>
      </pivotArea>
    </format>
    <format dxfId="6952">
      <pivotArea dataOnly="0" labelOnly="1" fieldPosition="0">
        <references count="2">
          <reference field="0" count="1" selected="0">
            <x v="320"/>
          </reference>
          <reference field="1" count="1">
            <x v="795"/>
          </reference>
        </references>
      </pivotArea>
    </format>
    <format dxfId="6951">
      <pivotArea dataOnly="0" labelOnly="1" fieldPosition="0">
        <references count="2">
          <reference field="0" count="1" selected="0">
            <x v="321"/>
          </reference>
          <reference field="1" count="1">
            <x v="796"/>
          </reference>
        </references>
      </pivotArea>
    </format>
    <format dxfId="6950">
      <pivotArea dataOnly="0" labelOnly="1" fieldPosition="0">
        <references count="2">
          <reference field="0" count="1" selected="0">
            <x v="322"/>
          </reference>
          <reference field="1" count="1">
            <x v="797"/>
          </reference>
        </references>
      </pivotArea>
    </format>
    <format dxfId="6949">
      <pivotArea dataOnly="0" labelOnly="1" fieldPosition="0">
        <references count="2">
          <reference field="0" count="1" selected="0">
            <x v="323"/>
          </reference>
          <reference field="1" count="1">
            <x v="798"/>
          </reference>
        </references>
      </pivotArea>
    </format>
    <format dxfId="6948">
      <pivotArea dataOnly="0" labelOnly="1" fieldPosition="0">
        <references count="2">
          <reference field="0" count="1" selected="0">
            <x v="324"/>
          </reference>
          <reference field="1" count="1">
            <x v="799"/>
          </reference>
        </references>
      </pivotArea>
    </format>
    <format dxfId="6947">
      <pivotArea dataOnly="0" labelOnly="1" fieldPosition="0">
        <references count="2">
          <reference field="0" count="1" selected="0">
            <x v="325"/>
          </reference>
          <reference field="1" count="1">
            <x v="800"/>
          </reference>
        </references>
      </pivotArea>
    </format>
    <format dxfId="6946">
      <pivotArea dataOnly="0" labelOnly="1" fieldPosition="0">
        <references count="2">
          <reference field="0" count="1" selected="0">
            <x v="326"/>
          </reference>
          <reference field="1" count="1">
            <x v="801"/>
          </reference>
        </references>
      </pivotArea>
    </format>
    <format dxfId="6945">
      <pivotArea dataOnly="0" labelOnly="1" fieldPosition="0">
        <references count="2">
          <reference field="0" count="1" selected="0">
            <x v="327"/>
          </reference>
          <reference field="1" count="1">
            <x v="802"/>
          </reference>
        </references>
      </pivotArea>
    </format>
    <format dxfId="6944">
      <pivotArea dataOnly="0" labelOnly="1" fieldPosition="0">
        <references count="2">
          <reference field="0" count="1" selected="0">
            <x v="328"/>
          </reference>
          <reference field="1" count="1">
            <x v="803"/>
          </reference>
        </references>
      </pivotArea>
    </format>
    <format dxfId="6943">
      <pivotArea dataOnly="0" labelOnly="1" fieldPosition="0">
        <references count="2">
          <reference field="0" count="1" selected="0">
            <x v="329"/>
          </reference>
          <reference field="1" count="1">
            <x v="804"/>
          </reference>
        </references>
      </pivotArea>
    </format>
    <format dxfId="6942">
      <pivotArea dataOnly="0" labelOnly="1" fieldPosition="0">
        <references count="2">
          <reference field="0" count="1" selected="0">
            <x v="330"/>
          </reference>
          <reference field="1" count="1">
            <x v="805"/>
          </reference>
        </references>
      </pivotArea>
    </format>
    <format dxfId="6941">
      <pivotArea dataOnly="0" labelOnly="1" fieldPosition="0">
        <references count="2">
          <reference field="0" count="1" selected="0">
            <x v="331"/>
          </reference>
          <reference field="1" count="1">
            <x v="806"/>
          </reference>
        </references>
      </pivotArea>
    </format>
    <format dxfId="6940">
      <pivotArea dataOnly="0" labelOnly="1" fieldPosition="0">
        <references count="2">
          <reference field="0" count="1" selected="0">
            <x v="332"/>
          </reference>
          <reference field="1" count="1">
            <x v="807"/>
          </reference>
        </references>
      </pivotArea>
    </format>
    <format dxfId="6939">
      <pivotArea dataOnly="0" labelOnly="1" fieldPosition="0">
        <references count="2">
          <reference field="0" count="1" selected="0">
            <x v="333"/>
          </reference>
          <reference field="1" count="1">
            <x v="808"/>
          </reference>
        </references>
      </pivotArea>
    </format>
    <format dxfId="6938">
      <pivotArea dataOnly="0" labelOnly="1" fieldPosition="0">
        <references count="2">
          <reference field="0" count="1" selected="0">
            <x v="334"/>
          </reference>
          <reference field="1" count="1">
            <x v="809"/>
          </reference>
        </references>
      </pivotArea>
    </format>
    <format dxfId="6937">
      <pivotArea dataOnly="0" labelOnly="1" fieldPosition="0">
        <references count="2">
          <reference field="0" count="1" selected="0">
            <x v="335"/>
          </reference>
          <reference field="1" count="1">
            <x v="810"/>
          </reference>
        </references>
      </pivotArea>
    </format>
    <format dxfId="6936">
      <pivotArea dataOnly="0" labelOnly="1" fieldPosition="0">
        <references count="2">
          <reference field="0" count="1" selected="0">
            <x v="336"/>
          </reference>
          <reference field="1" count="1">
            <x v="811"/>
          </reference>
        </references>
      </pivotArea>
    </format>
    <format dxfId="6935">
      <pivotArea dataOnly="0" labelOnly="1" fieldPosition="0">
        <references count="2">
          <reference field="0" count="1" selected="0">
            <x v="337"/>
          </reference>
          <reference field="1" count="1">
            <x v="812"/>
          </reference>
        </references>
      </pivotArea>
    </format>
    <format dxfId="6934">
      <pivotArea dataOnly="0" labelOnly="1" fieldPosition="0">
        <references count="2">
          <reference field="0" count="1" selected="0">
            <x v="338"/>
          </reference>
          <reference field="1" count="1">
            <x v="813"/>
          </reference>
        </references>
      </pivotArea>
    </format>
    <format dxfId="6933">
      <pivotArea dataOnly="0" labelOnly="1" fieldPosition="0">
        <references count="2">
          <reference field="0" count="1" selected="0">
            <x v="339"/>
          </reference>
          <reference field="1" count="1">
            <x v="814"/>
          </reference>
        </references>
      </pivotArea>
    </format>
    <format dxfId="6932">
      <pivotArea dataOnly="0" labelOnly="1" fieldPosition="0">
        <references count="2">
          <reference field="0" count="1" selected="0">
            <x v="340"/>
          </reference>
          <reference field="1" count="1">
            <x v="815"/>
          </reference>
        </references>
      </pivotArea>
    </format>
    <format dxfId="6931">
      <pivotArea dataOnly="0" labelOnly="1" fieldPosition="0">
        <references count="2">
          <reference field="0" count="1" selected="0">
            <x v="341"/>
          </reference>
          <reference field="1" count="1">
            <x v="816"/>
          </reference>
        </references>
      </pivotArea>
    </format>
    <format dxfId="6930">
      <pivotArea dataOnly="0" labelOnly="1" fieldPosition="0">
        <references count="2">
          <reference field="0" count="1" selected="0">
            <x v="342"/>
          </reference>
          <reference field="1" count="1">
            <x v="817"/>
          </reference>
        </references>
      </pivotArea>
    </format>
    <format dxfId="6929">
      <pivotArea dataOnly="0" labelOnly="1" fieldPosition="0">
        <references count="2">
          <reference field="0" count="1" selected="0">
            <x v="343"/>
          </reference>
          <reference field="1" count="1">
            <x v="818"/>
          </reference>
        </references>
      </pivotArea>
    </format>
    <format dxfId="6928">
      <pivotArea dataOnly="0" labelOnly="1" fieldPosition="0">
        <references count="2">
          <reference field="0" count="1" selected="0">
            <x v="344"/>
          </reference>
          <reference field="1" count="1">
            <x v="819"/>
          </reference>
        </references>
      </pivotArea>
    </format>
    <format dxfId="6927">
      <pivotArea dataOnly="0" labelOnly="1" fieldPosition="0">
        <references count="2">
          <reference field="0" count="1" selected="0">
            <x v="345"/>
          </reference>
          <reference field="1" count="1">
            <x v="820"/>
          </reference>
        </references>
      </pivotArea>
    </format>
    <format dxfId="6926">
      <pivotArea dataOnly="0" labelOnly="1" fieldPosition="0">
        <references count="2">
          <reference field="0" count="1" selected="0">
            <x v="346"/>
          </reference>
          <reference field="1" count="1">
            <x v="821"/>
          </reference>
        </references>
      </pivotArea>
    </format>
    <format dxfId="6925">
      <pivotArea dataOnly="0" labelOnly="1" fieldPosition="0">
        <references count="2">
          <reference field="0" count="1" selected="0">
            <x v="347"/>
          </reference>
          <reference field="1" count="1">
            <x v="822"/>
          </reference>
        </references>
      </pivotArea>
    </format>
    <format dxfId="6924">
      <pivotArea dataOnly="0" labelOnly="1" fieldPosition="0">
        <references count="2">
          <reference field="0" count="1" selected="0">
            <x v="348"/>
          </reference>
          <reference field="1" count="1">
            <x v="823"/>
          </reference>
        </references>
      </pivotArea>
    </format>
    <format dxfId="6923">
      <pivotArea dataOnly="0" labelOnly="1" fieldPosition="0">
        <references count="2">
          <reference field="0" count="1" selected="0">
            <x v="349"/>
          </reference>
          <reference field="1" count="1">
            <x v="824"/>
          </reference>
        </references>
      </pivotArea>
    </format>
    <format dxfId="6922">
      <pivotArea dataOnly="0" labelOnly="1" fieldPosition="0">
        <references count="2">
          <reference field="0" count="1" selected="0">
            <x v="350"/>
          </reference>
          <reference field="1" count="1">
            <x v="825"/>
          </reference>
        </references>
      </pivotArea>
    </format>
    <format dxfId="6921">
      <pivotArea dataOnly="0" labelOnly="1" fieldPosition="0">
        <references count="2">
          <reference field="0" count="1" selected="0">
            <x v="351"/>
          </reference>
          <reference field="1" count="1">
            <x v="826"/>
          </reference>
        </references>
      </pivotArea>
    </format>
    <format dxfId="6920">
      <pivotArea dataOnly="0" labelOnly="1" fieldPosition="0">
        <references count="2">
          <reference field="0" count="1" selected="0">
            <x v="352"/>
          </reference>
          <reference field="1" count="1">
            <x v="827"/>
          </reference>
        </references>
      </pivotArea>
    </format>
    <format dxfId="6919">
      <pivotArea dataOnly="0" labelOnly="1" fieldPosition="0">
        <references count="2">
          <reference field="0" count="1" selected="0">
            <x v="353"/>
          </reference>
          <reference field="1" count="1">
            <x v="828"/>
          </reference>
        </references>
      </pivotArea>
    </format>
    <format dxfId="6918">
      <pivotArea dataOnly="0" labelOnly="1" fieldPosition="0">
        <references count="2">
          <reference field="0" count="1" selected="0">
            <x v="354"/>
          </reference>
          <reference field="1" count="1">
            <x v="829"/>
          </reference>
        </references>
      </pivotArea>
    </format>
    <format dxfId="6917">
      <pivotArea dataOnly="0" labelOnly="1" fieldPosition="0">
        <references count="2">
          <reference field="0" count="1" selected="0">
            <x v="355"/>
          </reference>
          <reference field="1" count="1">
            <x v="830"/>
          </reference>
        </references>
      </pivotArea>
    </format>
    <format dxfId="6916">
      <pivotArea dataOnly="0" labelOnly="1" fieldPosition="0">
        <references count="2">
          <reference field="0" count="1" selected="0">
            <x v="356"/>
          </reference>
          <reference field="1" count="1">
            <x v="831"/>
          </reference>
        </references>
      </pivotArea>
    </format>
    <format dxfId="6915">
      <pivotArea dataOnly="0" labelOnly="1" fieldPosition="0">
        <references count="2">
          <reference field="0" count="1" selected="0">
            <x v="357"/>
          </reference>
          <reference field="1" count="1">
            <x v="832"/>
          </reference>
        </references>
      </pivotArea>
    </format>
    <format dxfId="6914">
      <pivotArea dataOnly="0" labelOnly="1" fieldPosition="0">
        <references count="2">
          <reference field="0" count="1" selected="0">
            <x v="358"/>
          </reference>
          <reference field="1" count="1">
            <x v="833"/>
          </reference>
        </references>
      </pivotArea>
    </format>
    <format dxfId="6913">
      <pivotArea dataOnly="0" labelOnly="1" fieldPosition="0">
        <references count="2">
          <reference field="0" count="1" selected="0">
            <x v="359"/>
          </reference>
          <reference field="1" count="1">
            <x v="834"/>
          </reference>
        </references>
      </pivotArea>
    </format>
    <format dxfId="6912">
      <pivotArea dataOnly="0" labelOnly="1" fieldPosition="0">
        <references count="2">
          <reference field="0" count="1" selected="0">
            <x v="360"/>
          </reference>
          <reference field="1" count="1">
            <x v="835"/>
          </reference>
        </references>
      </pivotArea>
    </format>
    <format dxfId="6911">
      <pivotArea dataOnly="0" labelOnly="1" fieldPosition="0">
        <references count="2">
          <reference field="0" count="1" selected="0">
            <x v="361"/>
          </reference>
          <reference field="1" count="1">
            <x v="836"/>
          </reference>
        </references>
      </pivotArea>
    </format>
    <format dxfId="6910">
      <pivotArea dataOnly="0" labelOnly="1" fieldPosition="0">
        <references count="2">
          <reference field="0" count="1" selected="0">
            <x v="362"/>
          </reference>
          <reference field="1" count="1">
            <x v="837"/>
          </reference>
        </references>
      </pivotArea>
    </format>
    <format dxfId="6909">
      <pivotArea dataOnly="0" labelOnly="1" fieldPosition="0">
        <references count="2">
          <reference field="0" count="1" selected="0">
            <x v="363"/>
          </reference>
          <reference field="1" count="1">
            <x v="838"/>
          </reference>
        </references>
      </pivotArea>
    </format>
    <format dxfId="6908">
      <pivotArea dataOnly="0" labelOnly="1" fieldPosition="0">
        <references count="2">
          <reference field="0" count="1" selected="0">
            <x v="364"/>
          </reference>
          <reference field="1" count="1">
            <x v="839"/>
          </reference>
        </references>
      </pivotArea>
    </format>
    <format dxfId="6907">
      <pivotArea dataOnly="0" labelOnly="1" fieldPosition="0">
        <references count="2">
          <reference field="0" count="1" selected="0">
            <x v="365"/>
          </reference>
          <reference field="1" count="1">
            <x v="840"/>
          </reference>
        </references>
      </pivotArea>
    </format>
    <format dxfId="6906">
      <pivotArea dataOnly="0" labelOnly="1" fieldPosition="0">
        <references count="2">
          <reference field="0" count="1" selected="0">
            <x v="366"/>
          </reference>
          <reference field="1" count="1">
            <x v="841"/>
          </reference>
        </references>
      </pivotArea>
    </format>
    <format dxfId="6905">
      <pivotArea dataOnly="0" labelOnly="1" fieldPosition="0">
        <references count="2">
          <reference field="0" count="1" selected="0">
            <x v="367"/>
          </reference>
          <reference field="1" count="1">
            <x v="842"/>
          </reference>
        </references>
      </pivotArea>
    </format>
    <format dxfId="6904">
      <pivotArea dataOnly="0" labelOnly="1" fieldPosition="0">
        <references count="2">
          <reference field="0" count="1" selected="0">
            <x v="368"/>
          </reference>
          <reference field="1" count="1">
            <x v="843"/>
          </reference>
        </references>
      </pivotArea>
    </format>
    <format dxfId="6903">
      <pivotArea dataOnly="0" labelOnly="1" fieldPosition="0">
        <references count="2">
          <reference field="0" count="1" selected="0">
            <x v="369"/>
          </reference>
          <reference field="1" count="1">
            <x v="844"/>
          </reference>
        </references>
      </pivotArea>
    </format>
    <format dxfId="6902">
      <pivotArea dataOnly="0" labelOnly="1" fieldPosition="0">
        <references count="2">
          <reference field="0" count="1" selected="0">
            <x v="370"/>
          </reference>
          <reference field="1" count="1">
            <x v="845"/>
          </reference>
        </references>
      </pivotArea>
    </format>
    <format dxfId="6901">
      <pivotArea dataOnly="0" labelOnly="1" fieldPosition="0">
        <references count="2">
          <reference field="0" count="1" selected="0">
            <x v="371"/>
          </reference>
          <reference field="1" count="1">
            <x v="846"/>
          </reference>
        </references>
      </pivotArea>
    </format>
    <format dxfId="6900">
      <pivotArea dataOnly="0" labelOnly="1" fieldPosition="0">
        <references count="2">
          <reference field="0" count="1" selected="0">
            <x v="372"/>
          </reference>
          <reference field="1" count="1">
            <x v="847"/>
          </reference>
        </references>
      </pivotArea>
    </format>
    <format dxfId="6899">
      <pivotArea dataOnly="0" labelOnly="1" fieldPosition="0">
        <references count="2">
          <reference field="0" count="1" selected="0">
            <x v="373"/>
          </reference>
          <reference field="1" count="1">
            <x v="848"/>
          </reference>
        </references>
      </pivotArea>
    </format>
    <format dxfId="6898">
      <pivotArea dataOnly="0" labelOnly="1" fieldPosition="0">
        <references count="2">
          <reference field="0" count="1" selected="0">
            <x v="374"/>
          </reference>
          <reference field="1" count="1">
            <x v="849"/>
          </reference>
        </references>
      </pivotArea>
    </format>
    <format dxfId="6897">
      <pivotArea dataOnly="0" labelOnly="1" fieldPosition="0">
        <references count="2">
          <reference field="0" count="1" selected="0">
            <x v="375"/>
          </reference>
          <reference field="1" count="1">
            <x v="850"/>
          </reference>
        </references>
      </pivotArea>
    </format>
    <format dxfId="6896">
      <pivotArea dataOnly="0" labelOnly="1" fieldPosition="0">
        <references count="2">
          <reference field="0" count="1" selected="0">
            <x v="376"/>
          </reference>
          <reference field="1" count="1">
            <x v="851"/>
          </reference>
        </references>
      </pivotArea>
    </format>
    <format dxfId="6895">
      <pivotArea dataOnly="0" labelOnly="1" fieldPosition="0">
        <references count="2">
          <reference field="0" count="1" selected="0">
            <x v="377"/>
          </reference>
          <reference field="1" count="1">
            <x v="852"/>
          </reference>
        </references>
      </pivotArea>
    </format>
    <format dxfId="6894">
      <pivotArea dataOnly="0" labelOnly="1" fieldPosition="0">
        <references count="2">
          <reference field="0" count="1" selected="0">
            <x v="378"/>
          </reference>
          <reference field="1" count="1">
            <x v="853"/>
          </reference>
        </references>
      </pivotArea>
    </format>
    <format dxfId="6893">
      <pivotArea dataOnly="0" labelOnly="1" fieldPosition="0">
        <references count="2">
          <reference field="0" count="1" selected="0">
            <x v="379"/>
          </reference>
          <reference field="1" count="1">
            <x v="854"/>
          </reference>
        </references>
      </pivotArea>
    </format>
    <format dxfId="6892">
      <pivotArea dataOnly="0" labelOnly="1" fieldPosition="0">
        <references count="2">
          <reference field="0" count="1" selected="0">
            <x v="380"/>
          </reference>
          <reference field="1" count="1">
            <x v="855"/>
          </reference>
        </references>
      </pivotArea>
    </format>
    <format dxfId="6891">
      <pivotArea dataOnly="0" labelOnly="1" fieldPosition="0">
        <references count="2">
          <reference field="0" count="1" selected="0">
            <x v="381"/>
          </reference>
          <reference field="1" count="1">
            <x v="856"/>
          </reference>
        </references>
      </pivotArea>
    </format>
    <format dxfId="6890">
      <pivotArea dataOnly="0" labelOnly="1" fieldPosition="0">
        <references count="2">
          <reference field="0" count="1" selected="0">
            <x v="382"/>
          </reference>
          <reference field="1" count="1">
            <x v="857"/>
          </reference>
        </references>
      </pivotArea>
    </format>
    <format dxfId="6889">
      <pivotArea dataOnly="0" labelOnly="1" fieldPosition="0">
        <references count="2">
          <reference field="0" count="1" selected="0">
            <x v="383"/>
          </reference>
          <reference field="1" count="1">
            <x v="858"/>
          </reference>
        </references>
      </pivotArea>
    </format>
    <format dxfId="6888">
      <pivotArea dataOnly="0" labelOnly="1" fieldPosition="0">
        <references count="2">
          <reference field="0" count="1" selected="0">
            <x v="384"/>
          </reference>
          <reference field="1" count="1">
            <x v="859"/>
          </reference>
        </references>
      </pivotArea>
    </format>
    <format dxfId="6887">
      <pivotArea dataOnly="0" labelOnly="1" fieldPosition="0">
        <references count="2">
          <reference field="0" count="1" selected="0">
            <x v="385"/>
          </reference>
          <reference field="1" count="1">
            <x v="860"/>
          </reference>
        </references>
      </pivotArea>
    </format>
    <format dxfId="6886">
      <pivotArea dataOnly="0" labelOnly="1" fieldPosition="0">
        <references count="2">
          <reference field="0" count="1" selected="0">
            <x v="386"/>
          </reference>
          <reference field="1" count="1">
            <x v="861"/>
          </reference>
        </references>
      </pivotArea>
    </format>
    <format dxfId="6885">
      <pivotArea dataOnly="0" labelOnly="1" fieldPosition="0">
        <references count="2">
          <reference field="0" count="1" selected="0">
            <x v="387"/>
          </reference>
          <reference field="1" count="1">
            <x v="862"/>
          </reference>
        </references>
      </pivotArea>
    </format>
    <format dxfId="6884">
      <pivotArea dataOnly="0" labelOnly="1" fieldPosition="0">
        <references count="2">
          <reference field="0" count="1" selected="0">
            <x v="388"/>
          </reference>
          <reference field="1" count="1">
            <x v="863"/>
          </reference>
        </references>
      </pivotArea>
    </format>
    <format dxfId="6883">
      <pivotArea dataOnly="0" labelOnly="1" fieldPosition="0">
        <references count="2">
          <reference field="0" count="1" selected="0">
            <x v="389"/>
          </reference>
          <reference field="1" count="1">
            <x v="864"/>
          </reference>
        </references>
      </pivotArea>
    </format>
    <format dxfId="6882">
      <pivotArea dataOnly="0" labelOnly="1" fieldPosition="0">
        <references count="2">
          <reference field="0" count="1" selected="0">
            <x v="390"/>
          </reference>
          <reference field="1" count="1">
            <x v="865"/>
          </reference>
        </references>
      </pivotArea>
    </format>
    <format dxfId="6881">
      <pivotArea dataOnly="0" labelOnly="1" fieldPosition="0">
        <references count="2">
          <reference field="0" count="1" selected="0">
            <x v="391"/>
          </reference>
          <reference field="1" count="1">
            <x v="866"/>
          </reference>
        </references>
      </pivotArea>
    </format>
    <format dxfId="6880">
      <pivotArea dataOnly="0" labelOnly="1" fieldPosition="0">
        <references count="2">
          <reference field="0" count="1" selected="0">
            <x v="392"/>
          </reference>
          <reference field="1" count="1">
            <x v="867"/>
          </reference>
        </references>
      </pivotArea>
    </format>
    <format dxfId="6879">
      <pivotArea dataOnly="0" labelOnly="1" fieldPosition="0">
        <references count="2">
          <reference field="0" count="1" selected="0">
            <x v="393"/>
          </reference>
          <reference field="1" count="1">
            <x v="868"/>
          </reference>
        </references>
      </pivotArea>
    </format>
    <format dxfId="6878">
      <pivotArea dataOnly="0" labelOnly="1" fieldPosition="0">
        <references count="2">
          <reference field="0" count="1" selected="0">
            <x v="394"/>
          </reference>
          <reference field="1" count="1">
            <x v="869"/>
          </reference>
        </references>
      </pivotArea>
    </format>
    <format dxfId="6877">
      <pivotArea dataOnly="0" labelOnly="1" fieldPosition="0">
        <references count="2">
          <reference field="0" count="1" selected="0">
            <x v="395"/>
          </reference>
          <reference field="1" count="1">
            <x v="870"/>
          </reference>
        </references>
      </pivotArea>
    </format>
    <format dxfId="6876">
      <pivotArea dataOnly="0" labelOnly="1" fieldPosition="0">
        <references count="2">
          <reference field="0" count="1" selected="0">
            <x v="396"/>
          </reference>
          <reference field="1" count="1">
            <x v="871"/>
          </reference>
        </references>
      </pivotArea>
    </format>
    <format dxfId="6875">
      <pivotArea dataOnly="0" labelOnly="1" fieldPosition="0">
        <references count="2">
          <reference field="0" count="1" selected="0">
            <x v="397"/>
          </reference>
          <reference field="1" count="1">
            <x v="872"/>
          </reference>
        </references>
      </pivotArea>
    </format>
    <format dxfId="6874">
      <pivotArea dataOnly="0" labelOnly="1" fieldPosition="0">
        <references count="2">
          <reference field="0" count="1" selected="0">
            <x v="398"/>
          </reference>
          <reference field="1" count="1">
            <x v="873"/>
          </reference>
        </references>
      </pivotArea>
    </format>
    <format dxfId="6873">
      <pivotArea dataOnly="0" labelOnly="1" fieldPosition="0">
        <references count="2">
          <reference field="0" count="1" selected="0">
            <x v="399"/>
          </reference>
          <reference field="1" count="1">
            <x v="874"/>
          </reference>
        </references>
      </pivotArea>
    </format>
    <format dxfId="6872">
      <pivotArea dataOnly="0" labelOnly="1" fieldPosition="0">
        <references count="2">
          <reference field="0" count="1" selected="0">
            <x v="400"/>
          </reference>
          <reference field="1" count="1">
            <x v="875"/>
          </reference>
        </references>
      </pivotArea>
    </format>
    <format dxfId="6871">
      <pivotArea dataOnly="0" labelOnly="1" fieldPosition="0">
        <references count="2">
          <reference field="0" count="1" selected="0">
            <x v="401"/>
          </reference>
          <reference field="1" count="1">
            <x v="876"/>
          </reference>
        </references>
      </pivotArea>
    </format>
    <format dxfId="6870">
      <pivotArea dataOnly="0" labelOnly="1" fieldPosition="0">
        <references count="2">
          <reference field="0" count="1" selected="0">
            <x v="402"/>
          </reference>
          <reference field="1" count="1">
            <x v="877"/>
          </reference>
        </references>
      </pivotArea>
    </format>
    <format dxfId="6869">
      <pivotArea dataOnly="0" labelOnly="1" fieldPosition="0">
        <references count="2">
          <reference field="0" count="1" selected="0">
            <x v="403"/>
          </reference>
          <reference field="1" count="1">
            <x v="878"/>
          </reference>
        </references>
      </pivotArea>
    </format>
    <format dxfId="6868">
      <pivotArea dataOnly="0" labelOnly="1" fieldPosition="0">
        <references count="2">
          <reference field="0" count="1" selected="0">
            <x v="404"/>
          </reference>
          <reference field="1" count="1">
            <x v="879"/>
          </reference>
        </references>
      </pivotArea>
    </format>
    <format dxfId="6867">
      <pivotArea dataOnly="0" labelOnly="1" fieldPosition="0">
        <references count="2">
          <reference field="0" count="1" selected="0">
            <x v="405"/>
          </reference>
          <reference field="1" count="1">
            <x v="880"/>
          </reference>
        </references>
      </pivotArea>
    </format>
    <format dxfId="6866">
      <pivotArea dataOnly="0" labelOnly="1" fieldPosition="0">
        <references count="2">
          <reference field="0" count="1" selected="0">
            <x v="406"/>
          </reference>
          <reference field="1" count="1">
            <x v="881"/>
          </reference>
        </references>
      </pivotArea>
    </format>
    <format dxfId="6865">
      <pivotArea dataOnly="0" labelOnly="1" fieldPosition="0">
        <references count="2">
          <reference field="0" count="1" selected="0">
            <x v="407"/>
          </reference>
          <reference field="1" count="1">
            <x v="882"/>
          </reference>
        </references>
      </pivotArea>
    </format>
    <format dxfId="6864">
      <pivotArea dataOnly="0" labelOnly="1" fieldPosition="0">
        <references count="2">
          <reference field="0" count="1" selected="0">
            <x v="408"/>
          </reference>
          <reference field="1" count="1">
            <x v="883"/>
          </reference>
        </references>
      </pivotArea>
    </format>
    <format dxfId="6863">
      <pivotArea dataOnly="0" labelOnly="1" fieldPosition="0">
        <references count="2">
          <reference field="0" count="1" selected="0">
            <x v="409"/>
          </reference>
          <reference field="1" count="1">
            <x v="884"/>
          </reference>
        </references>
      </pivotArea>
    </format>
    <format dxfId="6862">
      <pivotArea dataOnly="0" labelOnly="1" fieldPosition="0">
        <references count="2">
          <reference field="0" count="1" selected="0">
            <x v="410"/>
          </reference>
          <reference field="1" count="1">
            <x v="885"/>
          </reference>
        </references>
      </pivotArea>
    </format>
    <format dxfId="6861">
      <pivotArea dataOnly="0" labelOnly="1" fieldPosition="0">
        <references count="2">
          <reference field="0" count="1" selected="0">
            <x v="411"/>
          </reference>
          <reference field="1" count="1">
            <x v="886"/>
          </reference>
        </references>
      </pivotArea>
    </format>
    <format dxfId="6860">
      <pivotArea dataOnly="0" labelOnly="1" fieldPosition="0">
        <references count="2">
          <reference field="0" count="1" selected="0">
            <x v="412"/>
          </reference>
          <reference field="1" count="1">
            <x v="887"/>
          </reference>
        </references>
      </pivotArea>
    </format>
    <format dxfId="6859">
      <pivotArea dataOnly="0" labelOnly="1" fieldPosition="0">
        <references count="2">
          <reference field="0" count="1" selected="0">
            <x v="413"/>
          </reference>
          <reference field="1" count="1">
            <x v="888"/>
          </reference>
        </references>
      </pivotArea>
    </format>
    <format dxfId="6858">
      <pivotArea dataOnly="0" labelOnly="1" fieldPosition="0">
        <references count="2">
          <reference field="0" count="1" selected="0">
            <x v="414"/>
          </reference>
          <reference field="1" count="1">
            <x v="889"/>
          </reference>
        </references>
      </pivotArea>
    </format>
    <format dxfId="6857">
      <pivotArea dataOnly="0" labelOnly="1" fieldPosition="0">
        <references count="2">
          <reference field="0" count="1" selected="0">
            <x v="415"/>
          </reference>
          <reference field="1" count="1">
            <x v="890"/>
          </reference>
        </references>
      </pivotArea>
    </format>
    <format dxfId="6856">
      <pivotArea dataOnly="0" labelOnly="1" fieldPosition="0">
        <references count="2">
          <reference field="0" count="1" selected="0">
            <x v="416"/>
          </reference>
          <reference field="1" count="1">
            <x v="891"/>
          </reference>
        </references>
      </pivotArea>
    </format>
    <format dxfId="6855">
      <pivotArea dataOnly="0" labelOnly="1" fieldPosition="0">
        <references count="2">
          <reference field="0" count="1" selected="0">
            <x v="417"/>
          </reference>
          <reference field="1" count="1">
            <x v="892"/>
          </reference>
        </references>
      </pivotArea>
    </format>
    <format dxfId="6854">
      <pivotArea dataOnly="0" labelOnly="1" fieldPosition="0">
        <references count="2">
          <reference field="0" count="1" selected="0">
            <x v="418"/>
          </reference>
          <reference field="1" count="1">
            <x v="893"/>
          </reference>
        </references>
      </pivotArea>
    </format>
    <format dxfId="6853">
      <pivotArea dataOnly="0" labelOnly="1" fieldPosition="0">
        <references count="2">
          <reference field="0" count="1" selected="0">
            <x v="419"/>
          </reference>
          <reference field="1" count="1">
            <x v="894"/>
          </reference>
        </references>
      </pivotArea>
    </format>
    <format dxfId="6852">
      <pivotArea dataOnly="0" labelOnly="1" fieldPosition="0">
        <references count="2">
          <reference field="0" count="1" selected="0">
            <x v="420"/>
          </reference>
          <reference field="1" count="1">
            <x v="895"/>
          </reference>
        </references>
      </pivotArea>
    </format>
    <format dxfId="6851">
      <pivotArea dataOnly="0" labelOnly="1" fieldPosition="0">
        <references count="2">
          <reference field="0" count="1" selected="0">
            <x v="421"/>
          </reference>
          <reference field="1" count="1">
            <x v="896"/>
          </reference>
        </references>
      </pivotArea>
    </format>
    <format dxfId="6850">
      <pivotArea dataOnly="0" labelOnly="1" fieldPosition="0">
        <references count="2">
          <reference field="0" count="1" selected="0">
            <x v="422"/>
          </reference>
          <reference field="1" count="1">
            <x v="897"/>
          </reference>
        </references>
      </pivotArea>
    </format>
    <format dxfId="6849">
      <pivotArea dataOnly="0" labelOnly="1" fieldPosition="0">
        <references count="2">
          <reference field="0" count="1" selected="0">
            <x v="423"/>
          </reference>
          <reference field="1" count="1">
            <x v="898"/>
          </reference>
        </references>
      </pivotArea>
    </format>
    <format dxfId="6848">
      <pivotArea dataOnly="0" labelOnly="1" fieldPosition="0">
        <references count="2">
          <reference field="0" count="1" selected="0">
            <x v="424"/>
          </reference>
          <reference field="1" count="1">
            <x v="899"/>
          </reference>
        </references>
      </pivotArea>
    </format>
    <format dxfId="6847">
      <pivotArea dataOnly="0" labelOnly="1" fieldPosition="0">
        <references count="2">
          <reference field="0" count="1" selected="0">
            <x v="425"/>
          </reference>
          <reference field="1" count="1">
            <x v="900"/>
          </reference>
        </references>
      </pivotArea>
    </format>
    <format dxfId="6846">
      <pivotArea dataOnly="0" labelOnly="1" fieldPosition="0">
        <references count="2">
          <reference field="0" count="1" selected="0">
            <x v="426"/>
          </reference>
          <reference field="1" count="1">
            <x v="901"/>
          </reference>
        </references>
      </pivotArea>
    </format>
    <format dxfId="6845">
      <pivotArea dataOnly="0" labelOnly="1" fieldPosition="0">
        <references count="2">
          <reference field="0" count="1" selected="0">
            <x v="427"/>
          </reference>
          <reference field="1" count="1">
            <x v="902"/>
          </reference>
        </references>
      </pivotArea>
    </format>
    <format dxfId="6844">
      <pivotArea dataOnly="0" labelOnly="1" fieldPosition="0">
        <references count="2">
          <reference field="0" count="1" selected="0">
            <x v="428"/>
          </reference>
          <reference field="1" count="1">
            <x v="903"/>
          </reference>
        </references>
      </pivotArea>
    </format>
    <format dxfId="6843">
      <pivotArea dataOnly="0" labelOnly="1" fieldPosition="0">
        <references count="2">
          <reference field="0" count="1" selected="0">
            <x v="429"/>
          </reference>
          <reference field="1" count="1">
            <x v="904"/>
          </reference>
        </references>
      </pivotArea>
    </format>
    <format dxfId="6842">
      <pivotArea dataOnly="0" labelOnly="1" fieldPosition="0">
        <references count="2">
          <reference field="0" count="1" selected="0">
            <x v="430"/>
          </reference>
          <reference field="1" count="1">
            <x v="905"/>
          </reference>
        </references>
      </pivotArea>
    </format>
    <format dxfId="6841">
      <pivotArea dataOnly="0" labelOnly="1" fieldPosition="0">
        <references count="2">
          <reference field="0" count="1" selected="0">
            <x v="431"/>
          </reference>
          <reference field="1" count="1">
            <x v="906"/>
          </reference>
        </references>
      </pivotArea>
    </format>
    <format dxfId="6840">
      <pivotArea dataOnly="0" labelOnly="1" fieldPosition="0">
        <references count="2">
          <reference field="0" count="1" selected="0">
            <x v="432"/>
          </reference>
          <reference field="1" count="1">
            <x v="907"/>
          </reference>
        </references>
      </pivotArea>
    </format>
    <format dxfId="6839">
      <pivotArea dataOnly="0" labelOnly="1" fieldPosition="0">
        <references count="2">
          <reference field="0" count="1" selected="0">
            <x v="433"/>
          </reference>
          <reference field="1" count="1">
            <x v="908"/>
          </reference>
        </references>
      </pivotArea>
    </format>
    <format dxfId="6838">
      <pivotArea dataOnly="0" labelOnly="1" fieldPosition="0">
        <references count="2">
          <reference field="0" count="1" selected="0">
            <x v="434"/>
          </reference>
          <reference field="1" count="1">
            <x v="909"/>
          </reference>
        </references>
      </pivotArea>
    </format>
    <format dxfId="6837">
      <pivotArea dataOnly="0" labelOnly="1" fieldPosition="0">
        <references count="2">
          <reference field="0" count="1" selected="0">
            <x v="435"/>
          </reference>
          <reference field="1" count="1">
            <x v="910"/>
          </reference>
        </references>
      </pivotArea>
    </format>
    <format dxfId="6836">
      <pivotArea dataOnly="0" labelOnly="1" fieldPosition="0">
        <references count="2">
          <reference field="0" count="1" selected="0">
            <x v="436"/>
          </reference>
          <reference field="1" count="1">
            <x v="911"/>
          </reference>
        </references>
      </pivotArea>
    </format>
    <format dxfId="6835">
      <pivotArea dataOnly="0" labelOnly="1" fieldPosition="0">
        <references count="2">
          <reference field="0" count="1" selected="0">
            <x v="437"/>
          </reference>
          <reference field="1" count="1">
            <x v="912"/>
          </reference>
        </references>
      </pivotArea>
    </format>
    <format dxfId="6834">
      <pivotArea dataOnly="0" labelOnly="1" fieldPosition="0">
        <references count="2">
          <reference field="0" count="1" selected="0">
            <x v="438"/>
          </reference>
          <reference field="1" count="1">
            <x v="913"/>
          </reference>
        </references>
      </pivotArea>
    </format>
    <format dxfId="6833">
      <pivotArea dataOnly="0" labelOnly="1" fieldPosition="0">
        <references count="2">
          <reference field="0" count="1" selected="0">
            <x v="439"/>
          </reference>
          <reference field="1" count="1">
            <x v="914"/>
          </reference>
        </references>
      </pivotArea>
    </format>
    <format dxfId="6832">
      <pivotArea dataOnly="0" labelOnly="1" fieldPosition="0">
        <references count="2">
          <reference field="0" count="1" selected="0">
            <x v="440"/>
          </reference>
          <reference field="1" count="1">
            <x v="915"/>
          </reference>
        </references>
      </pivotArea>
    </format>
    <format dxfId="6831">
      <pivotArea dataOnly="0" labelOnly="1" fieldPosition="0">
        <references count="2">
          <reference field="0" count="1" selected="0">
            <x v="441"/>
          </reference>
          <reference field="1" count="1">
            <x v="916"/>
          </reference>
        </references>
      </pivotArea>
    </format>
    <format dxfId="6830">
      <pivotArea dataOnly="0" labelOnly="1" fieldPosition="0">
        <references count="2">
          <reference field="0" count="1" selected="0">
            <x v="442"/>
          </reference>
          <reference field="1" count="1">
            <x v="917"/>
          </reference>
        </references>
      </pivotArea>
    </format>
    <format dxfId="6829">
      <pivotArea dataOnly="0" labelOnly="1" fieldPosition="0">
        <references count="2">
          <reference field="0" count="1" selected="0">
            <x v="443"/>
          </reference>
          <reference field="1" count="1">
            <x v="918"/>
          </reference>
        </references>
      </pivotArea>
    </format>
    <format dxfId="6828">
      <pivotArea dataOnly="0" labelOnly="1" fieldPosition="0">
        <references count="2">
          <reference field="0" count="1" selected="0">
            <x v="444"/>
          </reference>
          <reference field="1" count="1">
            <x v="919"/>
          </reference>
        </references>
      </pivotArea>
    </format>
    <format dxfId="6827">
      <pivotArea dataOnly="0" labelOnly="1" fieldPosition="0">
        <references count="2">
          <reference field="0" count="1" selected="0">
            <x v="445"/>
          </reference>
          <reference field="1" count="1">
            <x v="920"/>
          </reference>
        </references>
      </pivotArea>
    </format>
    <format dxfId="6826">
      <pivotArea dataOnly="0" labelOnly="1" fieldPosition="0">
        <references count="2">
          <reference field="0" count="1" selected="0">
            <x v="446"/>
          </reference>
          <reference field="1" count="1">
            <x v="921"/>
          </reference>
        </references>
      </pivotArea>
    </format>
    <format dxfId="6825">
      <pivotArea dataOnly="0" labelOnly="1" fieldPosition="0">
        <references count="2">
          <reference field="0" count="1" selected="0">
            <x v="447"/>
          </reference>
          <reference field="1" count="1">
            <x v="922"/>
          </reference>
        </references>
      </pivotArea>
    </format>
    <format dxfId="6824">
      <pivotArea dataOnly="0" labelOnly="1" fieldPosition="0">
        <references count="2">
          <reference field="0" count="1" selected="0">
            <x v="448"/>
          </reference>
          <reference field="1" count="1">
            <x v="923"/>
          </reference>
        </references>
      </pivotArea>
    </format>
    <format dxfId="6823">
      <pivotArea dataOnly="0" labelOnly="1" fieldPosition="0">
        <references count="2">
          <reference field="0" count="1" selected="0">
            <x v="449"/>
          </reference>
          <reference field="1" count="1">
            <x v="924"/>
          </reference>
        </references>
      </pivotArea>
    </format>
    <format dxfId="6822">
      <pivotArea dataOnly="0" labelOnly="1" fieldPosition="0">
        <references count="2">
          <reference field="0" count="1" selected="0">
            <x v="450"/>
          </reference>
          <reference field="1" count="1">
            <x v="925"/>
          </reference>
        </references>
      </pivotArea>
    </format>
    <format dxfId="6821">
      <pivotArea dataOnly="0" labelOnly="1" fieldPosition="0">
        <references count="2">
          <reference field="0" count="1" selected="0">
            <x v="451"/>
          </reference>
          <reference field="1" count="1">
            <x v="926"/>
          </reference>
        </references>
      </pivotArea>
    </format>
    <format dxfId="6820">
      <pivotArea dataOnly="0" labelOnly="1" fieldPosition="0">
        <references count="2">
          <reference field="0" count="1" selected="0">
            <x v="452"/>
          </reference>
          <reference field="1" count="1">
            <x v="927"/>
          </reference>
        </references>
      </pivotArea>
    </format>
    <format dxfId="6819">
      <pivotArea dataOnly="0" labelOnly="1" fieldPosition="0">
        <references count="2">
          <reference field="0" count="1" selected="0">
            <x v="453"/>
          </reference>
          <reference field="1" count="1">
            <x v="928"/>
          </reference>
        </references>
      </pivotArea>
    </format>
    <format dxfId="6818">
      <pivotArea dataOnly="0" labelOnly="1" fieldPosition="0">
        <references count="2">
          <reference field="0" count="1" selected="0">
            <x v="454"/>
          </reference>
          <reference field="1" count="1">
            <x v="929"/>
          </reference>
        </references>
      </pivotArea>
    </format>
    <format dxfId="6817">
      <pivotArea dataOnly="0" labelOnly="1" fieldPosition="0">
        <references count="2">
          <reference field="0" count="1" selected="0">
            <x v="455"/>
          </reference>
          <reference field="1" count="1">
            <x v="930"/>
          </reference>
        </references>
      </pivotArea>
    </format>
    <format dxfId="6816">
      <pivotArea dataOnly="0" labelOnly="1" fieldPosition="0">
        <references count="2">
          <reference field="0" count="1" selected="0">
            <x v="456"/>
          </reference>
          <reference field="1" count="1">
            <x v="931"/>
          </reference>
        </references>
      </pivotArea>
    </format>
    <format dxfId="6815">
      <pivotArea dataOnly="0" labelOnly="1" fieldPosition="0">
        <references count="2">
          <reference field="0" count="1" selected="0">
            <x v="457"/>
          </reference>
          <reference field="1" count="1">
            <x v="932"/>
          </reference>
        </references>
      </pivotArea>
    </format>
    <format dxfId="6814">
      <pivotArea dataOnly="0" labelOnly="1" fieldPosition="0">
        <references count="2">
          <reference field="0" count="1" selected="0">
            <x v="458"/>
          </reference>
          <reference field="1" count="1">
            <x v="933"/>
          </reference>
        </references>
      </pivotArea>
    </format>
    <format dxfId="6813">
      <pivotArea dataOnly="0" labelOnly="1" fieldPosition="0">
        <references count="2">
          <reference field="0" count="1" selected="0">
            <x v="459"/>
          </reference>
          <reference field="1" count="1">
            <x v="934"/>
          </reference>
        </references>
      </pivotArea>
    </format>
    <format dxfId="6812">
      <pivotArea dataOnly="0" labelOnly="1" fieldPosition="0">
        <references count="2">
          <reference field="0" count="1" selected="0">
            <x v="460"/>
          </reference>
          <reference field="1" count="1">
            <x v="935"/>
          </reference>
        </references>
      </pivotArea>
    </format>
    <format dxfId="6811">
      <pivotArea dataOnly="0" labelOnly="1" fieldPosition="0">
        <references count="2">
          <reference field="0" count="1" selected="0">
            <x v="461"/>
          </reference>
          <reference field="1" count="1">
            <x v="936"/>
          </reference>
        </references>
      </pivotArea>
    </format>
    <format dxfId="6810">
      <pivotArea dataOnly="0" labelOnly="1" fieldPosition="0">
        <references count="2">
          <reference field="0" count="1" selected="0">
            <x v="462"/>
          </reference>
          <reference field="1" count="1">
            <x v="937"/>
          </reference>
        </references>
      </pivotArea>
    </format>
    <format dxfId="6809">
      <pivotArea dataOnly="0" labelOnly="1" fieldPosition="0">
        <references count="2">
          <reference field="0" count="1" selected="0">
            <x v="463"/>
          </reference>
          <reference field="1" count="1">
            <x v="938"/>
          </reference>
        </references>
      </pivotArea>
    </format>
    <format dxfId="6808">
      <pivotArea dataOnly="0" labelOnly="1" fieldPosition="0">
        <references count="2">
          <reference field="0" count="1" selected="0">
            <x v="464"/>
          </reference>
          <reference field="1" count="1">
            <x v="939"/>
          </reference>
        </references>
      </pivotArea>
    </format>
    <format dxfId="6807">
      <pivotArea dataOnly="0" labelOnly="1" fieldPosition="0">
        <references count="2">
          <reference field="0" count="1" selected="0">
            <x v="465"/>
          </reference>
          <reference field="1" count="1">
            <x v="940"/>
          </reference>
        </references>
      </pivotArea>
    </format>
    <format dxfId="6806">
      <pivotArea dataOnly="0" labelOnly="1" fieldPosition="0">
        <references count="2">
          <reference field="0" count="1" selected="0">
            <x v="466"/>
          </reference>
          <reference field="1" count="1">
            <x v="941"/>
          </reference>
        </references>
      </pivotArea>
    </format>
    <format dxfId="6805">
      <pivotArea dataOnly="0" labelOnly="1" fieldPosition="0">
        <references count="2">
          <reference field="0" count="1" selected="0">
            <x v="467"/>
          </reference>
          <reference field="1" count="1">
            <x v="942"/>
          </reference>
        </references>
      </pivotArea>
    </format>
    <format dxfId="6804">
      <pivotArea dataOnly="0" labelOnly="1" fieldPosition="0">
        <references count="2">
          <reference field="0" count="1" selected="0">
            <x v="468"/>
          </reference>
          <reference field="1" count="1">
            <x v="943"/>
          </reference>
        </references>
      </pivotArea>
    </format>
    <format dxfId="6803">
      <pivotArea dataOnly="0" labelOnly="1" fieldPosition="0">
        <references count="2">
          <reference field="0" count="1" selected="0">
            <x v="469"/>
          </reference>
          <reference field="1" count="1">
            <x v="944"/>
          </reference>
        </references>
      </pivotArea>
    </format>
    <format dxfId="6802">
      <pivotArea dataOnly="0" labelOnly="1" fieldPosition="0">
        <references count="2">
          <reference field="0" count="1" selected="0">
            <x v="470"/>
          </reference>
          <reference field="1" count="1">
            <x v="945"/>
          </reference>
        </references>
      </pivotArea>
    </format>
    <format dxfId="6801">
      <pivotArea dataOnly="0" labelOnly="1" fieldPosition="0">
        <references count="2">
          <reference field="0" count="1" selected="0">
            <x v="471"/>
          </reference>
          <reference field="1" count="1">
            <x v="946"/>
          </reference>
        </references>
      </pivotArea>
    </format>
    <format dxfId="6800">
      <pivotArea dataOnly="0" labelOnly="1" fieldPosition="0">
        <references count="2">
          <reference field="0" count="1" selected="0">
            <x v="472"/>
          </reference>
          <reference field="1" count="1">
            <x v="947"/>
          </reference>
        </references>
      </pivotArea>
    </format>
    <format dxfId="6799">
      <pivotArea dataOnly="0" labelOnly="1" fieldPosition="0">
        <references count="2">
          <reference field="0" count="1" selected="0">
            <x v="473"/>
          </reference>
          <reference field="1" count="1">
            <x v="948"/>
          </reference>
        </references>
      </pivotArea>
    </format>
    <format dxfId="6798">
      <pivotArea dataOnly="0" labelOnly="1" fieldPosition="0">
        <references count="2">
          <reference field="0" count="1" selected="0">
            <x v="474"/>
          </reference>
          <reference field="1" count="1">
            <x v="949"/>
          </reference>
        </references>
      </pivotArea>
    </format>
    <format dxfId="6797">
      <pivotArea dataOnly="0" labelOnly="1" fieldPosition="0">
        <references count="2">
          <reference field="0" count="1" selected="0">
            <x v="475"/>
          </reference>
          <reference field="1" count="1">
            <x v="950"/>
          </reference>
        </references>
      </pivotArea>
    </format>
    <format dxfId="6796">
      <pivotArea dataOnly="0" labelOnly="1" fieldPosition="0">
        <references count="2">
          <reference field="0" count="1" selected="0">
            <x v="476"/>
          </reference>
          <reference field="1" count="1">
            <x v="951"/>
          </reference>
        </references>
      </pivotArea>
    </format>
    <format dxfId="6795">
      <pivotArea dataOnly="0" labelOnly="1" fieldPosition="0">
        <references count="2">
          <reference field="0" count="1" selected="0">
            <x v="477"/>
          </reference>
          <reference field="1" count="1">
            <x v="952"/>
          </reference>
        </references>
      </pivotArea>
    </format>
    <format dxfId="6794">
      <pivotArea dataOnly="0" labelOnly="1" fieldPosition="0">
        <references count="2">
          <reference field="0" count="1" selected="0">
            <x v="478"/>
          </reference>
          <reference field="1" count="1">
            <x v="953"/>
          </reference>
        </references>
      </pivotArea>
    </format>
    <format dxfId="6793">
      <pivotArea dataOnly="0" labelOnly="1" fieldPosition="0">
        <references count="2">
          <reference field="0" count="1" selected="0">
            <x v="479"/>
          </reference>
          <reference field="1" count="1">
            <x v="954"/>
          </reference>
        </references>
      </pivotArea>
    </format>
    <format dxfId="6792">
      <pivotArea dataOnly="0" labelOnly="1" fieldPosition="0">
        <references count="2">
          <reference field="0" count="1" selected="0">
            <x v="480"/>
          </reference>
          <reference field="1" count="1">
            <x v="955"/>
          </reference>
        </references>
      </pivotArea>
    </format>
    <format dxfId="6791">
      <pivotArea dataOnly="0" labelOnly="1" fieldPosition="0">
        <references count="2">
          <reference field="0" count="1" selected="0">
            <x v="481"/>
          </reference>
          <reference field="1" count="1">
            <x v="956"/>
          </reference>
        </references>
      </pivotArea>
    </format>
    <format dxfId="6790">
      <pivotArea dataOnly="0" labelOnly="1" fieldPosition="0">
        <references count="2">
          <reference field="0" count="1" selected="0">
            <x v="482"/>
          </reference>
          <reference field="1" count="1">
            <x v="957"/>
          </reference>
        </references>
      </pivotArea>
    </format>
    <format dxfId="6789">
      <pivotArea dataOnly="0" labelOnly="1" fieldPosition="0">
        <references count="2">
          <reference field="0" count="1" selected="0">
            <x v="483"/>
          </reference>
          <reference field="1" count="1">
            <x v="958"/>
          </reference>
        </references>
      </pivotArea>
    </format>
    <format dxfId="6788">
      <pivotArea dataOnly="0" labelOnly="1" fieldPosition="0">
        <references count="2">
          <reference field="0" count="1" selected="0">
            <x v="484"/>
          </reference>
          <reference field="1" count="1">
            <x v="959"/>
          </reference>
        </references>
      </pivotArea>
    </format>
    <format dxfId="6787">
      <pivotArea dataOnly="0" labelOnly="1" fieldPosition="0">
        <references count="4">
          <reference field="0" count="1" selected="0">
            <x v="2"/>
          </reference>
          <reference field="1" count="1" selected="0">
            <x v="1"/>
          </reference>
          <reference field="2" count="1" selected="0">
            <x v="1"/>
          </reference>
          <reference field="3" count="1">
            <x v="484"/>
          </reference>
        </references>
      </pivotArea>
    </format>
    <format dxfId="6786">
      <pivotArea dataOnly="0" labelOnly="1" fieldPosition="0">
        <references count="4">
          <reference field="0" count="1" selected="0">
            <x v="3"/>
          </reference>
          <reference field="1" count="1" selected="0">
            <x v="2"/>
          </reference>
          <reference field="2" count="1" selected="0">
            <x v="2"/>
          </reference>
          <reference field="3" count="1">
            <x v="485"/>
          </reference>
        </references>
      </pivotArea>
    </format>
    <format dxfId="6785">
      <pivotArea dataOnly="0" labelOnly="1" fieldPosition="0">
        <references count="4">
          <reference field="0" count="1" selected="0">
            <x v="8"/>
          </reference>
          <reference field="1" count="1" selected="0">
            <x v="483"/>
          </reference>
          <reference field="2" count="1" selected="0">
            <x v="484"/>
          </reference>
          <reference field="3" count="1">
            <x v="486"/>
          </reference>
        </references>
      </pivotArea>
    </format>
    <format dxfId="6784">
      <pivotArea dataOnly="0" labelOnly="1" fieldPosition="0">
        <references count="4">
          <reference field="0" count="1" selected="0">
            <x v="9"/>
          </reference>
          <reference field="1" count="1" selected="0">
            <x v="484"/>
          </reference>
          <reference field="2" count="1" selected="0">
            <x v="485"/>
          </reference>
          <reference field="3" count="1">
            <x v="487"/>
          </reference>
        </references>
      </pivotArea>
    </format>
    <format dxfId="6783">
      <pivotArea dataOnly="0" labelOnly="1" fieldPosition="0">
        <references count="4">
          <reference field="0" count="1" selected="0">
            <x v="10"/>
          </reference>
          <reference field="1" count="1" selected="0">
            <x v="485"/>
          </reference>
          <reference field="2" count="1" selected="0">
            <x v="486"/>
          </reference>
          <reference field="3" count="1">
            <x v="488"/>
          </reference>
        </references>
      </pivotArea>
    </format>
    <format dxfId="6782">
      <pivotArea dataOnly="0" labelOnly="1" fieldPosition="0">
        <references count="4">
          <reference field="0" count="1" selected="0">
            <x v="11"/>
          </reference>
          <reference field="1" count="1" selected="0">
            <x v="486"/>
          </reference>
          <reference field="2" count="1" selected="0">
            <x v="487"/>
          </reference>
          <reference field="3" count="1">
            <x v="489"/>
          </reference>
        </references>
      </pivotArea>
    </format>
    <format dxfId="6781">
      <pivotArea dataOnly="0" labelOnly="1" fieldPosition="0">
        <references count="4">
          <reference field="0" count="1" selected="0">
            <x v="12"/>
          </reference>
          <reference field="1" count="1" selected="0">
            <x v="487"/>
          </reference>
          <reference field="2" count="1" selected="0">
            <x v="488"/>
          </reference>
          <reference field="3" count="1">
            <x v="490"/>
          </reference>
        </references>
      </pivotArea>
    </format>
    <format dxfId="6780">
      <pivotArea dataOnly="0" labelOnly="1" fieldPosition="0">
        <references count="4">
          <reference field="0" count="1" selected="0">
            <x v="13"/>
          </reference>
          <reference field="1" count="1" selected="0">
            <x v="488"/>
          </reference>
          <reference field="2" count="1" selected="0">
            <x v="489"/>
          </reference>
          <reference field="3" count="1">
            <x v="491"/>
          </reference>
        </references>
      </pivotArea>
    </format>
    <format dxfId="6779">
      <pivotArea dataOnly="0" labelOnly="1" fieldPosition="0">
        <references count="4">
          <reference field="0" count="1" selected="0">
            <x v="14"/>
          </reference>
          <reference field="1" count="1" selected="0">
            <x v="489"/>
          </reference>
          <reference field="2" count="1" selected="0">
            <x v="490"/>
          </reference>
          <reference field="3" count="1">
            <x v="492"/>
          </reference>
        </references>
      </pivotArea>
    </format>
    <format dxfId="6778">
      <pivotArea dataOnly="0" labelOnly="1" fieldPosition="0">
        <references count="4">
          <reference field="0" count="1" selected="0">
            <x v="15"/>
          </reference>
          <reference field="1" count="1" selected="0">
            <x v="490"/>
          </reference>
          <reference field="2" count="1" selected="0">
            <x v="491"/>
          </reference>
          <reference field="3" count="1">
            <x v="493"/>
          </reference>
        </references>
      </pivotArea>
    </format>
    <format dxfId="6777">
      <pivotArea dataOnly="0" labelOnly="1" fieldPosition="0">
        <references count="4">
          <reference field="0" count="1" selected="0">
            <x v="16"/>
          </reference>
          <reference field="1" count="1" selected="0">
            <x v="491"/>
          </reference>
          <reference field="2" count="1" selected="0">
            <x v="492"/>
          </reference>
          <reference field="3" count="1">
            <x v="494"/>
          </reference>
        </references>
      </pivotArea>
    </format>
    <format dxfId="6776">
      <pivotArea dataOnly="0" labelOnly="1" fieldPosition="0">
        <references count="4">
          <reference field="0" count="1" selected="0">
            <x v="17"/>
          </reference>
          <reference field="1" count="1" selected="0">
            <x v="492"/>
          </reference>
          <reference field="2" count="1" selected="0">
            <x v="493"/>
          </reference>
          <reference field="3" count="1">
            <x v="495"/>
          </reference>
        </references>
      </pivotArea>
    </format>
    <format dxfId="6775">
      <pivotArea dataOnly="0" labelOnly="1" fieldPosition="0">
        <references count="4">
          <reference field="0" count="1" selected="0">
            <x v="18"/>
          </reference>
          <reference field="1" count="1" selected="0">
            <x v="493"/>
          </reference>
          <reference field="2" count="1" selected="0">
            <x v="494"/>
          </reference>
          <reference field="3" count="1">
            <x v="496"/>
          </reference>
        </references>
      </pivotArea>
    </format>
    <format dxfId="6774">
      <pivotArea dataOnly="0" labelOnly="1" fieldPosition="0">
        <references count="4">
          <reference field="0" count="1" selected="0">
            <x v="19"/>
          </reference>
          <reference field="1" count="1" selected="0">
            <x v="494"/>
          </reference>
          <reference field="2" count="1" selected="0">
            <x v="495"/>
          </reference>
          <reference field="3" count="1">
            <x v="497"/>
          </reference>
        </references>
      </pivotArea>
    </format>
    <format dxfId="6773">
      <pivotArea dataOnly="0" labelOnly="1" fieldPosition="0">
        <references count="4">
          <reference field="0" count="1" selected="0">
            <x v="20"/>
          </reference>
          <reference field="1" count="1" selected="0">
            <x v="495"/>
          </reference>
          <reference field="2" count="1" selected="0">
            <x v="496"/>
          </reference>
          <reference field="3" count="1">
            <x v="498"/>
          </reference>
        </references>
      </pivotArea>
    </format>
    <format dxfId="6772">
      <pivotArea dataOnly="0" labelOnly="1" fieldPosition="0">
        <references count="4">
          <reference field="0" count="1" selected="0">
            <x v="21"/>
          </reference>
          <reference field="1" count="1" selected="0">
            <x v="496"/>
          </reference>
          <reference field="2" count="1" selected="0">
            <x v="497"/>
          </reference>
          <reference field="3" count="1">
            <x v="499"/>
          </reference>
        </references>
      </pivotArea>
    </format>
    <format dxfId="6771">
      <pivotArea dataOnly="0" labelOnly="1" fieldPosition="0">
        <references count="4">
          <reference field="0" count="1" selected="0">
            <x v="22"/>
          </reference>
          <reference field="1" count="1" selected="0">
            <x v="497"/>
          </reference>
          <reference field="2" count="1" selected="0">
            <x v="498"/>
          </reference>
          <reference field="3" count="1">
            <x v="500"/>
          </reference>
        </references>
      </pivotArea>
    </format>
    <format dxfId="6770">
      <pivotArea dataOnly="0" labelOnly="1" fieldPosition="0">
        <references count="4">
          <reference field="0" count="1" selected="0">
            <x v="23"/>
          </reference>
          <reference field="1" count="1" selected="0">
            <x v="498"/>
          </reference>
          <reference field="2" count="1" selected="0">
            <x v="499"/>
          </reference>
          <reference field="3" count="1">
            <x v="501"/>
          </reference>
        </references>
      </pivotArea>
    </format>
    <format dxfId="6769">
      <pivotArea dataOnly="0" labelOnly="1" fieldPosition="0">
        <references count="4">
          <reference field="0" count="1" selected="0">
            <x v="24"/>
          </reference>
          <reference field="1" count="1" selected="0">
            <x v="499"/>
          </reference>
          <reference field="2" count="1" selected="0">
            <x v="500"/>
          </reference>
          <reference field="3" count="1">
            <x v="502"/>
          </reference>
        </references>
      </pivotArea>
    </format>
    <format dxfId="6768">
      <pivotArea dataOnly="0" labelOnly="1" fieldPosition="0">
        <references count="4">
          <reference field="0" count="1" selected="0">
            <x v="25"/>
          </reference>
          <reference field="1" count="1" selected="0">
            <x v="500"/>
          </reference>
          <reference field="2" count="1" selected="0">
            <x v="501"/>
          </reference>
          <reference field="3" count="1">
            <x v="503"/>
          </reference>
        </references>
      </pivotArea>
    </format>
    <format dxfId="6767">
      <pivotArea dataOnly="0" labelOnly="1" fieldPosition="0">
        <references count="4">
          <reference field="0" count="1" selected="0">
            <x v="26"/>
          </reference>
          <reference field="1" count="1" selected="0">
            <x v="501"/>
          </reference>
          <reference field="2" count="1" selected="0">
            <x v="502"/>
          </reference>
          <reference field="3" count="1">
            <x v="504"/>
          </reference>
        </references>
      </pivotArea>
    </format>
    <format dxfId="6766">
      <pivotArea dataOnly="0" labelOnly="1" fieldPosition="0">
        <references count="4">
          <reference field="0" count="1" selected="0">
            <x v="27"/>
          </reference>
          <reference field="1" count="1" selected="0">
            <x v="502"/>
          </reference>
          <reference field="2" count="1" selected="0">
            <x v="503"/>
          </reference>
          <reference field="3" count="1">
            <x v="505"/>
          </reference>
        </references>
      </pivotArea>
    </format>
    <format dxfId="6765">
      <pivotArea dataOnly="0" labelOnly="1" fieldPosition="0">
        <references count="4">
          <reference field="0" count="1" selected="0">
            <x v="28"/>
          </reference>
          <reference field="1" count="1" selected="0">
            <x v="503"/>
          </reference>
          <reference field="2" count="1" selected="0">
            <x v="504"/>
          </reference>
          <reference field="3" count="1">
            <x v="506"/>
          </reference>
        </references>
      </pivotArea>
    </format>
    <format dxfId="6764">
      <pivotArea dataOnly="0" labelOnly="1" fieldPosition="0">
        <references count="4">
          <reference field="0" count="1" selected="0">
            <x v="29"/>
          </reference>
          <reference field="1" count="1" selected="0">
            <x v="504"/>
          </reference>
          <reference field="2" count="1" selected="0">
            <x v="505"/>
          </reference>
          <reference field="3" count="1">
            <x v="507"/>
          </reference>
        </references>
      </pivotArea>
    </format>
    <format dxfId="6763">
      <pivotArea dataOnly="0" labelOnly="1" fieldPosition="0">
        <references count="4">
          <reference field="0" count="1" selected="0">
            <x v="30"/>
          </reference>
          <reference field="1" count="1" selected="0">
            <x v="505"/>
          </reference>
          <reference field="2" count="1" selected="0">
            <x v="506"/>
          </reference>
          <reference field="3" count="1">
            <x v="508"/>
          </reference>
        </references>
      </pivotArea>
    </format>
    <format dxfId="6762">
      <pivotArea dataOnly="0" labelOnly="1" fieldPosition="0">
        <references count="4">
          <reference field="0" count="1" selected="0">
            <x v="31"/>
          </reference>
          <reference field="1" count="1" selected="0">
            <x v="506"/>
          </reference>
          <reference field="2" count="1" selected="0">
            <x v="507"/>
          </reference>
          <reference field="3" count="1">
            <x v="509"/>
          </reference>
        </references>
      </pivotArea>
    </format>
    <format dxfId="6761">
      <pivotArea dataOnly="0" labelOnly="1" fieldPosition="0">
        <references count="4">
          <reference field="0" count="1" selected="0">
            <x v="32"/>
          </reference>
          <reference field="1" count="1" selected="0">
            <x v="507"/>
          </reference>
          <reference field="2" count="1" selected="0">
            <x v="508"/>
          </reference>
          <reference field="3" count="1">
            <x v="510"/>
          </reference>
        </references>
      </pivotArea>
    </format>
    <format dxfId="6760">
      <pivotArea dataOnly="0" labelOnly="1" fieldPosition="0">
        <references count="4">
          <reference field="0" count="1" selected="0">
            <x v="33"/>
          </reference>
          <reference field="1" count="1" selected="0">
            <x v="508"/>
          </reference>
          <reference field="2" count="1" selected="0">
            <x v="509"/>
          </reference>
          <reference field="3" count="1">
            <x v="511"/>
          </reference>
        </references>
      </pivotArea>
    </format>
    <format dxfId="6759">
      <pivotArea dataOnly="0" labelOnly="1" fieldPosition="0">
        <references count="4">
          <reference field="0" count="1" selected="0">
            <x v="34"/>
          </reference>
          <reference field="1" count="1" selected="0">
            <x v="509"/>
          </reference>
          <reference field="2" count="1" selected="0">
            <x v="510"/>
          </reference>
          <reference field="3" count="1">
            <x v="512"/>
          </reference>
        </references>
      </pivotArea>
    </format>
    <format dxfId="6758">
      <pivotArea dataOnly="0" labelOnly="1" fieldPosition="0">
        <references count="4">
          <reference field="0" count="1" selected="0">
            <x v="35"/>
          </reference>
          <reference field="1" count="1" selected="0">
            <x v="510"/>
          </reference>
          <reference field="2" count="1" selected="0">
            <x v="511"/>
          </reference>
          <reference field="3" count="1">
            <x v="513"/>
          </reference>
        </references>
      </pivotArea>
    </format>
    <format dxfId="6757">
      <pivotArea dataOnly="0" labelOnly="1" fieldPosition="0">
        <references count="4">
          <reference field="0" count="1" selected="0">
            <x v="36"/>
          </reference>
          <reference field="1" count="1" selected="0">
            <x v="511"/>
          </reference>
          <reference field="2" count="1" selected="0">
            <x v="512"/>
          </reference>
          <reference field="3" count="1">
            <x v="514"/>
          </reference>
        </references>
      </pivotArea>
    </format>
    <format dxfId="6756">
      <pivotArea dataOnly="0" labelOnly="1" fieldPosition="0">
        <references count="4">
          <reference field="0" count="1" selected="0">
            <x v="37"/>
          </reference>
          <reference field="1" count="1" selected="0">
            <x v="512"/>
          </reference>
          <reference field="2" count="1" selected="0">
            <x v="513"/>
          </reference>
          <reference field="3" count="1">
            <x v="515"/>
          </reference>
        </references>
      </pivotArea>
    </format>
    <format dxfId="6755">
      <pivotArea dataOnly="0" labelOnly="1" fieldPosition="0">
        <references count="4">
          <reference field="0" count="1" selected="0">
            <x v="38"/>
          </reference>
          <reference field="1" count="1" selected="0">
            <x v="513"/>
          </reference>
          <reference field="2" count="1" selected="0">
            <x v="514"/>
          </reference>
          <reference field="3" count="1">
            <x v="516"/>
          </reference>
        </references>
      </pivotArea>
    </format>
    <format dxfId="6754">
      <pivotArea dataOnly="0" labelOnly="1" fieldPosition="0">
        <references count="4">
          <reference field="0" count="1" selected="0">
            <x v="39"/>
          </reference>
          <reference field="1" count="1" selected="0">
            <x v="514"/>
          </reference>
          <reference field="2" count="1" selected="0">
            <x v="515"/>
          </reference>
          <reference field="3" count="1">
            <x v="517"/>
          </reference>
        </references>
      </pivotArea>
    </format>
    <format dxfId="6753">
      <pivotArea dataOnly="0" labelOnly="1" fieldPosition="0">
        <references count="4">
          <reference field="0" count="1" selected="0">
            <x v="40"/>
          </reference>
          <reference field="1" count="1" selected="0">
            <x v="515"/>
          </reference>
          <reference field="2" count="1" selected="0">
            <x v="516"/>
          </reference>
          <reference field="3" count="1">
            <x v="518"/>
          </reference>
        </references>
      </pivotArea>
    </format>
    <format dxfId="6752">
      <pivotArea dataOnly="0" labelOnly="1" fieldPosition="0">
        <references count="4">
          <reference field="0" count="1" selected="0">
            <x v="41"/>
          </reference>
          <reference field="1" count="1" selected="0">
            <x v="516"/>
          </reference>
          <reference field="2" count="1" selected="0">
            <x v="517"/>
          </reference>
          <reference field="3" count="1">
            <x v="519"/>
          </reference>
        </references>
      </pivotArea>
    </format>
    <format dxfId="6751">
      <pivotArea dataOnly="0" labelOnly="1" fieldPosition="0">
        <references count="4">
          <reference field="0" count="1" selected="0">
            <x v="42"/>
          </reference>
          <reference field="1" count="1" selected="0">
            <x v="517"/>
          </reference>
          <reference field="2" count="1" selected="0">
            <x v="518"/>
          </reference>
          <reference field="3" count="1">
            <x v="520"/>
          </reference>
        </references>
      </pivotArea>
    </format>
    <format dxfId="6750">
      <pivotArea dataOnly="0" labelOnly="1" fieldPosition="0">
        <references count="4">
          <reference field="0" count="1" selected="0">
            <x v="43"/>
          </reference>
          <reference field="1" count="1" selected="0">
            <x v="518"/>
          </reference>
          <reference field="2" count="1" selected="0">
            <x v="519"/>
          </reference>
          <reference field="3" count="1">
            <x v="521"/>
          </reference>
        </references>
      </pivotArea>
    </format>
    <format dxfId="6749">
      <pivotArea dataOnly="0" labelOnly="1" fieldPosition="0">
        <references count="4">
          <reference field="0" count="1" selected="0">
            <x v="44"/>
          </reference>
          <reference field="1" count="1" selected="0">
            <x v="519"/>
          </reference>
          <reference field="2" count="1" selected="0">
            <x v="520"/>
          </reference>
          <reference field="3" count="1">
            <x v="522"/>
          </reference>
        </references>
      </pivotArea>
    </format>
    <format dxfId="6748">
      <pivotArea dataOnly="0" labelOnly="1" fieldPosition="0">
        <references count="4">
          <reference field="0" count="1" selected="0">
            <x v="45"/>
          </reference>
          <reference field="1" count="1" selected="0">
            <x v="520"/>
          </reference>
          <reference field="2" count="1" selected="0">
            <x v="521"/>
          </reference>
          <reference field="3" count="1">
            <x v="523"/>
          </reference>
        </references>
      </pivotArea>
    </format>
    <format dxfId="6747">
      <pivotArea dataOnly="0" labelOnly="1" fieldPosition="0">
        <references count="4">
          <reference field="0" count="1" selected="0">
            <x v="46"/>
          </reference>
          <reference field="1" count="1" selected="0">
            <x v="521"/>
          </reference>
          <reference field="2" count="1" selected="0">
            <x v="522"/>
          </reference>
          <reference field="3" count="1">
            <x v="524"/>
          </reference>
        </references>
      </pivotArea>
    </format>
    <format dxfId="6746">
      <pivotArea dataOnly="0" labelOnly="1" fieldPosition="0">
        <references count="4">
          <reference field="0" count="1" selected="0">
            <x v="47"/>
          </reference>
          <reference field="1" count="1" selected="0">
            <x v="522"/>
          </reference>
          <reference field="2" count="1" selected="0">
            <x v="523"/>
          </reference>
          <reference field="3" count="1">
            <x v="525"/>
          </reference>
        </references>
      </pivotArea>
    </format>
    <format dxfId="6745">
      <pivotArea dataOnly="0" labelOnly="1" fieldPosition="0">
        <references count="4">
          <reference field="0" count="1" selected="0">
            <x v="48"/>
          </reference>
          <reference field="1" count="1" selected="0">
            <x v="523"/>
          </reference>
          <reference field="2" count="1" selected="0">
            <x v="524"/>
          </reference>
          <reference field="3" count="1">
            <x v="526"/>
          </reference>
        </references>
      </pivotArea>
    </format>
    <format dxfId="6744">
      <pivotArea dataOnly="0" labelOnly="1" fieldPosition="0">
        <references count="4">
          <reference field="0" count="1" selected="0">
            <x v="49"/>
          </reference>
          <reference field="1" count="1" selected="0">
            <x v="524"/>
          </reference>
          <reference field="2" count="1" selected="0">
            <x v="525"/>
          </reference>
          <reference field="3" count="1">
            <x v="527"/>
          </reference>
        </references>
      </pivotArea>
    </format>
    <format dxfId="6743">
      <pivotArea dataOnly="0" labelOnly="1" fieldPosition="0">
        <references count="4">
          <reference field="0" count="1" selected="0">
            <x v="50"/>
          </reference>
          <reference field="1" count="1" selected="0">
            <x v="525"/>
          </reference>
          <reference field="2" count="1" selected="0">
            <x v="526"/>
          </reference>
          <reference field="3" count="1">
            <x v="528"/>
          </reference>
        </references>
      </pivotArea>
    </format>
    <format dxfId="6742">
      <pivotArea dataOnly="0" labelOnly="1" fieldPosition="0">
        <references count="4">
          <reference field="0" count="1" selected="0">
            <x v="51"/>
          </reference>
          <reference field="1" count="1" selected="0">
            <x v="526"/>
          </reference>
          <reference field="2" count="1" selected="0">
            <x v="527"/>
          </reference>
          <reference field="3" count="1">
            <x v="529"/>
          </reference>
        </references>
      </pivotArea>
    </format>
    <format dxfId="6741">
      <pivotArea dataOnly="0" labelOnly="1" fieldPosition="0">
        <references count="4">
          <reference field="0" count="1" selected="0">
            <x v="52"/>
          </reference>
          <reference field="1" count="1" selected="0">
            <x v="527"/>
          </reference>
          <reference field="2" count="1" selected="0">
            <x v="528"/>
          </reference>
          <reference field="3" count="1">
            <x v="530"/>
          </reference>
        </references>
      </pivotArea>
    </format>
    <format dxfId="6740">
      <pivotArea dataOnly="0" labelOnly="1" fieldPosition="0">
        <references count="4">
          <reference field="0" count="1" selected="0">
            <x v="53"/>
          </reference>
          <reference field="1" count="1" selected="0">
            <x v="528"/>
          </reference>
          <reference field="2" count="1" selected="0">
            <x v="529"/>
          </reference>
          <reference field="3" count="1">
            <x v="531"/>
          </reference>
        </references>
      </pivotArea>
    </format>
    <format dxfId="6739">
      <pivotArea dataOnly="0" labelOnly="1" fieldPosition="0">
        <references count="4">
          <reference field="0" count="1" selected="0">
            <x v="54"/>
          </reference>
          <reference field="1" count="1" selected="0">
            <x v="529"/>
          </reference>
          <reference field="2" count="1" selected="0">
            <x v="530"/>
          </reference>
          <reference field="3" count="1">
            <x v="532"/>
          </reference>
        </references>
      </pivotArea>
    </format>
    <format dxfId="6738">
      <pivotArea dataOnly="0" labelOnly="1" fieldPosition="0">
        <references count="4">
          <reference field="0" count="1" selected="0">
            <x v="55"/>
          </reference>
          <reference field="1" count="1" selected="0">
            <x v="530"/>
          </reference>
          <reference field="2" count="1" selected="0">
            <x v="531"/>
          </reference>
          <reference field="3" count="1">
            <x v="533"/>
          </reference>
        </references>
      </pivotArea>
    </format>
    <format dxfId="6737">
      <pivotArea dataOnly="0" labelOnly="1" fieldPosition="0">
        <references count="4">
          <reference field="0" count="1" selected="0">
            <x v="56"/>
          </reference>
          <reference field="1" count="1" selected="0">
            <x v="531"/>
          </reference>
          <reference field="2" count="1" selected="0">
            <x v="532"/>
          </reference>
          <reference field="3" count="1">
            <x v="534"/>
          </reference>
        </references>
      </pivotArea>
    </format>
    <format dxfId="6736">
      <pivotArea dataOnly="0" labelOnly="1" fieldPosition="0">
        <references count="4">
          <reference field="0" count="1" selected="0">
            <x v="57"/>
          </reference>
          <reference field="1" count="1" selected="0">
            <x v="532"/>
          </reference>
          <reference field="2" count="1" selected="0">
            <x v="533"/>
          </reference>
          <reference field="3" count="1">
            <x v="535"/>
          </reference>
        </references>
      </pivotArea>
    </format>
    <format dxfId="6735">
      <pivotArea dataOnly="0" labelOnly="1" fieldPosition="0">
        <references count="4">
          <reference field="0" count="1" selected="0">
            <x v="58"/>
          </reference>
          <reference field="1" count="1" selected="0">
            <x v="533"/>
          </reference>
          <reference field="2" count="1" selected="0">
            <x v="534"/>
          </reference>
          <reference field="3" count="1">
            <x v="536"/>
          </reference>
        </references>
      </pivotArea>
    </format>
    <format dxfId="6734">
      <pivotArea dataOnly="0" labelOnly="1" fieldPosition="0">
        <references count="4">
          <reference field="0" count="1" selected="0">
            <x v="59"/>
          </reference>
          <reference field="1" count="1" selected="0">
            <x v="534"/>
          </reference>
          <reference field="2" count="1" selected="0">
            <x v="535"/>
          </reference>
          <reference field="3" count="1">
            <x v="537"/>
          </reference>
        </references>
      </pivotArea>
    </format>
    <format dxfId="6733">
      <pivotArea dataOnly="0" labelOnly="1" fieldPosition="0">
        <references count="4">
          <reference field="0" count="1" selected="0">
            <x v="60"/>
          </reference>
          <reference field="1" count="1" selected="0">
            <x v="535"/>
          </reference>
          <reference field="2" count="1" selected="0">
            <x v="536"/>
          </reference>
          <reference field="3" count="1">
            <x v="538"/>
          </reference>
        </references>
      </pivotArea>
    </format>
    <format dxfId="6732">
      <pivotArea dataOnly="0" labelOnly="1" fieldPosition="0">
        <references count="4">
          <reference field="0" count="1" selected="0">
            <x v="61"/>
          </reference>
          <reference field="1" count="1" selected="0">
            <x v="536"/>
          </reference>
          <reference field="2" count="1" selected="0">
            <x v="537"/>
          </reference>
          <reference field="3" count="1">
            <x v="539"/>
          </reference>
        </references>
      </pivotArea>
    </format>
    <format dxfId="6731">
      <pivotArea dataOnly="0" labelOnly="1" fieldPosition="0">
        <references count="4">
          <reference field="0" count="1" selected="0">
            <x v="62"/>
          </reference>
          <reference field="1" count="1" selected="0">
            <x v="537"/>
          </reference>
          <reference field="2" count="1" selected="0">
            <x v="538"/>
          </reference>
          <reference field="3" count="1">
            <x v="540"/>
          </reference>
        </references>
      </pivotArea>
    </format>
    <format dxfId="6730">
      <pivotArea dataOnly="0" labelOnly="1" fieldPosition="0">
        <references count="4">
          <reference field="0" count="1" selected="0">
            <x v="63"/>
          </reference>
          <reference field="1" count="1" selected="0">
            <x v="538"/>
          </reference>
          <reference field="2" count="1" selected="0">
            <x v="539"/>
          </reference>
          <reference field="3" count="1">
            <x v="541"/>
          </reference>
        </references>
      </pivotArea>
    </format>
    <format dxfId="6729">
      <pivotArea dataOnly="0" labelOnly="1" fieldPosition="0">
        <references count="4">
          <reference field="0" count="1" selected="0">
            <x v="64"/>
          </reference>
          <reference field="1" count="1" selected="0">
            <x v="539"/>
          </reference>
          <reference field="2" count="1" selected="0">
            <x v="540"/>
          </reference>
          <reference field="3" count="1">
            <x v="542"/>
          </reference>
        </references>
      </pivotArea>
    </format>
    <format dxfId="6728">
      <pivotArea dataOnly="0" labelOnly="1" fieldPosition="0">
        <references count="4">
          <reference field="0" count="1" selected="0">
            <x v="65"/>
          </reference>
          <reference field="1" count="1" selected="0">
            <x v="540"/>
          </reference>
          <reference field="2" count="1" selected="0">
            <x v="541"/>
          </reference>
          <reference field="3" count="1">
            <x v="543"/>
          </reference>
        </references>
      </pivotArea>
    </format>
    <format dxfId="6727">
      <pivotArea dataOnly="0" labelOnly="1" fieldPosition="0">
        <references count="4">
          <reference field="0" count="1" selected="0">
            <x v="66"/>
          </reference>
          <reference field="1" count="1" selected="0">
            <x v="541"/>
          </reference>
          <reference field="2" count="1" selected="0">
            <x v="542"/>
          </reference>
          <reference field="3" count="1">
            <x v="544"/>
          </reference>
        </references>
      </pivotArea>
    </format>
    <format dxfId="6726">
      <pivotArea dataOnly="0" labelOnly="1" fieldPosition="0">
        <references count="4">
          <reference field="0" count="1" selected="0">
            <x v="67"/>
          </reference>
          <reference field="1" count="1" selected="0">
            <x v="542"/>
          </reference>
          <reference field="2" count="1" selected="0">
            <x v="543"/>
          </reference>
          <reference field="3" count="1">
            <x v="545"/>
          </reference>
        </references>
      </pivotArea>
    </format>
    <format dxfId="6725">
      <pivotArea dataOnly="0" labelOnly="1" fieldPosition="0">
        <references count="4">
          <reference field="0" count="1" selected="0">
            <x v="68"/>
          </reference>
          <reference field="1" count="1" selected="0">
            <x v="543"/>
          </reference>
          <reference field="2" count="1" selected="0">
            <x v="544"/>
          </reference>
          <reference field="3" count="1">
            <x v="546"/>
          </reference>
        </references>
      </pivotArea>
    </format>
    <format dxfId="6724">
      <pivotArea dataOnly="0" labelOnly="1" fieldPosition="0">
        <references count="4">
          <reference field="0" count="1" selected="0">
            <x v="69"/>
          </reference>
          <reference field="1" count="1" selected="0">
            <x v="544"/>
          </reference>
          <reference field="2" count="1" selected="0">
            <x v="545"/>
          </reference>
          <reference field="3" count="1">
            <x v="547"/>
          </reference>
        </references>
      </pivotArea>
    </format>
    <format dxfId="6723">
      <pivotArea dataOnly="0" labelOnly="1" fieldPosition="0">
        <references count="4">
          <reference field="0" count="1" selected="0">
            <x v="70"/>
          </reference>
          <reference field="1" count="1" selected="0">
            <x v="545"/>
          </reference>
          <reference field="2" count="1" selected="0">
            <x v="546"/>
          </reference>
          <reference field="3" count="1">
            <x v="548"/>
          </reference>
        </references>
      </pivotArea>
    </format>
    <format dxfId="6722">
      <pivotArea dataOnly="0" labelOnly="1" fieldPosition="0">
        <references count="4">
          <reference field="0" count="1" selected="0">
            <x v="71"/>
          </reference>
          <reference field="1" count="1" selected="0">
            <x v="546"/>
          </reference>
          <reference field="2" count="1" selected="0">
            <x v="547"/>
          </reference>
          <reference field="3" count="1">
            <x v="549"/>
          </reference>
        </references>
      </pivotArea>
    </format>
    <format dxfId="6721">
      <pivotArea dataOnly="0" labelOnly="1" fieldPosition="0">
        <references count="4">
          <reference field="0" count="1" selected="0">
            <x v="72"/>
          </reference>
          <reference field="1" count="1" selected="0">
            <x v="547"/>
          </reference>
          <reference field="2" count="1" selected="0">
            <x v="548"/>
          </reference>
          <reference field="3" count="1">
            <x v="550"/>
          </reference>
        </references>
      </pivotArea>
    </format>
    <format dxfId="6720">
      <pivotArea dataOnly="0" labelOnly="1" fieldPosition="0">
        <references count="4">
          <reference field="0" count="1" selected="0">
            <x v="73"/>
          </reference>
          <reference field="1" count="1" selected="0">
            <x v="548"/>
          </reference>
          <reference field="2" count="1" selected="0">
            <x v="549"/>
          </reference>
          <reference field="3" count="1">
            <x v="551"/>
          </reference>
        </references>
      </pivotArea>
    </format>
    <format dxfId="6719">
      <pivotArea dataOnly="0" labelOnly="1" fieldPosition="0">
        <references count="4">
          <reference field="0" count="1" selected="0">
            <x v="74"/>
          </reference>
          <reference field="1" count="1" selected="0">
            <x v="549"/>
          </reference>
          <reference field="2" count="1" selected="0">
            <x v="550"/>
          </reference>
          <reference field="3" count="1">
            <x v="552"/>
          </reference>
        </references>
      </pivotArea>
    </format>
    <format dxfId="6718">
      <pivotArea dataOnly="0" labelOnly="1" fieldPosition="0">
        <references count="4">
          <reference field="0" count="1" selected="0">
            <x v="75"/>
          </reference>
          <reference field="1" count="1" selected="0">
            <x v="550"/>
          </reference>
          <reference field="2" count="1" selected="0">
            <x v="551"/>
          </reference>
          <reference field="3" count="1">
            <x v="553"/>
          </reference>
        </references>
      </pivotArea>
    </format>
    <format dxfId="6717">
      <pivotArea dataOnly="0" labelOnly="1" fieldPosition="0">
        <references count="4">
          <reference field="0" count="1" selected="0">
            <x v="76"/>
          </reference>
          <reference field="1" count="1" selected="0">
            <x v="551"/>
          </reference>
          <reference field="2" count="1" selected="0">
            <x v="552"/>
          </reference>
          <reference field="3" count="1">
            <x v="554"/>
          </reference>
        </references>
      </pivotArea>
    </format>
    <format dxfId="6716">
      <pivotArea dataOnly="0" labelOnly="1" fieldPosition="0">
        <references count="4">
          <reference field="0" count="1" selected="0">
            <x v="77"/>
          </reference>
          <reference field="1" count="1" selected="0">
            <x v="552"/>
          </reference>
          <reference field="2" count="1" selected="0">
            <x v="553"/>
          </reference>
          <reference field="3" count="1">
            <x v="555"/>
          </reference>
        </references>
      </pivotArea>
    </format>
    <format dxfId="6715">
      <pivotArea dataOnly="0" labelOnly="1" fieldPosition="0">
        <references count="4">
          <reference field="0" count="1" selected="0">
            <x v="78"/>
          </reference>
          <reference field="1" count="1" selected="0">
            <x v="553"/>
          </reference>
          <reference field="2" count="1" selected="0">
            <x v="554"/>
          </reference>
          <reference field="3" count="1">
            <x v="556"/>
          </reference>
        </references>
      </pivotArea>
    </format>
    <format dxfId="6714">
      <pivotArea dataOnly="0" labelOnly="1" fieldPosition="0">
        <references count="4">
          <reference field="0" count="1" selected="0">
            <x v="79"/>
          </reference>
          <reference field="1" count="1" selected="0">
            <x v="554"/>
          </reference>
          <reference field="2" count="1" selected="0">
            <x v="555"/>
          </reference>
          <reference field="3" count="1">
            <x v="557"/>
          </reference>
        </references>
      </pivotArea>
    </format>
    <format dxfId="6713">
      <pivotArea dataOnly="0" labelOnly="1" fieldPosition="0">
        <references count="4">
          <reference field="0" count="1" selected="0">
            <x v="80"/>
          </reference>
          <reference field="1" count="1" selected="0">
            <x v="555"/>
          </reference>
          <reference field="2" count="1" selected="0">
            <x v="556"/>
          </reference>
          <reference field="3" count="1">
            <x v="558"/>
          </reference>
        </references>
      </pivotArea>
    </format>
    <format dxfId="6712">
      <pivotArea dataOnly="0" labelOnly="1" fieldPosition="0">
        <references count="4">
          <reference field="0" count="1" selected="0">
            <x v="81"/>
          </reference>
          <reference field="1" count="1" selected="0">
            <x v="556"/>
          </reference>
          <reference field="2" count="1" selected="0">
            <x v="557"/>
          </reference>
          <reference field="3" count="1">
            <x v="559"/>
          </reference>
        </references>
      </pivotArea>
    </format>
    <format dxfId="6711">
      <pivotArea dataOnly="0" labelOnly="1" fieldPosition="0">
        <references count="4">
          <reference field="0" count="1" selected="0">
            <x v="82"/>
          </reference>
          <reference field="1" count="1" selected="0">
            <x v="557"/>
          </reference>
          <reference field="2" count="1" selected="0">
            <x v="558"/>
          </reference>
          <reference field="3" count="1">
            <x v="560"/>
          </reference>
        </references>
      </pivotArea>
    </format>
    <format dxfId="6710">
      <pivotArea dataOnly="0" labelOnly="1" fieldPosition="0">
        <references count="4">
          <reference field="0" count="1" selected="0">
            <x v="83"/>
          </reference>
          <reference field="1" count="1" selected="0">
            <x v="558"/>
          </reference>
          <reference field="2" count="1" selected="0">
            <x v="559"/>
          </reference>
          <reference field="3" count="1">
            <x v="561"/>
          </reference>
        </references>
      </pivotArea>
    </format>
    <format dxfId="6709">
      <pivotArea dataOnly="0" labelOnly="1" fieldPosition="0">
        <references count="4">
          <reference field="0" count="1" selected="0">
            <x v="84"/>
          </reference>
          <reference field="1" count="1" selected="0">
            <x v="559"/>
          </reference>
          <reference field="2" count="1" selected="0">
            <x v="560"/>
          </reference>
          <reference field="3" count="1">
            <x v="562"/>
          </reference>
        </references>
      </pivotArea>
    </format>
    <format dxfId="6708">
      <pivotArea dataOnly="0" labelOnly="1" fieldPosition="0">
        <references count="4">
          <reference field="0" count="1" selected="0">
            <x v="85"/>
          </reference>
          <reference field="1" count="1" selected="0">
            <x v="560"/>
          </reference>
          <reference field="2" count="1" selected="0">
            <x v="561"/>
          </reference>
          <reference field="3" count="1">
            <x v="563"/>
          </reference>
        </references>
      </pivotArea>
    </format>
    <format dxfId="6707">
      <pivotArea dataOnly="0" labelOnly="1" fieldPosition="0">
        <references count="4">
          <reference field="0" count="1" selected="0">
            <x v="86"/>
          </reference>
          <reference field="1" count="1" selected="0">
            <x v="561"/>
          </reference>
          <reference field="2" count="1" selected="0">
            <x v="562"/>
          </reference>
          <reference field="3" count="1">
            <x v="564"/>
          </reference>
        </references>
      </pivotArea>
    </format>
    <format dxfId="6706">
      <pivotArea dataOnly="0" labelOnly="1" fieldPosition="0">
        <references count="4">
          <reference field="0" count="1" selected="0">
            <x v="87"/>
          </reference>
          <reference field="1" count="1" selected="0">
            <x v="562"/>
          </reference>
          <reference field="2" count="1" selected="0">
            <x v="563"/>
          </reference>
          <reference field="3" count="1">
            <x v="565"/>
          </reference>
        </references>
      </pivotArea>
    </format>
    <format dxfId="6705">
      <pivotArea dataOnly="0" labelOnly="1" fieldPosition="0">
        <references count="4">
          <reference field="0" count="1" selected="0">
            <x v="88"/>
          </reference>
          <reference field="1" count="1" selected="0">
            <x v="563"/>
          </reference>
          <reference field="2" count="1" selected="0">
            <x v="564"/>
          </reference>
          <reference field="3" count="1">
            <x v="566"/>
          </reference>
        </references>
      </pivotArea>
    </format>
    <format dxfId="6704">
      <pivotArea dataOnly="0" labelOnly="1" fieldPosition="0">
        <references count="4">
          <reference field="0" count="1" selected="0">
            <x v="89"/>
          </reference>
          <reference field="1" count="1" selected="0">
            <x v="564"/>
          </reference>
          <reference field="2" count="1" selected="0">
            <x v="565"/>
          </reference>
          <reference field="3" count="1">
            <x v="567"/>
          </reference>
        </references>
      </pivotArea>
    </format>
    <format dxfId="6703">
      <pivotArea dataOnly="0" labelOnly="1" fieldPosition="0">
        <references count="4">
          <reference field="0" count="1" selected="0">
            <x v="90"/>
          </reference>
          <reference field="1" count="1" selected="0">
            <x v="565"/>
          </reference>
          <reference field="2" count="1" selected="0">
            <x v="566"/>
          </reference>
          <reference field="3" count="1">
            <x v="568"/>
          </reference>
        </references>
      </pivotArea>
    </format>
    <format dxfId="6702">
      <pivotArea dataOnly="0" labelOnly="1" fieldPosition="0">
        <references count="4">
          <reference field="0" count="1" selected="0">
            <x v="91"/>
          </reference>
          <reference field="1" count="1" selected="0">
            <x v="566"/>
          </reference>
          <reference field="2" count="1" selected="0">
            <x v="567"/>
          </reference>
          <reference field="3" count="1">
            <x v="569"/>
          </reference>
        </references>
      </pivotArea>
    </format>
    <format dxfId="6701">
      <pivotArea dataOnly="0" labelOnly="1" fieldPosition="0">
        <references count="4">
          <reference field="0" count="1" selected="0">
            <x v="92"/>
          </reference>
          <reference field="1" count="1" selected="0">
            <x v="567"/>
          </reference>
          <reference field="2" count="1" selected="0">
            <x v="568"/>
          </reference>
          <reference field="3" count="1">
            <x v="570"/>
          </reference>
        </references>
      </pivotArea>
    </format>
    <format dxfId="6700">
      <pivotArea dataOnly="0" labelOnly="1" fieldPosition="0">
        <references count="4">
          <reference field="0" count="1" selected="0">
            <x v="93"/>
          </reference>
          <reference field="1" count="1" selected="0">
            <x v="568"/>
          </reference>
          <reference field="2" count="1" selected="0">
            <x v="569"/>
          </reference>
          <reference field="3" count="1">
            <x v="571"/>
          </reference>
        </references>
      </pivotArea>
    </format>
    <format dxfId="6699">
      <pivotArea dataOnly="0" labelOnly="1" fieldPosition="0">
        <references count="4">
          <reference field="0" count="1" selected="0">
            <x v="94"/>
          </reference>
          <reference field="1" count="1" selected="0">
            <x v="569"/>
          </reference>
          <reference field="2" count="1" selected="0">
            <x v="570"/>
          </reference>
          <reference field="3" count="1">
            <x v="572"/>
          </reference>
        </references>
      </pivotArea>
    </format>
    <format dxfId="6698">
      <pivotArea dataOnly="0" labelOnly="1" fieldPosition="0">
        <references count="4">
          <reference field="0" count="1" selected="0">
            <x v="95"/>
          </reference>
          <reference field="1" count="1" selected="0">
            <x v="570"/>
          </reference>
          <reference field="2" count="1" selected="0">
            <x v="571"/>
          </reference>
          <reference field="3" count="1">
            <x v="573"/>
          </reference>
        </references>
      </pivotArea>
    </format>
    <format dxfId="6697">
      <pivotArea dataOnly="0" labelOnly="1" fieldPosition="0">
        <references count="4">
          <reference field="0" count="1" selected="0">
            <x v="96"/>
          </reference>
          <reference field="1" count="1" selected="0">
            <x v="571"/>
          </reference>
          <reference field="2" count="1" selected="0">
            <x v="572"/>
          </reference>
          <reference field="3" count="1">
            <x v="574"/>
          </reference>
        </references>
      </pivotArea>
    </format>
    <format dxfId="6696">
      <pivotArea dataOnly="0" labelOnly="1" fieldPosition="0">
        <references count="4">
          <reference field="0" count="1" selected="0">
            <x v="97"/>
          </reference>
          <reference field="1" count="1" selected="0">
            <x v="572"/>
          </reference>
          <reference field="2" count="1" selected="0">
            <x v="573"/>
          </reference>
          <reference field="3" count="1">
            <x v="575"/>
          </reference>
        </references>
      </pivotArea>
    </format>
    <format dxfId="6695">
      <pivotArea dataOnly="0" labelOnly="1" fieldPosition="0">
        <references count="4">
          <reference field="0" count="1" selected="0">
            <x v="98"/>
          </reference>
          <reference field="1" count="1" selected="0">
            <x v="573"/>
          </reference>
          <reference field="2" count="1" selected="0">
            <x v="574"/>
          </reference>
          <reference field="3" count="1">
            <x v="576"/>
          </reference>
        </references>
      </pivotArea>
    </format>
    <format dxfId="6694">
      <pivotArea dataOnly="0" labelOnly="1" fieldPosition="0">
        <references count="4">
          <reference field="0" count="1" selected="0">
            <x v="99"/>
          </reference>
          <reference field="1" count="1" selected="0">
            <x v="574"/>
          </reference>
          <reference field="2" count="1" selected="0">
            <x v="575"/>
          </reference>
          <reference field="3" count="1">
            <x v="577"/>
          </reference>
        </references>
      </pivotArea>
    </format>
    <format dxfId="6693">
      <pivotArea dataOnly="0" labelOnly="1" fieldPosition="0">
        <references count="4">
          <reference field="0" count="1" selected="0">
            <x v="100"/>
          </reference>
          <reference field="1" count="1" selected="0">
            <x v="575"/>
          </reference>
          <reference field="2" count="1" selected="0">
            <x v="576"/>
          </reference>
          <reference field="3" count="1">
            <x v="578"/>
          </reference>
        </references>
      </pivotArea>
    </format>
    <format dxfId="6692">
      <pivotArea dataOnly="0" labelOnly="1" fieldPosition="0">
        <references count="4">
          <reference field="0" count="1" selected="0">
            <x v="101"/>
          </reference>
          <reference field="1" count="1" selected="0">
            <x v="576"/>
          </reference>
          <reference field="2" count="1" selected="0">
            <x v="577"/>
          </reference>
          <reference field="3" count="1">
            <x v="579"/>
          </reference>
        </references>
      </pivotArea>
    </format>
    <format dxfId="6691">
      <pivotArea dataOnly="0" labelOnly="1" fieldPosition="0">
        <references count="4">
          <reference field="0" count="1" selected="0">
            <x v="102"/>
          </reference>
          <reference field="1" count="1" selected="0">
            <x v="577"/>
          </reference>
          <reference field="2" count="1" selected="0">
            <x v="578"/>
          </reference>
          <reference field="3" count="1">
            <x v="580"/>
          </reference>
        </references>
      </pivotArea>
    </format>
    <format dxfId="6690">
      <pivotArea dataOnly="0" labelOnly="1" fieldPosition="0">
        <references count="4">
          <reference field="0" count="1" selected="0">
            <x v="103"/>
          </reference>
          <reference field="1" count="1" selected="0">
            <x v="578"/>
          </reference>
          <reference field="2" count="1" selected="0">
            <x v="579"/>
          </reference>
          <reference field="3" count="1">
            <x v="581"/>
          </reference>
        </references>
      </pivotArea>
    </format>
    <format dxfId="6689">
      <pivotArea dataOnly="0" labelOnly="1" fieldPosition="0">
        <references count="4">
          <reference field="0" count="1" selected="0">
            <x v="104"/>
          </reference>
          <reference field="1" count="1" selected="0">
            <x v="579"/>
          </reference>
          <reference field="2" count="1" selected="0">
            <x v="580"/>
          </reference>
          <reference field="3" count="1">
            <x v="582"/>
          </reference>
        </references>
      </pivotArea>
    </format>
    <format dxfId="6688">
      <pivotArea dataOnly="0" labelOnly="1" fieldPosition="0">
        <references count="4">
          <reference field="0" count="1" selected="0">
            <x v="105"/>
          </reference>
          <reference field="1" count="1" selected="0">
            <x v="580"/>
          </reference>
          <reference field="2" count="1" selected="0">
            <x v="581"/>
          </reference>
          <reference field="3" count="1">
            <x v="583"/>
          </reference>
        </references>
      </pivotArea>
    </format>
    <format dxfId="6687">
      <pivotArea dataOnly="0" labelOnly="1" fieldPosition="0">
        <references count="4">
          <reference field="0" count="1" selected="0">
            <x v="106"/>
          </reference>
          <reference field="1" count="1" selected="0">
            <x v="581"/>
          </reference>
          <reference field="2" count="1" selected="0">
            <x v="582"/>
          </reference>
          <reference field="3" count="1">
            <x v="584"/>
          </reference>
        </references>
      </pivotArea>
    </format>
    <format dxfId="6686">
      <pivotArea dataOnly="0" labelOnly="1" fieldPosition="0">
        <references count="4">
          <reference field="0" count="1" selected="0">
            <x v="107"/>
          </reference>
          <reference field="1" count="1" selected="0">
            <x v="582"/>
          </reference>
          <reference field="2" count="1" selected="0">
            <x v="583"/>
          </reference>
          <reference field="3" count="1">
            <x v="585"/>
          </reference>
        </references>
      </pivotArea>
    </format>
    <format dxfId="6685">
      <pivotArea dataOnly="0" labelOnly="1" fieldPosition="0">
        <references count="4">
          <reference field="0" count="1" selected="0">
            <x v="108"/>
          </reference>
          <reference field="1" count="1" selected="0">
            <x v="583"/>
          </reference>
          <reference field="2" count="1" selected="0">
            <x v="584"/>
          </reference>
          <reference field="3" count="1">
            <x v="586"/>
          </reference>
        </references>
      </pivotArea>
    </format>
    <format dxfId="6684">
      <pivotArea dataOnly="0" labelOnly="1" fieldPosition="0">
        <references count="4">
          <reference field="0" count="1" selected="0">
            <x v="109"/>
          </reference>
          <reference field="1" count="1" selected="0">
            <x v="584"/>
          </reference>
          <reference field="2" count="1" selected="0">
            <x v="585"/>
          </reference>
          <reference field="3" count="1">
            <x v="587"/>
          </reference>
        </references>
      </pivotArea>
    </format>
    <format dxfId="6683">
      <pivotArea dataOnly="0" labelOnly="1" fieldPosition="0">
        <references count="4">
          <reference field="0" count="1" selected="0">
            <x v="110"/>
          </reference>
          <reference field="1" count="1" selected="0">
            <x v="585"/>
          </reference>
          <reference field="2" count="1" selected="0">
            <x v="586"/>
          </reference>
          <reference field="3" count="1">
            <x v="588"/>
          </reference>
        </references>
      </pivotArea>
    </format>
    <format dxfId="6682">
      <pivotArea dataOnly="0" labelOnly="1" fieldPosition="0">
        <references count="4">
          <reference field="0" count="1" selected="0">
            <x v="111"/>
          </reference>
          <reference field="1" count="1" selected="0">
            <x v="586"/>
          </reference>
          <reference field="2" count="1" selected="0">
            <x v="587"/>
          </reference>
          <reference field="3" count="1">
            <x v="589"/>
          </reference>
        </references>
      </pivotArea>
    </format>
    <format dxfId="6681">
      <pivotArea dataOnly="0" labelOnly="1" fieldPosition="0">
        <references count="4">
          <reference field="0" count="1" selected="0">
            <x v="112"/>
          </reference>
          <reference field="1" count="1" selected="0">
            <x v="587"/>
          </reference>
          <reference field="2" count="1" selected="0">
            <x v="588"/>
          </reference>
          <reference field="3" count="1">
            <x v="590"/>
          </reference>
        </references>
      </pivotArea>
    </format>
    <format dxfId="6680">
      <pivotArea dataOnly="0" labelOnly="1" fieldPosition="0">
        <references count="4">
          <reference field="0" count="1" selected="0">
            <x v="113"/>
          </reference>
          <reference field="1" count="1" selected="0">
            <x v="588"/>
          </reference>
          <reference field="2" count="1" selected="0">
            <x v="589"/>
          </reference>
          <reference field="3" count="1">
            <x v="591"/>
          </reference>
        </references>
      </pivotArea>
    </format>
    <format dxfId="6679">
      <pivotArea dataOnly="0" labelOnly="1" fieldPosition="0">
        <references count="4">
          <reference field="0" count="1" selected="0">
            <x v="114"/>
          </reference>
          <reference field="1" count="1" selected="0">
            <x v="589"/>
          </reference>
          <reference field="2" count="1" selected="0">
            <x v="590"/>
          </reference>
          <reference field="3" count="1">
            <x v="592"/>
          </reference>
        </references>
      </pivotArea>
    </format>
    <format dxfId="6678">
      <pivotArea dataOnly="0" labelOnly="1" fieldPosition="0">
        <references count="4">
          <reference field="0" count="1" selected="0">
            <x v="115"/>
          </reference>
          <reference field="1" count="1" selected="0">
            <x v="590"/>
          </reference>
          <reference field="2" count="1" selected="0">
            <x v="591"/>
          </reference>
          <reference field="3" count="1">
            <x v="593"/>
          </reference>
        </references>
      </pivotArea>
    </format>
    <format dxfId="6677">
      <pivotArea dataOnly="0" labelOnly="1" fieldPosition="0">
        <references count="4">
          <reference field="0" count="1" selected="0">
            <x v="116"/>
          </reference>
          <reference field="1" count="1" selected="0">
            <x v="591"/>
          </reference>
          <reference field="2" count="1" selected="0">
            <x v="592"/>
          </reference>
          <reference field="3" count="1">
            <x v="594"/>
          </reference>
        </references>
      </pivotArea>
    </format>
    <format dxfId="6676">
      <pivotArea dataOnly="0" labelOnly="1" fieldPosition="0">
        <references count="4">
          <reference field="0" count="1" selected="0">
            <x v="117"/>
          </reference>
          <reference field="1" count="1" selected="0">
            <x v="592"/>
          </reference>
          <reference field="2" count="1" selected="0">
            <x v="593"/>
          </reference>
          <reference field="3" count="1">
            <x v="595"/>
          </reference>
        </references>
      </pivotArea>
    </format>
    <format dxfId="6675">
      <pivotArea dataOnly="0" labelOnly="1" fieldPosition="0">
        <references count="4">
          <reference field="0" count="1" selected="0">
            <x v="118"/>
          </reference>
          <reference field="1" count="1" selected="0">
            <x v="593"/>
          </reference>
          <reference field="2" count="1" selected="0">
            <x v="594"/>
          </reference>
          <reference field="3" count="1">
            <x v="596"/>
          </reference>
        </references>
      </pivotArea>
    </format>
    <format dxfId="6674">
      <pivotArea dataOnly="0" labelOnly="1" fieldPosition="0">
        <references count="4">
          <reference field="0" count="1" selected="0">
            <x v="119"/>
          </reference>
          <reference field="1" count="1" selected="0">
            <x v="594"/>
          </reference>
          <reference field="2" count="1" selected="0">
            <x v="595"/>
          </reference>
          <reference field="3" count="1">
            <x v="597"/>
          </reference>
        </references>
      </pivotArea>
    </format>
    <format dxfId="6673">
      <pivotArea dataOnly="0" labelOnly="1" fieldPosition="0">
        <references count="4">
          <reference field="0" count="1" selected="0">
            <x v="120"/>
          </reference>
          <reference field="1" count="1" selected="0">
            <x v="595"/>
          </reference>
          <reference field="2" count="1" selected="0">
            <x v="596"/>
          </reference>
          <reference field="3" count="1">
            <x v="598"/>
          </reference>
        </references>
      </pivotArea>
    </format>
    <format dxfId="6672">
      <pivotArea dataOnly="0" labelOnly="1" fieldPosition="0">
        <references count="4">
          <reference field="0" count="1" selected="0">
            <x v="121"/>
          </reference>
          <reference field="1" count="1" selected="0">
            <x v="596"/>
          </reference>
          <reference field="2" count="1" selected="0">
            <x v="597"/>
          </reference>
          <reference field="3" count="1">
            <x v="599"/>
          </reference>
        </references>
      </pivotArea>
    </format>
    <format dxfId="6671">
      <pivotArea dataOnly="0" labelOnly="1" fieldPosition="0">
        <references count="4">
          <reference field="0" count="1" selected="0">
            <x v="122"/>
          </reference>
          <reference field="1" count="1" selected="0">
            <x v="597"/>
          </reference>
          <reference field="2" count="1" selected="0">
            <x v="598"/>
          </reference>
          <reference field="3" count="1">
            <x v="600"/>
          </reference>
        </references>
      </pivotArea>
    </format>
    <format dxfId="6670">
      <pivotArea dataOnly="0" labelOnly="1" fieldPosition="0">
        <references count="4">
          <reference field="0" count="1" selected="0">
            <x v="123"/>
          </reference>
          <reference field="1" count="1" selected="0">
            <x v="598"/>
          </reference>
          <reference field="2" count="1" selected="0">
            <x v="599"/>
          </reference>
          <reference field="3" count="1">
            <x v="601"/>
          </reference>
        </references>
      </pivotArea>
    </format>
    <format dxfId="6669">
      <pivotArea dataOnly="0" labelOnly="1" fieldPosition="0">
        <references count="4">
          <reference field="0" count="1" selected="0">
            <x v="124"/>
          </reference>
          <reference field="1" count="1" selected="0">
            <x v="599"/>
          </reference>
          <reference field="2" count="1" selected="0">
            <x v="600"/>
          </reference>
          <reference field="3" count="1">
            <x v="602"/>
          </reference>
        </references>
      </pivotArea>
    </format>
    <format dxfId="6668">
      <pivotArea dataOnly="0" labelOnly="1" fieldPosition="0">
        <references count="4">
          <reference field="0" count="1" selected="0">
            <x v="125"/>
          </reference>
          <reference field="1" count="1" selected="0">
            <x v="600"/>
          </reference>
          <reference field="2" count="1" selected="0">
            <x v="601"/>
          </reference>
          <reference field="3" count="1">
            <x v="603"/>
          </reference>
        </references>
      </pivotArea>
    </format>
    <format dxfId="6667">
      <pivotArea dataOnly="0" labelOnly="1" fieldPosition="0">
        <references count="4">
          <reference field="0" count="1" selected="0">
            <x v="126"/>
          </reference>
          <reference field="1" count="1" selected="0">
            <x v="601"/>
          </reference>
          <reference field="2" count="1" selected="0">
            <x v="602"/>
          </reference>
          <reference field="3" count="1">
            <x v="604"/>
          </reference>
        </references>
      </pivotArea>
    </format>
    <format dxfId="6666">
      <pivotArea dataOnly="0" labelOnly="1" fieldPosition="0">
        <references count="4">
          <reference field="0" count="1" selected="0">
            <x v="127"/>
          </reference>
          <reference field="1" count="1" selected="0">
            <x v="602"/>
          </reference>
          <reference field="2" count="1" selected="0">
            <x v="603"/>
          </reference>
          <reference field="3" count="1">
            <x v="605"/>
          </reference>
        </references>
      </pivotArea>
    </format>
    <format dxfId="6665">
      <pivotArea dataOnly="0" labelOnly="1" fieldPosition="0">
        <references count="4">
          <reference field="0" count="1" selected="0">
            <x v="128"/>
          </reference>
          <reference field="1" count="1" selected="0">
            <x v="603"/>
          </reference>
          <reference field="2" count="1" selected="0">
            <x v="604"/>
          </reference>
          <reference field="3" count="1">
            <x v="606"/>
          </reference>
        </references>
      </pivotArea>
    </format>
    <format dxfId="6664">
      <pivotArea dataOnly="0" labelOnly="1" fieldPosition="0">
        <references count="4">
          <reference field="0" count="1" selected="0">
            <x v="129"/>
          </reference>
          <reference field="1" count="1" selected="0">
            <x v="604"/>
          </reference>
          <reference field="2" count="1" selected="0">
            <x v="605"/>
          </reference>
          <reference field="3" count="1">
            <x v="607"/>
          </reference>
        </references>
      </pivotArea>
    </format>
    <format dxfId="6663">
      <pivotArea dataOnly="0" labelOnly="1" fieldPosition="0">
        <references count="4">
          <reference field="0" count="1" selected="0">
            <x v="130"/>
          </reference>
          <reference field="1" count="1" selected="0">
            <x v="605"/>
          </reference>
          <reference field="2" count="1" selected="0">
            <x v="606"/>
          </reference>
          <reference field="3" count="1">
            <x v="608"/>
          </reference>
        </references>
      </pivotArea>
    </format>
    <format dxfId="6662">
      <pivotArea dataOnly="0" labelOnly="1" fieldPosition="0">
        <references count="4">
          <reference field="0" count="1" selected="0">
            <x v="131"/>
          </reference>
          <reference field="1" count="1" selected="0">
            <x v="606"/>
          </reference>
          <reference field="2" count="1" selected="0">
            <x v="607"/>
          </reference>
          <reference field="3" count="1">
            <x v="609"/>
          </reference>
        </references>
      </pivotArea>
    </format>
    <format dxfId="6661">
      <pivotArea dataOnly="0" labelOnly="1" fieldPosition="0">
        <references count="4">
          <reference field="0" count="1" selected="0">
            <x v="132"/>
          </reference>
          <reference field="1" count="1" selected="0">
            <x v="607"/>
          </reference>
          <reference field="2" count="1" selected="0">
            <x v="608"/>
          </reference>
          <reference field="3" count="1">
            <x v="610"/>
          </reference>
        </references>
      </pivotArea>
    </format>
    <format dxfId="6660">
      <pivotArea dataOnly="0" labelOnly="1" fieldPosition="0">
        <references count="4">
          <reference field="0" count="1" selected="0">
            <x v="133"/>
          </reference>
          <reference field="1" count="1" selected="0">
            <x v="608"/>
          </reference>
          <reference field="2" count="1" selected="0">
            <x v="609"/>
          </reference>
          <reference field="3" count="1">
            <x v="611"/>
          </reference>
        </references>
      </pivotArea>
    </format>
    <format dxfId="6659">
      <pivotArea dataOnly="0" labelOnly="1" fieldPosition="0">
        <references count="4">
          <reference field="0" count="1" selected="0">
            <x v="134"/>
          </reference>
          <reference field="1" count="1" selected="0">
            <x v="609"/>
          </reference>
          <reference field="2" count="1" selected="0">
            <x v="610"/>
          </reference>
          <reference field="3" count="1">
            <x v="612"/>
          </reference>
        </references>
      </pivotArea>
    </format>
    <format dxfId="6658">
      <pivotArea dataOnly="0" labelOnly="1" fieldPosition="0">
        <references count="4">
          <reference field="0" count="1" selected="0">
            <x v="135"/>
          </reference>
          <reference field="1" count="1" selected="0">
            <x v="610"/>
          </reference>
          <reference field="2" count="1" selected="0">
            <x v="611"/>
          </reference>
          <reference field="3" count="1">
            <x v="613"/>
          </reference>
        </references>
      </pivotArea>
    </format>
    <format dxfId="6657">
      <pivotArea dataOnly="0" labelOnly="1" fieldPosition="0">
        <references count="4">
          <reference field="0" count="1" selected="0">
            <x v="136"/>
          </reference>
          <reference field="1" count="1" selected="0">
            <x v="611"/>
          </reference>
          <reference field="2" count="1" selected="0">
            <x v="612"/>
          </reference>
          <reference field="3" count="1">
            <x v="614"/>
          </reference>
        </references>
      </pivotArea>
    </format>
    <format dxfId="6656">
      <pivotArea dataOnly="0" labelOnly="1" fieldPosition="0">
        <references count="4">
          <reference field="0" count="1" selected="0">
            <x v="137"/>
          </reference>
          <reference field="1" count="1" selected="0">
            <x v="612"/>
          </reference>
          <reference field="2" count="1" selected="0">
            <x v="613"/>
          </reference>
          <reference field="3" count="1">
            <x v="615"/>
          </reference>
        </references>
      </pivotArea>
    </format>
    <format dxfId="6655">
      <pivotArea dataOnly="0" labelOnly="1" fieldPosition="0">
        <references count="4">
          <reference field="0" count="1" selected="0">
            <x v="138"/>
          </reference>
          <reference field="1" count="1" selected="0">
            <x v="613"/>
          </reference>
          <reference field="2" count="1" selected="0">
            <x v="614"/>
          </reference>
          <reference field="3" count="1">
            <x v="616"/>
          </reference>
        </references>
      </pivotArea>
    </format>
    <format dxfId="6654">
      <pivotArea dataOnly="0" labelOnly="1" fieldPosition="0">
        <references count="4">
          <reference field="0" count="1" selected="0">
            <x v="139"/>
          </reference>
          <reference field="1" count="1" selected="0">
            <x v="614"/>
          </reference>
          <reference field="2" count="1" selected="0">
            <x v="615"/>
          </reference>
          <reference field="3" count="1">
            <x v="617"/>
          </reference>
        </references>
      </pivotArea>
    </format>
    <format dxfId="6653">
      <pivotArea dataOnly="0" labelOnly="1" fieldPosition="0">
        <references count="4">
          <reference field="0" count="1" selected="0">
            <x v="140"/>
          </reference>
          <reference field="1" count="1" selected="0">
            <x v="615"/>
          </reference>
          <reference field="2" count="1" selected="0">
            <x v="616"/>
          </reference>
          <reference field="3" count="1">
            <x v="618"/>
          </reference>
        </references>
      </pivotArea>
    </format>
    <format dxfId="6652">
      <pivotArea dataOnly="0" labelOnly="1" fieldPosition="0">
        <references count="4">
          <reference field="0" count="1" selected="0">
            <x v="141"/>
          </reference>
          <reference field="1" count="1" selected="0">
            <x v="616"/>
          </reference>
          <reference field="2" count="1" selected="0">
            <x v="617"/>
          </reference>
          <reference field="3" count="1">
            <x v="619"/>
          </reference>
        </references>
      </pivotArea>
    </format>
    <format dxfId="6651">
      <pivotArea dataOnly="0" labelOnly="1" fieldPosition="0">
        <references count="4">
          <reference field="0" count="1" selected="0">
            <x v="142"/>
          </reference>
          <reference field="1" count="1" selected="0">
            <x v="617"/>
          </reference>
          <reference field="2" count="1" selected="0">
            <x v="618"/>
          </reference>
          <reference field="3" count="1">
            <x v="620"/>
          </reference>
        </references>
      </pivotArea>
    </format>
    <format dxfId="6650">
      <pivotArea dataOnly="0" labelOnly="1" fieldPosition="0">
        <references count="4">
          <reference field="0" count="1" selected="0">
            <x v="143"/>
          </reference>
          <reference field="1" count="1" selected="0">
            <x v="618"/>
          </reference>
          <reference field="2" count="1" selected="0">
            <x v="619"/>
          </reference>
          <reference field="3" count="1">
            <x v="621"/>
          </reference>
        </references>
      </pivotArea>
    </format>
    <format dxfId="6649">
      <pivotArea dataOnly="0" labelOnly="1" fieldPosition="0">
        <references count="4">
          <reference field="0" count="1" selected="0">
            <x v="144"/>
          </reference>
          <reference field="1" count="1" selected="0">
            <x v="619"/>
          </reference>
          <reference field="2" count="1" selected="0">
            <x v="620"/>
          </reference>
          <reference field="3" count="1">
            <x v="622"/>
          </reference>
        </references>
      </pivotArea>
    </format>
    <format dxfId="6648">
      <pivotArea dataOnly="0" labelOnly="1" fieldPosition="0">
        <references count="4">
          <reference field="0" count="1" selected="0">
            <x v="145"/>
          </reference>
          <reference field="1" count="1" selected="0">
            <x v="620"/>
          </reference>
          <reference field="2" count="1" selected="0">
            <x v="621"/>
          </reference>
          <reference field="3" count="1">
            <x v="623"/>
          </reference>
        </references>
      </pivotArea>
    </format>
    <format dxfId="6647">
      <pivotArea dataOnly="0" labelOnly="1" fieldPosition="0">
        <references count="4">
          <reference field="0" count="1" selected="0">
            <x v="146"/>
          </reference>
          <reference field="1" count="1" selected="0">
            <x v="621"/>
          </reference>
          <reference field="2" count="1" selected="0">
            <x v="622"/>
          </reference>
          <reference field="3" count="1">
            <x v="624"/>
          </reference>
        </references>
      </pivotArea>
    </format>
    <format dxfId="6646">
      <pivotArea dataOnly="0" labelOnly="1" fieldPosition="0">
        <references count="4">
          <reference field="0" count="1" selected="0">
            <x v="147"/>
          </reference>
          <reference field="1" count="1" selected="0">
            <x v="622"/>
          </reference>
          <reference field="2" count="1" selected="0">
            <x v="623"/>
          </reference>
          <reference field="3" count="1">
            <x v="625"/>
          </reference>
        </references>
      </pivotArea>
    </format>
    <format dxfId="6645">
      <pivotArea dataOnly="0" labelOnly="1" fieldPosition="0">
        <references count="4">
          <reference field="0" count="1" selected="0">
            <x v="148"/>
          </reference>
          <reference field="1" count="1" selected="0">
            <x v="623"/>
          </reference>
          <reference field="2" count="1" selected="0">
            <x v="624"/>
          </reference>
          <reference field="3" count="1">
            <x v="626"/>
          </reference>
        </references>
      </pivotArea>
    </format>
    <format dxfId="6644">
      <pivotArea dataOnly="0" labelOnly="1" fieldPosition="0">
        <references count="4">
          <reference field="0" count="1" selected="0">
            <x v="149"/>
          </reference>
          <reference field="1" count="1" selected="0">
            <x v="624"/>
          </reference>
          <reference field="2" count="1" selected="0">
            <x v="625"/>
          </reference>
          <reference field="3" count="1">
            <x v="627"/>
          </reference>
        </references>
      </pivotArea>
    </format>
    <format dxfId="6643">
      <pivotArea dataOnly="0" labelOnly="1" fieldPosition="0">
        <references count="4">
          <reference field="0" count="1" selected="0">
            <x v="150"/>
          </reference>
          <reference field="1" count="1" selected="0">
            <x v="625"/>
          </reference>
          <reference field="2" count="1" selected="0">
            <x v="626"/>
          </reference>
          <reference field="3" count="1">
            <x v="628"/>
          </reference>
        </references>
      </pivotArea>
    </format>
    <format dxfId="6642">
      <pivotArea dataOnly="0" labelOnly="1" fieldPosition="0">
        <references count="4">
          <reference field="0" count="1" selected="0">
            <x v="151"/>
          </reference>
          <reference field="1" count="1" selected="0">
            <x v="626"/>
          </reference>
          <reference field="2" count="1" selected="0">
            <x v="627"/>
          </reference>
          <reference field="3" count="1">
            <x v="629"/>
          </reference>
        </references>
      </pivotArea>
    </format>
    <format dxfId="6641">
      <pivotArea dataOnly="0" labelOnly="1" fieldPosition="0">
        <references count="4">
          <reference field="0" count="1" selected="0">
            <x v="152"/>
          </reference>
          <reference field="1" count="1" selected="0">
            <x v="627"/>
          </reference>
          <reference field="2" count="1" selected="0">
            <x v="628"/>
          </reference>
          <reference field="3" count="1">
            <x v="630"/>
          </reference>
        </references>
      </pivotArea>
    </format>
    <format dxfId="6640">
      <pivotArea dataOnly="0" labelOnly="1" fieldPosition="0">
        <references count="4">
          <reference field="0" count="1" selected="0">
            <x v="153"/>
          </reference>
          <reference field="1" count="1" selected="0">
            <x v="628"/>
          </reference>
          <reference field="2" count="1" selected="0">
            <x v="629"/>
          </reference>
          <reference field="3" count="1">
            <x v="631"/>
          </reference>
        </references>
      </pivotArea>
    </format>
    <format dxfId="6639">
      <pivotArea dataOnly="0" labelOnly="1" fieldPosition="0">
        <references count="4">
          <reference field="0" count="1" selected="0">
            <x v="154"/>
          </reference>
          <reference field="1" count="1" selected="0">
            <x v="629"/>
          </reference>
          <reference field="2" count="1" selected="0">
            <x v="630"/>
          </reference>
          <reference field="3" count="1">
            <x v="632"/>
          </reference>
        </references>
      </pivotArea>
    </format>
    <format dxfId="6638">
      <pivotArea dataOnly="0" labelOnly="1" fieldPosition="0">
        <references count="4">
          <reference field="0" count="1" selected="0">
            <x v="155"/>
          </reference>
          <reference field="1" count="1" selected="0">
            <x v="630"/>
          </reference>
          <reference field="2" count="1" selected="0">
            <x v="631"/>
          </reference>
          <reference field="3" count="1">
            <x v="633"/>
          </reference>
        </references>
      </pivotArea>
    </format>
    <format dxfId="6637">
      <pivotArea dataOnly="0" labelOnly="1" fieldPosition="0">
        <references count="4">
          <reference field="0" count="1" selected="0">
            <x v="156"/>
          </reference>
          <reference field="1" count="1" selected="0">
            <x v="631"/>
          </reference>
          <reference field="2" count="1" selected="0">
            <x v="632"/>
          </reference>
          <reference field="3" count="1">
            <x v="634"/>
          </reference>
        </references>
      </pivotArea>
    </format>
    <format dxfId="6636">
      <pivotArea dataOnly="0" labelOnly="1" fieldPosition="0">
        <references count="4">
          <reference field="0" count="1" selected="0">
            <x v="157"/>
          </reference>
          <reference field="1" count="1" selected="0">
            <x v="632"/>
          </reference>
          <reference field="2" count="1" selected="0">
            <x v="633"/>
          </reference>
          <reference field="3" count="1">
            <x v="635"/>
          </reference>
        </references>
      </pivotArea>
    </format>
    <format dxfId="6635">
      <pivotArea dataOnly="0" labelOnly="1" fieldPosition="0">
        <references count="4">
          <reference field="0" count="1" selected="0">
            <x v="158"/>
          </reference>
          <reference field="1" count="1" selected="0">
            <x v="633"/>
          </reference>
          <reference field="2" count="1" selected="0">
            <x v="634"/>
          </reference>
          <reference field="3" count="1">
            <x v="636"/>
          </reference>
        </references>
      </pivotArea>
    </format>
    <format dxfId="6634">
      <pivotArea dataOnly="0" labelOnly="1" fieldPosition="0">
        <references count="4">
          <reference field="0" count="1" selected="0">
            <x v="159"/>
          </reference>
          <reference field="1" count="1" selected="0">
            <x v="634"/>
          </reference>
          <reference field="2" count="1" selected="0">
            <x v="635"/>
          </reference>
          <reference field="3" count="1">
            <x v="637"/>
          </reference>
        </references>
      </pivotArea>
    </format>
    <format dxfId="6633">
      <pivotArea dataOnly="0" labelOnly="1" fieldPosition="0">
        <references count="4">
          <reference field="0" count="1" selected="0">
            <x v="160"/>
          </reference>
          <reference field="1" count="1" selected="0">
            <x v="635"/>
          </reference>
          <reference field="2" count="1" selected="0">
            <x v="636"/>
          </reference>
          <reference field="3" count="1">
            <x v="638"/>
          </reference>
        </references>
      </pivotArea>
    </format>
    <format dxfId="6632">
      <pivotArea dataOnly="0" labelOnly="1" fieldPosition="0">
        <references count="4">
          <reference field="0" count="1" selected="0">
            <x v="161"/>
          </reference>
          <reference field="1" count="1" selected="0">
            <x v="636"/>
          </reference>
          <reference field="2" count="1" selected="0">
            <x v="637"/>
          </reference>
          <reference field="3" count="1">
            <x v="639"/>
          </reference>
        </references>
      </pivotArea>
    </format>
    <format dxfId="6631">
      <pivotArea dataOnly="0" labelOnly="1" fieldPosition="0">
        <references count="4">
          <reference field="0" count="1" selected="0">
            <x v="162"/>
          </reference>
          <reference field="1" count="1" selected="0">
            <x v="637"/>
          </reference>
          <reference field="2" count="1" selected="0">
            <x v="638"/>
          </reference>
          <reference field="3" count="1">
            <x v="640"/>
          </reference>
        </references>
      </pivotArea>
    </format>
    <format dxfId="6630">
      <pivotArea dataOnly="0" labelOnly="1" fieldPosition="0">
        <references count="4">
          <reference field="0" count="1" selected="0">
            <x v="163"/>
          </reference>
          <reference field="1" count="1" selected="0">
            <x v="638"/>
          </reference>
          <reference field="2" count="1" selected="0">
            <x v="639"/>
          </reference>
          <reference field="3" count="1">
            <x v="641"/>
          </reference>
        </references>
      </pivotArea>
    </format>
    <format dxfId="6629">
      <pivotArea dataOnly="0" labelOnly="1" fieldPosition="0">
        <references count="4">
          <reference field="0" count="1" selected="0">
            <x v="164"/>
          </reference>
          <reference field="1" count="1" selected="0">
            <x v="639"/>
          </reference>
          <reference field="2" count="1" selected="0">
            <x v="640"/>
          </reference>
          <reference field="3" count="1">
            <x v="642"/>
          </reference>
        </references>
      </pivotArea>
    </format>
    <format dxfId="6628">
      <pivotArea dataOnly="0" labelOnly="1" fieldPosition="0">
        <references count="4">
          <reference field="0" count="1" selected="0">
            <x v="165"/>
          </reference>
          <reference field="1" count="1" selected="0">
            <x v="640"/>
          </reference>
          <reference field="2" count="1" selected="0">
            <x v="641"/>
          </reference>
          <reference field="3" count="1">
            <x v="643"/>
          </reference>
        </references>
      </pivotArea>
    </format>
    <format dxfId="6627">
      <pivotArea dataOnly="0" labelOnly="1" fieldPosition="0">
        <references count="4">
          <reference field="0" count="1" selected="0">
            <x v="166"/>
          </reference>
          <reference field="1" count="1" selected="0">
            <x v="641"/>
          </reference>
          <reference field="2" count="1" selected="0">
            <x v="642"/>
          </reference>
          <reference field="3" count="1">
            <x v="644"/>
          </reference>
        </references>
      </pivotArea>
    </format>
    <format dxfId="6626">
      <pivotArea dataOnly="0" labelOnly="1" fieldPosition="0">
        <references count="4">
          <reference field="0" count="1" selected="0">
            <x v="167"/>
          </reference>
          <reference field="1" count="1" selected="0">
            <x v="642"/>
          </reference>
          <reference field="2" count="1" selected="0">
            <x v="643"/>
          </reference>
          <reference field="3" count="1">
            <x v="645"/>
          </reference>
        </references>
      </pivotArea>
    </format>
    <format dxfId="6625">
      <pivotArea dataOnly="0" labelOnly="1" fieldPosition="0">
        <references count="4">
          <reference field="0" count="1" selected="0">
            <x v="168"/>
          </reference>
          <reference field="1" count="1" selected="0">
            <x v="643"/>
          </reference>
          <reference field="2" count="1" selected="0">
            <x v="644"/>
          </reference>
          <reference field="3" count="1">
            <x v="646"/>
          </reference>
        </references>
      </pivotArea>
    </format>
    <format dxfId="6624">
      <pivotArea dataOnly="0" labelOnly="1" fieldPosition="0">
        <references count="4">
          <reference field="0" count="1" selected="0">
            <x v="169"/>
          </reference>
          <reference field="1" count="1" selected="0">
            <x v="644"/>
          </reference>
          <reference field="2" count="1" selected="0">
            <x v="645"/>
          </reference>
          <reference field="3" count="1">
            <x v="647"/>
          </reference>
        </references>
      </pivotArea>
    </format>
    <format dxfId="6623">
      <pivotArea dataOnly="0" labelOnly="1" fieldPosition="0">
        <references count="4">
          <reference field="0" count="1" selected="0">
            <x v="170"/>
          </reference>
          <reference field="1" count="1" selected="0">
            <x v="645"/>
          </reference>
          <reference field="2" count="1" selected="0">
            <x v="646"/>
          </reference>
          <reference field="3" count="1">
            <x v="648"/>
          </reference>
        </references>
      </pivotArea>
    </format>
    <format dxfId="6622">
      <pivotArea dataOnly="0" labelOnly="1" fieldPosition="0">
        <references count="4">
          <reference field="0" count="1" selected="0">
            <x v="171"/>
          </reference>
          <reference field="1" count="1" selected="0">
            <x v="646"/>
          </reference>
          <reference field="2" count="1" selected="0">
            <x v="647"/>
          </reference>
          <reference field="3" count="1">
            <x v="649"/>
          </reference>
        </references>
      </pivotArea>
    </format>
    <format dxfId="6621">
      <pivotArea dataOnly="0" labelOnly="1" fieldPosition="0">
        <references count="4">
          <reference field="0" count="1" selected="0">
            <x v="172"/>
          </reference>
          <reference field="1" count="1" selected="0">
            <x v="647"/>
          </reference>
          <reference field="2" count="1" selected="0">
            <x v="648"/>
          </reference>
          <reference field="3" count="1">
            <x v="650"/>
          </reference>
        </references>
      </pivotArea>
    </format>
    <format dxfId="6620">
      <pivotArea dataOnly="0" labelOnly="1" fieldPosition="0">
        <references count="4">
          <reference field="0" count="1" selected="0">
            <x v="173"/>
          </reference>
          <reference field="1" count="1" selected="0">
            <x v="648"/>
          </reference>
          <reference field="2" count="1" selected="0">
            <x v="649"/>
          </reference>
          <reference field="3" count="1">
            <x v="651"/>
          </reference>
        </references>
      </pivotArea>
    </format>
    <format dxfId="6619">
      <pivotArea dataOnly="0" labelOnly="1" fieldPosition="0">
        <references count="4">
          <reference field="0" count="1" selected="0">
            <x v="174"/>
          </reference>
          <reference field="1" count="1" selected="0">
            <x v="649"/>
          </reference>
          <reference field="2" count="1" selected="0">
            <x v="650"/>
          </reference>
          <reference field="3" count="1">
            <x v="652"/>
          </reference>
        </references>
      </pivotArea>
    </format>
    <format dxfId="6618">
      <pivotArea dataOnly="0" labelOnly="1" fieldPosition="0">
        <references count="4">
          <reference field="0" count="1" selected="0">
            <x v="175"/>
          </reference>
          <reference field="1" count="1" selected="0">
            <x v="650"/>
          </reference>
          <reference field="2" count="1" selected="0">
            <x v="651"/>
          </reference>
          <reference field="3" count="1">
            <x v="653"/>
          </reference>
        </references>
      </pivotArea>
    </format>
    <format dxfId="6617">
      <pivotArea dataOnly="0" labelOnly="1" fieldPosition="0">
        <references count="4">
          <reference field="0" count="1" selected="0">
            <x v="176"/>
          </reference>
          <reference field="1" count="1" selected="0">
            <x v="651"/>
          </reference>
          <reference field="2" count="1" selected="0">
            <x v="652"/>
          </reference>
          <reference field="3" count="1">
            <x v="654"/>
          </reference>
        </references>
      </pivotArea>
    </format>
    <format dxfId="6616">
      <pivotArea dataOnly="0" labelOnly="1" fieldPosition="0">
        <references count="4">
          <reference field="0" count="1" selected="0">
            <x v="177"/>
          </reference>
          <reference field="1" count="1" selected="0">
            <x v="652"/>
          </reference>
          <reference field="2" count="1" selected="0">
            <x v="653"/>
          </reference>
          <reference field="3" count="1">
            <x v="655"/>
          </reference>
        </references>
      </pivotArea>
    </format>
    <format dxfId="6615">
      <pivotArea dataOnly="0" labelOnly="1" fieldPosition="0">
        <references count="4">
          <reference field="0" count="1" selected="0">
            <x v="178"/>
          </reference>
          <reference field="1" count="1" selected="0">
            <x v="653"/>
          </reference>
          <reference field="2" count="1" selected="0">
            <x v="654"/>
          </reference>
          <reference field="3" count="1">
            <x v="656"/>
          </reference>
        </references>
      </pivotArea>
    </format>
    <format dxfId="6614">
      <pivotArea dataOnly="0" labelOnly="1" fieldPosition="0">
        <references count="4">
          <reference field="0" count="1" selected="0">
            <x v="179"/>
          </reference>
          <reference field="1" count="1" selected="0">
            <x v="654"/>
          </reference>
          <reference field="2" count="1" selected="0">
            <x v="655"/>
          </reference>
          <reference field="3" count="1">
            <x v="657"/>
          </reference>
        </references>
      </pivotArea>
    </format>
    <format dxfId="6613">
      <pivotArea dataOnly="0" labelOnly="1" fieldPosition="0">
        <references count="4">
          <reference field="0" count="1" selected="0">
            <x v="180"/>
          </reference>
          <reference field="1" count="1" selected="0">
            <x v="655"/>
          </reference>
          <reference field="2" count="1" selected="0">
            <x v="656"/>
          </reference>
          <reference field="3" count="1">
            <x v="658"/>
          </reference>
        </references>
      </pivotArea>
    </format>
    <format dxfId="6612">
      <pivotArea dataOnly="0" labelOnly="1" fieldPosition="0">
        <references count="4">
          <reference field="0" count="1" selected="0">
            <x v="181"/>
          </reference>
          <reference field="1" count="1" selected="0">
            <x v="656"/>
          </reference>
          <reference field="2" count="1" selected="0">
            <x v="657"/>
          </reference>
          <reference field="3" count="1">
            <x v="659"/>
          </reference>
        </references>
      </pivotArea>
    </format>
    <format dxfId="6611">
      <pivotArea dataOnly="0" labelOnly="1" fieldPosition="0">
        <references count="4">
          <reference field="0" count="1" selected="0">
            <x v="182"/>
          </reference>
          <reference field="1" count="1" selected="0">
            <x v="657"/>
          </reference>
          <reference field="2" count="1" selected="0">
            <x v="658"/>
          </reference>
          <reference field="3" count="1">
            <x v="660"/>
          </reference>
        </references>
      </pivotArea>
    </format>
    <format dxfId="6610">
      <pivotArea dataOnly="0" labelOnly="1" fieldPosition="0">
        <references count="4">
          <reference field="0" count="1" selected="0">
            <x v="183"/>
          </reference>
          <reference field="1" count="1" selected="0">
            <x v="658"/>
          </reference>
          <reference field="2" count="1" selected="0">
            <x v="659"/>
          </reference>
          <reference field="3" count="1">
            <x v="661"/>
          </reference>
        </references>
      </pivotArea>
    </format>
    <format dxfId="6609">
      <pivotArea dataOnly="0" labelOnly="1" fieldPosition="0">
        <references count="4">
          <reference field="0" count="1" selected="0">
            <x v="184"/>
          </reference>
          <reference field="1" count="1" selected="0">
            <x v="659"/>
          </reference>
          <reference field="2" count="1" selected="0">
            <x v="660"/>
          </reference>
          <reference field="3" count="1">
            <x v="662"/>
          </reference>
        </references>
      </pivotArea>
    </format>
    <format dxfId="6608">
      <pivotArea dataOnly="0" labelOnly="1" fieldPosition="0">
        <references count="4">
          <reference field="0" count="1" selected="0">
            <x v="185"/>
          </reference>
          <reference field="1" count="1" selected="0">
            <x v="660"/>
          </reference>
          <reference field="2" count="1" selected="0">
            <x v="661"/>
          </reference>
          <reference field="3" count="1">
            <x v="663"/>
          </reference>
        </references>
      </pivotArea>
    </format>
    <format dxfId="6607">
      <pivotArea dataOnly="0" labelOnly="1" fieldPosition="0">
        <references count="4">
          <reference field="0" count="1" selected="0">
            <x v="186"/>
          </reference>
          <reference field="1" count="1" selected="0">
            <x v="661"/>
          </reference>
          <reference field="2" count="1" selected="0">
            <x v="662"/>
          </reference>
          <reference field="3" count="1">
            <x v="664"/>
          </reference>
        </references>
      </pivotArea>
    </format>
    <format dxfId="6606">
      <pivotArea dataOnly="0" labelOnly="1" fieldPosition="0">
        <references count="4">
          <reference field="0" count="1" selected="0">
            <x v="187"/>
          </reference>
          <reference field="1" count="1" selected="0">
            <x v="662"/>
          </reference>
          <reference field="2" count="1" selected="0">
            <x v="663"/>
          </reference>
          <reference field="3" count="1">
            <x v="665"/>
          </reference>
        </references>
      </pivotArea>
    </format>
    <format dxfId="6605">
      <pivotArea dataOnly="0" labelOnly="1" fieldPosition="0">
        <references count="4">
          <reference field="0" count="1" selected="0">
            <x v="188"/>
          </reference>
          <reference field="1" count="1" selected="0">
            <x v="663"/>
          </reference>
          <reference field="2" count="1" selected="0">
            <x v="664"/>
          </reference>
          <reference field="3" count="1">
            <x v="666"/>
          </reference>
        </references>
      </pivotArea>
    </format>
    <format dxfId="6604">
      <pivotArea dataOnly="0" labelOnly="1" fieldPosition="0">
        <references count="4">
          <reference field="0" count="1" selected="0">
            <x v="189"/>
          </reference>
          <reference field="1" count="1" selected="0">
            <x v="664"/>
          </reference>
          <reference field="2" count="1" selected="0">
            <x v="665"/>
          </reference>
          <reference field="3" count="1">
            <x v="667"/>
          </reference>
        </references>
      </pivotArea>
    </format>
    <format dxfId="6603">
      <pivotArea dataOnly="0" labelOnly="1" fieldPosition="0">
        <references count="4">
          <reference field="0" count="1" selected="0">
            <x v="190"/>
          </reference>
          <reference field="1" count="1" selected="0">
            <x v="665"/>
          </reference>
          <reference field="2" count="1" selected="0">
            <x v="666"/>
          </reference>
          <reference field="3" count="1">
            <x v="668"/>
          </reference>
        </references>
      </pivotArea>
    </format>
    <format dxfId="6602">
      <pivotArea dataOnly="0" labelOnly="1" fieldPosition="0">
        <references count="4">
          <reference field="0" count="1" selected="0">
            <x v="191"/>
          </reference>
          <reference field="1" count="1" selected="0">
            <x v="666"/>
          </reference>
          <reference field="2" count="1" selected="0">
            <x v="667"/>
          </reference>
          <reference field="3" count="1">
            <x v="669"/>
          </reference>
        </references>
      </pivotArea>
    </format>
    <format dxfId="6601">
      <pivotArea dataOnly="0" labelOnly="1" fieldPosition="0">
        <references count="4">
          <reference field="0" count="1" selected="0">
            <x v="192"/>
          </reference>
          <reference field="1" count="1" selected="0">
            <x v="667"/>
          </reference>
          <reference field="2" count="1" selected="0">
            <x v="668"/>
          </reference>
          <reference field="3" count="1">
            <x v="670"/>
          </reference>
        </references>
      </pivotArea>
    </format>
    <format dxfId="6600">
      <pivotArea dataOnly="0" labelOnly="1" fieldPosition="0">
        <references count="4">
          <reference field="0" count="1" selected="0">
            <x v="193"/>
          </reference>
          <reference field="1" count="1" selected="0">
            <x v="668"/>
          </reference>
          <reference field="2" count="1" selected="0">
            <x v="669"/>
          </reference>
          <reference field="3" count="1">
            <x v="671"/>
          </reference>
        </references>
      </pivotArea>
    </format>
    <format dxfId="6599">
      <pivotArea dataOnly="0" labelOnly="1" fieldPosition="0">
        <references count="4">
          <reference field="0" count="1" selected="0">
            <x v="194"/>
          </reference>
          <reference field="1" count="1" selected="0">
            <x v="669"/>
          </reference>
          <reference field="2" count="1" selected="0">
            <x v="670"/>
          </reference>
          <reference field="3" count="1">
            <x v="672"/>
          </reference>
        </references>
      </pivotArea>
    </format>
    <format dxfId="6598">
      <pivotArea dataOnly="0" labelOnly="1" fieldPosition="0">
        <references count="4">
          <reference field="0" count="1" selected="0">
            <x v="195"/>
          </reference>
          <reference field="1" count="1" selected="0">
            <x v="670"/>
          </reference>
          <reference field="2" count="1" selected="0">
            <x v="671"/>
          </reference>
          <reference field="3" count="1">
            <x v="673"/>
          </reference>
        </references>
      </pivotArea>
    </format>
    <format dxfId="6597">
      <pivotArea dataOnly="0" labelOnly="1" fieldPosition="0">
        <references count="4">
          <reference field="0" count="1" selected="0">
            <x v="196"/>
          </reference>
          <reference field="1" count="1" selected="0">
            <x v="671"/>
          </reference>
          <reference field="2" count="1" selected="0">
            <x v="672"/>
          </reference>
          <reference field="3" count="1">
            <x v="674"/>
          </reference>
        </references>
      </pivotArea>
    </format>
    <format dxfId="6596">
      <pivotArea dataOnly="0" labelOnly="1" fieldPosition="0">
        <references count="4">
          <reference field="0" count="1" selected="0">
            <x v="197"/>
          </reference>
          <reference field="1" count="1" selected="0">
            <x v="672"/>
          </reference>
          <reference field="2" count="1" selected="0">
            <x v="673"/>
          </reference>
          <reference field="3" count="1">
            <x v="675"/>
          </reference>
        </references>
      </pivotArea>
    </format>
    <format dxfId="6595">
      <pivotArea dataOnly="0" labelOnly="1" fieldPosition="0">
        <references count="4">
          <reference field="0" count="1" selected="0">
            <x v="198"/>
          </reference>
          <reference field="1" count="1" selected="0">
            <x v="673"/>
          </reference>
          <reference field="2" count="1" selected="0">
            <x v="674"/>
          </reference>
          <reference field="3" count="1">
            <x v="676"/>
          </reference>
        </references>
      </pivotArea>
    </format>
    <format dxfId="6594">
      <pivotArea dataOnly="0" labelOnly="1" fieldPosition="0">
        <references count="4">
          <reference field="0" count="1" selected="0">
            <x v="199"/>
          </reference>
          <reference field="1" count="1" selected="0">
            <x v="674"/>
          </reference>
          <reference field="2" count="1" selected="0">
            <x v="675"/>
          </reference>
          <reference field="3" count="1">
            <x v="677"/>
          </reference>
        </references>
      </pivotArea>
    </format>
    <format dxfId="6593">
      <pivotArea dataOnly="0" labelOnly="1" fieldPosition="0">
        <references count="4">
          <reference field="0" count="1" selected="0">
            <x v="200"/>
          </reference>
          <reference field="1" count="1" selected="0">
            <x v="675"/>
          </reference>
          <reference field="2" count="1" selected="0">
            <x v="676"/>
          </reference>
          <reference field="3" count="1">
            <x v="678"/>
          </reference>
        </references>
      </pivotArea>
    </format>
    <format dxfId="6592">
      <pivotArea dataOnly="0" labelOnly="1" fieldPosition="0">
        <references count="4">
          <reference field="0" count="1" selected="0">
            <x v="201"/>
          </reference>
          <reference field="1" count="1" selected="0">
            <x v="676"/>
          </reference>
          <reference field="2" count="1" selected="0">
            <x v="677"/>
          </reference>
          <reference field="3" count="1">
            <x v="679"/>
          </reference>
        </references>
      </pivotArea>
    </format>
    <format dxfId="6591">
      <pivotArea dataOnly="0" labelOnly="1" fieldPosition="0">
        <references count="4">
          <reference field="0" count="1" selected="0">
            <x v="202"/>
          </reference>
          <reference field="1" count="1" selected="0">
            <x v="677"/>
          </reference>
          <reference field="2" count="1" selected="0">
            <x v="678"/>
          </reference>
          <reference field="3" count="1">
            <x v="680"/>
          </reference>
        </references>
      </pivotArea>
    </format>
    <format dxfId="6590">
      <pivotArea dataOnly="0" labelOnly="1" fieldPosition="0">
        <references count="4">
          <reference field="0" count="1" selected="0">
            <x v="203"/>
          </reference>
          <reference field="1" count="1" selected="0">
            <x v="678"/>
          </reference>
          <reference field="2" count="1" selected="0">
            <x v="679"/>
          </reference>
          <reference field="3" count="1">
            <x v="681"/>
          </reference>
        </references>
      </pivotArea>
    </format>
    <format dxfId="6589">
      <pivotArea dataOnly="0" labelOnly="1" fieldPosition="0">
        <references count="4">
          <reference field="0" count="1" selected="0">
            <x v="204"/>
          </reference>
          <reference field="1" count="1" selected="0">
            <x v="679"/>
          </reference>
          <reference field="2" count="1" selected="0">
            <x v="680"/>
          </reference>
          <reference field="3" count="1">
            <x v="682"/>
          </reference>
        </references>
      </pivotArea>
    </format>
    <format dxfId="6588">
      <pivotArea dataOnly="0" labelOnly="1" fieldPosition="0">
        <references count="4">
          <reference field="0" count="1" selected="0">
            <x v="205"/>
          </reference>
          <reference field="1" count="1" selected="0">
            <x v="680"/>
          </reference>
          <reference field="2" count="1" selected="0">
            <x v="681"/>
          </reference>
          <reference field="3" count="1">
            <x v="683"/>
          </reference>
        </references>
      </pivotArea>
    </format>
    <format dxfId="6587">
      <pivotArea dataOnly="0" labelOnly="1" fieldPosition="0">
        <references count="4">
          <reference field="0" count="1" selected="0">
            <x v="206"/>
          </reference>
          <reference field="1" count="1" selected="0">
            <x v="681"/>
          </reference>
          <reference field="2" count="1" selected="0">
            <x v="682"/>
          </reference>
          <reference field="3" count="1">
            <x v="684"/>
          </reference>
        </references>
      </pivotArea>
    </format>
    <format dxfId="6586">
      <pivotArea dataOnly="0" labelOnly="1" fieldPosition="0">
        <references count="4">
          <reference field="0" count="1" selected="0">
            <x v="207"/>
          </reference>
          <reference field="1" count="1" selected="0">
            <x v="682"/>
          </reference>
          <reference field="2" count="1" selected="0">
            <x v="683"/>
          </reference>
          <reference field="3" count="1">
            <x v="685"/>
          </reference>
        </references>
      </pivotArea>
    </format>
    <format dxfId="6585">
      <pivotArea dataOnly="0" labelOnly="1" fieldPosition="0">
        <references count="4">
          <reference field="0" count="1" selected="0">
            <x v="208"/>
          </reference>
          <reference field="1" count="1" selected="0">
            <x v="683"/>
          </reference>
          <reference field="2" count="1" selected="0">
            <x v="684"/>
          </reference>
          <reference field="3" count="1">
            <x v="686"/>
          </reference>
        </references>
      </pivotArea>
    </format>
    <format dxfId="6584">
      <pivotArea dataOnly="0" labelOnly="1" fieldPosition="0">
        <references count="4">
          <reference field="0" count="1" selected="0">
            <x v="209"/>
          </reference>
          <reference field="1" count="1" selected="0">
            <x v="684"/>
          </reference>
          <reference field="2" count="1" selected="0">
            <x v="685"/>
          </reference>
          <reference field="3" count="1">
            <x v="687"/>
          </reference>
        </references>
      </pivotArea>
    </format>
    <format dxfId="6583">
      <pivotArea dataOnly="0" labelOnly="1" fieldPosition="0">
        <references count="4">
          <reference field="0" count="1" selected="0">
            <x v="210"/>
          </reference>
          <reference field="1" count="1" selected="0">
            <x v="685"/>
          </reference>
          <reference field="2" count="1" selected="0">
            <x v="686"/>
          </reference>
          <reference field="3" count="1">
            <x v="688"/>
          </reference>
        </references>
      </pivotArea>
    </format>
    <format dxfId="6582">
      <pivotArea dataOnly="0" labelOnly="1" fieldPosition="0">
        <references count="4">
          <reference field="0" count="1" selected="0">
            <x v="211"/>
          </reference>
          <reference field="1" count="1" selected="0">
            <x v="686"/>
          </reference>
          <reference field="2" count="1" selected="0">
            <x v="687"/>
          </reference>
          <reference field="3" count="1">
            <x v="689"/>
          </reference>
        </references>
      </pivotArea>
    </format>
    <format dxfId="6581">
      <pivotArea dataOnly="0" labelOnly="1" fieldPosition="0">
        <references count="4">
          <reference field="0" count="1" selected="0">
            <x v="212"/>
          </reference>
          <reference field="1" count="1" selected="0">
            <x v="687"/>
          </reference>
          <reference field="2" count="1" selected="0">
            <x v="688"/>
          </reference>
          <reference field="3" count="1">
            <x v="690"/>
          </reference>
        </references>
      </pivotArea>
    </format>
    <format dxfId="6580">
      <pivotArea dataOnly="0" labelOnly="1" fieldPosition="0">
        <references count="4">
          <reference field="0" count="1" selected="0">
            <x v="213"/>
          </reference>
          <reference field="1" count="1" selected="0">
            <x v="688"/>
          </reference>
          <reference field="2" count="1" selected="0">
            <x v="689"/>
          </reference>
          <reference field="3" count="1">
            <x v="691"/>
          </reference>
        </references>
      </pivotArea>
    </format>
    <format dxfId="6579">
      <pivotArea dataOnly="0" labelOnly="1" fieldPosition="0">
        <references count="4">
          <reference field="0" count="1" selected="0">
            <x v="214"/>
          </reference>
          <reference field="1" count="1" selected="0">
            <x v="689"/>
          </reference>
          <reference field="2" count="1" selected="0">
            <x v="690"/>
          </reference>
          <reference field="3" count="1">
            <x v="692"/>
          </reference>
        </references>
      </pivotArea>
    </format>
    <format dxfId="6578">
      <pivotArea dataOnly="0" labelOnly="1" fieldPosition="0">
        <references count="4">
          <reference field="0" count="1" selected="0">
            <x v="215"/>
          </reference>
          <reference field="1" count="1" selected="0">
            <x v="690"/>
          </reference>
          <reference field="2" count="1" selected="0">
            <x v="691"/>
          </reference>
          <reference field="3" count="1">
            <x v="693"/>
          </reference>
        </references>
      </pivotArea>
    </format>
    <format dxfId="6577">
      <pivotArea dataOnly="0" labelOnly="1" fieldPosition="0">
        <references count="4">
          <reference field="0" count="1" selected="0">
            <x v="216"/>
          </reference>
          <reference field="1" count="1" selected="0">
            <x v="691"/>
          </reference>
          <reference field="2" count="1" selected="0">
            <x v="692"/>
          </reference>
          <reference field="3" count="1">
            <x v="694"/>
          </reference>
        </references>
      </pivotArea>
    </format>
    <format dxfId="6576">
      <pivotArea dataOnly="0" labelOnly="1" fieldPosition="0">
        <references count="4">
          <reference field="0" count="1" selected="0">
            <x v="217"/>
          </reference>
          <reference field="1" count="1" selected="0">
            <x v="692"/>
          </reference>
          <reference field="2" count="1" selected="0">
            <x v="693"/>
          </reference>
          <reference field="3" count="1">
            <x v="695"/>
          </reference>
        </references>
      </pivotArea>
    </format>
    <format dxfId="6575">
      <pivotArea dataOnly="0" labelOnly="1" fieldPosition="0">
        <references count="4">
          <reference field="0" count="1" selected="0">
            <x v="218"/>
          </reference>
          <reference field="1" count="1" selected="0">
            <x v="693"/>
          </reference>
          <reference field="2" count="1" selected="0">
            <x v="694"/>
          </reference>
          <reference field="3" count="1">
            <x v="696"/>
          </reference>
        </references>
      </pivotArea>
    </format>
    <format dxfId="6574">
      <pivotArea dataOnly="0" labelOnly="1" fieldPosition="0">
        <references count="4">
          <reference field="0" count="1" selected="0">
            <x v="219"/>
          </reference>
          <reference field="1" count="1" selected="0">
            <x v="694"/>
          </reference>
          <reference field="2" count="1" selected="0">
            <x v="695"/>
          </reference>
          <reference field="3" count="1">
            <x v="697"/>
          </reference>
        </references>
      </pivotArea>
    </format>
    <format dxfId="6573">
      <pivotArea dataOnly="0" labelOnly="1" fieldPosition="0">
        <references count="4">
          <reference field="0" count="1" selected="0">
            <x v="220"/>
          </reference>
          <reference field="1" count="1" selected="0">
            <x v="695"/>
          </reference>
          <reference field="2" count="1" selected="0">
            <x v="696"/>
          </reference>
          <reference field="3" count="1">
            <x v="698"/>
          </reference>
        </references>
      </pivotArea>
    </format>
    <format dxfId="6572">
      <pivotArea dataOnly="0" labelOnly="1" fieldPosition="0">
        <references count="4">
          <reference field="0" count="1" selected="0">
            <x v="221"/>
          </reference>
          <reference field="1" count="1" selected="0">
            <x v="696"/>
          </reference>
          <reference field="2" count="1" selected="0">
            <x v="697"/>
          </reference>
          <reference field="3" count="1">
            <x v="699"/>
          </reference>
        </references>
      </pivotArea>
    </format>
    <format dxfId="6571">
      <pivotArea dataOnly="0" labelOnly="1" fieldPosition="0">
        <references count="4">
          <reference field="0" count="1" selected="0">
            <x v="222"/>
          </reference>
          <reference field="1" count="1" selected="0">
            <x v="697"/>
          </reference>
          <reference field="2" count="1" selected="0">
            <x v="698"/>
          </reference>
          <reference field="3" count="1">
            <x v="700"/>
          </reference>
        </references>
      </pivotArea>
    </format>
    <format dxfId="6570">
      <pivotArea dataOnly="0" labelOnly="1" fieldPosition="0">
        <references count="4">
          <reference field="0" count="1" selected="0">
            <x v="223"/>
          </reference>
          <reference field="1" count="1" selected="0">
            <x v="698"/>
          </reference>
          <reference field="2" count="1" selected="0">
            <x v="699"/>
          </reference>
          <reference field="3" count="1">
            <x v="701"/>
          </reference>
        </references>
      </pivotArea>
    </format>
    <format dxfId="6569">
      <pivotArea dataOnly="0" labelOnly="1" fieldPosition="0">
        <references count="4">
          <reference field="0" count="1" selected="0">
            <x v="224"/>
          </reference>
          <reference field="1" count="1" selected="0">
            <x v="699"/>
          </reference>
          <reference field="2" count="1" selected="0">
            <x v="700"/>
          </reference>
          <reference field="3" count="1">
            <x v="702"/>
          </reference>
        </references>
      </pivotArea>
    </format>
    <format dxfId="6568">
      <pivotArea dataOnly="0" labelOnly="1" fieldPosition="0">
        <references count="4">
          <reference field="0" count="1" selected="0">
            <x v="225"/>
          </reference>
          <reference field="1" count="1" selected="0">
            <x v="700"/>
          </reference>
          <reference field="2" count="1" selected="0">
            <x v="701"/>
          </reference>
          <reference field="3" count="1">
            <x v="703"/>
          </reference>
        </references>
      </pivotArea>
    </format>
    <format dxfId="6567">
      <pivotArea dataOnly="0" labelOnly="1" fieldPosition="0">
        <references count="4">
          <reference field="0" count="1" selected="0">
            <x v="226"/>
          </reference>
          <reference field="1" count="1" selected="0">
            <x v="701"/>
          </reference>
          <reference field="2" count="1" selected="0">
            <x v="702"/>
          </reference>
          <reference field="3" count="1">
            <x v="704"/>
          </reference>
        </references>
      </pivotArea>
    </format>
    <format dxfId="6566">
      <pivotArea dataOnly="0" labelOnly="1" fieldPosition="0">
        <references count="4">
          <reference field="0" count="1" selected="0">
            <x v="227"/>
          </reference>
          <reference field="1" count="1" selected="0">
            <x v="702"/>
          </reference>
          <reference field="2" count="1" selected="0">
            <x v="703"/>
          </reference>
          <reference field="3" count="1">
            <x v="705"/>
          </reference>
        </references>
      </pivotArea>
    </format>
    <format dxfId="6565">
      <pivotArea dataOnly="0" labelOnly="1" fieldPosition="0">
        <references count="4">
          <reference field="0" count="1" selected="0">
            <x v="228"/>
          </reference>
          <reference field="1" count="1" selected="0">
            <x v="703"/>
          </reference>
          <reference field="2" count="1" selected="0">
            <x v="704"/>
          </reference>
          <reference field="3" count="1">
            <x v="706"/>
          </reference>
        </references>
      </pivotArea>
    </format>
    <format dxfId="6564">
      <pivotArea dataOnly="0" labelOnly="1" fieldPosition="0">
        <references count="4">
          <reference field="0" count="1" selected="0">
            <x v="229"/>
          </reference>
          <reference field="1" count="1" selected="0">
            <x v="704"/>
          </reference>
          <reference field="2" count="1" selected="0">
            <x v="705"/>
          </reference>
          <reference field="3" count="1">
            <x v="707"/>
          </reference>
        </references>
      </pivotArea>
    </format>
    <format dxfId="6563">
      <pivotArea dataOnly="0" labelOnly="1" fieldPosition="0">
        <references count="4">
          <reference field="0" count="1" selected="0">
            <x v="230"/>
          </reference>
          <reference field="1" count="1" selected="0">
            <x v="705"/>
          </reference>
          <reference field="2" count="1" selected="0">
            <x v="706"/>
          </reference>
          <reference field="3" count="1">
            <x v="708"/>
          </reference>
        </references>
      </pivotArea>
    </format>
    <format dxfId="6562">
      <pivotArea dataOnly="0" labelOnly="1" fieldPosition="0">
        <references count="4">
          <reference field="0" count="1" selected="0">
            <x v="231"/>
          </reference>
          <reference field="1" count="1" selected="0">
            <x v="706"/>
          </reference>
          <reference field="2" count="1" selected="0">
            <x v="707"/>
          </reference>
          <reference field="3" count="1">
            <x v="709"/>
          </reference>
        </references>
      </pivotArea>
    </format>
    <format dxfId="6561">
      <pivotArea dataOnly="0" labelOnly="1" fieldPosition="0">
        <references count="4">
          <reference field="0" count="1" selected="0">
            <x v="232"/>
          </reference>
          <reference field="1" count="1" selected="0">
            <x v="707"/>
          </reference>
          <reference field="2" count="1" selected="0">
            <x v="708"/>
          </reference>
          <reference field="3" count="1">
            <x v="710"/>
          </reference>
        </references>
      </pivotArea>
    </format>
    <format dxfId="6560">
      <pivotArea dataOnly="0" labelOnly="1" fieldPosition="0">
        <references count="4">
          <reference field="0" count="1" selected="0">
            <x v="233"/>
          </reference>
          <reference field="1" count="1" selected="0">
            <x v="708"/>
          </reference>
          <reference field="2" count="1" selected="0">
            <x v="709"/>
          </reference>
          <reference field="3" count="1">
            <x v="711"/>
          </reference>
        </references>
      </pivotArea>
    </format>
    <format dxfId="6559">
      <pivotArea dataOnly="0" labelOnly="1" fieldPosition="0">
        <references count="4">
          <reference field="0" count="1" selected="0">
            <x v="234"/>
          </reference>
          <reference field="1" count="1" selected="0">
            <x v="709"/>
          </reference>
          <reference field="2" count="1" selected="0">
            <x v="710"/>
          </reference>
          <reference field="3" count="1">
            <x v="712"/>
          </reference>
        </references>
      </pivotArea>
    </format>
    <format dxfId="6558">
      <pivotArea dataOnly="0" labelOnly="1" fieldPosition="0">
        <references count="4">
          <reference field="0" count="1" selected="0">
            <x v="235"/>
          </reference>
          <reference field="1" count="1" selected="0">
            <x v="710"/>
          </reference>
          <reference field="2" count="1" selected="0">
            <x v="711"/>
          </reference>
          <reference field="3" count="1">
            <x v="713"/>
          </reference>
        </references>
      </pivotArea>
    </format>
    <format dxfId="6557">
      <pivotArea dataOnly="0" labelOnly="1" fieldPosition="0">
        <references count="4">
          <reference field="0" count="1" selected="0">
            <x v="236"/>
          </reference>
          <reference field="1" count="1" selected="0">
            <x v="711"/>
          </reference>
          <reference field="2" count="1" selected="0">
            <x v="712"/>
          </reference>
          <reference field="3" count="1">
            <x v="714"/>
          </reference>
        </references>
      </pivotArea>
    </format>
    <format dxfId="6556">
      <pivotArea dataOnly="0" labelOnly="1" fieldPosition="0">
        <references count="4">
          <reference field="0" count="1" selected="0">
            <x v="237"/>
          </reference>
          <reference field="1" count="1" selected="0">
            <x v="712"/>
          </reference>
          <reference field="2" count="1" selected="0">
            <x v="713"/>
          </reference>
          <reference field="3" count="1">
            <x v="715"/>
          </reference>
        </references>
      </pivotArea>
    </format>
    <format dxfId="6555">
      <pivotArea dataOnly="0" labelOnly="1" fieldPosition="0">
        <references count="4">
          <reference field="0" count="1" selected="0">
            <x v="238"/>
          </reference>
          <reference field="1" count="1" selected="0">
            <x v="713"/>
          </reference>
          <reference field="2" count="1" selected="0">
            <x v="714"/>
          </reference>
          <reference field="3" count="1">
            <x v="716"/>
          </reference>
        </references>
      </pivotArea>
    </format>
    <format dxfId="6554">
      <pivotArea dataOnly="0" labelOnly="1" fieldPosition="0">
        <references count="4">
          <reference field="0" count="1" selected="0">
            <x v="239"/>
          </reference>
          <reference field="1" count="1" selected="0">
            <x v="714"/>
          </reference>
          <reference field="2" count="1" selected="0">
            <x v="715"/>
          </reference>
          <reference field="3" count="1">
            <x v="717"/>
          </reference>
        </references>
      </pivotArea>
    </format>
    <format dxfId="6553">
      <pivotArea dataOnly="0" labelOnly="1" fieldPosition="0">
        <references count="4">
          <reference field="0" count="1" selected="0">
            <x v="240"/>
          </reference>
          <reference field="1" count="1" selected="0">
            <x v="715"/>
          </reference>
          <reference field="2" count="1" selected="0">
            <x v="716"/>
          </reference>
          <reference field="3" count="1">
            <x v="718"/>
          </reference>
        </references>
      </pivotArea>
    </format>
    <format dxfId="6552">
      <pivotArea dataOnly="0" labelOnly="1" fieldPosition="0">
        <references count="4">
          <reference field="0" count="1" selected="0">
            <x v="241"/>
          </reference>
          <reference field="1" count="1" selected="0">
            <x v="716"/>
          </reference>
          <reference field="2" count="1" selected="0">
            <x v="717"/>
          </reference>
          <reference field="3" count="1">
            <x v="719"/>
          </reference>
        </references>
      </pivotArea>
    </format>
    <format dxfId="6551">
      <pivotArea dataOnly="0" labelOnly="1" fieldPosition="0">
        <references count="4">
          <reference field="0" count="1" selected="0">
            <x v="242"/>
          </reference>
          <reference field="1" count="1" selected="0">
            <x v="717"/>
          </reference>
          <reference field="2" count="1" selected="0">
            <x v="718"/>
          </reference>
          <reference field="3" count="1">
            <x v="720"/>
          </reference>
        </references>
      </pivotArea>
    </format>
    <format dxfId="6550">
      <pivotArea dataOnly="0" labelOnly="1" fieldPosition="0">
        <references count="4">
          <reference field="0" count="1" selected="0">
            <x v="243"/>
          </reference>
          <reference field="1" count="1" selected="0">
            <x v="718"/>
          </reference>
          <reference field="2" count="1" selected="0">
            <x v="719"/>
          </reference>
          <reference field="3" count="1">
            <x v="721"/>
          </reference>
        </references>
      </pivotArea>
    </format>
    <format dxfId="6549">
      <pivotArea dataOnly="0" labelOnly="1" fieldPosition="0">
        <references count="4">
          <reference field="0" count="1" selected="0">
            <x v="244"/>
          </reference>
          <reference field="1" count="1" selected="0">
            <x v="719"/>
          </reference>
          <reference field="2" count="1" selected="0">
            <x v="720"/>
          </reference>
          <reference field="3" count="1">
            <x v="722"/>
          </reference>
        </references>
      </pivotArea>
    </format>
    <format dxfId="6548">
      <pivotArea dataOnly="0" labelOnly="1" fieldPosition="0">
        <references count="4">
          <reference field="0" count="1" selected="0">
            <x v="245"/>
          </reference>
          <reference field="1" count="1" selected="0">
            <x v="720"/>
          </reference>
          <reference field="2" count="1" selected="0">
            <x v="721"/>
          </reference>
          <reference field="3" count="1">
            <x v="723"/>
          </reference>
        </references>
      </pivotArea>
    </format>
    <format dxfId="6547">
      <pivotArea dataOnly="0" labelOnly="1" fieldPosition="0">
        <references count="4">
          <reference field="0" count="1" selected="0">
            <x v="246"/>
          </reference>
          <reference field="1" count="1" selected="0">
            <x v="721"/>
          </reference>
          <reference field="2" count="1" selected="0">
            <x v="722"/>
          </reference>
          <reference field="3" count="1">
            <x v="724"/>
          </reference>
        </references>
      </pivotArea>
    </format>
    <format dxfId="6546">
      <pivotArea dataOnly="0" labelOnly="1" fieldPosition="0">
        <references count="4">
          <reference field="0" count="1" selected="0">
            <x v="247"/>
          </reference>
          <reference field="1" count="1" selected="0">
            <x v="722"/>
          </reference>
          <reference field="2" count="1" selected="0">
            <x v="723"/>
          </reference>
          <reference field="3" count="1">
            <x v="725"/>
          </reference>
        </references>
      </pivotArea>
    </format>
    <format dxfId="6545">
      <pivotArea dataOnly="0" labelOnly="1" fieldPosition="0">
        <references count="4">
          <reference field="0" count="1" selected="0">
            <x v="248"/>
          </reference>
          <reference field="1" count="1" selected="0">
            <x v="723"/>
          </reference>
          <reference field="2" count="1" selected="0">
            <x v="724"/>
          </reference>
          <reference field="3" count="1">
            <x v="726"/>
          </reference>
        </references>
      </pivotArea>
    </format>
    <format dxfId="6544">
      <pivotArea dataOnly="0" labelOnly="1" fieldPosition="0">
        <references count="4">
          <reference field="0" count="1" selected="0">
            <x v="249"/>
          </reference>
          <reference field="1" count="1" selected="0">
            <x v="724"/>
          </reference>
          <reference field="2" count="1" selected="0">
            <x v="725"/>
          </reference>
          <reference field="3" count="1">
            <x v="727"/>
          </reference>
        </references>
      </pivotArea>
    </format>
    <format dxfId="6543">
      <pivotArea dataOnly="0" labelOnly="1" fieldPosition="0">
        <references count="4">
          <reference field="0" count="1" selected="0">
            <x v="250"/>
          </reference>
          <reference field="1" count="1" selected="0">
            <x v="725"/>
          </reference>
          <reference field="2" count="1" selected="0">
            <x v="726"/>
          </reference>
          <reference field="3" count="1">
            <x v="728"/>
          </reference>
        </references>
      </pivotArea>
    </format>
    <format dxfId="6542">
      <pivotArea dataOnly="0" labelOnly="1" fieldPosition="0">
        <references count="4">
          <reference field="0" count="1" selected="0">
            <x v="251"/>
          </reference>
          <reference field="1" count="1" selected="0">
            <x v="726"/>
          </reference>
          <reference field="2" count="1" selected="0">
            <x v="727"/>
          </reference>
          <reference field="3" count="1">
            <x v="729"/>
          </reference>
        </references>
      </pivotArea>
    </format>
    <format dxfId="6541">
      <pivotArea dataOnly="0" labelOnly="1" fieldPosition="0">
        <references count="4">
          <reference field="0" count="1" selected="0">
            <x v="252"/>
          </reference>
          <reference field="1" count="1" selected="0">
            <x v="727"/>
          </reference>
          <reference field="2" count="1" selected="0">
            <x v="728"/>
          </reference>
          <reference field="3" count="1">
            <x v="730"/>
          </reference>
        </references>
      </pivotArea>
    </format>
    <format dxfId="6540">
      <pivotArea dataOnly="0" labelOnly="1" fieldPosition="0">
        <references count="4">
          <reference field="0" count="1" selected="0">
            <x v="253"/>
          </reference>
          <reference field="1" count="1" selected="0">
            <x v="728"/>
          </reference>
          <reference field="2" count="1" selected="0">
            <x v="729"/>
          </reference>
          <reference field="3" count="1">
            <x v="731"/>
          </reference>
        </references>
      </pivotArea>
    </format>
    <format dxfId="6539">
      <pivotArea dataOnly="0" labelOnly="1" fieldPosition="0">
        <references count="4">
          <reference field="0" count="1" selected="0">
            <x v="254"/>
          </reference>
          <reference field="1" count="1" selected="0">
            <x v="729"/>
          </reference>
          <reference field="2" count="1" selected="0">
            <x v="730"/>
          </reference>
          <reference field="3" count="1">
            <x v="732"/>
          </reference>
        </references>
      </pivotArea>
    </format>
    <format dxfId="6538">
      <pivotArea dataOnly="0" labelOnly="1" fieldPosition="0">
        <references count="4">
          <reference field="0" count="1" selected="0">
            <x v="255"/>
          </reference>
          <reference field="1" count="1" selected="0">
            <x v="730"/>
          </reference>
          <reference field="2" count="1" selected="0">
            <x v="731"/>
          </reference>
          <reference field="3" count="1">
            <x v="733"/>
          </reference>
        </references>
      </pivotArea>
    </format>
    <format dxfId="6537">
      <pivotArea dataOnly="0" labelOnly="1" fieldPosition="0">
        <references count="4">
          <reference field="0" count="1" selected="0">
            <x v="256"/>
          </reference>
          <reference field="1" count="1" selected="0">
            <x v="731"/>
          </reference>
          <reference field="2" count="1" selected="0">
            <x v="732"/>
          </reference>
          <reference field="3" count="1">
            <x v="734"/>
          </reference>
        </references>
      </pivotArea>
    </format>
    <format dxfId="6536">
      <pivotArea dataOnly="0" labelOnly="1" fieldPosition="0">
        <references count="4">
          <reference field="0" count="1" selected="0">
            <x v="257"/>
          </reference>
          <reference field="1" count="1" selected="0">
            <x v="732"/>
          </reference>
          <reference field="2" count="1" selected="0">
            <x v="733"/>
          </reference>
          <reference field="3" count="1">
            <x v="735"/>
          </reference>
        </references>
      </pivotArea>
    </format>
    <format dxfId="6535">
      <pivotArea dataOnly="0" labelOnly="1" fieldPosition="0">
        <references count="4">
          <reference field="0" count="1" selected="0">
            <x v="258"/>
          </reference>
          <reference field="1" count="1" selected="0">
            <x v="733"/>
          </reference>
          <reference field="2" count="1" selected="0">
            <x v="734"/>
          </reference>
          <reference field="3" count="1">
            <x v="736"/>
          </reference>
        </references>
      </pivotArea>
    </format>
    <format dxfId="6534">
      <pivotArea dataOnly="0" labelOnly="1" fieldPosition="0">
        <references count="4">
          <reference field="0" count="1" selected="0">
            <x v="259"/>
          </reference>
          <reference field="1" count="1" selected="0">
            <x v="734"/>
          </reference>
          <reference field="2" count="1" selected="0">
            <x v="735"/>
          </reference>
          <reference field="3" count="1">
            <x v="737"/>
          </reference>
        </references>
      </pivotArea>
    </format>
    <format dxfId="6533">
      <pivotArea dataOnly="0" labelOnly="1" fieldPosition="0">
        <references count="4">
          <reference field="0" count="1" selected="0">
            <x v="260"/>
          </reference>
          <reference field="1" count="1" selected="0">
            <x v="735"/>
          </reference>
          <reference field="2" count="1" selected="0">
            <x v="736"/>
          </reference>
          <reference field="3" count="1">
            <x v="738"/>
          </reference>
        </references>
      </pivotArea>
    </format>
    <format dxfId="6532">
      <pivotArea dataOnly="0" labelOnly="1" fieldPosition="0">
        <references count="4">
          <reference field="0" count="1" selected="0">
            <x v="261"/>
          </reference>
          <reference field="1" count="1" selected="0">
            <x v="736"/>
          </reference>
          <reference field="2" count="1" selected="0">
            <x v="737"/>
          </reference>
          <reference field="3" count="1">
            <x v="739"/>
          </reference>
        </references>
      </pivotArea>
    </format>
    <format dxfId="6531">
      <pivotArea dataOnly="0" labelOnly="1" fieldPosition="0">
        <references count="4">
          <reference field="0" count="1" selected="0">
            <x v="262"/>
          </reference>
          <reference field="1" count="1" selected="0">
            <x v="737"/>
          </reference>
          <reference field="2" count="1" selected="0">
            <x v="738"/>
          </reference>
          <reference field="3" count="1">
            <x v="740"/>
          </reference>
        </references>
      </pivotArea>
    </format>
    <format dxfId="6530">
      <pivotArea dataOnly="0" labelOnly="1" fieldPosition="0">
        <references count="4">
          <reference field="0" count="1" selected="0">
            <x v="263"/>
          </reference>
          <reference field="1" count="1" selected="0">
            <x v="738"/>
          </reference>
          <reference field="2" count="1" selected="0">
            <x v="739"/>
          </reference>
          <reference field="3" count="1">
            <x v="741"/>
          </reference>
        </references>
      </pivotArea>
    </format>
    <format dxfId="6529">
      <pivotArea dataOnly="0" labelOnly="1" fieldPosition="0">
        <references count="4">
          <reference field="0" count="1" selected="0">
            <x v="264"/>
          </reference>
          <reference field="1" count="1" selected="0">
            <x v="739"/>
          </reference>
          <reference field="2" count="1" selected="0">
            <x v="740"/>
          </reference>
          <reference field="3" count="1">
            <x v="742"/>
          </reference>
        </references>
      </pivotArea>
    </format>
    <format dxfId="6528">
      <pivotArea dataOnly="0" labelOnly="1" fieldPosition="0">
        <references count="4">
          <reference field="0" count="1" selected="0">
            <x v="265"/>
          </reference>
          <reference field="1" count="1" selected="0">
            <x v="740"/>
          </reference>
          <reference field="2" count="1" selected="0">
            <x v="741"/>
          </reference>
          <reference field="3" count="1">
            <x v="743"/>
          </reference>
        </references>
      </pivotArea>
    </format>
    <format dxfId="6527">
      <pivotArea dataOnly="0" labelOnly="1" fieldPosition="0">
        <references count="4">
          <reference field="0" count="1" selected="0">
            <x v="266"/>
          </reference>
          <reference field="1" count="1" selected="0">
            <x v="741"/>
          </reference>
          <reference field="2" count="1" selected="0">
            <x v="742"/>
          </reference>
          <reference field="3" count="1">
            <x v="744"/>
          </reference>
        </references>
      </pivotArea>
    </format>
    <format dxfId="6526">
      <pivotArea dataOnly="0" labelOnly="1" fieldPosition="0">
        <references count="4">
          <reference field="0" count="1" selected="0">
            <x v="267"/>
          </reference>
          <reference field="1" count="1" selected="0">
            <x v="742"/>
          </reference>
          <reference field="2" count="1" selected="0">
            <x v="743"/>
          </reference>
          <reference field="3" count="1">
            <x v="745"/>
          </reference>
        </references>
      </pivotArea>
    </format>
    <format dxfId="6525">
      <pivotArea dataOnly="0" labelOnly="1" fieldPosition="0">
        <references count="4">
          <reference field="0" count="1" selected="0">
            <x v="268"/>
          </reference>
          <reference field="1" count="1" selected="0">
            <x v="743"/>
          </reference>
          <reference field="2" count="1" selected="0">
            <x v="744"/>
          </reference>
          <reference field="3" count="1">
            <x v="746"/>
          </reference>
        </references>
      </pivotArea>
    </format>
    <format dxfId="6524">
      <pivotArea dataOnly="0" labelOnly="1" fieldPosition="0">
        <references count="4">
          <reference field="0" count="1" selected="0">
            <x v="269"/>
          </reference>
          <reference field="1" count="1" selected="0">
            <x v="744"/>
          </reference>
          <reference field="2" count="1" selected="0">
            <x v="745"/>
          </reference>
          <reference field="3" count="1">
            <x v="747"/>
          </reference>
        </references>
      </pivotArea>
    </format>
    <format dxfId="6523">
      <pivotArea dataOnly="0" labelOnly="1" fieldPosition="0">
        <references count="4">
          <reference field="0" count="1" selected="0">
            <x v="270"/>
          </reference>
          <reference field="1" count="1" selected="0">
            <x v="745"/>
          </reference>
          <reference field="2" count="1" selected="0">
            <x v="746"/>
          </reference>
          <reference field="3" count="1">
            <x v="748"/>
          </reference>
        </references>
      </pivotArea>
    </format>
    <format dxfId="6522">
      <pivotArea dataOnly="0" labelOnly="1" fieldPosition="0">
        <references count="4">
          <reference field="0" count="1" selected="0">
            <x v="271"/>
          </reference>
          <reference field="1" count="1" selected="0">
            <x v="746"/>
          </reference>
          <reference field="2" count="1" selected="0">
            <x v="747"/>
          </reference>
          <reference field="3" count="1">
            <x v="749"/>
          </reference>
        </references>
      </pivotArea>
    </format>
    <format dxfId="6521">
      <pivotArea dataOnly="0" labelOnly="1" fieldPosition="0">
        <references count="4">
          <reference field="0" count="1" selected="0">
            <x v="272"/>
          </reference>
          <reference field="1" count="1" selected="0">
            <x v="747"/>
          </reference>
          <reference field="2" count="1" selected="0">
            <x v="748"/>
          </reference>
          <reference field="3" count="1">
            <x v="750"/>
          </reference>
        </references>
      </pivotArea>
    </format>
    <format dxfId="6520">
      <pivotArea dataOnly="0" labelOnly="1" fieldPosition="0">
        <references count="4">
          <reference field="0" count="1" selected="0">
            <x v="273"/>
          </reference>
          <reference field="1" count="1" selected="0">
            <x v="748"/>
          </reference>
          <reference field="2" count="1" selected="0">
            <x v="749"/>
          </reference>
          <reference field="3" count="1">
            <x v="751"/>
          </reference>
        </references>
      </pivotArea>
    </format>
    <format dxfId="6519">
      <pivotArea dataOnly="0" labelOnly="1" fieldPosition="0">
        <references count="4">
          <reference field="0" count="1" selected="0">
            <x v="274"/>
          </reference>
          <reference field="1" count="1" selected="0">
            <x v="749"/>
          </reference>
          <reference field="2" count="1" selected="0">
            <x v="750"/>
          </reference>
          <reference field="3" count="1">
            <x v="752"/>
          </reference>
        </references>
      </pivotArea>
    </format>
    <format dxfId="6518">
      <pivotArea dataOnly="0" labelOnly="1" fieldPosition="0">
        <references count="4">
          <reference field="0" count="1" selected="0">
            <x v="275"/>
          </reference>
          <reference field="1" count="1" selected="0">
            <x v="750"/>
          </reference>
          <reference field="2" count="1" selected="0">
            <x v="751"/>
          </reference>
          <reference field="3" count="1">
            <x v="753"/>
          </reference>
        </references>
      </pivotArea>
    </format>
    <format dxfId="6517">
      <pivotArea dataOnly="0" labelOnly="1" fieldPosition="0">
        <references count="4">
          <reference field="0" count="1" selected="0">
            <x v="276"/>
          </reference>
          <reference field="1" count="1" selected="0">
            <x v="751"/>
          </reference>
          <reference field="2" count="1" selected="0">
            <x v="752"/>
          </reference>
          <reference field="3" count="1">
            <x v="754"/>
          </reference>
        </references>
      </pivotArea>
    </format>
    <format dxfId="6516">
      <pivotArea dataOnly="0" labelOnly="1" fieldPosition="0">
        <references count="4">
          <reference field="0" count="1" selected="0">
            <x v="277"/>
          </reference>
          <reference field="1" count="1" selected="0">
            <x v="752"/>
          </reference>
          <reference field="2" count="1" selected="0">
            <x v="753"/>
          </reference>
          <reference field="3" count="1">
            <x v="755"/>
          </reference>
        </references>
      </pivotArea>
    </format>
    <format dxfId="6515">
      <pivotArea dataOnly="0" labelOnly="1" fieldPosition="0">
        <references count="4">
          <reference field="0" count="1" selected="0">
            <x v="278"/>
          </reference>
          <reference field="1" count="1" selected="0">
            <x v="753"/>
          </reference>
          <reference field="2" count="1" selected="0">
            <x v="754"/>
          </reference>
          <reference field="3" count="1">
            <x v="756"/>
          </reference>
        </references>
      </pivotArea>
    </format>
    <format dxfId="6514">
      <pivotArea dataOnly="0" labelOnly="1" fieldPosition="0">
        <references count="4">
          <reference field="0" count="1" selected="0">
            <x v="279"/>
          </reference>
          <reference field="1" count="1" selected="0">
            <x v="754"/>
          </reference>
          <reference field="2" count="1" selected="0">
            <x v="755"/>
          </reference>
          <reference field="3" count="1">
            <x v="757"/>
          </reference>
        </references>
      </pivotArea>
    </format>
    <format dxfId="6513">
      <pivotArea dataOnly="0" labelOnly="1" fieldPosition="0">
        <references count="4">
          <reference field="0" count="1" selected="0">
            <x v="280"/>
          </reference>
          <reference field="1" count="1" selected="0">
            <x v="755"/>
          </reference>
          <reference field="2" count="1" selected="0">
            <x v="756"/>
          </reference>
          <reference field="3" count="1">
            <x v="758"/>
          </reference>
        </references>
      </pivotArea>
    </format>
    <format dxfId="6512">
      <pivotArea dataOnly="0" labelOnly="1" fieldPosition="0">
        <references count="4">
          <reference field="0" count="1" selected="0">
            <x v="281"/>
          </reference>
          <reference field="1" count="1" selected="0">
            <x v="756"/>
          </reference>
          <reference field="2" count="1" selected="0">
            <x v="757"/>
          </reference>
          <reference field="3" count="1">
            <x v="759"/>
          </reference>
        </references>
      </pivotArea>
    </format>
    <format dxfId="6511">
      <pivotArea dataOnly="0" labelOnly="1" fieldPosition="0">
        <references count="4">
          <reference field="0" count="1" selected="0">
            <x v="282"/>
          </reference>
          <reference field="1" count="1" selected="0">
            <x v="757"/>
          </reference>
          <reference field="2" count="1" selected="0">
            <x v="758"/>
          </reference>
          <reference field="3" count="1">
            <x v="760"/>
          </reference>
        </references>
      </pivotArea>
    </format>
    <format dxfId="6510">
      <pivotArea dataOnly="0" labelOnly="1" fieldPosition="0">
        <references count="4">
          <reference field="0" count="1" selected="0">
            <x v="283"/>
          </reference>
          <reference field="1" count="1" selected="0">
            <x v="758"/>
          </reference>
          <reference field="2" count="1" selected="0">
            <x v="759"/>
          </reference>
          <reference field="3" count="1">
            <x v="761"/>
          </reference>
        </references>
      </pivotArea>
    </format>
    <format dxfId="6509">
      <pivotArea dataOnly="0" labelOnly="1" fieldPosition="0">
        <references count="4">
          <reference field="0" count="1" selected="0">
            <x v="284"/>
          </reference>
          <reference field="1" count="1" selected="0">
            <x v="759"/>
          </reference>
          <reference field="2" count="1" selected="0">
            <x v="760"/>
          </reference>
          <reference field="3" count="1">
            <x v="762"/>
          </reference>
        </references>
      </pivotArea>
    </format>
    <format dxfId="6508">
      <pivotArea dataOnly="0" labelOnly="1" fieldPosition="0">
        <references count="4">
          <reference field="0" count="1" selected="0">
            <x v="285"/>
          </reference>
          <reference field="1" count="1" selected="0">
            <x v="760"/>
          </reference>
          <reference field="2" count="1" selected="0">
            <x v="761"/>
          </reference>
          <reference field="3" count="1">
            <x v="763"/>
          </reference>
        </references>
      </pivotArea>
    </format>
    <format dxfId="6507">
      <pivotArea dataOnly="0" labelOnly="1" fieldPosition="0">
        <references count="4">
          <reference field="0" count="1" selected="0">
            <x v="286"/>
          </reference>
          <reference field="1" count="1" selected="0">
            <x v="761"/>
          </reference>
          <reference field="2" count="1" selected="0">
            <x v="762"/>
          </reference>
          <reference field="3" count="1">
            <x v="764"/>
          </reference>
        </references>
      </pivotArea>
    </format>
    <format dxfId="6506">
      <pivotArea dataOnly="0" labelOnly="1" fieldPosition="0">
        <references count="4">
          <reference field="0" count="1" selected="0">
            <x v="287"/>
          </reference>
          <reference field="1" count="1" selected="0">
            <x v="762"/>
          </reference>
          <reference field="2" count="1" selected="0">
            <x v="763"/>
          </reference>
          <reference field="3" count="1">
            <x v="765"/>
          </reference>
        </references>
      </pivotArea>
    </format>
    <format dxfId="6505">
      <pivotArea dataOnly="0" labelOnly="1" fieldPosition="0">
        <references count="4">
          <reference field="0" count="1" selected="0">
            <x v="288"/>
          </reference>
          <reference field="1" count="1" selected="0">
            <x v="763"/>
          </reference>
          <reference field="2" count="1" selected="0">
            <x v="764"/>
          </reference>
          <reference field="3" count="1">
            <x v="766"/>
          </reference>
        </references>
      </pivotArea>
    </format>
    <format dxfId="6504">
      <pivotArea dataOnly="0" labelOnly="1" fieldPosition="0">
        <references count="4">
          <reference field="0" count="1" selected="0">
            <x v="289"/>
          </reference>
          <reference field="1" count="1" selected="0">
            <x v="764"/>
          </reference>
          <reference field="2" count="1" selected="0">
            <x v="765"/>
          </reference>
          <reference field="3" count="1">
            <x v="767"/>
          </reference>
        </references>
      </pivotArea>
    </format>
    <format dxfId="6503">
      <pivotArea dataOnly="0" labelOnly="1" fieldPosition="0">
        <references count="4">
          <reference field="0" count="1" selected="0">
            <x v="290"/>
          </reference>
          <reference field="1" count="1" selected="0">
            <x v="765"/>
          </reference>
          <reference field="2" count="1" selected="0">
            <x v="766"/>
          </reference>
          <reference field="3" count="1">
            <x v="768"/>
          </reference>
        </references>
      </pivotArea>
    </format>
    <format dxfId="6502">
      <pivotArea dataOnly="0" labelOnly="1" fieldPosition="0">
        <references count="4">
          <reference field="0" count="1" selected="0">
            <x v="291"/>
          </reference>
          <reference field="1" count="1" selected="0">
            <x v="766"/>
          </reference>
          <reference field="2" count="1" selected="0">
            <x v="767"/>
          </reference>
          <reference field="3" count="1">
            <x v="769"/>
          </reference>
        </references>
      </pivotArea>
    </format>
    <format dxfId="6501">
      <pivotArea dataOnly="0" labelOnly="1" fieldPosition="0">
        <references count="4">
          <reference field="0" count="1" selected="0">
            <x v="292"/>
          </reference>
          <reference field="1" count="1" selected="0">
            <x v="767"/>
          </reference>
          <reference field="2" count="1" selected="0">
            <x v="768"/>
          </reference>
          <reference field="3" count="1">
            <x v="770"/>
          </reference>
        </references>
      </pivotArea>
    </format>
    <format dxfId="6500">
      <pivotArea dataOnly="0" labelOnly="1" fieldPosition="0">
        <references count="4">
          <reference field="0" count="1" selected="0">
            <x v="293"/>
          </reference>
          <reference field="1" count="1" selected="0">
            <x v="768"/>
          </reference>
          <reference field="2" count="1" selected="0">
            <x v="769"/>
          </reference>
          <reference field="3" count="1">
            <x v="771"/>
          </reference>
        </references>
      </pivotArea>
    </format>
    <format dxfId="6499">
      <pivotArea dataOnly="0" labelOnly="1" fieldPosition="0">
        <references count="4">
          <reference field="0" count="1" selected="0">
            <x v="294"/>
          </reference>
          <reference field="1" count="1" selected="0">
            <x v="769"/>
          </reference>
          <reference field="2" count="1" selected="0">
            <x v="770"/>
          </reference>
          <reference field="3" count="1">
            <x v="772"/>
          </reference>
        </references>
      </pivotArea>
    </format>
    <format dxfId="6498">
      <pivotArea dataOnly="0" labelOnly="1" fieldPosition="0">
        <references count="4">
          <reference field="0" count="1" selected="0">
            <x v="295"/>
          </reference>
          <reference field="1" count="1" selected="0">
            <x v="770"/>
          </reference>
          <reference field="2" count="1" selected="0">
            <x v="771"/>
          </reference>
          <reference field="3" count="1">
            <x v="773"/>
          </reference>
        </references>
      </pivotArea>
    </format>
    <format dxfId="6497">
      <pivotArea dataOnly="0" labelOnly="1" fieldPosition="0">
        <references count="4">
          <reference field="0" count="1" selected="0">
            <x v="296"/>
          </reference>
          <reference field="1" count="1" selected="0">
            <x v="771"/>
          </reference>
          <reference field="2" count="1" selected="0">
            <x v="772"/>
          </reference>
          <reference field="3" count="1">
            <x v="774"/>
          </reference>
        </references>
      </pivotArea>
    </format>
    <format dxfId="6496">
      <pivotArea dataOnly="0" labelOnly="1" fieldPosition="0">
        <references count="4">
          <reference field="0" count="1" selected="0">
            <x v="297"/>
          </reference>
          <reference field="1" count="1" selected="0">
            <x v="772"/>
          </reference>
          <reference field="2" count="1" selected="0">
            <x v="773"/>
          </reference>
          <reference field="3" count="1">
            <x v="775"/>
          </reference>
        </references>
      </pivotArea>
    </format>
    <format dxfId="6495">
      <pivotArea dataOnly="0" labelOnly="1" fieldPosition="0">
        <references count="4">
          <reference field="0" count="1" selected="0">
            <x v="298"/>
          </reference>
          <reference field="1" count="1" selected="0">
            <x v="773"/>
          </reference>
          <reference field="2" count="1" selected="0">
            <x v="774"/>
          </reference>
          <reference field="3" count="1">
            <x v="776"/>
          </reference>
        </references>
      </pivotArea>
    </format>
    <format dxfId="6494">
      <pivotArea dataOnly="0" labelOnly="1" fieldPosition="0">
        <references count="4">
          <reference field="0" count="1" selected="0">
            <x v="299"/>
          </reference>
          <reference field="1" count="1" selected="0">
            <x v="774"/>
          </reference>
          <reference field="2" count="1" selected="0">
            <x v="775"/>
          </reference>
          <reference field="3" count="1">
            <x v="777"/>
          </reference>
        </references>
      </pivotArea>
    </format>
    <format dxfId="6493">
      <pivotArea dataOnly="0" labelOnly="1" fieldPosition="0">
        <references count="4">
          <reference field="0" count="1" selected="0">
            <x v="300"/>
          </reference>
          <reference field="1" count="1" selected="0">
            <x v="775"/>
          </reference>
          <reference field="2" count="1" selected="0">
            <x v="776"/>
          </reference>
          <reference field="3" count="1">
            <x v="778"/>
          </reference>
        </references>
      </pivotArea>
    </format>
    <format dxfId="6492">
      <pivotArea dataOnly="0" labelOnly="1" fieldPosition="0">
        <references count="4">
          <reference field="0" count="1" selected="0">
            <x v="301"/>
          </reference>
          <reference field="1" count="1" selected="0">
            <x v="776"/>
          </reference>
          <reference field="2" count="1" selected="0">
            <x v="777"/>
          </reference>
          <reference field="3" count="1">
            <x v="779"/>
          </reference>
        </references>
      </pivotArea>
    </format>
    <format dxfId="6491">
      <pivotArea dataOnly="0" labelOnly="1" fieldPosition="0">
        <references count="4">
          <reference field="0" count="1" selected="0">
            <x v="302"/>
          </reference>
          <reference field="1" count="1" selected="0">
            <x v="777"/>
          </reference>
          <reference field="2" count="1" selected="0">
            <x v="778"/>
          </reference>
          <reference field="3" count="1">
            <x v="780"/>
          </reference>
        </references>
      </pivotArea>
    </format>
    <format dxfId="6490">
      <pivotArea dataOnly="0" labelOnly="1" fieldPosition="0">
        <references count="4">
          <reference field="0" count="1" selected="0">
            <x v="303"/>
          </reference>
          <reference field="1" count="1" selected="0">
            <x v="778"/>
          </reference>
          <reference field="2" count="1" selected="0">
            <x v="779"/>
          </reference>
          <reference field="3" count="1">
            <x v="781"/>
          </reference>
        </references>
      </pivotArea>
    </format>
    <format dxfId="6489">
      <pivotArea dataOnly="0" labelOnly="1" fieldPosition="0">
        <references count="4">
          <reference field="0" count="1" selected="0">
            <x v="304"/>
          </reference>
          <reference field="1" count="1" selected="0">
            <x v="779"/>
          </reference>
          <reference field="2" count="1" selected="0">
            <x v="780"/>
          </reference>
          <reference field="3" count="1">
            <x v="782"/>
          </reference>
        </references>
      </pivotArea>
    </format>
    <format dxfId="6488">
      <pivotArea dataOnly="0" labelOnly="1" fieldPosition="0">
        <references count="4">
          <reference field="0" count="1" selected="0">
            <x v="305"/>
          </reference>
          <reference field="1" count="1" selected="0">
            <x v="780"/>
          </reference>
          <reference field="2" count="1" selected="0">
            <x v="781"/>
          </reference>
          <reference field="3" count="1">
            <x v="783"/>
          </reference>
        </references>
      </pivotArea>
    </format>
    <format dxfId="6487">
      <pivotArea dataOnly="0" labelOnly="1" fieldPosition="0">
        <references count="4">
          <reference field="0" count="1" selected="0">
            <x v="306"/>
          </reference>
          <reference field="1" count="1" selected="0">
            <x v="781"/>
          </reference>
          <reference field="2" count="1" selected="0">
            <x v="782"/>
          </reference>
          <reference field="3" count="1">
            <x v="784"/>
          </reference>
        </references>
      </pivotArea>
    </format>
    <format dxfId="6486">
      <pivotArea dataOnly="0" labelOnly="1" fieldPosition="0">
        <references count="4">
          <reference field="0" count="1" selected="0">
            <x v="307"/>
          </reference>
          <reference field="1" count="1" selected="0">
            <x v="782"/>
          </reference>
          <reference field="2" count="1" selected="0">
            <x v="783"/>
          </reference>
          <reference field="3" count="1">
            <x v="785"/>
          </reference>
        </references>
      </pivotArea>
    </format>
    <format dxfId="6485">
      <pivotArea dataOnly="0" labelOnly="1" fieldPosition="0">
        <references count="4">
          <reference field="0" count="1" selected="0">
            <x v="308"/>
          </reference>
          <reference field="1" count="1" selected="0">
            <x v="783"/>
          </reference>
          <reference field="2" count="1" selected="0">
            <x v="784"/>
          </reference>
          <reference field="3" count="1">
            <x v="786"/>
          </reference>
        </references>
      </pivotArea>
    </format>
    <format dxfId="6484">
      <pivotArea dataOnly="0" labelOnly="1" fieldPosition="0">
        <references count="4">
          <reference field="0" count="1" selected="0">
            <x v="309"/>
          </reference>
          <reference field="1" count="1" selected="0">
            <x v="784"/>
          </reference>
          <reference field="2" count="1" selected="0">
            <x v="785"/>
          </reference>
          <reference field="3" count="1">
            <x v="787"/>
          </reference>
        </references>
      </pivotArea>
    </format>
    <format dxfId="6483">
      <pivotArea dataOnly="0" labelOnly="1" fieldPosition="0">
        <references count="4">
          <reference field="0" count="1" selected="0">
            <x v="310"/>
          </reference>
          <reference field="1" count="1" selected="0">
            <x v="785"/>
          </reference>
          <reference field="2" count="1" selected="0">
            <x v="786"/>
          </reference>
          <reference field="3" count="1">
            <x v="788"/>
          </reference>
        </references>
      </pivotArea>
    </format>
    <format dxfId="6482">
      <pivotArea dataOnly="0" labelOnly="1" fieldPosition="0">
        <references count="4">
          <reference field="0" count="1" selected="0">
            <x v="311"/>
          </reference>
          <reference field="1" count="1" selected="0">
            <x v="786"/>
          </reference>
          <reference field="2" count="1" selected="0">
            <x v="787"/>
          </reference>
          <reference field="3" count="1">
            <x v="789"/>
          </reference>
        </references>
      </pivotArea>
    </format>
    <format dxfId="6481">
      <pivotArea dataOnly="0" labelOnly="1" fieldPosition="0">
        <references count="4">
          <reference field="0" count="1" selected="0">
            <x v="312"/>
          </reference>
          <reference field="1" count="1" selected="0">
            <x v="787"/>
          </reference>
          <reference field="2" count="1" selected="0">
            <x v="788"/>
          </reference>
          <reference field="3" count="1">
            <x v="790"/>
          </reference>
        </references>
      </pivotArea>
    </format>
    <format dxfId="6480">
      <pivotArea dataOnly="0" labelOnly="1" fieldPosition="0">
        <references count="4">
          <reference field="0" count="1" selected="0">
            <x v="313"/>
          </reference>
          <reference field="1" count="1" selected="0">
            <x v="788"/>
          </reference>
          <reference field="2" count="1" selected="0">
            <x v="789"/>
          </reference>
          <reference field="3" count="1">
            <x v="791"/>
          </reference>
        </references>
      </pivotArea>
    </format>
    <format dxfId="6479">
      <pivotArea dataOnly="0" labelOnly="1" fieldPosition="0">
        <references count="4">
          <reference field="0" count="1" selected="0">
            <x v="314"/>
          </reference>
          <reference field="1" count="1" selected="0">
            <x v="789"/>
          </reference>
          <reference field="2" count="1" selected="0">
            <x v="790"/>
          </reference>
          <reference field="3" count="1">
            <x v="792"/>
          </reference>
        </references>
      </pivotArea>
    </format>
    <format dxfId="6478">
      <pivotArea dataOnly="0" labelOnly="1" fieldPosition="0">
        <references count="4">
          <reference field="0" count="1" selected="0">
            <x v="315"/>
          </reference>
          <reference field="1" count="1" selected="0">
            <x v="790"/>
          </reference>
          <reference field="2" count="1" selected="0">
            <x v="791"/>
          </reference>
          <reference field="3" count="1">
            <x v="793"/>
          </reference>
        </references>
      </pivotArea>
    </format>
    <format dxfId="6477">
      <pivotArea dataOnly="0" labelOnly="1" fieldPosition="0">
        <references count="4">
          <reference field="0" count="1" selected="0">
            <x v="316"/>
          </reference>
          <reference field="1" count="1" selected="0">
            <x v="791"/>
          </reference>
          <reference field="2" count="1" selected="0">
            <x v="792"/>
          </reference>
          <reference field="3" count="1">
            <x v="794"/>
          </reference>
        </references>
      </pivotArea>
    </format>
    <format dxfId="6476">
      <pivotArea dataOnly="0" labelOnly="1" fieldPosition="0">
        <references count="4">
          <reference field="0" count="1" selected="0">
            <x v="317"/>
          </reference>
          <reference field="1" count="1" selected="0">
            <x v="792"/>
          </reference>
          <reference field="2" count="1" selected="0">
            <x v="793"/>
          </reference>
          <reference field="3" count="1">
            <x v="795"/>
          </reference>
        </references>
      </pivotArea>
    </format>
    <format dxfId="6475">
      <pivotArea dataOnly="0" labelOnly="1" fieldPosition="0">
        <references count="4">
          <reference field="0" count="1" selected="0">
            <x v="318"/>
          </reference>
          <reference field="1" count="1" selected="0">
            <x v="793"/>
          </reference>
          <reference field="2" count="1" selected="0">
            <x v="794"/>
          </reference>
          <reference field="3" count="1">
            <x v="796"/>
          </reference>
        </references>
      </pivotArea>
    </format>
    <format dxfId="6474">
      <pivotArea dataOnly="0" labelOnly="1" fieldPosition="0">
        <references count="4">
          <reference field="0" count="1" selected="0">
            <x v="319"/>
          </reference>
          <reference field="1" count="1" selected="0">
            <x v="794"/>
          </reference>
          <reference field="2" count="1" selected="0">
            <x v="795"/>
          </reference>
          <reference field="3" count="1">
            <x v="797"/>
          </reference>
        </references>
      </pivotArea>
    </format>
    <format dxfId="6473">
      <pivotArea dataOnly="0" labelOnly="1" fieldPosition="0">
        <references count="4">
          <reference field="0" count="1" selected="0">
            <x v="320"/>
          </reference>
          <reference field="1" count="1" selected="0">
            <x v="795"/>
          </reference>
          <reference field="2" count="1" selected="0">
            <x v="796"/>
          </reference>
          <reference field="3" count="1">
            <x v="798"/>
          </reference>
        </references>
      </pivotArea>
    </format>
    <format dxfId="6472">
      <pivotArea dataOnly="0" labelOnly="1" fieldPosition="0">
        <references count="4">
          <reference field="0" count="1" selected="0">
            <x v="321"/>
          </reference>
          <reference field="1" count="1" selected="0">
            <x v="796"/>
          </reference>
          <reference field="2" count="1" selected="0">
            <x v="797"/>
          </reference>
          <reference field="3" count="1">
            <x v="799"/>
          </reference>
        </references>
      </pivotArea>
    </format>
    <format dxfId="6471">
      <pivotArea dataOnly="0" labelOnly="1" fieldPosition="0">
        <references count="4">
          <reference field="0" count="1" selected="0">
            <x v="322"/>
          </reference>
          <reference field="1" count="1" selected="0">
            <x v="797"/>
          </reference>
          <reference field="2" count="1" selected="0">
            <x v="798"/>
          </reference>
          <reference field="3" count="1">
            <x v="800"/>
          </reference>
        </references>
      </pivotArea>
    </format>
    <format dxfId="6470">
      <pivotArea dataOnly="0" labelOnly="1" fieldPosition="0">
        <references count="4">
          <reference field="0" count="1" selected="0">
            <x v="323"/>
          </reference>
          <reference field="1" count="1" selected="0">
            <x v="798"/>
          </reference>
          <reference field="2" count="1" selected="0">
            <x v="799"/>
          </reference>
          <reference field="3" count="1">
            <x v="801"/>
          </reference>
        </references>
      </pivotArea>
    </format>
    <format dxfId="6469">
      <pivotArea dataOnly="0" labelOnly="1" fieldPosition="0">
        <references count="4">
          <reference field="0" count="1" selected="0">
            <x v="324"/>
          </reference>
          <reference field="1" count="1" selected="0">
            <x v="799"/>
          </reference>
          <reference field="2" count="1" selected="0">
            <x v="800"/>
          </reference>
          <reference field="3" count="1">
            <x v="802"/>
          </reference>
        </references>
      </pivotArea>
    </format>
    <format dxfId="6468">
      <pivotArea dataOnly="0" labelOnly="1" fieldPosition="0">
        <references count="4">
          <reference field="0" count="1" selected="0">
            <x v="325"/>
          </reference>
          <reference field="1" count="1" selected="0">
            <x v="800"/>
          </reference>
          <reference field="2" count="1" selected="0">
            <x v="801"/>
          </reference>
          <reference field="3" count="1">
            <x v="803"/>
          </reference>
        </references>
      </pivotArea>
    </format>
    <format dxfId="6467">
      <pivotArea dataOnly="0" labelOnly="1" fieldPosition="0">
        <references count="4">
          <reference field="0" count="1" selected="0">
            <x v="326"/>
          </reference>
          <reference field="1" count="1" selected="0">
            <x v="801"/>
          </reference>
          <reference field="2" count="1" selected="0">
            <x v="802"/>
          </reference>
          <reference field="3" count="1">
            <x v="804"/>
          </reference>
        </references>
      </pivotArea>
    </format>
    <format dxfId="6466">
      <pivotArea dataOnly="0" labelOnly="1" fieldPosition="0">
        <references count="4">
          <reference field="0" count="1" selected="0">
            <x v="327"/>
          </reference>
          <reference field="1" count="1" selected="0">
            <x v="802"/>
          </reference>
          <reference field="2" count="1" selected="0">
            <x v="803"/>
          </reference>
          <reference field="3" count="1">
            <x v="805"/>
          </reference>
        </references>
      </pivotArea>
    </format>
    <format dxfId="6465">
      <pivotArea dataOnly="0" labelOnly="1" fieldPosition="0">
        <references count="4">
          <reference field="0" count="1" selected="0">
            <x v="328"/>
          </reference>
          <reference field="1" count="1" selected="0">
            <x v="803"/>
          </reference>
          <reference field="2" count="1" selected="0">
            <x v="804"/>
          </reference>
          <reference field="3" count="1">
            <x v="806"/>
          </reference>
        </references>
      </pivotArea>
    </format>
    <format dxfId="6464">
      <pivotArea dataOnly="0" labelOnly="1" fieldPosition="0">
        <references count="4">
          <reference field="0" count="1" selected="0">
            <x v="329"/>
          </reference>
          <reference field="1" count="1" selected="0">
            <x v="804"/>
          </reference>
          <reference field="2" count="1" selected="0">
            <x v="805"/>
          </reference>
          <reference field="3" count="1">
            <x v="807"/>
          </reference>
        </references>
      </pivotArea>
    </format>
    <format dxfId="6463">
      <pivotArea dataOnly="0" labelOnly="1" fieldPosition="0">
        <references count="4">
          <reference field="0" count="1" selected="0">
            <x v="330"/>
          </reference>
          <reference field="1" count="1" selected="0">
            <x v="805"/>
          </reference>
          <reference field="2" count="1" selected="0">
            <x v="806"/>
          </reference>
          <reference field="3" count="1">
            <x v="808"/>
          </reference>
        </references>
      </pivotArea>
    </format>
    <format dxfId="6462">
      <pivotArea dataOnly="0" labelOnly="1" fieldPosition="0">
        <references count="4">
          <reference field="0" count="1" selected="0">
            <x v="331"/>
          </reference>
          <reference field="1" count="1" selected="0">
            <x v="806"/>
          </reference>
          <reference field="2" count="1" selected="0">
            <x v="807"/>
          </reference>
          <reference field="3" count="1">
            <x v="809"/>
          </reference>
        </references>
      </pivotArea>
    </format>
    <format dxfId="6461">
      <pivotArea dataOnly="0" labelOnly="1" fieldPosition="0">
        <references count="4">
          <reference field="0" count="1" selected="0">
            <x v="332"/>
          </reference>
          <reference field="1" count="1" selected="0">
            <x v="807"/>
          </reference>
          <reference field="2" count="1" selected="0">
            <x v="808"/>
          </reference>
          <reference field="3" count="1">
            <x v="810"/>
          </reference>
        </references>
      </pivotArea>
    </format>
    <format dxfId="6460">
      <pivotArea dataOnly="0" labelOnly="1" fieldPosition="0">
        <references count="4">
          <reference field="0" count="1" selected="0">
            <x v="333"/>
          </reference>
          <reference field="1" count="1" selected="0">
            <x v="808"/>
          </reference>
          <reference field="2" count="1" selected="0">
            <x v="809"/>
          </reference>
          <reference field="3" count="1">
            <x v="811"/>
          </reference>
        </references>
      </pivotArea>
    </format>
    <format dxfId="6459">
      <pivotArea dataOnly="0" labelOnly="1" fieldPosition="0">
        <references count="4">
          <reference field="0" count="1" selected="0">
            <x v="334"/>
          </reference>
          <reference field="1" count="1" selected="0">
            <x v="809"/>
          </reference>
          <reference field="2" count="1" selected="0">
            <x v="810"/>
          </reference>
          <reference field="3" count="1">
            <x v="812"/>
          </reference>
        </references>
      </pivotArea>
    </format>
    <format dxfId="6458">
      <pivotArea dataOnly="0" labelOnly="1" fieldPosition="0">
        <references count="4">
          <reference field="0" count="1" selected="0">
            <x v="335"/>
          </reference>
          <reference field="1" count="1" selected="0">
            <x v="810"/>
          </reference>
          <reference field="2" count="1" selected="0">
            <x v="811"/>
          </reference>
          <reference field="3" count="1">
            <x v="813"/>
          </reference>
        </references>
      </pivotArea>
    </format>
    <format dxfId="6457">
      <pivotArea dataOnly="0" labelOnly="1" fieldPosition="0">
        <references count="4">
          <reference field="0" count="1" selected="0">
            <x v="336"/>
          </reference>
          <reference field="1" count="1" selected="0">
            <x v="811"/>
          </reference>
          <reference field="2" count="1" selected="0">
            <x v="812"/>
          </reference>
          <reference field="3" count="1">
            <x v="814"/>
          </reference>
        </references>
      </pivotArea>
    </format>
    <format dxfId="6456">
      <pivotArea dataOnly="0" labelOnly="1" fieldPosition="0">
        <references count="4">
          <reference field="0" count="1" selected="0">
            <x v="337"/>
          </reference>
          <reference field="1" count="1" selected="0">
            <x v="812"/>
          </reference>
          <reference field="2" count="1" selected="0">
            <x v="813"/>
          </reference>
          <reference field="3" count="1">
            <x v="815"/>
          </reference>
        </references>
      </pivotArea>
    </format>
    <format dxfId="6455">
      <pivotArea dataOnly="0" labelOnly="1" fieldPosition="0">
        <references count="4">
          <reference field="0" count="1" selected="0">
            <x v="338"/>
          </reference>
          <reference field="1" count="1" selected="0">
            <x v="813"/>
          </reference>
          <reference field="2" count="1" selected="0">
            <x v="814"/>
          </reference>
          <reference field="3" count="1">
            <x v="816"/>
          </reference>
        </references>
      </pivotArea>
    </format>
    <format dxfId="6454">
      <pivotArea dataOnly="0" labelOnly="1" fieldPosition="0">
        <references count="4">
          <reference field="0" count="1" selected="0">
            <x v="339"/>
          </reference>
          <reference field="1" count="1" selected="0">
            <x v="814"/>
          </reference>
          <reference field="2" count="1" selected="0">
            <x v="815"/>
          </reference>
          <reference field="3" count="1">
            <x v="817"/>
          </reference>
        </references>
      </pivotArea>
    </format>
    <format dxfId="6453">
      <pivotArea dataOnly="0" labelOnly="1" fieldPosition="0">
        <references count="4">
          <reference field="0" count="1" selected="0">
            <x v="340"/>
          </reference>
          <reference field="1" count="1" selected="0">
            <x v="815"/>
          </reference>
          <reference field="2" count="1" selected="0">
            <x v="816"/>
          </reference>
          <reference field="3" count="1">
            <x v="818"/>
          </reference>
        </references>
      </pivotArea>
    </format>
    <format dxfId="6452">
      <pivotArea dataOnly="0" labelOnly="1" fieldPosition="0">
        <references count="4">
          <reference field="0" count="1" selected="0">
            <x v="341"/>
          </reference>
          <reference field="1" count="1" selected="0">
            <x v="816"/>
          </reference>
          <reference field="2" count="1" selected="0">
            <x v="817"/>
          </reference>
          <reference field="3" count="1">
            <x v="819"/>
          </reference>
        </references>
      </pivotArea>
    </format>
    <format dxfId="6451">
      <pivotArea dataOnly="0" labelOnly="1" fieldPosition="0">
        <references count="4">
          <reference field="0" count="1" selected="0">
            <x v="342"/>
          </reference>
          <reference field="1" count="1" selected="0">
            <x v="817"/>
          </reference>
          <reference field="2" count="1" selected="0">
            <x v="818"/>
          </reference>
          <reference field="3" count="1">
            <x v="820"/>
          </reference>
        </references>
      </pivotArea>
    </format>
    <format dxfId="6450">
      <pivotArea dataOnly="0" labelOnly="1" fieldPosition="0">
        <references count="4">
          <reference field="0" count="1" selected="0">
            <x v="343"/>
          </reference>
          <reference field="1" count="1" selected="0">
            <x v="818"/>
          </reference>
          <reference field="2" count="1" selected="0">
            <x v="819"/>
          </reference>
          <reference field="3" count="1">
            <x v="821"/>
          </reference>
        </references>
      </pivotArea>
    </format>
    <format dxfId="6449">
      <pivotArea dataOnly="0" labelOnly="1" fieldPosition="0">
        <references count="4">
          <reference field="0" count="1" selected="0">
            <x v="344"/>
          </reference>
          <reference field="1" count="1" selected="0">
            <x v="819"/>
          </reference>
          <reference field="2" count="1" selected="0">
            <x v="820"/>
          </reference>
          <reference field="3" count="1">
            <x v="822"/>
          </reference>
        </references>
      </pivotArea>
    </format>
    <format dxfId="6448">
      <pivotArea dataOnly="0" labelOnly="1" fieldPosition="0">
        <references count="4">
          <reference field="0" count="1" selected="0">
            <x v="345"/>
          </reference>
          <reference field="1" count="1" selected="0">
            <x v="820"/>
          </reference>
          <reference field="2" count="1" selected="0">
            <x v="821"/>
          </reference>
          <reference field="3" count="1">
            <x v="823"/>
          </reference>
        </references>
      </pivotArea>
    </format>
    <format dxfId="6447">
      <pivotArea dataOnly="0" labelOnly="1" fieldPosition="0">
        <references count="4">
          <reference field="0" count="1" selected="0">
            <x v="346"/>
          </reference>
          <reference field="1" count="1" selected="0">
            <x v="821"/>
          </reference>
          <reference field="2" count="1" selected="0">
            <x v="822"/>
          </reference>
          <reference field="3" count="1">
            <x v="824"/>
          </reference>
        </references>
      </pivotArea>
    </format>
    <format dxfId="6446">
      <pivotArea dataOnly="0" labelOnly="1" fieldPosition="0">
        <references count="4">
          <reference field="0" count="1" selected="0">
            <x v="347"/>
          </reference>
          <reference field="1" count="1" selected="0">
            <x v="822"/>
          </reference>
          <reference field="2" count="1" selected="0">
            <x v="823"/>
          </reference>
          <reference field="3" count="1">
            <x v="825"/>
          </reference>
        </references>
      </pivotArea>
    </format>
    <format dxfId="6445">
      <pivotArea dataOnly="0" labelOnly="1" fieldPosition="0">
        <references count="4">
          <reference field="0" count="1" selected="0">
            <x v="348"/>
          </reference>
          <reference field="1" count="1" selected="0">
            <x v="823"/>
          </reference>
          <reference field="2" count="1" selected="0">
            <x v="824"/>
          </reference>
          <reference field="3" count="1">
            <x v="826"/>
          </reference>
        </references>
      </pivotArea>
    </format>
    <format dxfId="6444">
      <pivotArea dataOnly="0" labelOnly="1" fieldPosition="0">
        <references count="4">
          <reference field="0" count="1" selected="0">
            <x v="349"/>
          </reference>
          <reference field="1" count="1" selected="0">
            <x v="824"/>
          </reference>
          <reference field="2" count="1" selected="0">
            <x v="825"/>
          </reference>
          <reference field="3" count="1">
            <x v="827"/>
          </reference>
        </references>
      </pivotArea>
    </format>
    <format dxfId="6443">
      <pivotArea dataOnly="0" labelOnly="1" fieldPosition="0">
        <references count="4">
          <reference field="0" count="1" selected="0">
            <x v="350"/>
          </reference>
          <reference field="1" count="1" selected="0">
            <x v="825"/>
          </reference>
          <reference field="2" count="1" selected="0">
            <x v="826"/>
          </reference>
          <reference field="3" count="1">
            <x v="828"/>
          </reference>
        </references>
      </pivotArea>
    </format>
    <format dxfId="6442">
      <pivotArea dataOnly="0" labelOnly="1" fieldPosition="0">
        <references count="4">
          <reference field="0" count="1" selected="0">
            <x v="351"/>
          </reference>
          <reference field="1" count="1" selected="0">
            <x v="826"/>
          </reference>
          <reference field="2" count="1" selected="0">
            <x v="827"/>
          </reference>
          <reference field="3" count="1">
            <x v="829"/>
          </reference>
        </references>
      </pivotArea>
    </format>
    <format dxfId="6441">
      <pivotArea dataOnly="0" labelOnly="1" fieldPosition="0">
        <references count="4">
          <reference field="0" count="1" selected="0">
            <x v="352"/>
          </reference>
          <reference field="1" count="1" selected="0">
            <x v="827"/>
          </reference>
          <reference field="2" count="1" selected="0">
            <x v="828"/>
          </reference>
          <reference field="3" count="1">
            <x v="830"/>
          </reference>
        </references>
      </pivotArea>
    </format>
    <format dxfId="6440">
      <pivotArea dataOnly="0" labelOnly="1" fieldPosition="0">
        <references count="4">
          <reference field="0" count="1" selected="0">
            <x v="353"/>
          </reference>
          <reference field="1" count="1" selected="0">
            <x v="828"/>
          </reference>
          <reference field="2" count="1" selected="0">
            <x v="829"/>
          </reference>
          <reference field="3" count="1">
            <x v="831"/>
          </reference>
        </references>
      </pivotArea>
    </format>
    <format dxfId="6439">
      <pivotArea dataOnly="0" labelOnly="1" fieldPosition="0">
        <references count="4">
          <reference field="0" count="1" selected="0">
            <x v="354"/>
          </reference>
          <reference field="1" count="1" selected="0">
            <x v="829"/>
          </reference>
          <reference field="2" count="1" selected="0">
            <x v="830"/>
          </reference>
          <reference field="3" count="1">
            <x v="832"/>
          </reference>
        </references>
      </pivotArea>
    </format>
    <format dxfId="6438">
      <pivotArea dataOnly="0" labelOnly="1" fieldPosition="0">
        <references count="4">
          <reference field="0" count="1" selected="0">
            <x v="355"/>
          </reference>
          <reference field="1" count="1" selected="0">
            <x v="830"/>
          </reference>
          <reference field="2" count="1" selected="0">
            <x v="831"/>
          </reference>
          <reference field="3" count="1">
            <x v="833"/>
          </reference>
        </references>
      </pivotArea>
    </format>
    <format dxfId="6437">
      <pivotArea dataOnly="0" labelOnly="1" fieldPosition="0">
        <references count="4">
          <reference field="0" count="1" selected="0">
            <x v="356"/>
          </reference>
          <reference field="1" count="1" selected="0">
            <x v="831"/>
          </reference>
          <reference field="2" count="1" selected="0">
            <x v="832"/>
          </reference>
          <reference field="3" count="1">
            <x v="834"/>
          </reference>
        </references>
      </pivotArea>
    </format>
    <format dxfId="6436">
      <pivotArea dataOnly="0" labelOnly="1" fieldPosition="0">
        <references count="4">
          <reference field="0" count="1" selected="0">
            <x v="357"/>
          </reference>
          <reference field="1" count="1" selected="0">
            <x v="832"/>
          </reference>
          <reference field="2" count="1" selected="0">
            <x v="833"/>
          </reference>
          <reference field="3" count="1">
            <x v="835"/>
          </reference>
        </references>
      </pivotArea>
    </format>
    <format dxfId="6435">
      <pivotArea dataOnly="0" labelOnly="1" fieldPosition="0">
        <references count="4">
          <reference field="0" count="1" selected="0">
            <x v="358"/>
          </reference>
          <reference field="1" count="1" selected="0">
            <x v="833"/>
          </reference>
          <reference field="2" count="1" selected="0">
            <x v="834"/>
          </reference>
          <reference field="3" count="1">
            <x v="836"/>
          </reference>
        </references>
      </pivotArea>
    </format>
    <format dxfId="6434">
      <pivotArea dataOnly="0" labelOnly="1" fieldPosition="0">
        <references count="4">
          <reference field="0" count="1" selected="0">
            <x v="359"/>
          </reference>
          <reference field="1" count="1" selected="0">
            <x v="834"/>
          </reference>
          <reference field="2" count="1" selected="0">
            <x v="835"/>
          </reference>
          <reference field="3" count="1">
            <x v="837"/>
          </reference>
        </references>
      </pivotArea>
    </format>
    <format dxfId="6433">
      <pivotArea dataOnly="0" labelOnly="1" fieldPosition="0">
        <references count="4">
          <reference field="0" count="1" selected="0">
            <x v="360"/>
          </reference>
          <reference field="1" count="1" selected="0">
            <x v="835"/>
          </reference>
          <reference field="2" count="1" selected="0">
            <x v="836"/>
          </reference>
          <reference field="3" count="1">
            <x v="838"/>
          </reference>
        </references>
      </pivotArea>
    </format>
    <format dxfId="6432">
      <pivotArea dataOnly="0" labelOnly="1" fieldPosition="0">
        <references count="4">
          <reference field="0" count="1" selected="0">
            <x v="361"/>
          </reference>
          <reference field="1" count="1" selected="0">
            <x v="836"/>
          </reference>
          <reference field="2" count="1" selected="0">
            <x v="837"/>
          </reference>
          <reference field="3" count="1">
            <x v="839"/>
          </reference>
        </references>
      </pivotArea>
    </format>
    <format dxfId="6431">
      <pivotArea dataOnly="0" labelOnly="1" fieldPosition="0">
        <references count="4">
          <reference field="0" count="1" selected="0">
            <x v="362"/>
          </reference>
          <reference field="1" count="1" selected="0">
            <x v="837"/>
          </reference>
          <reference field="2" count="1" selected="0">
            <x v="838"/>
          </reference>
          <reference field="3" count="1">
            <x v="840"/>
          </reference>
        </references>
      </pivotArea>
    </format>
    <format dxfId="6430">
      <pivotArea dataOnly="0" labelOnly="1" fieldPosition="0">
        <references count="4">
          <reference field="0" count="1" selected="0">
            <x v="363"/>
          </reference>
          <reference field="1" count="1" selected="0">
            <x v="838"/>
          </reference>
          <reference field="2" count="1" selected="0">
            <x v="839"/>
          </reference>
          <reference field="3" count="1">
            <x v="841"/>
          </reference>
        </references>
      </pivotArea>
    </format>
    <format dxfId="6429">
      <pivotArea dataOnly="0" labelOnly="1" fieldPosition="0">
        <references count="4">
          <reference field="0" count="1" selected="0">
            <x v="364"/>
          </reference>
          <reference field="1" count="1" selected="0">
            <x v="839"/>
          </reference>
          <reference field="2" count="1" selected="0">
            <x v="840"/>
          </reference>
          <reference field="3" count="1">
            <x v="842"/>
          </reference>
        </references>
      </pivotArea>
    </format>
    <format dxfId="6428">
      <pivotArea dataOnly="0" labelOnly="1" fieldPosition="0">
        <references count="4">
          <reference field="0" count="1" selected="0">
            <x v="365"/>
          </reference>
          <reference field="1" count="1" selected="0">
            <x v="840"/>
          </reference>
          <reference field="2" count="1" selected="0">
            <x v="841"/>
          </reference>
          <reference field="3" count="1">
            <x v="843"/>
          </reference>
        </references>
      </pivotArea>
    </format>
    <format dxfId="6427">
      <pivotArea dataOnly="0" labelOnly="1" fieldPosition="0">
        <references count="4">
          <reference field="0" count="1" selected="0">
            <x v="366"/>
          </reference>
          <reference field="1" count="1" selected="0">
            <x v="841"/>
          </reference>
          <reference field="2" count="1" selected="0">
            <x v="842"/>
          </reference>
          <reference field="3" count="1">
            <x v="844"/>
          </reference>
        </references>
      </pivotArea>
    </format>
    <format dxfId="6426">
      <pivotArea dataOnly="0" labelOnly="1" fieldPosition="0">
        <references count="4">
          <reference field="0" count="1" selected="0">
            <x v="367"/>
          </reference>
          <reference field="1" count="1" selected="0">
            <x v="842"/>
          </reference>
          <reference field="2" count="1" selected="0">
            <x v="843"/>
          </reference>
          <reference field="3" count="1">
            <x v="845"/>
          </reference>
        </references>
      </pivotArea>
    </format>
    <format dxfId="6425">
      <pivotArea dataOnly="0" labelOnly="1" fieldPosition="0">
        <references count="4">
          <reference field="0" count="1" selected="0">
            <x v="368"/>
          </reference>
          <reference field="1" count="1" selected="0">
            <x v="843"/>
          </reference>
          <reference field="2" count="1" selected="0">
            <x v="844"/>
          </reference>
          <reference field="3" count="1">
            <x v="846"/>
          </reference>
        </references>
      </pivotArea>
    </format>
    <format dxfId="6424">
      <pivotArea dataOnly="0" labelOnly="1" fieldPosition="0">
        <references count="4">
          <reference field="0" count="1" selected="0">
            <x v="369"/>
          </reference>
          <reference field="1" count="1" selected="0">
            <x v="844"/>
          </reference>
          <reference field="2" count="1" selected="0">
            <x v="845"/>
          </reference>
          <reference field="3" count="1">
            <x v="847"/>
          </reference>
        </references>
      </pivotArea>
    </format>
    <format dxfId="6423">
      <pivotArea dataOnly="0" labelOnly="1" fieldPosition="0">
        <references count="4">
          <reference field="0" count="1" selected="0">
            <x v="370"/>
          </reference>
          <reference field="1" count="1" selected="0">
            <x v="845"/>
          </reference>
          <reference field="2" count="1" selected="0">
            <x v="846"/>
          </reference>
          <reference field="3" count="1">
            <x v="848"/>
          </reference>
        </references>
      </pivotArea>
    </format>
    <format dxfId="6422">
      <pivotArea dataOnly="0" labelOnly="1" fieldPosition="0">
        <references count="4">
          <reference field="0" count="1" selected="0">
            <x v="371"/>
          </reference>
          <reference field="1" count="1" selected="0">
            <x v="846"/>
          </reference>
          <reference field="2" count="1" selected="0">
            <x v="847"/>
          </reference>
          <reference field="3" count="1">
            <x v="849"/>
          </reference>
        </references>
      </pivotArea>
    </format>
    <format dxfId="6421">
      <pivotArea dataOnly="0" labelOnly="1" fieldPosition="0">
        <references count="4">
          <reference field="0" count="1" selected="0">
            <x v="372"/>
          </reference>
          <reference field="1" count="1" selected="0">
            <x v="847"/>
          </reference>
          <reference field="2" count="1" selected="0">
            <x v="848"/>
          </reference>
          <reference field="3" count="1">
            <x v="850"/>
          </reference>
        </references>
      </pivotArea>
    </format>
    <format dxfId="6420">
      <pivotArea dataOnly="0" labelOnly="1" fieldPosition="0">
        <references count="4">
          <reference field="0" count="1" selected="0">
            <x v="373"/>
          </reference>
          <reference field="1" count="1" selected="0">
            <x v="848"/>
          </reference>
          <reference field="2" count="1" selected="0">
            <x v="849"/>
          </reference>
          <reference field="3" count="1">
            <x v="851"/>
          </reference>
        </references>
      </pivotArea>
    </format>
    <format dxfId="6419">
      <pivotArea dataOnly="0" labelOnly="1" fieldPosition="0">
        <references count="4">
          <reference field="0" count="1" selected="0">
            <x v="374"/>
          </reference>
          <reference field="1" count="1" selected="0">
            <x v="849"/>
          </reference>
          <reference field="2" count="1" selected="0">
            <x v="850"/>
          </reference>
          <reference field="3" count="1">
            <x v="852"/>
          </reference>
        </references>
      </pivotArea>
    </format>
    <format dxfId="6418">
      <pivotArea dataOnly="0" labelOnly="1" fieldPosition="0">
        <references count="4">
          <reference field="0" count="1" selected="0">
            <x v="375"/>
          </reference>
          <reference field="1" count="1" selected="0">
            <x v="850"/>
          </reference>
          <reference field="2" count="1" selected="0">
            <x v="851"/>
          </reference>
          <reference field="3" count="1">
            <x v="853"/>
          </reference>
        </references>
      </pivotArea>
    </format>
    <format dxfId="6417">
      <pivotArea dataOnly="0" labelOnly="1" fieldPosition="0">
        <references count="4">
          <reference field="0" count="1" selected="0">
            <x v="376"/>
          </reference>
          <reference field="1" count="1" selected="0">
            <x v="851"/>
          </reference>
          <reference field="2" count="1" selected="0">
            <x v="852"/>
          </reference>
          <reference field="3" count="1">
            <x v="854"/>
          </reference>
        </references>
      </pivotArea>
    </format>
    <format dxfId="6416">
      <pivotArea dataOnly="0" labelOnly="1" fieldPosition="0">
        <references count="4">
          <reference field="0" count="1" selected="0">
            <x v="377"/>
          </reference>
          <reference field="1" count="1" selected="0">
            <x v="852"/>
          </reference>
          <reference field="2" count="1" selected="0">
            <x v="853"/>
          </reference>
          <reference field="3" count="1">
            <x v="855"/>
          </reference>
        </references>
      </pivotArea>
    </format>
    <format dxfId="6415">
      <pivotArea dataOnly="0" labelOnly="1" fieldPosition="0">
        <references count="4">
          <reference field="0" count="1" selected="0">
            <x v="378"/>
          </reference>
          <reference field="1" count="1" selected="0">
            <x v="853"/>
          </reference>
          <reference field="2" count="1" selected="0">
            <x v="854"/>
          </reference>
          <reference field="3" count="1">
            <x v="856"/>
          </reference>
        </references>
      </pivotArea>
    </format>
    <format dxfId="6414">
      <pivotArea dataOnly="0" labelOnly="1" fieldPosition="0">
        <references count="4">
          <reference field="0" count="1" selected="0">
            <x v="379"/>
          </reference>
          <reference field="1" count="1" selected="0">
            <x v="854"/>
          </reference>
          <reference field="2" count="1" selected="0">
            <x v="855"/>
          </reference>
          <reference field="3" count="1">
            <x v="857"/>
          </reference>
        </references>
      </pivotArea>
    </format>
    <format dxfId="6413">
      <pivotArea dataOnly="0" labelOnly="1" fieldPosition="0">
        <references count="4">
          <reference field="0" count="1" selected="0">
            <x v="380"/>
          </reference>
          <reference field="1" count="1" selected="0">
            <x v="855"/>
          </reference>
          <reference field="2" count="1" selected="0">
            <x v="856"/>
          </reference>
          <reference field="3" count="1">
            <x v="858"/>
          </reference>
        </references>
      </pivotArea>
    </format>
    <format dxfId="6412">
      <pivotArea dataOnly="0" labelOnly="1" fieldPosition="0">
        <references count="4">
          <reference field="0" count="1" selected="0">
            <x v="381"/>
          </reference>
          <reference field="1" count="1" selected="0">
            <x v="856"/>
          </reference>
          <reference field="2" count="1" selected="0">
            <x v="857"/>
          </reference>
          <reference field="3" count="1">
            <x v="859"/>
          </reference>
        </references>
      </pivotArea>
    </format>
    <format dxfId="6411">
      <pivotArea dataOnly="0" labelOnly="1" fieldPosition="0">
        <references count="4">
          <reference field="0" count="1" selected="0">
            <x v="382"/>
          </reference>
          <reference field="1" count="1" selected="0">
            <x v="857"/>
          </reference>
          <reference field="2" count="1" selected="0">
            <x v="858"/>
          </reference>
          <reference field="3" count="1">
            <x v="860"/>
          </reference>
        </references>
      </pivotArea>
    </format>
    <format dxfId="6410">
      <pivotArea dataOnly="0" labelOnly="1" fieldPosition="0">
        <references count="4">
          <reference field="0" count="1" selected="0">
            <x v="383"/>
          </reference>
          <reference field="1" count="1" selected="0">
            <x v="858"/>
          </reference>
          <reference field="2" count="1" selected="0">
            <x v="859"/>
          </reference>
          <reference field="3" count="1">
            <x v="861"/>
          </reference>
        </references>
      </pivotArea>
    </format>
    <format dxfId="6409">
      <pivotArea dataOnly="0" labelOnly="1" fieldPosition="0">
        <references count="4">
          <reference field="0" count="1" selected="0">
            <x v="384"/>
          </reference>
          <reference field="1" count="1" selected="0">
            <x v="859"/>
          </reference>
          <reference field="2" count="1" selected="0">
            <x v="860"/>
          </reference>
          <reference field="3" count="1">
            <x v="862"/>
          </reference>
        </references>
      </pivotArea>
    </format>
    <format dxfId="6408">
      <pivotArea dataOnly="0" labelOnly="1" fieldPosition="0">
        <references count="4">
          <reference field="0" count="1" selected="0">
            <x v="385"/>
          </reference>
          <reference field="1" count="1" selected="0">
            <x v="860"/>
          </reference>
          <reference field="2" count="1" selected="0">
            <x v="861"/>
          </reference>
          <reference field="3" count="1">
            <x v="863"/>
          </reference>
        </references>
      </pivotArea>
    </format>
    <format dxfId="6407">
      <pivotArea dataOnly="0" labelOnly="1" fieldPosition="0">
        <references count="4">
          <reference field="0" count="1" selected="0">
            <x v="386"/>
          </reference>
          <reference field="1" count="1" selected="0">
            <x v="861"/>
          </reference>
          <reference field="2" count="1" selected="0">
            <x v="862"/>
          </reference>
          <reference field="3" count="1">
            <x v="864"/>
          </reference>
        </references>
      </pivotArea>
    </format>
    <format dxfId="6406">
      <pivotArea dataOnly="0" labelOnly="1" fieldPosition="0">
        <references count="4">
          <reference field="0" count="1" selected="0">
            <x v="387"/>
          </reference>
          <reference field="1" count="1" selected="0">
            <x v="862"/>
          </reference>
          <reference field="2" count="1" selected="0">
            <x v="863"/>
          </reference>
          <reference field="3" count="1">
            <x v="865"/>
          </reference>
        </references>
      </pivotArea>
    </format>
    <format dxfId="6405">
      <pivotArea dataOnly="0" labelOnly="1" fieldPosition="0">
        <references count="4">
          <reference field="0" count="1" selected="0">
            <x v="388"/>
          </reference>
          <reference field="1" count="1" selected="0">
            <x v="863"/>
          </reference>
          <reference field="2" count="1" selected="0">
            <x v="864"/>
          </reference>
          <reference field="3" count="1">
            <x v="866"/>
          </reference>
        </references>
      </pivotArea>
    </format>
    <format dxfId="6404">
      <pivotArea dataOnly="0" labelOnly="1" fieldPosition="0">
        <references count="4">
          <reference field="0" count="1" selected="0">
            <x v="389"/>
          </reference>
          <reference field="1" count="1" selected="0">
            <x v="864"/>
          </reference>
          <reference field="2" count="1" selected="0">
            <x v="865"/>
          </reference>
          <reference field="3" count="1">
            <x v="867"/>
          </reference>
        </references>
      </pivotArea>
    </format>
    <format dxfId="6403">
      <pivotArea dataOnly="0" labelOnly="1" fieldPosition="0">
        <references count="4">
          <reference field="0" count="1" selected="0">
            <x v="390"/>
          </reference>
          <reference field="1" count="1" selected="0">
            <x v="865"/>
          </reference>
          <reference field="2" count="1" selected="0">
            <x v="866"/>
          </reference>
          <reference field="3" count="1">
            <x v="868"/>
          </reference>
        </references>
      </pivotArea>
    </format>
    <format dxfId="6402">
      <pivotArea dataOnly="0" labelOnly="1" fieldPosition="0">
        <references count="4">
          <reference field="0" count="1" selected="0">
            <x v="391"/>
          </reference>
          <reference field="1" count="1" selected="0">
            <x v="866"/>
          </reference>
          <reference field="2" count="1" selected="0">
            <x v="867"/>
          </reference>
          <reference field="3" count="1">
            <x v="869"/>
          </reference>
        </references>
      </pivotArea>
    </format>
    <format dxfId="6401">
      <pivotArea dataOnly="0" labelOnly="1" fieldPosition="0">
        <references count="4">
          <reference field="0" count="1" selected="0">
            <x v="392"/>
          </reference>
          <reference field="1" count="1" selected="0">
            <x v="867"/>
          </reference>
          <reference field="2" count="1" selected="0">
            <x v="868"/>
          </reference>
          <reference field="3" count="1">
            <x v="870"/>
          </reference>
        </references>
      </pivotArea>
    </format>
    <format dxfId="6400">
      <pivotArea dataOnly="0" labelOnly="1" fieldPosition="0">
        <references count="4">
          <reference field="0" count="1" selected="0">
            <x v="393"/>
          </reference>
          <reference field="1" count="1" selected="0">
            <x v="868"/>
          </reference>
          <reference field="2" count="1" selected="0">
            <x v="869"/>
          </reference>
          <reference field="3" count="1">
            <x v="871"/>
          </reference>
        </references>
      </pivotArea>
    </format>
    <format dxfId="6399">
      <pivotArea dataOnly="0" labelOnly="1" fieldPosition="0">
        <references count="4">
          <reference field="0" count="1" selected="0">
            <x v="394"/>
          </reference>
          <reference field="1" count="1" selected="0">
            <x v="869"/>
          </reference>
          <reference field="2" count="1" selected="0">
            <x v="870"/>
          </reference>
          <reference field="3" count="1">
            <x v="872"/>
          </reference>
        </references>
      </pivotArea>
    </format>
    <format dxfId="6398">
      <pivotArea dataOnly="0" labelOnly="1" fieldPosition="0">
        <references count="4">
          <reference field="0" count="1" selected="0">
            <x v="395"/>
          </reference>
          <reference field="1" count="1" selected="0">
            <x v="870"/>
          </reference>
          <reference field="2" count="1" selected="0">
            <x v="871"/>
          </reference>
          <reference field="3" count="1">
            <x v="873"/>
          </reference>
        </references>
      </pivotArea>
    </format>
    <format dxfId="6397">
      <pivotArea dataOnly="0" labelOnly="1" fieldPosition="0">
        <references count="4">
          <reference field="0" count="1" selected="0">
            <x v="396"/>
          </reference>
          <reference field="1" count="1" selected="0">
            <x v="871"/>
          </reference>
          <reference field="2" count="1" selected="0">
            <x v="872"/>
          </reference>
          <reference field="3" count="1">
            <x v="874"/>
          </reference>
        </references>
      </pivotArea>
    </format>
    <format dxfId="6396">
      <pivotArea dataOnly="0" labelOnly="1" fieldPosition="0">
        <references count="4">
          <reference field="0" count="1" selected="0">
            <x v="397"/>
          </reference>
          <reference field="1" count="1" selected="0">
            <x v="872"/>
          </reference>
          <reference field="2" count="1" selected="0">
            <x v="873"/>
          </reference>
          <reference field="3" count="1">
            <x v="875"/>
          </reference>
        </references>
      </pivotArea>
    </format>
    <format dxfId="6395">
      <pivotArea dataOnly="0" labelOnly="1" fieldPosition="0">
        <references count="4">
          <reference field="0" count="1" selected="0">
            <x v="398"/>
          </reference>
          <reference field="1" count="1" selected="0">
            <x v="873"/>
          </reference>
          <reference field="2" count="1" selected="0">
            <x v="874"/>
          </reference>
          <reference field="3" count="1">
            <x v="876"/>
          </reference>
        </references>
      </pivotArea>
    </format>
    <format dxfId="6394">
      <pivotArea dataOnly="0" labelOnly="1" fieldPosition="0">
        <references count="4">
          <reference field="0" count="1" selected="0">
            <x v="399"/>
          </reference>
          <reference field="1" count="1" selected="0">
            <x v="874"/>
          </reference>
          <reference field="2" count="1" selected="0">
            <x v="875"/>
          </reference>
          <reference field="3" count="1">
            <x v="877"/>
          </reference>
        </references>
      </pivotArea>
    </format>
    <format dxfId="6393">
      <pivotArea dataOnly="0" labelOnly="1" fieldPosition="0">
        <references count="4">
          <reference field="0" count="1" selected="0">
            <x v="400"/>
          </reference>
          <reference field="1" count="1" selected="0">
            <x v="875"/>
          </reference>
          <reference field="2" count="1" selected="0">
            <x v="876"/>
          </reference>
          <reference field="3" count="1">
            <x v="878"/>
          </reference>
        </references>
      </pivotArea>
    </format>
    <format dxfId="6392">
      <pivotArea dataOnly="0" labelOnly="1" fieldPosition="0">
        <references count="4">
          <reference field="0" count="1" selected="0">
            <x v="401"/>
          </reference>
          <reference field="1" count="1" selected="0">
            <x v="876"/>
          </reference>
          <reference field="2" count="1" selected="0">
            <x v="877"/>
          </reference>
          <reference field="3" count="1">
            <x v="879"/>
          </reference>
        </references>
      </pivotArea>
    </format>
    <format dxfId="6391">
      <pivotArea dataOnly="0" labelOnly="1" fieldPosition="0">
        <references count="4">
          <reference field="0" count="1" selected="0">
            <x v="402"/>
          </reference>
          <reference field="1" count="1" selected="0">
            <x v="877"/>
          </reference>
          <reference field="2" count="1" selected="0">
            <x v="878"/>
          </reference>
          <reference field="3" count="1">
            <x v="880"/>
          </reference>
        </references>
      </pivotArea>
    </format>
    <format dxfId="6390">
      <pivotArea dataOnly="0" labelOnly="1" fieldPosition="0">
        <references count="4">
          <reference field="0" count="1" selected="0">
            <x v="403"/>
          </reference>
          <reference field="1" count="1" selected="0">
            <x v="878"/>
          </reference>
          <reference field="2" count="1" selected="0">
            <x v="879"/>
          </reference>
          <reference field="3" count="1">
            <x v="881"/>
          </reference>
        </references>
      </pivotArea>
    </format>
    <format dxfId="6389">
      <pivotArea dataOnly="0" labelOnly="1" fieldPosition="0">
        <references count="4">
          <reference field="0" count="1" selected="0">
            <x v="404"/>
          </reference>
          <reference field="1" count="1" selected="0">
            <x v="879"/>
          </reference>
          <reference field="2" count="1" selected="0">
            <x v="880"/>
          </reference>
          <reference field="3" count="1">
            <x v="882"/>
          </reference>
        </references>
      </pivotArea>
    </format>
    <format dxfId="6388">
      <pivotArea dataOnly="0" labelOnly="1" fieldPosition="0">
        <references count="4">
          <reference field="0" count="1" selected="0">
            <x v="405"/>
          </reference>
          <reference field="1" count="1" selected="0">
            <x v="880"/>
          </reference>
          <reference field="2" count="1" selected="0">
            <x v="881"/>
          </reference>
          <reference field="3" count="1">
            <x v="883"/>
          </reference>
        </references>
      </pivotArea>
    </format>
    <format dxfId="6387">
      <pivotArea dataOnly="0" labelOnly="1" fieldPosition="0">
        <references count="4">
          <reference field="0" count="1" selected="0">
            <x v="406"/>
          </reference>
          <reference field="1" count="1" selected="0">
            <x v="881"/>
          </reference>
          <reference field="2" count="1" selected="0">
            <x v="882"/>
          </reference>
          <reference field="3" count="1">
            <x v="884"/>
          </reference>
        </references>
      </pivotArea>
    </format>
    <format dxfId="6386">
      <pivotArea dataOnly="0" labelOnly="1" fieldPosition="0">
        <references count="4">
          <reference field="0" count="1" selected="0">
            <x v="407"/>
          </reference>
          <reference field="1" count="1" selected="0">
            <x v="882"/>
          </reference>
          <reference field="2" count="1" selected="0">
            <x v="883"/>
          </reference>
          <reference field="3" count="1">
            <x v="885"/>
          </reference>
        </references>
      </pivotArea>
    </format>
    <format dxfId="6385">
      <pivotArea dataOnly="0" labelOnly="1" fieldPosition="0">
        <references count="4">
          <reference field="0" count="1" selected="0">
            <x v="408"/>
          </reference>
          <reference field="1" count="1" selected="0">
            <x v="883"/>
          </reference>
          <reference field="2" count="1" selected="0">
            <x v="884"/>
          </reference>
          <reference field="3" count="1">
            <x v="886"/>
          </reference>
        </references>
      </pivotArea>
    </format>
    <format dxfId="6384">
      <pivotArea dataOnly="0" labelOnly="1" fieldPosition="0">
        <references count="4">
          <reference field="0" count="1" selected="0">
            <x v="409"/>
          </reference>
          <reference field="1" count="1" selected="0">
            <x v="884"/>
          </reference>
          <reference field="2" count="1" selected="0">
            <x v="885"/>
          </reference>
          <reference field="3" count="1">
            <x v="887"/>
          </reference>
        </references>
      </pivotArea>
    </format>
    <format dxfId="6383">
      <pivotArea dataOnly="0" labelOnly="1" fieldPosition="0">
        <references count="4">
          <reference field="0" count="1" selected="0">
            <x v="410"/>
          </reference>
          <reference field="1" count="1" selected="0">
            <x v="885"/>
          </reference>
          <reference field="2" count="1" selected="0">
            <x v="886"/>
          </reference>
          <reference field="3" count="1">
            <x v="888"/>
          </reference>
        </references>
      </pivotArea>
    </format>
    <format dxfId="6382">
      <pivotArea dataOnly="0" labelOnly="1" fieldPosition="0">
        <references count="4">
          <reference field="0" count="1" selected="0">
            <x v="411"/>
          </reference>
          <reference field="1" count="1" selected="0">
            <x v="886"/>
          </reference>
          <reference field="2" count="1" selected="0">
            <x v="887"/>
          </reference>
          <reference field="3" count="1">
            <x v="889"/>
          </reference>
        </references>
      </pivotArea>
    </format>
    <format dxfId="6381">
      <pivotArea dataOnly="0" labelOnly="1" fieldPosition="0">
        <references count="4">
          <reference field="0" count="1" selected="0">
            <x v="412"/>
          </reference>
          <reference field="1" count="1" selected="0">
            <x v="887"/>
          </reference>
          <reference field="2" count="1" selected="0">
            <x v="888"/>
          </reference>
          <reference field="3" count="1">
            <x v="890"/>
          </reference>
        </references>
      </pivotArea>
    </format>
    <format dxfId="6380">
      <pivotArea dataOnly="0" labelOnly="1" fieldPosition="0">
        <references count="4">
          <reference field="0" count="1" selected="0">
            <x v="413"/>
          </reference>
          <reference field="1" count="1" selected="0">
            <x v="888"/>
          </reference>
          <reference field="2" count="1" selected="0">
            <x v="889"/>
          </reference>
          <reference field="3" count="1">
            <x v="891"/>
          </reference>
        </references>
      </pivotArea>
    </format>
    <format dxfId="6379">
      <pivotArea dataOnly="0" labelOnly="1" fieldPosition="0">
        <references count="4">
          <reference field="0" count="1" selected="0">
            <x v="414"/>
          </reference>
          <reference field="1" count="1" selected="0">
            <x v="889"/>
          </reference>
          <reference field="2" count="1" selected="0">
            <x v="890"/>
          </reference>
          <reference field="3" count="1">
            <x v="892"/>
          </reference>
        </references>
      </pivotArea>
    </format>
    <format dxfId="6378">
      <pivotArea dataOnly="0" labelOnly="1" fieldPosition="0">
        <references count="4">
          <reference field="0" count="1" selected="0">
            <x v="415"/>
          </reference>
          <reference field="1" count="1" selected="0">
            <x v="890"/>
          </reference>
          <reference field="2" count="1" selected="0">
            <x v="891"/>
          </reference>
          <reference field="3" count="1">
            <x v="893"/>
          </reference>
        </references>
      </pivotArea>
    </format>
    <format dxfId="6377">
      <pivotArea dataOnly="0" labelOnly="1" fieldPosition="0">
        <references count="4">
          <reference field="0" count="1" selected="0">
            <x v="416"/>
          </reference>
          <reference field="1" count="1" selected="0">
            <x v="891"/>
          </reference>
          <reference field="2" count="1" selected="0">
            <x v="892"/>
          </reference>
          <reference field="3" count="1">
            <x v="894"/>
          </reference>
        </references>
      </pivotArea>
    </format>
    <format dxfId="6376">
      <pivotArea dataOnly="0" labelOnly="1" fieldPosition="0">
        <references count="4">
          <reference field="0" count="1" selected="0">
            <x v="417"/>
          </reference>
          <reference field="1" count="1" selected="0">
            <x v="892"/>
          </reference>
          <reference field="2" count="1" selected="0">
            <x v="893"/>
          </reference>
          <reference field="3" count="1">
            <x v="895"/>
          </reference>
        </references>
      </pivotArea>
    </format>
    <format dxfId="6375">
      <pivotArea dataOnly="0" labelOnly="1" fieldPosition="0">
        <references count="4">
          <reference field="0" count="1" selected="0">
            <x v="418"/>
          </reference>
          <reference field="1" count="1" selected="0">
            <x v="893"/>
          </reference>
          <reference field="2" count="1" selected="0">
            <x v="894"/>
          </reference>
          <reference field="3" count="1">
            <x v="896"/>
          </reference>
        </references>
      </pivotArea>
    </format>
    <format dxfId="6374">
      <pivotArea dataOnly="0" labelOnly="1" fieldPosition="0">
        <references count="4">
          <reference field="0" count="1" selected="0">
            <x v="419"/>
          </reference>
          <reference field="1" count="1" selected="0">
            <x v="894"/>
          </reference>
          <reference field="2" count="1" selected="0">
            <x v="895"/>
          </reference>
          <reference field="3" count="1">
            <x v="897"/>
          </reference>
        </references>
      </pivotArea>
    </format>
    <format dxfId="6373">
      <pivotArea dataOnly="0" labelOnly="1" fieldPosition="0">
        <references count="4">
          <reference field="0" count="1" selected="0">
            <x v="420"/>
          </reference>
          <reference field="1" count="1" selected="0">
            <x v="895"/>
          </reference>
          <reference field="2" count="1" selected="0">
            <x v="896"/>
          </reference>
          <reference field="3" count="1">
            <x v="898"/>
          </reference>
        </references>
      </pivotArea>
    </format>
    <format dxfId="6372">
      <pivotArea dataOnly="0" labelOnly="1" fieldPosition="0">
        <references count="4">
          <reference field="0" count="1" selected="0">
            <x v="421"/>
          </reference>
          <reference field="1" count="1" selected="0">
            <x v="896"/>
          </reference>
          <reference field="2" count="1" selected="0">
            <x v="897"/>
          </reference>
          <reference field="3" count="1">
            <x v="899"/>
          </reference>
        </references>
      </pivotArea>
    </format>
    <format dxfId="6371">
      <pivotArea dataOnly="0" labelOnly="1" fieldPosition="0">
        <references count="4">
          <reference field="0" count="1" selected="0">
            <x v="422"/>
          </reference>
          <reference field="1" count="1" selected="0">
            <x v="897"/>
          </reference>
          <reference field="2" count="1" selected="0">
            <x v="898"/>
          </reference>
          <reference field="3" count="1">
            <x v="900"/>
          </reference>
        </references>
      </pivotArea>
    </format>
    <format dxfId="6370">
      <pivotArea dataOnly="0" labelOnly="1" fieldPosition="0">
        <references count="4">
          <reference field="0" count="1" selected="0">
            <x v="423"/>
          </reference>
          <reference field="1" count="1" selected="0">
            <x v="898"/>
          </reference>
          <reference field="2" count="1" selected="0">
            <x v="899"/>
          </reference>
          <reference field="3" count="1">
            <x v="901"/>
          </reference>
        </references>
      </pivotArea>
    </format>
    <format dxfId="6369">
      <pivotArea dataOnly="0" labelOnly="1" fieldPosition="0">
        <references count="4">
          <reference field="0" count="1" selected="0">
            <x v="424"/>
          </reference>
          <reference field="1" count="1" selected="0">
            <x v="899"/>
          </reference>
          <reference field="2" count="1" selected="0">
            <x v="900"/>
          </reference>
          <reference field="3" count="1">
            <x v="902"/>
          </reference>
        </references>
      </pivotArea>
    </format>
    <format dxfId="6368">
      <pivotArea dataOnly="0" labelOnly="1" fieldPosition="0">
        <references count="4">
          <reference field="0" count="1" selected="0">
            <x v="425"/>
          </reference>
          <reference field="1" count="1" selected="0">
            <x v="900"/>
          </reference>
          <reference field="2" count="1" selected="0">
            <x v="901"/>
          </reference>
          <reference field="3" count="1">
            <x v="903"/>
          </reference>
        </references>
      </pivotArea>
    </format>
    <format dxfId="6367">
      <pivotArea dataOnly="0" labelOnly="1" fieldPosition="0">
        <references count="4">
          <reference field="0" count="1" selected="0">
            <x v="426"/>
          </reference>
          <reference field="1" count="1" selected="0">
            <x v="901"/>
          </reference>
          <reference field="2" count="1" selected="0">
            <x v="902"/>
          </reference>
          <reference field="3" count="1">
            <x v="904"/>
          </reference>
        </references>
      </pivotArea>
    </format>
    <format dxfId="6366">
      <pivotArea dataOnly="0" labelOnly="1" fieldPosition="0">
        <references count="4">
          <reference field="0" count="1" selected="0">
            <x v="427"/>
          </reference>
          <reference field="1" count="1" selected="0">
            <x v="902"/>
          </reference>
          <reference field="2" count="1" selected="0">
            <x v="903"/>
          </reference>
          <reference field="3" count="1">
            <x v="905"/>
          </reference>
        </references>
      </pivotArea>
    </format>
    <format dxfId="6365">
      <pivotArea dataOnly="0" labelOnly="1" fieldPosition="0">
        <references count="4">
          <reference field="0" count="1" selected="0">
            <x v="428"/>
          </reference>
          <reference field="1" count="1" selected="0">
            <x v="903"/>
          </reference>
          <reference field="2" count="1" selected="0">
            <x v="904"/>
          </reference>
          <reference field="3" count="1">
            <x v="906"/>
          </reference>
        </references>
      </pivotArea>
    </format>
    <format dxfId="6364">
      <pivotArea dataOnly="0" labelOnly="1" fieldPosition="0">
        <references count="4">
          <reference field="0" count="1" selected="0">
            <x v="429"/>
          </reference>
          <reference field="1" count="1" selected="0">
            <x v="904"/>
          </reference>
          <reference field="2" count="1" selected="0">
            <x v="905"/>
          </reference>
          <reference field="3" count="1">
            <x v="907"/>
          </reference>
        </references>
      </pivotArea>
    </format>
    <format dxfId="6363">
      <pivotArea dataOnly="0" labelOnly="1" fieldPosition="0">
        <references count="4">
          <reference field="0" count="1" selected="0">
            <x v="430"/>
          </reference>
          <reference field="1" count="1" selected="0">
            <x v="905"/>
          </reference>
          <reference field="2" count="1" selected="0">
            <x v="906"/>
          </reference>
          <reference field="3" count="1">
            <x v="908"/>
          </reference>
        </references>
      </pivotArea>
    </format>
    <format dxfId="6362">
      <pivotArea dataOnly="0" labelOnly="1" fieldPosition="0">
        <references count="4">
          <reference field="0" count="1" selected="0">
            <x v="431"/>
          </reference>
          <reference field="1" count="1" selected="0">
            <x v="906"/>
          </reference>
          <reference field="2" count="1" selected="0">
            <x v="907"/>
          </reference>
          <reference field="3" count="1">
            <x v="909"/>
          </reference>
        </references>
      </pivotArea>
    </format>
    <format dxfId="6361">
      <pivotArea dataOnly="0" labelOnly="1" fieldPosition="0">
        <references count="4">
          <reference field="0" count="1" selected="0">
            <x v="432"/>
          </reference>
          <reference field="1" count="1" selected="0">
            <x v="907"/>
          </reference>
          <reference field="2" count="1" selected="0">
            <x v="908"/>
          </reference>
          <reference field="3" count="1">
            <x v="910"/>
          </reference>
        </references>
      </pivotArea>
    </format>
    <format dxfId="6360">
      <pivotArea dataOnly="0" labelOnly="1" fieldPosition="0">
        <references count="4">
          <reference field="0" count="1" selected="0">
            <x v="433"/>
          </reference>
          <reference field="1" count="1" selected="0">
            <x v="908"/>
          </reference>
          <reference field="2" count="1" selected="0">
            <x v="909"/>
          </reference>
          <reference field="3" count="1">
            <x v="911"/>
          </reference>
        </references>
      </pivotArea>
    </format>
    <format dxfId="6359">
      <pivotArea dataOnly="0" labelOnly="1" fieldPosition="0">
        <references count="4">
          <reference field="0" count="1" selected="0">
            <x v="434"/>
          </reference>
          <reference field="1" count="1" selected="0">
            <x v="909"/>
          </reference>
          <reference field="2" count="1" selected="0">
            <x v="910"/>
          </reference>
          <reference field="3" count="1">
            <x v="912"/>
          </reference>
        </references>
      </pivotArea>
    </format>
    <format dxfId="6358">
      <pivotArea dataOnly="0" labelOnly="1" fieldPosition="0">
        <references count="4">
          <reference field="0" count="1" selected="0">
            <x v="435"/>
          </reference>
          <reference field="1" count="1" selected="0">
            <x v="910"/>
          </reference>
          <reference field="2" count="1" selected="0">
            <x v="911"/>
          </reference>
          <reference field="3" count="1">
            <x v="913"/>
          </reference>
        </references>
      </pivotArea>
    </format>
    <format dxfId="6357">
      <pivotArea dataOnly="0" labelOnly="1" fieldPosition="0">
        <references count="4">
          <reference field="0" count="1" selected="0">
            <x v="436"/>
          </reference>
          <reference field="1" count="1" selected="0">
            <x v="911"/>
          </reference>
          <reference field="2" count="1" selected="0">
            <x v="912"/>
          </reference>
          <reference field="3" count="1">
            <x v="914"/>
          </reference>
        </references>
      </pivotArea>
    </format>
    <format dxfId="6356">
      <pivotArea dataOnly="0" labelOnly="1" fieldPosition="0">
        <references count="4">
          <reference field="0" count="1" selected="0">
            <x v="437"/>
          </reference>
          <reference field="1" count="1" selected="0">
            <x v="912"/>
          </reference>
          <reference field="2" count="1" selected="0">
            <x v="913"/>
          </reference>
          <reference field="3" count="1">
            <x v="915"/>
          </reference>
        </references>
      </pivotArea>
    </format>
    <format dxfId="6355">
      <pivotArea dataOnly="0" labelOnly="1" fieldPosition="0">
        <references count="4">
          <reference field="0" count="1" selected="0">
            <x v="438"/>
          </reference>
          <reference field="1" count="1" selected="0">
            <x v="913"/>
          </reference>
          <reference field="2" count="1" selected="0">
            <x v="914"/>
          </reference>
          <reference field="3" count="1">
            <x v="916"/>
          </reference>
        </references>
      </pivotArea>
    </format>
    <format dxfId="6354">
      <pivotArea dataOnly="0" labelOnly="1" fieldPosition="0">
        <references count="4">
          <reference field="0" count="1" selected="0">
            <x v="439"/>
          </reference>
          <reference field="1" count="1" selected="0">
            <x v="914"/>
          </reference>
          <reference field="2" count="1" selected="0">
            <x v="915"/>
          </reference>
          <reference field="3" count="1">
            <x v="917"/>
          </reference>
        </references>
      </pivotArea>
    </format>
    <format dxfId="6353">
      <pivotArea dataOnly="0" labelOnly="1" fieldPosition="0">
        <references count="4">
          <reference field="0" count="1" selected="0">
            <x v="440"/>
          </reference>
          <reference field="1" count="1" selected="0">
            <x v="915"/>
          </reference>
          <reference field="2" count="1" selected="0">
            <x v="916"/>
          </reference>
          <reference field="3" count="1">
            <x v="918"/>
          </reference>
        </references>
      </pivotArea>
    </format>
    <format dxfId="6352">
      <pivotArea dataOnly="0" labelOnly="1" fieldPosition="0">
        <references count="4">
          <reference field="0" count="1" selected="0">
            <x v="441"/>
          </reference>
          <reference field="1" count="1" selected="0">
            <x v="916"/>
          </reference>
          <reference field="2" count="1" selected="0">
            <x v="917"/>
          </reference>
          <reference field="3" count="1">
            <x v="919"/>
          </reference>
        </references>
      </pivotArea>
    </format>
    <format dxfId="6351">
      <pivotArea dataOnly="0" labelOnly="1" fieldPosition="0">
        <references count="4">
          <reference field="0" count="1" selected="0">
            <x v="442"/>
          </reference>
          <reference field="1" count="1" selected="0">
            <x v="917"/>
          </reference>
          <reference field="2" count="1" selected="0">
            <x v="918"/>
          </reference>
          <reference field="3" count="1">
            <x v="920"/>
          </reference>
        </references>
      </pivotArea>
    </format>
    <format dxfId="6350">
      <pivotArea dataOnly="0" labelOnly="1" fieldPosition="0">
        <references count="4">
          <reference field="0" count="1" selected="0">
            <x v="443"/>
          </reference>
          <reference field="1" count="1" selected="0">
            <x v="918"/>
          </reference>
          <reference field="2" count="1" selected="0">
            <x v="919"/>
          </reference>
          <reference field="3" count="1">
            <x v="921"/>
          </reference>
        </references>
      </pivotArea>
    </format>
    <format dxfId="6349">
      <pivotArea dataOnly="0" labelOnly="1" fieldPosition="0">
        <references count="4">
          <reference field="0" count="1" selected="0">
            <x v="444"/>
          </reference>
          <reference field="1" count="1" selected="0">
            <x v="919"/>
          </reference>
          <reference field="2" count="1" selected="0">
            <x v="920"/>
          </reference>
          <reference field="3" count="1">
            <x v="922"/>
          </reference>
        </references>
      </pivotArea>
    </format>
    <format dxfId="6348">
      <pivotArea dataOnly="0" labelOnly="1" fieldPosition="0">
        <references count="4">
          <reference field="0" count="1" selected="0">
            <x v="445"/>
          </reference>
          <reference field="1" count="1" selected="0">
            <x v="920"/>
          </reference>
          <reference field="2" count="1" selected="0">
            <x v="921"/>
          </reference>
          <reference field="3" count="1">
            <x v="923"/>
          </reference>
        </references>
      </pivotArea>
    </format>
    <format dxfId="6347">
      <pivotArea dataOnly="0" labelOnly="1" fieldPosition="0">
        <references count="4">
          <reference field="0" count="1" selected="0">
            <x v="446"/>
          </reference>
          <reference field="1" count="1" selected="0">
            <x v="921"/>
          </reference>
          <reference field="2" count="1" selected="0">
            <x v="922"/>
          </reference>
          <reference field="3" count="1">
            <x v="924"/>
          </reference>
        </references>
      </pivotArea>
    </format>
    <format dxfId="6346">
      <pivotArea dataOnly="0" labelOnly="1" fieldPosition="0">
        <references count="4">
          <reference field="0" count="1" selected="0">
            <x v="447"/>
          </reference>
          <reference field="1" count="1" selected="0">
            <x v="922"/>
          </reference>
          <reference field="2" count="1" selected="0">
            <x v="923"/>
          </reference>
          <reference field="3" count="1">
            <x v="925"/>
          </reference>
        </references>
      </pivotArea>
    </format>
    <format dxfId="6345">
      <pivotArea dataOnly="0" labelOnly="1" fieldPosition="0">
        <references count="4">
          <reference field="0" count="1" selected="0">
            <x v="448"/>
          </reference>
          <reference field="1" count="1" selected="0">
            <x v="923"/>
          </reference>
          <reference field="2" count="1" selected="0">
            <x v="924"/>
          </reference>
          <reference field="3" count="1">
            <x v="926"/>
          </reference>
        </references>
      </pivotArea>
    </format>
    <format dxfId="6344">
      <pivotArea dataOnly="0" labelOnly="1" fieldPosition="0">
        <references count="4">
          <reference field="0" count="1" selected="0">
            <x v="449"/>
          </reference>
          <reference field="1" count="1" selected="0">
            <x v="924"/>
          </reference>
          <reference field="2" count="1" selected="0">
            <x v="925"/>
          </reference>
          <reference field="3" count="1">
            <x v="927"/>
          </reference>
        </references>
      </pivotArea>
    </format>
    <format dxfId="6343">
      <pivotArea dataOnly="0" labelOnly="1" fieldPosition="0">
        <references count="4">
          <reference field="0" count="1" selected="0">
            <x v="450"/>
          </reference>
          <reference field="1" count="1" selected="0">
            <x v="925"/>
          </reference>
          <reference field="2" count="1" selected="0">
            <x v="926"/>
          </reference>
          <reference field="3" count="1">
            <x v="928"/>
          </reference>
        </references>
      </pivotArea>
    </format>
    <format dxfId="6342">
      <pivotArea dataOnly="0" labelOnly="1" fieldPosition="0">
        <references count="4">
          <reference field="0" count="1" selected="0">
            <x v="451"/>
          </reference>
          <reference field="1" count="1" selected="0">
            <x v="926"/>
          </reference>
          <reference field="2" count="1" selected="0">
            <x v="927"/>
          </reference>
          <reference field="3" count="1">
            <x v="929"/>
          </reference>
        </references>
      </pivotArea>
    </format>
    <format dxfId="6341">
      <pivotArea dataOnly="0" labelOnly="1" fieldPosition="0">
        <references count="4">
          <reference field="0" count="1" selected="0">
            <x v="452"/>
          </reference>
          <reference field="1" count="1" selected="0">
            <x v="927"/>
          </reference>
          <reference field="2" count="1" selected="0">
            <x v="928"/>
          </reference>
          <reference field="3" count="1">
            <x v="930"/>
          </reference>
        </references>
      </pivotArea>
    </format>
    <format dxfId="6340">
      <pivotArea dataOnly="0" labelOnly="1" fieldPosition="0">
        <references count="4">
          <reference field="0" count="1" selected="0">
            <x v="453"/>
          </reference>
          <reference field="1" count="1" selected="0">
            <x v="928"/>
          </reference>
          <reference field="2" count="1" selected="0">
            <x v="929"/>
          </reference>
          <reference field="3" count="1">
            <x v="931"/>
          </reference>
        </references>
      </pivotArea>
    </format>
    <format dxfId="6339">
      <pivotArea dataOnly="0" labelOnly="1" fieldPosition="0">
        <references count="4">
          <reference field="0" count="1" selected="0">
            <x v="454"/>
          </reference>
          <reference field="1" count="1" selected="0">
            <x v="929"/>
          </reference>
          <reference field="2" count="1" selected="0">
            <x v="930"/>
          </reference>
          <reference field="3" count="1">
            <x v="932"/>
          </reference>
        </references>
      </pivotArea>
    </format>
    <format dxfId="6338">
      <pivotArea dataOnly="0" labelOnly="1" fieldPosition="0">
        <references count="4">
          <reference field="0" count="1" selected="0">
            <x v="455"/>
          </reference>
          <reference field="1" count="1" selected="0">
            <x v="930"/>
          </reference>
          <reference field="2" count="1" selected="0">
            <x v="931"/>
          </reference>
          <reference field="3" count="1">
            <x v="933"/>
          </reference>
        </references>
      </pivotArea>
    </format>
    <format dxfId="6337">
      <pivotArea dataOnly="0" labelOnly="1" fieldPosition="0">
        <references count="4">
          <reference field="0" count="1" selected="0">
            <x v="456"/>
          </reference>
          <reference field="1" count="1" selected="0">
            <x v="931"/>
          </reference>
          <reference field="2" count="1" selected="0">
            <x v="932"/>
          </reference>
          <reference field="3" count="1">
            <x v="934"/>
          </reference>
        </references>
      </pivotArea>
    </format>
    <format dxfId="6336">
      <pivotArea dataOnly="0" labelOnly="1" fieldPosition="0">
        <references count="4">
          <reference field="0" count="1" selected="0">
            <x v="457"/>
          </reference>
          <reference field="1" count="1" selected="0">
            <x v="932"/>
          </reference>
          <reference field="2" count="1" selected="0">
            <x v="933"/>
          </reference>
          <reference field="3" count="1">
            <x v="935"/>
          </reference>
        </references>
      </pivotArea>
    </format>
    <format dxfId="6335">
      <pivotArea dataOnly="0" labelOnly="1" fieldPosition="0">
        <references count="4">
          <reference field="0" count="1" selected="0">
            <x v="458"/>
          </reference>
          <reference field="1" count="1" selected="0">
            <x v="933"/>
          </reference>
          <reference field="2" count="1" selected="0">
            <x v="934"/>
          </reference>
          <reference field="3" count="1">
            <x v="936"/>
          </reference>
        </references>
      </pivotArea>
    </format>
    <format dxfId="6334">
      <pivotArea dataOnly="0" labelOnly="1" fieldPosition="0">
        <references count="4">
          <reference field="0" count="1" selected="0">
            <x v="459"/>
          </reference>
          <reference field="1" count="1" selected="0">
            <x v="934"/>
          </reference>
          <reference field="2" count="1" selected="0">
            <x v="935"/>
          </reference>
          <reference field="3" count="1">
            <x v="937"/>
          </reference>
        </references>
      </pivotArea>
    </format>
    <format dxfId="6333">
      <pivotArea dataOnly="0" labelOnly="1" fieldPosition="0">
        <references count="4">
          <reference field="0" count="1" selected="0">
            <x v="460"/>
          </reference>
          <reference field="1" count="1" selected="0">
            <x v="935"/>
          </reference>
          <reference field="2" count="1" selected="0">
            <x v="936"/>
          </reference>
          <reference field="3" count="1">
            <x v="938"/>
          </reference>
        </references>
      </pivotArea>
    </format>
    <format dxfId="6332">
      <pivotArea dataOnly="0" labelOnly="1" fieldPosition="0">
        <references count="4">
          <reference field="0" count="1" selected="0">
            <x v="461"/>
          </reference>
          <reference field="1" count="1" selected="0">
            <x v="936"/>
          </reference>
          <reference field="2" count="1" selected="0">
            <x v="937"/>
          </reference>
          <reference field="3" count="1">
            <x v="939"/>
          </reference>
        </references>
      </pivotArea>
    </format>
    <format dxfId="6331">
      <pivotArea dataOnly="0" labelOnly="1" fieldPosition="0">
        <references count="4">
          <reference field="0" count="1" selected="0">
            <x v="462"/>
          </reference>
          <reference field="1" count="1" selected="0">
            <x v="937"/>
          </reference>
          <reference field="2" count="1" selected="0">
            <x v="938"/>
          </reference>
          <reference field="3" count="1">
            <x v="940"/>
          </reference>
        </references>
      </pivotArea>
    </format>
    <format dxfId="6330">
      <pivotArea dataOnly="0" labelOnly="1" fieldPosition="0">
        <references count="4">
          <reference field="0" count="1" selected="0">
            <x v="463"/>
          </reference>
          <reference field="1" count="1" selected="0">
            <x v="938"/>
          </reference>
          <reference field="2" count="1" selected="0">
            <x v="939"/>
          </reference>
          <reference field="3" count="1">
            <x v="941"/>
          </reference>
        </references>
      </pivotArea>
    </format>
    <format dxfId="6329">
      <pivotArea dataOnly="0" labelOnly="1" fieldPosition="0">
        <references count="4">
          <reference field="0" count="1" selected="0">
            <x v="464"/>
          </reference>
          <reference field="1" count="1" selected="0">
            <x v="939"/>
          </reference>
          <reference field="2" count="1" selected="0">
            <x v="940"/>
          </reference>
          <reference field="3" count="1">
            <x v="942"/>
          </reference>
        </references>
      </pivotArea>
    </format>
    <format dxfId="6328">
      <pivotArea dataOnly="0" labelOnly="1" fieldPosition="0">
        <references count="4">
          <reference field="0" count="1" selected="0">
            <x v="465"/>
          </reference>
          <reference field="1" count="1" selected="0">
            <x v="940"/>
          </reference>
          <reference field="2" count="1" selected="0">
            <x v="941"/>
          </reference>
          <reference field="3" count="1">
            <x v="943"/>
          </reference>
        </references>
      </pivotArea>
    </format>
    <format dxfId="6327">
      <pivotArea dataOnly="0" labelOnly="1" fieldPosition="0">
        <references count="4">
          <reference field="0" count="1" selected="0">
            <x v="466"/>
          </reference>
          <reference field="1" count="1" selected="0">
            <x v="941"/>
          </reference>
          <reference field="2" count="1" selected="0">
            <x v="942"/>
          </reference>
          <reference field="3" count="1">
            <x v="944"/>
          </reference>
        </references>
      </pivotArea>
    </format>
    <format dxfId="6326">
      <pivotArea dataOnly="0" labelOnly="1" fieldPosition="0">
        <references count="4">
          <reference field="0" count="1" selected="0">
            <x v="467"/>
          </reference>
          <reference field="1" count="1" selected="0">
            <x v="942"/>
          </reference>
          <reference field="2" count="1" selected="0">
            <x v="943"/>
          </reference>
          <reference field="3" count="1">
            <x v="945"/>
          </reference>
        </references>
      </pivotArea>
    </format>
    <format dxfId="6325">
      <pivotArea dataOnly="0" labelOnly="1" fieldPosition="0">
        <references count="4">
          <reference field="0" count="1" selected="0">
            <x v="468"/>
          </reference>
          <reference field="1" count="1" selected="0">
            <x v="943"/>
          </reference>
          <reference field="2" count="1" selected="0">
            <x v="944"/>
          </reference>
          <reference field="3" count="1">
            <x v="946"/>
          </reference>
        </references>
      </pivotArea>
    </format>
    <format dxfId="6324">
      <pivotArea dataOnly="0" labelOnly="1" fieldPosition="0">
        <references count="4">
          <reference field="0" count="1" selected="0">
            <x v="469"/>
          </reference>
          <reference field="1" count="1" selected="0">
            <x v="944"/>
          </reference>
          <reference field="2" count="1" selected="0">
            <x v="945"/>
          </reference>
          <reference field="3" count="1">
            <x v="947"/>
          </reference>
        </references>
      </pivotArea>
    </format>
    <format dxfId="6323">
      <pivotArea dataOnly="0" labelOnly="1" fieldPosition="0">
        <references count="4">
          <reference field="0" count="1" selected="0">
            <x v="470"/>
          </reference>
          <reference field="1" count="1" selected="0">
            <x v="945"/>
          </reference>
          <reference field="2" count="1" selected="0">
            <x v="946"/>
          </reference>
          <reference field="3" count="1">
            <x v="948"/>
          </reference>
        </references>
      </pivotArea>
    </format>
    <format dxfId="6322">
      <pivotArea dataOnly="0" labelOnly="1" fieldPosition="0">
        <references count="4">
          <reference field="0" count="1" selected="0">
            <x v="471"/>
          </reference>
          <reference field="1" count="1" selected="0">
            <x v="946"/>
          </reference>
          <reference field="2" count="1" selected="0">
            <x v="947"/>
          </reference>
          <reference field="3" count="1">
            <x v="949"/>
          </reference>
        </references>
      </pivotArea>
    </format>
    <format dxfId="6321">
      <pivotArea dataOnly="0" labelOnly="1" fieldPosition="0">
        <references count="4">
          <reference field="0" count="1" selected="0">
            <x v="472"/>
          </reference>
          <reference field="1" count="1" selected="0">
            <x v="947"/>
          </reference>
          <reference field="2" count="1" selected="0">
            <x v="948"/>
          </reference>
          <reference field="3" count="1">
            <x v="950"/>
          </reference>
        </references>
      </pivotArea>
    </format>
    <format dxfId="6320">
      <pivotArea dataOnly="0" labelOnly="1" fieldPosition="0">
        <references count="4">
          <reference field="0" count="1" selected="0">
            <x v="473"/>
          </reference>
          <reference field="1" count="1" selected="0">
            <x v="948"/>
          </reference>
          <reference field="2" count="1" selected="0">
            <x v="949"/>
          </reference>
          <reference field="3" count="1">
            <x v="951"/>
          </reference>
        </references>
      </pivotArea>
    </format>
    <format dxfId="6319">
      <pivotArea dataOnly="0" labelOnly="1" fieldPosition="0">
        <references count="4">
          <reference field="0" count="1" selected="0">
            <x v="474"/>
          </reference>
          <reference field="1" count="1" selected="0">
            <x v="949"/>
          </reference>
          <reference field="2" count="1" selected="0">
            <x v="950"/>
          </reference>
          <reference field="3" count="1">
            <x v="952"/>
          </reference>
        </references>
      </pivotArea>
    </format>
    <format dxfId="6318">
      <pivotArea dataOnly="0" labelOnly="1" fieldPosition="0">
        <references count="4">
          <reference field="0" count="1" selected="0">
            <x v="475"/>
          </reference>
          <reference field="1" count="1" selected="0">
            <x v="950"/>
          </reference>
          <reference field="2" count="1" selected="0">
            <x v="951"/>
          </reference>
          <reference field="3" count="1">
            <x v="953"/>
          </reference>
        </references>
      </pivotArea>
    </format>
    <format dxfId="6317">
      <pivotArea dataOnly="0" labelOnly="1" fieldPosition="0">
        <references count="4">
          <reference field="0" count="1" selected="0">
            <x v="476"/>
          </reference>
          <reference field="1" count="1" selected="0">
            <x v="951"/>
          </reference>
          <reference field="2" count="1" selected="0">
            <x v="952"/>
          </reference>
          <reference field="3" count="1">
            <x v="954"/>
          </reference>
        </references>
      </pivotArea>
    </format>
    <format dxfId="6316">
      <pivotArea dataOnly="0" labelOnly="1" fieldPosition="0">
        <references count="4">
          <reference field="0" count="1" selected="0">
            <x v="477"/>
          </reference>
          <reference field="1" count="1" selected="0">
            <x v="952"/>
          </reference>
          <reference field="2" count="1" selected="0">
            <x v="953"/>
          </reference>
          <reference field="3" count="1">
            <x v="955"/>
          </reference>
        </references>
      </pivotArea>
    </format>
    <format dxfId="6315">
      <pivotArea dataOnly="0" labelOnly="1" fieldPosition="0">
        <references count="4">
          <reference field="0" count="1" selected="0">
            <x v="478"/>
          </reference>
          <reference field="1" count="1" selected="0">
            <x v="953"/>
          </reference>
          <reference field="2" count="1" selected="0">
            <x v="954"/>
          </reference>
          <reference field="3" count="1">
            <x v="956"/>
          </reference>
        </references>
      </pivotArea>
    </format>
    <format dxfId="6314">
      <pivotArea dataOnly="0" labelOnly="1" fieldPosition="0">
        <references count="4">
          <reference field="0" count="1" selected="0">
            <x v="479"/>
          </reference>
          <reference field="1" count="1" selected="0">
            <x v="954"/>
          </reference>
          <reference field="2" count="1" selected="0">
            <x v="955"/>
          </reference>
          <reference field="3" count="1">
            <x v="957"/>
          </reference>
        </references>
      </pivotArea>
    </format>
    <format dxfId="6313">
      <pivotArea dataOnly="0" labelOnly="1" fieldPosition="0">
        <references count="4">
          <reference field="0" count="1" selected="0">
            <x v="480"/>
          </reference>
          <reference field="1" count="1" selected="0">
            <x v="955"/>
          </reference>
          <reference field="2" count="1" selected="0">
            <x v="956"/>
          </reference>
          <reference field="3" count="1">
            <x v="958"/>
          </reference>
        </references>
      </pivotArea>
    </format>
    <format dxfId="6312">
      <pivotArea dataOnly="0" labelOnly="1" fieldPosition="0">
        <references count="4">
          <reference field="0" count="1" selected="0">
            <x v="481"/>
          </reference>
          <reference field="1" count="1" selected="0">
            <x v="956"/>
          </reference>
          <reference field="2" count="1" selected="0">
            <x v="957"/>
          </reference>
          <reference field="3" count="1">
            <x v="959"/>
          </reference>
        </references>
      </pivotArea>
    </format>
    <format dxfId="6311">
      <pivotArea dataOnly="0" labelOnly="1" fieldPosition="0">
        <references count="4">
          <reference field="0" count="1" selected="0">
            <x v="482"/>
          </reference>
          <reference field="1" count="1" selected="0">
            <x v="957"/>
          </reference>
          <reference field="2" count="1" selected="0">
            <x v="958"/>
          </reference>
          <reference field="3" count="1">
            <x v="960"/>
          </reference>
        </references>
      </pivotArea>
    </format>
    <format dxfId="6310">
      <pivotArea dataOnly="0" labelOnly="1" fieldPosition="0">
        <references count="4">
          <reference field="0" count="1" selected="0">
            <x v="483"/>
          </reference>
          <reference field="1" count="1" selected="0">
            <x v="958"/>
          </reference>
          <reference field="2" count="1" selected="0">
            <x v="959"/>
          </reference>
          <reference field="3" count="1">
            <x v="961"/>
          </reference>
        </references>
      </pivotArea>
    </format>
    <format dxfId="6309">
      <pivotArea dataOnly="0" labelOnly="1" fieldPosition="0">
        <references count="4">
          <reference field="0" count="1" selected="0">
            <x v="484"/>
          </reference>
          <reference field="1" count="1" selected="0">
            <x v="959"/>
          </reference>
          <reference field="2" count="1" selected="0">
            <x v="960"/>
          </reference>
          <reference field="3" count="1">
            <x v="962"/>
          </reference>
        </references>
      </pivotArea>
    </format>
    <format dxfId="6308">
      <pivotArea dataOnly="0" labelOnly="1" fieldPosition="0">
        <references count="5">
          <reference field="0" count="1" selected="0">
            <x v="2"/>
          </reference>
          <reference field="1" count="1" selected="0">
            <x v="1"/>
          </reference>
          <reference field="2" count="1" selected="0">
            <x v="1"/>
          </reference>
          <reference field="3" count="1" selected="0">
            <x v="484"/>
          </reference>
          <reference field="4" count="1">
            <x v="487"/>
          </reference>
        </references>
      </pivotArea>
    </format>
    <format dxfId="6307">
      <pivotArea dataOnly="0" labelOnly="1" fieldPosition="0">
        <references count="5">
          <reference field="0" count="1" selected="0">
            <x v="3"/>
          </reference>
          <reference field="1" count="1" selected="0">
            <x v="2"/>
          </reference>
          <reference field="2" count="1" selected="0">
            <x v="2"/>
          </reference>
          <reference field="3" count="1" selected="0">
            <x v="485"/>
          </reference>
          <reference field="4" count="1">
            <x v="488"/>
          </reference>
        </references>
      </pivotArea>
    </format>
    <format dxfId="6306">
      <pivotArea dataOnly="0" labelOnly="1" fieldPosition="0">
        <references count="5">
          <reference field="0" count="1" selected="0">
            <x v="8"/>
          </reference>
          <reference field="1" count="1" selected="0">
            <x v="483"/>
          </reference>
          <reference field="2" count="1" selected="0">
            <x v="484"/>
          </reference>
          <reference field="3" count="1" selected="0">
            <x v="486"/>
          </reference>
          <reference field="4" count="1">
            <x v="489"/>
          </reference>
        </references>
      </pivotArea>
    </format>
    <format dxfId="6305">
      <pivotArea dataOnly="0" labelOnly="1" fieldPosition="0">
        <references count="5">
          <reference field="0" count="1" selected="0">
            <x v="9"/>
          </reference>
          <reference field="1" count="1" selected="0">
            <x v="484"/>
          </reference>
          <reference field="2" count="1" selected="0">
            <x v="485"/>
          </reference>
          <reference field="3" count="1" selected="0">
            <x v="487"/>
          </reference>
          <reference field="4" count="1">
            <x v="490"/>
          </reference>
        </references>
      </pivotArea>
    </format>
    <format dxfId="6304">
      <pivotArea dataOnly="0" labelOnly="1" fieldPosition="0">
        <references count="5">
          <reference field="0" count="1" selected="0">
            <x v="10"/>
          </reference>
          <reference field="1" count="1" selected="0">
            <x v="485"/>
          </reference>
          <reference field="2" count="1" selected="0">
            <x v="486"/>
          </reference>
          <reference field="3" count="1" selected="0">
            <x v="488"/>
          </reference>
          <reference field="4" count="1">
            <x v="491"/>
          </reference>
        </references>
      </pivotArea>
    </format>
    <format dxfId="6303">
      <pivotArea dataOnly="0" labelOnly="1" fieldPosition="0">
        <references count="5">
          <reference field="0" count="1" selected="0">
            <x v="11"/>
          </reference>
          <reference field="1" count="1" selected="0">
            <x v="486"/>
          </reference>
          <reference field="2" count="1" selected="0">
            <x v="487"/>
          </reference>
          <reference field="3" count="1" selected="0">
            <x v="489"/>
          </reference>
          <reference field="4" count="1">
            <x v="492"/>
          </reference>
        </references>
      </pivotArea>
    </format>
    <format dxfId="6302">
      <pivotArea dataOnly="0" labelOnly="1" fieldPosition="0">
        <references count="5">
          <reference field="0" count="1" selected="0">
            <x v="12"/>
          </reference>
          <reference field="1" count="1" selected="0">
            <x v="487"/>
          </reference>
          <reference field="2" count="1" selected="0">
            <x v="488"/>
          </reference>
          <reference field="3" count="1" selected="0">
            <x v="490"/>
          </reference>
          <reference field="4" count="1">
            <x v="493"/>
          </reference>
        </references>
      </pivotArea>
    </format>
    <format dxfId="6301">
      <pivotArea dataOnly="0" labelOnly="1" fieldPosition="0">
        <references count="5">
          <reference field="0" count="1" selected="0">
            <x v="13"/>
          </reference>
          <reference field="1" count="1" selected="0">
            <x v="488"/>
          </reference>
          <reference field="2" count="1" selected="0">
            <x v="489"/>
          </reference>
          <reference field="3" count="1" selected="0">
            <x v="491"/>
          </reference>
          <reference field="4" count="1">
            <x v="494"/>
          </reference>
        </references>
      </pivotArea>
    </format>
    <format dxfId="6300">
      <pivotArea dataOnly="0" labelOnly="1" fieldPosition="0">
        <references count="5">
          <reference field="0" count="1" selected="0">
            <x v="14"/>
          </reference>
          <reference field="1" count="1" selected="0">
            <x v="489"/>
          </reference>
          <reference field="2" count="1" selected="0">
            <x v="490"/>
          </reference>
          <reference field="3" count="1" selected="0">
            <x v="492"/>
          </reference>
          <reference field="4" count="1">
            <x v="495"/>
          </reference>
        </references>
      </pivotArea>
    </format>
    <format dxfId="6299">
      <pivotArea dataOnly="0" labelOnly="1" fieldPosition="0">
        <references count="5">
          <reference field="0" count="1" selected="0">
            <x v="15"/>
          </reference>
          <reference field="1" count="1" selected="0">
            <x v="490"/>
          </reference>
          <reference field="2" count="1" selected="0">
            <x v="491"/>
          </reference>
          <reference field="3" count="1" selected="0">
            <x v="493"/>
          </reference>
          <reference field="4" count="1">
            <x v="496"/>
          </reference>
        </references>
      </pivotArea>
    </format>
    <format dxfId="6298">
      <pivotArea dataOnly="0" labelOnly="1" fieldPosition="0">
        <references count="5">
          <reference field="0" count="1" selected="0">
            <x v="16"/>
          </reference>
          <reference field="1" count="1" selected="0">
            <x v="491"/>
          </reference>
          <reference field="2" count="1" selected="0">
            <x v="492"/>
          </reference>
          <reference field="3" count="1" selected="0">
            <x v="494"/>
          </reference>
          <reference field="4" count="1">
            <x v="497"/>
          </reference>
        </references>
      </pivotArea>
    </format>
    <format dxfId="6297">
      <pivotArea dataOnly="0" labelOnly="1" fieldPosition="0">
        <references count="5">
          <reference field="0" count="1" selected="0">
            <x v="17"/>
          </reference>
          <reference field="1" count="1" selected="0">
            <x v="492"/>
          </reference>
          <reference field="2" count="1" selected="0">
            <x v="493"/>
          </reference>
          <reference field="3" count="1" selected="0">
            <x v="495"/>
          </reference>
          <reference field="4" count="1">
            <x v="498"/>
          </reference>
        </references>
      </pivotArea>
    </format>
    <format dxfId="6296">
      <pivotArea dataOnly="0" labelOnly="1" fieldPosition="0">
        <references count="5">
          <reference field="0" count="1" selected="0">
            <x v="18"/>
          </reference>
          <reference field="1" count="1" selected="0">
            <x v="493"/>
          </reference>
          <reference field="2" count="1" selected="0">
            <x v="494"/>
          </reference>
          <reference field="3" count="1" selected="0">
            <x v="496"/>
          </reference>
          <reference field="4" count="1">
            <x v="499"/>
          </reference>
        </references>
      </pivotArea>
    </format>
    <format dxfId="6295">
      <pivotArea dataOnly="0" labelOnly="1" fieldPosition="0">
        <references count="5">
          <reference field="0" count="1" selected="0">
            <x v="19"/>
          </reference>
          <reference field="1" count="1" selected="0">
            <x v="494"/>
          </reference>
          <reference field="2" count="1" selected="0">
            <x v="495"/>
          </reference>
          <reference field="3" count="1" selected="0">
            <x v="497"/>
          </reference>
          <reference field="4" count="1">
            <x v="500"/>
          </reference>
        </references>
      </pivotArea>
    </format>
    <format dxfId="6294">
      <pivotArea dataOnly="0" labelOnly="1" fieldPosition="0">
        <references count="5">
          <reference field="0" count="1" selected="0">
            <x v="20"/>
          </reference>
          <reference field="1" count="1" selected="0">
            <x v="495"/>
          </reference>
          <reference field="2" count="1" selected="0">
            <x v="496"/>
          </reference>
          <reference field="3" count="1" selected="0">
            <x v="498"/>
          </reference>
          <reference field="4" count="1">
            <x v="501"/>
          </reference>
        </references>
      </pivotArea>
    </format>
    <format dxfId="6293">
      <pivotArea dataOnly="0" labelOnly="1" fieldPosition="0">
        <references count="5">
          <reference field="0" count="1" selected="0">
            <x v="21"/>
          </reference>
          <reference field="1" count="1" selected="0">
            <x v="496"/>
          </reference>
          <reference field="2" count="1" selected="0">
            <x v="497"/>
          </reference>
          <reference field="3" count="1" selected="0">
            <x v="499"/>
          </reference>
          <reference field="4" count="1">
            <x v="502"/>
          </reference>
        </references>
      </pivotArea>
    </format>
    <format dxfId="6292">
      <pivotArea dataOnly="0" labelOnly="1" fieldPosition="0">
        <references count="5">
          <reference field="0" count="1" selected="0">
            <x v="22"/>
          </reference>
          <reference field="1" count="1" selected="0">
            <x v="497"/>
          </reference>
          <reference field="2" count="1" selected="0">
            <x v="498"/>
          </reference>
          <reference field="3" count="1" selected="0">
            <x v="500"/>
          </reference>
          <reference field="4" count="1">
            <x v="503"/>
          </reference>
        </references>
      </pivotArea>
    </format>
    <format dxfId="6291">
      <pivotArea dataOnly="0" labelOnly="1" fieldPosition="0">
        <references count="5">
          <reference field="0" count="1" selected="0">
            <x v="23"/>
          </reference>
          <reference field="1" count="1" selected="0">
            <x v="498"/>
          </reference>
          <reference field="2" count="1" selected="0">
            <x v="499"/>
          </reference>
          <reference field="3" count="1" selected="0">
            <x v="501"/>
          </reference>
          <reference field="4" count="1">
            <x v="504"/>
          </reference>
        </references>
      </pivotArea>
    </format>
    <format dxfId="6290">
      <pivotArea dataOnly="0" labelOnly="1" fieldPosition="0">
        <references count="5">
          <reference field="0" count="1" selected="0">
            <x v="24"/>
          </reference>
          <reference field="1" count="1" selected="0">
            <x v="499"/>
          </reference>
          <reference field="2" count="1" selected="0">
            <x v="500"/>
          </reference>
          <reference field="3" count="1" selected="0">
            <x v="502"/>
          </reference>
          <reference field="4" count="1">
            <x v="505"/>
          </reference>
        </references>
      </pivotArea>
    </format>
    <format dxfId="6289">
      <pivotArea dataOnly="0" labelOnly="1" fieldPosition="0">
        <references count="5">
          <reference field="0" count="1" selected="0">
            <x v="25"/>
          </reference>
          <reference field="1" count="1" selected="0">
            <x v="500"/>
          </reference>
          <reference field="2" count="1" selected="0">
            <x v="501"/>
          </reference>
          <reference field="3" count="1" selected="0">
            <x v="503"/>
          </reference>
          <reference field="4" count="1">
            <x v="506"/>
          </reference>
        </references>
      </pivotArea>
    </format>
    <format dxfId="6288">
      <pivotArea dataOnly="0" labelOnly="1" fieldPosition="0">
        <references count="5">
          <reference field="0" count="1" selected="0">
            <x v="26"/>
          </reference>
          <reference field="1" count="1" selected="0">
            <x v="501"/>
          </reference>
          <reference field="2" count="1" selected="0">
            <x v="502"/>
          </reference>
          <reference field="3" count="1" selected="0">
            <x v="504"/>
          </reference>
          <reference field="4" count="1">
            <x v="507"/>
          </reference>
        </references>
      </pivotArea>
    </format>
    <format dxfId="6287">
      <pivotArea dataOnly="0" labelOnly="1" fieldPosition="0">
        <references count="5">
          <reference field="0" count="1" selected="0">
            <x v="27"/>
          </reference>
          <reference field="1" count="1" selected="0">
            <x v="502"/>
          </reference>
          <reference field="2" count="1" selected="0">
            <x v="503"/>
          </reference>
          <reference field="3" count="1" selected="0">
            <x v="505"/>
          </reference>
          <reference field="4" count="1">
            <x v="508"/>
          </reference>
        </references>
      </pivotArea>
    </format>
    <format dxfId="6286">
      <pivotArea dataOnly="0" labelOnly="1" fieldPosition="0">
        <references count="5">
          <reference field="0" count="1" selected="0">
            <x v="28"/>
          </reference>
          <reference field="1" count="1" selected="0">
            <x v="503"/>
          </reference>
          <reference field="2" count="1" selected="0">
            <x v="504"/>
          </reference>
          <reference field="3" count="1" selected="0">
            <x v="506"/>
          </reference>
          <reference field="4" count="1">
            <x v="509"/>
          </reference>
        </references>
      </pivotArea>
    </format>
    <format dxfId="6285">
      <pivotArea dataOnly="0" labelOnly="1" fieldPosition="0">
        <references count="5">
          <reference field="0" count="1" selected="0">
            <x v="29"/>
          </reference>
          <reference field="1" count="1" selected="0">
            <x v="504"/>
          </reference>
          <reference field="2" count="1" selected="0">
            <x v="505"/>
          </reference>
          <reference field="3" count="1" selected="0">
            <x v="507"/>
          </reference>
          <reference field="4" count="1">
            <x v="510"/>
          </reference>
        </references>
      </pivotArea>
    </format>
    <format dxfId="6284">
      <pivotArea dataOnly="0" labelOnly="1" fieldPosition="0">
        <references count="5">
          <reference field="0" count="1" selected="0">
            <x v="30"/>
          </reference>
          <reference field="1" count="1" selected="0">
            <x v="505"/>
          </reference>
          <reference field="2" count="1" selected="0">
            <x v="506"/>
          </reference>
          <reference field="3" count="1" selected="0">
            <x v="508"/>
          </reference>
          <reference field="4" count="1">
            <x v="511"/>
          </reference>
        </references>
      </pivotArea>
    </format>
    <format dxfId="6283">
      <pivotArea dataOnly="0" labelOnly="1" fieldPosition="0">
        <references count="5">
          <reference field="0" count="1" selected="0">
            <x v="31"/>
          </reference>
          <reference field="1" count="1" selected="0">
            <x v="506"/>
          </reference>
          <reference field="2" count="1" selected="0">
            <x v="507"/>
          </reference>
          <reference field="3" count="1" selected="0">
            <x v="509"/>
          </reference>
          <reference field="4" count="1">
            <x v="512"/>
          </reference>
        </references>
      </pivotArea>
    </format>
    <format dxfId="6282">
      <pivotArea dataOnly="0" labelOnly="1" fieldPosition="0">
        <references count="5">
          <reference field="0" count="1" selected="0">
            <x v="32"/>
          </reference>
          <reference field="1" count="1" selected="0">
            <x v="507"/>
          </reference>
          <reference field="2" count="1" selected="0">
            <x v="508"/>
          </reference>
          <reference field="3" count="1" selected="0">
            <x v="510"/>
          </reference>
          <reference field="4" count="1">
            <x v="513"/>
          </reference>
        </references>
      </pivotArea>
    </format>
    <format dxfId="6281">
      <pivotArea dataOnly="0" labelOnly="1" fieldPosition="0">
        <references count="5">
          <reference field="0" count="1" selected="0">
            <x v="33"/>
          </reference>
          <reference field="1" count="1" selected="0">
            <x v="508"/>
          </reference>
          <reference field="2" count="1" selected="0">
            <x v="509"/>
          </reference>
          <reference field="3" count="1" selected="0">
            <x v="511"/>
          </reference>
          <reference field="4" count="1">
            <x v="514"/>
          </reference>
        </references>
      </pivotArea>
    </format>
    <format dxfId="6280">
      <pivotArea dataOnly="0" labelOnly="1" fieldPosition="0">
        <references count="5">
          <reference field="0" count="1" selected="0">
            <x v="34"/>
          </reference>
          <reference field="1" count="1" selected="0">
            <x v="509"/>
          </reference>
          <reference field="2" count="1" selected="0">
            <x v="510"/>
          </reference>
          <reference field="3" count="1" selected="0">
            <x v="512"/>
          </reference>
          <reference field="4" count="1">
            <x v="515"/>
          </reference>
        </references>
      </pivotArea>
    </format>
    <format dxfId="6279">
      <pivotArea dataOnly="0" labelOnly="1" fieldPosition="0">
        <references count="5">
          <reference field="0" count="1" selected="0">
            <x v="35"/>
          </reference>
          <reference field="1" count="1" selected="0">
            <x v="510"/>
          </reference>
          <reference field="2" count="1" selected="0">
            <x v="511"/>
          </reference>
          <reference field="3" count="1" selected="0">
            <x v="513"/>
          </reference>
          <reference field="4" count="1">
            <x v="516"/>
          </reference>
        </references>
      </pivotArea>
    </format>
    <format dxfId="6278">
      <pivotArea dataOnly="0" labelOnly="1" fieldPosition="0">
        <references count="5">
          <reference field="0" count="1" selected="0">
            <x v="36"/>
          </reference>
          <reference field="1" count="1" selected="0">
            <x v="511"/>
          </reference>
          <reference field="2" count="1" selected="0">
            <x v="512"/>
          </reference>
          <reference field="3" count="1" selected="0">
            <x v="514"/>
          </reference>
          <reference field="4" count="1">
            <x v="517"/>
          </reference>
        </references>
      </pivotArea>
    </format>
    <format dxfId="6277">
      <pivotArea dataOnly="0" labelOnly="1" fieldPosition="0">
        <references count="5">
          <reference field="0" count="1" selected="0">
            <x v="37"/>
          </reference>
          <reference field="1" count="1" selected="0">
            <x v="512"/>
          </reference>
          <reference field="2" count="1" selected="0">
            <x v="513"/>
          </reference>
          <reference field="3" count="1" selected="0">
            <x v="515"/>
          </reference>
          <reference field="4" count="1">
            <x v="518"/>
          </reference>
        </references>
      </pivotArea>
    </format>
    <format dxfId="6276">
      <pivotArea dataOnly="0" labelOnly="1" fieldPosition="0">
        <references count="5">
          <reference field="0" count="1" selected="0">
            <x v="38"/>
          </reference>
          <reference field="1" count="1" selected="0">
            <x v="513"/>
          </reference>
          <reference field="2" count="1" selected="0">
            <x v="514"/>
          </reference>
          <reference field="3" count="1" selected="0">
            <x v="516"/>
          </reference>
          <reference field="4" count="1">
            <x v="519"/>
          </reference>
        </references>
      </pivotArea>
    </format>
    <format dxfId="6275">
      <pivotArea dataOnly="0" labelOnly="1" fieldPosition="0">
        <references count="5">
          <reference field="0" count="1" selected="0">
            <x v="39"/>
          </reference>
          <reference field="1" count="1" selected="0">
            <x v="514"/>
          </reference>
          <reference field="2" count="1" selected="0">
            <x v="515"/>
          </reference>
          <reference field="3" count="1" selected="0">
            <x v="517"/>
          </reference>
          <reference field="4" count="1">
            <x v="520"/>
          </reference>
        </references>
      </pivotArea>
    </format>
    <format dxfId="6274">
      <pivotArea dataOnly="0" labelOnly="1" fieldPosition="0">
        <references count="5">
          <reference field="0" count="1" selected="0">
            <x v="40"/>
          </reference>
          <reference field="1" count="1" selected="0">
            <x v="515"/>
          </reference>
          <reference field="2" count="1" selected="0">
            <x v="516"/>
          </reference>
          <reference field="3" count="1" selected="0">
            <x v="518"/>
          </reference>
          <reference field="4" count="1">
            <x v="521"/>
          </reference>
        </references>
      </pivotArea>
    </format>
    <format dxfId="6273">
      <pivotArea dataOnly="0" labelOnly="1" fieldPosition="0">
        <references count="5">
          <reference field="0" count="1" selected="0">
            <x v="41"/>
          </reference>
          <reference field="1" count="1" selected="0">
            <x v="516"/>
          </reference>
          <reference field="2" count="1" selected="0">
            <x v="517"/>
          </reference>
          <reference field="3" count="1" selected="0">
            <x v="519"/>
          </reference>
          <reference field="4" count="1">
            <x v="522"/>
          </reference>
        </references>
      </pivotArea>
    </format>
    <format dxfId="6272">
      <pivotArea dataOnly="0" labelOnly="1" fieldPosition="0">
        <references count="5">
          <reference field="0" count="1" selected="0">
            <x v="42"/>
          </reference>
          <reference field="1" count="1" selected="0">
            <x v="517"/>
          </reference>
          <reference field="2" count="1" selected="0">
            <x v="518"/>
          </reference>
          <reference field="3" count="1" selected="0">
            <x v="520"/>
          </reference>
          <reference field="4" count="1">
            <x v="523"/>
          </reference>
        </references>
      </pivotArea>
    </format>
    <format dxfId="6271">
      <pivotArea dataOnly="0" labelOnly="1" fieldPosition="0">
        <references count="5">
          <reference field="0" count="1" selected="0">
            <x v="43"/>
          </reference>
          <reference field="1" count="1" selected="0">
            <x v="518"/>
          </reference>
          <reference field="2" count="1" selected="0">
            <x v="519"/>
          </reference>
          <reference field="3" count="1" selected="0">
            <x v="521"/>
          </reference>
          <reference field="4" count="1">
            <x v="524"/>
          </reference>
        </references>
      </pivotArea>
    </format>
    <format dxfId="6270">
      <pivotArea dataOnly="0" labelOnly="1" fieldPosition="0">
        <references count="5">
          <reference field="0" count="1" selected="0">
            <x v="44"/>
          </reference>
          <reference field="1" count="1" selected="0">
            <x v="519"/>
          </reference>
          <reference field="2" count="1" selected="0">
            <x v="520"/>
          </reference>
          <reference field="3" count="1" selected="0">
            <x v="522"/>
          </reference>
          <reference field="4" count="1">
            <x v="525"/>
          </reference>
        </references>
      </pivotArea>
    </format>
    <format dxfId="6269">
      <pivotArea dataOnly="0" labelOnly="1" fieldPosition="0">
        <references count="5">
          <reference field="0" count="1" selected="0">
            <x v="45"/>
          </reference>
          <reference field="1" count="1" selected="0">
            <x v="520"/>
          </reference>
          <reference field="2" count="1" selected="0">
            <x v="521"/>
          </reference>
          <reference field="3" count="1" selected="0">
            <x v="523"/>
          </reference>
          <reference field="4" count="1">
            <x v="526"/>
          </reference>
        </references>
      </pivotArea>
    </format>
    <format dxfId="6268">
      <pivotArea dataOnly="0" labelOnly="1" fieldPosition="0">
        <references count="5">
          <reference field="0" count="1" selected="0">
            <x v="46"/>
          </reference>
          <reference field="1" count="1" selected="0">
            <x v="521"/>
          </reference>
          <reference field="2" count="1" selected="0">
            <x v="522"/>
          </reference>
          <reference field="3" count="1" selected="0">
            <x v="524"/>
          </reference>
          <reference field="4" count="1">
            <x v="527"/>
          </reference>
        </references>
      </pivotArea>
    </format>
    <format dxfId="6267">
      <pivotArea dataOnly="0" labelOnly="1" fieldPosition="0">
        <references count="5">
          <reference field="0" count="1" selected="0">
            <x v="47"/>
          </reference>
          <reference field="1" count="1" selected="0">
            <x v="522"/>
          </reference>
          <reference field="2" count="1" selected="0">
            <x v="523"/>
          </reference>
          <reference field="3" count="1" selected="0">
            <x v="525"/>
          </reference>
          <reference field="4" count="1">
            <x v="528"/>
          </reference>
        </references>
      </pivotArea>
    </format>
    <format dxfId="6266">
      <pivotArea dataOnly="0" labelOnly="1" fieldPosition="0">
        <references count="5">
          <reference field="0" count="1" selected="0">
            <x v="48"/>
          </reference>
          <reference field="1" count="1" selected="0">
            <x v="523"/>
          </reference>
          <reference field="2" count="1" selected="0">
            <x v="524"/>
          </reference>
          <reference field="3" count="1" selected="0">
            <x v="526"/>
          </reference>
          <reference field="4" count="1">
            <x v="529"/>
          </reference>
        </references>
      </pivotArea>
    </format>
    <format dxfId="6265">
      <pivotArea dataOnly="0" labelOnly="1" fieldPosition="0">
        <references count="5">
          <reference field="0" count="1" selected="0">
            <x v="49"/>
          </reference>
          <reference field="1" count="1" selected="0">
            <x v="524"/>
          </reference>
          <reference field="2" count="1" selected="0">
            <x v="525"/>
          </reference>
          <reference field="3" count="1" selected="0">
            <x v="527"/>
          </reference>
          <reference field="4" count="1">
            <x v="530"/>
          </reference>
        </references>
      </pivotArea>
    </format>
    <format dxfId="6264">
      <pivotArea dataOnly="0" labelOnly="1" fieldPosition="0">
        <references count="5">
          <reference field="0" count="1" selected="0">
            <x v="50"/>
          </reference>
          <reference field="1" count="1" selected="0">
            <x v="525"/>
          </reference>
          <reference field="2" count="1" selected="0">
            <x v="526"/>
          </reference>
          <reference field="3" count="1" selected="0">
            <x v="528"/>
          </reference>
          <reference field="4" count="1">
            <x v="531"/>
          </reference>
        </references>
      </pivotArea>
    </format>
    <format dxfId="6263">
      <pivotArea dataOnly="0" labelOnly="1" fieldPosition="0">
        <references count="5">
          <reference field="0" count="1" selected="0">
            <x v="51"/>
          </reference>
          <reference field="1" count="1" selected="0">
            <x v="526"/>
          </reference>
          <reference field="2" count="1" selected="0">
            <x v="527"/>
          </reference>
          <reference field="3" count="1" selected="0">
            <x v="529"/>
          </reference>
          <reference field="4" count="1">
            <x v="532"/>
          </reference>
        </references>
      </pivotArea>
    </format>
    <format dxfId="6262">
      <pivotArea dataOnly="0" labelOnly="1" fieldPosition="0">
        <references count="5">
          <reference field="0" count="1" selected="0">
            <x v="52"/>
          </reference>
          <reference field="1" count="1" selected="0">
            <x v="527"/>
          </reference>
          <reference field="2" count="1" selected="0">
            <x v="528"/>
          </reference>
          <reference field="3" count="1" selected="0">
            <x v="530"/>
          </reference>
          <reference field="4" count="1">
            <x v="533"/>
          </reference>
        </references>
      </pivotArea>
    </format>
    <format dxfId="6261">
      <pivotArea dataOnly="0" labelOnly="1" fieldPosition="0">
        <references count="5">
          <reference field="0" count="1" selected="0">
            <x v="53"/>
          </reference>
          <reference field="1" count="1" selected="0">
            <x v="528"/>
          </reference>
          <reference field="2" count="1" selected="0">
            <x v="529"/>
          </reference>
          <reference field="3" count="1" selected="0">
            <x v="531"/>
          </reference>
          <reference field="4" count="1">
            <x v="534"/>
          </reference>
        </references>
      </pivotArea>
    </format>
    <format dxfId="6260">
      <pivotArea dataOnly="0" labelOnly="1" fieldPosition="0">
        <references count="5">
          <reference field="0" count="1" selected="0">
            <x v="54"/>
          </reference>
          <reference field="1" count="1" selected="0">
            <x v="529"/>
          </reference>
          <reference field="2" count="1" selected="0">
            <x v="530"/>
          </reference>
          <reference field="3" count="1" selected="0">
            <x v="532"/>
          </reference>
          <reference field="4" count="1">
            <x v="535"/>
          </reference>
        </references>
      </pivotArea>
    </format>
    <format dxfId="6259">
      <pivotArea dataOnly="0" labelOnly="1" fieldPosition="0">
        <references count="5">
          <reference field="0" count="1" selected="0">
            <x v="55"/>
          </reference>
          <reference field="1" count="1" selected="0">
            <x v="530"/>
          </reference>
          <reference field="2" count="1" selected="0">
            <x v="531"/>
          </reference>
          <reference field="3" count="1" selected="0">
            <x v="533"/>
          </reference>
          <reference field="4" count="1">
            <x v="536"/>
          </reference>
        </references>
      </pivotArea>
    </format>
    <format dxfId="6258">
      <pivotArea dataOnly="0" labelOnly="1" fieldPosition="0">
        <references count="5">
          <reference field="0" count="1" selected="0">
            <x v="56"/>
          </reference>
          <reference field="1" count="1" selected="0">
            <x v="531"/>
          </reference>
          <reference field="2" count="1" selected="0">
            <x v="532"/>
          </reference>
          <reference field="3" count="1" selected="0">
            <x v="534"/>
          </reference>
          <reference field="4" count="1">
            <x v="537"/>
          </reference>
        </references>
      </pivotArea>
    </format>
    <format dxfId="6257">
      <pivotArea dataOnly="0" labelOnly="1" fieldPosition="0">
        <references count="5">
          <reference field="0" count="1" selected="0">
            <x v="57"/>
          </reference>
          <reference field="1" count="1" selected="0">
            <x v="532"/>
          </reference>
          <reference field="2" count="1" selected="0">
            <x v="533"/>
          </reference>
          <reference field="3" count="1" selected="0">
            <x v="535"/>
          </reference>
          <reference field="4" count="1">
            <x v="538"/>
          </reference>
        </references>
      </pivotArea>
    </format>
    <format dxfId="6256">
      <pivotArea dataOnly="0" labelOnly="1" fieldPosition="0">
        <references count="5">
          <reference field="0" count="1" selected="0">
            <x v="58"/>
          </reference>
          <reference field="1" count="1" selected="0">
            <x v="533"/>
          </reference>
          <reference field="2" count="1" selected="0">
            <x v="534"/>
          </reference>
          <reference field="3" count="1" selected="0">
            <x v="536"/>
          </reference>
          <reference field="4" count="1">
            <x v="539"/>
          </reference>
        </references>
      </pivotArea>
    </format>
    <format dxfId="6255">
      <pivotArea dataOnly="0" labelOnly="1" fieldPosition="0">
        <references count="5">
          <reference field="0" count="1" selected="0">
            <x v="59"/>
          </reference>
          <reference field="1" count="1" selected="0">
            <x v="534"/>
          </reference>
          <reference field="2" count="1" selected="0">
            <x v="535"/>
          </reference>
          <reference field="3" count="1" selected="0">
            <x v="537"/>
          </reference>
          <reference field="4" count="1">
            <x v="540"/>
          </reference>
        </references>
      </pivotArea>
    </format>
    <format dxfId="6254">
      <pivotArea dataOnly="0" labelOnly="1" fieldPosition="0">
        <references count="5">
          <reference field="0" count="1" selected="0">
            <x v="60"/>
          </reference>
          <reference field="1" count="1" selected="0">
            <x v="535"/>
          </reference>
          <reference field="2" count="1" selected="0">
            <x v="536"/>
          </reference>
          <reference field="3" count="1" selected="0">
            <x v="538"/>
          </reference>
          <reference field="4" count="1">
            <x v="541"/>
          </reference>
        </references>
      </pivotArea>
    </format>
    <format dxfId="6253">
      <pivotArea dataOnly="0" labelOnly="1" fieldPosition="0">
        <references count="5">
          <reference field="0" count="1" selected="0">
            <x v="61"/>
          </reference>
          <reference field="1" count="1" selected="0">
            <x v="536"/>
          </reference>
          <reference field="2" count="1" selected="0">
            <x v="537"/>
          </reference>
          <reference field="3" count="1" selected="0">
            <x v="539"/>
          </reference>
          <reference field="4" count="1">
            <x v="542"/>
          </reference>
        </references>
      </pivotArea>
    </format>
    <format dxfId="6252">
      <pivotArea dataOnly="0" labelOnly="1" fieldPosition="0">
        <references count="5">
          <reference field="0" count="1" selected="0">
            <x v="62"/>
          </reference>
          <reference field="1" count="1" selected="0">
            <x v="537"/>
          </reference>
          <reference field="2" count="1" selected="0">
            <x v="538"/>
          </reference>
          <reference field="3" count="1" selected="0">
            <x v="540"/>
          </reference>
          <reference field="4" count="1">
            <x v="543"/>
          </reference>
        </references>
      </pivotArea>
    </format>
    <format dxfId="6251">
      <pivotArea dataOnly="0" labelOnly="1" fieldPosition="0">
        <references count="5">
          <reference field="0" count="1" selected="0">
            <x v="63"/>
          </reference>
          <reference field="1" count="1" selected="0">
            <x v="538"/>
          </reference>
          <reference field="2" count="1" selected="0">
            <x v="539"/>
          </reference>
          <reference field="3" count="1" selected="0">
            <x v="541"/>
          </reference>
          <reference field="4" count="1">
            <x v="544"/>
          </reference>
        </references>
      </pivotArea>
    </format>
    <format dxfId="6250">
      <pivotArea dataOnly="0" labelOnly="1" fieldPosition="0">
        <references count="5">
          <reference field="0" count="1" selected="0">
            <x v="64"/>
          </reference>
          <reference field="1" count="1" selected="0">
            <x v="539"/>
          </reference>
          <reference field="2" count="1" selected="0">
            <x v="540"/>
          </reference>
          <reference field="3" count="1" selected="0">
            <x v="542"/>
          </reference>
          <reference field="4" count="1">
            <x v="545"/>
          </reference>
        </references>
      </pivotArea>
    </format>
    <format dxfId="6249">
      <pivotArea dataOnly="0" labelOnly="1" fieldPosition="0">
        <references count="5">
          <reference field="0" count="1" selected="0">
            <x v="65"/>
          </reference>
          <reference field="1" count="1" selected="0">
            <x v="540"/>
          </reference>
          <reference field="2" count="1" selected="0">
            <x v="541"/>
          </reference>
          <reference field="3" count="1" selected="0">
            <x v="543"/>
          </reference>
          <reference field="4" count="1">
            <x v="546"/>
          </reference>
        </references>
      </pivotArea>
    </format>
    <format dxfId="6248">
      <pivotArea dataOnly="0" labelOnly="1" fieldPosition="0">
        <references count="5">
          <reference field="0" count="1" selected="0">
            <x v="66"/>
          </reference>
          <reference field="1" count="1" selected="0">
            <x v="541"/>
          </reference>
          <reference field="2" count="1" selected="0">
            <x v="542"/>
          </reference>
          <reference field="3" count="1" selected="0">
            <x v="544"/>
          </reference>
          <reference field="4" count="1">
            <x v="547"/>
          </reference>
        </references>
      </pivotArea>
    </format>
    <format dxfId="6247">
      <pivotArea dataOnly="0" labelOnly="1" fieldPosition="0">
        <references count="5">
          <reference field="0" count="1" selected="0">
            <x v="67"/>
          </reference>
          <reference field="1" count="1" selected="0">
            <x v="542"/>
          </reference>
          <reference field="2" count="1" selected="0">
            <x v="543"/>
          </reference>
          <reference field="3" count="1" selected="0">
            <x v="545"/>
          </reference>
          <reference field="4" count="1">
            <x v="548"/>
          </reference>
        </references>
      </pivotArea>
    </format>
    <format dxfId="6246">
      <pivotArea dataOnly="0" labelOnly="1" fieldPosition="0">
        <references count="5">
          <reference field="0" count="1" selected="0">
            <x v="68"/>
          </reference>
          <reference field="1" count="1" selected="0">
            <x v="543"/>
          </reference>
          <reference field="2" count="1" selected="0">
            <x v="544"/>
          </reference>
          <reference field="3" count="1" selected="0">
            <x v="546"/>
          </reference>
          <reference field="4" count="1">
            <x v="549"/>
          </reference>
        </references>
      </pivotArea>
    </format>
    <format dxfId="6245">
      <pivotArea dataOnly="0" labelOnly="1" fieldPosition="0">
        <references count="5">
          <reference field="0" count="1" selected="0">
            <x v="69"/>
          </reference>
          <reference field="1" count="1" selected="0">
            <x v="544"/>
          </reference>
          <reference field="2" count="1" selected="0">
            <x v="545"/>
          </reference>
          <reference field="3" count="1" selected="0">
            <x v="547"/>
          </reference>
          <reference field="4" count="1">
            <x v="550"/>
          </reference>
        </references>
      </pivotArea>
    </format>
    <format dxfId="6244">
      <pivotArea dataOnly="0" labelOnly="1" fieldPosition="0">
        <references count="5">
          <reference field="0" count="1" selected="0">
            <x v="70"/>
          </reference>
          <reference field="1" count="1" selected="0">
            <x v="545"/>
          </reference>
          <reference field="2" count="1" selected="0">
            <x v="546"/>
          </reference>
          <reference field="3" count="1" selected="0">
            <x v="548"/>
          </reference>
          <reference field="4" count="1">
            <x v="551"/>
          </reference>
        </references>
      </pivotArea>
    </format>
    <format dxfId="6243">
      <pivotArea dataOnly="0" labelOnly="1" fieldPosition="0">
        <references count="5">
          <reference field="0" count="1" selected="0">
            <x v="71"/>
          </reference>
          <reference field="1" count="1" selected="0">
            <x v="546"/>
          </reference>
          <reference field="2" count="1" selected="0">
            <x v="547"/>
          </reference>
          <reference field="3" count="1" selected="0">
            <x v="549"/>
          </reference>
          <reference field="4" count="1">
            <x v="552"/>
          </reference>
        </references>
      </pivotArea>
    </format>
    <format dxfId="6242">
      <pivotArea dataOnly="0" labelOnly="1" fieldPosition="0">
        <references count="5">
          <reference field="0" count="1" selected="0">
            <x v="72"/>
          </reference>
          <reference field="1" count="1" selected="0">
            <x v="547"/>
          </reference>
          <reference field="2" count="1" selected="0">
            <x v="548"/>
          </reference>
          <reference field="3" count="1" selected="0">
            <x v="550"/>
          </reference>
          <reference field="4" count="1">
            <x v="553"/>
          </reference>
        </references>
      </pivotArea>
    </format>
    <format dxfId="6241">
      <pivotArea dataOnly="0" labelOnly="1" fieldPosition="0">
        <references count="5">
          <reference field="0" count="1" selected="0">
            <x v="73"/>
          </reference>
          <reference field="1" count="1" selected="0">
            <x v="548"/>
          </reference>
          <reference field="2" count="1" selected="0">
            <x v="549"/>
          </reference>
          <reference field="3" count="1" selected="0">
            <x v="551"/>
          </reference>
          <reference field="4" count="1">
            <x v="554"/>
          </reference>
        </references>
      </pivotArea>
    </format>
    <format dxfId="6240">
      <pivotArea dataOnly="0" labelOnly="1" fieldPosition="0">
        <references count="5">
          <reference field="0" count="1" selected="0">
            <x v="74"/>
          </reference>
          <reference field="1" count="1" selected="0">
            <x v="549"/>
          </reference>
          <reference field="2" count="1" selected="0">
            <x v="550"/>
          </reference>
          <reference field="3" count="1" selected="0">
            <x v="552"/>
          </reference>
          <reference field="4" count="1">
            <x v="555"/>
          </reference>
        </references>
      </pivotArea>
    </format>
    <format dxfId="6239">
      <pivotArea dataOnly="0" labelOnly="1" fieldPosition="0">
        <references count="5">
          <reference field="0" count="1" selected="0">
            <x v="75"/>
          </reference>
          <reference field="1" count="1" selected="0">
            <x v="550"/>
          </reference>
          <reference field="2" count="1" selected="0">
            <x v="551"/>
          </reference>
          <reference field="3" count="1" selected="0">
            <x v="553"/>
          </reference>
          <reference field="4" count="1">
            <x v="556"/>
          </reference>
        </references>
      </pivotArea>
    </format>
    <format dxfId="6238">
      <pivotArea dataOnly="0" labelOnly="1" fieldPosition="0">
        <references count="5">
          <reference field="0" count="1" selected="0">
            <x v="76"/>
          </reference>
          <reference field="1" count="1" selected="0">
            <x v="551"/>
          </reference>
          <reference field="2" count="1" selected="0">
            <x v="552"/>
          </reference>
          <reference field="3" count="1" selected="0">
            <x v="554"/>
          </reference>
          <reference field="4" count="1">
            <x v="557"/>
          </reference>
        </references>
      </pivotArea>
    </format>
    <format dxfId="6237">
      <pivotArea dataOnly="0" labelOnly="1" fieldPosition="0">
        <references count="5">
          <reference field="0" count="1" selected="0">
            <x v="77"/>
          </reference>
          <reference field="1" count="1" selected="0">
            <x v="552"/>
          </reference>
          <reference field="2" count="1" selected="0">
            <x v="553"/>
          </reference>
          <reference field="3" count="1" selected="0">
            <x v="555"/>
          </reference>
          <reference field="4" count="1">
            <x v="558"/>
          </reference>
        </references>
      </pivotArea>
    </format>
    <format dxfId="6236">
      <pivotArea dataOnly="0" labelOnly="1" fieldPosition="0">
        <references count="5">
          <reference field="0" count="1" selected="0">
            <x v="78"/>
          </reference>
          <reference field="1" count="1" selected="0">
            <x v="553"/>
          </reference>
          <reference field="2" count="1" selected="0">
            <x v="554"/>
          </reference>
          <reference field="3" count="1" selected="0">
            <x v="556"/>
          </reference>
          <reference field="4" count="1">
            <x v="559"/>
          </reference>
        </references>
      </pivotArea>
    </format>
    <format dxfId="6235">
      <pivotArea dataOnly="0" labelOnly="1" fieldPosition="0">
        <references count="5">
          <reference field="0" count="1" selected="0">
            <x v="79"/>
          </reference>
          <reference field="1" count="1" selected="0">
            <x v="554"/>
          </reference>
          <reference field="2" count="1" selected="0">
            <x v="555"/>
          </reference>
          <reference field="3" count="1" selected="0">
            <x v="557"/>
          </reference>
          <reference field="4" count="1">
            <x v="560"/>
          </reference>
        </references>
      </pivotArea>
    </format>
    <format dxfId="6234">
      <pivotArea dataOnly="0" labelOnly="1" fieldPosition="0">
        <references count="5">
          <reference field="0" count="1" selected="0">
            <x v="80"/>
          </reference>
          <reference field="1" count="1" selected="0">
            <x v="555"/>
          </reference>
          <reference field="2" count="1" selected="0">
            <x v="556"/>
          </reference>
          <reference field="3" count="1" selected="0">
            <x v="558"/>
          </reference>
          <reference field="4" count="1">
            <x v="561"/>
          </reference>
        </references>
      </pivotArea>
    </format>
    <format dxfId="6233">
      <pivotArea dataOnly="0" labelOnly="1" fieldPosition="0">
        <references count="5">
          <reference field="0" count="1" selected="0">
            <x v="81"/>
          </reference>
          <reference field="1" count="1" selected="0">
            <x v="556"/>
          </reference>
          <reference field="2" count="1" selected="0">
            <x v="557"/>
          </reference>
          <reference field="3" count="1" selected="0">
            <x v="559"/>
          </reference>
          <reference field="4" count="1">
            <x v="562"/>
          </reference>
        </references>
      </pivotArea>
    </format>
    <format dxfId="6232">
      <pivotArea dataOnly="0" labelOnly="1" fieldPosition="0">
        <references count="5">
          <reference field="0" count="1" selected="0">
            <x v="82"/>
          </reference>
          <reference field="1" count="1" selected="0">
            <x v="557"/>
          </reference>
          <reference field="2" count="1" selected="0">
            <x v="558"/>
          </reference>
          <reference field="3" count="1" selected="0">
            <x v="560"/>
          </reference>
          <reference field="4" count="1">
            <x v="563"/>
          </reference>
        </references>
      </pivotArea>
    </format>
    <format dxfId="6231">
      <pivotArea dataOnly="0" labelOnly="1" fieldPosition="0">
        <references count="5">
          <reference field="0" count="1" selected="0">
            <x v="83"/>
          </reference>
          <reference field="1" count="1" selected="0">
            <x v="558"/>
          </reference>
          <reference field="2" count="1" selected="0">
            <x v="559"/>
          </reference>
          <reference field="3" count="1" selected="0">
            <x v="561"/>
          </reference>
          <reference field="4" count="1">
            <x v="564"/>
          </reference>
        </references>
      </pivotArea>
    </format>
    <format dxfId="6230">
      <pivotArea dataOnly="0" labelOnly="1" fieldPosition="0">
        <references count="5">
          <reference field="0" count="1" selected="0">
            <x v="84"/>
          </reference>
          <reference field="1" count="1" selected="0">
            <x v="559"/>
          </reference>
          <reference field="2" count="1" selected="0">
            <x v="560"/>
          </reference>
          <reference field="3" count="1" selected="0">
            <x v="562"/>
          </reference>
          <reference field="4" count="1">
            <x v="565"/>
          </reference>
        </references>
      </pivotArea>
    </format>
    <format dxfId="6229">
      <pivotArea dataOnly="0" labelOnly="1" fieldPosition="0">
        <references count="5">
          <reference field="0" count="1" selected="0">
            <x v="85"/>
          </reference>
          <reference field="1" count="1" selected="0">
            <x v="560"/>
          </reference>
          <reference field="2" count="1" selected="0">
            <x v="561"/>
          </reference>
          <reference field="3" count="1" selected="0">
            <x v="563"/>
          </reference>
          <reference field="4" count="1">
            <x v="566"/>
          </reference>
        </references>
      </pivotArea>
    </format>
    <format dxfId="6228">
      <pivotArea dataOnly="0" labelOnly="1" fieldPosition="0">
        <references count="5">
          <reference field="0" count="1" selected="0">
            <x v="86"/>
          </reference>
          <reference field="1" count="1" selected="0">
            <x v="561"/>
          </reference>
          <reference field="2" count="1" selected="0">
            <x v="562"/>
          </reference>
          <reference field="3" count="1" selected="0">
            <x v="564"/>
          </reference>
          <reference field="4" count="1">
            <x v="567"/>
          </reference>
        </references>
      </pivotArea>
    </format>
    <format dxfId="6227">
      <pivotArea dataOnly="0" labelOnly="1" fieldPosition="0">
        <references count="5">
          <reference field="0" count="1" selected="0">
            <x v="87"/>
          </reference>
          <reference field="1" count="1" selected="0">
            <x v="562"/>
          </reference>
          <reference field="2" count="1" selected="0">
            <x v="563"/>
          </reference>
          <reference field="3" count="1" selected="0">
            <x v="565"/>
          </reference>
          <reference field="4" count="1">
            <x v="568"/>
          </reference>
        </references>
      </pivotArea>
    </format>
    <format dxfId="6226">
      <pivotArea dataOnly="0" labelOnly="1" fieldPosition="0">
        <references count="5">
          <reference field="0" count="1" selected="0">
            <x v="88"/>
          </reference>
          <reference field="1" count="1" selected="0">
            <x v="563"/>
          </reference>
          <reference field="2" count="1" selected="0">
            <x v="564"/>
          </reference>
          <reference field="3" count="1" selected="0">
            <x v="566"/>
          </reference>
          <reference field="4" count="1">
            <x v="569"/>
          </reference>
        </references>
      </pivotArea>
    </format>
    <format dxfId="6225">
      <pivotArea dataOnly="0" labelOnly="1" fieldPosition="0">
        <references count="5">
          <reference field="0" count="1" selected="0">
            <x v="89"/>
          </reference>
          <reference field="1" count="1" selected="0">
            <x v="564"/>
          </reference>
          <reference field="2" count="1" selected="0">
            <x v="565"/>
          </reference>
          <reference field="3" count="1" selected="0">
            <x v="567"/>
          </reference>
          <reference field="4" count="1">
            <x v="570"/>
          </reference>
        </references>
      </pivotArea>
    </format>
    <format dxfId="6224">
      <pivotArea dataOnly="0" labelOnly="1" fieldPosition="0">
        <references count="5">
          <reference field="0" count="1" selected="0">
            <x v="90"/>
          </reference>
          <reference field="1" count="1" selected="0">
            <x v="565"/>
          </reference>
          <reference field="2" count="1" selected="0">
            <x v="566"/>
          </reference>
          <reference field="3" count="1" selected="0">
            <x v="568"/>
          </reference>
          <reference field="4" count="1">
            <x v="571"/>
          </reference>
        </references>
      </pivotArea>
    </format>
    <format dxfId="6223">
      <pivotArea dataOnly="0" labelOnly="1" fieldPosition="0">
        <references count="5">
          <reference field="0" count="1" selected="0">
            <x v="91"/>
          </reference>
          <reference field="1" count="1" selected="0">
            <x v="566"/>
          </reference>
          <reference field="2" count="1" selected="0">
            <x v="567"/>
          </reference>
          <reference field="3" count="1" selected="0">
            <x v="569"/>
          </reference>
          <reference field="4" count="1">
            <x v="572"/>
          </reference>
        </references>
      </pivotArea>
    </format>
    <format dxfId="6222">
      <pivotArea dataOnly="0" labelOnly="1" fieldPosition="0">
        <references count="5">
          <reference field="0" count="1" selected="0">
            <x v="92"/>
          </reference>
          <reference field="1" count="1" selected="0">
            <x v="567"/>
          </reference>
          <reference field="2" count="1" selected="0">
            <x v="568"/>
          </reference>
          <reference field="3" count="1" selected="0">
            <x v="570"/>
          </reference>
          <reference field="4" count="1">
            <x v="573"/>
          </reference>
        </references>
      </pivotArea>
    </format>
    <format dxfId="6221">
      <pivotArea dataOnly="0" labelOnly="1" fieldPosition="0">
        <references count="5">
          <reference field="0" count="1" selected="0">
            <x v="93"/>
          </reference>
          <reference field="1" count="1" selected="0">
            <x v="568"/>
          </reference>
          <reference field="2" count="1" selected="0">
            <x v="569"/>
          </reference>
          <reference field="3" count="1" selected="0">
            <x v="571"/>
          </reference>
          <reference field="4" count="1">
            <x v="574"/>
          </reference>
        </references>
      </pivotArea>
    </format>
    <format dxfId="6220">
      <pivotArea dataOnly="0" labelOnly="1" fieldPosition="0">
        <references count="5">
          <reference field="0" count="1" selected="0">
            <x v="94"/>
          </reference>
          <reference field="1" count="1" selected="0">
            <x v="569"/>
          </reference>
          <reference field="2" count="1" selected="0">
            <x v="570"/>
          </reference>
          <reference field="3" count="1" selected="0">
            <x v="572"/>
          </reference>
          <reference field="4" count="1">
            <x v="575"/>
          </reference>
        </references>
      </pivotArea>
    </format>
    <format dxfId="6219">
      <pivotArea dataOnly="0" labelOnly="1" fieldPosition="0">
        <references count="5">
          <reference field="0" count="1" selected="0">
            <x v="95"/>
          </reference>
          <reference field="1" count="1" selected="0">
            <x v="570"/>
          </reference>
          <reference field="2" count="1" selected="0">
            <x v="571"/>
          </reference>
          <reference field="3" count="1" selected="0">
            <x v="573"/>
          </reference>
          <reference field="4" count="1">
            <x v="576"/>
          </reference>
        </references>
      </pivotArea>
    </format>
    <format dxfId="6218">
      <pivotArea dataOnly="0" labelOnly="1" fieldPosition="0">
        <references count="5">
          <reference field="0" count="1" selected="0">
            <x v="96"/>
          </reference>
          <reference field="1" count="1" selected="0">
            <x v="571"/>
          </reference>
          <reference field="2" count="1" selected="0">
            <x v="572"/>
          </reference>
          <reference field="3" count="1" selected="0">
            <x v="574"/>
          </reference>
          <reference field="4" count="1">
            <x v="577"/>
          </reference>
        </references>
      </pivotArea>
    </format>
    <format dxfId="6217">
      <pivotArea dataOnly="0" labelOnly="1" fieldPosition="0">
        <references count="5">
          <reference field="0" count="1" selected="0">
            <x v="97"/>
          </reference>
          <reference field="1" count="1" selected="0">
            <x v="572"/>
          </reference>
          <reference field="2" count="1" selected="0">
            <x v="573"/>
          </reference>
          <reference field="3" count="1" selected="0">
            <x v="575"/>
          </reference>
          <reference field="4" count="1">
            <x v="578"/>
          </reference>
        </references>
      </pivotArea>
    </format>
    <format dxfId="6216">
      <pivotArea dataOnly="0" labelOnly="1" fieldPosition="0">
        <references count="5">
          <reference field="0" count="1" selected="0">
            <x v="98"/>
          </reference>
          <reference field="1" count="1" selected="0">
            <x v="573"/>
          </reference>
          <reference field="2" count="1" selected="0">
            <x v="574"/>
          </reference>
          <reference field="3" count="1" selected="0">
            <x v="576"/>
          </reference>
          <reference field="4" count="1">
            <x v="579"/>
          </reference>
        </references>
      </pivotArea>
    </format>
    <format dxfId="6215">
      <pivotArea dataOnly="0" labelOnly="1" fieldPosition="0">
        <references count="5">
          <reference field="0" count="1" selected="0">
            <x v="99"/>
          </reference>
          <reference field="1" count="1" selected="0">
            <x v="574"/>
          </reference>
          <reference field="2" count="1" selected="0">
            <x v="575"/>
          </reference>
          <reference field="3" count="1" selected="0">
            <x v="577"/>
          </reference>
          <reference field="4" count="1">
            <x v="580"/>
          </reference>
        </references>
      </pivotArea>
    </format>
    <format dxfId="6214">
      <pivotArea dataOnly="0" labelOnly="1" fieldPosition="0">
        <references count="5">
          <reference field="0" count="1" selected="0">
            <x v="100"/>
          </reference>
          <reference field="1" count="1" selected="0">
            <x v="575"/>
          </reference>
          <reference field="2" count="1" selected="0">
            <x v="576"/>
          </reference>
          <reference field="3" count="1" selected="0">
            <x v="578"/>
          </reference>
          <reference field="4" count="1">
            <x v="581"/>
          </reference>
        </references>
      </pivotArea>
    </format>
    <format dxfId="6213">
      <pivotArea dataOnly="0" labelOnly="1" fieldPosition="0">
        <references count="5">
          <reference field="0" count="1" selected="0">
            <x v="101"/>
          </reference>
          <reference field="1" count="1" selected="0">
            <x v="576"/>
          </reference>
          <reference field="2" count="1" selected="0">
            <x v="577"/>
          </reference>
          <reference field="3" count="1" selected="0">
            <x v="579"/>
          </reference>
          <reference field="4" count="1">
            <x v="582"/>
          </reference>
        </references>
      </pivotArea>
    </format>
    <format dxfId="6212">
      <pivotArea dataOnly="0" labelOnly="1" fieldPosition="0">
        <references count="5">
          <reference field="0" count="1" selected="0">
            <x v="102"/>
          </reference>
          <reference field="1" count="1" selected="0">
            <x v="577"/>
          </reference>
          <reference field="2" count="1" selected="0">
            <x v="578"/>
          </reference>
          <reference field="3" count="1" selected="0">
            <x v="580"/>
          </reference>
          <reference field="4" count="1">
            <x v="583"/>
          </reference>
        </references>
      </pivotArea>
    </format>
    <format dxfId="6211">
      <pivotArea dataOnly="0" labelOnly="1" fieldPosition="0">
        <references count="5">
          <reference field="0" count="1" selected="0">
            <x v="103"/>
          </reference>
          <reference field="1" count="1" selected="0">
            <x v="578"/>
          </reference>
          <reference field="2" count="1" selected="0">
            <x v="579"/>
          </reference>
          <reference field="3" count="1" selected="0">
            <x v="581"/>
          </reference>
          <reference field="4" count="1">
            <x v="584"/>
          </reference>
        </references>
      </pivotArea>
    </format>
    <format dxfId="6210">
      <pivotArea dataOnly="0" labelOnly="1" fieldPosition="0">
        <references count="5">
          <reference field="0" count="1" selected="0">
            <x v="104"/>
          </reference>
          <reference field="1" count="1" selected="0">
            <x v="579"/>
          </reference>
          <reference field="2" count="1" selected="0">
            <x v="580"/>
          </reference>
          <reference field="3" count="1" selected="0">
            <x v="582"/>
          </reference>
          <reference field="4" count="1">
            <x v="585"/>
          </reference>
        </references>
      </pivotArea>
    </format>
    <format dxfId="6209">
      <pivotArea dataOnly="0" labelOnly="1" fieldPosition="0">
        <references count="5">
          <reference field="0" count="1" selected="0">
            <x v="105"/>
          </reference>
          <reference field="1" count="1" selected="0">
            <x v="580"/>
          </reference>
          <reference field="2" count="1" selected="0">
            <x v="581"/>
          </reference>
          <reference field="3" count="1" selected="0">
            <x v="583"/>
          </reference>
          <reference field="4" count="1">
            <x v="586"/>
          </reference>
        </references>
      </pivotArea>
    </format>
    <format dxfId="6208">
      <pivotArea dataOnly="0" labelOnly="1" fieldPosition="0">
        <references count="5">
          <reference field="0" count="1" selected="0">
            <x v="106"/>
          </reference>
          <reference field="1" count="1" selected="0">
            <x v="581"/>
          </reference>
          <reference field="2" count="1" selected="0">
            <x v="582"/>
          </reference>
          <reference field="3" count="1" selected="0">
            <x v="584"/>
          </reference>
          <reference field="4" count="1">
            <x v="587"/>
          </reference>
        </references>
      </pivotArea>
    </format>
    <format dxfId="6207">
      <pivotArea dataOnly="0" labelOnly="1" fieldPosition="0">
        <references count="5">
          <reference field="0" count="1" selected="0">
            <x v="107"/>
          </reference>
          <reference field="1" count="1" selected="0">
            <x v="582"/>
          </reference>
          <reference field="2" count="1" selected="0">
            <x v="583"/>
          </reference>
          <reference field="3" count="1" selected="0">
            <x v="585"/>
          </reference>
          <reference field="4" count="1">
            <x v="588"/>
          </reference>
        </references>
      </pivotArea>
    </format>
    <format dxfId="6206">
      <pivotArea dataOnly="0" labelOnly="1" fieldPosition="0">
        <references count="5">
          <reference field="0" count="1" selected="0">
            <x v="108"/>
          </reference>
          <reference field="1" count="1" selected="0">
            <x v="583"/>
          </reference>
          <reference field="2" count="1" selected="0">
            <x v="584"/>
          </reference>
          <reference field="3" count="1" selected="0">
            <x v="586"/>
          </reference>
          <reference field="4" count="1">
            <x v="589"/>
          </reference>
        </references>
      </pivotArea>
    </format>
    <format dxfId="6205">
      <pivotArea dataOnly="0" labelOnly="1" fieldPosition="0">
        <references count="5">
          <reference field="0" count="1" selected="0">
            <x v="109"/>
          </reference>
          <reference field="1" count="1" selected="0">
            <x v="584"/>
          </reference>
          <reference field="2" count="1" selected="0">
            <x v="585"/>
          </reference>
          <reference field="3" count="1" selected="0">
            <x v="587"/>
          </reference>
          <reference field="4" count="1">
            <x v="590"/>
          </reference>
        </references>
      </pivotArea>
    </format>
    <format dxfId="6204">
      <pivotArea dataOnly="0" labelOnly="1" fieldPosition="0">
        <references count="5">
          <reference field="0" count="1" selected="0">
            <x v="110"/>
          </reference>
          <reference field="1" count="1" selected="0">
            <x v="585"/>
          </reference>
          <reference field="2" count="1" selected="0">
            <x v="586"/>
          </reference>
          <reference field="3" count="1" selected="0">
            <x v="588"/>
          </reference>
          <reference field="4" count="1">
            <x v="591"/>
          </reference>
        </references>
      </pivotArea>
    </format>
    <format dxfId="6203">
      <pivotArea dataOnly="0" labelOnly="1" fieldPosition="0">
        <references count="5">
          <reference field="0" count="1" selected="0">
            <x v="111"/>
          </reference>
          <reference field="1" count="1" selected="0">
            <x v="586"/>
          </reference>
          <reference field="2" count="1" selected="0">
            <x v="587"/>
          </reference>
          <reference field="3" count="1" selected="0">
            <x v="589"/>
          </reference>
          <reference field="4" count="1">
            <x v="592"/>
          </reference>
        </references>
      </pivotArea>
    </format>
    <format dxfId="6202">
      <pivotArea dataOnly="0" labelOnly="1" fieldPosition="0">
        <references count="5">
          <reference field="0" count="1" selected="0">
            <x v="112"/>
          </reference>
          <reference field="1" count="1" selected="0">
            <x v="587"/>
          </reference>
          <reference field="2" count="1" selected="0">
            <x v="588"/>
          </reference>
          <reference field="3" count="1" selected="0">
            <x v="590"/>
          </reference>
          <reference field="4" count="1">
            <x v="593"/>
          </reference>
        </references>
      </pivotArea>
    </format>
    <format dxfId="6201">
      <pivotArea dataOnly="0" labelOnly="1" fieldPosition="0">
        <references count="5">
          <reference field="0" count="1" selected="0">
            <x v="113"/>
          </reference>
          <reference field="1" count="1" selected="0">
            <x v="588"/>
          </reference>
          <reference field="2" count="1" selected="0">
            <x v="589"/>
          </reference>
          <reference field="3" count="1" selected="0">
            <x v="591"/>
          </reference>
          <reference field="4" count="1">
            <x v="594"/>
          </reference>
        </references>
      </pivotArea>
    </format>
    <format dxfId="6200">
      <pivotArea dataOnly="0" labelOnly="1" fieldPosition="0">
        <references count="5">
          <reference field="0" count="1" selected="0">
            <x v="114"/>
          </reference>
          <reference field="1" count="1" selected="0">
            <x v="589"/>
          </reference>
          <reference field="2" count="1" selected="0">
            <x v="590"/>
          </reference>
          <reference field="3" count="1" selected="0">
            <x v="592"/>
          </reference>
          <reference field="4" count="1">
            <x v="595"/>
          </reference>
        </references>
      </pivotArea>
    </format>
    <format dxfId="6199">
      <pivotArea dataOnly="0" labelOnly="1" fieldPosition="0">
        <references count="5">
          <reference field="0" count="1" selected="0">
            <x v="115"/>
          </reference>
          <reference field="1" count="1" selected="0">
            <x v="590"/>
          </reference>
          <reference field="2" count="1" selected="0">
            <x v="591"/>
          </reference>
          <reference field="3" count="1" selected="0">
            <x v="593"/>
          </reference>
          <reference field="4" count="1">
            <x v="596"/>
          </reference>
        </references>
      </pivotArea>
    </format>
    <format dxfId="6198">
      <pivotArea dataOnly="0" labelOnly="1" fieldPosition="0">
        <references count="5">
          <reference field="0" count="1" selected="0">
            <x v="116"/>
          </reference>
          <reference field="1" count="1" selected="0">
            <x v="591"/>
          </reference>
          <reference field="2" count="1" selected="0">
            <x v="592"/>
          </reference>
          <reference field="3" count="1" selected="0">
            <x v="594"/>
          </reference>
          <reference field="4" count="1">
            <x v="597"/>
          </reference>
        </references>
      </pivotArea>
    </format>
    <format dxfId="6197">
      <pivotArea dataOnly="0" labelOnly="1" fieldPosition="0">
        <references count="5">
          <reference field="0" count="1" selected="0">
            <x v="117"/>
          </reference>
          <reference field="1" count="1" selected="0">
            <x v="592"/>
          </reference>
          <reference field="2" count="1" selected="0">
            <x v="593"/>
          </reference>
          <reference field="3" count="1" selected="0">
            <x v="595"/>
          </reference>
          <reference field="4" count="1">
            <x v="598"/>
          </reference>
        </references>
      </pivotArea>
    </format>
    <format dxfId="6196">
      <pivotArea dataOnly="0" labelOnly="1" fieldPosition="0">
        <references count="5">
          <reference field="0" count="1" selected="0">
            <x v="118"/>
          </reference>
          <reference field="1" count="1" selected="0">
            <x v="593"/>
          </reference>
          <reference field="2" count="1" selected="0">
            <x v="594"/>
          </reference>
          <reference field="3" count="1" selected="0">
            <x v="596"/>
          </reference>
          <reference field="4" count="1">
            <x v="599"/>
          </reference>
        </references>
      </pivotArea>
    </format>
    <format dxfId="6195">
      <pivotArea dataOnly="0" labelOnly="1" fieldPosition="0">
        <references count="5">
          <reference field="0" count="1" selected="0">
            <x v="119"/>
          </reference>
          <reference field="1" count="1" selected="0">
            <x v="594"/>
          </reference>
          <reference field="2" count="1" selected="0">
            <x v="595"/>
          </reference>
          <reference field="3" count="1" selected="0">
            <x v="597"/>
          </reference>
          <reference field="4" count="1">
            <x v="600"/>
          </reference>
        </references>
      </pivotArea>
    </format>
    <format dxfId="6194">
      <pivotArea dataOnly="0" labelOnly="1" fieldPosition="0">
        <references count="5">
          <reference field="0" count="1" selected="0">
            <x v="120"/>
          </reference>
          <reference field="1" count="1" selected="0">
            <x v="595"/>
          </reference>
          <reference field="2" count="1" selected="0">
            <x v="596"/>
          </reference>
          <reference field="3" count="1" selected="0">
            <x v="598"/>
          </reference>
          <reference field="4" count="1">
            <x v="601"/>
          </reference>
        </references>
      </pivotArea>
    </format>
    <format dxfId="6193">
      <pivotArea dataOnly="0" labelOnly="1" fieldPosition="0">
        <references count="5">
          <reference field="0" count="1" selected="0">
            <x v="121"/>
          </reference>
          <reference field="1" count="1" selected="0">
            <x v="596"/>
          </reference>
          <reference field="2" count="1" selected="0">
            <x v="597"/>
          </reference>
          <reference field="3" count="1" selected="0">
            <x v="599"/>
          </reference>
          <reference field="4" count="1">
            <x v="602"/>
          </reference>
        </references>
      </pivotArea>
    </format>
    <format dxfId="6192">
      <pivotArea dataOnly="0" labelOnly="1" fieldPosition="0">
        <references count="5">
          <reference field="0" count="1" selected="0">
            <x v="122"/>
          </reference>
          <reference field="1" count="1" selected="0">
            <x v="597"/>
          </reference>
          <reference field="2" count="1" selected="0">
            <x v="598"/>
          </reference>
          <reference field="3" count="1" selected="0">
            <x v="600"/>
          </reference>
          <reference field="4" count="1">
            <x v="603"/>
          </reference>
        </references>
      </pivotArea>
    </format>
    <format dxfId="6191">
      <pivotArea dataOnly="0" labelOnly="1" fieldPosition="0">
        <references count="5">
          <reference field="0" count="1" selected="0">
            <x v="123"/>
          </reference>
          <reference field="1" count="1" selected="0">
            <x v="598"/>
          </reference>
          <reference field="2" count="1" selected="0">
            <x v="599"/>
          </reference>
          <reference field="3" count="1" selected="0">
            <x v="601"/>
          </reference>
          <reference field="4" count="1">
            <x v="604"/>
          </reference>
        </references>
      </pivotArea>
    </format>
    <format dxfId="6190">
      <pivotArea dataOnly="0" labelOnly="1" fieldPosition="0">
        <references count="5">
          <reference field="0" count="1" selected="0">
            <x v="124"/>
          </reference>
          <reference field="1" count="1" selected="0">
            <x v="599"/>
          </reference>
          <reference field="2" count="1" selected="0">
            <x v="600"/>
          </reference>
          <reference field="3" count="1" selected="0">
            <x v="602"/>
          </reference>
          <reference field="4" count="1">
            <x v="605"/>
          </reference>
        </references>
      </pivotArea>
    </format>
    <format dxfId="6189">
      <pivotArea dataOnly="0" labelOnly="1" fieldPosition="0">
        <references count="5">
          <reference field="0" count="1" selected="0">
            <x v="125"/>
          </reference>
          <reference field="1" count="1" selected="0">
            <x v="600"/>
          </reference>
          <reference field="2" count="1" selected="0">
            <x v="601"/>
          </reference>
          <reference field="3" count="1" selected="0">
            <x v="603"/>
          </reference>
          <reference field="4" count="1">
            <x v="606"/>
          </reference>
        </references>
      </pivotArea>
    </format>
    <format dxfId="6188">
      <pivotArea dataOnly="0" labelOnly="1" fieldPosition="0">
        <references count="5">
          <reference field="0" count="1" selected="0">
            <x v="126"/>
          </reference>
          <reference field="1" count="1" selected="0">
            <x v="601"/>
          </reference>
          <reference field="2" count="1" selected="0">
            <x v="602"/>
          </reference>
          <reference field="3" count="1" selected="0">
            <x v="604"/>
          </reference>
          <reference field="4" count="1">
            <x v="607"/>
          </reference>
        </references>
      </pivotArea>
    </format>
    <format dxfId="6187">
      <pivotArea dataOnly="0" labelOnly="1" fieldPosition="0">
        <references count="5">
          <reference field="0" count="1" selected="0">
            <x v="127"/>
          </reference>
          <reference field="1" count="1" selected="0">
            <x v="602"/>
          </reference>
          <reference field="2" count="1" selected="0">
            <x v="603"/>
          </reference>
          <reference field="3" count="1" selected="0">
            <x v="605"/>
          </reference>
          <reference field="4" count="1">
            <x v="608"/>
          </reference>
        </references>
      </pivotArea>
    </format>
    <format dxfId="6186">
      <pivotArea dataOnly="0" labelOnly="1" fieldPosition="0">
        <references count="5">
          <reference field="0" count="1" selected="0">
            <x v="128"/>
          </reference>
          <reference field="1" count="1" selected="0">
            <x v="603"/>
          </reference>
          <reference field="2" count="1" selected="0">
            <x v="604"/>
          </reference>
          <reference field="3" count="1" selected="0">
            <x v="606"/>
          </reference>
          <reference field="4" count="1">
            <x v="609"/>
          </reference>
        </references>
      </pivotArea>
    </format>
    <format dxfId="6185">
      <pivotArea dataOnly="0" labelOnly="1" fieldPosition="0">
        <references count="5">
          <reference field="0" count="1" selected="0">
            <x v="129"/>
          </reference>
          <reference field="1" count="1" selected="0">
            <x v="604"/>
          </reference>
          <reference field="2" count="1" selected="0">
            <x v="605"/>
          </reference>
          <reference field="3" count="1" selected="0">
            <x v="607"/>
          </reference>
          <reference field="4" count="1">
            <x v="610"/>
          </reference>
        </references>
      </pivotArea>
    </format>
    <format dxfId="6184">
      <pivotArea dataOnly="0" labelOnly="1" fieldPosition="0">
        <references count="5">
          <reference field="0" count="1" selected="0">
            <x v="130"/>
          </reference>
          <reference field="1" count="1" selected="0">
            <x v="605"/>
          </reference>
          <reference field="2" count="1" selected="0">
            <x v="606"/>
          </reference>
          <reference field="3" count="1" selected="0">
            <x v="608"/>
          </reference>
          <reference field="4" count="1">
            <x v="611"/>
          </reference>
        </references>
      </pivotArea>
    </format>
    <format dxfId="6183">
      <pivotArea dataOnly="0" labelOnly="1" fieldPosition="0">
        <references count="5">
          <reference field="0" count="1" selected="0">
            <x v="131"/>
          </reference>
          <reference field="1" count="1" selected="0">
            <x v="606"/>
          </reference>
          <reference field="2" count="1" selected="0">
            <x v="607"/>
          </reference>
          <reference field="3" count="1" selected="0">
            <x v="609"/>
          </reference>
          <reference field="4" count="1">
            <x v="612"/>
          </reference>
        </references>
      </pivotArea>
    </format>
    <format dxfId="6182">
      <pivotArea dataOnly="0" labelOnly="1" fieldPosition="0">
        <references count="5">
          <reference field="0" count="1" selected="0">
            <x v="132"/>
          </reference>
          <reference field="1" count="1" selected="0">
            <x v="607"/>
          </reference>
          <reference field="2" count="1" selected="0">
            <x v="608"/>
          </reference>
          <reference field="3" count="1" selected="0">
            <x v="610"/>
          </reference>
          <reference field="4" count="1">
            <x v="613"/>
          </reference>
        </references>
      </pivotArea>
    </format>
    <format dxfId="6181">
      <pivotArea dataOnly="0" labelOnly="1" fieldPosition="0">
        <references count="5">
          <reference field="0" count="1" selected="0">
            <x v="133"/>
          </reference>
          <reference field="1" count="1" selected="0">
            <x v="608"/>
          </reference>
          <reference field="2" count="1" selected="0">
            <x v="609"/>
          </reference>
          <reference field="3" count="1" selected="0">
            <x v="611"/>
          </reference>
          <reference field="4" count="1">
            <x v="614"/>
          </reference>
        </references>
      </pivotArea>
    </format>
    <format dxfId="6180">
      <pivotArea dataOnly="0" labelOnly="1" fieldPosition="0">
        <references count="5">
          <reference field="0" count="1" selected="0">
            <x v="134"/>
          </reference>
          <reference field="1" count="1" selected="0">
            <x v="609"/>
          </reference>
          <reference field="2" count="1" selected="0">
            <x v="610"/>
          </reference>
          <reference field="3" count="1" selected="0">
            <x v="612"/>
          </reference>
          <reference field="4" count="1">
            <x v="615"/>
          </reference>
        </references>
      </pivotArea>
    </format>
    <format dxfId="6179">
      <pivotArea dataOnly="0" labelOnly="1" fieldPosition="0">
        <references count="5">
          <reference field="0" count="1" selected="0">
            <x v="135"/>
          </reference>
          <reference field="1" count="1" selected="0">
            <x v="610"/>
          </reference>
          <reference field="2" count="1" selected="0">
            <x v="611"/>
          </reference>
          <reference field="3" count="1" selected="0">
            <x v="613"/>
          </reference>
          <reference field="4" count="1">
            <x v="616"/>
          </reference>
        </references>
      </pivotArea>
    </format>
    <format dxfId="6178">
      <pivotArea dataOnly="0" labelOnly="1" fieldPosition="0">
        <references count="5">
          <reference field="0" count="1" selected="0">
            <x v="136"/>
          </reference>
          <reference field="1" count="1" selected="0">
            <x v="611"/>
          </reference>
          <reference field="2" count="1" selected="0">
            <x v="612"/>
          </reference>
          <reference field="3" count="1" selected="0">
            <x v="614"/>
          </reference>
          <reference field="4" count="1">
            <x v="617"/>
          </reference>
        </references>
      </pivotArea>
    </format>
    <format dxfId="6177">
      <pivotArea dataOnly="0" labelOnly="1" fieldPosition="0">
        <references count="5">
          <reference field="0" count="1" selected="0">
            <x v="137"/>
          </reference>
          <reference field="1" count="1" selected="0">
            <x v="612"/>
          </reference>
          <reference field="2" count="1" selected="0">
            <x v="613"/>
          </reference>
          <reference field="3" count="1" selected="0">
            <x v="615"/>
          </reference>
          <reference field="4" count="1">
            <x v="618"/>
          </reference>
        </references>
      </pivotArea>
    </format>
    <format dxfId="6176">
      <pivotArea dataOnly="0" labelOnly="1" fieldPosition="0">
        <references count="5">
          <reference field="0" count="1" selected="0">
            <x v="138"/>
          </reference>
          <reference field="1" count="1" selected="0">
            <x v="613"/>
          </reference>
          <reference field="2" count="1" selected="0">
            <x v="614"/>
          </reference>
          <reference field="3" count="1" selected="0">
            <x v="616"/>
          </reference>
          <reference field="4" count="1">
            <x v="619"/>
          </reference>
        </references>
      </pivotArea>
    </format>
    <format dxfId="6175">
      <pivotArea dataOnly="0" labelOnly="1" fieldPosition="0">
        <references count="5">
          <reference field="0" count="1" selected="0">
            <x v="139"/>
          </reference>
          <reference field="1" count="1" selected="0">
            <x v="614"/>
          </reference>
          <reference field="2" count="1" selected="0">
            <x v="615"/>
          </reference>
          <reference field="3" count="1" selected="0">
            <x v="617"/>
          </reference>
          <reference field="4" count="1">
            <x v="620"/>
          </reference>
        </references>
      </pivotArea>
    </format>
    <format dxfId="6174">
      <pivotArea dataOnly="0" labelOnly="1" fieldPosition="0">
        <references count="5">
          <reference field="0" count="1" selected="0">
            <x v="140"/>
          </reference>
          <reference field="1" count="1" selected="0">
            <x v="615"/>
          </reference>
          <reference field="2" count="1" selected="0">
            <x v="616"/>
          </reference>
          <reference field="3" count="1" selected="0">
            <x v="618"/>
          </reference>
          <reference field="4" count="1">
            <x v="621"/>
          </reference>
        </references>
      </pivotArea>
    </format>
    <format dxfId="6173">
      <pivotArea dataOnly="0" labelOnly="1" fieldPosition="0">
        <references count="5">
          <reference field="0" count="1" selected="0">
            <x v="141"/>
          </reference>
          <reference field="1" count="1" selected="0">
            <x v="616"/>
          </reference>
          <reference field="2" count="1" selected="0">
            <x v="617"/>
          </reference>
          <reference field="3" count="1" selected="0">
            <x v="619"/>
          </reference>
          <reference field="4" count="1">
            <x v="622"/>
          </reference>
        </references>
      </pivotArea>
    </format>
    <format dxfId="6172">
      <pivotArea dataOnly="0" labelOnly="1" fieldPosition="0">
        <references count="5">
          <reference field="0" count="1" selected="0">
            <x v="142"/>
          </reference>
          <reference field="1" count="1" selected="0">
            <x v="617"/>
          </reference>
          <reference field="2" count="1" selected="0">
            <x v="618"/>
          </reference>
          <reference field="3" count="1" selected="0">
            <x v="620"/>
          </reference>
          <reference field="4" count="1">
            <x v="623"/>
          </reference>
        </references>
      </pivotArea>
    </format>
    <format dxfId="6171">
      <pivotArea dataOnly="0" labelOnly="1" fieldPosition="0">
        <references count="5">
          <reference field="0" count="1" selected="0">
            <x v="143"/>
          </reference>
          <reference field="1" count="1" selected="0">
            <x v="618"/>
          </reference>
          <reference field="2" count="1" selected="0">
            <x v="619"/>
          </reference>
          <reference field="3" count="1" selected="0">
            <x v="621"/>
          </reference>
          <reference field="4" count="1">
            <x v="624"/>
          </reference>
        </references>
      </pivotArea>
    </format>
    <format dxfId="6170">
      <pivotArea dataOnly="0" labelOnly="1" fieldPosition="0">
        <references count="5">
          <reference field="0" count="1" selected="0">
            <x v="144"/>
          </reference>
          <reference field="1" count="1" selected="0">
            <x v="619"/>
          </reference>
          <reference field="2" count="1" selected="0">
            <x v="620"/>
          </reference>
          <reference field="3" count="1" selected="0">
            <x v="622"/>
          </reference>
          <reference field="4" count="1">
            <x v="625"/>
          </reference>
        </references>
      </pivotArea>
    </format>
    <format dxfId="6169">
      <pivotArea dataOnly="0" labelOnly="1" fieldPosition="0">
        <references count="5">
          <reference field="0" count="1" selected="0">
            <x v="145"/>
          </reference>
          <reference field="1" count="1" selected="0">
            <x v="620"/>
          </reference>
          <reference field="2" count="1" selected="0">
            <x v="621"/>
          </reference>
          <reference field="3" count="1" selected="0">
            <x v="623"/>
          </reference>
          <reference field="4" count="1">
            <x v="626"/>
          </reference>
        </references>
      </pivotArea>
    </format>
    <format dxfId="6168">
      <pivotArea dataOnly="0" labelOnly="1" fieldPosition="0">
        <references count="5">
          <reference field="0" count="1" selected="0">
            <x v="146"/>
          </reference>
          <reference field="1" count="1" selected="0">
            <x v="621"/>
          </reference>
          <reference field="2" count="1" selected="0">
            <x v="622"/>
          </reference>
          <reference field="3" count="1" selected="0">
            <x v="624"/>
          </reference>
          <reference field="4" count="1">
            <x v="627"/>
          </reference>
        </references>
      </pivotArea>
    </format>
    <format dxfId="6167">
      <pivotArea dataOnly="0" labelOnly="1" fieldPosition="0">
        <references count="5">
          <reference field="0" count="1" selected="0">
            <x v="147"/>
          </reference>
          <reference field="1" count="1" selected="0">
            <x v="622"/>
          </reference>
          <reference field="2" count="1" selected="0">
            <x v="623"/>
          </reference>
          <reference field="3" count="1" selected="0">
            <x v="625"/>
          </reference>
          <reference field="4" count="1">
            <x v="628"/>
          </reference>
        </references>
      </pivotArea>
    </format>
    <format dxfId="6166">
      <pivotArea dataOnly="0" labelOnly="1" fieldPosition="0">
        <references count="5">
          <reference field="0" count="1" selected="0">
            <x v="148"/>
          </reference>
          <reference field="1" count="1" selected="0">
            <x v="623"/>
          </reference>
          <reference field="2" count="1" selected="0">
            <x v="624"/>
          </reference>
          <reference field="3" count="1" selected="0">
            <x v="626"/>
          </reference>
          <reference field="4" count="1">
            <x v="629"/>
          </reference>
        </references>
      </pivotArea>
    </format>
    <format dxfId="6165">
      <pivotArea dataOnly="0" labelOnly="1" fieldPosition="0">
        <references count="5">
          <reference field="0" count="1" selected="0">
            <x v="149"/>
          </reference>
          <reference field="1" count="1" selected="0">
            <x v="624"/>
          </reference>
          <reference field="2" count="1" selected="0">
            <x v="625"/>
          </reference>
          <reference field="3" count="1" selected="0">
            <x v="627"/>
          </reference>
          <reference field="4" count="1">
            <x v="630"/>
          </reference>
        </references>
      </pivotArea>
    </format>
    <format dxfId="6164">
      <pivotArea dataOnly="0" labelOnly="1" fieldPosition="0">
        <references count="5">
          <reference field="0" count="1" selected="0">
            <x v="150"/>
          </reference>
          <reference field="1" count="1" selected="0">
            <x v="625"/>
          </reference>
          <reference field="2" count="1" selected="0">
            <x v="626"/>
          </reference>
          <reference field="3" count="1" selected="0">
            <x v="628"/>
          </reference>
          <reference field="4" count="1">
            <x v="631"/>
          </reference>
        </references>
      </pivotArea>
    </format>
    <format dxfId="6163">
      <pivotArea dataOnly="0" labelOnly="1" fieldPosition="0">
        <references count="5">
          <reference field="0" count="1" selected="0">
            <x v="151"/>
          </reference>
          <reference field="1" count="1" selected="0">
            <x v="626"/>
          </reference>
          <reference field="2" count="1" selected="0">
            <x v="627"/>
          </reference>
          <reference field="3" count="1" selected="0">
            <x v="629"/>
          </reference>
          <reference field="4" count="1">
            <x v="632"/>
          </reference>
        </references>
      </pivotArea>
    </format>
    <format dxfId="6162">
      <pivotArea dataOnly="0" labelOnly="1" fieldPosition="0">
        <references count="5">
          <reference field="0" count="1" selected="0">
            <x v="152"/>
          </reference>
          <reference field="1" count="1" selected="0">
            <x v="627"/>
          </reference>
          <reference field="2" count="1" selected="0">
            <x v="628"/>
          </reference>
          <reference field="3" count="1" selected="0">
            <x v="630"/>
          </reference>
          <reference field="4" count="1">
            <x v="633"/>
          </reference>
        </references>
      </pivotArea>
    </format>
    <format dxfId="6161">
      <pivotArea dataOnly="0" labelOnly="1" fieldPosition="0">
        <references count="5">
          <reference field="0" count="1" selected="0">
            <x v="153"/>
          </reference>
          <reference field="1" count="1" selected="0">
            <x v="628"/>
          </reference>
          <reference field="2" count="1" selected="0">
            <x v="629"/>
          </reference>
          <reference field="3" count="1" selected="0">
            <x v="631"/>
          </reference>
          <reference field="4" count="1">
            <x v="634"/>
          </reference>
        </references>
      </pivotArea>
    </format>
    <format dxfId="6160">
      <pivotArea dataOnly="0" labelOnly="1" fieldPosition="0">
        <references count="5">
          <reference field="0" count="1" selected="0">
            <x v="154"/>
          </reference>
          <reference field="1" count="1" selected="0">
            <x v="629"/>
          </reference>
          <reference field="2" count="1" selected="0">
            <x v="630"/>
          </reference>
          <reference field="3" count="1" selected="0">
            <x v="632"/>
          </reference>
          <reference field="4" count="1">
            <x v="635"/>
          </reference>
        </references>
      </pivotArea>
    </format>
    <format dxfId="6159">
      <pivotArea dataOnly="0" labelOnly="1" fieldPosition="0">
        <references count="5">
          <reference field="0" count="1" selected="0">
            <x v="155"/>
          </reference>
          <reference field="1" count="1" selected="0">
            <x v="630"/>
          </reference>
          <reference field="2" count="1" selected="0">
            <x v="631"/>
          </reference>
          <reference field="3" count="1" selected="0">
            <x v="633"/>
          </reference>
          <reference field="4" count="1">
            <x v="636"/>
          </reference>
        </references>
      </pivotArea>
    </format>
    <format dxfId="6158">
      <pivotArea dataOnly="0" labelOnly="1" fieldPosition="0">
        <references count="5">
          <reference field="0" count="1" selected="0">
            <x v="156"/>
          </reference>
          <reference field="1" count="1" selected="0">
            <x v="631"/>
          </reference>
          <reference field="2" count="1" selected="0">
            <x v="632"/>
          </reference>
          <reference field="3" count="1" selected="0">
            <x v="634"/>
          </reference>
          <reference field="4" count="1">
            <x v="637"/>
          </reference>
        </references>
      </pivotArea>
    </format>
    <format dxfId="6157">
      <pivotArea dataOnly="0" labelOnly="1" fieldPosition="0">
        <references count="5">
          <reference field="0" count="1" selected="0">
            <x v="157"/>
          </reference>
          <reference field="1" count="1" selected="0">
            <x v="632"/>
          </reference>
          <reference field="2" count="1" selected="0">
            <x v="633"/>
          </reference>
          <reference field="3" count="1" selected="0">
            <x v="635"/>
          </reference>
          <reference field="4" count="1">
            <x v="638"/>
          </reference>
        </references>
      </pivotArea>
    </format>
    <format dxfId="6156">
      <pivotArea dataOnly="0" labelOnly="1" fieldPosition="0">
        <references count="5">
          <reference field="0" count="1" selected="0">
            <x v="158"/>
          </reference>
          <reference field="1" count="1" selected="0">
            <x v="633"/>
          </reference>
          <reference field="2" count="1" selected="0">
            <x v="634"/>
          </reference>
          <reference field="3" count="1" selected="0">
            <x v="636"/>
          </reference>
          <reference field="4" count="1">
            <x v="639"/>
          </reference>
        </references>
      </pivotArea>
    </format>
    <format dxfId="6155">
      <pivotArea dataOnly="0" labelOnly="1" fieldPosition="0">
        <references count="5">
          <reference field="0" count="1" selected="0">
            <x v="159"/>
          </reference>
          <reference field="1" count="1" selected="0">
            <x v="634"/>
          </reference>
          <reference field="2" count="1" selected="0">
            <x v="635"/>
          </reference>
          <reference field="3" count="1" selected="0">
            <x v="637"/>
          </reference>
          <reference field="4" count="1">
            <x v="640"/>
          </reference>
        </references>
      </pivotArea>
    </format>
    <format dxfId="6154">
      <pivotArea dataOnly="0" labelOnly="1" fieldPosition="0">
        <references count="5">
          <reference field="0" count="1" selected="0">
            <x v="160"/>
          </reference>
          <reference field="1" count="1" selected="0">
            <x v="635"/>
          </reference>
          <reference field="2" count="1" selected="0">
            <x v="636"/>
          </reference>
          <reference field="3" count="1" selected="0">
            <x v="638"/>
          </reference>
          <reference field="4" count="1">
            <x v="641"/>
          </reference>
        </references>
      </pivotArea>
    </format>
    <format dxfId="6153">
      <pivotArea dataOnly="0" labelOnly="1" fieldPosition="0">
        <references count="5">
          <reference field="0" count="1" selected="0">
            <x v="161"/>
          </reference>
          <reference field="1" count="1" selected="0">
            <x v="636"/>
          </reference>
          <reference field="2" count="1" selected="0">
            <x v="637"/>
          </reference>
          <reference field="3" count="1" selected="0">
            <x v="639"/>
          </reference>
          <reference field="4" count="1">
            <x v="642"/>
          </reference>
        </references>
      </pivotArea>
    </format>
    <format dxfId="6152">
      <pivotArea dataOnly="0" labelOnly="1" fieldPosition="0">
        <references count="5">
          <reference field="0" count="1" selected="0">
            <x v="162"/>
          </reference>
          <reference field="1" count="1" selected="0">
            <x v="637"/>
          </reference>
          <reference field="2" count="1" selected="0">
            <x v="638"/>
          </reference>
          <reference field="3" count="1" selected="0">
            <x v="640"/>
          </reference>
          <reference field="4" count="1">
            <x v="643"/>
          </reference>
        </references>
      </pivotArea>
    </format>
    <format dxfId="6151">
      <pivotArea dataOnly="0" labelOnly="1" fieldPosition="0">
        <references count="5">
          <reference field="0" count="1" selected="0">
            <x v="163"/>
          </reference>
          <reference field="1" count="1" selected="0">
            <x v="638"/>
          </reference>
          <reference field="2" count="1" selected="0">
            <x v="639"/>
          </reference>
          <reference field="3" count="1" selected="0">
            <x v="641"/>
          </reference>
          <reference field="4" count="1">
            <x v="644"/>
          </reference>
        </references>
      </pivotArea>
    </format>
    <format dxfId="6150">
      <pivotArea dataOnly="0" labelOnly="1" fieldPosition="0">
        <references count="5">
          <reference field="0" count="1" selected="0">
            <x v="164"/>
          </reference>
          <reference field="1" count="1" selected="0">
            <x v="639"/>
          </reference>
          <reference field="2" count="1" selected="0">
            <x v="640"/>
          </reference>
          <reference field="3" count="1" selected="0">
            <x v="642"/>
          </reference>
          <reference field="4" count="1">
            <x v="645"/>
          </reference>
        </references>
      </pivotArea>
    </format>
    <format dxfId="6149">
      <pivotArea dataOnly="0" labelOnly="1" fieldPosition="0">
        <references count="5">
          <reference field="0" count="1" selected="0">
            <x v="165"/>
          </reference>
          <reference field="1" count="1" selected="0">
            <x v="640"/>
          </reference>
          <reference field="2" count="1" selected="0">
            <x v="641"/>
          </reference>
          <reference field="3" count="1" selected="0">
            <x v="643"/>
          </reference>
          <reference field="4" count="1">
            <x v="646"/>
          </reference>
        </references>
      </pivotArea>
    </format>
    <format dxfId="6148">
      <pivotArea dataOnly="0" labelOnly="1" fieldPosition="0">
        <references count="5">
          <reference field="0" count="1" selected="0">
            <x v="166"/>
          </reference>
          <reference field="1" count="1" selected="0">
            <x v="641"/>
          </reference>
          <reference field="2" count="1" selected="0">
            <x v="642"/>
          </reference>
          <reference field="3" count="1" selected="0">
            <x v="644"/>
          </reference>
          <reference field="4" count="1">
            <x v="647"/>
          </reference>
        </references>
      </pivotArea>
    </format>
    <format dxfId="6147">
      <pivotArea dataOnly="0" labelOnly="1" fieldPosition="0">
        <references count="5">
          <reference field="0" count="1" selected="0">
            <x v="167"/>
          </reference>
          <reference field="1" count="1" selected="0">
            <x v="642"/>
          </reference>
          <reference field="2" count="1" selected="0">
            <x v="643"/>
          </reference>
          <reference field="3" count="1" selected="0">
            <x v="645"/>
          </reference>
          <reference field="4" count="1">
            <x v="648"/>
          </reference>
        </references>
      </pivotArea>
    </format>
    <format dxfId="6146">
      <pivotArea dataOnly="0" labelOnly="1" fieldPosition="0">
        <references count="5">
          <reference field="0" count="1" selected="0">
            <x v="168"/>
          </reference>
          <reference field="1" count="1" selected="0">
            <x v="643"/>
          </reference>
          <reference field="2" count="1" selected="0">
            <x v="644"/>
          </reference>
          <reference field="3" count="1" selected="0">
            <x v="646"/>
          </reference>
          <reference field="4" count="1">
            <x v="649"/>
          </reference>
        </references>
      </pivotArea>
    </format>
    <format dxfId="6145">
      <pivotArea dataOnly="0" labelOnly="1" fieldPosition="0">
        <references count="5">
          <reference field="0" count="1" selected="0">
            <x v="169"/>
          </reference>
          <reference field="1" count="1" selected="0">
            <x v="644"/>
          </reference>
          <reference field="2" count="1" selected="0">
            <x v="645"/>
          </reference>
          <reference field="3" count="1" selected="0">
            <x v="647"/>
          </reference>
          <reference field="4" count="1">
            <x v="650"/>
          </reference>
        </references>
      </pivotArea>
    </format>
    <format dxfId="6144">
      <pivotArea dataOnly="0" labelOnly="1" fieldPosition="0">
        <references count="5">
          <reference field="0" count="1" selected="0">
            <x v="170"/>
          </reference>
          <reference field="1" count="1" selected="0">
            <x v="645"/>
          </reference>
          <reference field="2" count="1" selected="0">
            <x v="646"/>
          </reference>
          <reference field="3" count="1" selected="0">
            <x v="648"/>
          </reference>
          <reference field="4" count="1">
            <x v="651"/>
          </reference>
        </references>
      </pivotArea>
    </format>
    <format dxfId="6143">
      <pivotArea dataOnly="0" labelOnly="1" fieldPosition="0">
        <references count="5">
          <reference field="0" count="1" selected="0">
            <x v="171"/>
          </reference>
          <reference field="1" count="1" selected="0">
            <x v="646"/>
          </reference>
          <reference field="2" count="1" selected="0">
            <x v="647"/>
          </reference>
          <reference field="3" count="1" selected="0">
            <x v="649"/>
          </reference>
          <reference field="4" count="1">
            <x v="652"/>
          </reference>
        </references>
      </pivotArea>
    </format>
    <format dxfId="6142">
      <pivotArea dataOnly="0" labelOnly="1" fieldPosition="0">
        <references count="5">
          <reference field="0" count="1" selected="0">
            <x v="172"/>
          </reference>
          <reference field="1" count="1" selected="0">
            <x v="647"/>
          </reference>
          <reference field="2" count="1" selected="0">
            <x v="648"/>
          </reference>
          <reference field="3" count="1" selected="0">
            <x v="650"/>
          </reference>
          <reference field="4" count="1">
            <x v="653"/>
          </reference>
        </references>
      </pivotArea>
    </format>
    <format dxfId="6141">
      <pivotArea dataOnly="0" labelOnly="1" fieldPosition="0">
        <references count="5">
          <reference field="0" count="1" selected="0">
            <x v="173"/>
          </reference>
          <reference field="1" count="1" selected="0">
            <x v="648"/>
          </reference>
          <reference field="2" count="1" selected="0">
            <x v="649"/>
          </reference>
          <reference field="3" count="1" selected="0">
            <x v="651"/>
          </reference>
          <reference field="4" count="1">
            <x v="654"/>
          </reference>
        </references>
      </pivotArea>
    </format>
    <format dxfId="6140">
      <pivotArea dataOnly="0" labelOnly="1" fieldPosition="0">
        <references count="5">
          <reference field="0" count="1" selected="0">
            <x v="174"/>
          </reference>
          <reference field="1" count="1" selected="0">
            <x v="649"/>
          </reference>
          <reference field="2" count="1" selected="0">
            <x v="650"/>
          </reference>
          <reference field="3" count="1" selected="0">
            <x v="652"/>
          </reference>
          <reference field="4" count="1">
            <x v="655"/>
          </reference>
        </references>
      </pivotArea>
    </format>
    <format dxfId="6139">
      <pivotArea dataOnly="0" labelOnly="1" fieldPosition="0">
        <references count="5">
          <reference field="0" count="1" selected="0">
            <x v="175"/>
          </reference>
          <reference field="1" count="1" selected="0">
            <x v="650"/>
          </reference>
          <reference field="2" count="1" selected="0">
            <x v="651"/>
          </reference>
          <reference field="3" count="1" selected="0">
            <x v="653"/>
          </reference>
          <reference field="4" count="1">
            <x v="656"/>
          </reference>
        </references>
      </pivotArea>
    </format>
    <format dxfId="6138">
      <pivotArea dataOnly="0" labelOnly="1" fieldPosition="0">
        <references count="5">
          <reference field="0" count="1" selected="0">
            <x v="176"/>
          </reference>
          <reference field="1" count="1" selected="0">
            <x v="651"/>
          </reference>
          <reference field="2" count="1" selected="0">
            <x v="652"/>
          </reference>
          <reference field="3" count="1" selected="0">
            <x v="654"/>
          </reference>
          <reference field="4" count="1">
            <x v="657"/>
          </reference>
        </references>
      </pivotArea>
    </format>
    <format dxfId="6137">
      <pivotArea dataOnly="0" labelOnly="1" fieldPosition="0">
        <references count="5">
          <reference field="0" count="1" selected="0">
            <x v="177"/>
          </reference>
          <reference field="1" count="1" selected="0">
            <x v="652"/>
          </reference>
          <reference field="2" count="1" selected="0">
            <x v="653"/>
          </reference>
          <reference field="3" count="1" selected="0">
            <x v="655"/>
          </reference>
          <reference field="4" count="1">
            <x v="658"/>
          </reference>
        </references>
      </pivotArea>
    </format>
    <format dxfId="6136">
      <pivotArea dataOnly="0" labelOnly="1" fieldPosition="0">
        <references count="5">
          <reference field="0" count="1" selected="0">
            <x v="178"/>
          </reference>
          <reference field="1" count="1" selected="0">
            <x v="653"/>
          </reference>
          <reference field="2" count="1" selected="0">
            <x v="654"/>
          </reference>
          <reference field="3" count="1" selected="0">
            <x v="656"/>
          </reference>
          <reference field="4" count="1">
            <x v="659"/>
          </reference>
        </references>
      </pivotArea>
    </format>
    <format dxfId="6135">
      <pivotArea dataOnly="0" labelOnly="1" fieldPosition="0">
        <references count="5">
          <reference field="0" count="1" selected="0">
            <x v="179"/>
          </reference>
          <reference field="1" count="1" selected="0">
            <x v="654"/>
          </reference>
          <reference field="2" count="1" selected="0">
            <x v="655"/>
          </reference>
          <reference field="3" count="1" selected="0">
            <x v="657"/>
          </reference>
          <reference field="4" count="1">
            <x v="660"/>
          </reference>
        </references>
      </pivotArea>
    </format>
    <format dxfId="6134">
      <pivotArea dataOnly="0" labelOnly="1" fieldPosition="0">
        <references count="5">
          <reference field="0" count="1" selected="0">
            <x v="180"/>
          </reference>
          <reference field="1" count="1" selected="0">
            <x v="655"/>
          </reference>
          <reference field="2" count="1" selected="0">
            <x v="656"/>
          </reference>
          <reference field="3" count="1" selected="0">
            <x v="658"/>
          </reference>
          <reference field="4" count="1">
            <x v="661"/>
          </reference>
        </references>
      </pivotArea>
    </format>
    <format dxfId="6133">
      <pivotArea dataOnly="0" labelOnly="1" fieldPosition="0">
        <references count="5">
          <reference field="0" count="1" selected="0">
            <x v="181"/>
          </reference>
          <reference field="1" count="1" selected="0">
            <x v="656"/>
          </reference>
          <reference field="2" count="1" selected="0">
            <x v="657"/>
          </reference>
          <reference field="3" count="1" selected="0">
            <x v="659"/>
          </reference>
          <reference field="4" count="1">
            <x v="662"/>
          </reference>
        </references>
      </pivotArea>
    </format>
    <format dxfId="6132">
      <pivotArea dataOnly="0" labelOnly="1" fieldPosition="0">
        <references count="5">
          <reference field="0" count="1" selected="0">
            <x v="182"/>
          </reference>
          <reference field="1" count="1" selected="0">
            <x v="657"/>
          </reference>
          <reference field="2" count="1" selected="0">
            <x v="658"/>
          </reference>
          <reference field="3" count="1" selected="0">
            <x v="660"/>
          </reference>
          <reference field="4" count="1">
            <x v="663"/>
          </reference>
        </references>
      </pivotArea>
    </format>
    <format dxfId="6131">
      <pivotArea dataOnly="0" labelOnly="1" fieldPosition="0">
        <references count="5">
          <reference field="0" count="1" selected="0">
            <x v="183"/>
          </reference>
          <reference field="1" count="1" selected="0">
            <x v="658"/>
          </reference>
          <reference field="2" count="1" selected="0">
            <x v="659"/>
          </reference>
          <reference field="3" count="1" selected="0">
            <x v="661"/>
          </reference>
          <reference field="4" count="1">
            <x v="664"/>
          </reference>
        </references>
      </pivotArea>
    </format>
    <format dxfId="6130">
      <pivotArea dataOnly="0" labelOnly="1" fieldPosition="0">
        <references count="5">
          <reference field="0" count="1" selected="0">
            <x v="184"/>
          </reference>
          <reference field="1" count="1" selected="0">
            <x v="659"/>
          </reference>
          <reference field="2" count="1" selected="0">
            <x v="660"/>
          </reference>
          <reference field="3" count="1" selected="0">
            <x v="662"/>
          </reference>
          <reference field="4" count="1">
            <x v="665"/>
          </reference>
        </references>
      </pivotArea>
    </format>
    <format dxfId="6129">
      <pivotArea dataOnly="0" labelOnly="1" fieldPosition="0">
        <references count="5">
          <reference field="0" count="1" selected="0">
            <x v="185"/>
          </reference>
          <reference field="1" count="1" selected="0">
            <x v="660"/>
          </reference>
          <reference field="2" count="1" selected="0">
            <x v="661"/>
          </reference>
          <reference field="3" count="1" selected="0">
            <x v="663"/>
          </reference>
          <reference field="4" count="1">
            <x v="666"/>
          </reference>
        </references>
      </pivotArea>
    </format>
    <format dxfId="6128">
      <pivotArea dataOnly="0" labelOnly="1" fieldPosition="0">
        <references count="5">
          <reference field="0" count="1" selected="0">
            <x v="186"/>
          </reference>
          <reference field="1" count="1" selected="0">
            <x v="661"/>
          </reference>
          <reference field="2" count="1" selected="0">
            <x v="662"/>
          </reference>
          <reference field="3" count="1" selected="0">
            <x v="664"/>
          </reference>
          <reference field="4" count="1">
            <x v="667"/>
          </reference>
        </references>
      </pivotArea>
    </format>
    <format dxfId="6127">
      <pivotArea dataOnly="0" labelOnly="1" fieldPosition="0">
        <references count="5">
          <reference field="0" count="1" selected="0">
            <x v="187"/>
          </reference>
          <reference field="1" count="1" selected="0">
            <x v="662"/>
          </reference>
          <reference field="2" count="1" selected="0">
            <x v="663"/>
          </reference>
          <reference field="3" count="1" selected="0">
            <x v="665"/>
          </reference>
          <reference field="4" count="1">
            <x v="668"/>
          </reference>
        </references>
      </pivotArea>
    </format>
    <format dxfId="6126">
      <pivotArea dataOnly="0" labelOnly="1" fieldPosition="0">
        <references count="5">
          <reference field="0" count="1" selected="0">
            <x v="188"/>
          </reference>
          <reference field="1" count="1" selected="0">
            <x v="663"/>
          </reference>
          <reference field="2" count="1" selected="0">
            <x v="664"/>
          </reference>
          <reference field="3" count="1" selected="0">
            <x v="666"/>
          </reference>
          <reference field="4" count="1">
            <x v="669"/>
          </reference>
        </references>
      </pivotArea>
    </format>
    <format dxfId="6125">
      <pivotArea dataOnly="0" labelOnly="1" fieldPosition="0">
        <references count="5">
          <reference field="0" count="1" selected="0">
            <x v="189"/>
          </reference>
          <reference field="1" count="1" selected="0">
            <x v="664"/>
          </reference>
          <reference field="2" count="1" selected="0">
            <x v="665"/>
          </reference>
          <reference field="3" count="1" selected="0">
            <x v="667"/>
          </reference>
          <reference field="4" count="1">
            <x v="670"/>
          </reference>
        </references>
      </pivotArea>
    </format>
    <format dxfId="6124">
      <pivotArea dataOnly="0" labelOnly="1" fieldPosition="0">
        <references count="5">
          <reference field="0" count="1" selected="0">
            <x v="190"/>
          </reference>
          <reference field="1" count="1" selected="0">
            <x v="665"/>
          </reference>
          <reference field="2" count="1" selected="0">
            <x v="666"/>
          </reference>
          <reference field="3" count="1" selected="0">
            <x v="668"/>
          </reference>
          <reference field="4" count="1">
            <x v="671"/>
          </reference>
        </references>
      </pivotArea>
    </format>
    <format dxfId="6123">
      <pivotArea dataOnly="0" labelOnly="1" fieldPosition="0">
        <references count="5">
          <reference field="0" count="1" selected="0">
            <x v="191"/>
          </reference>
          <reference field="1" count="1" selected="0">
            <x v="666"/>
          </reference>
          <reference field="2" count="1" selected="0">
            <x v="667"/>
          </reference>
          <reference field="3" count="1" selected="0">
            <x v="669"/>
          </reference>
          <reference field="4" count="1">
            <x v="672"/>
          </reference>
        </references>
      </pivotArea>
    </format>
    <format dxfId="6122">
      <pivotArea dataOnly="0" labelOnly="1" fieldPosition="0">
        <references count="5">
          <reference field="0" count="1" selected="0">
            <x v="192"/>
          </reference>
          <reference field="1" count="1" selected="0">
            <x v="667"/>
          </reference>
          <reference field="2" count="1" selected="0">
            <x v="668"/>
          </reference>
          <reference field="3" count="1" selected="0">
            <x v="670"/>
          </reference>
          <reference field="4" count="1">
            <x v="673"/>
          </reference>
        </references>
      </pivotArea>
    </format>
    <format dxfId="6121">
      <pivotArea dataOnly="0" labelOnly="1" fieldPosition="0">
        <references count="5">
          <reference field="0" count="1" selected="0">
            <x v="193"/>
          </reference>
          <reference field="1" count="1" selected="0">
            <x v="668"/>
          </reference>
          <reference field="2" count="1" selected="0">
            <x v="669"/>
          </reference>
          <reference field="3" count="1" selected="0">
            <x v="671"/>
          </reference>
          <reference field="4" count="1">
            <x v="674"/>
          </reference>
        </references>
      </pivotArea>
    </format>
    <format dxfId="6120">
      <pivotArea dataOnly="0" labelOnly="1" fieldPosition="0">
        <references count="5">
          <reference field="0" count="1" selected="0">
            <x v="194"/>
          </reference>
          <reference field="1" count="1" selected="0">
            <x v="669"/>
          </reference>
          <reference field="2" count="1" selected="0">
            <x v="670"/>
          </reference>
          <reference field="3" count="1" selected="0">
            <x v="672"/>
          </reference>
          <reference field="4" count="1">
            <x v="675"/>
          </reference>
        </references>
      </pivotArea>
    </format>
    <format dxfId="6119">
      <pivotArea dataOnly="0" labelOnly="1" fieldPosition="0">
        <references count="5">
          <reference field="0" count="1" selected="0">
            <x v="195"/>
          </reference>
          <reference field="1" count="1" selected="0">
            <x v="670"/>
          </reference>
          <reference field="2" count="1" selected="0">
            <x v="671"/>
          </reference>
          <reference field="3" count="1" selected="0">
            <x v="673"/>
          </reference>
          <reference field="4" count="1">
            <x v="676"/>
          </reference>
        </references>
      </pivotArea>
    </format>
    <format dxfId="6118">
      <pivotArea dataOnly="0" labelOnly="1" fieldPosition="0">
        <references count="5">
          <reference field="0" count="1" selected="0">
            <x v="196"/>
          </reference>
          <reference field="1" count="1" selected="0">
            <x v="671"/>
          </reference>
          <reference field="2" count="1" selected="0">
            <x v="672"/>
          </reference>
          <reference field="3" count="1" selected="0">
            <x v="674"/>
          </reference>
          <reference field="4" count="1">
            <x v="677"/>
          </reference>
        </references>
      </pivotArea>
    </format>
    <format dxfId="6117">
      <pivotArea dataOnly="0" labelOnly="1" fieldPosition="0">
        <references count="5">
          <reference field="0" count="1" selected="0">
            <x v="197"/>
          </reference>
          <reference field="1" count="1" selected="0">
            <x v="672"/>
          </reference>
          <reference field="2" count="1" selected="0">
            <x v="673"/>
          </reference>
          <reference field="3" count="1" selected="0">
            <x v="675"/>
          </reference>
          <reference field="4" count="1">
            <x v="678"/>
          </reference>
        </references>
      </pivotArea>
    </format>
    <format dxfId="6116">
      <pivotArea dataOnly="0" labelOnly="1" fieldPosition="0">
        <references count="5">
          <reference field="0" count="1" selected="0">
            <x v="198"/>
          </reference>
          <reference field="1" count="1" selected="0">
            <x v="673"/>
          </reference>
          <reference field="2" count="1" selected="0">
            <x v="674"/>
          </reference>
          <reference field="3" count="1" selected="0">
            <x v="676"/>
          </reference>
          <reference field="4" count="1">
            <x v="679"/>
          </reference>
        </references>
      </pivotArea>
    </format>
    <format dxfId="6115">
      <pivotArea dataOnly="0" labelOnly="1" fieldPosition="0">
        <references count="5">
          <reference field="0" count="1" selected="0">
            <x v="199"/>
          </reference>
          <reference field="1" count="1" selected="0">
            <x v="674"/>
          </reference>
          <reference field="2" count="1" selected="0">
            <x v="675"/>
          </reference>
          <reference field="3" count="1" selected="0">
            <x v="677"/>
          </reference>
          <reference field="4" count="1">
            <x v="680"/>
          </reference>
        </references>
      </pivotArea>
    </format>
    <format dxfId="6114">
      <pivotArea dataOnly="0" labelOnly="1" fieldPosition="0">
        <references count="5">
          <reference field="0" count="1" selected="0">
            <x v="200"/>
          </reference>
          <reference field="1" count="1" selected="0">
            <x v="675"/>
          </reference>
          <reference field="2" count="1" selected="0">
            <x v="676"/>
          </reference>
          <reference field="3" count="1" selected="0">
            <x v="678"/>
          </reference>
          <reference field="4" count="1">
            <x v="681"/>
          </reference>
        </references>
      </pivotArea>
    </format>
    <format dxfId="6113">
      <pivotArea dataOnly="0" labelOnly="1" fieldPosition="0">
        <references count="5">
          <reference field="0" count="1" selected="0">
            <x v="201"/>
          </reference>
          <reference field="1" count="1" selected="0">
            <x v="676"/>
          </reference>
          <reference field="2" count="1" selected="0">
            <x v="677"/>
          </reference>
          <reference field="3" count="1" selected="0">
            <x v="679"/>
          </reference>
          <reference field="4" count="1">
            <x v="682"/>
          </reference>
        </references>
      </pivotArea>
    </format>
    <format dxfId="6112">
      <pivotArea dataOnly="0" labelOnly="1" fieldPosition="0">
        <references count="5">
          <reference field="0" count="1" selected="0">
            <x v="202"/>
          </reference>
          <reference field="1" count="1" selected="0">
            <x v="677"/>
          </reference>
          <reference field="2" count="1" selected="0">
            <x v="678"/>
          </reference>
          <reference field="3" count="1" selected="0">
            <x v="680"/>
          </reference>
          <reference field="4" count="1">
            <x v="683"/>
          </reference>
        </references>
      </pivotArea>
    </format>
    <format dxfId="6111">
      <pivotArea dataOnly="0" labelOnly="1" fieldPosition="0">
        <references count="5">
          <reference field="0" count="1" selected="0">
            <x v="203"/>
          </reference>
          <reference field="1" count="1" selected="0">
            <x v="678"/>
          </reference>
          <reference field="2" count="1" selected="0">
            <x v="679"/>
          </reference>
          <reference field="3" count="1" selected="0">
            <x v="681"/>
          </reference>
          <reference field="4" count="1">
            <x v="684"/>
          </reference>
        </references>
      </pivotArea>
    </format>
    <format dxfId="6110">
      <pivotArea dataOnly="0" labelOnly="1" fieldPosition="0">
        <references count="5">
          <reference field="0" count="1" selected="0">
            <x v="204"/>
          </reference>
          <reference field="1" count="1" selected="0">
            <x v="679"/>
          </reference>
          <reference field="2" count="1" selected="0">
            <x v="680"/>
          </reference>
          <reference field="3" count="1" selected="0">
            <x v="682"/>
          </reference>
          <reference field="4" count="1">
            <x v="685"/>
          </reference>
        </references>
      </pivotArea>
    </format>
    <format dxfId="6109">
      <pivotArea dataOnly="0" labelOnly="1" fieldPosition="0">
        <references count="5">
          <reference field="0" count="1" selected="0">
            <x v="205"/>
          </reference>
          <reference field="1" count="1" selected="0">
            <x v="680"/>
          </reference>
          <reference field="2" count="1" selected="0">
            <x v="681"/>
          </reference>
          <reference field="3" count="1" selected="0">
            <x v="683"/>
          </reference>
          <reference field="4" count="1">
            <x v="686"/>
          </reference>
        </references>
      </pivotArea>
    </format>
    <format dxfId="6108">
      <pivotArea dataOnly="0" labelOnly="1" fieldPosition="0">
        <references count="5">
          <reference field="0" count="1" selected="0">
            <x v="206"/>
          </reference>
          <reference field="1" count="1" selected="0">
            <x v="681"/>
          </reference>
          <reference field="2" count="1" selected="0">
            <x v="682"/>
          </reference>
          <reference field="3" count="1" selected="0">
            <x v="684"/>
          </reference>
          <reference field="4" count="1">
            <x v="687"/>
          </reference>
        </references>
      </pivotArea>
    </format>
    <format dxfId="6107">
      <pivotArea dataOnly="0" labelOnly="1" fieldPosition="0">
        <references count="5">
          <reference field="0" count="1" selected="0">
            <x v="207"/>
          </reference>
          <reference field="1" count="1" selected="0">
            <x v="682"/>
          </reference>
          <reference field="2" count="1" selected="0">
            <x v="683"/>
          </reference>
          <reference field="3" count="1" selected="0">
            <x v="685"/>
          </reference>
          <reference field="4" count="1">
            <x v="688"/>
          </reference>
        </references>
      </pivotArea>
    </format>
    <format dxfId="6106">
      <pivotArea dataOnly="0" labelOnly="1" fieldPosition="0">
        <references count="5">
          <reference field="0" count="1" selected="0">
            <x v="208"/>
          </reference>
          <reference field="1" count="1" selected="0">
            <x v="683"/>
          </reference>
          <reference field="2" count="1" selected="0">
            <x v="684"/>
          </reference>
          <reference field="3" count="1" selected="0">
            <x v="686"/>
          </reference>
          <reference field="4" count="1">
            <x v="689"/>
          </reference>
        </references>
      </pivotArea>
    </format>
    <format dxfId="6105">
      <pivotArea dataOnly="0" labelOnly="1" fieldPosition="0">
        <references count="5">
          <reference field="0" count="1" selected="0">
            <x v="209"/>
          </reference>
          <reference field="1" count="1" selected="0">
            <x v="684"/>
          </reference>
          <reference field="2" count="1" selected="0">
            <x v="685"/>
          </reference>
          <reference field="3" count="1" selected="0">
            <x v="687"/>
          </reference>
          <reference field="4" count="1">
            <x v="690"/>
          </reference>
        </references>
      </pivotArea>
    </format>
    <format dxfId="6104">
      <pivotArea dataOnly="0" labelOnly="1" fieldPosition="0">
        <references count="5">
          <reference field="0" count="1" selected="0">
            <x v="210"/>
          </reference>
          <reference field="1" count="1" selected="0">
            <x v="685"/>
          </reference>
          <reference field="2" count="1" selected="0">
            <x v="686"/>
          </reference>
          <reference field="3" count="1" selected="0">
            <x v="688"/>
          </reference>
          <reference field="4" count="1">
            <x v="691"/>
          </reference>
        </references>
      </pivotArea>
    </format>
    <format dxfId="6103">
      <pivotArea dataOnly="0" labelOnly="1" fieldPosition="0">
        <references count="5">
          <reference field="0" count="1" selected="0">
            <x v="211"/>
          </reference>
          <reference field="1" count="1" selected="0">
            <x v="686"/>
          </reference>
          <reference field="2" count="1" selected="0">
            <x v="687"/>
          </reference>
          <reference field="3" count="1" selected="0">
            <x v="689"/>
          </reference>
          <reference field="4" count="1">
            <x v="692"/>
          </reference>
        </references>
      </pivotArea>
    </format>
    <format dxfId="6102">
      <pivotArea dataOnly="0" labelOnly="1" fieldPosition="0">
        <references count="5">
          <reference field="0" count="1" selected="0">
            <x v="212"/>
          </reference>
          <reference field="1" count="1" selected="0">
            <x v="687"/>
          </reference>
          <reference field="2" count="1" selected="0">
            <x v="688"/>
          </reference>
          <reference field="3" count="1" selected="0">
            <x v="690"/>
          </reference>
          <reference field="4" count="1">
            <x v="693"/>
          </reference>
        </references>
      </pivotArea>
    </format>
    <format dxfId="6101">
      <pivotArea dataOnly="0" labelOnly="1" fieldPosition="0">
        <references count="5">
          <reference field="0" count="1" selected="0">
            <x v="213"/>
          </reference>
          <reference field="1" count="1" selected="0">
            <x v="688"/>
          </reference>
          <reference field="2" count="1" selected="0">
            <x v="689"/>
          </reference>
          <reference field="3" count="1" selected="0">
            <x v="691"/>
          </reference>
          <reference field="4" count="1">
            <x v="694"/>
          </reference>
        </references>
      </pivotArea>
    </format>
    <format dxfId="6100">
      <pivotArea dataOnly="0" labelOnly="1" fieldPosition="0">
        <references count="5">
          <reference field="0" count="1" selected="0">
            <x v="214"/>
          </reference>
          <reference field="1" count="1" selected="0">
            <x v="689"/>
          </reference>
          <reference field="2" count="1" selected="0">
            <x v="690"/>
          </reference>
          <reference field="3" count="1" selected="0">
            <x v="692"/>
          </reference>
          <reference field="4" count="1">
            <x v="695"/>
          </reference>
        </references>
      </pivotArea>
    </format>
    <format dxfId="6099">
      <pivotArea dataOnly="0" labelOnly="1" fieldPosition="0">
        <references count="5">
          <reference field="0" count="1" selected="0">
            <x v="215"/>
          </reference>
          <reference field="1" count="1" selected="0">
            <x v="690"/>
          </reference>
          <reference field="2" count="1" selected="0">
            <x v="691"/>
          </reference>
          <reference field="3" count="1" selected="0">
            <x v="693"/>
          </reference>
          <reference field="4" count="1">
            <x v="696"/>
          </reference>
        </references>
      </pivotArea>
    </format>
    <format dxfId="6098">
      <pivotArea dataOnly="0" labelOnly="1" fieldPosition="0">
        <references count="5">
          <reference field="0" count="1" selected="0">
            <x v="216"/>
          </reference>
          <reference field="1" count="1" selected="0">
            <x v="691"/>
          </reference>
          <reference field="2" count="1" selected="0">
            <x v="692"/>
          </reference>
          <reference field="3" count="1" selected="0">
            <x v="694"/>
          </reference>
          <reference field="4" count="1">
            <x v="697"/>
          </reference>
        </references>
      </pivotArea>
    </format>
    <format dxfId="6097">
      <pivotArea dataOnly="0" labelOnly="1" fieldPosition="0">
        <references count="5">
          <reference field="0" count="1" selected="0">
            <x v="217"/>
          </reference>
          <reference field="1" count="1" selected="0">
            <x v="692"/>
          </reference>
          <reference field="2" count="1" selected="0">
            <x v="693"/>
          </reference>
          <reference field="3" count="1" selected="0">
            <x v="695"/>
          </reference>
          <reference field="4" count="1">
            <x v="698"/>
          </reference>
        </references>
      </pivotArea>
    </format>
    <format dxfId="6096">
      <pivotArea dataOnly="0" labelOnly="1" fieldPosition="0">
        <references count="5">
          <reference field="0" count="1" selected="0">
            <x v="218"/>
          </reference>
          <reference field="1" count="1" selected="0">
            <x v="693"/>
          </reference>
          <reference field="2" count="1" selected="0">
            <x v="694"/>
          </reference>
          <reference field="3" count="1" selected="0">
            <x v="696"/>
          </reference>
          <reference field="4" count="1">
            <x v="699"/>
          </reference>
        </references>
      </pivotArea>
    </format>
    <format dxfId="6095">
      <pivotArea dataOnly="0" labelOnly="1" fieldPosition="0">
        <references count="5">
          <reference field="0" count="1" selected="0">
            <x v="219"/>
          </reference>
          <reference field="1" count="1" selected="0">
            <x v="694"/>
          </reference>
          <reference field="2" count="1" selected="0">
            <x v="695"/>
          </reference>
          <reference field="3" count="1" selected="0">
            <x v="697"/>
          </reference>
          <reference field="4" count="1">
            <x v="700"/>
          </reference>
        </references>
      </pivotArea>
    </format>
    <format dxfId="6094">
      <pivotArea dataOnly="0" labelOnly="1" fieldPosition="0">
        <references count="5">
          <reference field="0" count="1" selected="0">
            <x v="220"/>
          </reference>
          <reference field="1" count="1" selected="0">
            <x v="695"/>
          </reference>
          <reference field="2" count="1" selected="0">
            <x v="696"/>
          </reference>
          <reference field="3" count="1" selected="0">
            <x v="698"/>
          </reference>
          <reference field="4" count="1">
            <x v="701"/>
          </reference>
        </references>
      </pivotArea>
    </format>
    <format dxfId="6093">
      <pivotArea dataOnly="0" labelOnly="1" fieldPosition="0">
        <references count="5">
          <reference field="0" count="1" selected="0">
            <x v="221"/>
          </reference>
          <reference field="1" count="1" selected="0">
            <x v="696"/>
          </reference>
          <reference field="2" count="1" selected="0">
            <x v="697"/>
          </reference>
          <reference field="3" count="1" selected="0">
            <x v="699"/>
          </reference>
          <reference field="4" count="1">
            <x v="702"/>
          </reference>
        </references>
      </pivotArea>
    </format>
    <format dxfId="6092">
      <pivotArea dataOnly="0" labelOnly="1" fieldPosition="0">
        <references count="5">
          <reference field="0" count="1" selected="0">
            <x v="222"/>
          </reference>
          <reference field="1" count="1" selected="0">
            <x v="697"/>
          </reference>
          <reference field="2" count="1" selected="0">
            <x v="698"/>
          </reference>
          <reference field="3" count="1" selected="0">
            <x v="700"/>
          </reference>
          <reference field="4" count="1">
            <x v="703"/>
          </reference>
        </references>
      </pivotArea>
    </format>
    <format dxfId="6091">
      <pivotArea dataOnly="0" labelOnly="1" fieldPosition="0">
        <references count="5">
          <reference field="0" count="1" selected="0">
            <x v="223"/>
          </reference>
          <reference field="1" count="1" selected="0">
            <x v="698"/>
          </reference>
          <reference field="2" count="1" selected="0">
            <x v="699"/>
          </reference>
          <reference field="3" count="1" selected="0">
            <x v="701"/>
          </reference>
          <reference field="4" count="1">
            <x v="704"/>
          </reference>
        </references>
      </pivotArea>
    </format>
    <format dxfId="6090">
      <pivotArea dataOnly="0" labelOnly="1" fieldPosition="0">
        <references count="5">
          <reference field="0" count="1" selected="0">
            <x v="224"/>
          </reference>
          <reference field="1" count="1" selected="0">
            <x v="699"/>
          </reference>
          <reference field="2" count="1" selected="0">
            <x v="700"/>
          </reference>
          <reference field="3" count="1" selected="0">
            <x v="702"/>
          </reference>
          <reference field="4" count="1">
            <x v="705"/>
          </reference>
        </references>
      </pivotArea>
    </format>
    <format dxfId="6089">
      <pivotArea dataOnly="0" labelOnly="1" fieldPosition="0">
        <references count="5">
          <reference field="0" count="1" selected="0">
            <x v="225"/>
          </reference>
          <reference field="1" count="1" selected="0">
            <x v="700"/>
          </reference>
          <reference field="2" count="1" selected="0">
            <x v="701"/>
          </reference>
          <reference field="3" count="1" selected="0">
            <x v="703"/>
          </reference>
          <reference field="4" count="1">
            <x v="706"/>
          </reference>
        </references>
      </pivotArea>
    </format>
    <format dxfId="6088">
      <pivotArea dataOnly="0" labelOnly="1" fieldPosition="0">
        <references count="5">
          <reference field="0" count="1" selected="0">
            <x v="226"/>
          </reference>
          <reference field="1" count="1" selected="0">
            <x v="701"/>
          </reference>
          <reference field="2" count="1" selected="0">
            <x v="702"/>
          </reference>
          <reference field="3" count="1" selected="0">
            <x v="704"/>
          </reference>
          <reference field="4" count="1">
            <x v="707"/>
          </reference>
        </references>
      </pivotArea>
    </format>
    <format dxfId="6087">
      <pivotArea dataOnly="0" labelOnly="1" fieldPosition="0">
        <references count="5">
          <reference field="0" count="1" selected="0">
            <x v="227"/>
          </reference>
          <reference field="1" count="1" selected="0">
            <x v="702"/>
          </reference>
          <reference field="2" count="1" selected="0">
            <x v="703"/>
          </reference>
          <reference field="3" count="1" selected="0">
            <x v="705"/>
          </reference>
          <reference field="4" count="1">
            <x v="708"/>
          </reference>
        </references>
      </pivotArea>
    </format>
    <format dxfId="6086">
      <pivotArea dataOnly="0" labelOnly="1" fieldPosition="0">
        <references count="5">
          <reference field="0" count="1" selected="0">
            <x v="228"/>
          </reference>
          <reference field="1" count="1" selected="0">
            <x v="703"/>
          </reference>
          <reference field="2" count="1" selected="0">
            <x v="704"/>
          </reference>
          <reference field="3" count="1" selected="0">
            <x v="706"/>
          </reference>
          <reference field="4" count="1">
            <x v="709"/>
          </reference>
        </references>
      </pivotArea>
    </format>
    <format dxfId="6085">
      <pivotArea dataOnly="0" labelOnly="1" fieldPosition="0">
        <references count="5">
          <reference field="0" count="1" selected="0">
            <x v="229"/>
          </reference>
          <reference field="1" count="1" selected="0">
            <x v="704"/>
          </reference>
          <reference field="2" count="1" selected="0">
            <x v="705"/>
          </reference>
          <reference field="3" count="1" selected="0">
            <x v="707"/>
          </reference>
          <reference field="4" count="1">
            <x v="710"/>
          </reference>
        </references>
      </pivotArea>
    </format>
    <format dxfId="6084">
      <pivotArea dataOnly="0" labelOnly="1" fieldPosition="0">
        <references count="5">
          <reference field="0" count="1" selected="0">
            <x v="230"/>
          </reference>
          <reference field="1" count="1" selected="0">
            <x v="705"/>
          </reference>
          <reference field="2" count="1" selected="0">
            <x v="706"/>
          </reference>
          <reference field="3" count="1" selected="0">
            <x v="708"/>
          </reference>
          <reference field="4" count="1">
            <x v="711"/>
          </reference>
        </references>
      </pivotArea>
    </format>
    <format dxfId="6083">
      <pivotArea dataOnly="0" labelOnly="1" fieldPosition="0">
        <references count="5">
          <reference field="0" count="1" selected="0">
            <x v="231"/>
          </reference>
          <reference field="1" count="1" selected="0">
            <x v="706"/>
          </reference>
          <reference field="2" count="1" selected="0">
            <x v="707"/>
          </reference>
          <reference field="3" count="1" selected="0">
            <x v="709"/>
          </reference>
          <reference field="4" count="1">
            <x v="712"/>
          </reference>
        </references>
      </pivotArea>
    </format>
    <format dxfId="6082">
      <pivotArea dataOnly="0" labelOnly="1" fieldPosition="0">
        <references count="5">
          <reference field="0" count="1" selected="0">
            <x v="232"/>
          </reference>
          <reference field="1" count="1" selected="0">
            <x v="707"/>
          </reference>
          <reference field="2" count="1" selected="0">
            <x v="708"/>
          </reference>
          <reference field="3" count="1" selected="0">
            <x v="710"/>
          </reference>
          <reference field="4" count="1">
            <x v="713"/>
          </reference>
        </references>
      </pivotArea>
    </format>
    <format dxfId="6081">
      <pivotArea dataOnly="0" labelOnly="1" fieldPosition="0">
        <references count="5">
          <reference field="0" count="1" selected="0">
            <x v="233"/>
          </reference>
          <reference field="1" count="1" selected="0">
            <x v="708"/>
          </reference>
          <reference field="2" count="1" selected="0">
            <x v="709"/>
          </reference>
          <reference field="3" count="1" selected="0">
            <x v="711"/>
          </reference>
          <reference field="4" count="1">
            <x v="714"/>
          </reference>
        </references>
      </pivotArea>
    </format>
    <format dxfId="6080">
      <pivotArea dataOnly="0" labelOnly="1" fieldPosition="0">
        <references count="5">
          <reference field="0" count="1" selected="0">
            <x v="234"/>
          </reference>
          <reference field="1" count="1" selected="0">
            <x v="709"/>
          </reference>
          <reference field="2" count="1" selected="0">
            <x v="710"/>
          </reference>
          <reference field="3" count="1" selected="0">
            <x v="712"/>
          </reference>
          <reference field="4" count="1">
            <x v="715"/>
          </reference>
        </references>
      </pivotArea>
    </format>
    <format dxfId="6079">
      <pivotArea dataOnly="0" labelOnly="1" fieldPosition="0">
        <references count="5">
          <reference field="0" count="1" selected="0">
            <x v="235"/>
          </reference>
          <reference field="1" count="1" selected="0">
            <x v="710"/>
          </reference>
          <reference field="2" count="1" selected="0">
            <x v="711"/>
          </reference>
          <reference field="3" count="1" selected="0">
            <x v="713"/>
          </reference>
          <reference field="4" count="1">
            <x v="716"/>
          </reference>
        </references>
      </pivotArea>
    </format>
    <format dxfId="6078">
      <pivotArea dataOnly="0" labelOnly="1" fieldPosition="0">
        <references count="5">
          <reference field="0" count="1" selected="0">
            <x v="236"/>
          </reference>
          <reference field="1" count="1" selected="0">
            <x v="711"/>
          </reference>
          <reference field="2" count="1" selected="0">
            <x v="712"/>
          </reference>
          <reference field="3" count="1" selected="0">
            <x v="714"/>
          </reference>
          <reference field="4" count="1">
            <x v="717"/>
          </reference>
        </references>
      </pivotArea>
    </format>
    <format dxfId="6077">
      <pivotArea dataOnly="0" labelOnly="1" fieldPosition="0">
        <references count="5">
          <reference field="0" count="1" selected="0">
            <x v="237"/>
          </reference>
          <reference field="1" count="1" selected="0">
            <x v="712"/>
          </reference>
          <reference field="2" count="1" selected="0">
            <x v="713"/>
          </reference>
          <reference field="3" count="1" selected="0">
            <x v="715"/>
          </reference>
          <reference field="4" count="1">
            <x v="718"/>
          </reference>
        </references>
      </pivotArea>
    </format>
    <format dxfId="6076">
      <pivotArea dataOnly="0" labelOnly="1" fieldPosition="0">
        <references count="5">
          <reference field="0" count="1" selected="0">
            <x v="238"/>
          </reference>
          <reference field="1" count="1" selected="0">
            <x v="713"/>
          </reference>
          <reference field="2" count="1" selected="0">
            <x v="714"/>
          </reference>
          <reference field="3" count="1" selected="0">
            <x v="716"/>
          </reference>
          <reference field="4" count="1">
            <x v="719"/>
          </reference>
        </references>
      </pivotArea>
    </format>
    <format dxfId="6075">
      <pivotArea dataOnly="0" labelOnly="1" fieldPosition="0">
        <references count="5">
          <reference field="0" count="1" selected="0">
            <x v="239"/>
          </reference>
          <reference field="1" count="1" selected="0">
            <x v="714"/>
          </reference>
          <reference field="2" count="1" selected="0">
            <x v="715"/>
          </reference>
          <reference field="3" count="1" selected="0">
            <x v="717"/>
          </reference>
          <reference field="4" count="1">
            <x v="720"/>
          </reference>
        </references>
      </pivotArea>
    </format>
    <format dxfId="6074">
      <pivotArea dataOnly="0" labelOnly="1" fieldPosition="0">
        <references count="5">
          <reference field="0" count="1" selected="0">
            <x v="240"/>
          </reference>
          <reference field="1" count="1" selected="0">
            <x v="715"/>
          </reference>
          <reference field="2" count="1" selected="0">
            <x v="716"/>
          </reference>
          <reference field="3" count="1" selected="0">
            <x v="718"/>
          </reference>
          <reference field="4" count="1">
            <x v="721"/>
          </reference>
        </references>
      </pivotArea>
    </format>
    <format dxfId="6073">
      <pivotArea dataOnly="0" labelOnly="1" fieldPosition="0">
        <references count="5">
          <reference field="0" count="1" selected="0">
            <x v="241"/>
          </reference>
          <reference field="1" count="1" selected="0">
            <x v="716"/>
          </reference>
          <reference field="2" count="1" selected="0">
            <x v="717"/>
          </reference>
          <reference field="3" count="1" selected="0">
            <x v="719"/>
          </reference>
          <reference field="4" count="1">
            <x v="722"/>
          </reference>
        </references>
      </pivotArea>
    </format>
    <format dxfId="6072">
      <pivotArea dataOnly="0" labelOnly="1" fieldPosition="0">
        <references count="5">
          <reference field="0" count="1" selected="0">
            <x v="242"/>
          </reference>
          <reference field="1" count="1" selected="0">
            <x v="717"/>
          </reference>
          <reference field="2" count="1" selected="0">
            <x v="718"/>
          </reference>
          <reference field="3" count="1" selected="0">
            <x v="720"/>
          </reference>
          <reference field="4" count="1">
            <x v="723"/>
          </reference>
        </references>
      </pivotArea>
    </format>
    <format dxfId="6071">
      <pivotArea dataOnly="0" labelOnly="1" fieldPosition="0">
        <references count="5">
          <reference field="0" count="1" selected="0">
            <x v="243"/>
          </reference>
          <reference field="1" count="1" selected="0">
            <x v="718"/>
          </reference>
          <reference field="2" count="1" selected="0">
            <x v="719"/>
          </reference>
          <reference field="3" count="1" selected="0">
            <x v="721"/>
          </reference>
          <reference field="4" count="1">
            <x v="724"/>
          </reference>
        </references>
      </pivotArea>
    </format>
    <format dxfId="6070">
      <pivotArea dataOnly="0" labelOnly="1" fieldPosition="0">
        <references count="5">
          <reference field="0" count="1" selected="0">
            <x v="244"/>
          </reference>
          <reference field="1" count="1" selected="0">
            <x v="719"/>
          </reference>
          <reference field="2" count="1" selected="0">
            <x v="720"/>
          </reference>
          <reference field="3" count="1" selected="0">
            <x v="722"/>
          </reference>
          <reference field="4" count="1">
            <x v="725"/>
          </reference>
        </references>
      </pivotArea>
    </format>
    <format dxfId="6069">
      <pivotArea dataOnly="0" labelOnly="1" fieldPosition="0">
        <references count="5">
          <reference field="0" count="1" selected="0">
            <x v="245"/>
          </reference>
          <reference field="1" count="1" selected="0">
            <x v="720"/>
          </reference>
          <reference field="2" count="1" selected="0">
            <x v="721"/>
          </reference>
          <reference field="3" count="1" selected="0">
            <x v="723"/>
          </reference>
          <reference field="4" count="1">
            <x v="726"/>
          </reference>
        </references>
      </pivotArea>
    </format>
    <format dxfId="6068">
      <pivotArea dataOnly="0" labelOnly="1" fieldPosition="0">
        <references count="5">
          <reference field="0" count="1" selected="0">
            <x v="246"/>
          </reference>
          <reference field="1" count="1" selected="0">
            <x v="721"/>
          </reference>
          <reference field="2" count="1" selected="0">
            <x v="722"/>
          </reference>
          <reference field="3" count="1" selected="0">
            <x v="724"/>
          </reference>
          <reference field="4" count="1">
            <x v="727"/>
          </reference>
        </references>
      </pivotArea>
    </format>
    <format dxfId="6067">
      <pivotArea dataOnly="0" labelOnly="1" fieldPosition="0">
        <references count="5">
          <reference field="0" count="1" selected="0">
            <x v="247"/>
          </reference>
          <reference field="1" count="1" selected="0">
            <x v="722"/>
          </reference>
          <reference field="2" count="1" selected="0">
            <x v="723"/>
          </reference>
          <reference field="3" count="1" selected="0">
            <x v="725"/>
          </reference>
          <reference field="4" count="1">
            <x v="728"/>
          </reference>
        </references>
      </pivotArea>
    </format>
    <format dxfId="6066">
      <pivotArea dataOnly="0" labelOnly="1" fieldPosition="0">
        <references count="5">
          <reference field="0" count="1" selected="0">
            <x v="248"/>
          </reference>
          <reference field="1" count="1" selected="0">
            <x v="723"/>
          </reference>
          <reference field="2" count="1" selected="0">
            <x v="724"/>
          </reference>
          <reference field="3" count="1" selected="0">
            <x v="726"/>
          </reference>
          <reference field="4" count="1">
            <x v="729"/>
          </reference>
        </references>
      </pivotArea>
    </format>
    <format dxfId="6065">
      <pivotArea dataOnly="0" labelOnly="1" fieldPosition="0">
        <references count="5">
          <reference field="0" count="1" selected="0">
            <x v="249"/>
          </reference>
          <reference field="1" count="1" selected="0">
            <x v="724"/>
          </reference>
          <reference field="2" count="1" selected="0">
            <x v="725"/>
          </reference>
          <reference field="3" count="1" selected="0">
            <x v="727"/>
          </reference>
          <reference field="4" count="1">
            <x v="730"/>
          </reference>
        </references>
      </pivotArea>
    </format>
    <format dxfId="6064">
      <pivotArea dataOnly="0" labelOnly="1" fieldPosition="0">
        <references count="5">
          <reference field="0" count="1" selected="0">
            <x v="250"/>
          </reference>
          <reference field="1" count="1" selected="0">
            <x v="725"/>
          </reference>
          <reference field="2" count="1" selected="0">
            <x v="726"/>
          </reference>
          <reference field="3" count="1" selected="0">
            <x v="728"/>
          </reference>
          <reference field="4" count="1">
            <x v="731"/>
          </reference>
        </references>
      </pivotArea>
    </format>
    <format dxfId="6063">
      <pivotArea dataOnly="0" labelOnly="1" fieldPosition="0">
        <references count="5">
          <reference field="0" count="1" selected="0">
            <x v="251"/>
          </reference>
          <reference field="1" count="1" selected="0">
            <x v="726"/>
          </reference>
          <reference field="2" count="1" selected="0">
            <x v="727"/>
          </reference>
          <reference field="3" count="1" selected="0">
            <x v="729"/>
          </reference>
          <reference field="4" count="1">
            <x v="732"/>
          </reference>
        </references>
      </pivotArea>
    </format>
    <format dxfId="6062">
      <pivotArea dataOnly="0" labelOnly="1" fieldPosition="0">
        <references count="5">
          <reference field="0" count="1" selected="0">
            <x v="252"/>
          </reference>
          <reference field="1" count="1" selected="0">
            <x v="727"/>
          </reference>
          <reference field="2" count="1" selected="0">
            <x v="728"/>
          </reference>
          <reference field="3" count="1" selected="0">
            <x v="730"/>
          </reference>
          <reference field="4" count="1">
            <x v="733"/>
          </reference>
        </references>
      </pivotArea>
    </format>
    <format dxfId="6061">
      <pivotArea dataOnly="0" labelOnly="1" fieldPosition="0">
        <references count="5">
          <reference field="0" count="1" selected="0">
            <x v="253"/>
          </reference>
          <reference field="1" count="1" selected="0">
            <x v="728"/>
          </reference>
          <reference field="2" count="1" selected="0">
            <x v="729"/>
          </reference>
          <reference field="3" count="1" selected="0">
            <x v="731"/>
          </reference>
          <reference field="4" count="1">
            <x v="734"/>
          </reference>
        </references>
      </pivotArea>
    </format>
    <format dxfId="6060">
      <pivotArea dataOnly="0" labelOnly="1" fieldPosition="0">
        <references count="5">
          <reference field="0" count="1" selected="0">
            <x v="254"/>
          </reference>
          <reference field="1" count="1" selected="0">
            <x v="729"/>
          </reference>
          <reference field="2" count="1" selected="0">
            <x v="730"/>
          </reference>
          <reference field="3" count="1" selected="0">
            <x v="732"/>
          </reference>
          <reference field="4" count="1">
            <x v="735"/>
          </reference>
        </references>
      </pivotArea>
    </format>
    <format dxfId="6059">
      <pivotArea dataOnly="0" labelOnly="1" fieldPosition="0">
        <references count="5">
          <reference field="0" count="1" selected="0">
            <x v="255"/>
          </reference>
          <reference field="1" count="1" selected="0">
            <x v="730"/>
          </reference>
          <reference field="2" count="1" selected="0">
            <x v="731"/>
          </reference>
          <reference field="3" count="1" selected="0">
            <x v="733"/>
          </reference>
          <reference field="4" count="1">
            <x v="736"/>
          </reference>
        </references>
      </pivotArea>
    </format>
    <format dxfId="6058">
      <pivotArea dataOnly="0" labelOnly="1" fieldPosition="0">
        <references count="5">
          <reference field="0" count="1" selected="0">
            <x v="256"/>
          </reference>
          <reference field="1" count="1" selected="0">
            <x v="731"/>
          </reference>
          <reference field="2" count="1" selected="0">
            <x v="732"/>
          </reference>
          <reference field="3" count="1" selected="0">
            <x v="734"/>
          </reference>
          <reference field="4" count="1">
            <x v="737"/>
          </reference>
        </references>
      </pivotArea>
    </format>
    <format dxfId="6057">
      <pivotArea dataOnly="0" labelOnly="1" fieldPosition="0">
        <references count="5">
          <reference field="0" count="1" selected="0">
            <x v="257"/>
          </reference>
          <reference field="1" count="1" selected="0">
            <x v="732"/>
          </reference>
          <reference field="2" count="1" selected="0">
            <x v="733"/>
          </reference>
          <reference field="3" count="1" selected="0">
            <x v="735"/>
          </reference>
          <reference field="4" count="1">
            <x v="738"/>
          </reference>
        </references>
      </pivotArea>
    </format>
    <format dxfId="6056">
      <pivotArea dataOnly="0" labelOnly="1" fieldPosition="0">
        <references count="5">
          <reference field="0" count="1" selected="0">
            <x v="258"/>
          </reference>
          <reference field="1" count="1" selected="0">
            <x v="733"/>
          </reference>
          <reference field="2" count="1" selected="0">
            <x v="734"/>
          </reference>
          <reference field="3" count="1" selected="0">
            <x v="736"/>
          </reference>
          <reference field="4" count="1">
            <x v="739"/>
          </reference>
        </references>
      </pivotArea>
    </format>
    <format dxfId="6055">
      <pivotArea dataOnly="0" labelOnly="1" fieldPosition="0">
        <references count="5">
          <reference field="0" count="1" selected="0">
            <x v="259"/>
          </reference>
          <reference field="1" count="1" selected="0">
            <x v="734"/>
          </reference>
          <reference field="2" count="1" selected="0">
            <x v="735"/>
          </reference>
          <reference field="3" count="1" selected="0">
            <x v="737"/>
          </reference>
          <reference field="4" count="1">
            <x v="740"/>
          </reference>
        </references>
      </pivotArea>
    </format>
    <format dxfId="6054">
      <pivotArea dataOnly="0" labelOnly="1" fieldPosition="0">
        <references count="5">
          <reference field="0" count="1" selected="0">
            <x v="260"/>
          </reference>
          <reference field="1" count="1" selected="0">
            <x v="735"/>
          </reference>
          <reference field="2" count="1" selected="0">
            <x v="736"/>
          </reference>
          <reference field="3" count="1" selected="0">
            <x v="738"/>
          </reference>
          <reference field="4" count="1">
            <x v="741"/>
          </reference>
        </references>
      </pivotArea>
    </format>
    <format dxfId="6053">
      <pivotArea dataOnly="0" labelOnly="1" fieldPosition="0">
        <references count="5">
          <reference field="0" count="1" selected="0">
            <x v="261"/>
          </reference>
          <reference field="1" count="1" selected="0">
            <x v="736"/>
          </reference>
          <reference field="2" count="1" selected="0">
            <x v="737"/>
          </reference>
          <reference field="3" count="1" selected="0">
            <x v="739"/>
          </reference>
          <reference field="4" count="1">
            <x v="742"/>
          </reference>
        </references>
      </pivotArea>
    </format>
    <format dxfId="6052">
      <pivotArea dataOnly="0" labelOnly="1" fieldPosition="0">
        <references count="5">
          <reference field="0" count="1" selected="0">
            <x v="262"/>
          </reference>
          <reference field="1" count="1" selected="0">
            <x v="737"/>
          </reference>
          <reference field="2" count="1" selected="0">
            <x v="738"/>
          </reference>
          <reference field="3" count="1" selected="0">
            <x v="740"/>
          </reference>
          <reference field="4" count="1">
            <x v="743"/>
          </reference>
        </references>
      </pivotArea>
    </format>
    <format dxfId="6051">
      <pivotArea dataOnly="0" labelOnly="1" fieldPosition="0">
        <references count="5">
          <reference field="0" count="1" selected="0">
            <x v="263"/>
          </reference>
          <reference field="1" count="1" selected="0">
            <x v="738"/>
          </reference>
          <reference field="2" count="1" selected="0">
            <x v="739"/>
          </reference>
          <reference field="3" count="1" selected="0">
            <x v="741"/>
          </reference>
          <reference field="4" count="1">
            <x v="744"/>
          </reference>
        </references>
      </pivotArea>
    </format>
    <format dxfId="6050">
      <pivotArea dataOnly="0" labelOnly="1" fieldPosition="0">
        <references count="5">
          <reference field="0" count="1" selected="0">
            <x v="264"/>
          </reference>
          <reference field="1" count="1" selected="0">
            <x v="739"/>
          </reference>
          <reference field="2" count="1" selected="0">
            <x v="740"/>
          </reference>
          <reference field="3" count="1" selected="0">
            <x v="742"/>
          </reference>
          <reference field="4" count="1">
            <x v="745"/>
          </reference>
        </references>
      </pivotArea>
    </format>
    <format dxfId="6049">
      <pivotArea dataOnly="0" labelOnly="1" fieldPosition="0">
        <references count="5">
          <reference field="0" count="1" selected="0">
            <x v="265"/>
          </reference>
          <reference field="1" count="1" selected="0">
            <x v="740"/>
          </reference>
          <reference field="2" count="1" selected="0">
            <x v="741"/>
          </reference>
          <reference field="3" count="1" selected="0">
            <x v="743"/>
          </reference>
          <reference field="4" count="1">
            <x v="746"/>
          </reference>
        </references>
      </pivotArea>
    </format>
    <format dxfId="6048">
      <pivotArea dataOnly="0" labelOnly="1" fieldPosition="0">
        <references count="5">
          <reference field="0" count="1" selected="0">
            <x v="266"/>
          </reference>
          <reference field="1" count="1" selected="0">
            <x v="741"/>
          </reference>
          <reference field="2" count="1" selected="0">
            <x v="742"/>
          </reference>
          <reference field="3" count="1" selected="0">
            <x v="744"/>
          </reference>
          <reference field="4" count="1">
            <x v="747"/>
          </reference>
        </references>
      </pivotArea>
    </format>
    <format dxfId="6047">
      <pivotArea dataOnly="0" labelOnly="1" fieldPosition="0">
        <references count="5">
          <reference field="0" count="1" selected="0">
            <x v="267"/>
          </reference>
          <reference field="1" count="1" selected="0">
            <x v="742"/>
          </reference>
          <reference field="2" count="1" selected="0">
            <x v="743"/>
          </reference>
          <reference field="3" count="1" selected="0">
            <x v="745"/>
          </reference>
          <reference field="4" count="1">
            <x v="748"/>
          </reference>
        </references>
      </pivotArea>
    </format>
    <format dxfId="6046">
      <pivotArea dataOnly="0" labelOnly="1" fieldPosition="0">
        <references count="5">
          <reference field="0" count="1" selected="0">
            <x v="268"/>
          </reference>
          <reference field="1" count="1" selected="0">
            <x v="743"/>
          </reference>
          <reference field="2" count="1" selected="0">
            <x v="744"/>
          </reference>
          <reference field="3" count="1" selected="0">
            <x v="746"/>
          </reference>
          <reference field="4" count="1">
            <x v="749"/>
          </reference>
        </references>
      </pivotArea>
    </format>
    <format dxfId="6045">
      <pivotArea dataOnly="0" labelOnly="1" fieldPosition="0">
        <references count="5">
          <reference field="0" count="1" selected="0">
            <x v="269"/>
          </reference>
          <reference field="1" count="1" selected="0">
            <x v="744"/>
          </reference>
          <reference field="2" count="1" selected="0">
            <x v="745"/>
          </reference>
          <reference field="3" count="1" selected="0">
            <x v="747"/>
          </reference>
          <reference field="4" count="1">
            <x v="750"/>
          </reference>
        </references>
      </pivotArea>
    </format>
    <format dxfId="6044">
      <pivotArea dataOnly="0" labelOnly="1" fieldPosition="0">
        <references count="5">
          <reference field="0" count="1" selected="0">
            <x v="270"/>
          </reference>
          <reference field="1" count="1" selected="0">
            <x v="745"/>
          </reference>
          <reference field="2" count="1" selected="0">
            <x v="746"/>
          </reference>
          <reference field="3" count="1" selected="0">
            <x v="748"/>
          </reference>
          <reference field="4" count="1">
            <x v="751"/>
          </reference>
        </references>
      </pivotArea>
    </format>
    <format dxfId="6043">
      <pivotArea dataOnly="0" labelOnly="1" fieldPosition="0">
        <references count="5">
          <reference field="0" count="1" selected="0">
            <x v="271"/>
          </reference>
          <reference field="1" count="1" selected="0">
            <x v="746"/>
          </reference>
          <reference field="2" count="1" selected="0">
            <x v="747"/>
          </reference>
          <reference field="3" count="1" selected="0">
            <x v="749"/>
          </reference>
          <reference field="4" count="1">
            <x v="752"/>
          </reference>
        </references>
      </pivotArea>
    </format>
    <format dxfId="6042">
      <pivotArea dataOnly="0" labelOnly="1" fieldPosition="0">
        <references count="5">
          <reference field="0" count="1" selected="0">
            <x v="272"/>
          </reference>
          <reference field="1" count="1" selected="0">
            <x v="747"/>
          </reference>
          <reference field="2" count="1" selected="0">
            <x v="748"/>
          </reference>
          <reference field="3" count="1" selected="0">
            <x v="750"/>
          </reference>
          <reference field="4" count="1">
            <x v="753"/>
          </reference>
        </references>
      </pivotArea>
    </format>
    <format dxfId="6041">
      <pivotArea dataOnly="0" labelOnly="1" fieldPosition="0">
        <references count="5">
          <reference field="0" count="1" selected="0">
            <x v="273"/>
          </reference>
          <reference field="1" count="1" selected="0">
            <x v="748"/>
          </reference>
          <reference field="2" count="1" selected="0">
            <x v="749"/>
          </reference>
          <reference field="3" count="1" selected="0">
            <x v="751"/>
          </reference>
          <reference field="4" count="1">
            <x v="754"/>
          </reference>
        </references>
      </pivotArea>
    </format>
    <format dxfId="6040">
      <pivotArea dataOnly="0" labelOnly="1" fieldPosition="0">
        <references count="5">
          <reference field="0" count="1" selected="0">
            <x v="274"/>
          </reference>
          <reference field="1" count="1" selected="0">
            <x v="749"/>
          </reference>
          <reference field="2" count="1" selected="0">
            <x v="750"/>
          </reference>
          <reference field="3" count="1" selected="0">
            <x v="752"/>
          </reference>
          <reference field="4" count="1">
            <x v="755"/>
          </reference>
        </references>
      </pivotArea>
    </format>
    <format dxfId="6039">
      <pivotArea dataOnly="0" labelOnly="1" fieldPosition="0">
        <references count="5">
          <reference field="0" count="1" selected="0">
            <x v="275"/>
          </reference>
          <reference field="1" count="1" selected="0">
            <x v="750"/>
          </reference>
          <reference field="2" count="1" selected="0">
            <x v="751"/>
          </reference>
          <reference field="3" count="1" selected="0">
            <x v="753"/>
          </reference>
          <reference field="4" count="1">
            <x v="756"/>
          </reference>
        </references>
      </pivotArea>
    </format>
    <format dxfId="6038">
      <pivotArea dataOnly="0" labelOnly="1" fieldPosition="0">
        <references count="5">
          <reference field="0" count="1" selected="0">
            <x v="276"/>
          </reference>
          <reference field="1" count="1" selected="0">
            <x v="751"/>
          </reference>
          <reference field="2" count="1" selected="0">
            <x v="752"/>
          </reference>
          <reference field="3" count="1" selected="0">
            <x v="754"/>
          </reference>
          <reference field="4" count="1">
            <x v="757"/>
          </reference>
        </references>
      </pivotArea>
    </format>
    <format dxfId="6037">
      <pivotArea dataOnly="0" labelOnly="1" fieldPosition="0">
        <references count="5">
          <reference field="0" count="1" selected="0">
            <x v="277"/>
          </reference>
          <reference field="1" count="1" selected="0">
            <x v="752"/>
          </reference>
          <reference field="2" count="1" selected="0">
            <x v="753"/>
          </reference>
          <reference field="3" count="1" selected="0">
            <x v="755"/>
          </reference>
          <reference field="4" count="1">
            <x v="758"/>
          </reference>
        </references>
      </pivotArea>
    </format>
    <format dxfId="6036">
      <pivotArea dataOnly="0" labelOnly="1" fieldPosition="0">
        <references count="5">
          <reference field="0" count="1" selected="0">
            <x v="278"/>
          </reference>
          <reference field="1" count="1" selected="0">
            <x v="753"/>
          </reference>
          <reference field="2" count="1" selected="0">
            <x v="754"/>
          </reference>
          <reference field="3" count="1" selected="0">
            <x v="756"/>
          </reference>
          <reference field="4" count="1">
            <x v="759"/>
          </reference>
        </references>
      </pivotArea>
    </format>
    <format dxfId="6035">
      <pivotArea dataOnly="0" labelOnly="1" fieldPosition="0">
        <references count="5">
          <reference field="0" count="1" selected="0">
            <x v="279"/>
          </reference>
          <reference field="1" count="1" selected="0">
            <x v="754"/>
          </reference>
          <reference field="2" count="1" selected="0">
            <x v="755"/>
          </reference>
          <reference field="3" count="1" selected="0">
            <x v="757"/>
          </reference>
          <reference field="4" count="1">
            <x v="760"/>
          </reference>
        </references>
      </pivotArea>
    </format>
    <format dxfId="6034">
      <pivotArea dataOnly="0" labelOnly="1" fieldPosition="0">
        <references count="5">
          <reference field="0" count="1" selected="0">
            <x v="280"/>
          </reference>
          <reference field="1" count="1" selected="0">
            <x v="755"/>
          </reference>
          <reference field="2" count="1" selected="0">
            <x v="756"/>
          </reference>
          <reference field="3" count="1" selected="0">
            <x v="758"/>
          </reference>
          <reference field="4" count="1">
            <x v="761"/>
          </reference>
        </references>
      </pivotArea>
    </format>
    <format dxfId="6033">
      <pivotArea dataOnly="0" labelOnly="1" fieldPosition="0">
        <references count="5">
          <reference field="0" count="1" selected="0">
            <x v="281"/>
          </reference>
          <reference field="1" count="1" selected="0">
            <x v="756"/>
          </reference>
          <reference field="2" count="1" selected="0">
            <x v="757"/>
          </reference>
          <reference field="3" count="1" selected="0">
            <x v="759"/>
          </reference>
          <reference field="4" count="1">
            <x v="762"/>
          </reference>
        </references>
      </pivotArea>
    </format>
    <format dxfId="6032">
      <pivotArea dataOnly="0" labelOnly="1" fieldPosition="0">
        <references count="5">
          <reference field="0" count="1" selected="0">
            <x v="282"/>
          </reference>
          <reference field="1" count="1" selected="0">
            <x v="757"/>
          </reference>
          <reference field="2" count="1" selected="0">
            <x v="758"/>
          </reference>
          <reference field="3" count="1" selected="0">
            <x v="760"/>
          </reference>
          <reference field="4" count="1">
            <x v="763"/>
          </reference>
        </references>
      </pivotArea>
    </format>
    <format dxfId="6031">
      <pivotArea dataOnly="0" labelOnly="1" fieldPosition="0">
        <references count="5">
          <reference field="0" count="1" selected="0">
            <x v="283"/>
          </reference>
          <reference field="1" count="1" selected="0">
            <x v="758"/>
          </reference>
          <reference field="2" count="1" selected="0">
            <x v="759"/>
          </reference>
          <reference field="3" count="1" selected="0">
            <x v="761"/>
          </reference>
          <reference field="4" count="1">
            <x v="764"/>
          </reference>
        </references>
      </pivotArea>
    </format>
    <format dxfId="6030">
      <pivotArea dataOnly="0" labelOnly="1" fieldPosition="0">
        <references count="5">
          <reference field="0" count="1" selected="0">
            <x v="284"/>
          </reference>
          <reference field="1" count="1" selected="0">
            <x v="759"/>
          </reference>
          <reference field="2" count="1" selected="0">
            <x v="760"/>
          </reference>
          <reference field="3" count="1" selected="0">
            <x v="762"/>
          </reference>
          <reference field="4" count="1">
            <x v="765"/>
          </reference>
        </references>
      </pivotArea>
    </format>
    <format dxfId="6029">
      <pivotArea dataOnly="0" labelOnly="1" fieldPosition="0">
        <references count="5">
          <reference field="0" count="1" selected="0">
            <x v="285"/>
          </reference>
          <reference field="1" count="1" selected="0">
            <x v="760"/>
          </reference>
          <reference field="2" count="1" selected="0">
            <x v="761"/>
          </reference>
          <reference field="3" count="1" selected="0">
            <x v="763"/>
          </reference>
          <reference field="4" count="1">
            <x v="766"/>
          </reference>
        </references>
      </pivotArea>
    </format>
    <format dxfId="6028">
      <pivotArea dataOnly="0" labelOnly="1" fieldPosition="0">
        <references count="5">
          <reference field="0" count="1" selected="0">
            <x v="286"/>
          </reference>
          <reference field="1" count="1" selected="0">
            <x v="761"/>
          </reference>
          <reference field="2" count="1" selected="0">
            <x v="762"/>
          </reference>
          <reference field="3" count="1" selected="0">
            <x v="764"/>
          </reference>
          <reference field="4" count="1">
            <x v="767"/>
          </reference>
        </references>
      </pivotArea>
    </format>
    <format dxfId="6027">
      <pivotArea dataOnly="0" labelOnly="1" fieldPosition="0">
        <references count="5">
          <reference field="0" count="1" selected="0">
            <x v="287"/>
          </reference>
          <reference field="1" count="1" selected="0">
            <x v="762"/>
          </reference>
          <reference field="2" count="1" selected="0">
            <x v="763"/>
          </reference>
          <reference field="3" count="1" selected="0">
            <x v="765"/>
          </reference>
          <reference field="4" count="1">
            <x v="768"/>
          </reference>
        </references>
      </pivotArea>
    </format>
    <format dxfId="6026">
      <pivotArea dataOnly="0" labelOnly="1" fieldPosition="0">
        <references count="5">
          <reference field="0" count="1" selected="0">
            <x v="288"/>
          </reference>
          <reference field="1" count="1" selected="0">
            <x v="763"/>
          </reference>
          <reference field="2" count="1" selected="0">
            <x v="764"/>
          </reference>
          <reference field="3" count="1" selected="0">
            <x v="766"/>
          </reference>
          <reference field="4" count="1">
            <x v="769"/>
          </reference>
        </references>
      </pivotArea>
    </format>
    <format dxfId="6025">
      <pivotArea dataOnly="0" labelOnly="1" fieldPosition="0">
        <references count="5">
          <reference field="0" count="1" selected="0">
            <x v="289"/>
          </reference>
          <reference field="1" count="1" selected="0">
            <x v="764"/>
          </reference>
          <reference field="2" count="1" selected="0">
            <x v="765"/>
          </reference>
          <reference field="3" count="1" selected="0">
            <x v="767"/>
          </reference>
          <reference field="4" count="1">
            <x v="770"/>
          </reference>
        </references>
      </pivotArea>
    </format>
    <format dxfId="6024">
      <pivotArea dataOnly="0" labelOnly="1" fieldPosition="0">
        <references count="5">
          <reference field="0" count="1" selected="0">
            <x v="290"/>
          </reference>
          <reference field="1" count="1" selected="0">
            <x v="765"/>
          </reference>
          <reference field="2" count="1" selected="0">
            <x v="766"/>
          </reference>
          <reference field="3" count="1" selected="0">
            <x v="768"/>
          </reference>
          <reference field="4" count="1">
            <x v="771"/>
          </reference>
        </references>
      </pivotArea>
    </format>
    <format dxfId="6023">
      <pivotArea dataOnly="0" labelOnly="1" fieldPosition="0">
        <references count="5">
          <reference field="0" count="1" selected="0">
            <x v="291"/>
          </reference>
          <reference field="1" count="1" selected="0">
            <x v="766"/>
          </reference>
          <reference field="2" count="1" selected="0">
            <x v="767"/>
          </reference>
          <reference field="3" count="1" selected="0">
            <x v="769"/>
          </reference>
          <reference field="4" count="1">
            <x v="772"/>
          </reference>
        </references>
      </pivotArea>
    </format>
    <format dxfId="6022">
      <pivotArea dataOnly="0" labelOnly="1" fieldPosition="0">
        <references count="5">
          <reference field="0" count="1" selected="0">
            <x v="292"/>
          </reference>
          <reference field="1" count="1" selected="0">
            <x v="767"/>
          </reference>
          <reference field="2" count="1" selected="0">
            <x v="768"/>
          </reference>
          <reference field="3" count="1" selected="0">
            <x v="770"/>
          </reference>
          <reference field="4" count="1">
            <x v="773"/>
          </reference>
        </references>
      </pivotArea>
    </format>
    <format dxfId="6021">
      <pivotArea dataOnly="0" labelOnly="1" fieldPosition="0">
        <references count="5">
          <reference field="0" count="1" selected="0">
            <x v="293"/>
          </reference>
          <reference field="1" count="1" selected="0">
            <x v="768"/>
          </reference>
          <reference field="2" count="1" selected="0">
            <x v="769"/>
          </reference>
          <reference field="3" count="1" selected="0">
            <x v="771"/>
          </reference>
          <reference field="4" count="1">
            <x v="774"/>
          </reference>
        </references>
      </pivotArea>
    </format>
    <format dxfId="6020">
      <pivotArea dataOnly="0" labelOnly="1" fieldPosition="0">
        <references count="5">
          <reference field="0" count="1" selected="0">
            <x v="294"/>
          </reference>
          <reference field="1" count="1" selected="0">
            <x v="769"/>
          </reference>
          <reference field="2" count="1" selected="0">
            <x v="770"/>
          </reference>
          <reference field="3" count="1" selected="0">
            <x v="772"/>
          </reference>
          <reference field="4" count="1">
            <x v="775"/>
          </reference>
        </references>
      </pivotArea>
    </format>
    <format dxfId="6019">
      <pivotArea dataOnly="0" labelOnly="1" fieldPosition="0">
        <references count="5">
          <reference field="0" count="1" selected="0">
            <x v="295"/>
          </reference>
          <reference field="1" count="1" selected="0">
            <x v="770"/>
          </reference>
          <reference field="2" count="1" selected="0">
            <x v="771"/>
          </reference>
          <reference field="3" count="1" selected="0">
            <x v="773"/>
          </reference>
          <reference field="4" count="1">
            <x v="776"/>
          </reference>
        </references>
      </pivotArea>
    </format>
    <format dxfId="6018">
      <pivotArea dataOnly="0" labelOnly="1" fieldPosition="0">
        <references count="5">
          <reference field="0" count="1" selected="0">
            <x v="296"/>
          </reference>
          <reference field="1" count="1" selected="0">
            <x v="771"/>
          </reference>
          <reference field="2" count="1" selected="0">
            <x v="772"/>
          </reference>
          <reference field="3" count="1" selected="0">
            <x v="774"/>
          </reference>
          <reference field="4" count="1">
            <x v="777"/>
          </reference>
        </references>
      </pivotArea>
    </format>
    <format dxfId="6017">
      <pivotArea dataOnly="0" labelOnly="1" fieldPosition="0">
        <references count="5">
          <reference field="0" count="1" selected="0">
            <x v="297"/>
          </reference>
          <reference field="1" count="1" selected="0">
            <x v="772"/>
          </reference>
          <reference field="2" count="1" selected="0">
            <x v="773"/>
          </reference>
          <reference field="3" count="1" selected="0">
            <x v="775"/>
          </reference>
          <reference field="4" count="1">
            <x v="778"/>
          </reference>
        </references>
      </pivotArea>
    </format>
    <format dxfId="6016">
      <pivotArea dataOnly="0" labelOnly="1" fieldPosition="0">
        <references count="5">
          <reference field="0" count="1" selected="0">
            <x v="298"/>
          </reference>
          <reference field="1" count="1" selected="0">
            <x v="773"/>
          </reference>
          <reference field="2" count="1" selected="0">
            <x v="774"/>
          </reference>
          <reference field="3" count="1" selected="0">
            <x v="776"/>
          </reference>
          <reference field="4" count="1">
            <x v="779"/>
          </reference>
        </references>
      </pivotArea>
    </format>
    <format dxfId="6015">
      <pivotArea dataOnly="0" labelOnly="1" fieldPosition="0">
        <references count="5">
          <reference field="0" count="1" selected="0">
            <x v="299"/>
          </reference>
          <reference field="1" count="1" selected="0">
            <x v="774"/>
          </reference>
          <reference field="2" count="1" selected="0">
            <x v="775"/>
          </reference>
          <reference field="3" count="1" selected="0">
            <x v="777"/>
          </reference>
          <reference field="4" count="1">
            <x v="780"/>
          </reference>
        </references>
      </pivotArea>
    </format>
    <format dxfId="6014">
      <pivotArea dataOnly="0" labelOnly="1" fieldPosition="0">
        <references count="5">
          <reference field="0" count="1" selected="0">
            <x v="300"/>
          </reference>
          <reference field="1" count="1" selected="0">
            <x v="775"/>
          </reference>
          <reference field="2" count="1" selected="0">
            <x v="776"/>
          </reference>
          <reference field="3" count="1" selected="0">
            <x v="778"/>
          </reference>
          <reference field="4" count="1">
            <x v="781"/>
          </reference>
        </references>
      </pivotArea>
    </format>
    <format dxfId="6013">
      <pivotArea dataOnly="0" labelOnly="1" fieldPosition="0">
        <references count="5">
          <reference field="0" count="1" selected="0">
            <x v="301"/>
          </reference>
          <reference field="1" count="1" selected="0">
            <x v="776"/>
          </reference>
          <reference field="2" count="1" selected="0">
            <x v="777"/>
          </reference>
          <reference field="3" count="1" selected="0">
            <x v="779"/>
          </reference>
          <reference field="4" count="1">
            <x v="782"/>
          </reference>
        </references>
      </pivotArea>
    </format>
    <format dxfId="6012">
      <pivotArea dataOnly="0" labelOnly="1" fieldPosition="0">
        <references count="5">
          <reference field="0" count="1" selected="0">
            <x v="302"/>
          </reference>
          <reference field="1" count="1" selected="0">
            <x v="777"/>
          </reference>
          <reference field="2" count="1" selected="0">
            <x v="778"/>
          </reference>
          <reference field="3" count="1" selected="0">
            <x v="780"/>
          </reference>
          <reference field="4" count="1">
            <x v="783"/>
          </reference>
        </references>
      </pivotArea>
    </format>
    <format dxfId="6011">
      <pivotArea dataOnly="0" labelOnly="1" fieldPosition="0">
        <references count="5">
          <reference field="0" count="1" selected="0">
            <x v="303"/>
          </reference>
          <reference field="1" count="1" selected="0">
            <x v="778"/>
          </reference>
          <reference field="2" count="1" selected="0">
            <x v="779"/>
          </reference>
          <reference field="3" count="1" selected="0">
            <x v="781"/>
          </reference>
          <reference field="4" count="1">
            <x v="784"/>
          </reference>
        </references>
      </pivotArea>
    </format>
    <format dxfId="6010">
      <pivotArea dataOnly="0" labelOnly="1" fieldPosition="0">
        <references count="5">
          <reference field="0" count="1" selected="0">
            <x v="304"/>
          </reference>
          <reference field="1" count="1" selected="0">
            <x v="779"/>
          </reference>
          <reference field="2" count="1" selected="0">
            <x v="780"/>
          </reference>
          <reference field="3" count="1" selected="0">
            <x v="782"/>
          </reference>
          <reference field="4" count="1">
            <x v="785"/>
          </reference>
        </references>
      </pivotArea>
    </format>
    <format dxfId="6009">
      <pivotArea dataOnly="0" labelOnly="1" fieldPosition="0">
        <references count="5">
          <reference field="0" count="1" selected="0">
            <x v="305"/>
          </reference>
          <reference field="1" count="1" selected="0">
            <x v="780"/>
          </reference>
          <reference field="2" count="1" selected="0">
            <x v="781"/>
          </reference>
          <reference field="3" count="1" selected="0">
            <x v="783"/>
          </reference>
          <reference field="4" count="1">
            <x v="786"/>
          </reference>
        </references>
      </pivotArea>
    </format>
    <format dxfId="6008">
      <pivotArea dataOnly="0" labelOnly="1" fieldPosition="0">
        <references count="5">
          <reference field="0" count="1" selected="0">
            <x v="306"/>
          </reference>
          <reference field="1" count="1" selected="0">
            <x v="781"/>
          </reference>
          <reference field="2" count="1" selected="0">
            <x v="782"/>
          </reference>
          <reference field="3" count="1" selected="0">
            <x v="784"/>
          </reference>
          <reference field="4" count="1">
            <x v="787"/>
          </reference>
        </references>
      </pivotArea>
    </format>
    <format dxfId="6007">
      <pivotArea dataOnly="0" labelOnly="1" fieldPosition="0">
        <references count="5">
          <reference field="0" count="1" selected="0">
            <x v="307"/>
          </reference>
          <reference field="1" count="1" selected="0">
            <x v="782"/>
          </reference>
          <reference field="2" count="1" selected="0">
            <x v="783"/>
          </reference>
          <reference field="3" count="1" selected="0">
            <x v="785"/>
          </reference>
          <reference field="4" count="1">
            <x v="788"/>
          </reference>
        </references>
      </pivotArea>
    </format>
    <format dxfId="6006">
      <pivotArea dataOnly="0" labelOnly="1" fieldPosition="0">
        <references count="5">
          <reference field="0" count="1" selected="0">
            <x v="308"/>
          </reference>
          <reference field="1" count="1" selected="0">
            <x v="783"/>
          </reference>
          <reference field="2" count="1" selected="0">
            <x v="784"/>
          </reference>
          <reference field="3" count="1" selected="0">
            <x v="786"/>
          </reference>
          <reference field="4" count="1">
            <x v="789"/>
          </reference>
        </references>
      </pivotArea>
    </format>
    <format dxfId="6005">
      <pivotArea dataOnly="0" labelOnly="1" fieldPosition="0">
        <references count="5">
          <reference field="0" count="1" selected="0">
            <x v="309"/>
          </reference>
          <reference field="1" count="1" selected="0">
            <x v="784"/>
          </reference>
          <reference field="2" count="1" selected="0">
            <x v="785"/>
          </reference>
          <reference field="3" count="1" selected="0">
            <x v="787"/>
          </reference>
          <reference field="4" count="1">
            <x v="790"/>
          </reference>
        </references>
      </pivotArea>
    </format>
    <format dxfId="6004">
      <pivotArea dataOnly="0" labelOnly="1" fieldPosition="0">
        <references count="5">
          <reference field="0" count="1" selected="0">
            <x v="310"/>
          </reference>
          <reference field="1" count="1" selected="0">
            <x v="785"/>
          </reference>
          <reference field="2" count="1" selected="0">
            <x v="786"/>
          </reference>
          <reference field="3" count="1" selected="0">
            <x v="788"/>
          </reference>
          <reference field="4" count="1">
            <x v="791"/>
          </reference>
        </references>
      </pivotArea>
    </format>
    <format dxfId="6003">
      <pivotArea dataOnly="0" labelOnly="1" fieldPosition="0">
        <references count="5">
          <reference field="0" count="1" selected="0">
            <x v="311"/>
          </reference>
          <reference field="1" count="1" selected="0">
            <x v="786"/>
          </reference>
          <reference field="2" count="1" selected="0">
            <x v="787"/>
          </reference>
          <reference field="3" count="1" selected="0">
            <x v="789"/>
          </reference>
          <reference field="4" count="1">
            <x v="792"/>
          </reference>
        </references>
      </pivotArea>
    </format>
    <format dxfId="6002">
      <pivotArea dataOnly="0" labelOnly="1" fieldPosition="0">
        <references count="5">
          <reference field="0" count="1" selected="0">
            <x v="312"/>
          </reference>
          <reference field="1" count="1" selected="0">
            <x v="787"/>
          </reference>
          <reference field="2" count="1" selected="0">
            <x v="788"/>
          </reference>
          <reference field="3" count="1" selected="0">
            <x v="790"/>
          </reference>
          <reference field="4" count="1">
            <x v="793"/>
          </reference>
        </references>
      </pivotArea>
    </format>
    <format dxfId="6001">
      <pivotArea dataOnly="0" labelOnly="1" fieldPosition="0">
        <references count="5">
          <reference field="0" count="1" selected="0">
            <x v="313"/>
          </reference>
          <reference field="1" count="1" selected="0">
            <x v="788"/>
          </reference>
          <reference field="2" count="1" selected="0">
            <x v="789"/>
          </reference>
          <reference field="3" count="1" selected="0">
            <x v="791"/>
          </reference>
          <reference field="4" count="1">
            <x v="794"/>
          </reference>
        </references>
      </pivotArea>
    </format>
    <format dxfId="6000">
      <pivotArea dataOnly="0" labelOnly="1" fieldPosition="0">
        <references count="5">
          <reference field="0" count="1" selected="0">
            <x v="314"/>
          </reference>
          <reference field="1" count="1" selected="0">
            <x v="789"/>
          </reference>
          <reference field="2" count="1" selected="0">
            <x v="790"/>
          </reference>
          <reference field="3" count="1" selected="0">
            <x v="792"/>
          </reference>
          <reference field="4" count="1">
            <x v="795"/>
          </reference>
        </references>
      </pivotArea>
    </format>
    <format dxfId="5999">
      <pivotArea dataOnly="0" labelOnly="1" fieldPosition="0">
        <references count="5">
          <reference field="0" count="1" selected="0">
            <x v="315"/>
          </reference>
          <reference field="1" count="1" selected="0">
            <x v="790"/>
          </reference>
          <reference field="2" count="1" selected="0">
            <x v="791"/>
          </reference>
          <reference field="3" count="1" selected="0">
            <x v="793"/>
          </reference>
          <reference field="4" count="1">
            <x v="796"/>
          </reference>
        </references>
      </pivotArea>
    </format>
    <format dxfId="5998">
      <pivotArea dataOnly="0" labelOnly="1" fieldPosition="0">
        <references count="5">
          <reference field="0" count="1" selected="0">
            <x v="316"/>
          </reference>
          <reference field="1" count="1" selected="0">
            <x v="791"/>
          </reference>
          <reference field="2" count="1" selected="0">
            <x v="792"/>
          </reference>
          <reference field="3" count="1" selected="0">
            <x v="794"/>
          </reference>
          <reference field="4" count="1">
            <x v="797"/>
          </reference>
        </references>
      </pivotArea>
    </format>
    <format dxfId="5997">
      <pivotArea dataOnly="0" labelOnly="1" fieldPosition="0">
        <references count="5">
          <reference field="0" count="1" selected="0">
            <x v="317"/>
          </reference>
          <reference field="1" count="1" selected="0">
            <x v="792"/>
          </reference>
          <reference field="2" count="1" selected="0">
            <x v="793"/>
          </reference>
          <reference field="3" count="1" selected="0">
            <x v="795"/>
          </reference>
          <reference field="4" count="1">
            <x v="798"/>
          </reference>
        </references>
      </pivotArea>
    </format>
    <format dxfId="5996">
      <pivotArea dataOnly="0" labelOnly="1" fieldPosition="0">
        <references count="5">
          <reference field="0" count="1" selected="0">
            <x v="318"/>
          </reference>
          <reference field="1" count="1" selected="0">
            <x v="793"/>
          </reference>
          <reference field="2" count="1" selected="0">
            <x v="794"/>
          </reference>
          <reference field="3" count="1" selected="0">
            <x v="796"/>
          </reference>
          <reference field="4" count="1">
            <x v="799"/>
          </reference>
        </references>
      </pivotArea>
    </format>
    <format dxfId="5995">
      <pivotArea dataOnly="0" labelOnly="1" fieldPosition="0">
        <references count="5">
          <reference field="0" count="1" selected="0">
            <x v="319"/>
          </reference>
          <reference field="1" count="1" selected="0">
            <x v="794"/>
          </reference>
          <reference field="2" count="1" selected="0">
            <x v="795"/>
          </reference>
          <reference field="3" count="1" selected="0">
            <x v="797"/>
          </reference>
          <reference field="4" count="1">
            <x v="800"/>
          </reference>
        </references>
      </pivotArea>
    </format>
    <format dxfId="5994">
      <pivotArea dataOnly="0" labelOnly="1" fieldPosition="0">
        <references count="5">
          <reference field="0" count="1" selected="0">
            <x v="320"/>
          </reference>
          <reference field="1" count="1" selected="0">
            <x v="795"/>
          </reference>
          <reference field="2" count="1" selected="0">
            <x v="796"/>
          </reference>
          <reference field="3" count="1" selected="0">
            <x v="798"/>
          </reference>
          <reference field="4" count="1">
            <x v="801"/>
          </reference>
        </references>
      </pivotArea>
    </format>
    <format dxfId="5993">
      <pivotArea dataOnly="0" labelOnly="1" fieldPosition="0">
        <references count="5">
          <reference field="0" count="1" selected="0">
            <x v="321"/>
          </reference>
          <reference field="1" count="1" selected="0">
            <x v="796"/>
          </reference>
          <reference field="2" count="1" selected="0">
            <x v="797"/>
          </reference>
          <reference field="3" count="1" selected="0">
            <x v="799"/>
          </reference>
          <reference field="4" count="1">
            <x v="802"/>
          </reference>
        </references>
      </pivotArea>
    </format>
    <format dxfId="5992">
      <pivotArea dataOnly="0" labelOnly="1" fieldPosition="0">
        <references count="5">
          <reference field="0" count="1" selected="0">
            <x v="322"/>
          </reference>
          <reference field="1" count="1" selected="0">
            <x v="797"/>
          </reference>
          <reference field="2" count="1" selected="0">
            <x v="798"/>
          </reference>
          <reference field="3" count="1" selected="0">
            <x v="800"/>
          </reference>
          <reference field="4" count="1">
            <x v="803"/>
          </reference>
        </references>
      </pivotArea>
    </format>
    <format dxfId="5991">
      <pivotArea dataOnly="0" labelOnly="1" fieldPosition="0">
        <references count="5">
          <reference field="0" count="1" selected="0">
            <x v="323"/>
          </reference>
          <reference field="1" count="1" selected="0">
            <x v="798"/>
          </reference>
          <reference field="2" count="1" selected="0">
            <x v="799"/>
          </reference>
          <reference field="3" count="1" selected="0">
            <x v="801"/>
          </reference>
          <reference field="4" count="1">
            <x v="804"/>
          </reference>
        </references>
      </pivotArea>
    </format>
    <format dxfId="5990">
      <pivotArea dataOnly="0" labelOnly="1" fieldPosition="0">
        <references count="5">
          <reference field="0" count="1" selected="0">
            <x v="324"/>
          </reference>
          <reference field="1" count="1" selected="0">
            <x v="799"/>
          </reference>
          <reference field="2" count="1" selected="0">
            <x v="800"/>
          </reference>
          <reference field="3" count="1" selected="0">
            <x v="802"/>
          </reference>
          <reference field="4" count="1">
            <x v="805"/>
          </reference>
        </references>
      </pivotArea>
    </format>
    <format dxfId="5989">
      <pivotArea dataOnly="0" labelOnly="1" fieldPosition="0">
        <references count="5">
          <reference field="0" count="1" selected="0">
            <x v="325"/>
          </reference>
          <reference field="1" count="1" selected="0">
            <x v="800"/>
          </reference>
          <reference field="2" count="1" selected="0">
            <x v="801"/>
          </reference>
          <reference field="3" count="1" selected="0">
            <x v="803"/>
          </reference>
          <reference field="4" count="1">
            <x v="806"/>
          </reference>
        </references>
      </pivotArea>
    </format>
    <format dxfId="5988">
      <pivotArea dataOnly="0" labelOnly="1" fieldPosition="0">
        <references count="5">
          <reference field="0" count="1" selected="0">
            <x v="326"/>
          </reference>
          <reference field="1" count="1" selected="0">
            <x v="801"/>
          </reference>
          <reference field="2" count="1" selected="0">
            <x v="802"/>
          </reference>
          <reference field="3" count="1" selected="0">
            <x v="804"/>
          </reference>
          <reference field="4" count="1">
            <x v="807"/>
          </reference>
        </references>
      </pivotArea>
    </format>
    <format dxfId="5987">
      <pivotArea dataOnly="0" labelOnly="1" fieldPosition="0">
        <references count="5">
          <reference field="0" count="1" selected="0">
            <x v="327"/>
          </reference>
          <reference field="1" count="1" selected="0">
            <x v="802"/>
          </reference>
          <reference field="2" count="1" selected="0">
            <x v="803"/>
          </reference>
          <reference field="3" count="1" selected="0">
            <x v="805"/>
          </reference>
          <reference field="4" count="1">
            <x v="808"/>
          </reference>
        </references>
      </pivotArea>
    </format>
    <format dxfId="5986">
      <pivotArea dataOnly="0" labelOnly="1" fieldPosition="0">
        <references count="5">
          <reference field="0" count="1" selected="0">
            <x v="328"/>
          </reference>
          <reference field="1" count="1" selected="0">
            <x v="803"/>
          </reference>
          <reference field="2" count="1" selected="0">
            <x v="804"/>
          </reference>
          <reference field="3" count="1" selected="0">
            <x v="806"/>
          </reference>
          <reference field="4" count="1">
            <x v="809"/>
          </reference>
        </references>
      </pivotArea>
    </format>
    <format dxfId="5985">
      <pivotArea dataOnly="0" labelOnly="1" fieldPosition="0">
        <references count="5">
          <reference field="0" count="1" selected="0">
            <x v="329"/>
          </reference>
          <reference field="1" count="1" selected="0">
            <x v="804"/>
          </reference>
          <reference field="2" count="1" selected="0">
            <x v="805"/>
          </reference>
          <reference field="3" count="1" selected="0">
            <x v="807"/>
          </reference>
          <reference field="4" count="1">
            <x v="810"/>
          </reference>
        </references>
      </pivotArea>
    </format>
    <format dxfId="5984">
      <pivotArea dataOnly="0" labelOnly="1" fieldPosition="0">
        <references count="5">
          <reference field="0" count="1" selected="0">
            <x v="330"/>
          </reference>
          <reference field="1" count="1" selected="0">
            <x v="805"/>
          </reference>
          <reference field="2" count="1" selected="0">
            <x v="806"/>
          </reference>
          <reference field="3" count="1" selected="0">
            <x v="808"/>
          </reference>
          <reference field="4" count="1">
            <x v="811"/>
          </reference>
        </references>
      </pivotArea>
    </format>
    <format dxfId="5983">
      <pivotArea dataOnly="0" labelOnly="1" fieldPosition="0">
        <references count="5">
          <reference field="0" count="1" selected="0">
            <x v="331"/>
          </reference>
          <reference field="1" count="1" selected="0">
            <x v="806"/>
          </reference>
          <reference field="2" count="1" selected="0">
            <x v="807"/>
          </reference>
          <reference field="3" count="1" selected="0">
            <x v="809"/>
          </reference>
          <reference field="4" count="1">
            <x v="812"/>
          </reference>
        </references>
      </pivotArea>
    </format>
    <format dxfId="5982">
      <pivotArea dataOnly="0" labelOnly="1" fieldPosition="0">
        <references count="5">
          <reference field="0" count="1" selected="0">
            <x v="332"/>
          </reference>
          <reference field="1" count="1" selected="0">
            <x v="807"/>
          </reference>
          <reference field="2" count="1" selected="0">
            <x v="808"/>
          </reference>
          <reference field="3" count="1" selected="0">
            <x v="810"/>
          </reference>
          <reference field="4" count="1">
            <x v="813"/>
          </reference>
        </references>
      </pivotArea>
    </format>
    <format dxfId="5981">
      <pivotArea dataOnly="0" labelOnly="1" fieldPosition="0">
        <references count="5">
          <reference field="0" count="1" selected="0">
            <x v="333"/>
          </reference>
          <reference field="1" count="1" selected="0">
            <x v="808"/>
          </reference>
          <reference field="2" count="1" selected="0">
            <x v="809"/>
          </reference>
          <reference field="3" count="1" selected="0">
            <x v="811"/>
          </reference>
          <reference field="4" count="1">
            <x v="814"/>
          </reference>
        </references>
      </pivotArea>
    </format>
    <format dxfId="5980">
      <pivotArea dataOnly="0" labelOnly="1" fieldPosition="0">
        <references count="5">
          <reference field="0" count="1" selected="0">
            <x v="334"/>
          </reference>
          <reference field="1" count="1" selected="0">
            <x v="809"/>
          </reference>
          <reference field="2" count="1" selected="0">
            <x v="810"/>
          </reference>
          <reference field="3" count="1" selected="0">
            <x v="812"/>
          </reference>
          <reference field="4" count="1">
            <x v="815"/>
          </reference>
        </references>
      </pivotArea>
    </format>
    <format dxfId="5979">
      <pivotArea dataOnly="0" labelOnly="1" fieldPosition="0">
        <references count="5">
          <reference field="0" count="1" selected="0">
            <x v="335"/>
          </reference>
          <reference field="1" count="1" selected="0">
            <x v="810"/>
          </reference>
          <reference field="2" count="1" selected="0">
            <x v="811"/>
          </reference>
          <reference field="3" count="1" selected="0">
            <x v="813"/>
          </reference>
          <reference field="4" count="1">
            <x v="816"/>
          </reference>
        </references>
      </pivotArea>
    </format>
    <format dxfId="5978">
      <pivotArea dataOnly="0" labelOnly="1" fieldPosition="0">
        <references count="5">
          <reference field="0" count="1" selected="0">
            <x v="336"/>
          </reference>
          <reference field="1" count="1" selected="0">
            <x v="811"/>
          </reference>
          <reference field="2" count="1" selected="0">
            <x v="812"/>
          </reference>
          <reference field="3" count="1" selected="0">
            <x v="814"/>
          </reference>
          <reference field="4" count="1">
            <x v="817"/>
          </reference>
        </references>
      </pivotArea>
    </format>
    <format dxfId="5977">
      <pivotArea dataOnly="0" labelOnly="1" fieldPosition="0">
        <references count="5">
          <reference field="0" count="1" selected="0">
            <x v="337"/>
          </reference>
          <reference field="1" count="1" selected="0">
            <x v="812"/>
          </reference>
          <reference field="2" count="1" selected="0">
            <x v="813"/>
          </reference>
          <reference field="3" count="1" selected="0">
            <x v="815"/>
          </reference>
          <reference field="4" count="1">
            <x v="818"/>
          </reference>
        </references>
      </pivotArea>
    </format>
    <format dxfId="5976">
      <pivotArea dataOnly="0" labelOnly="1" fieldPosition="0">
        <references count="5">
          <reference field="0" count="1" selected="0">
            <x v="338"/>
          </reference>
          <reference field="1" count="1" selected="0">
            <x v="813"/>
          </reference>
          <reference field="2" count="1" selected="0">
            <x v="814"/>
          </reference>
          <reference field="3" count="1" selected="0">
            <x v="816"/>
          </reference>
          <reference field="4" count="1">
            <x v="819"/>
          </reference>
        </references>
      </pivotArea>
    </format>
    <format dxfId="5975">
      <pivotArea dataOnly="0" labelOnly="1" fieldPosition="0">
        <references count="5">
          <reference field="0" count="1" selected="0">
            <x v="339"/>
          </reference>
          <reference field="1" count="1" selected="0">
            <x v="814"/>
          </reference>
          <reference field="2" count="1" selected="0">
            <x v="815"/>
          </reference>
          <reference field="3" count="1" selected="0">
            <x v="817"/>
          </reference>
          <reference field="4" count="1">
            <x v="820"/>
          </reference>
        </references>
      </pivotArea>
    </format>
    <format dxfId="5974">
      <pivotArea dataOnly="0" labelOnly="1" fieldPosition="0">
        <references count="5">
          <reference field="0" count="1" selected="0">
            <x v="340"/>
          </reference>
          <reference field="1" count="1" selected="0">
            <x v="815"/>
          </reference>
          <reference field="2" count="1" selected="0">
            <x v="816"/>
          </reference>
          <reference field="3" count="1" selected="0">
            <x v="818"/>
          </reference>
          <reference field="4" count="1">
            <x v="821"/>
          </reference>
        </references>
      </pivotArea>
    </format>
    <format dxfId="5973">
      <pivotArea dataOnly="0" labelOnly="1" fieldPosition="0">
        <references count="5">
          <reference field="0" count="1" selected="0">
            <x v="341"/>
          </reference>
          <reference field="1" count="1" selected="0">
            <x v="816"/>
          </reference>
          <reference field="2" count="1" selected="0">
            <x v="817"/>
          </reference>
          <reference field="3" count="1" selected="0">
            <x v="819"/>
          </reference>
          <reference field="4" count="1">
            <x v="822"/>
          </reference>
        </references>
      </pivotArea>
    </format>
    <format dxfId="5972">
      <pivotArea dataOnly="0" labelOnly="1" fieldPosition="0">
        <references count="5">
          <reference field="0" count="1" selected="0">
            <x v="342"/>
          </reference>
          <reference field="1" count="1" selected="0">
            <x v="817"/>
          </reference>
          <reference field="2" count="1" selected="0">
            <x v="818"/>
          </reference>
          <reference field="3" count="1" selected="0">
            <x v="820"/>
          </reference>
          <reference field="4" count="1">
            <x v="823"/>
          </reference>
        </references>
      </pivotArea>
    </format>
    <format dxfId="5971">
      <pivotArea dataOnly="0" labelOnly="1" fieldPosition="0">
        <references count="5">
          <reference field="0" count="1" selected="0">
            <x v="343"/>
          </reference>
          <reference field="1" count="1" selected="0">
            <x v="818"/>
          </reference>
          <reference field="2" count="1" selected="0">
            <x v="819"/>
          </reference>
          <reference field="3" count="1" selected="0">
            <x v="821"/>
          </reference>
          <reference field="4" count="1">
            <x v="824"/>
          </reference>
        </references>
      </pivotArea>
    </format>
    <format dxfId="5970">
      <pivotArea dataOnly="0" labelOnly="1" fieldPosition="0">
        <references count="5">
          <reference field="0" count="1" selected="0">
            <x v="344"/>
          </reference>
          <reference field="1" count="1" selected="0">
            <x v="819"/>
          </reference>
          <reference field="2" count="1" selected="0">
            <x v="820"/>
          </reference>
          <reference field="3" count="1" selected="0">
            <x v="822"/>
          </reference>
          <reference field="4" count="1">
            <x v="825"/>
          </reference>
        </references>
      </pivotArea>
    </format>
    <format dxfId="5969">
      <pivotArea dataOnly="0" labelOnly="1" fieldPosition="0">
        <references count="5">
          <reference field="0" count="1" selected="0">
            <x v="345"/>
          </reference>
          <reference field="1" count="1" selected="0">
            <x v="820"/>
          </reference>
          <reference field="2" count="1" selected="0">
            <x v="821"/>
          </reference>
          <reference field="3" count="1" selected="0">
            <x v="823"/>
          </reference>
          <reference field="4" count="1">
            <x v="826"/>
          </reference>
        </references>
      </pivotArea>
    </format>
    <format dxfId="5968">
      <pivotArea dataOnly="0" labelOnly="1" fieldPosition="0">
        <references count="5">
          <reference field="0" count="1" selected="0">
            <x v="346"/>
          </reference>
          <reference field="1" count="1" selected="0">
            <x v="821"/>
          </reference>
          <reference field="2" count="1" selected="0">
            <x v="822"/>
          </reference>
          <reference field="3" count="1" selected="0">
            <x v="824"/>
          </reference>
          <reference field="4" count="1">
            <x v="827"/>
          </reference>
        </references>
      </pivotArea>
    </format>
    <format dxfId="5967">
      <pivotArea dataOnly="0" labelOnly="1" fieldPosition="0">
        <references count="5">
          <reference field="0" count="1" selected="0">
            <x v="347"/>
          </reference>
          <reference field="1" count="1" selected="0">
            <x v="822"/>
          </reference>
          <reference field="2" count="1" selected="0">
            <x v="823"/>
          </reference>
          <reference field="3" count="1" selected="0">
            <x v="825"/>
          </reference>
          <reference field="4" count="1">
            <x v="828"/>
          </reference>
        </references>
      </pivotArea>
    </format>
    <format dxfId="5966">
      <pivotArea dataOnly="0" labelOnly="1" fieldPosition="0">
        <references count="5">
          <reference field="0" count="1" selected="0">
            <x v="348"/>
          </reference>
          <reference field="1" count="1" selected="0">
            <x v="823"/>
          </reference>
          <reference field="2" count="1" selected="0">
            <x v="824"/>
          </reference>
          <reference field="3" count="1" selected="0">
            <x v="826"/>
          </reference>
          <reference field="4" count="1">
            <x v="829"/>
          </reference>
        </references>
      </pivotArea>
    </format>
    <format dxfId="5965">
      <pivotArea dataOnly="0" labelOnly="1" fieldPosition="0">
        <references count="5">
          <reference field="0" count="1" selected="0">
            <x v="349"/>
          </reference>
          <reference field="1" count="1" selected="0">
            <x v="824"/>
          </reference>
          <reference field="2" count="1" selected="0">
            <x v="825"/>
          </reference>
          <reference field="3" count="1" selected="0">
            <x v="827"/>
          </reference>
          <reference field="4" count="1">
            <x v="830"/>
          </reference>
        </references>
      </pivotArea>
    </format>
    <format dxfId="5964">
      <pivotArea dataOnly="0" labelOnly="1" fieldPosition="0">
        <references count="5">
          <reference field="0" count="1" selected="0">
            <x v="350"/>
          </reference>
          <reference field="1" count="1" selected="0">
            <x v="825"/>
          </reference>
          <reference field="2" count="1" selected="0">
            <x v="826"/>
          </reference>
          <reference field="3" count="1" selected="0">
            <x v="828"/>
          </reference>
          <reference field="4" count="1">
            <x v="831"/>
          </reference>
        </references>
      </pivotArea>
    </format>
    <format dxfId="5963">
      <pivotArea dataOnly="0" labelOnly="1" fieldPosition="0">
        <references count="5">
          <reference field="0" count="1" selected="0">
            <x v="351"/>
          </reference>
          <reference field="1" count="1" selected="0">
            <x v="826"/>
          </reference>
          <reference field="2" count="1" selected="0">
            <x v="827"/>
          </reference>
          <reference field="3" count="1" selected="0">
            <x v="829"/>
          </reference>
          <reference field="4" count="1">
            <x v="832"/>
          </reference>
        </references>
      </pivotArea>
    </format>
    <format dxfId="5962">
      <pivotArea dataOnly="0" labelOnly="1" fieldPosition="0">
        <references count="5">
          <reference field="0" count="1" selected="0">
            <x v="352"/>
          </reference>
          <reference field="1" count="1" selected="0">
            <x v="827"/>
          </reference>
          <reference field="2" count="1" selected="0">
            <x v="828"/>
          </reference>
          <reference field="3" count="1" selected="0">
            <x v="830"/>
          </reference>
          <reference field="4" count="1">
            <x v="833"/>
          </reference>
        </references>
      </pivotArea>
    </format>
    <format dxfId="5961">
      <pivotArea dataOnly="0" labelOnly="1" fieldPosition="0">
        <references count="5">
          <reference field="0" count="1" selected="0">
            <x v="353"/>
          </reference>
          <reference field="1" count="1" selected="0">
            <x v="828"/>
          </reference>
          <reference field="2" count="1" selected="0">
            <x v="829"/>
          </reference>
          <reference field="3" count="1" selected="0">
            <x v="831"/>
          </reference>
          <reference field="4" count="1">
            <x v="834"/>
          </reference>
        </references>
      </pivotArea>
    </format>
    <format dxfId="5960">
      <pivotArea dataOnly="0" labelOnly="1" fieldPosition="0">
        <references count="5">
          <reference field="0" count="1" selected="0">
            <x v="354"/>
          </reference>
          <reference field="1" count="1" selected="0">
            <x v="829"/>
          </reference>
          <reference field="2" count="1" selected="0">
            <x v="830"/>
          </reference>
          <reference field="3" count="1" selected="0">
            <x v="832"/>
          </reference>
          <reference field="4" count="1">
            <x v="835"/>
          </reference>
        </references>
      </pivotArea>
    </format>
    <format dxfId="5959">
      <pivotArea dataOnly="0" labelOnly="1" fieldPosition="0">
        <references count="5">
          <reference field="0" count="1" selected="0">
            <x v="355"/>
          </reference>
          <reference field="1" count="1" selected="0">
            <x v="830"/>
          </reference>
          <reference field="2" count="1" selected="0">
            <x v="831"/>
          </reference>
          <reference field="3" count="1" selected="0">
            <x v="833"/>
          </reference>
          <reference field="4" count="1">
            <x v="836"/>
          </reference>
        </references>
      </pivotArea>
    </format>
    <format dxfId="5958">
      <pivotArea dataOnly="0" labelOnly="1" fieldPosition="0">
        <references count="5">
          <reference field="0" count="1" selected="0">
            <x v="356"/>
          </reference>
          <reference field="1" count="1" selected="0">
            <x v="831"/>
          </reference>
          <reference field="2" count="1" selected="0">
            <x v="832"/>
          </reference>
          <reference field="3" count="1" selected="0">
            <x v="834"/>
          </reference>
          <reference field="4" count="1">
            <x v="837"/>
          </reference>
        </references>
      </pivotArea>
    </format>
    <format dxfId="5957">
      <pivotArea dataOnly="0" labelOnly="1" fieldPosition="0">
        <references count="5">
          <reference field="0" count="1" selected="0">
            <x v="357"/>
          </reference>
          <reference field="1" count="1" selected="0">
            <x v="832"/>
          </reference>
          <reference field="2" count="1" selected="0">
            <x v="833"/>
          </reference>
          <reference field="3" count="1" selected="0">
            <x v="835"/>
          </reference>
          <reference field="4" count="1">
            <x v="838"/>
          </reference>
        </references>
      </pivotArea>
    </format>
    <format dxfId="5956">
      <pivotArea dataOnly="0" labelOnly="1" fieldPosition="0">
        <references count="5">
          <reference field="0" count="1" selected="0">
            <x v="358"/>
          </reference>
          <reference field="1" count="1" selected="0">
            <x v="833"/>
          </reference>
          <reference field="2" count="1" selected="0">
            <x v="834"/>
          </reference>
          <reference field="3" count="1" selected="0">
            <x v="836"/>
          </reference>
          <reference field="4" count="1">
            <x v="839"/>
          </reference>
        </references>
      </pivotArea>
    </format>
    <format dxfId="5955">
      <pivotArea dataOnly="0" labelOnly="1" fieldPosition="0">
        <references count="5">
          <reference field="0" count="1" selected="0">
            <x v="359"/>
          </reference>
          <reference field="1" count="1" selected="0">
            <x v="834"/>
          </reference>
          <reference field="2" count="1" selected="0">
            <x v="835"/>
          </reference>
          <reference field="3" count="1" selected="0">
            <x v="837"/>
          </reference>
          <reference field="4" count="1">
            <x v="840"/>
          </reference>
        </references>
      </pivotArea>
    </format>
    <format dxfId="5954">
      <pivotArea dataOnly="0" labelOnly="1" fieldPosition="0">
        <references count="5">
          <reference field="0" count="1" selected="0">
            <x v="360"/>
          </reference>
          <reference field="1" count="1" selected="0">
            <x v="835"/>
          </reference>
          <reference field="2" count="1" selected="0">
            <x v="836"/>
          </reference>
          <reference field="3" count="1" selected="0">
            <x v="838"/>
          </reference>
          <reference field="4" count="1">
            <x v="841"/>
          </reference>
        </references>
      </pivotArea>
    </format>
    <format dxfId="5953">
      <pivotArea dataOnly="0" labelOnly="1" fieldPosition="0">
        <references count="5">
          <reference field="0" count="1" selected="0">
            <x v="361"/>
          </reference>
          <reference field="1" count="1" selected="0">
            <x v="836"/>
          </reference>
          <reference field="2" count="1" selected="0">
            <x v="837"/>
          </reference>
          <reference field="3" count="1" selected="0">
            <x v="839"/>
          </reference>
          <reference field="4" count="1">
            <x v="842"/>
          </reference>
        </references>
      </pivotArea>
    </format>
    <format dxfId="5952">
      <pivotArea dataOnly="0" labelOnly="1" fieldPosition="0">
        <references count="5">
          <reference field="0" count="1" selected="0">
            <x v="362"/>
          </reference>
          <reference field="1" count="1" selected="0">
            <x v="837"/>
          </reference>
          <reference field="2" count="1" selected="0">
            <x v="838"/>
          </reference>
          <reference field="3" count="1" selected="0">
            <x v="840"/>
          </reference>
          <reference field="4" count="1">
            <x v="843"/>
          </reference>
        </references>
      </pivotArea>
    </format>
    <format dxfId="5951">
      <pivotArea dataOnly="0" labelOnly="1" fieldPosition="0">
        <references count="5">
          <reference field="0" count="1" selected="0">
            <x v="363"/>
          </reference>
          <reference field="1" count="1" selected="0">
            <x v="838"/>
          </reference>
          <reference field="2" count="1" selected="0">
            <x v="839"/>
          </reference>
          <reference field="3" count="1" selected="0">
            <x v="841"/>
          </reference>
          <reference field="4" count="1">
            <x v="844"/>
          </reference>
        </references>
      </pivotArea>
    </format>
    <format dxfId="5950">
      <pivotArea dataOnly="0" labelOnly="1" fieldPosition="0">
        <references count="5">
          <reference field="0" count="1" selected="0">
            <x v="364"/>
          </reference>
          <reference field="1" count="1" selected="0">
            <x v="839"/>
          </reference>
          <reference field="2" count="1" selected="0">
            <x v="840"/>
          </reference>
          <reference field="3" count="1" selected="0">
            <x v="842"/>
          </reference>
          <reference field="4" count="1">
            <x v="845"/>
          </reference>
        </references>
      </pivotArea>
    </format>
    <format dxfId="5949">
      <pivotArea dataOnly="0" labelOnly="1" fieldPosition="0">
        <references count="5">
          <reference field="0" count="1" selected="0">
            <x v="365"/>
          </reference>
          <reference field="1" count="1" selected="0">
            <x v="840"/>
          </reference>
          <reference field="2" count="1" selected="0">
            <x v="841"/>
          </reference>
          <reference field="3" count="1" selected="0">
            <x v="843"/>
          </reference>
          <reference field="4" count="1">
            <x v="846"/>
          </reference>
        </references>
      </pivotArea>
    </format>
    <format dxfId="5948">
      <pivotArea dataOnly="0" labelOnly="1" fieldPosition="0">
        <references count="5">
          <reference field="0" count="1" selected="0">
            <x v="366"/>
          </reference>
          <reference field="1" count="1" selected="0">
            <x v="841"/>
          </reference>
          <reference field="2" count="1" selected="0">
            <x v="842"/>
          </reference>
          <reference field="3" count="1" selected="0">
            <x v="844"/>
          </reference>
          <reference field="4" count="1">
            <x v="847"/>
          </reference>
        </references>
      </pivotArea>
    </format>
    <format dxfId="5947">
      <pivotArea dataOnly="0" labelOnly="1" fieldPosition="0">
        <references count="5">
          <reference field="0" count="1" selected="0">
            <x v="367"/>
          </reference>
          <reference field="1" count="1" selected="0">
            <x v="842"/>
          </reference>
          <reference field="2" count="1" selected="0">
            <x v="843"/>
          </reference>
          <reference field="3" count="1" selected="0">
            <x v="845"/>
          </reference>
          <reference field="4" count="1">
            <x v="848"/>
          </reference>
        </references>
      </pivotArea>
    </format>
    <format dxfId="5946">
      <pivotArea dataOnly="0" labelOnly="1" fieldPosition="0">
        <references count="5">
          <reference field="0" count="1" selected="0">
            <x v="368"/>
          </reference>
          <reference field="1" count="1" selected="0">
            <x v="843"/>
          </reference>
          <reference field="2" count="1" selected="0">
            <x v="844"/>
          </reference>
          <reference field="3" count="1" selected="0">
            <x v="846"/>
          </reference>
          <reference field="4" count="1">
            <x v="849"/>
          </reference>
        </references>
      </pivotArea>
    </format>
    <format dxfId="5945">
      <pivotArea dataOnly="0" labelOnly="1" fieldPosition="0">
        <references count="5">
          <reference field="0" count="1" selected="0">
            <x v="369"/>
          </reference>
          <reference field="1" count="1" selected="0">
            <x v="844"/>
          </reference>
          <reference field="2" count="1" selected="0">
            <x v="845"/>
          </reference>
          <reference field="3" count="1" selected="0">
            <x v="847"/>
          </reference>
          <reference field="4" count="1">
            <x v="850"/>
          </reference>
        </references>
      </pivotArea>
    </format>
    <format dxfId="5944">
      <pivotArea dataOnly="0" labelOnly="1" fieldPosition="0">
        <references count="5">
          <reference field="0" count="1" selected="0">
            <x v="370"/>
          </reference>
          <reference field="1" count="1" selected="0">
            <x v="845"/>
          </reference>
          <reference field="2" count="1" selected="0">
            <x v="846"/>
          </reference>
          <reference field="3" count="1" selected="0">
            <x v="848"/>
          </reference>
          <reference field="4" count="1">
            <x v="851"/>
          </reference>
        </references>
      </pivotArea>
    </format>
    <format dxfId="5943">
      <pivotArea dataOnly="0" labelOnly="1" fieldPosition="0">
        <references count="5">
          <reference field="0" count="1" selected="0">
            <x v="371"/>
          </reference>
          <reference field="1" count="1" selected="0">
            <x v="846"/>
          </reference>
          <reference field="2" count="1" selected="0">
            <x v="847"/>
          </reference>
          <reference field="3" count="1" selected="0">
            <x v="849"/>
          </reference>
          <reference field="4" count="1">
            <x v="852"/>
          </reference>
        </references>
      </pivotArea>
    </format>
    <format dxfId="5942">
      <pivotArea dataOnly="0" labelOnly="1" fieldPosition="0">
        <references count="5">
          <reference field="0" count="1" selected="0">
            <x v="372"/>
          </reference>
          <reference field="1" count="1" selected="0">
            <x v="847"/>
          </reference>
          <reference field="2" count="1" selected="0">
            <x v="848"/>
          </reference>
          <reference field="3" count="1" selected="0">
            <x v="850"/>
          </reference>
          <reference field="4" count="1">
            <x v="853"/>
          </reference>
        </references>
      </pivotArea>
    </format>
    <format dxfId="5941">
      <pivotArea dataOnly="0" labelOnly="1" fieldPosition="0">
        <references count="5">
          <reference field="0" count="1" selected="0">
            <x v="373"/>
          </reference>
          <reference field="1" count="1" selected="0">
            <x v="848"/>
          </reference>
          <reference field="2" count="1" selected="0">
            <x v="849"/>
          </reference>
          <reference field="3" count="1" selected="0">
            <x v="851"/>
          </reference>
          <reference field="4" count="1">
            <x v="854"/>
          </reference>
        </references>
      </pivotArea>
    </format>
    <format dxfId="5940">
      <pivotArea dataOnly="0" labelOnly="1" fieldPosition="0">
        <references count="5">
          <reference field="0" count="1" selected="0">
            <x v="374"/>
          </reference>
          <reference field="1" count="1" selected="0">
            <x v="849"/>
          </reference>
          <reference field="2" count="1" selected="0">
            <x v="850"/>
          </reference>
          <reference field="3" count="1" selected="0">
            <x v="852"/>
          </reference>
          <reference field="4" count="1">
            <x v="855"/>
          </reference>
        </references>
      </pivotArea>
    </format>
    <format dxfId="5939">
      <pivotArea dataOnly="0" labelOnly="1" fieldPosition="0">
        <references count="5">
          <reference field="0" count="1" selected="0">
            <x v="375"/>
          </reference>
          <reference field="1" count="1" selected="0">
            <x v="850"/>
          </reference>
          <reference field="2" count="1" selected="0">
            <x v="851"/>
          </reference>
          <reference field="3" count="1" selected="0">
            <x v="853"/>
          </reference>
          <reference field="4" count="1">
            <x v="856"/>
          </reference>
        </references>
      </pivotArea>
    </format>
    <format dxfId="5938">
      <pivotArea dataOnly="0" labelOnly="1" fieldPosition="0">
        <references count="5">
          <reference field="0" count="1" selected="0">
            <x v="376"/>
          </reference>
          <reference field="1" count="1" selected="0">
            <x v="851"/>
          </reference>
          <reference field="2" count="1" selected="0">
            <x v="852"/>
          </reference>
          <reference field="3" count="1" selected="0">
            <x v="854"/>
          </reference>
          <reference field="4" count="1">
            <x v="857"/>
          </reference>
        </references>
      </pivotArea>
    </format>
    <format dxfId="5937">
      <pivotArea dataOnly="0" labelOnly="1" fieldPosition="0">
        <references count="5">
          <reference field="0" count="1" selected="0">
            <x v="377"/>
          </reference>
          <reference field="1" count="1" selected="0">
            <x v="852"/>
          </reference>
          <reference field="2" count="1" selected="0">
            <x v="853"/>
          </reference>
          <reference field="3" count="1" selected="0">
            <x v="855"/>
          </reference>
          <reference field="4" count="1">
            <x v="858"/>
          </reference>
        </references>
      </pivotArea>
    </format>
    <format dxfId="5936">
      <pivotArea dataOnly="0" labelOnly="1" fieldPosition="0">
        <references count="5">
          <reference field="0" count="1" selected="0">
            <x v="378"/>
          </reference>
          <reference field="1" count="1" selected="0">
            <x v="853"/>
          </reference>
          <reference field="2" count="1" selected="0">
            <x v="854"/>
          </reference>
          <reference field="3" count="1" selected="0">
            <x v="856"/>
          </reference>
          <reference field="4" count="1">
            <x v="859"/>
          </reference>
        </references>
      </pivotArea>
    </format>
    <format dxfId="5935">
      <pivotArea dataOnly="0" labelOnly="1" fieldPosition="0">
        <references count="5">
          <reference field="0" count="1" selected="0">
            <x v="379"/>
          </reference>
          <reference field="1" count="1" selected="0">
            <x v="854"/>
          </reference>
          <reference field="2" count="1" selected="0">
            <x v="855"/>
          </reference>
          <reference field="3" count="1" selected="0">
            <x v="857"/>
          </reference>
          <reference field="4" count="1">
            <x v="860"/>
          </reference>
        </references>
      </pivotArea>
    </format>
    <format dxfId="5934">
      <pivotArea dataOnly="0" labelOnly="1" fieldPosition="0">
        <references count="5">
          <reference field="0" count="1" selected="0">
            <x v="380"/>
          </reference>
          <reference field="1" count="1" selected="0">
            <x v="855"/>
          </reference>
          <reference field="2" count="1" selected="0">
            <x v="856"/>
          </reference>
          <reference field="3" count="1" selected="0">
            <x v="858"/>
          </reference>
          <reference field="4" count="1">
            <x v="861"/>
          </reference>
        </references>
      </pivotArea>
    </format>
    <format dxfId="5933">
      <pivotArea dataOnly="0" labelOnly="1" fieldPosition="0">
        <references count="5">
          <reference field="0" count="1" selected="0">
            <x v="381"/>
          </reference>
          <reference field="1" count="1" selected="0">
            <x v="856"/>
          </reference>
          <reference field="2" count="1" selected="0">
            <x v="857"/>
          </reference>
          <reference field="3" count="1" selected="0">
            <x v="859"/>
          </reference>
          <reference field="4" count="1">
            <x v="862"/>
          </reference>
        </references>
      </pivotArea>
    </format>
    <format dxfId="5932">
      <pivotArea dataOnly="0" labelOnly="1" fieldPosition="0">
        <references count="5">
          <reference field="0" count="1" selected="0">
            <x v="382"/>
          </reference>
          <reference field="1" count="1" selected="0">
            <x v="857"/>
          </reference>
          <reference field="2" count="1" selected="0">
            <x v="858"/>
          </reference>
          <reference field="3" count="1" selected="0">
            <x v="860"/>
          </reference>
          <reference field="4" count="1">
            <x v="863"/>
          </reference>
        </references>
      </pivotArea>
    </format>
    <format dxfId="5931">
      <pivotArea dataOnly="0" labelOnly="1" fieldPosition="0">
        <references count="5">
          <reference field="0" count="1" selected="0">
            <x v="383"/>
          </reference>
          <reference field="1" count="1" selected="0">
            <x v="858"/>
          </reference>
          <reference field="2" count="1" selected="0">
            <x v="859"/>
          </reference>
          <reference field="3" count="1" selected="0">
            <x v="861"/>
          </reference>
          <reference field="4" count="1">
            <x v="864"/>
          </reference>
        </references>
      </pivotArea>
    </format>
    <format dxfId="5930">
      <pivotArea dataOnly="0" labelOnly="1" fieldPosition="0">
        <references count="5">
          <reference field="0" count="1" selected="0">
            <x v="384"/>
          </reference>
          <reference field="1" count="1" selected="0">
            <x v="859"/>
          </reference>
          <reference field="2" count="1" selected="0">
            <x v="860"/>
          </reference>
          <reference field="3" count="1" selected="0">
            <x v="862"/>
          </reference>
          <reference field="4" count="1">
            <x v="865"/>
          </reference>
        </references>
      </pivotArea>
    </format>
    <format dxfId="5929">
      <pivotArea dataOnly="0" labelOnly="1" fieldPosition="0">
        <references count="5">
          <reference field="0" count="1" selected="0">
            <x v="385"/>
          </reference>
          <reference field="1" count="1" selected="0">
            <x v="860"/>
          </reference>
          <reference field="2" count="1" selected="0">
            <x v="861"/>
          </reference>
          <reference field="3" count="1" selected="0">
            <x v="863"/>
          </reference>
          <reference field="4" count="1">
            <x v="866"/>
          </reference>
        </references>
      </pivotArea>
    </format>
    <format dxfId="5928">
      <pivotArea dataOnly="0" labelOnly="1" fieldPosition="0">
        <references count="5">
          <reference field="0" count="1" selected="0">
            <x v="386"/>
          </reference>
          <reference field="1" count="1" selected="0">
            <x v="861"/>
          </reference>
          <reference field="2" count="1" selected="0">
            <x v="862"/>
          </reference>
          <reference field="3" count="1" selected="0">
            <x v="864"/>
          </reference>
          <reference field="4" count="1">
            <x v="867"/>
          </reference>
        </references>
      </pivotArea>
    </format>
    <format dxfId="5927">
      <pivotArea dataOnly="0" labelOnly="1" fieldPosition="0">
        <references count="5">
          <reference field="0" count="1" selected="0">
            <x v="387"/>
          </reference>
          <reference field="1" count="1" selected="0">
            <x v="862"/>
          </reference>
          <reference field="2" count="1" selected="0">
            <x v="863"/>
          </reference>
          <reference field="3" count="1" selected="0">
            <x v="865"/>
          </reference>
          <reference field="4" count="1">
            <x v="868"/>
          </reference>
        </references>
      </pivotArea>
    </format>
    <format dxfId="5926">
      <pivotArea dataOnly="0" labelOnly="1" fieldPosition="0">
        <references count="5">
          <reference field="0" count="1" selected="0">
            <x v="388"/>
          </reference>
          <reference field="1" count="1" selected="0">
            <x v="863"/>
          </reference>
          <reference field="2" count="1" selected="0">
            <x v="864"/>
          </reference>
          <reference field="3" count="1" selected="0">
            <x v="866"/>
          </reference>
          <reference field="4" count="1">
            <x v="869"/>
          </reference>
        </references>
      </pivotArea>
    </format>
    <format dxfId="5925">
      <pivotArea dataOnly="0" labelOnly="1" fieldPosition="0">
        <references count="5">
          <reference field="0" count="1" selected="0">
            <x v="389"/>
          </reference>
          <reference field="1" count="1" selected="0">
            <x v="864"/>
          </reference>
          <reference field="2" count="1" selected="0">
            <x v="865"/>
          </reference>
          <reference field="3" count="1" selected="0">
            <x v="867"/>
          </reference>
          <reference field="4" count="1">
            <x v="870"/>
          </reference>
        </references>
      </pivotArea>
    </format>
    <format dxfId="5924">
      <pivotArea dataOnly="0" labelOnly="1" fieldPosition="0">
        <references count="5">
          <reference field="0" count="1" selected="0">
            <x v="390"/>
          </reference>
          <reference field="1" count="1" selected="0">
            <x v="865"/>
          </reference>
          <reference field="2" count="1" selected="0">
            <x v="866"/>
          </reference>
          <reference field="3" count="1" selected="0">
            <x v="868"/>
          </reference>
          <reference field="4" count="1">
            <x v="871"/>
          </reference>
        </references>
      </pivotArea>
    </format>
    <format dxfId="5923">
      <pivotArea dataOnly="0" labelOnly="1" fieldPosition="0">
        <references count="5">
          <reference field="0" count="1" selected="0">
            <x v="391"/>
          </reference>
          <reference field="1" count="1" selected="0">
            <x v="866"/>
          </reference>
          <reference field="2" count="1" selected="0">
            <x v="867"/>
          </reference>
          <reference field="3" count="1" selected="0">
            <x v="869"/>
          </reference>
          <reference field="4" count="1">
            <x v="872"/>
          </reference>
        </references>
      </pivotArea>
    </format>
    <format dxfId="5922">
      <pivotArea dataOnly="0" labelOnly="1" fieldPosition="0">
        <references count="5">
          <reference field="0" count="1" selected="0">
            <x v="392"/>
          </reference>
          <reference field="1" count="1" selected="0">
            <x v="867"/>
          </reference>
          <reference field="2" count="1" selected="0">
            <x v="868"/>
          </reference>
          <reference field="3" count="1" selected="0">
            <x v="870"/>
          </reference>
          <reference field="4" count="1">
            <x v="873"/>
          </reference>
        </references>
      </pivotArea>
    </format>
    <format dxfId="5921">
      <pivotArea dataOnly="0" labelOnly="1" fieldPosition="0">
        <references count="5">
          <reference field="0" count="1" selected="0">
            <x v="393"/>
          </reference>
          <reference field="1" count="1" selected="0">
            <x v="868"/>
          </reference>
          <reference field="2" count="1" selected="0">
            <x v="869"/>
          </reference>
          <reference field="3" count="1" selected="0">
            <x v="871"/>
          </reference>
          <reference field="4" count="1">
            <x v="874"/>
          </reference>
        </references>
      </pivotArea>
    </format>
    <format dxfId="5920">
      <pivotArea dataOnly="0" labelOnly="1" fieldPosition="0">
        <references count="5">
          <reference field="0" count="1" selected="0">
            <x v="394"/>
          </reference>
          <reference field="1" count="1" selected="0">
            <x v="869"/>
          </reference>
          <reference field="2" count="1" selected="0">
            <x v="870"/>
          </reference>
          <reference field="3" count="1" selected="0">
            <x v="872"/>
          </reference>
          <reference field="4" count="1">
            <x v="875"/>
          </reference>
        </references>
      </pivotArea>
    </format>
    <format dxfId="5919">
      <pivotArea dataOnly="0" labelOnly="1" fieldPosition="0">
        <references count="5">
          <reference field="0" count="1" selected="0">
            <x v="395"/>
          </reference>
          <reference field="1" count="1" selected="0">
            <x v="870"/>
          </reference>
          <reference field="2" count="1" selected="0">
            <x v="871"/>
          </reference>
          <reference field="3" count="1" selected="0">
            <x v="873"/>
          </reference>
          <reference field="4" count="1">
            <x v="876"/>
          </reference>
        </references>
      </pivotArea>
    </format>
    <format dxfId="5918">
      <pivotArea dataOnly="0" labelOnly="1" fieldPosition="0">
        <references count="5">
          <reference field="0" count="1" selected="0">
            <x v="396"/>
          </reference>
          <reference field="1" count="1" selected="0">
            <x v="871"/>
          </reference>
          <reference field="2" count="1" selected="0">
            <x v="872"/>
          </reference>
          <reference field="3" count="1" selected="0">
            <x v="874"/>
          </reference>
          <reference field="4" count="1">
            <x v="877"/>
          </reference>
        </references>
      </pivotArea>
    </format>
    <format dxfId="5917">
      <pivotArea dataOnly="0" labelOnly="1" fieldPosition="0">
        <references count="5">
          <reference field="0" count="1" selected="0">
            <x v="397"/>
          </reference>
          <reference field="1" count="1" selected="0">
            <x v="872"/>
          </reference>
          <reference field="2" count="1" selected="0">
            <x v="873"/>
          </reference>
          <reference field="3" count="1" selected="0">
            <x v="875"/>
          </reference>
          <reference field="4" count="1">
            <x v="878"/>
          </reference>
        </references>
      </pivotArea>
    </format>
    <format dxfId="5916">
      <pivotArea dataOnly="0" labelOnly="1" fieldPosition="0">
        <references count="5">
          <reference field="0" count="1" selected="0">
            <x v="398"/>
          </reference>
          <reference field="1" count="1" selected="0">
            <x v="873"/>
          </reference>
          <reference field="2" count="1" selected="0">
            <x v="874"/>
          </reference>
          <reference field="3" count="1" selected="0">
            <x v="876"/>
          </reference>
          <reference field="4" count="1">
            <x v="879"/>
          </reference>
        </references>
      </pivotArea>
    </format>
    <format dxfId="5915">
      <pivotArea dataOnly="0" labelOnly="1" fieldPosition="0">
        <references count="5">
          <reference field="0" count="1" selected="0">
            <x v="399"/>
          </reference>
          <reference field="1" count="1" selected="0">
            <x v="874"/>
          </reference>
          <reference field="2" count="1" selected="0">
            <x v="875"/>
          </reference>
          <reference field="3" count="1" selected="0">
            <x v="877"/>
          </reference>
          <reference field="4" count="1">
            <x v="880"/>
          </reference>
        </references>
      </pivotArea>
    </format>
    <format dxfId="5914">
      <pivotArea dataOnly="0" labelOnly="1" fieldPosition="0">
        <references count="5">
          <reference field="0" count="1" selected="0">
            <x v="400"/>
          </reference>
          <reference field="1" count="1" selected="0">
            <x v="875"/>
          </reference>
          <reference field="2" count="1" selected="0">
            <x v="876"/>
          </reference>
          <reference field="3" count="1" selected="0">
            <x v="878"/>
          </reference>
          <reference field="4" count="1">
            <x v="881"/>
          </reference>
        </references>
      </pivotArea>
    </format>
    <format dxfId="5913">
      <pivotArea dataOnly="0" labelOnly="1" fieldPosition="0">
        <references count="5">
          <reference field="0" count="1" selected="0">
            <x v="401"/>
          </reference>
          <reference field="1" count="1" selected="0">
            <x v="876"/>
          </reference>
          <reference field="2" count="1" selected="0">
            <x v="877"/>
          </reference>
          <reference field="3" count="1" selected="0">
            <x v="879"/>
          </reference>
          <reference field="4" count="1">
            <x v="882"/>
          </reference>
        </references>
      </pivotArea>
    </format>
    <format dxfId="5912">
      <pivotArea dataOnly="0" labelOnly="1" fieldPosition="0">
        <references count="5">
          <reference field="0" count="1" selected="0">
            <x v="402"/>
          </reference>
          <reference field="1" count="1" selected="0">
            <x v="877"/>
          </reference>
          <reference field="2" count="1" selected="0">
            <x v="878"/>
          </reference>
          <reference field="3" count="1" selected="0">
            <x v="880"/>
          </reference>
          <reference field="4" count="1">
            <x v="883"/>
          </reference>
        </references>
      </pivotArea>
    </format>
    <format dxfId="5911">
      <pivotArea dataOnly="0" labelOnly="1" fieldPosition="0">
        <references count="5">
          <reference field="0" count="1" selected="0">
            <x v="403"/>
          </reference>
          <reference field="1" count="1" selected="0">
            <x v="878"/>
          </reference>
          <reference field="2" count="1" selected="0">
            <x v="879"/>
          </reference>
          <reference field="3" count="1" selected="0">
            <x v="881"/>
          </reference>
          <reference field="4" count="1">
            <x v="884"/>
          </reference>
        </references>
      </pivotArea>
    </format>
    <format dxfId="5910">
      <pivotArea dataOnly="0" labelOnly="1" fieldPosition="0">
        <references count="5">
          <reference field="0" count="1" selected="0">
            <x v="404"/>
          </reference>
          <reference field="1" count="1" selected="0">
            <x v="879"/>
          </reference>
          <reference field="2" count="1" selected="0">
            <x v="880"/>
          </reference>
          <reference field="3" count="1" selected="0">
            <x v="882"/>
          </reference>
          <reference field="4" count="1">
            <x v="885"/>
          </reference>
        </references>
      </pivotArea>
    </format>
    <format dxfId="5909">
      <pivotArea dataOnly="0" labelOnly="1" fieldPosition="0">
        <references count="5">
          <reference field="0" count="1" selected="0">
            <x v="405"/>
          </reference>
          <reference field="1" count="1" selected="0">
            <x v="880"/>
          </reference>
          <reference field="2" count="1" selected="0">
            <x v="881"/>
          </reference>
          <reference field="3" count="1" selected="0">
            <x v="883"/>
          </reference>
          <reference field="4" count="1">
            <x v="886"/>
          </reference>
        </references>
      </pivotArea>
    </format>
    <format dxfId="5908">
      <pivotArea dataOnly="0" labelOnly="1" fieldPosition="0">
        <references count="5">
          <reference field="0" count="1" selected="0">
            <x v="406"/>
          </reference>
          <reference field="1" count="1" selected="0">
            <x v="881"/>
          </reference>
          <reference field="2" count="1" selected="0">
            <x v="882"/>
          </reference>
          <reference field="3" count="1" selected="0">
            <x v="884"/>
          </reference>
          <reference field="4" count="1">
            <x v="887"/>
          </reference>
        </references>
      </pivotArea>
    </format>
    <format dxfId="5907">
      <pivotArea dataOnly="0" labelOnly="1" fieldPosition="0">
        <references count="5">
          <reference field="0" count="1" selected="0">
            <x v="407"/>
          </reference>
          <reference field="1" count="1" selected="0">
            <x v="882"/>
          </reference>
          <reference field="2" count="1" selected="0">
            <x v="883"/>
          </reference>
          <reference field="3" count="1" selected="0">
            <x v="885"/>
          </reference>
          <reference field="4" count="1">
            <x v="888"/>
          </reference>
        </references>
      </pivotArea>
    </format>
    <format dxfId="5906">
      <pivotArea dataOnly="0" labelOnly="1" fieldPosition="0">
        <references count="5">
          <reference field="0" count="1" selected="0">
            <x v="408"/>
          </reference>
          <reference field="1" count="1" selected="0">
            <x v="883"/>
          </reference>
          <reference field="2" count="1" selected="0">
            <x v="884"/>
          </reference>
          <reference field="3" count="1" selected="0">
            <x v="886"/>
          </reference>
          <reference field="4" count="1">
            <x v="889"/>
          </reference>
        </references>
      </pivotArea>
    </format>
    <format dxfId="5905">
      <pivotArea dataOnly="0" labelOnly="1" fieldPosition="0">
        <references count="5">
          <reference field="0" count="1" selected="0">
            <x v="409"/>
          </reference>
          <reference field="1" count="1" selected="0">
            <x v="884"/>
          </reference>
          <reference field="2" count="1" selected="0">
            <x v="885"/>
          </reference>
          <reference field="3" count="1" selected="0">
            <x v="887"/>
          </reference>
          <reference field="4" count="1">
            <x v="890"/>
          </reference>
        </references>
      </pivotArea>
    </format>
    <format dxfId="5904">
      <pivotArea dataOnly="0" labelOnly="1" fieldPosition="0">
        <references count="5">
          <reference field="0" count="1" selected="0">
            <x v="410"/>
          </reference>
          <reference field="1" count="1" selected="0">
            <x v="885"/>
          </reference>
          <reference field="2" count="1" selected="0">
            <x v="886"/>
          </reference>
          <reference field="3" count="1" selected="0">
            <x v="888"/>
          </reference>
          <reference field="4" count="1">
            <x v="891"/>
          </reference>
        </references>
      </pivotArea>
    </format>
    <format dxfId="5903">
      <pivotArea dataOnly="0" labelOnly="1" fieldPosition="0">
        <references count="5">
          <reference field="0" count="1" selected="0">
            <x v="411"/>
          </reference>
          <reference field="1" count="1" selected="0">
            <x v="886"/>
          </reference>
          <reference field="2" count="1" selected="0">
            <x v="887"/>
          </reference>
          <reference field="3" count="1" selected="0">
            <x v="889"/>
          </reference>
          <reference field="4" count="1">
            <x v="892"/>
          </reference>
        </references>
      </pivotArea>
    </format>
    <format dxfId="5902">
      <pivotArea dataOnly="0" labelOnly="1" fieldPosition="0">
        <references count="5">
          <reference field="0" count="1" selected="0">
            <x v="412"/>
          </reference>
          <reference field="1" count="1" selected="0">
            <x v="887"/>
          </reference>
          <reference field="2" count="1" selected="0">
            <x v="888"/>
          </reference>
          <reference field="3" count="1" selected="0">
            <x v="890"/>
          </reference>
          <reference field="4" count="1">
            <x v="893"/>
          </reference>
        </references>
      </pivotArea>
    </format>
    <format dxfId="5901">
      <pivotArea dataOnly="0" labelOnly="1" fieldPosition="0">
        <references count="5">
          <reference field="0" count="1" selected="0">
            <x v="413"/>
          </reference>
          <reference field="1" count="1" selected="0">
            <x v="888"/>
          </reference>
          <reference field="2" count="1" selected="0">
            <x v="889"/>
          </reference>
          <reference field="3" count="1" selected="0">
            <x v="891"/>
          </reference>
          <reference field="4" count="1">
            <x v="894"/>
          </reference>
        </references>
      </pivotArea>
    </format>
    <format dxfId="5900">
      <pivotArea dataOnly="0" labelOnly="1" fieldPosition="0">
        <references count="5">
          <reference field="0" count="1" selected="0">
            <x v="414"/>
          </reference>
          <reference field="1" count="1" selected="0">
            <x v="889"/>
          </reference>
          <reference field="2" count="1" selected="0">
            <x v="890"/>
          </reference>
          <reference field="3" count="1" selected="0">
            <x v="892"/>
          </reference>
          <reference field="4" count="1">
            <x v="895"/>
          </reference>
        </references>
      </pivotArea>
    </format>
    <format dxfId="5899">
      <pivotArea dataOnly="0" labelOnly="1" fieldPosition="0">
        <references count="5">
          <reference field="0" count="1" selected="0">
            <x v="415"/>
          </reference>
          <reference field="1" count="1" selected="0">
            <x v="890"/>
          </reference>
          <reference field="2" count="1" selected="0">
            <x v="891"/>
          </reference>
          <reference field="3" count="1" selected="0">
            <x v="893"/>
          </reference>
          <reference field="4" count="1">
            <x v="896"/>
          </reference>
        </references>
      </pivotArea>
    </format>
    <format dxfId="5898">
      <pivotArea dataOnly="0" labelOnly="1" fieldPosition="0">
        <references count="5">
          <reference field="0" count="1" selected="0">
            <x v="416"/>
          </reference>
          <reference field="1" count="1" selected="0">
            <x v="891"/>
          </reference>
          <reference field="2" count="1" selected="0">
            <x v="892"/>
          </reference>
          <reference field="3" count="1" selected="0">
            <x v="894"/>
          </reference>
          <reference field="4" count="1">
            <x v="897"/>
          </reference>
        </references>
      </pivotArea>
    </format>
    <format dxfId="5897">
      <pivotArea dataOnly="0" labelOnly="1" fieldPosition="0">
        <references count="5">
          <reference field="0" count="1" selected="0">
            <x v="417"/>
          </reference>
          <reference field="1" count="1" selected="0">
            <x v="892"/>
          </reference>
          <reference field="2" count="1" selected="0">
            <x v="893"/>
          </reference>
          <reference field="3" count="1" selected="0">
            <x v="895"/>
          </reference>
          <reference field="4" count="1">
            <x v="898"/>
          </reference>
        </references>
      </pivotArea>
    </format>
    <format dxfId="5896">
      <pivotArea dataOnly="0" labelOnly="1" fieldPosition="0">
        <references count="5">
          <reference field="0" count="1" selected="0">
            <x v="418"/>
          </reference>
          <reference field="1" count="1" selected="0">
            <x v="893"/>
          </reference>
          <reference field="2" count="1" selected="0">
            <x v="894"/>
          </reference>
          <reference field="3" count="1" selected="0">
            <x v="896"/>
          </reference>
          <reference field="4" count="1">
            <x v="899"/>
          </reference>
        </references>
      </pivotArea>
    </format>
    <format dxfId="5895">
      <pivotArea dataOnly="0" labelOnly="1" fieldPosition="0">
        <references count="5">
          <reference field="0" count="1" selected="0">
            <x v="419"/>
          </reference>
          <reference field="1" count="1" selected="0">
            <x v="894"/>
          </reference>
          <reference field="2" count="1" selected="0">
            <x v="895"/>
          </reference>
          <reference field="3" count="1" selected="0">
            <x v="897"/>
          </reference>
          <reference field="4" count="1">
            <x v="900"/>
          </reference>
        </references>
      </pivotArea>
    </format>
    <format dxfId="5894">
      <pivotArea dataOnly="0" labelOnly="1" fieldPosition="0">
        <references count="5">
          <reference field="0" count="1" selected="0">
            <x v="420"/>
          </reference>
          <reference field="1" count="1" selected="0">
            <x v="895"/>
          </reference>
          <reference field="2" count="1" selected="0">
            <x v="896"/>
          </reference>
          <reference field="3" count="1" selected="0">
            <x v="898"/>
          </reference>
          <reference field="4" count="1">
            <x v="901"/>
          </reference>
        </references>
      </pivotArea>
    </format>
    <format dxfId="5893">
      <pivotArea dataOnly="0" labelOnly="1" fieldPosition="0">
        <references count="5">
          <reference field="0" count="1" selected="0">
            <x v="421"/>
          </reference>
          <reference field="1" count="1" selected="0">
            <x v="896"/>
          </reference>
          <reference field="2" count="1" selected="0">
            <x v="897"/>
          </reference>
          <reference field="3" count="1" selected="0">
            <x v="899"/>
          </reference>
          <reference field="4" count="1">
            <x v="902"/>
          </reference>
        </references>
      </pivotArea>
    </format>
    <format dxfId="5892">
      <pivotArea dataOnly="0" labelOnly="1" fieldPosition="0">
        <references count="5">
          <reference field="0" count="1" selected="0">
            <x v="422"/>
          </reference>
          <reference field="1" count="1" selected="0">
            <x v="897"/>
          </reference>
          <reference field="2" count="1" selected="0">
            <x v="898"/>
          </reference>
          <reference field="3" count="1" selected="0">
            <x v="900"/>
          </reference>
          <reference field="4" count="1">
            <x v="903"/>
          </reference>
        </references>
      </pivotArea>
    </format>
    <format dxfId="5891">
      <pivotArea dataOnly="0" labelOnly="1" fieldPosition="0">
        <references count="5">
          <reference field="0" count="1" selected="0">
            <x v="423"/>
          </reference>
          <reference field="1" count="1" selected="0">
            <x v="898"/>
          </reference>
          <reference field="2" count="1" selected="0">
            <x v="899"/>
          </reference>
          <reference field="3" count="1" selected="0">
            <x v="901"/>
          </reference>
          <reference field="4" count="1">
            <x v="904"/>
          </reference>
        </references>
      </pivotArea>
    </format>
    <format dxfId="5890">
      <pivotArea dataOnly="0" labelOnly="1" fieldPosition="0">
        <references count="5">
          <reference field="0" count="1" selected="0">
            <x v="424"/>
          </reference>
          <reference field="1" count="1" selected="0">
            <x v="899"/>
          </reference>
          <reference field="2" count="1" selected="0">
            <x v="900"/>
          </reference>
          <reference field="3" count="1" selected="0">
            <x v="902"/>
          </reference>
          <reference field="4" count="1">
            <x v="905"/>
          </reference>
        </references>
      </pivotArea>
    </format>
    <format dxfId="5889">
      <pivotArea dataOnly="0" labelOnly="1" fieldPosition="0">
        <references count="5">
          <reference field="0" count="1" selected="0">
            <x v="425"/>
          </reference>
          <reference field="1" count="1" selected="0">
            <x v="900"/>
          </reference>
          <reference field="2" count="1" selected="0">
            <x v="901"/>
          </reference>
          <reference field="3" count="1" selected="0">
            <x v="903"/>
          </reference>
          <reference field="4" count="1">
            <x v="906"/>
          </reference>
        </references>
      </pivotArea>
    </format>
    <format dxfId="5888">
      <pivotArea dataOnly="0" labelOnly="1" fieldPosition="0">
        <references count="5">
          <reference field="0" count="1" selected="0">
            <x v="426"/>
          </reference>
          <reference field="1" count="1" selected="0">
            <x v="901"/>
          </reference>
          <reference field="2" count="1" selected="0">
            <x v="902"/>
          </reference>
          <reference field="3" count="1" selected="0">
            <x v="904"/>
          </reference>
          <reference field="4" count="1">
            <x v="907"/>
          </reference>
        </references>
      </pivotArea>
    </format>
    <format dxfId="5887">
      <pivotArea dataOnly="0" labelOnly="1" fieldPosition="0">
        <references count="5">
          <reference field="0" count="1" selected="0">
            <x v="427"/>
          </reference>
          <reference field="1" count="1" selected="0">
            <x v="902"/>
          </reference>
          <reference field="2" count="1" selected="0">
            <x v="903"/>
          </reference>
          <reference field="3" count="1" selected="0">
            <x v="905"/>
          </reference>
          <reference field="4" count="1">
            <x v="908"/>
          </reference>
        </references>
      </pivotArea>
    </format>
    <format dxfId="5886">
      <pivotArea dataOnly="0" labelOnly="1" fieldPosition="0">
        <references count="5">
          <reference field="0" count="1" selected="0">
            <x v="428"/>
          </reference>
          <reference field="1" count="1" selected="0">
            <x v="903"/>
          </reference>
          <reference field="2" count="1" selected="0">
            <x v="904"/>
          </reference>
          <reference field="3" count="1" selected="0">
            <x v="906"/>
          </reference>
          <reference field="4" count="1">
            <x v="909"/>
          </reference>
        </references>
      </pivotArea>
    </format>
    <format dxfId="5885">
      <pivotArea dataOnly="0" labelOnly="1" fieldPosition="0">
        <references count="5">
          <reference field="0" count="1" selected="0">
            <x v="429"/>
          </reference>
          <reference field="1" count="1" selected="0">
            <x v="904"/>
          </reference>
          <reference field="2" count="1" selected="0">
            <x v="905"/>
          </reference>
          <reference field="3" count="1" selected="0">
            <x v="907"/>
          </reference>
          <reference field="4" count="1">
            <x v="910"/>
          </reference>
        </references>
      </pivotArea>
    </format>
    <format dxfId="5884">
      <pivotArea dataOnly="0" labelOnly="1" fieldPosition="0">
        <references count="5">
          <reference field="0" count="1" selected="0">
            <x v="430"/>
          </reference>
          <reference field="1" count="1" selected="0">
            <x v="905"/>
          </reference>
          <reference field="2" count="1" selected="0">
            <x v="906"/>
          </reference>
          <reference field="3" count="1" selected="0">
            <x v="908"/>
          </reference>
          <reference field="4" count="1">
            <x v="911"/>
          </reference>
        </references>
      </pivotArea>
    </format>
    <format dxfId="5883">
      <pivotArea dataOnly="0" labelOnly="1" fieldPosition="0">
        <references count="5">
          <reference field="0" count="1" selected="0">
            <x v="431"/>
          </reference>
          <reference field="1" count="1" selected="0">
            <x v="906"/>
          </reference>
          <reference field="2" count="1" selected="0">
            <x v="907"/>
          </reference>
          <reference field="3" count="1" selected="0">
            <x v="909"/>
          </reference>
          <reference field="4" count="1">
            <x v="912"/>
          </reference>
        </references>
      </pivotArea>
    </format>
    <format dxfId="5882">
      <pivotArea dataOnly="0" labelOnly="1" fieldPosition="0">
        <references count="5">
          <reference field="0" count="1" selected="0">
            <x v="432"/>
          </reference>
          <reference field="1" count="1" selected="0">
            <x v="907"/>
          </reference>
          <reference field="2" count="1" selected="0">
            <x v="908"/>
          </reference>
          <reference field="3" count="1" selected="0">
            <x v="910"/>
          </reference>
          <reference field="4" count="1">
            <x v="913"/>
          </reference>
        </references>
      </pivotArea>
    </format>
    <format dxfId="5881">
      <pivotArea dataOnly="0" labelOnly="1" fieldPosition="0">
        <references count="5">
          <reference field="0" count="1" selected="0">
            <x v="433"/>
          </reference>
          <reference field="1" count="1" selected="0">
            <x v="908"/>
          </reference>
          <reference field="2" count="1" selected="0">
            <x v="909"/>
          </reference>
          <reference field="3" count="1" selected="0">
            <x v="911"/>
          </reference>
          <reference field="4" count="1">
            <x v="914"/>
          </reference>
        </references>
      </pivotArea>
    </format>
    <format dxfId="5880">
      <pivotArea dataOnly="0" labelOnly="1" fieldPosition="0">
        <references count="5">
          <reference field="0" count="1" selected="0">
            <x v="434"/>
          </reference>
          <reference field="1" count="1" selected="0">
            <x v="909"/>
          </reference>
          <reference field="2" count="1" selected="0">
            <x v="910"/>
          </reference>
          <reference field="3" count="1" selected="0">
            <x v="912"/>
          </reference>
          <reference field="4" count="1">
            <x v="915"/>
          </reference>
        </references>
      </pivotArea>
    </format>
    <format dxfId="5879">
      <pivotArea dataOnly="0" labelOnly="1" fieldPosition="0">
        <references count="5">
          <reference field="0" count="1" selected="0">
            <x v="435"/>
          </reference>
          <reference field="1" count="1" selected="0">
            <x v="910"/>
          </reference>
          <reference field="2" count="1" selected="0">
            <x v="911"/>
          </reference>
          <reference field="3" count="1" selected="0">
            <x v="913"/>
          </reference>
          <reference field="4" count="1">
            <x v="916"/>
          </reference>
        </references>
      </pivotArea>
    </format>
    <format dxfId="5878">
      <pivotArea dataOnly="0" labelOnly="1" fieldPosition="0">
        <references count="5">
          <reference field="0" count="1" selected="0">
            <x v="436"/>
          </reference>
          <reference field="1" count="1" selected="0">
            <x v="911"/>
          </reference>
          <reference field="2" count="1" selected="0">
            <x v="912"/>
          </reference>
          <reference field="3" count="1" selected="0">
            <x v="914"/>
          </reference>
          <reference field="4" count="1">
            <x v="917"/>
          </reference>
        </references>
      </pivotArea>
    </format>
    <format dxfId="5877">
      <pivotArea dataOnly="0" labelOnly="1" fieldPosition="0">
        <references count="5">
          <reference field="0" count="1" selected="0">
            <x v="437"/>
          </reference>
          <reference field="1" count="1" selected="0">
            <x v="912"/>
          </reference>
          <reference field="2" count="1" selected="0">
            <x v="913"/>
          </reference>
          <reference field="3" count="1" selected="0">
            <x v="915"/>
          </reference>
          <reference field="4" count="1">
            <x v="918"/>
          </reference>
        </references>
      </pivotArea>
    </format>
    <format dxfId="5876">
      <pivotArea dataOnly="0" labelOnly="1" fieldPosition="0">
        <references count="5">
          <reference field="0" count="1" selected="0">
            <x v="438"/>
          </reference>
          <reference field="1" count="1" selected="0">
            <x v="913"/>
          </reference>
          <reference field="2" count="1" selected="0">
            <x v="914"/>
          </reference>
          <reference field="3" count="1" selected="0">
            <x v="916"/>
          </reference>
          <reference field="4" count="1">
            <x v="919"/>
          </reference>
        </references>
      </pivotArea>
    </format>
    <format dxfId="5875">
      <pivotArea dataOnly="0" labelOnly="1" fieldPosition="0">
        <references count="5">
          <reference field="0" count="1" selected="0">
            <x v="439"/>
          </reference>
          <reference field="1" count="1" selected="0">
            <x v="914"/>
          </reference>
          <reference field="2" count="1" selected="0">
            <x v="915"/>
          </reference>
          <reference field="3" count="1" selected="0">
            <x v="917"/>
          </reference>
          <reference field="4" count="1">
            <x v="920"/>
          </reference>
        </references>
      </pivotArea>
    </format>
    <format dxfId="5874">
      <pivotArea dataOnly="0" labelOnly="1" fieldPosition="0">
        <references count="5">
          <reference field="0" count="1" selected="0">
            <x v="440"/>
          </reference>
          <reference field="1" count="1" selected="0">
            <x v="915"/>
          </reference>
          <reference field="2" count="1" selected="0">
            <x v="916"/>
          </reference>
          <reference field="3" count="1" selected="0">
            <x v="918"/>
          </reference>
          <reference field="4" count="1">
            <x v="921"/>
          </reference>
        </references>
      </pivotArea>
    </format>
    <format dxfId="5873">
      <pivotArea dataOnly="0" labelOnly="1" fieldPosition="0">
        <references count="5">
          <reference field="0" count="1" selected="0">
            <x v="441"/>
          </reference>
          <reference field="1" count="1" selected="0">
            <x v="916"/>
          </reference>
          <reference field="2" count="1" selected="0">
            <x v="917"/>
          </reference>
          <reference field="3" count="1" selected="0">
            <x v="919"/>
          </reference>
          <reference field="4" count="1">
            <x v="922"/>
          </reference>
        </references>
      </pivotArea>
    </format>
    <format dxfId="5872">
      <pivotArea dataOnly="0" labelOnly="1" fieldPosition="0">
        <references count="5">
          <reference field="0" count="1" selected="0">
            <x v="442"/>
          </reference>
          <reference field="1" count="1" selected="0">
            <x v="917"/>
          </reference>
          <reference field="2" count="1" selected="0">
            <x v="918"/>
          </reference>
          <reference field="3" count="1" selected="0">
            <x v="920"/>
          </reference>
          <reference field="4" count="1">
            <x v="923"/>
          </reference>
        </references>
      </pivotArea>
    </format>
    <format dxfId="5871">
      <pivotArea dataOnly="0" labelOnly="1" fieldPosition="0">
        <references count="5">
          <reference field="0" count="1" selected="0">
            <x v="443"/>
          </reference>
          <reference field="1" count="1" selected="0">
            <x v="918"/>
          </reference>
          <reference field="2" count="1" selected="0">
            <x v="919"/>
          </reference>
          <reference field="3" count="1" selected="0">
            <x v="921"/>
          </reference>
          <reference field="4" count="1">
            <x v="924"/>
          </reference>
        </references>
      </pivotArea>
    </format>
    <format dxfId="5870">
      <pivotArea dataOnly="0" labelOnly="1" fieldPosition="0">
        <references count="5">
          <reference field="0" count="1" selected="0">
            <x v="444"/>
          </reference>
          <reference field="1" count="1" selected="0">
            <x v="919"/>
          </reference>
          <reference field="2" count="1" selected="0">
            <x v="920"/>
          </reference>
          <reference field="3" count="1" selected="0">
            <x v="922"/>
          </reference>
          <reference field="4" count="1">
            <x v="925"/>
          </reference>
        </references>
      </pivotArea>
    </format>
    <format dxfId="5869">
      <pivotArea dataOnly="0" labelOnly="1" fieldPosition="0">
        <references count="5">
          <reference field="0" count="1" selected="0">
            <x v="445"/>
          </reference>
          <reference field="1" count="1" selected="0">
            <x v="920"/>
          </reference>
          <reference field="2" count="1" selected="0">
            <x v="921"/>
          </reference>
          <reference field="3" count="1" selected="0">
            <x v="923"/>
          </reference>
          <reference field="4" count="1">
            <x v="926"/>
          </reference>
        </references>
      </pivotArea>
    </format>
    <format dxfId="5868">
      <pivotArea dataOnly="0" labelOnly="1" fieldPosition="0">
        <references count="5">
          <reference field="0" count="1" selected="0">
            <x v="446"/>
          </reference>
          <reference field="1" count="1" selected="0">
            <x v="921"/>
          </reference>
          <reference field="2" count="1" selected="0">
            <x v="922"/>
          </reference>
          <reference field="3" count="1" selected="0">
            <x v="924"/>
          </reference>
          <reference field="4" count="1">
            <x v="927"/>
          </reference>
        </references>
      </pivotArea>
    </format>
    <format dxfId="5867">
      <pivotArea dataOnly="0" labelOnly="1" fieldPosition="0">
        <references count="5">
          <reference field="0" count="1" selected="0">
            <x v="447"/>
          </reference>
          <reference field="1" count="1" selected="0">
            <x v="922"/>
          </reference>
          <reference field="2" count="1" selected="0">
            <x v="923"/>
          </reference>
          <reference field="3" count="1" selected="0">
            <x v="925"/>
          </reference>
          <reference field="4" count="1">
            <x v="928"/>
          </reference>
        </references>
      </pivotArea>
    </format>
    <format dxfId="5866">
      <pivotArea dataOnly="0" labelOnly="1" fieldPosition="0">
        <references count="5">
          <reference field="0" count="1" selected="0">
            <x v="448"/>
          </reference>
          <reference field="1" count="1" selected="0">
            <x v="923"/>
          </reference>
          <reference field="2" count="1" selected="0">
            <x v="924"/>
          </reference>
          <reference field="3" count="1" selected="0">
            <x v="926"/>
          </reference>
          <reference field="4" count="1">
            <x v="929"/>
          </reference>
        </references>
      </pivotArea>
    </format>
    <format dxfId="5865">
      <pivotArea dataOnly="0" labelOnly="1" fieldPosition="0">
        <references count="5">
          <reference field="0" count="1" selected="0">
            <x v="449"/>
          </reference>
          <reference field="1" count="1" selected="0">
            <x v="924"/>
          </reference>
          <reference field="2" count="1" selected="0">
            <x v="925"/>
          </reference>
          <reference field="3" count="1" selected="0">
            <x v="927"/>
          </reference>
          <reference field="4" count="1">
            <x v="930"/>
          </reference>
        </references>
      </pivotArea>
    </format>
    <format dxfId="5864">
      <pivotArea dataOnly="0" labelOnly="1" fieldPosition="0">
        <references count="5">
          <reference field="0" count="1" selected="0">
            <x v="450"/>
          </reference>
          <reference field="1" count="1" selected="0">
            <x v="925"/>
          </reference>
          <reference field="2" count="1" selected="0">
            <x v="926"/>
          </reference>
          <reference field="3" count="1" selected="0">
            <x v="928"/>
          </reference>
          <reference field="4" count="1">
            <x v="931"/>
          </reference>
        </references>
      </pivotArea>
    </format>
    <format dxfId="5863">
      <pivotArea dataOnly="0" labelOnly="1" fieldPosition="0">
        <references count="5">
          <reference field="0" count="1" selected="0">
            <x v="451"/>
          </reference>
          <reference field="1" count="1" selected="0">
            <x v="926"/>
          </reference>
          <reference field="2" count="1" selected="0">
            <x v="927"/>
          </reference>
          <reference field="3" count="1" selected="0">
            <x v="929"/>
          </reference>
          <reference field="4" count="1">
            <x v="932"/>
          </reference>
        </references>
      </pivotArea>
    </format>
    <format dxfId="5862">
      <pivotArea dataOnly="0" labelOnly="1" fieldPosition="0">
        <references count="5">
          <reference field="0" count="1" selected="0">
            <x v="452"/>
          </reference>
          <reference field="1" count="1" selected="0">
            <x v="927"/>
          </reference>
          <reference field="2" count="1" selected="0">
            <x v="928"/>
          </reference>
          <reference field="3" count="1" selected="0">
            <x v="930"/>
          </reference>
          <reference field="4" count="1">
            <x v="933"/>
          </reference>
        </references>
      </pivotArea>
    </format>
    <format dxfId="5861">
      <pivotArea dataOnly="0" labelOnly="1" fieldPosition="0">
        <references count="5">
          <reference field="0" count="1" selected="0">
            <x v="453"/>
          </reference>
          <reference field="1" count="1" selected="0">
            <x v="928"/>
          </reference>
          <reference field="2" count="1" selected="0">
            <x v="929"/>
          </reference>
          <reference field="3" count="1" selected="0">
            <x v="931"/>
          </reference>
          <reference field="4" count="1">
            <x v="934"/>
          </reference>
        </references>
      </pivotArea>
    </format>
    <format dxfId="5860">
      <pivotArea dataOnly="0" labelOnly="1" fieldPosition="0">
        <references count="5">
          <reference field="0" count="1" selected="0">
            <x v="454"/>
          </reference>
          <reference field="1" count="1" selected="0">
            <x v="929"/>
          </reference>
          <reference field="2" count="1" selected="0">
            <x v="930"/>
          </reference>
          <reference field="3" count="1" selected="0">
            <x v="932"/>
          </reference>
          <reference field="4" count="1">
            <x v="935"/>
          </reference>
        </references>
      </pivotArea>
    </format>
    <format dxfId="5859">
      <pivotArea dataOnly="0" labelOnly="1" fieldPosition="0">
        <references count="5">
          <reference field="0" count="1" selected="0">
            <x v="455"/>
          </reference>
          <reference field="1" count="1" selected="0">
            <x v="930"/>
          </reference>
          <reference field="2" count="1" selected="0">
            <x v="931"/>
          </reference>
          <reference field="3" count="1" selected="0">
            <x v="933"/>
          </reference>
          <reference field="4" count="1">
            <x v="936"/>
          </reference>
        </references>
      </pivotArea>
    </format>
    <format dxfId="5858">
      <pivotArea dataOnly="0" labelOnly="1" fieldPosition="0">
        <references count="5">
          <reference field="0" count="1" selected="0">
            <x v="456"/>
          </reference>
          <reference field="1" count="1" selected="0">
            <x v="931"/>
          </reference>
          <reference field="2" count="1" selected="0">
            <x v="932"/>
          </reference>
          <reference field="3" count="1" selected="0">
            <x v="934"/>
          </reference>
          <reference field="4" count="1">
            <x v="937"/>
          </reference>
        </references>
      </pivotArea>
    </format>
    <format dxfId="5857">
      <pivotArea dataOnly="0" labelOnly="1" fieldPosition="0">
        <references count="5">
          <reference field="0" count="1" selected="0">
            <x v="457"/>
          </reference>
          <reference field="1" count="1" selected="0">
            <x v="932"/>
          </reference>
          <reference field="2" count="1" selected="0">
            <x v="933"/>
          </reference>
          <reference field="3" count="1" selected="0">
            <x v="935"/>
          </reference>
          <reference field="4" count="1">
            <x v="938"/>
          </reference>
        </references>
      </pivotArea>
    </format>
    <format dxfId="5856">
      <pivotArea dataOnly="0" labelOnly="1" fieldPosition="0">
        <references count="5">
          <reference field="0" count="1" selected="0">
            <x v="458"/>
          </reference>
          <reference field="1" count="1" selected="0">
            <x v="933"/>
          </reference>
          <reference field="2" count="1" selected="0">
            <x v="934"/>
          </reference>
          <reference field="3" count="1" selected="0">
            <x v="936"/>
          </reference>
          <reference field="4" count="1">
            <x v="939"/>
          </reference>
        </references>
      </pivotArea>
    </format>
    <format dxfId="5855">
      <pivotArea dataOnly="0" labelOnly="1" fieldPosition="0">
        <references count="5">
          <reference field="0" count="1" selected="0">
            <x v="459"/>
          </reference>
          <reference field="1" count="1" selected="0">
            <x v="934"/>
          </reference>
          <reference field="2" count="1" selected="0">
            <x v="935"/>
          </reference>
          <reference field="3" count="1" selected="0">
            <x v="937"/>
          </reference>
          <reference field="4" count="1">
            <x v="940"/>
          </reference>
        </references>
      </pivotArea>
    </format>
    <format dxfId="5854">
      <pivotArea dataOnly="0" labelOnly="1" fieldPosition="0">
        <references count="5">
          <reference field="0" count="1" selected="0">
            <x v="460"/>
          </reference>
          <reference field="1" count="1" selected="0">
            <x v="935"/>
          </reference>
          <reference field="2" count="1" selected="0">
            <x v="936"/>
          </reference>
          <reference field="3" count="1" selected="0">
            <x v="938"/>
          </reference>
          <reference field="4" count="1">
            <x v="941"/>
          </reference>
        </references>
      </pivotArea>
    </format>
    <format dxfId="5853">
      <pivotArea dataOnly="0" labelOnly="1" fieldPosition="0">
        <references count="5">
          <reference field="0" count="1" selected="0">
            <x v="461"/>
          </reference>
          <reference field="1" count="1" selected="0">
            <x v="936"/>
          </reference>
          <reference field="2" count="1" selected="0">
            <x v="937"/>
          </reference>
          <reference field="3" count="1" selected="0">
            <x v="939"/>
          </reference>
          <reference field="4" count="1">
            <x v="942"/>
          </reference>
        </references>
      </pivotArea>
    </format>
    <format dxfId="5852">
      <pivotArea dataOnly="0" labelOnly="1" fieldPosition="0">
        <references count="5">
          <reference field="0" count="1" selected="0">
            <x v="462"/>
          </reference>
          <reference field="1" count="1" selected="0">
            <x v="937"/>
          </reference>
          <reference field="2" count="1" selected="0">
            <x v="938"/>
          </reference>
          <reference field="3" count="1" selected="0">
            <x v="940"/>
          </reference>
          <reference field="4" count="1">
            <x v="943"/>
          </reference>
        </references>
      </pivotArea>
    </format>
    <format dxfId="5851">
      <pivotArea dataOnly="0" labelOnly="1" fieldPosition="0">
        <references count="5">
          <reference field="0" count="1" selected="0">
            <x v="463"/>
          </reference>
          <reference field="1" count="1" selected="0">
            <x v="938"/>
          </reference>
          <reference field="2" count="1" selected="0">
            <x v="939"/>
          </reference>
          <reference field="3" count="1" selected="0">
            <x v="941"/>
          </reference>
          <reference field="4" count="1">
            <x v="944"/>
          </reference>
        </references>
      </pivotArea>
    </format>
    <format dxfId="5850">
      <pivotArea dataOnly="0" labelOnly="1" fieldPosition="0">
        <references count="5">
          <reference field="0" count="1" selected="0">
            <x v="464"/>
          </reference>
          <reference field="1" count="1" selected="0">
            <x v="939"/>
          </reference>
          <reference field="2" count="1" selected="0">
            <x v="940"/>
          </reference>
          <reference field="3" count="1" selected="0">
            <x v="942"/>
          </reference>
          <reference field="4" count="1">
            <x v="945"/>
          </reference>
        </references>
      </pivotArea>
    </format>
    <format dxfId="5849">
      <pivotArea dataOnly="0" labelOnly="1" fieldPosition="0">
        <references count="5">
          <reference field="0" count="1" selected="0">
            <x v="465"/>
          </reference>
          <reference field="1" count="1" selected="0">
            <x v="940"/>
          </reference>
          <reference field="2" count="1" selected="0">
            <x v="941"/>
          </reference>
          <reference field="3" count="1" selected="0">
            <x v="943"/>
          </reference>
          <reference field="4" count="1">
            <x v="946"/>
          </reference>
        </references>
      </pivotArea>
    </format>
    <format dxfId="5848">
      <pivotArea dataOnly="0" labelOnly="1" fieldPosition="0">
        <references count="5">
          <reference field="0" count="1" selected="0">
            <x v="466"/>
          </reference>
          <reference field="1" count="1" selected="0">
            <x v="941"/>
          </reference>
          <reference field="2" count="1" selected="0">
            <x v="942"/>
          </reference>
          <reference field="3" count="1" selected="0">
            <x v="944"/>
          </reference>
          <reference field="4" count="1">
            <x v="947"/>
          </reference>
        </references>
      </pivotArea>
    </format>
    <format dxfId="5847">
      <pivotArea dataOnly="0" labelOnly="1" fieldPosition="0">
        <references count="5">
          <reference field="0" count="1" selected="0">
            <x v="467"/>
          </reference>
          <reference field="1" count="1" selected="0">
            <x v="942"/>
          </reference>
          <reference field="2" count="1" selected="0">
            <x v="943"/>
          </reference>
          <reference field="3" count="1" selected="0">
            <x v="945"/>
          </reference>
          <reference field="4" count="1">
            <x v="948"/>
          </reference>
        </references>
      </pivotArea>
    </format>
    <format dxfId="5846">
      <pivotArea dataOnly="0" labelOnly="1" fieldPosition="0">
        <references count="5">
          <reference field="0" count="1" selected="0">
            <x v="468"/>
          </reference>
          <reference field="1" count="1" selected="0">
            <x v="943"/>
          </reference>
          <reference field="2" count="1" selected="0">
            <x v="944"/>
          </reference>
          <reference field="3" count="1" selected="0">
            <x v="946"/>
          </reference>
          <reference field="4" count="1">
            <x v="949"/>
          </reference>
        </references>
      </pivotArea>
    </format>
    <format dxfId="5845">
      <pivotArea dataOnly="0" labelOnly="1" fieldPosition="0">
        <references count="5">
          <reference field="0" count="1" selected="0">
            <x v="469"/>
          </reference>
          <reference field="1" count="1" selected="0">
            <x v="944"/>
          </reference>
          <reference field="2" count="1" selected="0">
            <x v="945"/>
          </reference>
          <reference field="3" count="1" selected="0">
            <x v="947"/>
          </reference>
          <reference field="4" count="1">
            <x v="950"/>
          </reference>
        </references>
      </pivotArea>
    </format>
    <format dxfId="5844">
      <pivotArea dataOnly="0" labelOnly="1" fieldPosition="0">
        <references count="5">
          <reference field="0" count="1" selected="0">
            <x v="470"/>
          </reference>
          <reference field="1" count="1" selected="0">
            <x v="945"/>
          </reference>
          <reference field="2" count="1" selected="0">
            <x v="946"/>
          </reference>
          <reference field="3" count="1" selected="0">
            <x v="948"/>
          </reference>
          <reference field="4" count="1">
            <x v="951"/>
          </reference>
        </references>
      </pivotArea>
    </format>
    <format dxfId="5843">
      <pivotArea dataOnly="0" labelOnly="1" fieldPosition="0">
        <references count="5">
          <reference field="0" count="1" selected="0">
            <x v="471"/>
          </reference>
          <reference field="1" count="1" selected="0">
            <x v="946"/>
          </reference>
          <reference field="2" count="1" selected="0">
            <x v="947"/>
          </reference>
          <reference field="3" count="1" selected="0">
            <x v="949"/>
          </reference>
          <reference field="4" count="1">
            <x v="952"/>
          </reference>
        </references>
      </pivotArea>
    </format>
    <format dxfId="5842">
      <pivotArea dataOnly="0" labelOnly="1" fieldPosition="0">
        <references count="5">
          <reference field="0" count="1" selected="0">
            <x v="472"/>
          </reference>
          <reference field="1" count="1" selected="0">
            <x v="947"/>
          </reference>
          <reference field="2" count="1" selected="0">
            <x v="948"/>
          </reference>
          <reference field="3" count="1" selected="0">
            <x v="950"/>
          </reference>
          <reference field="4" count="1">
            <x v="953"/>
          </reference>
        </references>
      </pivotArea>
    </format>
    <format dxfId="5841">
      <pivotArea dataOnly="0" labelOnly="1" fieldPosition="0">
        <references count="5">
          <reference field="0" count="1" selected="0">
            <x v="473"/>
          </reference>
          <reference field="1" count="1" selected="0">
            <x v="948"/>
          </reference>
          <reference field="2" count="1" selected="0">
            <x v="949"/>
          </reference>
          <reference field="3" count="1" selected="0">
            <x v="951"/>
          </reference>
          <reference field="4" count="1">
            <x v="954"/>
          </reference>
        </references>
      </pivotArea>
    </format>
    <format dxfId="5840">
      <pivotArea dataOnly="0" labelOnly="1" fieldPosition="0">
        <references count="5">
          <reference field="0" count="1" selected="0">
            <x v="474"/>
          </reference>
          <reference field="1" count="1" selected="0">
            <x v="949"/>
          </reference>
          <reference field="2" count="1" selected="0">
            <x v="950"/>
          </reference>
          <reference field="3" count="1" selected="0">
            <x v="952"/>
          </reference>
          <reference field="4" count="1">
            <x v="955"/>
          </reference>
        </references>
      </pivotArea>
    </format>
    <format dxfId="5839">
      <pivotArea dataOnly="0" labelOnly="1" fieldPosition="0">
        <references count="5">
          <reference field="0" count="1" selected="0">
            <x v="475"/>
          </reference>
          <reference field="1" count="1" selected="0">
            <x v="950"/>
          </reference>
          <reference field="2" count="1" selected="0">
            <x v="951"/>
          </reference>
          <reference field="3" count="1" selected="0">
            <x v="953"/>
          </reference>
          <reference field="4" count="1">
            <x v="956"/>
          </reference>
        </references>
      </pivotArea>
    </format>
    <format dxfId="5838">
      <pivotArea dataOnly="0" labelOnly="1" fieldPosition="0">
        <references count="5">
          <reference field="0" count="1" selected="0">
            <x v="476"/>
          </reference>
          <reference field="1" count="1" selected="0">
            <x v="951"/>
          </reference>
          <reference field="2" count="1" selected="0">
            <x v="952"/>
          </reference>
          <reference field="3" count="1" selected="0">
            <x v="954"/>
          </reference>
          <reference field="4" count="1">
            <x v="957"/>
          </reference>
        </references>
      </pivotArea>
    </format>
    <format dxfId="5837">
      <pivotArea dataOnly="0" labelOnly="1" fieldPosition="0">
        <references count="5">
          <reference field="0" count="1" selected="0">
            <x v="477"/>
          </reference>
          <reference field="1" count="1" selected="0">
            <x v="952"/>
          </reference>
          <reference field="2" count="1" selected="0">
            <x v="953"/>
          </reference>
          <reference field="3" count="1" selected="0">
            <x v="955"/>
          </reference>
          <reference field="4" count="1">
            <x v="958"/>
          </reference>
        </references>
      </pivotArea>
    </format>
    <format dxfId="5836">
      <pivotArea dataOnly="0" labelOnly="1" fieldPosition="0">
        <references count="5">
          <reference field="0" count="1" selected="0">
            <x v="478"/>
          </reference>
          <reference field="1" count="1" selected="0">
            <x v="953"/>
          </reference>
          <reference field="2" count="1" selected="0">
            <x v="954"/>
          </reference>
          <reference field="3" count="1" selected="0">
            <x v="956"/>
          </reference>
          <reference field="4" count="1">
            <x v="959"/>
          </reference>
        </references>
      </pivotArea>
    </format>
    <format dxfId="5835">
      <pivotArea dataOnly="0" labelOnly="1" fieldPosition="0">
        <references count="5">
          <reference field="0" count="1" selected="0">
            <x v="479"/>
          </reference>
          <reference field="1" count="1" selected="0">
            <x v="954"/>
          </reference>
          <reference field="2" count="1" selected="0">
            <x v="955"/>
          </reference>
          <reference field="3" count="1" selected="0">
            <x v="957"/>
          </reference>
          <reference field="4" count="1">
            <x v="960"/>
          </reference>
        </references>
      </pivotArea>
    </format>
    <format dxfId="5834">
      <pivotArea dataOnly="0" labelOnly="1" fieldPosition="0">
        <references count="5">
          <reference field="0" count="1" selected="0">
            <x v="480"/>
          </reference>
          <reference field="1" count="1" selected="0">
            <x v="955"/>
          </reference>
          <reference field="2" count="1" selected="0">
            <x v="956"/>
          </reference>
          <reference field="3" count="1" selected="0">
            <x v="958"/>
          </reference>
          <reference field="4" count="1">
            <x v="961"/>
          </reference>
        </references>
      </pivotArea>
    </format>
    <format dxfId="5833">
      <pivotArea dataOnly="0" labelOnly="1" fieldPosition="0">
        <references count="5">
          <reference field="0" count="1" selected="0">
            <x v="481"/>
          </reference>
          <reference field="1" count="1" selected="0">
            <x v="956"/>
          </reference>
          <reference field="2" count="1" selected="0">
            <x v="957"/>
          </reference>
          <reference field="3" count="1" selected="0">
            <x v="959"/>
          </reference>
          <reference field="4" count="1">
            <x v="962"/>
          </reference>
        </references>
      </pivotArea>
    </format>
    <format dxfId="5832">
      <pivotArea dataOnly="0" labelOnly="1" fieldPosition="0">
        <references count="5">
          <reference field="0" count="1" selected="0">
            <x v="482"/>
          </reference>
          <reference field="1" count="1" selected="0">
            <x v="957"/>
          </reference>
          <reference field="2" count="1" selected="0">
            <x v="958"/>
          </reference>
          <reference field="3" count="1" selected="0">
            <x v="960"/>
          </reference>
          <reference field="4" count="1">
            <x v="963"/>
          </reference>
        </references>
      </pivotArea>
    </format>
    <format dxfId="5831">
      <pivotArea dataOnly="0" labelOnly="1" fieldPosition="0">
        <references count="5">
          <reference field="0" count="1" selected="0">
            <x v="483"/>
          </reference>
          <reference field="1" count="1" selected="0">
            <x v="958"/>
          </reference>
          <reference field="2" count="1" selected="0">
            <x v="959"/>
          </reference>
          <reference field="3" count="1" selected="0">
            <x v="961"/>
          </reference>
          <reference field="4" count="1">
            <x v="964"/>
          </reference>
        </references>
      </pivotArea>
    </format>
    <format dxfId="5830">
      <pivotArea dataOnly="0" labelOnly="1" fieldPosition="0">
        <references count="5">
          <reference field="0" count="1" selected="0">
            <x v="484"/>
          </reference>
          <reference field="1" count="1" selected="0">
            <x v="959"/>
          </reference>
          <reference field="2" count="1" selected="0">
            <x v="960"/>
          </reference>
          <reference field="3" count="1" selected="0">
            <x v="962"/>
          </reference>
          <reference field="4" count="1">
            <x v="965"/>
          </reference>
        </references>
      </pivotArea>
    </format>
    <format dxfId="5829">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5828">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5827">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5826">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5825">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5824">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5823">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5822">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5821">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5820">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5819">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5818">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5817">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5816">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5815">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5814">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5813">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5812">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5811">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5810">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5809">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5808">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5807">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5806">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5805">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5804">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5803">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5802">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5801">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5800">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5799">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5798">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5797">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5796">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5795">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5794">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5793">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5792">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5791">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5790">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5789">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5788">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5787">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5786">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5785">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5784">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5783">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5782">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5781">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5780">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5779">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5778">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5777">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5776">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5775">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5774">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5773">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5772">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5771">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5770">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5769">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5768">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5767">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5766">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5765">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5764">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5763">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5762">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5761">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5760">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5759">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5758">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5757">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5756">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5755">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5754">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5753">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5752">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5751">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5750">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5749">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5748">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5747">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5746">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5745">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5744">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5743">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5742">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5741">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5740">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5739">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5738">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5737">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5736">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5735">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5734">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5733">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5732">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5731">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5730">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5729">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5728">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5727">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5726">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5725">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5724">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5723">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5722">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5721">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5720">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5719">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5718">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5717">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5716">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5715">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5714">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5713">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5712">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5711">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5710">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5709">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5708">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5707">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5706">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5705">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5704">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5703">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5702">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5701">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5700">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5699">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5698">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5697">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5696">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5695">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5694">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5693">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5692">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5691">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5690">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5689">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5688">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5687">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5686">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5685">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5684">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5683">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5682">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5681">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5680">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5679">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5678">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5677">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5676">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5675">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5674">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5673">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5672">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5671">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5670">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5669">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5668">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5667">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5666">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5665">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5664">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5663">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5662">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5661">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5660">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5659">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5658">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5657">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5656">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5655">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5654">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5653">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5652">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5651">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5650">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5649">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5648">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5647">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5646">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5645">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5644">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5643">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5642">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5641">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5640">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5639">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5638">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5637">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5636">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5635">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5634">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5633">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5632">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5631">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5630">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5629">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5628">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5627">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5626">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5625">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5624">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5623">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5622">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5621">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5620">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5619">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5618">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5617">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5616">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5615">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5614">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5613">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5612">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5611">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5610">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5609">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5608">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5607">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5606">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5605">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5604">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5603">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5602">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5601">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5600">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5599">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5598">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5597">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5596">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5595">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5594">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5593">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5592">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5591">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5590">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5589">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5588">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5587">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5586">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5585">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5584">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5583">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5582">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5581">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5580">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5579">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5578">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5577">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5576">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5575">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5574">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5573">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5572">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5571">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5570">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5569">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5568">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5567">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5566">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5565">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5564">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5563">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5562">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5561">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5560">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5559">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5558">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5557">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5556">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5555">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5554">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5553">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5552">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5551">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5550">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5549">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5548">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5547">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5546">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5545">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5544">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5543">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5542">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5541">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5540">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5539">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5538">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5537">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5536">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5535">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5534">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5533">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5532">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5531">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5530">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5529">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5528">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5527">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5526">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5525">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5524">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5523">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5522">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5521">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5520">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5519">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5518">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5517">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5516">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5515">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5514">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5513">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5512">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5511">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5510">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5509">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5508">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5507">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5506">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5505">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5504">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5503">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5502">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5501">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5500">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5499">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5498">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5497">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5496">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5495">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5494">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5493">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5492">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5491">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5490">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5489">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5488">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5487">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5486">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5485">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5484">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5483">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5482">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5481">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5480">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5479">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5478">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5477">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5476">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5475">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5474">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5473">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5472">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5471">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5470">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5469">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5468">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5467">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5466">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5465">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5464">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5463">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5462">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5461">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5460">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5459">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5458">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5457">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5456">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5455">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5454">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5453">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5452">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5451">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5450">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5449">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5448">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5447">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5446">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5445">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5444">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5443">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5442">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5441">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5440">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5439">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5438">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5437">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5436">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5435">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5434">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5433">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5432">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5431">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5430">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5429">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5428">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5427">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5426">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5425">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5424">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5423">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5422">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5421">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5420">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5419">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5418">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5417">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5416">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5415">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5414">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5413">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5412">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5411">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5410">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5409">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5408">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5407">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5406">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5405">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5404">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5403">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5402">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5401">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5400">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5399">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5398">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5397">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5396">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5395">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5394">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5393">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5392">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5391">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5390">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5389">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5388">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5387">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5386">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5385">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5384">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5383">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5382">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5381">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5380">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5379">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5378">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5377">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5376">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5375">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5374">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5373">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5372">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5371">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5370">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5369">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5368">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5367">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5366">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5365">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5364">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5363">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5362">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5361">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5360">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5359">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5358">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5357">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5356">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5355">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5354">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5353">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5352">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5351">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5350">
      <pivotArea dataOnly="0" labelOnly="1" fieldPosition="0">
        <references count="1">
          <reference field="0" count="50">
            <x v="2"/>
            <x v="3"/>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5349">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5348">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5347">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5346">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5345">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5344">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5343">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5342">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5341">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5340">
      <pivotArea dataOnly="0" labelOnly="1" fieldPosition="0">
        <references count="2">
          <reference field="0" count="1" selected="0">
            <x v="2"/>
          </reference>
          <reference field="1" count="1">
            <x v="1"/>
          </reference>
        </references>
      </pivotArea>
    </format>
    <format dxfId="5339">
      <pivotArea dataOnly="0" labelOnly="1" fieldPosition="0">
        <references count="2">
          <reference field="0" count="1" selected="0">
            <x v="3"/>
          </reference>
          <reference field="1" count="1">
            <x v="2"/>
          </reference>
        </references>
      </pivotArea>
    </format>
    <format dxfId="5338">
      <pivotArea dataOnly="0" labelOnly="1" fieldPosition="0">
        <references count="2">
          <reference field="0" count="1" selected="0">
            <x v="8"/>
          </reference>
          <reference field="1" count="1">
            <x v="483"/>
          </reference>
        </references>
      </pivotArea>
    </format>
    <format dxfId="5337">
      <pivotArea dataOnly="0" labelOnly="1" fieldPosition="0">
        <references count="2">
          <reference field="0" count="1" selected="0">
            <x v="9"/>
          </reference>
          <reference field="1" count="1">
            <x v="484"/>
          </reference>
        </references>
      </pivotArea>
    </format>
    <format dxfId="5336">
      <pivotArea dataOnly="0" labelOnly="1" fieldPosition="0">
        <references count="2">
          <reference field="0" count="1" selected="0">
            <x v="10"/>
          </reference>
          <reference field="1" count="1">
            <x v="485"/>
          </reference>
        </references>
      </pivotArea>
    </format>
    <format dxfId="5335">
      <pivotArea dataOnly="0" labelOnly="1" fieldPosition="0">
        <references count="2">
          <reference field="0" count="1" selected="0">
            <x v="11"/>
          </reference>
          <reference field="1" count="1">
            <x v="486"/>
          </reference>
        </references>
      </pivotArea>
    </format>
    <format dxfId="5334">
      <pivotArea dataOnly="0" labelOnly="1" fieldPosition="0">
        <references count="2">
          <reference field="0" count="1" selected="0">
            <x v="12"/>
          </reference>
          <reference field="1" count="1">
            <x v="487"/>
          </reference>
        </references>
      </pivotArea>
    </format>
    <format dxfId="5333">
      <pivotArea dataOnly="0" labelOnly="1" fieldPosition="0">
        <references count="2">
          <reference field="0" count="1" selected="0">
            <x v="13"/>
          </reference>
          <reference field="1" count="1">
            <x v="488"/>
          </reference>
        </references>
      </pivotArea>
    </format>
    <format dxfId="5332">
      <pivotArea dataOnly="0" labelOnly="1" fieldPosition="0">
        <references count="2">
          <reference field="0" count="1" selected="0">
            <x v="14"/>
          </reference>
          <reference field="1" count="1">
            <x v="489"/>
          </reference>
        </references>
      </pivotArea>
    </format>
    <format dxfId="5331">
      <pivotArea dataOnly="0" labelOnly="1" fieldPosition="0">
        <references count="2">
          <reference field="0" count="1" selected="0">
            <x v="15"/>
          </reference>
          <reference field="1" count="1">
            <x v="490"/>
          </reference>
        </references>
      </pivotArea>
    </format>
    <format dxfId="5330">
      <pivotArea dataOnly="0" labelOnly="1" fieldPosition="0">
        <references count="2">
          <reference field="0" count="1" selected="0">
            <x v="16"/>
          </reference>
          <reference field="1" count="1">
            <x v="491"/>
          </reference>
        </references>
      </pivotArea>
    </format>
    <format dxfId="5329">
      <pivotArea dataOnly="0" labelOnly="1" fieldPosition="0">
        <references count="2">
          <reference field="0" count="1" selected="0">
            <x v="17"/>
          </reference>
          <reference field="1" count="1">
            <x v="492"/>
          </reference>
        </references>
      </pivotArea>
    </format>
    <format dxfId="5328">
      <pivotArea dataOnly="0" labelOnly="1" fieldPosition="0">
        <references count="2">
          <reference field="0" count="1" selected="0">
            <x v="18"/>
          </reference>
          <reference field="1" count="1">
            <x v="493"/>
          </reference>
        </references>
      </pivotArea>
    </format>
    <format dxfId="5327">
      <pivotArea dataOnly="0" labelOnly="1" fieldPosition="0">
        <references count="2">
          <reference field="0" count="1" selected="0">
            <x v="19"/>
          </reference>
          <reference field="1" count="1">
            <x v="494"/>
          </reference>
        </references>
      </pivotArea>
    </format>
    <format dxfId="5326">
      <pivotArea dataOnly="0" labelOnly="1" fieldPosition="0">
        <references count="2">
          <reference field="0" count="1" selected="0">
            <x v="20"/>
          </reference>
          <reference field="1" count="1">
            <x v="495"/>
          </reference>
        </references>
      </pivotArea>
    </format>
    <format dxfId="5325">
      <pivotArea dataOnly="0" labelOnly="1" fieldPosition="0">
        <references count="2">
          <reference field="0" count="1" selected="0">
            <x v="21"/>
          </reference>
          <reference field="1" count="1">
            <x v="496"/>
          </reference>
        </references>
      </pivotArea>
    </format>
    <format dxfId="5324">
      <pivotArea dataOnly="0" labelOnly="1" fieldPosition="0">
        <references count="2">
          <reference field="0" count="1" selected="0">
            <x v="22"/>
          </reference>
          <reference field="1" count="1">
            <x v="497"/>
          </reference>
        </references>
      </pivotArea>
    </format>
    <format dxfId="5323">
      <pivotArea dataOnly="0" labelOnly="1" fieldPosition="0">
        <references count="2">
          <reference field="0" count="1" selected="0">
            <x v="23"/>
          </reference>
          <reference field="1" count="1">
            <x v="498"/>
          </reference>
        </references>
      </pivotArea>
    </format>
    <format dxfId="5322">
      <pivotArea dataOnly="0" labelOnly="1" fieldPosition="0">
        <references count="2">
          <reference field="0" count="1" selected="0">
            <x v="24"/>
          </reference>
          <reference field="1" count="1">
            <x v="499"/>
          </reference>
        </references>
      </pivotArea>
    </format>
    <format dxfId="5321">
      <pivotArea dataOnly="0" labelOnly="1" fieldPosition="0">
        <references count="2">
          <reference field="0" count="1" selected="0">
            <x v="25"/>
          </reference>
          <reference field="1" count="1">
            <x v="500"/>
          </reference>
        </references>
      </pivotArea>
    </format>
    <format dxfId="5320">
      <pivotArea dataOnly="0" labelOnly="1" fieldPosition="0">
        <references count="2">
          <reference field="0" count="1" selected="0">
            <x v="26"/>
          </reference>
          <reference field="1" count="1">
            <x v="501"/>
          </reference>
        </references>
      </pivotArea>
    </format>
    <format dxfId="5319">
      <pivotArea dataOnly="0" labelOnly="1" fieldPosition="0">
        <references count="2">
          <reference field="0" count="1" selected="0">
            <x v="27"/>
          </reference>
          <reference field="1" count="1">
            <x v="502"/>
          </reference>
        </references>
      </pivotArea>
    </format>
    <format dxfId="5318">
      <pivotArea dataOnly="0" labelOnly="1" fieldPosition="0">
        <references count="2">
          <reference field="0" count="1" selected="0">
            <x v="28"/>
          </reference>
          <reference field="1" count="1">
            <x v="503"/>
          </reference>
        </references>
      </pivotArea>
    </format>
    <format dxfId="5317">
      <pivotArea dataOnly="0" labelOnly="1" fieldPosition="0">
        <references count="2">
          <reference field="0" count="1" selected="0">
            <x v="29"/>
          </reference>
          <reference field="1" count="1">
            <x v="504"/>
          </reference>
        </references>
      </pivotArea>
    </format>
    <format dxfId="5316">
      <pivotArea dataOnly="0" labelOnly="1" fieldPosition="0">
        <references count="2">
          <reference field="0" count="1" selected="0">
            <x v="30"/>
          </reference>
          <reference field="1" count="1">
            <x v="505"/>
          </reference>
        </references>
      </pivotArea>
    </format>
    <format dxfId="5315">
      <pivotArea dataOnly="0" labelOnly="1" fieldPosition="0">
        <references count="2">
          <reference field="0" count="1" selected="0">
            <x v="31"/>
          </reference>
          <reference field="1" count="1">
            <x v="506"/>
          </reference>
        </references>
      </pivotArea>
    </format>
    <format dxfId="5314">
      <pivotArea dataOnly="0" labelOnly="1" fieldPosition="0">
        <references count="2">
          <reference field="0" count="1" selected="0">
            <x v="32"/>
          </reference>
          <reference field="1" count="1">
            <x v="507"/>
          </reference>
        </references>
      </pivotArea>
    </format>
    <format dxfId="5313">
      <pivotArea dataOnly="0" labelOnly="1" fieldPosition="0">
        <references count="2">
          <reference field="0" count="1" selected="0">
            <x v="33"/>
          </reference>
          <reference field="1" count="1">
            <x v="508"/>
          </reference>
        </references>
      </pivotArea>
    </format>
    <format dxfId="5312">
      <pivotArea dataOnly="0" labelOnly="1" fieldPosition="0">
        <references count="2">
          <reference field="0" count="1" selected="0">
            <x v="34"/>
          </reference>
          <reference field="1" count="1">
            <x v="509"/>
          </reference>
        </references>
      </pivotArea>
    </format>
    <format dxfId="5311">
      <pivotArea dataOnly="0" labelOnly="1" fieldPosition="0">
        <references count="2">
          <reference field="0" count="1" selected="0">
            <x v="35"/>
          </reference>
          <reference field="1" count="1">
            <x v="510"/>
          </reference>
        </references>
      </pivotArea>
    </format>
    <format dxfId="5310">
      <pivotArea dataOnly="0" labelOnly="1" fieldPosition="0">
        <references count="2">
          <reference field="0" count="1" selected="0">
            <x v="36"/>
          </reference>
          <reference field="1" count="1">
            <x v="511"/>
          </reference>
        </references>
      </pivotArea>
    </format>
    <format dxfId="5309">
      <pivotArea dataOnly="0" labelOnly="1" fieldPosition="0">
        <references count="2">
          <reference field="0" count="1" selected="0">
            <x v="37"/>
          </reference>
          <reference field="1" count="1">
            <x v="512"/>
          </reference>
        </references>
      </pivotArea>
    </format>
    <format dxfId="5308">
      <pivotArea dataOnly="0" labelOnly="1" fieldPosition="0">
        <references count="2">
          <reference field="0" count="1" selected="0">
            <x v="38"/>
          </reference>
          <reference field="1" count="1">
            <x v="513"/>
          </reference>
        </references>
      </pivotArea>
    </format>
    <format dxfId="5307">
      <pivotArea dataOnly="0" labelOnly="1" fieldPosition="0">
        <references count="2">
          <reference field="0" count="1" selected="0">
            <x v="39"/>
          </reference>
          <reference field="1" count="1">
            <x v="514"/>
          </reference>
        </references>
      </pivotArea>
    </format>
    <format dxfId="5306">
      <pivotArea dataOnly="0" labelOnly="1" fieldPosition="0">
        <references count="2">
          <reference field="0" count="1" selected="0">
            <x v="40"/>
          </reference>
          <reference field="1" count="1">
            <x v="515"/>
          </reference>
        </references>
      </pivotArea>
    </format>
    <format dxfId="5305">
      <pivotArea dataOnly="0" labelOnly="1" fieldPosition="0">
        <references count="2">
          <reference field="0" count="1" selected="0">
            <x v="41"/>
          </reference>
          <reference field="1" count="1">
            <x v="516"/>
          </reference>
        </references>
      </pivotArea>
    </format>
    <format dxfId="5304">
      <pivotArea dataOnly="0" labelOnly="1" fieldPosition="0">
        <references count="2">
          <reference field="0" count="1" selected="0">
            <x v="42"/>
          </reference>
          <reference field="1" count="1">
            <x v="517"/>
          </reference>
        </references>
      </pivotArea>
    </format>
    <format dxfId="5303">
      <pivotArea dataOnly="0" labelOnly="1" fieldPosition="0">
        <references count="2">
          <reference field="0" count="1" selected="0">
            <x v="43"/>
          </reference>
          <reference field="1" count="1">
            <x v="518"/>
          </reference>
        </references>
      </pivotArea>
    </format>
    <format dxfId="5302">
      <pivotArea dataOnly="0" labelOnly="1" fieldPosition="0">
        <references count="2">
          <reference field="0" count="1" selected="0">
            <x v="44"/>
          </reference>
          <reference field="1" count="1">
            <x v="519"/>
          </reference>
        </references>
      </pivotArea>
    </format>
    <format dxfId="5301">
      <pivotArea dataOnly="0" labelOnly="1" fieldPosition="0">
        <references count="2">
          <reference field="0" count="1" selected="0">
            <x v="45"/>
          </reference>
          <reference field="1" count="1">
            <x v="520"/>
          </reference>
        </references>
      </pivotArea>
    </format>
    <format dxfId="5300">
      <pivotArea dataOnly="0" labelOnly="1" fieldPosition="0">
        <references count="2">
          <reference field="0" count="1" selected="0">
            <x v="46"/>
          </reference>
          <reference field="1" count="1">
            <x v="521"/>
          </reference>
        </references>
      </pivotArea>
    </format>
    <format dxfId="5299">
      <pivotArea dataOnly="0" labelOnly="1" fieldPosition="0">
        <references count="2">
          <reference field="0" count="1" selected="0">
            <x v="47"/>
          </reference>
          <reference field="1" count="1">
            <x v="522"/>
          </reference>
        </references>
      </pivotArea>
    </format>
    <format dxfId="5298">
      <pivotArea dataOnly="0" labelOnly="1" fieldPosition="0">
        <references count="2">
          <reference field="0" count="1" selected="0">
            <x v="48"/>
          </reference>
          <reference field="1" count="1">
            <x v="523"/>
          </reference>
        </references>
      </pivotArea>
    </format>
    <format dxfId="5297">
      <pivotArea dataOnly="0" labelOnly="1" fieldPosition="0">
        <references count="2">
          <reference field="0" count="1" selected="0">
            <x v="49"/>
          </reference>
          <reference field="1" count="1">
            <x v="524"/>
          </reference>
        </references>
      </pivotArea>
    </format>
    <format dxfId="5296">
      <pivotArea dataOnly="0" labelOnly="1" fieldPosition="0">
        <references count="2">
          <reference field="0" count="1" selected="0">
            <x v="50"/>
          </reference>
          <reference field="1" count="1">
            <x v="525"/>
          </reference>
        </references>
      </pivotArea>
    </format>
    <format dxfId="5295">
      <pivotArea dataOnly="0" labelOnly="1" fieldPosition="0">
        <references count="2">
          <reference field="0" count="1" selected="0">
            <x v="51"/>
          </reference>
          <reference field="1" count="1">
            <x v="526"/>
          </reference>
        </references>
      </pivotArea>
    </format>
    <format dxfId="5294">
      <pivotArea dataOnly="0" labelOnly="1" fieldPosition="0">
        <references count="2">
          <reference field="0" count="1" selected="0">
            <x v="52"/>
          </reference>
          <reference field="1" count="1">
            <x v="527"/>
          </reference>
        </references>
      </pivotArea>
    </format>
    <format dxfId="5293">
      <pivotArea dataOnly="0" labelOnly="1" fieldPosition="0">
        <references count="2">
          <reference field="0" count="1" selected="0">
            <x v="53"/>
          </reference>
          <reference field="1" count="1">
            <x v="528"/>
          </reference>
        </references>
      </pivotArea>
    </format>
    <format dxfId="5292">
      <pivotArea dataOnly="0" labelOnly="1" fieldPosition="0">
        <references count="2">
          <reference field="0" count="1" selected="0">
            <x v="54"/>
          </reference>
          <reference field="1" count="1">
            <x v="529"/>
          </reference>
        </references>
      </pivotArea>
    </format>
    <format dxfId="5291">
      <pivotArea dataOnly="0" labelOnly="1" fieldPosition="0">
        <references count="2">
          <reference field="0" count="1" selected="0">
            <x v="55"/>
          </reference>
          <reference field="1" count="1">
            <x v="530"/>
          </reference>
        </references>
      </pivotArea>
    </format>
    <format dxfId="5290">
      <pivotArea dataOnly="0" labelOnly="1" fieldPosition="0">
        <references count="2">
          <reference field="0" count="1" selected="0">
            <x v="56"/>
          </reference>
          <reference field="1" count="1">
            <x v="531"/>
          </reference>
        </references>
      </pivotArea>
    </format>
    <format dxfId="5289">
      <pivotArea dataOnly="0" labelOnly="1" fieldPosition="0">
        <references count="2">
          <reference field="0" count="1" selected="0">
            <x v="57"/>
          </reference>
          <reference field="1" count="1">
            <x v="532"/>
          </reference>
        </references>
      </pivotArea>
    </format>
    <format dxfId="5288">
      <pivotArea dataOnly="0" labelOnly="1" fieldPosition="0">
        <references count="2">
          <reference field="0" count="1" selected="0">
            <x v="58"/>
          </reference>
          <reference field="1" count="1">
            <x v="533"/>
          </reference>
        </references>
      </pivotArea>
    </format>
    <format dxfId="5287">
      <pivotArea dataOnly="0" labelOnly="1" fieldPosition="0">
        <references count="2">
          <reference field="0" count="1" selected="0">
            <x v="59"/>
          </reference>
          <reference field="1" count="1">
            <x v="534"/>
          </reference>
        </references>
      </pivotArea>
    </format>
    <format dxfId="5286">
      <pivotArea dataOnly="0" labelOnly="1" fieldPosition="0">
        <references count="2">
          <reference field="0" count="1" selected="0">
            <x v="60"/>
          </reference>
          <reference field="1" count="1">
            <x v="535"/>
          </reference>
        </references>
      </pivotArea>
    </format>
    <format dxfId="5285">
      <pivotArea dataOnly="0" labelOnly="1" fieldPosition="0">
        <references count="2">
          <reference field="0" count="1" selected="0">
            <x v="61"/>
          </reference>
          <reference field="1" count="1">
            <x v="536"/>
          </reference>
        </references>
      </pivotArea>
    </format>
    <format dxfId="5284">
      <pivotArea dataOnly="0" labelOnly="1" fieldPosition="0">
        <references count="2">
          <reference field="0" count="1" selected="0">
            <x v="62"/>
          </reference>
          <reference field="1" count="1">
            <x v="537"/>
          </reference>
        </references>
      </pivotArea>
    </format>
    <format dxfId="5283">
      <pivotArea dataOnly="0" labelOnly="1" fieldPosition="0">
        <references count="2">
          <reference field="0" count="1" selected="0">
            <x v="63"/>
          </reference>
          <reference field="1" count="1">
            <x v="538"/>
          </reference>
        </references>
      </pivotArea>
    </format>
    <format dxfId="5282">
      <pivotArea dataOnly="0" labelOnly="1" fieldPosition="0">
        <references count="2">
          <reference field="0" count="1" selected="0">
            <x v="64"/>
          </reference>
          <reference field="1" count="1">
            <x v="539"/>
          </reference>
        </references>
      </pivotArea>
    </format>
    <format dxfId="5281">
      <pivotArea dataOnly="0" labelOnly="1" fieldPosition="0">
        <references count="2">
          <reference field="0" count="1" selected="0">
            <x v="65"/>
          </reference>
          <reference field="1" count="1">
            <x v="540"/>
          </reference>
        </references>
      </pivotArea>
    </format>
    <format dxfId="5280">
      <pivotArea dataOnly="0" labelOnly="1" fieldPosition="0">
        <references count="2">
          <reference field="0" count="1" selected="0">
            <x v="66"/>
          </reference>
          <reference field="1" count="1">
            <x v="541"/>
          </reference>
        </references>
      </pivotArea>
    </format>
    <format dxfId="5279">
      <pivotArea dataOnly="0" labelOnly="1" fieldPosition="0">
        <references count="2">
          <reference field="0" count="1" selected="0">
            <x v="67"/>
          </reference>
          <reference field="1" count="1">
            <x v="542"/>
          </reference>
        </references>
      </pivotArea>
    </format>
    <format dxfId="5278">
      <pivotArea dataOnly="0" labelOnly="1" fieldPosition="0">
        <references count="2">
          <reference field="0" count="1" selected="0">
            <x v="68"/>
          </reference>
          <reference field="1" count="1">
            <x v="543"/>
          </reference>
        </references>
      </pivotArea>
    </format>
    <format dxfId="5277">
      <pivotArea dataOnly="0" labelOnly="1" fieldPosition="0">
        <references count="2">
          <reference field="0" count="1" selected="0">
            <x v="69"/>
          </reference>
          <reference field="1" count="1">
            <x v="544"/>
          </reference>
        </references>
      </pivotArea>
    </format>
    <format dxfId="5276">
      <pivotArea dataOnly="0" labelOnly="1" fieldPosition="0">
        <references count="2">
          <reference field="0" count="1" selected="0">
            <x v="70"/>
          </reference>
          <reference field="1" count="1">
            <x v="545"/>
          </reference>
        </references>
      </pivotArea>
    </format>
    <format dxfId="5275">
      <pivotArea dataOnly="0" labelOnly="1" fieldPosition="0">
        <references count="2">
          <reference field="0" count="1" selected="0">
            <x v="71"/>
          </reference>
          <reference field="1" count="1">
            <x v="546"/>
          </reference>
        </references>
      </pivotArea>
    </format>
    <format dxfId="5274">
      <pivotArea dataOnly="0" labelOnly="1" fieldPosition="0">
        <references count="2">
          <reference field="0" count="1" selected="0">
            <x v="72"/>
          </reference>
          <reference field="1" count="1">
            <x v="547"/>
          </reference>
        </references>
      </pivotArea>
    </format>
    <format dxfId="5273">
      <pivotArea dataOnly="0" labelOnly="1" fieldPosition="0">
        <references count="2">
          <reference field="0" count="1" selected="0">
            <x v="73"/>
          </reference>
          <reference field="1" count="1">
            <x v="548"/>
          </reference>
        </references>
      </pivotArea>
    </format>
    <format dxfId="5272">
      <pivotArea dataOnly="0" labelOnly="1" fieldPosition="0">
        <references count="2">
          <reference field="0" count="1" selected="0">
            <x v="74"/>
          </reference>
          <reference field="1" count="1">
            <x v="549"/>
          </reference>
        </references>
      </pivotArea>
    </format>
    <format dxfId="5271">
      <pivotArea dataOnly="0" labelOnly="1" fieldPosition="0">
        <references count="2">
          <reference field="0" count="1" selected="0">
            <x v="75"/>
          </reference>
          <reference field="1" count="1">
            <x v="550"/>
          </reference>
        </references>
      </pivotArea>
    </format>
    <format dxfId="5270">
      <pivotArea dataOnly="0" labelOnly="1" fieldPosition="0">
        <references count="2">
          <reference field="0" count="1" selected="0">
            <x v="76"/>
          </reference>
          <reference field="1" count="1">
            <x v="551"/>
          </reference>
        </references>
      </pivotArea>
    </format>
    <format dxfId="5269">
      <pivotArea dataOnly="0" labelOnly="1" fieldPosition="0">
        <references count="2">
          <reference field="0" count="1" selected="0">
            <x v="77"/>
          </reference>
          <reference field="1" count="1">
            <x v="552"/>
          </reference>
        </references>
      </pivotArea>
    </format>
    <format dxfId="5268">
      <pivotArea dataOnly="0" labelOnly="1" fieldPosition="0">
        <references count="2">
          <reference field="0" count="1" selected="0">
            <x v="78"/>
          </reference>
          <reference field="1" count="1">
            <x v="553"/>
          </reference>
        </references>
      </pivotArea>
    </format>
    <format dxfId="5267">
      <pivotArea dataOnly="0" labelOnly="1" fieldPosition="0">
        <references count="2">
          <reference field="0" count="1" selected="0">
            <x v="79"/>
          </reference>
          <reference field="1" count="1">
            <x v="554"/>
          </reference>
        </references>
      </pivotArea>
    </format>
    <format dxfId="5266">
      <pivotArea dataOnly="0" labelOnly="1" fieldPosition="0">
        <references count="2">
          <reference field="0" count="1" selected="0">
            <x v="80"/>
          </reference>
          <reference field="1" count="1">
            <x v="555"/>
          </reference>
        </references>
      </pivotArea>
    </format>
    <format dxfId="5265">
      <pivotArea dataOnly="0" labelOnly="1" fieldPosition="0">
        <references count="2">
          <reference field="0" count="1" selected="0">
            <x v="81"/>
          </reference>
          <reference field="1" count="1">
            <x v="556"/>
          </reference>
        </references>
      </pivotArea>
    </format>
    <format dxfId="5264">
      <pivotArea dataOnly="0" labelOnly="1" fieldPosition="0">
        <references count="2">
          <reference field="0" count="1" selected="0">
            <x v="82"/>
          </reference>
          <reference field="1" count="1">
            <x v="557"/>
          </reference>
        </references>
      </pivotArea>
    </format>
    <format dxfId="5263">
      <pivotArea dataOnly="0" labelOnly="1" fieldPosition="0">
        <references count="2">
          <reference field="0" count="1" selected="0">
            <x v="83"/>
          </reference>
          <reference field="1" count="1">
            <x v="558"/>
          </reference>
        </references>
      </pivotArea>
    </format>
    <format dxfId="5262">
      <pivotArea dataOnly="0" labelOnly="1" fieldPosition="0">
        <references count="2">
          <reference field="0" count="1" selected="0">
            <x v="84"/>
          </reference>
          <reference field="1" count="1">
            <x v="559"/>
          </reference>
        </references>
      </pivotArea>
    </format>
    <format dxfId="5261">
      <pivotArea dataOnly="0" labelOnly="1" fieldPosition="0">
        <references count="2">
          <reference field="0" count="1" selected="0">
            <x v="85"/>
          </reference>
          <reference field="1" count="1">
            <x v="560"/>
          </reference>
        </references>
      </pivotArea>
    </format>
    <format dxfId="5260">
      <pivotArea dataOnly="0" labelOnly="1" fieldPosition="0">
        <references count="2">
          <reference field="0" count="1" selected="0">
            <x v="86"/>
          </reference>
          <reference field="1" count="1">
            <x v="561"/>
          </reference>
        </references>
      </pivotArea>
    </format>
    <format dxfId="5259">
      <pivotArea dataOnly="0" labelOnly="1" fieldPosition="0">
        <references count="2">
          <reference field="0" count="1" selected="0">
            <x v="87"/>
          </reference>
          <reference field="1" count="1">
            <x v="562"/>
          </reference>
        </references>
      </pivotArea>
    </format>
    <format dxfId="5258">
      <pivotArea dataOnly="0" labelOnly="1" fieldPosition="0">
        <references count="2">
          <reference field="0" count="1" selected="0">
            <x v="88"/>
          </reference>
          <reference field="1" count="1">
            <x v="563"/>
          </reference>
        </references>
      </pivotArea>
    </format>
    <format dxfId="5257">
      <pivotArea dataOnly="0" labelOnly="1" fieldPosition="0">
        <references count="2">
          <reference field="0" count="1" selected="0">
            <x v="89"/>
          </reference>
          <reference field="1" count="1">
            <x v="564"/>
          </reference>
        </references>
      </pivotArea>
    </format>
    <format dxfId="5256">
      <pivotArea dataOnly="0" labelOnly="1" fieldPosition="0">
        <references count="2">
          <reference field="0" count="1" selected="0">
            <x v="90"/>
          </reference>
          <reference field="1" count="1">
            <x v="565"/>
          </reference>
        </references>
      </pivotArea>
    </format>
    <format dxfId="5255">
      <pivotArea dataOnly="0" labelOnly="1" fieldPosition="0">
        <references count="2">
          <reference field="0" count="1" selected="0">
            <x v="91"/>
          </reference>
          <reference field="1" count="1">
            <x v="566"/>
          </reference>
        </references>
      </pivotArea>
    </format>
    <format dxfId="5254">
      <pivotArea dataOnly="0" labelOnly="1" fieldPosition="0">
        <references count="2">
          <reference field="0" count="1" selected="0">
            <x v="92"/>
          </reference>
          <reference field="1" count="1">
            <x v="567"/>
          </reference>
        </references>
      </pivotArea>
    </format>
    <format dxfId="5253">
      <pivotArea dataOnly="0" labelOnly="1" fieldPosition="0">
        <references count="2">
          <reference field="0" count="1" selected="0">
            <x v="93"/>
          </reference>
          <reference field="1" count="1">
            <x v="568"/>
          </reference>
        </references>
      </pivotArea>
    </format>
    <format dxfId="5252">
      <pivotArea dataOnly="0" labelOnly="1" fieldPosition="0">
        <references count="2">
          <reference field="0" count="1" selected="0">
            <x v="94"/>
          </reference>
          <reference field="1" count="1">
            <x v="569"/>
          </reference>
        </references>
      </pivotArea>
    </format>
    <format dxfId="5251">
      <pivotArea dataOnly="0" labelOnly="1" fieldPosition="0">
        <references count="2">
          <reference field="0" count="1" selected="0">
            <x v="95"/>
          </reference>
          <reference field="1" count="1">
            <x v="570"/>
          </reference>
        </references>
      </pivotArea>
    </format>
    <format dxfId="5250">
      <pivotArea dataOnly="0" labelOnly="1" fieldPosition="0">
        <references count="2">
          <reference field="0" count="1" selected="0">
            <x v="96"/>
          </reference>
          <reference field="1" count="1">
            <x v="571"/>
          </reference>
        </references>
      </pivotArea>
    </format>
    <format dxfId="5249">
      <pivotArea dataOnly="0" labelOnly="1" fieldPosition="0">
        <references count="2">
          <reference field="0" count="1" selected="0">
            <x v="97"/>
          </reference>
          <reference field="1" count="1">
            <x v="572"/>
          </reference>
        </references>
      </pivotArea>
    </format>
    <format dxfId="5248">
      <pivotArea dataOnly="0" labelOnly="1" fieldPosition="0">
        <references count="2">
          <reference field="0" count="1" selected="0">
            <x v="98"/>
          </reference>
          <reference field="1" count="1">
            <x v="573"/>
          </reference>
        </references>
      </pivotArea>
    </format>
    <format dxfId="5247">
      <pivotArea dataOnly="0" labelOnly="1" fieldPosition="0">
        <references count="2">
          <reference field="0" count="1" selected="0">
            <x v="99"/>
          </reference>
          <reference field="1" count="1">
            <x v="574"/>
          </reference>
        </references>
      </pivotArea>
    </format>
    <format dxfId="5246">
      <pivotArea dataOnly="0" labelOnly="1" fieldPosition="0">
        <references count="2">
          <reference field="0" count="1" selected="0">
            <x v="100"/>
          </reference>
          <reference field="1" count="1">
            <x v="575"/>
          </reference>
        </references>
      </pivotArea>
    </format>
    <format dxfId="5245">
      <pivotArea dataOnly="0" labelOnly="1" fieldPosition="0">
        <references count="2">
          <reference field="0" count="1" selected="0">
            <x v="101"/>
          </reference>
          <reference field="1" count="1">
            <x v="576"/>
          </reference>
        </references>
      </pivotArea>
    </format>
    <format dxfId="5244">
      <pivotArea dataOnly="0" labelOnly="1" fieldPosition="0">
        <references count="2">
          <reference field="0" count="1" selected="0">
            <x v="102"/>
          </reference>
          <reference field="1" count="1">
            <x v="577"/>
          </reference>
        </references>
      </pivotArea>
    </format>
    <format dxfId="5243">
      <pivotArea dataOnly="0" labelOnly="1" fieldPosition="0">
        <references count="2">
          <reference field="0" count="1" selected="0">
            <x v="103"/>
          </reference>
          <reference field="1" count="1">
            <x v="578"/>
          </reference>
        </references>
      </pivotArea>
    </format>
    <format dxfId="5242">
      <pivotArea dataOnly="0" labelOnly="1" fieldPosition="0">
        <references count="2">
          <reference field="0" count="1" selected="0">
            <x v="104"/>
          </reference>
          <reference field="1" count="1">
            <x v="579"/>
          </reference>
        </references>
      </pivotArea>
    </format>
    <format dxfId="5241">
      <pivotArea dataOnly="0" labelOnly="1" fieldPosition="0">
        <references count="2">
          <reference field="0" count="1" selected="0">
            <x v="105"/>
          </reference>
          <reference field="1" count="1">
            <x v="580"/>
          </reference>
        </references>
      </pivotArea>
    </format>
    <format dxfId="5240">
      <pivotArea dataOnly="0" labelOnly="1" fieldPosition="0">
        <references count="2">
          <reference field="0" count="1" selected="0">
            <x v="106"/>
          </reference>
          <reference field="1" count="1">
            <x v="581"/>
          </reference>
        </references>
      </pivotArea>
    </format>
    <format dxfId="5239">
      <pivotArea dataOnly="0" labelOnly="1" fieldPosition="0">
        <references count="2">
          <reference field="0" count="1" selected="0">
            <x v="107"/>
          </reference>
          <reference field="1" count="1">
            <x v="582"/>
          </reference>
        </references>
      </pivotArea>
    </format>
    <format dxfId="5238">
      <pivotArea dataOnly="0" labelOnly="1" fieldPosition="0">
        <references count="2">
          <reference field="0" count="1" selected="0">
            <x v="108"/>
          </reference>
          <reference field="1" count="1">
            <x v="583"/>
          </reference>
        </references>
      </pivotArea>
    </format>
    <format dxfId="5237">
      <pivotArea dataOnly="0" labelOnly="1" fieldPosition="0">
        <references count="2">
          <reference field="0" count="1" selected="0">
            <x v="109"/>
          </reference>
          <reference field="1" count="1">
            <x v="584"/>
          </reference>
        </references>
      </pivotArea>
    </format>
    <format dxfId="5236">
      <pivotArea dataOnly="0" labelOnly="1" fieldPosition="0">
        <references count="2">
          <reference field="0" count="1" selected="0">
            <x v="110"/>
          </reference>
          <reference field="1" count="1">
            <x v="585"/>
          </reference>
        </references>
      </pivotArea>
    </format>
    <format dxfId="5235">
      <pivotArea dataOnly="0" labelOnly="1" fieldPosition="0">
        <references count="2">
          <reference field="0" count="1" selected="0">
            <x v="111"/>
          </reference>
          <reference field="1" count="1">
            <x v="586"/>
          </reference>
        </references>
      </pivotArea>
    </format>
    <format dxfId="5234">
      <pivotArea dataOnly="0" labelOnly="1" fieldPosition="0">
        <references count="2">
          <reference field="0" count="1" selected="0">
            <x v="112"/>
          </reference>
          <reference field="1" count="1">
            <x v="587"/>
          </reference>
        </references>
      </pivotArea>
    </format>
    <format dxfId="5233">
      <pivotArea dataOnly="0" labelOnly="1" fieldPosition="0">
        <references count="2">
          <reference field="0" count="1" selected="0">
            <x v="113"/>
          </reference>
          <reference field="1" count="1">
            <x v="588"/>
          </reference>
        </references>
      </pivotArea>
    </format>
    <format dxfId="5232">
      <pivotArea dataOnly="0" labelOnly="1" fieldPosition="0">
        <references count="2">
          <reference field="0" count="1" selected="0">
            <x v="114"/>
          </reference>
          <reference field="1" count="1">
            <x v="589"/>
          </reference>
        </references>
      </pivotArea>
    </format>
    <format dxfId="5231">
      <pivotArea dataOnly="0" labelOnly="1" fieldPosition="0">
        <references count="2">
          <reference field="0" count="1" selected="0">
            <x v="115"/>
          </reference>
          <reference field="1" count="1">
            <x v="590"/>
          </reference>
        </references>
      </pivotArea>
    </format>
    <format dxfId="5230">
      <pivotArea dataOnly="0" labelOnly="1" fieldPosition="0">
        <references count="2">
          <reference field="0" count="1" selected="0">
            <x v="116"/>
          </reference>
          <reference field="1" count="1">
            <x v="591"/>
          </reference>
        </references>
      </pivotArea>
    </format>
    <format dxfId="5229">
      <pivotArea dataOnly="0" labelOnly="1" fieldPosition="0">
        <references count="2">
          <reference field="0" count="1" selected="0">
            <x v="117"/>
          </reference>
          <reference field="1" count="1">
            <x v="592"/>
          </reference>
        </references>
      </pivotArea>
    </format>
    <format dxfId="5228">
      <pivotArea dataOnly="0" labelOnly="1" fieldPosition="0">
        <references count="2">
          <reference field="0" count="1" selected="0">
            <x v="118"/>
          </reference>
          <reference field="1" count="1">
            <x v="593"/>
          </reference>
        </references>
      </pivotArea>
    </format>
    <format dxfId="5227">
      <pivotArea dataOnly="0" labelOnly="1" fieldPosition="0">
        <references count="2">
          <reference field="0" count="1" selected="0">
            <x v="119"/>
          </reference>
          <reference field="1" count="1">
            <x v="594"/>
          </reference>
        </references>
      </pivotArea>
    </format>
    <format dxfId="5226">
      <pivotArea dataOnly="0" labelOnly="1" fieldPosition="0">
        <references count="2">
          <reference field="0" count="1" selected="0">
            <x v="120"/>
          </reference>
          <reference field="1" count="1">
            <x v="595"/>
          </reference>
        </references>
      </pivotArea>
    </format>
    <format dxfId="5225">
      <pivotArea dataOnly="0" labelOnly="1" fieldPosition="0">
        <references count="2">
          <reference field="0" count="1" selected="0">
            <x v="121"/>
          </reference>
          <reference field="1" count="1">
            <x v="596"/>
          </reference>
        </references>
      </pivotArea>
    </format>
    <format dxfId="5224">
      <pivotArea dataOnly="0" labelOnly="1" fieldPosition="0">
        <references count="2">
          <reference field="0" count="1" selected="0">
            <x v="122"/>
          </reference>
          <reference field="1" count="1">
            <x v="597"/>
          </reference>
        </references>
      </pivotArea>
    </format>
    <format dxfId="5223">
      <pivotArea dataOnly="0" labelOnly="1" fieldPosition="0">
        <references count="2">
          <reference field="0" count="1" selected="0">
            <x v="123"/>
          </reference>
          <reference field="1" count="1">
            <x v="598"/>
          </reference>
        </references>
      </pivotArea>
    </format>
    <format dxfId="5222">
      <pivotArea dataOnly="0" labelOnly="1" fieldPosition="0">
        <references count="2">
          <reference field="0" count="1" selected="0">
            <x v="124"/>
          </reference>
          <reference field="1" count="1">
            <x v="599"/>
          </reference>
        </references>
      </pivotArea>
    </format>
    <format dxfId="5221">
      <pivotArea dataOnly="0" labelOnly="1" fieldPosition="0">
        <references count="2">
          <reference field="0" count="1" selected="0">
            <x v="125"/>
          </reference>
          <reference field="1" count="1">
            <x v="600"/>
          </reference>
        </references>
      </pivotArea>
    </format>
    <format dxfId="5220">
      <pivotArea dataOnly="0" labelOnly="1" fieldPosition="0">
        <references count="2">
          <reference field="0" count="1" selected="0">
            <x v="126"/>
          </reference>
          <reference field="1" count="1">
            <x v="601"/>
          </reference>
        </references>
      </pivotArea>
    </format>
    <format dxfId="5219">
      <pivotArea dataOnly="0" labelOnly="1" fieldPosition="0">
        <references count="2">
          <reference field="0" count="1" selected="0">
            <x v="127"/>
          </reference>
          <reference field="1" count="1">
            <x v="602"/>
          </reference>
        </references>
      </pivotArea>
    </format>
    <format dxfId="5218">
      <pivotArea dataOnly="0" labelOnly="1" fieldPosition="0">
        <references count="2">
          <reference field="0" count="1" selected="0">
            <x v="128"/>
          </reference>
          <reference field="1" count="1">
            <x v="603"/>
          </reference>
        </references>
      </pivotArea>
    </format>
    <format dxfId="5217">
      <pivotArea dataOnly="0" labelOnly="1" fieldPosition="0">
        <references count="2">
          <reference field="0" count="1" selected="0">
            <x v="129"/>
          </reference>
          <reference field="1" count="1">
            <x v="604"/>
          </reference>
        </references>
      </pivotArea>
    </format>
    <format dxfId="5216">
      <pivotArea dataOnly="0" labelOnly="1" fieldPosition="0">
        <references count="2">
          <reference field="0" count="1" selected="0">
            <x v="130"/>
          </reference>
          <reference field="1" count="1">
            <x v="605"/>
          </reference>
        </references>
      </pivotArea>
    </format>
    <format dxfId="5215">
      <pivotArea dataOnly="0" labelOnly="1" fieldPosition="0">
        <references count="2">
          <reference field="0" count="1" selected="0">
            <x v="131"/>
          </reference>
          <reference field="1" count="1">
            <x v="606"/>
          </reference>
        </references>
      </pivotArea>
    </format>
    <format dxfId="5214">
      <pivotArea dataOnly="0" labelOnly="1" fieldPosition="0">
        <references count="2">
          <reference field="0" count="1" selected="0">
            <x v="132"/>
          </reference>
          <reference field="1" count="1">
            <x v="607"/>
          </reference>
        </references>
      </pivotArea>
    </format>
    <format dxfId="5213">
      <pivotArea dataOnly="0" labelOnly="1" fieldPosition="0">
        <references count="2">
          <reference field="0" count="1" selected="0">
            <x v="133"/>
          </reference>
          <reference field="1" count="1">
            <x v="608"/>
          </reference>
        </references>
      </pivotArea>
    </format>
    <format dxfId="5212">
      <pivotArea dataOnly="0" labelOnly="1" fieldPosition="0">
        <references count="2">
          <reference field="0" count="1" selected="0">
            <x v="134"/>
          </reference>
          <reference field="1" count="1">
            <x v="609"/>
          </reference>
        </references>
      </pivotArea>
    </format>
    <format dxfId="5211">
      <pivotArea dataOnly="0" labelOnly="1" fieldPosition="0">
        <references count="2">
          <reference field="0" count="1" selected="0">
            <x v="135"/>
          </reference>
          <reference field="1" count="1">
            <x v="610"/>
          </reference>
        </references>
      </pivotArea>
    </format>
    <format dxfId="5210">
      <pivotArea dataOnly="0" labelOnly="1" fieldPosition="0">
        <references count="2">
          <reference field="0" count="1" selected="0">
            <x v="136"/>
          </reference>
          <reference field="1" count="1">
            <x v="611"/>
          </reference>
        </references>
      </pivotArea>
    </format>
    <format dxfId="5209">
      <pivotArea dataOnly="0" labelOnly="1" fieldPosition="0">
        <references count="2">
          <reference field="0" count="1" selected="0">
            <x v="137"/>
          </reference>
          <reference field="1" count="1">
            <x v="612"/>
          </reference>
        </references>
      </pivotArea>
    </format>
    <format dxfId="5208">
      <pivotArea dataOnly="0" labelOnly="1" fieldPosition="0">
        <references count="2">
          <reference field="0" count="1" selected="0">
            <x v="138"/>
          </reference>
          <reference field="1" count="1">
            <x v="613"/>
          </reference>
        </references>
      </pivotArea>
    </format>
    <format dxfId="5207">
      <pivotArea dataOnly="0" labelOnly="1" fieldPosition="0">
        <references count="2">
          <reference field="0" count="1" selected="0">
            <x v="139"/>
          </reference>
          <reference field="1" count="1">
            <x v="614"/>
          </reference>
        </references>
      </pivotArea>
    </format>
    <format dxfId="5206">
      <pivotArea dataOnly="0" labelOnly="1" fieldPosition="0">
        <references count="2">
          <reference field="0" count="1" selected="0">
            <x v="140"/>
          </reference>
          <reference field="1" count="1">
            <x v="615"/>
          </reference>
        </references>
      </pivotArea>
    </format>
    <format dxfId="5205">
      <pivotArea dataOnly="0" labelOnly="1" fieldPosition="0">
        <references count="2">
          <reference field="0" count="1" selected="0">
            <x v="141"/>
          </reference>
          <reference field="1" count="1">
            <x v="616"/>
          </reference>
        </references>
      </pivotArea>
    </format>
    <format dxfId="5204">
      <pivotArea dataOnly="0" labelOnly="1" fieldPosition="0">
        <references count="2">
          <reference field="0" count="1" selected="0">
            <x v="142"/>
          </reference>
          <reference field="1" count="1">
            <x v="617"/>
          </reference>
        </references>
      </pivotArea>
    </format>
    <format dxfId="5203">
      <pivotArea dataOnly="0" labelOnly="1" fieldPosition="0">
        <references count="2">
          <reference field="0" count="1" selected="0">
            <x v="143"/>
          </reference>
          <reference field="1" count="1">
            <x v="618"/>
          </reference>
        </references>
      </pivotArea>
    </format>
    <format dxfId="5202">
      <pivotArea dataOnly="0" labelOnly="1" fieldPosition="0">
        <references count="2">
          <reference field="0" count="1" selected="0">
            <x v="144"/>
          </reference>
          <reference field="1" count="1">
            <x v="619"/>
          </reference>
        </references>
      </pivotArea>
    </format>
    <format dxfId="5201">
      <pivotArea dataOnly="0" labelOnly="1" fieldPosition="0">
        <references count="2">
          <reference field="0" count="1" selected="0">
            <x v="145"/>
          </reference>
          <reference field="1" count="1">
            <x v="620"/>
          </reference>
        </references>
      </pivotArea>
    </format>
    <format dxfId="5200">
      <pivotArea dataOnly="0" labelOnly="1" fieldPosition="0">
        <references count="2">
          <reference field="0" count="1" selected="0">
            <x v="146"/>
          </reference>
          <reference field="1" count="1">
            <x v="621"/>
          </reference>
        </references>
      </pivotArea>
    </format>
    <format dxfId="5199">
      <pivotArea dataOnly="0" labelOnly="1" fieldPosition="0">
        <references count="2">
          <reference field="0" count="1" selected="0">
            <x v="147"/>
          </reference>
          <reference field="1" count="1">
            <x v="622"/>
          </reference>
        </references>
      </pivotArea>
    </format>
    <format dxfId="5198">
      <pivotArea dataOnly="0" labelOnly="1" fieldPosition="0">
        <references count="2">
          <reference field="0" count="1" selected="0">
            <x v="148"/>
          </reference>
          <reference field="1" count="1">
            <x v="623"/>
          </reference>
        </references>
      </pivotArea>
    </format>
    <format dxfId="5197">
      <pivotArea dataOnly="0" labelOnly="1" fieldPosition="0">
        <references count="2">
          <reference field="0" count="1" selected="0">
            <x v="149"/>
          </reference>
          <reference field="1" count="1">
            <x v="624"/>
          </reference>
        </references>
      </pivotArea>
    </format>
    <format dxfId="5196">
      <pivotArea dataOnly="0" labelOnly="1" fieldPosition="0">
        <references count="2">
          <reference field="0" count="1" selected="0">
            <x v="150"/>
          </reference>
          <reference field="1" count="1">
            <x v="625"/>
          </reference>
        </references>
      </pivotArea>
    </format>
    <format dxfId="5195">
      <pivotArea dataOnly="0" labelOnly="1" fieldPosition="0">
        <references count="2">
          <reference field="0" count="1" selected="0">
            <x v="151"/>
          </reference>
          <reference field="1" count="1">
            <x v="626"/>
          </reference>
        </references>
      </pivotArea>
    </format>
    <format dxfId="5194">
      <pivotArea dataOnly="0" labelOnly="1" fieldPosition="0">
        <references count="2">
          <reference field="0" count="1" selected="0">
            <x v="152"/>
          </reference>
          <reference field="1" count="1">
            <x v="627"/>
          </reference>
        </references>
      </pivotArea>
    </format>
    <format dxfId="5193">
      <pivotArea dataOnly="0" labelOnly="1" fieldPosition="0">
        <references count="2">
          <reference field="0" count="1" selected="0">
            <x v="153"/>
          </reference>
          <reference field="1" count="1">
            <x v="628"/>
          </reference>
        </references>
      </pivotArea>
    </format>
    <format dxfId="5192">
      <pivotArea dataOnly="0" labelOnly="1" fieldPosition="0">
        <references count="2">
          <reference field="0" count="1" selected="0">
            <x v="154"/>
          </reference>
          <reference field="1" count="1">
            <x v="629"/>
          </reference>
        </references>
      </pivotArea>
    </format>
    <format dxfId="5191">
      <pivotArea dataOnly="0" labelOnly="1" fieldPosition="0">
        <references count="2">
          <reference field="0" count="1" selected="0">
            <x v="155"/>
          </reference>
          <reference field="1" count="1">
            <x v="630"/>
          </reference>
        </references>
      </pivotArea>
    </format>
    <format dxfId="5190">
      <pivotArea dataOnly="0" labelOnly="1" fieldPosition="0">
        <references count="2">
          <reference field="0" count="1" selected="0">
            <x v="156"/>
          </reference>
          <reference field="1" count="1">
            <x v="631"/>
          </reference>
        </references>
      </pivotArea>
    </format>
    <format dxfId="5189">
      <pivotArea dataOnly="0" labelOnly="1" fieldPosition="0">
        <references count="2">
          <reference field="0" count="1" selected="0">
            <x v="157"/>
          </reference>
          <reference field="1" count="1">
            <x v="632"/>
          </reference>
        </references>
      </pivotArea>
    </format>
    <format dxfId="5188">
      <pivotArea dataOnly="0" labelOnly="1" fieldPosition="0">
        <references count="2">
          <reference field="0" count="1" selected="0">
            <x v="158"/>
          </reference>
          <reference field="1" count="1">
            <x v="633"/>
          </reference>
        </references>
      </pivotArea>
    </format>
    <format dxfId="5187">
      <pivotArea dataOnly="0" labelOnly="1" fieldPosition="0">
        <references count="2">
          <reference field="0" count="1" selected="0">
            <x v="159"/>
          </reference>
          <reference field="1" count="1">
            <x v="634"/>
          </reference>
        </references>
      </pivotArea>
    </format>
    <format dxfId="5186">
      <pivotArea dataOnly="0" labelOnly="1" fieldPosition="0">
        <references count="2">
          <reference field="0" count="1" selected="0">
            <x v="160"/>
          </reference>
          <reference field="1" count="1">
            <x v="635"/>
          </reference>
        </references>
      </pivotArea>
    </format>
    <format dxfId="5185">
      <pivotArea dataOnly="0" labelOnly="1" fieldPosition="0">
        <references count="2">
          <reference field="0" count="1" selected="0">
            <x v="161"/>
          </reference>
          <reference field="1" count="1">
            <x v="636"/>
          </reference>
        </references>
      </pivotArea>
    </format>
    <format dxfId="5184">
      <pivotArea dataOnly="0" labelOnly="1" fieldPosition="0">
        <references count="2">
          <reference field="0" count="1" selected="0">
            <x v="162"/>
          </reference>
          <reference field="1" count="1">
            <x v="637"/>
          </reference>
        </references>
      </pivotArea>
    </format>
    <format dxfId="5183">
      <pivotArea dataOnly="0" labelOnly="1" fieldPosition="0">
        <references count="2">
          <reference field="0" count="1" selected="0">
            <x v="163"/>
          </reference>
          <reference field="1" count="1">
            <x v="638"/>
          </reference>
        </references>
      </pivotArea>
    </format>
    <format dxfId="5182">
      <pivotArea dataOnly="0" labelOnly="1" fieldPosition="0">
        <references count="2">
          <reference field="0" count="1" selected="0">
            <x v="164"/>
          </reference>
          <reference field="1" count="1">
            <x v="639"/>
          </reference>
        </references>
      </pivotArea>
    </format>
    <format dxfId="5181">
      <pivotArea dataOnly="0" labelOnly="1" fieldPosition="0">
        <references count="2">
          <reference field="0" count="1" selected="0">
            <x v="165"/>
          </reference>
          <reference field="1" count="1">
            <x v="640"/>
          </reference>
        </references>
      </pivotArea>
    </format>
    <format dxfId="5180">
      <pivotArea dataOnly="0" labelOnly="1" fieldPosition="0">
        <references count="2">
          <reference field="0" count="1" selected="0">
            <x v="166"/>
          </reference>
          <reference field="1" count="1">
            <x v="641"/>
          </reference>
        </references>
      </pivotArea>
    </format>
    <format dxfId="5179">
      <pivotArea dataOnly="0" labelOnly="1" fieldPosition="0">
        <references count="2">
          <reference field="0" count="1" selected="0">
            <x v="167"/>
          </reference>
          <reference field="1" count="1">
            <x v="642"/>
          </reference>
        </references>
      </pivotArea>
    </format>
    <format dxfId="5178">
      <pivotArea dataOnly="0" labelOnly="1" fieldPosition="0">
        <references count="2">
          <reference field="0" count="1" selected="0">
            <x v="168"/>
          </reference>
          <reference field="1" count="1">
            <x v="643"/>
          </reference>
        </references>
      </pivotArea>
    </format>
    <format dxfId="5177">
      <pivotArea dataOnly="0" labelOnly="1" fieldPosition="0">
        <references count="2">
          <reference field="0" count="1" selected="0">
            <x v="169"/>
          </reference>
          <reference field="1" count="1">
            <x v="644"/>
          </reference>
        </references>
      </pivotArea>
    </format>
    <format dxfId="5176">
      <pivotArea dataOnly="0" labelOnly="1" fieldPosition="0">
        <references count="2">
          <reference field="0" count="1" selected="0">
            <x v="170"/>
          </reference>
          <reference field="1" count="1">
            <x v="645"/>
          </reference>
        </references>
      </pivotArea>
    </format>
    <format dxfId="5175">
      <pivotArea dataOnly="0" labelOnly="1" fieldPosition="0">
        <references count="2">
          <reference field="0" count="1" selected="0">
            <x v="171"/>
          </reference>
          <reference field="1" count="1">
            <x v="646"/>
          </reference>
        </references>
      </pivotArea>
    </format>
    <format dxfId="5174">
      <pivotArea dataOnly="0" labelOnly="1" fieldPosition="0">
        <references count="2">
          <reference field="0" count="1" selected="0">
            <x v="172"/>
          </reference>
          <reference field="1" count="1">
            <x v="647"/>
          </reference>
        </references>
      </pivotArea>
    </format>
    <format dxfId="5173">
      <pivotArea dataOnly="0" labelOnly="1" fieldPosition="0">
        <references count="2">
          <reference field="0" count="1" selected="0">
            <x v="173"/>
          </reference>
          <reference field="1" count="1">
            <x v="648"/>
          </reference>
        </references>
      </pivotArea>
    </format>
    <format dxfId="5172">
      <pivotArea dataOnly="0" labelOnly="1" fieldPosition="0">
        <references count="2">
          <reference field="0" count="1" selected="0">
            <x v="174"/>
          </reference>
          <reference field="1" count="1">
            <x v="649"/>
          </reference>
        </references>
      </pivotArea>
    </format>
    <format dxfId="5171">
      <pivotArea dataOnly="0" labelOnly="1" fieldPosition="0">
        <references count="2">
          <reference field="0" count="1" selected="0">
            <x v="175"/>
          </reference>
          <reference field="1" count="1">
            <x v="650"/>
          </reference>
        </references>
      </pivotArea>
    </format>
    <format dxfId="5170">
      <pivotArea dataOnly="0" labelOnly="1" fieldPosition="0">
        <references count="2">
          <reference field="0" count="1" selected="0">
            <x v="176"/>
          </reference>
          <reference field="1" count="1">
            <x v="651"/>
          </reference>
        </references>
      </pivotArea>
    </format>
    <format dxfId="5169">
      <pivotArea dataOnly="0" labelOnly="1" fieldPosition="0">
        <references count="2">
          <reference field="0" count="1" selected="0">
            <x v="177"/>
          </reference>
          <reference field="1" count="1">
            <x v="652"/>
          </reference>
        </references>
      </pivotArea>
    </format>
    <format dxfId="5168">
      <pivotArea dataOnly="0" labelOnly="1" fieldPosition="0">
        <references count="2">
          <reference field="0" count="1" selected="0">
            <x v="178"/>
          </reference>
          <reference field="1" count="1">
            <x v="653"/>
          </reference>
        </references>
      </pivotArea>
    </format>
    <format dxfId="5167">
      <pivotArea dataOnly="0" labelOnly="1" fieldPosition="0">
        <references count="2">
          <reference field="0" count="1" selected="0">
            <x v="179"/>
          </reference>
          <reference field="1" count="1">
            <x v="654"/>
          </reference>
        </references>
      </pivotArea>
    </format>
    <format dxfId="5166">
      <pivotArea dataOnly="0" labelOnly="1" fieldPosition="0">
        <references count="2">
          <reference field="0" count="1" selected="0">
            <x v="180"/>
          </reference>
          <reference field="1" count="1">
            <x v="655"/>
          </reference>
        </references>
      </pivotArea>
    </format>
    <format dxfId="5165">
      <pivotArea dataOnly="0" labelOnly="1" fieldPosition="0">
        <references count="2">
          <reference field="0" count="1" selected="0">
            <x v="181"/>
          </reference>
          <reference field="1" count="1">
            <x v="656"/>
          </reference>
        </references>
      </pivotArea>
    </format>
    <format dxfId="5164">
      <pivotArea dataOnly="0" labelOnly="1" fieldPosition="0">
        <references count="2">
          <reference field="0" count="1" selected="0">
            <x v="182"/>
          </reference>
          <reference field="1" count="1">
            <x v="657"/>
          </reference>
        </references>
      </pivotArea>
    </format>
    <format dxfId="5163">
      <pivotArea dataOnly="0" labelOnly="1" fieldPosition="0">
        <references count="2">
          <reference field="0" count="1" selected="0">
            <x v="183"/>
          </reference>
          <reference field="1" count="1">
            <x v="658"/>
          </reference>
        </references>
      </pivotArea>
    </format>
    <format dxfId="5162">
      <pivotArea dataOnly="0" labelOnly="1" fieldPosition="0">
        <references count="2">
          <reference field="0" count="1" selected="0">
            <x v="184"/>
          </reference>
          <reference field="1" count="1">
            <x v="659"/>
          </reference>
        </references>
      </pivotArea>
    </format>
    <format dxfId="5161">
      <pivotArea dataOnly="0" labelOnly="1" fieldPosition="0">
        <references count="2">
          <reference field="0" count="1" selected="0">
            <x v="185"/>
          </reference>
          <reference field="1" count="1">
            <x v="660"/>
          </reference>
        </references>
      </pivotArea>
    </format>
    <format dxfId="5160">
      <pivotArea dataOnly="0" labelOnly="1" fieldPosition="0">
        <references count="2">
          <reference field="0" count="1" selected="0">
            <x v="186"/>
          </reference>
          <reference field="1" count="1">
            <x v="661"/>
          </reference>
        </references>
      </pivotArea>
    </format>
    <format dxfId="5159">
      <pivotArea dataOnly="0" labelOnly="1" fieldPosition="0">
        <references count="2">
          <reference field="0" count="1" selected="0">
            <x v="187"/>
          </reference>
          <reference field="1" count="1">
            <x v="662"/>
          </reference>
        </references>
      </pivotArea>
    </format>
    <format dxfId="5158">
      <pivotArea dataOnly="0" labelOnly="1" fieldPosition="0">
        <references count="2">
          <reference field="0" count="1" selected="0">
            <x v="188"/>
          </reference>
          <reference field="1" count="1">
            <x v="663"/>
          </reference>
        </references>
      </pivotArea>
    </format>
    <format dxfId="5157">
      <pivotArea dataOnly="0" labelOnly="1" fieldPosition="0">
        <references count="2">
          <reference field="0" count="1" selected="0">
            <x v="189"/>
          </reference>
          <reference field="1" count="1">
            <x v="664"/>
          </reference>
        </references>
      </pivotArea>
    </format>
    <format dxfId="5156">
      <pivotArea dataOnly="0" labelOnly="1" fieldPosition="0">
        <references count="2">
          <reference field="0" count="1" selected="0">
            <x v="190"/>
          </reference>
          <reference field="1" count="1">
            <x v="665"/>
          </reference>
        </references>
      </pivotArea>
    </format>
    <format dxfId="5155">
      <pivotArea dataOnly="0" labelOnly="1" fieldPosition="0">
        <references count="2">
          <reference field="0" count="1" selected="0">
            <x v="191"/>
          </reference>
          <reference field="1" count="1">
            <x v="666"/>
          </reference>
        </references>
      </pivotArea>
    </format>
    <format dxfId="5154">
      <pivotArea dataOnly="0" labelOnly="1" fieldPosition="0">
        <references count="2">
          <reference field="0" count="1" selected="0">
            <x v="192"/>
          </reference>
          <reference field="1" count="1">
            <x v="667"/>
          </reference>
        </references>
      </pivotArea>
    </format>
    <format dxfId="5153">
      <pivotArea dataOnly="0" labelOnly="1" fieldPosition="0">
        <references count="2">
          <reference field="0" count="1" selected="0">
            <x v="193"/>
          </reference>
          <reference field="1" count="1">
            <x v="668"/>
          </reference>
        </references>
      </pivotArea>
    </format>
    <format dxfId="5152">
      <pivotArea dataOnly="0" labelOnly="1" fieldPosition="0">
        <references count="2">
          <reference field="0" count="1" selected="0">
            <x v="194"/>
          </reference>
          <reference field="1" count="1">
            <x v="669"/>
          </reference>
        </references>
      </pivotArea>
    </format>
    <format dxfId="5151">
      <pivotArea dataOnly="0" labelOnly="1" fieldPosition="0">
        <references count="2">
          <reference field="0" count="1" selected="0">
            <x v="195"/>
          </reference>
          <reference field="1" count="1">
            <x v="670"/>
          </reference>
        </references>
      </pivotArea>
    </format>
    <format dxfId="5150">
      <pivotArea dataOnly="0" labelOnly="1" fieldPosition="0">
        <references count="2">
          <reference field="0" count="1" selected="0">
            <x v="196"/>
          </reference>
          <reference field="1" count="1">
            <x v="671"/>
          </reference>
        </references>
      </pivotArea>
    </format>
    <format dxfId="5149">
      <pivotArea dataOnly="0" labelOnly="1" fieldPosition="0">
        <references count="2">
          <reference field="0" count="1" selected="0">
            <x v="197"/>
          </reference>
          <reference field="1" count="1">
            <x v="672"/>
          </reference>
        </references>
      </pivotArea>
    </format>
    <format dxfId="5148">
      <pivotArea dataOnly="0" labelOnly="1" fieldPosition="0">
        <references count="2">
          <reference field="0" count="1" selected="0">
            <x v="198"/>
          </reference>
          <reference field="1" count="1">
            <x v="673"/>
          </reference>
        </references>
      </pivotArea>
    </format>
    <format dxfId="5147">
      <pivotArea dataOnly="0" labelOnly="1" fieldPosition="0">
        <references count="2">
          <reference field="0" count="1" selected="0">
            <x v="199"/>
          </reference>
          <reference field="1" count="1">
            <x v="674"/>
          </reference>
        </references>
      </pivotArea>
    </format>
    <format dxfId="5146">
      <pivotArea dataOnly="0" labelOnly="1" fieldPosition="0">
        <references count="2">
          <reference field="0" count="1" selected="0">
            <x v="200"/>
          </reference>
          <reference field="1" count="1">
            <x v="675"/>
          </reference>
        </references>
      </pivotArea>
    </format>
    <format dxfId="5145">
      <pivotArea dataOnly="0" labelOnly="1" fieldPosition="0">
        <references count="2">
          <reference field="0" count="1" selected="0">
            <x v="201"/>
          </reference>
          <reference field="1" count="1">
            <x v="676"/>
          </reference>
        </references>
      </pivotArea>
    </format>
    <format dxfId="5144">
      <pivotArea dataOnly="0" labelOnly="1" fieldPosition="0">
        <references count="2">
          <reference field="0" count="1" selected="0">
            <x v="202"/>
          </reference>
          <reference field="1" count="1">
            <x v="677"/>
          </reference>
        </references>
      </pivotArea>
    </format>
    <format dxfId="5143">
      <pivotArea dataOnly="0" labelOnly="1" fieldPosition="0">
        <references count="2">
          <reference field="0" count="1" selected="0">
            <x v="203"/>
          </reference>
          <reference field="1" count="1">
            <x v="678"/>
          </reference>
        </references>
      </pivotArea>
    </format>
    <format dxfId="5142">
      <pivotArea dataOnly="0" labelOnly="1" fieldPosition="0">
        <references count="2">
          <reference field="0" count="1" selected="0">
            <x v="204"/>
          </reference>
          <reference field="1" count="1">
            <x v="679"/>
          </reference>
        </references>
      </pivotArea>
    </format>
    <format dxfId="5141">
      <pivotArea dataOnly="0" labelOnly="1" fieldPosition="0">
        <references count="2">
          <reference field="0" count="1" selected="0">
            <x v="205"/>
          </reference>
          <reference field="1" count="1">
            <x v="680"/>
          </reference>
        </references>
      </pivotArea>
    </format>
    <format dxfId="5140">
      <pivotArea dataOnly="0" labelOnly="1" fieldPosition="0">
        <references count="2">
          <reference field="0" count="1" selected="0">
            <x v="206"/>
          </reference>
          <reference field="1" count="1">
            <x v="681"/>
          </reference>
        </references>
      </pivotArea>
    </format>
    <format dxfId="5139">
      <pivotArea dataOnly="0" labelOnly="1" fieldPosition="0">
        <references count="2">
          <reference field="0" count="1" selected="0">
            <x v="207"/>
          </reference>
          <reference field="1" count="1">
            <x v="682"/>
          </reference>
        </references>
      </pivotArea>
    </format>
    <format dxfId="5138">
      <pivotArea dataOnly="0" labelOnly="1" fieldPosition="0">
        <references count="2">
          <reference field="0" count="1" selected="0">
            <x v="208"/>
          </reference>
          <reference field="1" count="1">
            <x v="683"/>
          </reference>
        </references>
      </pivotArea>
    </format>
    <format dxfId="5137">
      <pivotArea dataOnly="0" labelOnly="1" fieldPosition="0">
        <references count="2">
          <reference field="0" count="1" selected="0">
            <x v="209"/>
          </reference>
          <reference field="1" count="1">
            <x v="684"/>
          </reference>
        </references>
      </pivotArea>
    </format>
    <format dxfId="5136">
      <pivotArea dataOnly="0" labelOnly="1" fieldPosition="0">
        <references count="2">
          <reference field="0" count="1" selected="0">
            <x v="210"/>
          </reference>
          <reference field="1" count="1">
            <x v="685"/>
          </reference>
        </references>
      </pivotArea>
    </format>
    <format dxfId="5135">
      <pivotArea dataOnly="0" labelOnly="1" fieldPosition="0">
        <references count="2">
          <reference field="0" count="1" selected="0">
            <x v="211"/>
          </reference>
          <reference field="1" count="1">
            <x v="686"/>
          </reference>
        </references>
      </pivotArea>
    </format>
    <format dxfId="5134">
      <pivotArea dataOnly="0" labelOnly="1" fieldPosition="0">
        <references count="2">
          <reference field="0" count="1" selected="0">
            <x v="212"/>
          </reference>
          <reference field="1" count="1">
            <x v="687"/>
          </reference>
        </references>
      </pivotArea>
    </format>
    <format dxfId="5133">
      <pivotArea dataOnly="0" labelOnly="1" fieldPosition="0">
        <references count="2">
          <reference field="0" count="1" selected="0">
            <x v="213"/>
          </reference>
          <reference field="1" count="1">
            <x v="688"/>
          </reference>
        </references>
      </pivotArea>
    </format>
    <format dxfId="5132">
      <pivotArea dataOnly="0" labelOnly="1" fieldPosition="0">
        <references count="2">
          <reference field="0" count="1" selected="0">
            <x v="214"/>
          </reference>
          <reference field="1" count="1">
            <x v="689"/>
          </reference>
        </references>
      </pivotArea>
    </format>
    <format dxfId="5131">
      <pivotArea dataOnly="0" labelOnly="1" fieldPosition="0">
        <references count="2">
          <reference field="0" count="1" selected="0">
            <x v="215"/>
          </reference>
          <reference field="1" count="1">
            <x v="690"/>
          </reference>
        </references>
      </pivotArea>
    </format>
    <format dxfId="5130">
      <pivotArea dataOnly="0" labelOnly="1" fieldPosition="0">
        <references count="2">
          <reference field="0" count="1" selected="0">
            <x v="216"/>
          </reference>
          <reference field="1" count="1">
            <x v="691"/>
          </reference>
        </references>
      </pivotArea>
    </format>
    <format dxfId="5129">
      <pivotArea dataOnly="0" labelOnly="1" fieldPosition="0">
        <references count="2">
          <reference field="0" count="1" selected="0">
            <x v="217"/>
          </reference>
          <reference field="1" count="1">
            <x v="692"/>
          </reference>
        </references>
      </pivotArea>
    </format>
    <format dxfId="5128">
      <pivotArea dataOnly="0" labelOnly="1" fieldPosition="0">
        <references count="2">
          <reference field="0" count="1" selected="0">
            <x v="218"/>
          </reference>
          <reference field="1" count="1">
            <x v="693"/>
          </reference>
        </references>
      </pivotArea>
    </format>
    <format dxfId="5127">
      <pivotArea dataOnly="0" labelOnly="1" fieldPosition="0">
        <references count="2">
          <reference field="0" count="1" selected="0">
            <x v="219"/>
          </reference>
          <reference field="1" count="1">
            <x v="694"/>
          </reference>
        </references>
      </pivotArea>
    </format>
    <format dxfId="5126">
      <pivotArea dataOnly="0" labelOnly="1" fieldPosition="0">
        <references count="2">
          <reference field="0" count="1" selected="0">
            <x v="220"/>
          </reference>
          <reference field="1" count="1">
            <x v="695"/>
          </reference>
        </references>
      </pivotArea>
    </format>
    <format dxfId="5125">
      <pivotArea dataOnly="0" labelOnly="1" fieldPosition="0">
        <references count="2">
          <reference field="0" count="1" selected="0">
            <x v="221"/>
          </reference>
          <reference field="1" count="1">
            <x v="696"/>
          </reference>
        </references>
      </pivotArea>
    </format>
    <format dxfId="5124">
      <pivotArea dataOnly="0" labelOnly="1" fieldPosition="0">
        <references count="2">
          <reference field="0" count="1" selected="0">
            <x v="222"/>
          </reference>
          <reference field="1" count="1">
            <x v="697"/>
          </reference>
        </references>
      </pivotArea>
    </format>
    <format dxfId="5123">
      <pivotArea dataOnly="0" labelOnly="1" fieldPosition="0">
        <references count="2">
          <reference field="0" count="1" selected="0">
            <x v="223"/>
          </reference>
          <reference field="1" count="1">
            <x v="698"/>
          </reference>
        </references>
      </pivotArea>
    </format>
    <format dxfId="5122">
      <pivotArea dataOnly="0" labelOnly="1" fieldPosition="0">
        <references count="2">
          <reference field="0" count="1" selected="0">
            <x v="224"/>
          </reference>
          <reference field="1" count="1">
            <x v="699"/>
          </reference>
        </references>
      </pivotArea>
    </format>
    <format dxfId="5121">
      <pivotArea dataOnly="0" labelOnly="1" fieldPosition="0">
        <references count="2">
          <reference field="0" count="1" selected="0">
            <x v="225"/>
          </reference>
          <reference field="1" count="1">
            <x v="700"/>
          </reference>
        </references>
      </pivotArea>
    </format>
    <format dxfId="5120">
      <pivotArea dataOnly="0" labelOnly="1" fieldPosition="0">
        <references count="2">
          <reference field="0" count="1" selected="0">
            <x v="226"/>
          </reference>
          <reference field="1" count="1">
            <x v="701"/>
          </reference>
        </references>
      </pivotArea>
    </format>
    <format dxfId="5119">
      <pivotArea dataOnly="0" labelOnly="1" fieldPosition="0">
        <references count="2">
          <reference field="0" count="1" selected="0">
            <x v="227"/>
          </reference>
          <reference field="1" count="1">
            <x v="702"/>
          </reference>
        </references>
      </pivotArea>
    </format>
    <format dxfId="5118">
      <pivotArea dataOnly="0" labelOnly="1" fieldPosition="0">
        <references count="2">
          <reference field="0" count="1" selected="0">
            <x v="228"/>
          </reference>
          <reference field="1" count="1">
            <x v="703"/>
          </reference>
        </references>
      </pivotArea>
    </format>
    <format dxfId="5117">
      <pivotArea dataOnly="0" labelOnly="1" fieldPosition="0">
        <references count="2">
          <reference field="0" count="1" selected="0">
            <x v="229"/>
          </reference>
          <reference field="1" count="1">
            <x v="704"/>
          </reference>
        </references>
      </pivotArea>
    </format>
    <format dxfId="5116">
      <pivotArea dataOnly="0" labelOnly="1" fieldPosition="0">
        <references count="2">
          <reference field="0" count="1" selected="0">
            <x v="230"/>
          </reference>
          <reference field="1" count="1">
            <x v="705"/>
          </reference>
        </references>
      </pivotArea>
    </format>
    <format dxfId="5115">
      <pivotArea dataOnly="0" labelOnly="1" fieldPosition="0">
        <references count="2">
          <reference field="0" count="1" selected="0">
            <x v="231"/>
          </reference>
          <reference field="1" count="1">
            <x v="706"/>
          </reference>
        </references>
      </pivotArea>
    </format>
    <format dxfId="5114">
      <pivotArea dataOnly="0" labelOnly="1" fieldPosition="0">
        <references count="2">
          <reference field="0" count="1" selected="0">
            <x v="232"/>
          </reference>
          <reference field="1" count="1">
            <x v="707"/>
          </reference>
        </references>
      </pivotArea>
    </format>
    <format dxfId="5113">
      <pivotArea dataOnly="0" labelOnly="1" fieldPosition="0">
        <references count="2">
          <reference field="0" count="1" selected="0">
            <x v="233"/>
          </reference>
          <reference field="1" count="1">
            <x v="708"/>
          </reference>
        </references>
      </pivotArea>
    </format>
    <format dxfId="5112">
      <pivotArea dataOnly="0" labelOnly="1" fieldPosition="0">
        <references count="2">
          <reference field="0" count="1" selected="0">
            <x v="234"/>
          </reference>
          <reference field="1" count="1">
            <x v="709"/>
          </reference>
        </references>
      </pivotArea>
    </format>
    <format dxfId="5111">
      <pivotArea dataOnly="0" labelOnly="1" fieldPosition="0">
        <references count="2">
          <reference field="0" count="1" selected="0">
            <x v="235"/>
          </reference>
          <reference field="1" count="1">
            <x v="710"/>
          </reference>
        </references>
      </pivotArea>
    </format>
    <format dxfId="5110">
      <pivotArea dataOnly="0" labelOnly="1" fieldPosition="0">
        <references count="2">
          <reference field="0" count="1" selected="0">
            <x v="236"/>
          </reference>
          <reference field="1" count="1">
            <x v="711"/>
          </reference>
        </references>
      </pivotArea>
    </format>
    <format dxfId="5109">
      <pivotArea dataOnly="0" labelOnly="1" fieldPosition="0">
        <references count="2">
          <reference field="0" count="1" selected="0">
            <x v="237"/>
          </reference>
          <reference field="1" count="1">
            <x v="712"/>
          </reference>
        </references>
      </pivotArea>
    </format>
    <format dxfId="5108">
      <pivotArea dataOnly="0" labelOnly="1" fieldPosition="0">
        <references count="2">
          <reference field="0" count="1" selected="0">
            <x v="238"/>
          </reference>
          <reference field="1" count="1">
            <x v="713"/>
          </reference>
        </references>
      </pivotArea>
    </format>
    <format dxfId="5107">
      <pivotArea dataOnly="0" labelOnly="1" fieldPosition="0">
        <references count="2">
          <reference field="0" count="1" selected="0">
            <x v="239"/>
          </reference>
          <reference field="1" count="1">
            <x v="714"/>
          </reference>
        </references>
      </pivotArea>
    </format>
    <format dxfId="5106">
      <pivotArea dataOnly="0" labelOnly="1" fieldPosition="0">
        <references count="2">
          <reference field="0" count="1" selected="0">
            <x v="240"/>
          </reference>
          <reference field="1" count="1">
            <x v="715"/>
          </reference>
        </references>
      </pivotArea>
    </format>
    <format dxfId="5105">
      <pivotArea dataOnly="0" labelOnly="1" fieldPosition="0">
        <references count="2">
          <reference field="0" count="1" selected="0">
            <x v="241"/>
          </reference>
          <reference field="1" count="1">
            <x v="716"/>
          </reference>
        </references>
      </pivotArea>
    </format>
    <format dxfId="5104">
      <pivotArea dataOnly="0" labelOnly="1" fieldPosition="0">
        <references count="2">
          <reference field="0" count="1" selected="0">
            <x v="242"/>
          </reference>
          <reference field="1" count="1">
            <x v="717"/>
          </reference>
        </references>
      </pivotArea>
    </format>
    <format dxfId="5103">
      <pivotArea dataOnly="0" labelOnly="1" fieldPosition="0">
        <references count="2">
          <reference field="0" count="1" selected="0">
            <x v="243"/>
          </reference>
          <reference field="1" count="1">
            <x v="718"/>
          </reference>
        </references>
      </pivotArea>
    </format>
    <format dxfId="5102">
      <pivotArea dataOnly="0" labelOnly="1" fieldPosition="0">
        <references count="2">
          <reference field="0" count="1" selected="0">
            <x v="244"/>
          </reference>
          <reference field="1" count="1">
            <x v="719"/>
          </reference>
        </references>
      </pivotArea>
    </format>
    <format dxfId="5101">
      <pivotArea dataOnly="0" labelOnly="1" fieldPosition="0">
        <references count="2">
          <reference field="0" count="1" selected="0">
            <x v="245"/>
          </reference>
          <reference field="1" count="1">
            <x v="720"/>
          </reference>
        </references>
      </pivotArea>
    </format>
    <format dxfId="5100">
      <pivotArea dataOnly="0" labelOnly="1" fieldPosition="0">
        <references count="2">
          <reference field="0" count="1" selected="0">
            <x v="246"/>
          </reference>
          <reference field="1" count="1">
            <x v="721"/>
          </reference>
        </references>
      </pivotArea>
    </format>
    <format dxfId="5099">
      <pivotArea dataOnly="0" labelOnly="1" fieldPosition="0">
        <references count="2">
          <reference field="0" count="1" selected="0">
            <x v="247"/>
          </reference>
          <reference field="1" count="1">
            <x v="722"/>
          </reference>
        </references>
      </pivotArea>
    </format>
    <format dxfId="5098">
      <pivotArea dataOnly="0" labelOnly="1" fieldPosition="0">
        <references count="2">
          <reference field="0" count="1" selected="0">
            <x v="248"/>
          </reference>
          <reference field="1" count="1">
            <x v="723"/>
          </reference>
        </references>
      </pivotArea>
    </format>
    <format dxfId="5097">
      <pivotArea dataOnly="0" labelOnly="1" fieldPosition="0">
        <references count="2">
          <reference field="0" count="1" selected="0">
            <x v="249"/>
          </reference>
          <reference field="1" count="1">
            <x v="724"/>
          </reference>
        </references>
      </pivotArea>
    </format>
    <format dxfId="5096">
      <pivotArea dataOnly="0" labelOnly="1" fieldPosition="0">
        <references count="2">
          <reference field="0" count="1" selected="0">
            <x v="250"/>
          </reference>
          <reference field="1" count="1">
            <x v="725"/>
          </reference>
        </references>
      </pivotArea>
    </format>
    <format dxfId="5095">
      <pivotArea dataOnly="0" labelOnly="1" fieldPosition="0">
        <references count="2">
          <reference field="0" count="1" selected="0">
            <x v="251"/>
          </reference>
          <reference field="1" count="1">
            <x v="726"/>
          </reference>
        </references>
      </pivotArea>
    </format>
    <format dxfId="5094">
      <pivotArea dataOnly="0" labelOnly="1" fieldPosition="0">
        <references count="2">
          <reference field="0" count="1" selected="0">
            <x v="252"/>
          </reference>
          <reference field="1" count="1">
            <x v="727"/>
          </reference>
        </references>
      </pivotArea>
    </format>
    <format dxfId="5093">
      <pivotArea dataOnly="0" labelOnly="1" fieldPosition="0">
        <references count="2">
          <reference field="0" count="1" selected="0">
            <x v="253"/>
          </reference>
          <reference field="1" count="1">
            <x v="728"/>
          </reference>
        </references>
      </pivotArea>
    </format>
    <format dxfId="5092">
      <pivotArea dataOnly="0" labelOnly="1" fieldPosition="0">
        <references count="2">
          <reference field="0" count="1" selected="0">
            <x v="254"/>
          </reference>
          <reference field="1" count="1">
            <x v="729"/>
          </reference>
        </references>
      </pivotArea>
    </format>
    <format dxfId="5091">
      <pivotArea dataOnly="0" labelOnly="1" fieldPosition="0">
        <references count="2">
          <reference field="0" count="1" selected="0">
            <x v="255"/>
          </reference>
          <reference field="1" count="1">
            <x v="730"/>
          </reference>
        </references>
      </pivotArea>
    </format>
    <format dxfId="5090">
      <pivotArea dataOnly="0" labelOnly="1" fieldPosition="0">
        <references count="2">
          <reference field="0" count="1" selected="0">
            <x v="256"/>
          </reference>
          <reference field="1" count="1">
            <x v="731"/>
          </reference>
        </references>
      </pivotArea>
    </format>
    <format dxfId="5089">
      <pivotArea dataOnly="0" labelOnly="1" fieldPosition="0">
        <references count="2">
          <reference field="0" count="1" selected="0">
            <x v="257"/>
          </reference>
          <reference field="1" count="1">
            <x v="732"/>
          </reference>
        </references>
      </pivotArea>
    </format>
    <format dxfId="5088">
      <pivotArea dataOnly="0" labelOnly="1" fieldPosition="0">
        <references count="2">
          <reference field="0" count="1" selected="0">
            <x v="258"/>
          </reference>
          <reference field="1" count="1">
            <x v="733"/>
          </reference>
        </references>
      </pivotArea>
    </format>
    <format dxfId="5087">
      <pivotArea dataOnly="0" labelOnly="1" fieldPosition="0">
        <references count="2">
          <reference field="0" count="1" selected="0">
            <x v="259"/>
          </reference>
          <reference field="1" count="1">
            <x v="734"/>
          </reference>
        </references>
      </pivotArea>
    </format>
    <format dxfId="5086">
      <pivotArea dataOnly="0" labelOnly="1" fieldPosition="0">
        <references count="2">
          <reference field="0" count="1" selected="0">
            <x v="260"/>
          </reference>
          <reference field="1" count="1">
            <x v="735"/>
          </reference>
        </references>
      </pivotArea>
    </format>
    <format dxfId="5085">
      <pivotArea dataOnly="0" labelOnly="1" fieldPosition="0">
        <references count="2">
          <reference field="0" count="1" selected="0">
            <x v="261"/>
          </reference>
          <reference field="1" count="1">
            <x v="736"/>
          </reference>
        </references>
      </pivotArea>
    </format>
    <format dxfId="5084">
      <pivotArea dataOnly="0" labelOnly="1" fieldPosition="0">
        <references count="2">
          <reference field="0" count="1" selected="0">
            <x v="262"/>
          </reference>
          <reference field="1" count="1">
            <x v="737"/>
          </reference>
        </references>
      </pivotArea>
    </format>
    <format dxfId="5083">
      <pivotArea dataOnly="0" labelOnly="1" fieldPosition="0">
        <references count="2">
          <reference field="0" count="1" selected="0">
            <x v="263"/>
          </reference>
          <reference field="1" count="1">
            <x v="738"/>
          </reference>
        </references>
      </pivotArea>
    </format>
    <format dxfId="5082">
      <pivotArea dataOnly="0" labelOnly="1" fieldPosition="0">
        <references count="2">
          <reference field="0" count="1" selected="0">
            <x v="264"/>
          </reference>
          <reference field="1" count="1">
            <x v="739"/>
          </reference>
        </references>
      </pivotArea>
    </format>
    <format dxfId="5081">
      <pivotArea dataOnly="0" labelOnly="1" fieldPosition="0">
        <references count="2">
          <reference field="0" count="1" selected="0">
            <x v="265"/>
          </reference>
          <reference field="1" count="1">
            <x v="740"/>
          </reference>
        </references>
      </pivotArea>
    </format>
    <format dxfId="5080">
      <pivotArea dataOnly="0" labelOnly="1" fieldPosition="0">
        <references count="2">
          <reference field="0" count="1" selected="0">
            <x v="266"/>
          </reference>
          <reference field="1" count="1">
            <x v="741"/>
          </reference>
        </references>
      </pivotArea>
    </format>
    <format dxfId="5079">
      <pivotArea dataOnly="0" labelOnly="1" fieldPosition="0">
        <references count="2">
          <reference field="0" count="1" selected="0">
            <x v="267"/>
          </reference>
          <reference field="1" count="1">
            <x v="742"/>
          </reference>
        </references>
      </pivotArea>
    </format>
    <format dxfId="5078">
      <pivotArea dataOnly="0" labelOnly="1" fieldPosition="0">
        <references count="2">
          <reference field="0" count="1" selected="0">
            <x v="268"/>
          </reference>
          <reference field="1" count="1">
            <x v="743"/>
          </reference>
        </references>
      </pivotArea>
    </format>
    <format dxfId="5077">
      <pivotArea dataOnly="0" labelOnly="1" fieldPosition="0">
        <references count="2">
          <reference field="0" count="1" selected="0">
            <x v="269"/>
          </reference>
          <reference field="1" count="1">
            <x v="744"/>
          </reference>
        </references>
      </pivotArea>
    </format>
    <format dxfId="5076">
      <pivotArea dataOnly="0" labelOnly="1" fieldPosition="0">
        <references count="2">
          <reference field="0" count="1" selected="0">
            <x v="270"/>
          </reference>
          <reference field="1" count="1">
            <x v="745"/>
          </reference>
        </references>
      </pivotArea>
    </format>
    <format dxfId="5075">
      <pivotArea dataOnly="0" labelOnly="1" fieldPosition="0">
        <references count="2">
          <reference field="0" count="1" selected="0">
            <x v="271"/>
          </reference>
          <reference field="1" count="1">
            <x v="746"/>
          </reference>
        </references>
      </pivotArea>
    </format>
    <format dxfId="5074">
      <pivotArea dataOnly="0" labelOnly="1" fieldPosition="0">
        <references count="2">
          <reference field="0" count="1" selected="0">
            <x v="272"/>
          </reference>
          <reference field="1" count="1">
            <x v="747"/>
          </reference>
        </references>
      </pivotArea>
    </format>
    <format dxfId="5073">
      <pivotArea dataOnly="0" labelOnly="1" fieldPosition="0">
        <references count="2">
          <reference field="0" count="1" selected="0">
            <x v="273"/>
          </reference>
          <reference field="1" count="1">
            <x v="748"/>
          </reference>
        </references>
      </pivotArea>
    </format>
    <format dxfId="5072">
      <pivotArea dataOnly="0" labelOnly="1" fieldPosition="0">
        <references count="2">
          <reference field="0" count="1" selected="0">
            <x v="274"/>
          </reference>
          <reference field="1" count="1">
            <x v="749"/>
          </reference>
        </references>
      </pivotArea>
    </format>
    <format dxfId="5071">
      <pivotArea dataOnly="0" labelOnly="1" fieldPosition="0">
        <references count="2">
          <reference field="0" count="1" selected="0">
            <x v="275"/>
          </reference>
          <reference field="1" count="1">
            <x v="750"/>
          </reference>
        </references>
      </pivotArea>
    </format>
    <format dxfId="5070">
      <pivotArea dataOnly="0" labelOnly="1" fieldPosition="0">
        <references count="2">
          <reference field="0" count="1" selected="0">
            <x v="276"/>
          </reference>
          <reference field="1" count="1">
            <x v="751"/>
          </reference>
        </references>
      </pivotArea>
    </format>
    <format dxfId="5069">
      <pivotArea dataOnly="0" labelOnly="1" fieldPosition="0">
        <references count="2">
          <reference field="0" count="1" selected="0">
            <x v="277"/>
          </reference>
          <reference field="1" count="1">
            <x v="752"/>
          </reference>
        </references>
      </pivotArea>
    </format>
    <format dxfId="5068">
      <pivotArea dataOnly="0" labelOnly="1" fieldPosition="0">
        <references count="2">
          <reference field="0" count="1" selected="0">
            <x v="278"/>
          </reference>
          <reference field="1" count="1">
            <x v="753"/>
          </reference>
        </references>
      </pivotArea>
    </format>
    <format dxfId="5067">
      <pivotArea dataOnly="0" labelOnly="1" fieldPosition="0">
        <references count="2">
          <reference field="0" count="1" selected="0">
            <x v="279"/>
          </reference>
          <reference field="1" count="1">
            <x v="754"/>
          </reference>
        </references>
      </pivotArea>
    </format>
    <format dxfId="5066">
      <pivotArea dataOnly="0" labelOnly="1" fieldPosition="0">
        <references count="2">
          <reference field="0" count="1" selected="0">
            <x v="280"/>
          </reference>
          <reference field="1" count="1">
            <x v="755"/>
          </reference>
        </references>
      </pivotArea>
    </format>
    <format dxfId="5065">
      <pivotArea dataOnly="0" labelOnly="1" fieldPosition="0">
        <references count="2">
          <reference field="0" count="1" selected="0">
            <x v="281"/>
          </reference>
          <reference field="1" count="1">
            <x v="756"/>
          </reference>
        </references>
      </pivotArea>
    </format>
    <format dxfId="5064">
      <pivotArea dataOnly="0" labelOnly="1" fieldPosition="0">
        <references count="2">
          <reference field="0" count="1" selected="0">
            <x v="282"/>
          </reference>
          <reference field="1" count="1">
            <x v="757"/>
          </reference>
        </references>
      </pivotArea>
    </format>
    <format dxfId="5063">
      <pivotArea dataOnly="0" labelOnly="1" fieldPosition="0">
        <references count="2">
          <reference field="0" count="1" selected="0">
            <x v="283"/>
          </reference>
          <reference field="1" count="1">
            <x v="758"/>
          </reference>
        </references>
      </pivotArea>
    </format>
    <format dxfId="5062">
      <pivotArea dataOnly="0" labelOnly="1" fieldPosition="0">
        <references count="2">
          <reference field="0" count="1" selected="0">
            <x v="284"/>
          </reference>
          <reference field="1" count="1">
            <x v="759"/>
          </reference>
        </references>
      </pivotArea>
    </format>
    <format dxfId="5061">
      <pivotArea dataOnly="0" labelOnly="1" fieldPosition="0">
        <references count="2">
          <reference field="0" count="1" selected="0">
            <x v="285"/>
          </reference>
          <reference field="1" count="1">
            <x v="760"/>
          </reference>
        </references>
      </pivotArea>
    </format>
    <format dxfId="5060">
      <pivotArea dataOnly="0" labelOnly="1" fieldPosition="0">
        <references count="2">
          <reference field="0" count="1" selected="0">
            <x v="286"/>
          </reference>
          <reference field="1" count="1">
            <x v="761"/>
          </reference>
        </references>
      </pivotArea>
    </format>
    <format dxfId="5059">
      <pivotArea dataOnly="0" labelOnly="1" fieldPosition="0">
        <references count="2">
          <reference field="0" count="1" selected="0">
            <x v="287"/>
          </reference>
          <reference field="1" count="1">
            <x v="762"/>
          </reference>
        </references>
      </pivotArea>
    </format>
    <format dxfId="5058">
      <pivotArea dataOnly="0" labelOnly="1" fieldPosition="0">
        <references count="2">
          <reference field="0" count="1" selected="0">
            <x v="288"/>
          </reference>
          <reference field="1" count="1">
            <x v="763"/>
          </reference>
        </references>
      </pivotArea>
    </format>
    <format dxfId="5057">
      <pivotArea dataOnly="0" labelOnly="1" fieldPosition="0">
        <references count="2">
          <reference field="0" count="1" selected="0">
            <x v="289"/>
          </reference>
          <reference field="1" count="1">
            <x v="764"/>
          </reference>
        </references>
      </pivotArea>
    </format>
    <format dxfId="5056">
      <pivotArea dataOnly="0" labelOnly="1" fieldPosition="0">
        <references count="2">
          <reference field="0" count="1" selected="0">
            <x v="290"/>
          </reference>
          <reference field="1" count="1">
            <x v="765"/>
          </reference>
        </references>
      </pivotArea>
    </format>
    <format dxfId="5055">
      <pivotArea dataOnly="0" labelOnly="1" fieldPosition="0">
        <references count="2">
          <reference field="0" count="1" selected="0">
            <x v="291"/>
          </reference>
          <reference field="1" count="1">
            <x v="766"/>
          </reference>
        </references>
      </pivotArea>
    </format>
    <format dxfId="5054">
      <pivotArea dataOnly="0" labelOnly="1" fieldPosition="0">
        <references count="2">
          <reference field="0" count="1" selected="0">
            <x v="292"/>
          </reference>
          <reference field="1" count="1">
            <x v="767"/>
          </reference>
        </references>
      </pivotArea>
    </format>
    <format dxfId="5053">
      <pivotArea dataOnly="0" labelOnly="1" fieldPosition="0">
        <references count="2">
          <reference field="0" count="1" selected="0">
            <x v="293"/>
          </reference>
          <reference field="1" count="1">
            <x v="768"/>
          </reference>
        </references>
      </pivotArea>
    </format>
    <format dxfId="5052">
      <pivotArea dataOnly="0" labelOnly="1" fieldPosition="0">
        <references count="2">
          <reference field="0" count="1" selected="0">
            <x v="294"/>
          </reference>
          <reference field="1" count="1">
            <x v="769"/>
          </reference>
        </references>
      </pivotArea>
    </format>
    <format dxfId="5051">
      <pivotArea dataOnly="0" labelOnly="1" fieldPosition="0">
        <references count="2">
          <reference field="0" count="1" selected="0">
            <x v="295"/>
          </reference>
          <reference field="1" count="1">
            <x v="770"/>
          </reference>
        </references>
      </pivotArea>
    </format>
    <format dxfId="5050">
      <pivotArea dataOnly="0" labelOnly="1" fieldPosition="0">
        <references count="2">
          <reference field="0" count="1" selected="0">
            <x v="296"/>
          </reference>
          <reference field="1" count="1">
            <x v="771"/>
          </reference>
        </references>
      </pivotArea>
    </format>
    <format dxfId="5049">
      <pivotArea dataOnly="0" labelOnly="1" fieldPosition="0">
        <references count="2">
          <reference field="0" count="1" selected="0">
            <x v="297"/>
          </reference>
          <reference field="1" count="1">
            <x v="772"/>
          </reference>
        </references>
      </pivotArea>
    </format>
    <format dxfId="5048">
      <pivotArea dataOnly="0" labelOnly="1" fieldPosition="0">
        <references count="2">
          <reference field="0" count="1" selected="0">
            <x v="298"/>
          </reference>
          <reference field="1" count="1">
            <x v="773"/>
          </reference>
        </references>
      </pivotArea>
    </format>
    <format dxfId="5047">
      <pivotArea dataOnly="0" labelOnly="1" fieldPosition="0">
        <references count="2">
          <reference field="0" count="1" selected="0">
            <x v="299"/>
          </reference>
          <reference field="1" count="1">
            <x v="774"/>
          </reference>
        </references>
      </pivotArea>
    </format>
    <format dxfId="5046">
      <pivotArea dataOnly="0" labelOnly="1" fieldPosition="0">
        <references count="2">
          <reference field="0" count="1" selected="0">
            <x v="300"/>
          </reference>
          <reference field="1" count="1">
            <x v="775"/>
          </reference>
        </references>
      </pivotArea>
    </format>
    <format dxfId="5045">
      <pivotArea dataOnly="0" labelOnly="1" fieldPosition="0">
        <references count="2">
          <reference field="0" count="1" selected="0">
            <x v="301"/>
          </reference>
          <reference field="1" count="1">
            <x v="776"/>
          </reference>
        </references>
      </pivotArea>
    </format>
    <format dxfId="5044">
      <pivotArea dataOnly="0" labelOnly="1" fieldPosition="0">
        <references count="2">
          <reference field="0" count="1" selected="0">
            <x v="302"/>
          </reference>
          <reference field="1" count="1">
            <x v="777"/>
          </reference>
        </references>
      </pivotArea>
    </format>
    <format dxfId="5043">
      <pivotArea dataOnly="0" labelOnly="1" fieldPosition="0">
        <references count="2">
          <reference field="0" count="1" selected="0">
            <x v="303"/>
          </reference>
          <reference field="1" count="1">
            <x v="778"/>
          </reference>
        </references>
      </pivotArea>
    </format>
    <format dxfId="5042">
      <pivotArea dataOnly="0" labelOnly="1" fieldPosition="0">
        <references count="2">
          <reference field="0" count="1" selected="0">
            <x v="304"/>
          </reference>
          <reference field="1" count="1">
            <x v="779"/>
          </reference>
        </references>
      </pivotArea>
    </format>
    <format dxfId="5041">
      <pivotArea dataOnly="0" labelOnly="1" fieldPosition="0">
        <references count="2">
          <reference field="0" count="1" selected="0">
            <x v="305"/>
          </reference>
          <reference field="1" count="1">
            <x v="780"/>
          </reference>
        </references>
      </pivotArea>
    </format>
    <format dxfId="5040">
      <pivotArea dataOnly="0" labelOnly="1" fieldPosition="0">
        <references count="2">
          <reference field="0" count="1" selected="0">
            <x v="306"/>
          </reference>
          <reference field="1" count="1">
            <x v="781"/>
          </reference>
        </references>
      </pivotArea>
    </format>
    <format dxfId="5039">
      <pivotArea dataOnly="0" labelOnly="1" fieldPosition="0">
        <references count="2">
          <reference field="0" count="1" selected="0">
            <x v="307"/>
          </reference>
          <reference field="1" count="1">
            <x v="782"/>
          </reference>
        </references>
      </pivotArea>
    </format>
    <format dxfId="5038">
      <pivotArea dataOnly="0" labelOnly="1" fieldPosition="0">
        <references count="2">
          <reference field="0" count="1" selected="0">
            <x v="308"/>
          </reference>
          <reference field="1" count="1">
            <x v="783"/>
          </reference>
        </references>
      </pivotArea>
    </format>
    <format dxfId="5037">
      <pivotArea dataOnly="0" labelOnly="1" fieldPosition="0">
        <references count="2">
          <reference field="0" count="1" selected="0">
            <x v="309"/>
          </reference>
          <reference field="1" count="1">
            <x v="784"/>
          </reference>
        </references>
      </pivotArea>
    </format>
    <format dxfId="5036">
      <pivotArea dataOnly="0" labelOnly="1" fieldPosition="0">
        <references count="2">
          <reference field="0" count="1" selected="0">
            <x v="310"/>
          </reference>
          <reference field="1" count="1">
            <x v="785"/>
          </reference>
        </references>
      </pivotArea>
    </format>
    <format dxfId="5035">
      <pivotArea dataOnly="0" labelOnly="1" fieldPosition="0">
        <references count="2">
          <reference field="0" count="1" selected="0">
            <x v="311"/>
          </reference>
          <reference field="1" count="1">
            <x v="786"/>
          </reference>
        </references>
      </pivotArea>
    </format>
    <format dxfId="5034">
      <pivotArea dataOnly="0" labelOnly="1" fieldPosition="0">
        <references count="2">
          <reference field="0" count="1" selected="0">
            <x v="312"/>
          </reference>
          <reference field="1" count="1">
            <x v="787"/>
          </reference>
        </references>
      </pivotArea>
    </format>
    <format dxfId="5033">
      <pivotArea dataOnly="0" labelOnly="1" fieldPosition="0">
        <references count="2">
          <reference field="0" count="1" selected="0">
            <x v="313"/>
          </reference>
          <reference field="1" count="1">
            <x v="788"/>
          </reference>
        </references>
      </pivotArea>
    </format>
    <format dxfId="5032">
      <pivotArea dataOnly="0" labelOnly="1" fieldPosition="0">
        <references count="2">
          <reference field="0" count="1" selected="0">
            <x v="314"/>
          </reference>
          <reference field="1" count="1">
            <x v="789"/>
          </reference>
        </references>
      </pivotArea>
    </format>
    <format dxfId="5031">
      <pivotArea dataOnly="0" labelOnly="1" fieldPosition="0">
        <references count="2">
          <reference field="0" count="1" selected="0">
            <x v="315"/>
          </reference>
          <reference field="1" count="1">
            <x v="790"/>
          </reference>
        </references>
      </pivotArea>
    </format>
    <format dxfId="5030">
      <pivotArea dataOnly="0" labelOnly="1" fieldPosition="0">
        <references count="2">
          <reference field="0" count="1" selected="0">
            <x v="316"/>
          </reference>
          <reference field="1" count="1">
            <x v="791"/>
          </reference>
        </references>
      </pivotArea>
    </format>
    <format dxfId="5029">
      <pivotArea dataOnly="0" labelOnly="1" fieldPosition="0">
        <references count="2">
          <reference field="0" count="1" selected="0">
            <x v="317"/>
          </reference>
          <reference field="1" count="1">
            <x v="792"/>
          </reference>
        </references>
      </pivotArea>
    </format>
    <format dxfId="5028">
      <pivotArea dataOnly="0" labelOnly="1" fieldPosition="0">
        <references count="2">
          <reference field="0" count="1" selected="0">
            <x v="318"/>
          </reference>
          <reference field="1" count="1">
            <x v="793"/>
          </reference>
        </references>
      </pivotArea>
    </format>
    <format dxfId="5027">
      <pivotArea dataOnly="0" labelOnly="1" fieldPosition="0">
        <references count="2">
          <reference field="0" count="1" selected="0">
            <x v="319"/>
          </reference>
          <reference field="1" count="1">
            <x v="794"/>
          </reference>
        </references>
      </pivotArea>
    </format>
    <format dxfId="5026">
      <pivotArea dataOnly="0" labelOnly="1" fieldPosition="0">
        <references count="2">
          <reference field="0" count="1" selected="0">
            <x v="320"/>
          </reference>
          <reference field="1" count="1">
            <x v="795"/>
          </reference>
        </references>
      </pivotArea>
    </format>
    <format dxfId="5025">
      <pivotArea dataOnly="0" labelOnly="1" fieldPosition="0">
        <references count="2">
          <reference field="0" count="1" selected="0">
            <x v="321"/>
          </reference>
          <reference field="1" count="1">
            <x v="796"/>
          </reference>
        </references>
      </pivotArea>
    </format>
    <format dxfId="5024">
      <pivotArea dataOnly="0" labelOnly="1" fieldPosition="0">
        <references count="2">
          <reference field="0" count="1" selected="0">
            <x v="322"/>
          </reference>
          <reference field="1" count="1">
            <x v="797"/>
          </reference>
        </references>
      </pivotArea>
    </format>
    <format dxfId="5023">
      <pivotArea dataOnly="0" labelOnly="1" fieldPosition="0">
        <references count="2">
          <reference field="0" count="1" selected="0">
            <x v="323"/>
          </reference>
          <reference field="1" count="1">
            <x v="798"/>
          </reference>
        </references>
      </pivotArea>
    </format>
    <format dxfId="5022">
      <pivotArea dataOnly="0" labelOnly="1" fieldPosition="0">
        <references count="2">
          <reference field="0" count="1" selected="0">
            <x v="324"/>
          </reference>
          <reference field="1" count="1">
            <x v="799"/>
          </reference>
        </references>
      </pivotArea>
    </format>
    <format dxfId="5021">
      <pivotArea dataOnly="0" labelOnly="1" fieldPosition="0">
        <references count="2">
          <reference field="0" count="1" selected="0">
            <x v="325"/>
          </reference>
          <reference field="1" count="1">
            <x v="800"/>
          </reference>
        </references>
      </pivotArea>
    </format>
    <format dxfId="5020">
      <pivotArea dataOnly="0" labelOnly="1" fieldPosition="0">
        <references count="2">
          <reference field="0" count="1" selected="0">
            <x v="326"/>
          </reference>
          <reference field="1" count="1">
            <x v="801"/>
          </reference>
        </references>
      </pivotArea>
    </format>
    <format dxfId="5019">
      <pivotArea dataOnly="0" labelOnly="1" fieldPosition="0">
        <references count="2">
          <reference field="0" count="1" selected="0">
            <x v="327"/>
          </reference>
          <reference field="1" count="1">
            <x v="802"/>
          </reference>
        </references>
      </pivotArea>
    </format>
    <format dxfId="5018">
      <pivotArea dataOnly="0" labelOnly="1" fieldPosition="0">
        <references count="2">
          <reference field="0" count="1" selected="0">
            <x v="328"/>
          </reference>
          <reference field="1" count="1">
            <x v="803"/>
          </reference>
        </references>
      </pivotArea>
    </format>
    <format dxfId="5017">
      <pivotArea dataOnly="0" labelOnly="1" fieldPosition="0">
        <references count="2">
          <reference field="0" count="1" selected="0">
            <x v="329"/>
          </reference>
          <reference field="1" count="1">
            <x v="804"/>
          </reference>
        </references>
      </pivotArea>
    </format>
    <format dxfId="5016">
      <pivotArea dataOnly="0" labelOnly="1" fieldPosition="0">
        <references count="2">
          <reference field="0" count="1" selected="0">
            <x v="330"/>
          </reference>
          <reference field="1" count="1">
            <x v="805"/>
          </reference>
        </references>
      </pivotArea>
    </format>
    <format dxfId="5015">
      <pivotArea dataOnly="0" labelOnly="1" fieldPosition="0">
        <references count="2">
          <reference field="0" count="1" selected="0">
            <x v="331"/>
          </reference>
          <reference field="1" count="1">
            <x v="806"/>
          </reference>
        </references>
      </pivotArea>
    </format>
    <format dxfId="5014">
      <pivotArea dataOnly="0" labelOnly="1" fieldPosition="0">
        <references count="2">
          <reference field="0" count="1" selected="0">
            <x v="332"/>
          </reference>
          <reference field="1" count="1">
            <x v="807"/>
          </reference>
        </references>
      </pivotArea>
    </format>
    <format dxfId="5013">
      <pivotArea dataOnly="0" labelOnly="1" fieldPosition="0">
        <references count="2">
          <reference field="0" count="1" selected="0">
            <x v="333"/>
          </reference>
          <reference field="1" count="1">
            <x v="808"/>
          </reference>
        </references>
      </pivotArea>
    </format>
    <format dxfId="5012">
      <pivotArea dataOnly="0" labelOnly="1" fieldPosition="0">
        <references count="2">
          <reference field="0" count="1" selected="0">
            <x v="334"/>
          </reference>
          <reference field="1" count="1">
            <x v="809"/>
          </reference>
        </references>
      </pivotArea>
    </format>
    <format dxfId="5011">
      <pivotArea dataOnly="0" labelOnly="1" fieldPosition="0">
        <references count="2">
          <reference field="0" count="1" selected="0">
            <x v="335"/>
          </reference>
          <reference field="1" count="1">
            <x v="810"/>
          </reference>
        </references>
      </pivotArea>
    </format>
    <format dxfId="5010">
      <pivotArea dataOnly="0" labelOnly="1" fieldPosition="0">
        <references count="2">
          <reference field="0" count="1" selected="0">
            <x v="336"/>
          </reference>
          <reference field="1" count="1">
            <x v="811"/>
          </reference>
        </references>
      </pivotArea>
    </format>
    <format dxfId="5009">
      <pivotArea dataOnly="0" labelOnly="1" fieldPosition="0">
        <references count="2">
          <reference field="0" count="1" selected="0">
            <x v="337"/>
          </reference>
          <reference field="1" count="1">
            <x v="812"/>
          </reference>
        </references>
      </pivotArea>
    </format>
    <format dxfId="5008">
      <pivotArea dataOnly="0" labelOnly="1" fieldPosition="0">
        <references count="2">
          <reference field="0" count="1" selected="0">
            <x v="338"/>
          </reference>
          <reference field="1" count="1">
            <x v="813"/>
          </reference>
        </references>
      </pivotArea>
    </format>
    <format dxfId="5007">
      <pivotArea dataOnly="0" labelOnly="1" fieldPosition="0">
        <references count="2">
          <reference field="0" count="1" selected="0">
            <x v="339"/>
          </reference>
          <reference field="1" count="1">
            <x v="814"/>
          </reference>
        </references>
      </pivotArea>
    </format>
    <format dxfId="5006">
      <pivotArea dataOnly="0" labelOnly="1" fieldPosition="0">
        <references count="2">
          <reference field="0" count="1" selected="0">
            <x v="340"/>
          </reference>
          <reference field="1" count="1">
            <x v="815"/>
          </reference>
        </references>
      </pivotArea>
    </format>
    <format dxfId="5005">
      <pivotArea dataOnly="0" labelOnly="1" fieldPosition="0">
        <references count="2">
          <reference field="0" count="1" selected="0">
            <x v="341"/>
          </reference>
          <reference field="1" count="1">
            <x v="816"/>
          </reference>
        </references>
      </pivotArea>
    </format>
    <format dxfId="5004">
      <pivotArea dataOnly="0" labelOnly="1" fieldPosition="0">
        <references count="2">
          <reference field="0" count="1" selected="0">
            <x v="342"/>
          </reference>
          <reference field="1" count="1">
            <x v="817"/>
          </reference>
        </references>
      </pivotArea>
    </format>
    <format dxfId="5003">
      <pivotArea dataOnly="0" labelOnly="1" fieldPosition="0">
        <references count="2">
          <reference field="0" count="1" selected="0">
            <x v="343"/>
          </reference>
          <reference field="1" count="1">
            <x v="818"/>
          </reference>
        </references>
      </pivotArea>
    </format>
    <format dxfId="5002">
      <pivotArea dataOnly="0" labelOnly="1" fieldPosition="0">
        <references count="2">
          <reference field="0" count="1" selected="0">
            <x v="344"/>
          </reference>
          <reference field="1" count="1">
            <x v="819"/>
          </reference>
        </references>
      </pivotArea>
    </format>
    <format dxfId="5001">
      <pivotArea dataOnly="0" labelOnly="1" fieldPosition="0">
        <references count="2">
          <reference field="0" count="1" selected="0">
            <x v="345"/>
          </reference>
          <reference field="1" count="1">
            <x v="820"/>
          </reference>
        </references>
      </pivotArea>
    </format>
    <format dxfId="5000">
      <pivotArea dataOnly="0" labelOnly="1" fieldPosition="0">
        <references count="2">
          <reference field="0" count="1" selected="0">
            <x v="346"/>
          </reference>
          <reference field="1" count="1">
            <x v="821"/>
          </reference>
        </references>
      </pivotArea>
    </format>
    <format dxfId="4999">
      <pivotArea dataOnly="0" labelOnly="1" fieldPosition="0">
        <references count="2">
          <reference field="0" count="1" selected="0">
            <x v="347"/>
          </reference>
          <reference field="1" count="1">
            <x v="822"/>
          </reference>
        </references>
      </pivotArea>
    </format>
    <format dxfId="4998">
      <pivotArea dataOnly="0" labelOnly="1" fieldPosition="0">
        <references count="2">
          <reference field="0" count="1" selected="0">
            <x v="348"/>
          </reference>
          <reference field="1" count="1">
            <x v="823"/>
          </reference>
        </references>
      </pivotArea>
    </format>
    <format dxfId="4997">
      <pivotArea dataOnly="0" labelOnly="1" fieldPosition="0">
        <references count="2">
          <reference field="0" count="1" selected="0">
            <x v="349"/>
          </reference>
          <reference field="1" count="1">
            <x v="824"/>
          </reference>
        </references>
      </pivotArea>
    </format>
    <format dxfId="4996">
      <pivotArea dataOnly="0" labelOnly="1" fieldPosition="0">
        <references count="2">
          <reference field="0" count="1" selected="0">
            <x v="350"/>
          </reference>
          <reference field="1" count="1">
            <x v="825"/>
          </reference>
        </references>
      </pivotArea>
    </format>
    <format dxfId="4995">
      <pivotArea dataOnly="0" labelOnly="1" fieldPosition="0">
        <references count="2">
          <reference field="0" count="1" selected="0">
            <x v="351"/>
          </reference>
          <reference field="1" count="1">
            <x v="826"/>
          </reference>
        </references>
      </pivotArea>
    </format>
    <format dxfId="4994">
      <pivotArea dataOnly="0" labelOnly="1" fieldPosition="0">
        <references count="2">
          <reference field="0" count="1" selected="0">
            <x v="352"/>
          </reference>
          <reference field="1" count="1">
            <x v="827"/>
          </reference>
        </references>
      </pivotArea>
    </format>
    <format dxfId="4993">
      <pivotArea dataOnly="0" labelOnly="1" fieldPosition="0">
        <references count="2">
          <reference field="0" count="1" selected="0">
            <x v="353"/>
          </reference>
          <reference field="1" count="1">
            <x v="828"/>
          </reference>
        </references>
      </pivotArea>
    </format>
    <format dxfId="4992">
      <pivotArea dataOnly="0" labelOnly="1" fieldPosition="0">
        <references count="2">
          <reference field="0" count="1" selected="0">
            <x v="354"/>
          </reference>
          <reference field="1" count="1">
            <x v="829"/>
          </reference>
        </references>
      </pivotArea>
    </format>
    <format dxfId="4991">
      <pivotArea dataOnly="0" labelOnly="1" fieldPosition="0">
        <references count="2">
          <reference field="0" count="1" selected="0">
            <x v="355"/>
          </reference>
          <reference field="1" count="1">
            <x v="830"/>
          </reference>
        </references>
      </pivotArea>
    </format>
    <format dxfId="4990">
      <pivotArea dataOnly="0" labelOnly="1" fieldPosition="0">
        <references count="2">
          <reference field="0" count="1" selected="0">
            <x v="356"/>
          </reference>
          <reference field="1" count="1">
            <x v="831"/>
          </reference>
        </references>
      </pivotArea>
    </format>
    <format dxfId="4989">
      <pivotArea dataOnly="0" labelOnly="1" fieldPosition="0">
        <references count="2">
          <reference field="0" count="1" selected="0">
            <x v="357"/>
          </reference>
          <reference field="1" count="1">
            <x v="832"/>
          </reference>
        </references>
      </pivotArea>
    </format>
    <format dxfId="4988">
      <pivotArea dataOnly="0" labelOnly="1" fieldPosition="0">
        <references count="2">
          <reference field="0" count="1" selected="0">
            <x v="358"/>
          </reference>
          <reference field="1" count="1">
            <x v="833"/>
          </reference>
        </references>
      </pivotArea>
    </format>
    <format dxfId="4987">
      <pivotArea dataOnly="0" labelOnly="1" fieldPosition="0">
        <references count="2">
          <reference field="0" count="1" selected="0">
            <x v="359"/>
          </reference>
          <reference field="1" count="1">
            <x v="834"/>
          </reference>
        </references>
      </pivotArea>
    </format>
    <format dxfId="4986">
      <pivotArea dataOnly="0" labelOnly="1" fieldPosition="0">
        <references count="2">
          <reference field="0" count="1" selected="0">
            <x v="360"/>
          </reference>
          <reference field="1" count="1">
            <x v="835"/>
          </reference>
        </references>
      </pivotArea>
    </format>
    <format dxfId="4985">
      <pivotArea dataOnly="0" labelOnly="1" fieldPosition="0">
        <references count="2">
          <reference field="0" count="1" selected="0">
            <x v="361"/>
          </reference>
          <reference field="1" count="1">
            <x v="836"/>
          </reference>
        </references>
      </pivotArea>
    </format>
    <format dxfId="4984">
      <pivotArea dataOnly="0" labelOnly="1" fieldPosition="0">
        <references count="2">
          <reference field="0" count="1" selected="0">
            <x v="362"/>
          </reference>
          <reference field="1" count="1">
            <x v="837"/>
          </reference>
        </references>
      </pivotArea>
    </format>
    <format dxfId="4983">
      <pivotArea dataOnly="0" labelOnly="1" fieldPosition="0">
        <references count="2">
          <reference field="0" count="1" selected="0">
            <x v="363"/>
          </reference>
          <reference field="1" count="1">
            <x v="838"/>
          </reference>
        </references>
      </pivotArea>
    </format>
    <format dxfId="4982">
      <pivotArea dataOnly="0" labelOnly="1" fieldPosition="0">
        <references count="2">
          <reference field="0" count="1" selected="0">
            <x v="364"/>
          </reference>
          <reference field="1" count="1">
            <x v="839"/>
          </reference>
        </references>
      </pivotArea>
    </format>
    <format dxfId="4981">
      <pivotArea dataOnly="0" labelOnly="1" fieldPosition="0">
        <references count="2">
          <reference field="0" count="1" selected="0">
            <x v="365"/>
          </reference>
          <reference field="1" count="1">
            <x v="840"/>
          </reference>
        </references>
      </pivotArea>
    </format>
    <format dxfId="4980">
      <pivotArea dataOnly="0" labelOnly="1" fieldPosition="0">
        <references count="2">
          <reference field="0" count="1" selected="0">
            <x v="366"/>
          </reference>
          <reference field="1" count="1">
            <x v="841"/>
          </reference>
        </references>
      </pivotArea>
    </format>
    <format dxfId="4979">
      <pivotArea dataOnly="0" labelOnly="1" fieldPosition="0">
        <references count="2">
          <reference field="0" count="1" selected="0">
            <x v="367"/>
          </reference>
          <reference field="1" count="1">
            <x v="842"/>
          </reference>
        </references>
      </pivotArea>
    </format>
    <format dxfId="4978">
      <pivotArea dataOnly="0" labelOnly="1" fieldPosition="0">
        <references count="2">
          <reference field="0" count="1" selected="0">
            <x v="368"/>
          </reference>
          <reference field="1" count="1">
            <x v="843"/>
          </reference>
        </references>
      </pivotArea>
    </format>
    <format dxfId="4977">
      <pivotArea dataOnly="0" labelOnly="1" fieldPosition="0">
        <references count="2">
          <reference field="0" count="1" selected="0">
            <x v="369"/>
          </reference>
          <reference field="1" count="1">
            <x v="844"/>
          </reference>
        </references>
      </pivotArea>
    </format>
    <format dxfId="4976">
      <pivotArea dataOnly="0" labelOnly="1" fieldPosition="0">
        <references count="2">
          <reference field="0" count="1" selected="0">
            <x v="370"/>
          </reference>
          <reference field="1" count="1">
            <x v="845"/>
          </reference>
        </references>
      </pivotArea>
    </format>
    <format dxfId="4975">
      <pivotArea dataOnly="0" labelOnly="1" fieldPosition="0">
        <references count="2">
          <reference field="0" count="1" selected="0">
            <x v="371"/>
          </reference>
          <reference field="1" count="1">
            <x v="846"/>
          </reference>
        </references>
      </pivotArea>
    </format>
    <format dxfId="4974">
      <pivotArea dataOnly="0" labelOnly="1" fieldPosition="0">
        <references count="2">
          <reference field="0" count="1" selected="0">
            <x v="372"/>
          </reference>
          <reference field="1" count="1">
            <x v="847"/>
          </reference>
        </references>
      </pivotArea>
    </format>
    <format dxfId="4973">
      <pivotArea dataOnly="0" labelOnly="1" fieldPosition="0">
        <references count="2">
          <reference field="0" count="1" selected="0">
            <x v="373"/>
          </reference>
          <reference field="1" count="1">
            <x v="848"/>
          </reference>
        </references>
      </pivotArea>
    </format>
    <format dxfId="4972">
      <pivotArea dataOnly="0" labelOnly="1" fieldPosition="0">
        <references count="2">
          <reference field="0" count="1" selected="0">
            <x v="374"/>
          </reference>
          <reference field="1" count="1">
            <x v="849"/>
          </reference>
        </references>
      </pivotArea>
    </format>
    <format dxfId="4971">
      <pivotArea dataOnly="0" labelOnly="1" fieldPosition="0">
        <references count="2">
          <reference field="0" count="1" selected="0">
            <x v="375"/>
          </reference>
          <reference field="1" count="1">
            <x v="850"/>
          </reference>
        </references>
      </pivotArea>
    </format>
    <format dxfId="4970">
      <pivotArea dataOnly="0" labelOnly="1" fieldPosition="0">
        <references count="2">
          <reference field="0" count="1" selected="0">
            <x v="376"/>
          </reference>
          <reference field="1" count="1">
            <x v="851"/>
          </reference>
        </references>
      </pivotArea>
    </format>
    <format dxfId="4969">
      <pivotArea dataOnly="0" labelOnly="1" fieldPosition="0">
        <references count="2">
          <reference field="0" count="1" selected="0">
            <x v="377"/>
          </reference>
          <reference field="1" count="1">
            <x v="852"/>
          </reference>
        </references>
      </pivotArea>
    </format>
    <format dxfId="4968">
      <pivotArea dataOnly="0" labelOnly="1" fieldPosition="0">
        <references count="2">
          <reference field="0" count="1" selected="0">
            <x v="378"/>
          </reference>
          <reference field="1" count="1">
            <x v="853"/>
          </reference>
        </references>
      </pivotArea>
    </format>
    <format dxfId="4967">
      <pivotArea dataOnly="0" labelOnly="1" fieldPosition="0">
        <references count="2">
          <reference field="0" count="1" selected="0">
            <x v="379"/>
          </reference>
          <reference field="1" count="1">
            <x v="854"/>
          </reference>
        </references>
      </pivotArea>
    </format>
    <format dxfId="4966">
      <pivotArea dataOnly="0" labelOnly="1" fieldPosition="0">
        <references count="2">
          <reference field="0" count="1" selected="0">
            <x v="380"/>
          </reference>
          <reference field="1" count="1">
            <x v="855"/>
          </reference>
        </references>
      </pivotArea>
    </format>
    <format dxfId="4965">
      <pivotArea dataOnly="0" labelOnly="1" fieldPosition="0">
        <references count="2">
          <reference field="0" count="1" selected="0">
            <x v="381"/>
          </reference>
          <reference field="1" count="1">
            <x v="856"/>
          </reference>
        </references>
      </pivotArea>
    </format>
    <format dxfId="4964">
      <pivotArea dataOnly="0" labelOnly="1" fieldPosition="0">
        <references count="2">
          <reference field="0" count="1" selected="0">
            <x v="382"/>
          </reference>
          <reference field="1" count="1">
            <x v="857"/>
          </reference>
        </references>
      </pivotArea>
    </format>
    <format dxfId="4963">
      <pivotArea dataOnly="0" labelOnly="1" fieldPosition="0">
        <references count="2">
          <reference field="0" count="1" selected="0">
            <x v="383"/>
          </reference>
          <reference field="1" count="1">
            <x v="858"/>
          </reference>
        </references>
      </pivotArea>
    </format>
    <format dxfId="4962">
      <pivotArea dataOnly="0" labelOnly="1" fieldPosition="0">
        <references count="2">
          <reference field="0" count="1" selected="0">
            <x v="384"/>
          </reference>
          <reference field="1" count="1">
            <x v="859"/>
          </reference>
        </references>
      </pivotArea>
    </format>
    <format dxfId="4961">
      <pivotArea dataOnly="0" labelOnly="1" fieldPosition="0">
        <references count="2">
          <reference field="0" count="1" selected="0">
            <x v="385"/>
          </reference>
          <reference field="1" count="1">
            <x v="860"/>
          </reference>
        </references>
      </pivotArea>
    </format>
    <format dxfId="4960">
      <pivotArea dataOnly="0" labelOnly="1" fieldPosition="0">
        <references count="2">
          <reference field="0" count="1" selected="0">
            <x v="386"/>
          </reference>
          <reference field="1" count="1">
            <x v="861"/>
          </reference>
        </references>
      </pivotArea>
    </format>
    <format dxfId="4959">
      <pivotArea dataOnly="0" labelOnly="1" fieldPosition="0">
        <references count="2">
          <reference field="0" count="1" selected="0">
            <x v="387"/>
          </reference>
          <reference field="1" count="1">
            <x v="862"/>
          </reference>
        </references>
      </pivotArea>
    </format>
    <format dxfId="4958">
      <pivotArea dataOnly="0" labelOnly="1" fieldPosition="0">
        <references count="2">
          <reference field="0" count="1" selected="0">
            <x v="388"/>
          </reference>
          <reference field="1" count="1">
            <x v="863"/>
          </reference>
        </references>
      </pivotArea>
    </format>
    <format dxfId="4957">
      <pivotArea dataOnly="0" labelOnly="1" fieldPosition="0">
        <references count="2">
          <reference field="0" count="1" selected="0">
            <x v="389"/>
          </reference>
          <reference field="1" count="1">
            <x v="864"/>
          </reference>
        </references>
      </pivotArea>
    </format>
    <format dxfId="4956">
      <pivotArea dataOnly="0" labelOnly="1" fieldPosition="0">
        <references count="2">
          <reference field="0" count="1" selected="0">
            <x v="390"/>
          </reference>
          <reference field="1" count="1">
            <x v="865"/>
          </reference>
        </references>
      </pivotArea>
    </format>
    <format dxfId="4955">
      <pivotArea dataOnly="0" labelOnly="1" fieldPosition="0">
        <references count="2">
          <reference field="0" count="1" selected="0">
            <x v="391"/>
          </reference>
          <reference field="1" count="1">
            <x v="866"/>
          </reference>
        </references>
      </pivotArea>
    </format>
    <format dxfId="4954">
      <pivotArea dataOnly="0" labelOnly="1" fieldPosition="0">
        <references count="2">
          <reference field="0" count="1" selected="0">
            <x v="392"/>
          </reference>
          <reference field="1" count="1">
            <x v="867"/>
          </reference>
        </references>
      </pivotArea>
    </format>
    <format dxfId="4953">
      <pivotArea dataOnly="0" labelOnly="1" fieldPosition="0">
        <references count="2">
          <reference field="0" count="1" selected="0">
            <x v="393"/>
          </reference>
          <reference field="1" count="1">
            <x v="868"/>
          </reference>
        </references>
      </pivotArea>
    </format>
    <format dxfId="4952">
      <pivotArea dataOnly="0" labelOnly="1" fieldPosition="0">
        <references count="2">
          <reference field="0" count="1" selected="0">
            <x v="394"/>
          </reference>
          <reference field="1" count="1">
            <x v="869"/>
          </reference>
        </references>
      </pivotArea>
    </format>
    <format dxfId="4951">
      <pivotArea dataOnly="0" labelOnly="1" fieldPosition="0">
        <references count="2">
          <reference field="0" count="1" selected="0">
            <x v="395"/>
          </reference>
          <reference field="1" count="1">
            <x v="870"/>
          </reference>
        </references>
      </pivotArea>
    </format>
    <format dxfId="4950">
      <pivotArea dataOnly="0" labelOnly="1" fieldPosition="0">
        <references count="2">
          <reference field="0" count="1" selected="0">
            <x v="396"/>
          </reference>
          <reference field="1" count="1">
            <x v="871"/>
          </reference>
        </references>
      </pivotArea>
    </format>
    <format dxfId="4949">
      <pivotArea dataOnly="0" labelOnly="1" fieldPosition="0">
        <references count="2">
          <reference field="0" count="1" selected="0">
            <x v="397"/>
          </reference>
          <reference field="1" count="1">
            <x v="872"/>
          </reference>
        </references>
      </pivotArea>
    </format>
    <format dxfId="4948">
      <pivotArea dataOnly="0" labelOnly="1" fieldPosition="0">
        <references count="2">
          <reference field="0" count="1" selected="0">
            <x v="398"/>
          </reference>
          <reference field="1" count="1">
            <x v="873"/>
          </reference>
        </references>
      </pivotArea>
    </format>
    <format dxfId="4947">
      <pivotArea dataOnly="0" labelOnly="1" fieldPosition="0">
        <references count="2">
          <reference field="0" count="1" selected="0">
            <x v="399"/>
          </reference>
          <reference field="1" count="1">
            <x v="874"/>
          </reference>
        </references>
      </pivotArea>
    </format>
    <format dxfId="4946">
      <pivotArea dataOnly="0" labelOnly="1" fieldPosition="0">
        <references count="2">
          <reference field="0" count="1" selected="0">
            <x v="400"/>
          </reference>
          <reference field="1" count="1">
            <x v="875"/>
          </reference>
        </references>
      </pivotArea>
    </format>
    <format dxfId="4945">
      <pivotArea dataOnly="0" labelOnly="1" fieldPosition="0">
        <references count="2">
          <reference field="0" count="1" selected="0">
            <x v="401"/>
          </reference>
          <reference field="1" count="1">
            <x v="876"/>
          </reference>
        </references>
      </pivotArea>
    </format>
    <format dxfId="4944">
      <pivotArea dataOnly="0" labelOnly="1" fieldPosition="0">
        <references count="2">
          <reference field="0" count="1" selected="0">
            <x v="402"/>
          </reference>
          <reference field="1" count="1">
            <x v="877"/>
          </reference>
        </references>
      </pivotArea>
    </format>
    <format dxfId="4943">
      <pivotArea dataOnly="0" labelOnly="1" fieldPosition="0">
        <references count="2">
          <reference field="0" count="1" selected="0">
            <x v="403"/>
          </reference>
          <reference field="1" count="1">
            <x v="878"/>
          </reference>
        </references>
      </pivotArea>
    </format>
    <format dxfId="4942">
      <pivotArea dataOnly="0" labelOnly="1" fieldPosition="0">
        <references count="2">
          <reference field="0" count="1" selected="0">
            <x v="404"/>
          </reference>
          <reference field="1" count="1">
            <x v="879"/>
          </reference>
        </references>
      </pivotArea>
    </format>
    <format dxfId="4941">
      <pivotArea dataOnly="0" labelOnly="1" fieldPosition="0">
        <references count="2">
          <reference field="0" count="1" selected="0">
            <x v="405"/>
          </reference>
          <reference field="1" count="1">
            <x v="880"/>
          </reference>
        </references>
      </pivotArea>
    </format>
    <format dxfId="4940">
      <pivotArea dataOnly="0" labelOnly="1" fieldPosition="0">
        <references count="2">
          <reference field="0" count="1" selected="0">
            <x v="406"/>
          </reference>
          <reference field="1" count="1">
            <x v="881"/>
          </reference>
        </references>
      </pivotArea>
    </format>
    <format dxfId="4939">
      <pivotArea dataOnly="0" labelOnly="1" fieldPosition="0">
        <references count="2">
          <reference field="0" count="1" selected="0">
            <x v="407"/>
          </reference>
          <reference field="1" count="1">
            <x v="882"/>
          </reference>
        </references>
      </pivotArea>
    </format>
    <format dxfId="4938">
      <pivotArea dataOnly="0" labelOnly="1" fieldPosition="0">
        <references count="2">
          <reference field="0" count="1" selected="0">
            <x v="408"/>
          </reference>
          <reference field="1" count="1">
            <x v="883"/>
          </reference>
        </references>
      </pivotArea>
    </format>
    <format dxfId="4937">
      <pivotArea dataOnly="0" labelOnly="1" fieldPosition="0">
        <references count="2">
          <reference field="0" count="1" selected="0">
            <x v="409"/>
          </reference>
          <reference field="1" count="1">
            <x v="884"/>
          </reference>
        </references>
      </pivotArea>
    </format>
    <format dxfId="4936">
      <pivotArea dataOnly="0" labelOnly="1" fieldPosition="0">
        <references count="2">
          <reference field="0" count="1" selected="0">
            <x v="410"/>
          </reference>
          <reference field="1" count="1">
            <x v="885"/>
          </reference>
        </references>
      </pivotArea>
    </format>
    <format dxfId="4935">
      <pivotArea dataOnly="0" labelOnly="1" fieldPosition="0">
        <references count="2">
          <reference field="0" count="1" selected="0">
            <x v="411"/>
          </reference>
          <reference field="1" count="1">
            <x v="886"/>
          </reference>
        </references>
      </pivotArea>
    </format>
    <format dxfId="4934">
      <pivotArea dataOnly="0" labelOnly="1" fieldPosition="0">
        <references count="2">
          <reference field="0" count="1" selected="0">
            <x v="412"/>
          </reference>
          <reference field="1" count="1">
            <x v="887"/>
          </reference>
        </references>
      </pivotArea>
    </format>
    <format dxfId="4933">
      <pivotArea dataOnly="0" labelOnly="1" fieldPosition="0">
        <references count="2">
          <reference field="0" count="1" selected="0">
            <x v="413"/>
          </reference>
          <reference field="1" count="1">
            <x v="888"/>
          </reference>
        </references>
      </pivotArea>
    </format>
    <format dxfId="4932">
      <pivotArea dataOnly="0" labelOnly="1" fieldPosition="0">
        <references count="2">
          <reference field="0" count="1" selected="0">
            <x v="414"/>
          </reference>
          <reference field="1" count="1">
            <x v="889"/>
          </reference>
        </references>
      </pivotArea>
    </format>
    <format dxfId="4931">
      <pivotArea dataOnly="0" labelOnly="1" fieldPosition="0">
        <references count="2">
          <reference field="0" count="1" selected="0">
            <x v="415"/>
          </reference>
          <reference field="1" count="1">
            <x v="890"/>
          </reference>
        </references>
      </pivotArea>
    </format>
    <format dxfId="4930">
      <pivotArea dataOnly="0" labelOnly="1" fieldPosition="0">
        <references count="2">
          <reference field="0" count="1" selected="0">
            <x v="416"/>
          </reference>
          <reference field="1" count="1">
            <x v="891"/>
          </reference>
        </references>
      </pivotArea>
    </format>
    <format dxfId="4929">
      <pivotArea dataOnly="0" labelOnly="1" fieldPosition="0">
        <references count="2">
          <reference field="0" count="1" selected="0">
            <x v="417"/>
          </reference>
          <reference field="1" count="1">
            <x v="892"/>
          </reference>
        </references>
      </pivotArea>
    </format>
    <format dxfId="4928">
      <pivotArea dataOnly="0" labelOnly="1" fieldPosition="0">
        <references count="2">
          <reference field="0" count="1" selected="0">
            <x v="418"/>
          </reference>
          <reference field="1" count="1">
            <x v="893"/>
          </reference>
        </references>
      </pivotArea>
    </format>
    <format dxfId="4927">
      <pivotArea dataOnly="0" labelOnly="1" fieldPosition="0">
        <references count="2">
          <reference field="0" count="1" selected="0">
            <x v="419"/>
          </reference>
          <reference field="1" count="1">
            <x v="894"/>
          </reference>
        </references>
      </pivotArea>
    </format>
    <format dxfId="4926">
      <pivotArea dataOnly="0" labelOnly="1" fieldPosition="0">
        <references count="2">
          <reference field="0" count="1" selected="0">
            <x v="420"/>
          </reference>
          <reference field="1" count="1">
            <x v="895"/>
          </reference>
        </references>
      </pivotArea>
    </format>
    <format dxfId="4925">
      <pivotArea dataOnly="0" labelOnly="1" fieldPosition="0">
        <references count="2">
          <reference field="0" count="1" selected="0">
            <x v="421"/>
          </reference>
          <reference field="1" count="1">
            <x v="896"/>
          </reference>
        </references>
      </pivotArea>
    </format>
    <format dxfId="4924">
      <pivotArea dataOnly="0" labelOnly="1" fieldPosition="0">
        <references count="2">
          <reference field="0" count="1" selected="0">
            <x v="422"/>
          </reference>
          <reference field="1" count="1">
            <x v="897"/>
          </reference>
        </references>
      </pivotArea>
    </format>
    <format dxfId="4923">
      <pivotArea dataOnly="0" labelOnly="1" fieldPosition="0">
        <references count="2">
          <reference field="0" count="1" selected="0">
            <x v="423"/>
          </reference>
          <reference field="1" count="1">
            <x v="898"/>
          </reference>
        </references>
      </pivotArea>
    </format>
    <format dxfId="4922">
      <pivotArea dataOnly="0" labelOnly="1" fieldPosition="0">
        <references count="2">
          <reference field="0" count="1" selected="0">
            <x v="424"/>
          </reference>
          <reference field="1" count="1">
            <x v="899"/>
          </reference>
        </references>
      </pivotArea>
    </format>
    <format dxfId="4921">
      <pivotArea dataOnly="0" labelOnly="1" fieldPosition="0">
        <references count="2">
          <reference field="0" count="1" selected="0">
            <x v="425"/>
          </reference>
          <reference field="1" count="1">
            <x v="900"/>
          </reference>
        </references>
      </pivotArea>
    </format>
    <format dxfId="4920">
      <pivotArea dataOnly="0" labelOnly="1" fieldPosition="0">
        <references count="2">
          <reference field="0" count="1" selected="0">
            <x v="426"/>
          </reference>
          <reference field="1" count="1">
            <x v="901"/>
          </reference>
        </references>
      </pivotArea>
    </format>
    <format dxfId="4919">
      <pivotArea dataOnly="0" labelOnly="1" fieldPosition="0">
        <references count="2">
          <reference field="0" count="1" selected="0">
            <x v="427"/>
          </reference>
          <reference field="1" count="1">
            <x v="902"/>
          </reference>
        </references>
      </pivotArea>
    </format>
    <format dxfId="4918">
      <pivotArea dataOnly="0" labelOnly="1" fieldPosition="0">
        <references count="2">
          <reference field="0" count="1" selected="0">
            <x v="428"/>
          </reference>
          <reference field="1" count="1">
            <x v="903"/>
          </reference>
        </references>
      </pivotArea>
    </format>
    <format dxfId="4917">
      <pivotArea dataOnly="0" labelOnly="1" fieldPosition="0">
        <references count="2">
          <reference field="0" count="1" selected="0">
            <x v="429"/>
          </reference>
          <reference field="1" count="1">
            <x v="904"/>
          </reference>
        </references>
      </pivotArea>
    </format>
    <format dxfId="4916">
      <pivotArea dataOnly="0" labelOnly="1" fieldPosition="0">
        <references count="2">
          <reference field="0" count="1" selected="0">
            <x v="430"/>
          </reference>
          <reference field="1" count="1">
            <x v="905"/>
          </reference>
        </references>
      </pivotArea>
    </format>
    <format dxfId="4915">
      <pivotArea dataOnly="0" labelOnly="1" fieldPosition="0">
        <references count="2">
          <reference field="0" count="1" selected="0">
            <x v="431"/>
          </reference>
          <reference field="1" count="1">
            <x v="906"/>
          </reference>
        </references>
      </pivotArea>
    </format>
    <format dxfId="4914">
      <pivotArea dataOnly="0" labelOnly="1" fieldPosition="0">
        <references count="2">
          <reference field="0" count="1" selected="0">
            <x v="432"/>
          </reference>
          <reference field="1" count="1">
            <x v="907"/>
          </reference>
        </references>
      </pivotArea>
    </format>
    <format dxfId="4913">
      <pivotArea dataOnly="0" labelOnly="1" fieldPosition="0">
        <references count="2">
          <reference field="0" count="1" selected="0">
            <x v="433"/>
          </reference>
          <reference field="1" count="1">
            <x v="908"/>
          </reference>
        </references>
      </pivotArea>
    </format>
    <format dxfId="4912">
      <pivotArea dataOnly="0" labelOnly="1" fieldPosition="0">
        <references count="2">
          <reference field="0" count="1" selected="0">
            <x v="434"/>
          </reference>
          <reference field="1" count="1">
            <x v="909"/>
          </reference>
        </references>
      </pivotArea>
    </format>
    <format dxfId="4911">
      <pivotArea dataOnly="0" labelOnly="1" fieldPosition="0">
        <references count="2">
          <reference field="0" count="1" selected="0">
            <x v="435"/>
          </reference>
          <reference field="1" count="1">
            <x v="910"/>
          </reference>
        </references>
      </pivotArea>
    </format>
    <format dxfId="4910">
      <pivotArea dataOnly="0" labelOnly="1" fieldPosition="0">
        <references count="2">
          <reference field="0" count="1" selected="0">
            <x v="436"/>
          </reference>
          <reference field="1" count="1">
            <x v="911"/>
          </reference>
        </references>
      </pivotArea>
    </format>
    <format dxfId="4909">
      <pivotArea dataOnly="0" labelOnly="1" fieldPosition="0">
        <references count="2">
          <reference field="0" count="1" selected="0">
            <x v="437"/>
          </reference>
          <reference field="1" count="1">
            <x v="912"/>
          </reference>
        </references>
      </pivotArea>
    </format>
    <format dxfId="4908">
      <pivotArea dataOnly="0" labelOnly="1" fieldPosition="0">
        <references count="2">
          <reference field="0" count="1" selected="0">
            <x v="438"/>
          </reference>
          <reference field="1" count="1">
            <x v="913"/>
          </reference>
        </references>
      </pivotArea>
    </format>
    <format dxfId="4907">
      <pivotArea dataOnly="0" labelOnly="1" fieldPosition="0">
        <references count="2">
          <reference field="0" count="1" selected="0">
            <x v="439"/>
          </reference>
          <reference field="1" count="1">
            <x v="914"/>
          </reference>
        </references>
      </pivotArea>
    </format>
    <format dxfId="4906">
      <pivotArea dataOnly="0" labelOnly="1" fieldPosition="0">
        <references count="2">
          <reference field="0" count="1" selected="0">
            <x v="440"/>
          </reference>
          <reference field="1" count="1">
            <x v="915"/>
          </reference>
        </references>
      </pivotArea>
    </format>
    <format dxfId="4905">
      <pivotArea dataOnly="0" labelOnly="1" fieldPosition="0">
        <references count="2">
          <reference field="0" count="1" selected="0">
            <x v="441"/>
          </reference>
          <reference field="1" count="1">
            <x v="916"/>
          </reference>
        </references>
      </pivotArea>
    </format>
    <format dxfId="4904">
      <pivotArea dataOnly="0" labelOnly="1" fieldPosition="0">
        <references count="2">
          <reference field="0" count="1" selected="0">
            <x v="442"/>
          </reference>
          <reference field="1" count="1">
            <x v="917"/>
          </reference>
        </references>
      </pivotArea>
    </format>
    <format dxfId="4903">
      <pivotArea dataOnly="0" labelOnly="1" fieldPosition="0">
        <references count="2">
          <reference field="0" count="1" selected="0">
            <x v="443"/>
          </reference>
          <reference field="1" count="1">
            <x v="918"/>
          </reference>
        </references>
      </pivotArea>
    </format>
    <format dxfId="4902">
      <pivotArea dataOnly="0" labelOnly="1" fieldPosition="0">
        <references count="2">
          <reference field="0" count="1" selected="0">
            <x v="444"/>
          </reference>
          <reference field="1" count="1">
            <x v="919"/>
          </reference>
        </references>
      </pivotArea>
    </format>
    <format dxfId="4901">
      <pivotArea dataOnly="0" labelOnly="1" fieldPosition="0">
        <references count="2">
          <reference field="0" count="1" selected="0">
            <x v="445"/>
          </reference>
          <reference field="1" count="1">
            <x v="920"/>
          </reference>
        </references>
      </pivotArea>
    </format>
    <format dxfId="4900">
      <pivotArea dataOnly="0" labelOnly="1" fieldPosition="0">
        <references count="2">
          <reference field="0" count="1" selected="0">
            <x v="446"/>
          </reference>
          <reference field="1" count="1">
            <x v="921"/>
          </reference>
        </references>
      </pivotArea>
    </format>
    <format dxfId="4899">
      <pivotArea dataOnly="0" labelOnly="1" fieldPosition="0">
        <references count="2">
          <reference field="0" count="1" selected="0">
            <x v="447"/>
          </reference>
          <reference field="1" count="1">
            <x v="922"/>
          </reference>
        </references>
      </pivotArea>
    </format>
    <format dxfId="4898">
      <pivotArea dataOnly="0" labelOnly="1" fieldPosition="0">
        <references count="2">
          <reference field="0" count="1" selected="0">
            <x v="448"/>
          </reference>
          <reference field="1" count="1">
            <x v="923"/>
          </reference>
        </references>
      </pivotArea>
    </format>
    <format dxfId="4897">
      <pivotArea dataOnly="0" labelOnly="1" fieldPosition="0">
        <references count="2">
          <reference field="0" count="1" selected="0">
            <x v="449"/>
          </reference>
          <reference field="1" count="1">
            <x v="924"/>
          </reference>
        </references>
      </pivotArea>
    </format>
    <format dxfId="4896">
      <pivotArea dataOnly="0" labelOnly="1" fieldPosition="0">
        <references count="2">
          <reference field="0" count="1" selected="0">
            <x v="450"/>
          </reference>
          <reference field="1" count="1">
            <x v="925"/>
          </reference>
        </references>
      </pivotArea>
    </format>
    <format dxfId="4895">
      <pivotArea dataOnly="0" labelOnly="1" fieldPosition="0">
        <references count="2">
          <reference field="0" count="1" selected="0">
            <x v="451"/>
          </reference>
          <reference field="1" count="1">
            <x v="926"/>
          </reference>
        </references>
      </pivotArea>
    </format>
    <format dxfId="4894">
      <pivotArea dataOnly="0" labelOnly="1" fieldPosition="0">
        <references count="2">
          <reference field="0" count="1" selected="0">
            <x v="452"/>
          </reference>
          <reference field="1" count="1">
            <x v="927"/>
          </reference>
        </references>
      </pivotArea>
    </format>
    <format dxfId="4893">
      <pivotArea dataOnly="0" labelOnly="1" fieldPosition="0">
        <references count="2">
          <reference field="0" count="1" selected="0">
            <x v="453"/>
          </reference>
          <reference field="1" count="1">
            <x v="928"/>
          </reference>
        </references>
      </pivotArea>
    </format>
    <format dxfId="4892">
      <pivotArea dataOnly="0" labelOnly="1" fieldPosition="0">
        <references count="2">
          <reference field="0" count="1" selected="0">
            <x v="454"/>
          </reference>
          <reference field="1" count="1">
            <x v="929"/>
          </reference>
        </references>
      </pivotArea>
    </format>
    <format dxfId="4891">
      <pivotArea dataOnly="0" labelOnly="1" fieldPosition="0">
        <references count="2">
          <reference field="0" count="1" selected="0">
            <x v="455"/>
          </reference>
          <reference field="1" count="1">
            <x v="930"/>
          </reference>
        </references>
      </pivotArea>
    </format>
    <format dxfId="4890">
      <pivotArea dataOnly="0" labelOnly="1" fieldPosition="0">
        <references count="2">
          <reference field="0" count="1" selected="0">
            <x v="456"/>
          </reference>
          <reference field="1" count="1">
            <x v="931"/>
          </reference>
        </references>
      </pivotArea>
    </format>
    <format dxfId="4889">
      <pivotArea dataOnly="0" labelOnly="1" fieldPosition="0">
        <references count="2">
          <reference field="0" count="1" selected="0">
            <x v="457"/>
          </reference>
          <reference field="1" count="1">
            <x v="932"/>
          </reference>
        </references>
      </pivotArea>
    </format>
    <format dxfId="4888">
      <pivotArea dataOnly="0" labelOnly="1" fieldPosition="0">
        <references count="2">
          <reference field="0" count="1" selected="0">
            <x v="458"/>
          </reference>
          <reference field="1" count="1">
            <x v="933"/>
          </reference>
        </references>
      </pivotArea>
    </format>
    <format dxfId="4887">
      <pivotArea dataOnly="0" labelOnly="1" fieldPosition="0">
        <references count="2">
          <reference field="0" count="1" selected="0">
            <x v="459"/>
          </reference>
          <reference field="1" count="1">
            <x v="934"/>
          </reference>
        </references>
      </pivotArea>
    </format>
    <format dxfId="4886">
      <pivotArea dataOnly="0" labelOnly="1" fieldPosition="0">
        <references count="2">
          <reference field="0" count="1" selected="0">
            <x v="460"/>
          </reference>
          <reference field="1" count="1">
            <x v="935"/>
          </reference>
        </references>
      </pivotArea>
    </format>
    <format dxfId="4885">
      <pivotArea dataOnly="0" labelOnly="1" fieldPosition="0">
        <references count="2">
          <reference field="0" count="1" selected="0">
            <x v="461"/>
          </reference>
          <reference field="1" count="1">
            <x v="936"/>
          </reference>
        </references>
      </pivotArea>
    </format>
    <format dxfId="4884">
      <pivotArea dataOnly="0" labelOnly="1" fieldPosition="0">
        <references count="2">
          <reference field="0" count="1" selected="0">
            <x v="462"/>
          </reference>
          <reference field="1" count="1">
            <x v="937"/>
          </reference>
        </references>
      </pivotArea>
    </format>
    <format dxfId="4883">
      <pivotArea dataOnly="0" labelOnly="1" fieldPosition="0">
        <references count="2">
          <reference field="0" count="1" selected="0">
            <x v="463"/>
          </reference>
          <reference field="1" count="1">
            <x v="938"/>
          </reference>
        </references>
      </pivotArea>
    </format>
    <format dxfId="4882">
      <pivotArea dataOnly="0" labelOnly="1" fieldPosition="0">
        <references count="2">
          <reference field="0" count="1" selected="0">
            <x v="464"/>
          </reference>
          <reference field="1" count="1">
            <x v="939"/>
          </reference>
        </references>
      </pivotArea>
    </format>
    <format dxfId="4881">
      <pivotArea dataOnly="0" labelOnly="1" fieldPosition="0">
        <references count="2">
          <reference field="0" count="1" selected="0">
            <x v="465"/>
          </reference>
          <reference field="1" count="1">
            <x v="940"/>
          </reference>
        </references>
      </pivotArea>
    </format>
    <format dxfId="4880">
      <pivotArea dataOnly="0" labelOnly="1" fieldPosition="0">
        <references count="2">
          <reference field="0" count="1" selected="0">
            <x v="466"/>
          </reference>
          <reference field="1" count="1">
            <x v="941"/>
          </reference>
        </references>
      </pivotArea>
    </format>
    <format dxfId="4879">
      <pivotArea dataOnly="0" labelOnly="1" fieldPosition="0">
        <references count="2">
          <reference field="0" count="1" selected="0">
            <x v="467"/>
          </reference>
          <reference field="1" count="1">
            <x v="942"/>
          </reference>
        </references>
      </pivotArea>
    </format>
    <format dxfId="4878">
      <pivotArea dataOnly="0" labelOnly="1" fieldPosition="0">
        <references count="2">
          <reference field="0" count="1" selected="0">
            <x v="468"/>
          </reference>
          <reference field="1" count="1">
            <x v="943"/>
          </reference>
        </references>
      </pivotArea>
    </format>
    <format dxfId="4877">
      <pivotArea dataOnly="0" labelOnly="1" fieldPosition="0">
        <references count="2">
          <reference field="0" count="1" selected="0">
            <x v="469"/>
          </reference>
          <reference field="1" count="1">
            <x v="944"/>
          </reference>
        </references>
      </pivotArea>
    </format>
    <format dxfId="4876">
      <pivotArea dataOnly="0" labelOnly="1" fieldPosition="0">
        <references count="2">
          <reference field="0" count="1" selected="0">
            <x v="470"/>
          </reference>
          <reference field="1" count="1">
            <x v="945"/>
          </reference>
        </references>
      </pivotArea>
    </format>
    <format dxfId="4875">
      <pivotArea dataOnly="0" labelOnly="1" fieldPosition="0">
        <references count="2">
          <reference field="0" count="1" selected="0">
            <x v="471"/>
          </reference>
          <reference field="1" count="1">
            <x v="946"/>
          </reference>
        </references>
      </pivotArea>
    </format>
    <format dxfId="4874">
      <pivotArea dataOnly="0" labelOnly="1" fieldPosition="0">
        <references count="2">
          <reference field="0" count="1" selected="0">
            <x v="472"/>
          </reference>
          <reference field="1" count="1">
            <x v="947"/>
          </reference>
        </references>
      </pivotArea>
    </format>
    <format dxfId="4873">
      <pivotArea dataOnly="0" labelOnly="1" fieldPosition="0">
        <references count="2">
          <reference field="0" count="1" selected="0">
            <x v="473"/>
          </reference>
          <reference field="1" count="1">
            <x v="948"/>
          </reference>
        </references>
      </pivotArea>
    </format>
    <format dxfId="4872">
      <pivotArea dataOnly="0" labelOnly="1" fieldPosition="0">
        <references count="2">
          <reference field="0" count="1" selected="0">
            <x v="474"/>
          </reference>
          <reference field="1" count="1">
            <x v="949"/>
          </reference>
        </references>
      </pivotArea>
    </format>
    <format dxfId="4871">
      <pivotArea dataOnly="0" labelOnly="1" fieldPosition="0">
        <references count="2">
          <reference field="0" count="1" selected="0">
            <x v="475"/>
          </reference>
          <reference field="1" count="1">
            <x v="950"/>
          </reference>
        </references>
      </pivotArea>
    </format>
    <format dxfId="4870">
      <pivotArea dataOnly="0" labelOnly="1" fieldPosition="0">
        <references count="2">
          <reference field="0" count="1" selected="0">
            <x v="476"/>
          </reference>
          <reference field="1" count="1">
            <x v="951"/>
          </reference>
        </references>
      </pivotArea>
    </format>
    <format dxfId="4869">
      <pivotArea dataOnly="0" labelOnly="1" fieldPosition="0">
        <references count="2">
          <reference field="0" count="1" selected="0">
            <x v="477"/>
          </reference>
          <reference field="1" count="1">
            <x v="952"/>
          </reference>
        </references>
      </pivotArea>
    </format>
    <format dxfId="4868">
      <pivotArea dataOnly="0" labelOnly="1" fieldPosition="0">
        <references count="2">
          <reference field="0" count="1" selected="0">
            <x v="478"/>
          </reference>
          <reference field="1" count="1">
            <x v="953"/>
          </reference>
        </references>
      </pivotArea>
    </format>
    <format dxfId="4867">
      <pivotArea dataOnly="0" labelOnly="1" fieldPosition="0">
        <references count="2">
          <reference field="0" count="1" selected="0">
            <x v="479"/>
          </reference>
          <reference field="1" count="1">
            <x v="954"/>
          </reference>
        </references>
      </pivotArea>
    </format>
    <format dxfId="4866">
      <pivotArea dataOnly="0" labelOnly="1" fieldPosition="0">
        <references count="2">
          <reference field="0" count="1" selected="0">
            <x v="480"/>
          </reference>
          <reference field="1" count="1">
            <x v="955"/>
          </reference>
        </references>
      </pivotArea>
    </format>
    <format dxfId="4865">
      <pivotArea dataOnly="0" labelOnly="1" fieldPosition="0">
        <references count="2">
          <reference field="0" count="1" selected="0">
            <x v="481"/>
          </reference>
          <reference field="1" count="1">
            <x v="956"/>
          </reference>
        </references>
      </pivotArea>
    </format>
    <format dxfId="4864">
      <pivotArea dataOnly="0" labelOnly="1" fieldPosition="0">
        <references count="2">
          <reference field="0" count="1" selected="0">
            <x v="482"/>
          </reference>
          <reference field="1" count="1">
            <x v="957"/>
          </reference>
        </references>
      </pivotArea>
    </format>
    <format dxfId="4863">
      <pivotArea dataOnly="0" labelOnly="1" fieldPosition="0">
        <references count="2">
          <reference field="0" count="1" selected="0">
            <x v="483"/>
          </reference>
          <reference field="1" count="1">
            <x v="958"/>
          </reference>
        </references>
      </pivotArea>
    </format>
    <format dxfId="4862">
      <pivotArea dataOnly="0" labelOnly="1" fieldPosition="0">
        <references count="2">
          <reference field="0" count="1" selected="0">
            <x v="484"/>
          </reference>
          <reference field="1" count="1">
            <x v="959"/>
          </reference>
        </references>
      </pivotArea>
    </format>
    <format dxfId="4861">
      <pivotArea dataOnly="0" labelOnly="1" fieldPosition="0">
        <references count="3">
          <reference field="0" count="1" selected="0">
            <x v="2"/>
          </reference>
          <reference field="1" count="1" selected="0">
            <x v="1"/>
          </reference>
          <reference field="2" count="1">
            <x v="1"/>
          </reference>
        </references>
      </pivotArea>
    </format>
    <format dxfId="4860">
      <pivotArea dataOnly="0" labelOnly="1" fieldPosition="0">
        <references count="3">
          <reference field="0" count="1" selected="0">
            <x v="3"/>
          </reference>
          <reference field="1" count="1" selected="0">
            <x v="2"/>
          </reference>
          <reference field="2" count="1">
            <x v="2"/>
          </reference>
        </references>
      </pivotArea>
    </format>
    <format dxfId="4859">
      <pivotArea dataOnly="0" labelOnly="1" fieldPosition="0">
        <references count="3">
          <reference field="0" count="1" selected="0">
            <x v="8"/>
          </reference>
          <reference field="1" count="1" selected="0">
            <x v="483"/>
          </reference>
          <reference field="2" count="1">
            <x v="484"/>
          </reference>
        </references>
      </pivotArea>
    </format>
    <format dxfId="4858">
      <pivotArea dataOnly="0" labelOnly="1" fieldPosition="0">
        <references count="3">
          <reference field="0" count="1" selected="0">
            <x v="9"/>
          </reference>
          <reference field="1" count="1" selected="0">
            <x v="484"/>
          </reference>
          <reference field="2" count="1">
            <x v="485"/>
          </reference>
        </references>
      </pivotArea>
    </format>
    <format dxfId="4857">
      <pivotArea dataOnly="0" labelOnly="1" fieldPosition="0">
        <references count="3">
          <reference field="0" count="1" selected="0">
            <x v="10"/>
          </reference>
          <reference field="1" count="1" selected="0">
            <x v="485"/>
          </reference>
          <reference field="2" count="1">
            <x v="486"/>
          </reference>
        </references>
      </pivotArea>
    </format>
    <format dxfId="4856">
      <pivotArea dataOnly="0" labelOnly="1" fieldPosition="0">
        <references count="3">
          <reference field="0" count="1" selected="0">
            <x v="11"/>
          </reference>
          <reference field="1" count="1" selected="0">
            <x v="486"/>
          </reference>
          <reference field="2" count="1">
            <x v="487"/>
          </reference>
        </references>
      </pivotArea>
    </format>
    <format dxfId="4855">
      <pivotArea dataOnly="0" labelOnly="1" fieldPosition="0">
        <references count="3">
          <reference field="0" count="1" selected="0">
            <x v="12"/>
          </reference>
          <reference field="1" count="1" selected="0">
            <x v="487"/>
          </reference>
          <reference field="2" count="1">
            <x v="488"/>
          </reference>
        </references>
      </pivotArea>
    </format>
    <format dxfId="4854">
      <pivotArea dataOnly="0" labelOnly="1" fieldPosition="0">
        <references count="3">
          <reference field="0" count="1" selected="0">
            <x v="13"/>
          </reference>
          <reference field="1" count="1" selected="0">
            <x v="488"/>
          </reference>
          <reference field="2" count="1">
            <x v="489"/>
          </reference>
        </references>
      </pivotArea>
    </format>
    <format dxfId="4853">
      <pivotArea dataOnly="0" labelOnly="1" fieldPosition="0">
        <references count="3">
          <reference field="0" count="1" selected="0">
            <x v="14"/>
          </reference>
          <reference field="1" count="1" selected="0">
            <x v="489"/>
          </reference>
          <reference field="2" count="1">
            <x v="490"/>
          </reference>
        </references>
      </pivotArea>
    </format>
    <format dxfId="4852">
      <pivotArea dataOnly="0" labelOnly="1" fieldPosition="0">
        <references count="3">
          <reference field="0" count="1" selected="0">
            <x v="15"/>
          </reference>
          <reference field="1" count="1" selected="0">
            <x v="490"/>
          </reference>
          <reference field="2" count="1">
            <x v="491"/>
          </reference>
        </references>
      </pivotArea>
    </format>
    <format dxfId="4851">
      <pivotArea dataOnly="0" labelOnly="1" fieldPosition="0">
        <references count="3">
          <reference field="0" count="1" selected="0">
            <x v="16"/>
          </reference>
          <reference field="1" count="1" selected="0">
            <x v="491"/>
          </reference>
          <reference field="2" count="1">
            <x v="492"/>
          </reference>
        </references>
      </pivotArea>
    </format>
    <format dxfId="4850">
      <pivotArea dataOnly="0" labelOnly="1" fieldPosition="0">
        <references count="3">
          <reference field="0" count="1" selected="0">
            <x v="17"/>
          </reference>
          <reference field="1" count="1" selected="0">
            <x v="492"/>
          </reference>
          <reference field="2" count="1">
            <x v="493"/>
          </reference>
        </references>
      </pivotArea>
    </format>
    <format dxfId="4849">
      <pivotArea dataOnly="0" labelOnly="1" fieldPosition="0">
        <references count="3">
          <reference field="0" count="1" selected="0">
            <x v="18"/>
          </reference>
          <reference field="1" count="1" selected="0">
            <x v="493"/>
          </reference>
          <reference field="2" count="1">
            <x v="494"/>
          </reference>
        </references>
      </pivotArea>
    </format>
    <format dxfId="4848">
      <pivotArea dataOnly="0" labelOnly="1" fieldPosition="0">
        <references count="3">
          <reference field="0" count="1" selected="0">
            <x v="19"/>
          </reference>
          <reference field="1" count="1" selected="0">
            <x v="494"/>
          </reference>
          <reference field="2" count="1">
            <x v="495"/>
          </reference>
        </references>
      </pivotArea>
    </format>
    <format dxfId="4847">
      <pivotArea dataOnly="0" labelOnly="1" fieldPosition="0">
        <references count="3">
          <reference field="0" count="1" selected="0">
            <x v="20"/>
          </reference>
          <reference field="1" count="1" selected="0">
            <x v="495"/>
          </reference>
          <reference field="2" count="1">
            <x v="496"/>
          </reference>
        </references>
      </pivotArea>
    </format>
    <format dxfId="4846">
      <pivotArea dataOnly="0" labelOnly="1" fieldPosition="0">
        <references count="3">
          <reference field="0" count="1" selected="0">
            <x v="21"/>
          </reference>
          <reference field="1" count="1" selected="0">
            <x v="496"/>
          </reference>
          <reference field="2" count="1">
            <x v="497"/>
          </reference>
        </references>
      </pivotArea>
    </format>
    <format dxfId="4845">
      <pivotArea dataOnly="0" labelOnly="1" fieldPosition="0">
        <references count="3">
          <reference field="0" count="1" selected="0">
            <x v="22"/>
          </reference>
          <reference field="1" count="1" selected="0">
            <x v="497"/>
          </reference>
          <reference field="2" count="1">
            <x v="498"/>
          </reference>
        </references>
      </pivotArea>
    </format>
    <format dxfId="4844">
      <pivotArea dataOnly="0" labelOnly="1" fieldPosition="0">
        <references count="3">
          <reference field="0" count="1" selected="0">
            <x v="23"/>
          </reference>
          <reference field="1" count="1" selected="0">
            <x v="498"/>
          </reference>
          <reference field="2" count="1">
            <x v="499"/>
          </reference>
        </references>
      </pivotArea>
    </format>
    <format dxfId="4843">
      <pivotArea dataOnly="0" labelOnly="1" fieldPosition="0">
        <references count="3">
          <reference field="0" count="1" selected="0">
            <x v="24"/>
          </reference>
          <reference field="1" count="1" selected="0">
            <x v="499"/>
          </reference>
          <reference field="2" count="1">
            <x v="500"/>
          </reference>
        </references>
      </pivotArea>
    </format>
    <format dxfId="4842">
      <pivotArea dataOnly="0" labelOnly="1" fieldPosition="0">
        <references count="3">
          <reference field="0" count="1" selected="0">
            <x v="25"/>
          </reference>
          <reference field="1" count="1" selected="0">
            <x v="500"/>
          </reference>
          <reference field="2" count="1">
            <x v="501"/>
          </reference>
        </references>
      </pivotArea>
    </format>
    <format dxfId="4841">
      <pivotArea dataOnly="0" labelOnly="1" fieldPosition="0">
        <references count="3">
          <reference field="0" count="1" selected="0">
            <x v="26"/>
          </reference>
          <reference field="1" count="1" selected="0">
            <x v="501"/>
          </reference>
          <reference field="2" count="1">
            <x v="502"/>
          </reference>
        </references>
      </pivotArea>
    </format>
    <format dxfId="4840">
      <pivotArea dataOnly="0" labelOnly="1" fieldPosition="0">
        <references count="3">
          <reference field="0" count="1" selected="0">
            <x v="27"/>
          </reference>
          <reference field="1" count="1" selected="0">
            <x v="502"/>
          </reference>
          <reference field="2" count="1">
            <x v="503"/>
          </reference>
        </references>
      </pivotArea>
    </format>
    <format dxfId="4839">
      <pivotArea dataOnly="0" labelOnly="1" fieldPosition="0">
        <references count="3">
          <reference field="0" count="1" selected="0">
            <x v="28"/>
          </reference>
          <reference field="1" count="1" selected="0">
            <x v="503"/>
          </reference>
          <reference field="2" count="1">
            <x v="504"/>
          </reference>
        </references>
      </pivotArea>
    </format>
    <format dxfId="4838">
      <pivotArea dataOnly="0" labelOnly="1" fieldPosition="0">
        <references count="3">
          <reference field="0" count="1" selected="0">
            <x v="29"/>
          </reference>
          <reference field="1" count="1" selected="0">
            <x v="504"/>
          </reference>
          <reference field="2" count="1">
            <x v="505"/>
          </reference>
        </references>
      </pivotArea>
    </format>
    <format dxfId="4837">
      <pivotArea dataOnly="0" labelOnly="1" fieldPosition="0">
        <references count="3">
          <reference field="0" count="1" selected="0">
            <x v="30"/>
          </reference>
          <reference field="1" count="1" selected="0">
            <x v="505"/>
          </reference>
          <reference field="2" count="1">
            <x v="506"/>
          </reference>
        </references>
      </pivotArea>
    </format>
    <format dxfId="4836">
      <pivotArea dataOnly="0" labelOnly="1" fieldPosition="0">
        <references count="3">
          <reference field="0" count="1" selected="0">
            <x v="31"/>
          </reference>
          <reference field="1" count="1" selected="0">
            <x v="506"/>
          </reference>
          <reference field="2" count="1">
            <x v="507"/>
          </reference>
        </references>
      </pivotArea>
    </format>
    <format dxfId="4835">
      <pivotArea dataOnly="0" labelOnly="1" fieldPosition="0">
        <references count="3">
          <reference field="0" count="1" selected="0">
            <x v="32"/>
          </reference>
          <reference field="1" count="1" selected="0">
            <x v="507"/>
          </reference>
          <reference field="2" count="1">
            <x v="508"/>
          </reference>
        </references>
      </pivotArea>
    </format>
    <format dxfId="4834">
      <pivotArea dataOnly="0" labelOnly="1" fieldPosition="0">
        <references count="3">
          <reference field="0" count="1" selected="0">
            <x v="33"/>
          </reference>
          <reference field="1" count="1" selected="0">
            <x v="508"/>
          </reference>
          <reference field="2" count="1">
            <x v="509"/>
          </reference>
        </references>
      </pivotArea>
    </format>
    <format dxfId="4833">
      <pivotArea dataOnly="0" labelOnly="1" fieldPosition="0">
        <references count="3">
          <reference field="0" count="1" selected="0">
            <x v="34"/>
          </reference>
          <reference field="1" count="1" selected="0">
            <x v="509"/>
          </reference>
          <reference field="2" count="1">
            <x v="510"/>
          </reference>
        </references>
      </pivotArea>
    </format>
    <format dxfId="4832">
      <pivotArea dataOnly="0" labelOnly="1" fieldPosition="0">
        <references count="3">
          <reference field="0" count="1" selected="0">
            <x v="35"/>
          </reference>
          <reference field="1" count="1" selected="0">
            <x v="510"/>
          </reference>
          <reference field="2" count="1">
            <x v="511"/>
          </reference>
        </references>
      </pivotArea>
    </format>
    <format dxfId="4831">
      <pivotArea dataOnly="0" labelOnly="1" fieldPosition="0">
        <references count="3">
          <reference field="0" count="1" selected="0">
            <x v="36"/>
          </reference>
          <reference field="1" count="1" selected="0">
            <x v="511"/>
          </reference>
          <reference field="2" count="1">
            <x v="512"/>
          </reference>
        </references>
      </pivotArea>
    </format>
    <format dxfId="4830">
      <pivotArea dataOnly="0" labelOnly="1" fieldPosition="0">
        <references count="3">
          <reference field="0" count="1" selected="0">
            <x v="37"/>
          </reference>
          <reference field="1" count="1" selected="0">
            <x v="512"/>
          </reference>
          <reference field="2" count="1">
            <x v="513"/>
          </reference>
        </references>
      </pivotArea>
    </format>
    <format dxfId="4829">
      <pivotArea dataOnly="0" labelOnly="1" fieldPosition="0">
        <references count="3">
          <reference field="0" count="1" selected="0">
            <x v="38"/>
          </reference>
          <reference field="1" count="1" selected="0">
            <x v="513"/>
          </reference>
          <reference field="2" count="1">
            <x v="514"/>
          </reference>
        </references>
      </pivotArea>
    </format>
    <format dxfId="4828">
      <pivotArea dataOnly="0" labelOnly="1" fieldPosition="0">
        <references count="3">
          <reference field="0" count="1" selected="0">
            <x v="39"/>
          </reference>
          <reference field="1" count="1" selected="0">
            <x v="514"/>
          </reference>
          <reference field="2" count="1">
            <x v="515"/>
          </reference>
        </references>
      </pivotArea>
    </format>
    <format dxfId="4827">
      <pivotArea dataOnly="0" labelOnly="1" fieldPosition="0">
        <references count="3">
          <reference field="0" count="1" selected="0">
            <x v="40"/>
          </reference>
          <reference field="1" count="1" selected="0">
            <x v="515"/>
          </reference>
          <reference field="2" count="1">
            <x v="516"/>
          </reference>
        </references>
      </pivotArea>
    </format>
    <format dxfId="4826">
      <pivotArea dataOnly="0" labelOnly="1" fieldPosition="0">
        <references count="3">
          <reference field="0" count="1" selected="0">
            <x v="41"/>
          </reference>
          <reference field="1" count="1" selected="0">
            <x v="516"/>
          </reference>
          <reference field="2" count="1">
            <x v="517"/>
          </reference>
        </references>
      </pivotArea>
    </format>
    <format dxfId="4825">
      <pivotArea dataOnly="0" labelOnly="1" fieldPosition="0">
        <references count="3">
          <reference field="0" count="1" selected="0">
            <x v="42"/>
          </reference>
          <reference field="1" count="1" selected="0">
            <x v="517"/>
          </reference>
          <reference field="2" count="1">
            <x v="518"/>
          </reference>
        </references>
      </pivotArea>
    </format>
    <format dxfId="4824">
      <pivotArea dataOnly="0" labelOnly="1" fieldPosition="0">
        <references count="3">
          <reference field="0" count="1" selected="0">
            <x v="43"/>
          </reference>
          <reference field="1" count="1" selected="0">
            <x v="518"/>
          </reference>
          <reference field="2" count="1">
            <x v="519"/>
          </reference>
        </references>
      </pivotArea>
    </format>
    <format dxfId="4823">
      <pivotArea dataOnly="0" labelOnly="1" fieldPosition="0">
        <references count="3">
          <reference field="0" count="1" selected="0">
            <x v="44"/>
          </reference>
          <reference field="1" count="1" selected="0">
            <x v="519"/>
          </reference>
          <reference field="2" count="1">
            <x v="520"/>
          </reference>
        </references>
      </pivotArea>
    </format>
    <format dxfId="4822">
      <pivotArea dataOnly="0" labelOnly="1" fieldPosition="0">
        <references count="3">
          <reference field="0" count="1" selected="0">
            <x v="45"/>
          </reference>
          <reference field="1" count="1" selected="0">
            <x v="520"/>
          </reference>
          <reference field="2" count="1">
            <x v="521"/>
          </reference>
        </references>
      </pivotArea>
    </format>
    <format dxfId="4821">
      <pivotArea dataOnly="0" labelOnly="1" fieldPosition="0">
        <references count="3">
          <reference field="0" count="1" selected="0">
            <x v="46"/>
          </reference>
          <reference field="1" count="1" selected="0">
            <x v="521"/>
          </reference>
          <reference field="2" count="1">
            <x v="522"/>
          </reference>
        </references>
      </pivotArea>
    </format>
    <format dxfId="4820">
      <pivotArea dataOnly="0" labelOnly="1" fieldPosition="0">
        <references count="3">
          <reference field="0" count="1" selected="0">
            <x v="47"/>
          </reference>
          <reference field="1" count="1" selected="0">
            <x v="522"/>
          </reference>
          <reference field="2" count="1">
            <x v="523"/>
          </reference>
        </references>
      </pivotArea>
    </format>
    <format dxfId="4819">
      <pivotArea dataOnly="0" labelOnly="1" fieldPosition="0">
        <references count="3">
          <reference field="0" count="1" selected="0">
            <x v="48"/>
          </reference>
          <reference field="1" count="1" selected="0">
            <x v="523"/>
          </reference>
          <reference field="2" count="1">
            <x v="524"/>
          </reference>
        </references>
      </pivotArea>
    </format>
    <format dxfId="4818">
      <pivotArea dataOnly="0" labelOnly="1" fieldPosition="0">
        <references count="3">
          <reference field="0" count="1" selected="0">
            <x v="49"/>
          </reference>
          <reference field="1" count="1" selected="0">
            <x v="524"/>
          </reference>
          <reference field="2" count="1">
            <x v="525"/>
          </reference>
        </references>
      </pivotArea>
    </format>
    <format dxfId="4817">
      <pivotArea dataOnly="0" labelOnly="1" fieldPosition="0">
        <references count="3">
          <reference field="0" count="1" selected="0">
            <x v="50"/>
          </reference>
          <reference field="1" count="1" selected="0">
            <x v="525"/>
          </reference>
          <reference field="2" count="1">
            <x v="526"/>
          </reference>
        </references>
      </pivotArea>
    </format>
    <format dxfId="4816">
      <pivotArea dataOnly="0" labelOnly="1" fieldPosition="0">
        <references count="3">
          <reference field="0" count="1" selected="0">
            <x v="51"/>
          </reference>
          <reference field="1" count="1" selected="0">
            <x v="526"/>
          </reference>
          <reference field="2" count="1">
            <x v="527"/>
          </reference>
        </references>
      </pivotArea>
    </format>
    <format dxfId="4815">
      <pivotArea dataOnly="0" labelOnly="1" fieldPosition="0">
        <references count="3">
          <reference field="0" count="1" selected="0">
            <x v="52"/>
          </reference>
          <reference field="1" count="1" selected="0">
            <x v="527"/>
          </reference>
          <reference field="2" count="1">
            <x v="528"/>
          </reference>
        </references>
      </pivotArea>
    </format>
    <format dxfId="4814">
      <pivotArea dataOnly="0" labelOnly="1" fieldPosition="0">
        <references count="3">
          <reference field="0" count="1" selected="0">
            <x v="53"/>
          </reference>
          <reference field="1" count="1" selected="0">
            <x v="528"/>
          </reference>
          <reference field="2" count="1">
            <x v="529"/>
          </reference>
        </references>
      </pivotArea>
    </format>
    <format dxfId="4813">
      <pivotArea dataOnly="0" labelOnly="1" fieldPosition="0">
        <references count="3">
          <reference field="0" count="1" selected="0">
            <x v="54"/>
          </reference>
          <reference field="1" count="1" selected="0">
            <x v="529"/>
          </reference>
          <reference field="2" count="1">
            <x v="530"/>
          </reference>
        </references>
      </pivotArea>
    </format>
    <format dxfId="4812">
      <pivotArea dataOnly="0" labelOnly="1" fieldPosition="0">
        <references count="3">
          <reference field="0" count="1" selected="0">
            <x v="55"/>
          </reference>
          <reference field="1" count="1" selected="0">
            <x v="530"/>
          </reference>
          <reference field="2" count="1">
            <x v="531"/>
          </reference>
        </references>
      </pivotArea>
    </format>
    <format dxfId="4811">
      <pivotArea dataOnly="0" labelOnly="1" fieldPosition="0">
        <references count="3">
          <reference field="0" count="1" selected="0">
            <x v="56"/>
          </reference>
          <reference field="1" count="1" selected="0">
            <x v="531"/>
          </reference>
          <reference field="2" count="1">
            <x v="532"/>
          </reference>
        </references>
      </pivotArea>
    </format>
    <format dxfId="4810">
      <pivotArea dataOnly="0" labelOnly="1" fieldPosition="0">
        <references count="3">
          <reference field="0" count="1" selected="0">
            <x v="57"/>
          </reference>
          <reference field="1" count="1" selected="0">
            <x v="532"/>
          </reference>
          <reference field="2" count="1">
            <x v="533"/>
          </reference>
        </references>
      </pivotArea>
    </format>
    <format dxfId="4809">
      <pivotArea dataOnly="0" labelOnly="1" fieldPosition="0">
        <references count="3">
          <reference field="0" count="1" selected="0">
            <x v="58"/>
          </reference>
          <reference field="1" count="1" selected="0">
            <x v="533"/>
          </reference>
          <reference field="2" count="1">
            <x v="534"/>
          </reference>
        </references>
      </pivotArea>
    </format>
    <format dxfId="4808">
      <pivotArea dataOnly="0" labelOnly="1" fieldPosition="0">
        <references count="3">
          <reference field="0" count="1" selected="0">
            <x v="59"/>
          </reference>
          <reference field="1" count="1" selected="0">
            <x v="534"/>
          </reference>
          <reference field="2" count="1">
            <x v="535"/>
          </reference>
        </references>
      </pivotArea>
    </format>
    <format dxfId="4807">
      <pivotArea dataOnly="0" labelOnly="1" fieldPosition="0">
        <references count="3">
          <reference field="0" count="1" selected="0">
            <x v="60"/>
          </reference>
          <reference field="1" count="1" selected="0">
            <x v="535"/>
          </reference>
          <reference field="2" count="1">
            <x v="536"/>
          </reference>
        </references>
      </pivotArea>
    </format>
    <format dxfId="4806">
      <pivotArea dataOnly="0" labelOnly="1" fieldPosition="0">
        <references count="3">
          <reference field="0" count="1" selected="0">
            <x v="61"/>
          </reference>
          <reference field="1" count="1" selected="0">
            <x v="536"/>
          </reference>
          <reference field="2" count="1">
            <x v="537"/>
          </reference>
        </references>
      </pivotArea>
    </format>
    <format dxfId="4805">
      <pivotArea dataOnly="0" labelOnly="1" fieldPosition="0">
        <references count="3">
          <reference field="0" count="1" selected="0">
            <x v="62"/>
          </reference>
          <reference field="1" count="1" selected="0">
            <x v="537"/>
          </reference>
          <reference field="2" count="1">
            <x v="538"/>
          </reference>
        </references>
      </pivotArea>
    </format>
    <format dxfId="4804">
      <pivotArea dataOnly="0" labelOnly="1" fieldPosition="0">
        <references count="3">
          <reference field="0" count="1" selected="0">
            <x v="63"/>
          </reference>
          <reference field="1" count="1" selected="0">
            <x v="538"/>
          </reference>
          <reference field="2" count="1">
            <x v="539"/>
          </reference>
        </references>
      </pivotArea>
    </format>
    <format dxfId="4803">
      <pivotArea dataOnly="0" labelOnly="1" fieldPosition="0">
        <references count="3">
          <reference field="0" count="1" selected="0">
            <x v="64"/>
          </reference>
          <reference field="1" count="1" selected="0">
            <x v="539"/>
          </reference>
          <reference field="2" count="1">
            <x v="540"/>
          </reference>
        </references>
      </pivotArea>
    </format>
    <format dxfId="4802">
      <pivotArea dataOnly="0" labelOnly="1" fieldPosition="0">
        <references count="3">
          <reference field="0" count="1" selected="0">
            <x v="65"/>
          </reference>
          <reference field="1" count="1" selected="0">
            <x v="540"/>
          </reference>
          <reference field="2" count="1">
            <x v="541"/>
          </reference>
        </references>
      </pivotArea>
    </format>
    <format dxfId="4801">
      <pivotArea dataOnly="0" labelOnly="1" fieldPosition="0">
        <references count="3">
          <reference field="0" count="1" selected="0">
            <x v="66"/>
          </reference>
          <reference field="1" count="1" selected="0">
            <x v="541"/>
          </reference>
          <reference field="2" count="1">
            <x v="542"/>
          </reference>
        </references>
      </pivotArea>
    </format>
    <format dxfId="4800">
      <pivotArea dataOnly="0" labelOnly="1" fieldPosition="0">
        <references count="3">
          <reference field="0" count="1" selected="0">
            <x v="67"/>
          </reference>
          <reference field="1" count="1" selected="0">
            <x v="542"/>
          </reference>
          <reference field="2" count="1">
            <x v="543"/>
          </reference>
        </references>
      </pivotArea>
    </format>
    <format dxfId="4799">
      <pivotArea dataOnly="0" labelOnly="1" fieldPosition="0">
        <references count="3">
          <reference field="0" count="1" selected="0">
            <x v="68"/>
          </reference>
          <reference field="1" count="1" selected="0">
            <x v="543"/>
          </reference>
          <reference field="2" count="1">
            <x v="544"/>
          </reference>
        </references>
      </pivotArea>
    </format>
    <format dxfId="4798">
      <pivotArea dataOnly="0" labelOnly="1" fieldPosition="0">
        <references count="3">
          <reference field="0" count="1" selected="0">
            <x v="69"/>
          </reference>
          <reference field="1" count="1" selected="0">
            <x v="544"/>
          </reference>
          <reference field="2" count="1">
            <x v="545"/>
          </reference>
        </references>
      </pivotArea>
    </format>
    <format dxfId="4797">
      <pivotArea dataOnly="0" labelOnly="1" fieldPosition="0">
        <references count="3">
          <reference field="0" count="1" selected="0">
            <x v="70"/>
          </reference>
          <reference field="1" count="1" selected="0">
            <x v="545"/>
          </reference>
          <reference field="2" count="1">
            <x v="546"/>
          </reference>
        </references>
      </pivotArea>
    </format>
    <format dxfId="4796">
      <pivotArea dataOnly="0" labelOnly="1" fieldPosition="0">
        <references count="3">
          <reference field="0" count="1" selected="0">
            <x v="71"/>
          </reference>
          <reference field="1" count="1" selected="0">
            <x v="546"/>
          </reference>
          <reference field="2" count="1">
            <x v="547"/>
          </reference>
        </references>
      </pivotArea>
    </format>
    <format dxfId="4795">
      <pivotArea dataOnly="0" labelOnly="1" fieldPosition="0">
        <references count="3">
          <reference field="0" count="1" selected="0">
            <x v="72"/>
          </reference>
          <reference field="1" count="1" selected="0">
            <x v="547"/>
          </reference>
          <reference field="2" count="1">
            <x v="548"/>
          </reference>
        </references>
      </pivotArea>
    </format>
    <format dxfId="4794">
      <pivotArea dataOnly="0" labelOnly="1" fieldPosition="0">
        <references count="3">
          <reference field="0" count="1" selected="0">
            <x v="73"/>
          </reference>
          <reference field="1" count="1" selected="0">
            <x v="548"/>
          </reference>
          <reference field="2" count="1">
            <x v="549"/>
          </reference>
        </references>
      </pivotArea>
    </format>
    <format dxfId="4793">
      <pivotArea dataOnly="0" labelOnly="1" fieldPosition="0">
        <references count="3">
          <reference field="0" count="1" selected="0">
            <x v="74"/>
          </reference>
          <reference field="1" count="1" selected="0">
            <x v="549"/>
          </reference>
          <reference field="2" count="1">
            <x v="550"/>
          </reference>
        </references>
      </pivotArea>
    </format>
    <format dxfId="4792">
      <pivotArea dataOnly="0" labelOnly="1" fieldPosition="0">
        <references count="3">
          <reference field="0" count="1" selected="0">
            <x v="75"/>
          </reference>
          <reference field="1" count="1" selected="0">
            <x v="550"/>
          </reference>
          <reference field="2" count="1">
            <x v="551"/>
          </reference>
        </references>
      </pivotArea>
    </format>
    <format dxfId="4791">
      <pivotArea dataOnly="0" labelOnly="1" fieldPosition="0">
        <references count="3">
          <reference field="0" count="1" selected="0">
            <x v="76"/>
          </reference>
          <reference field="1" count="1" selected="0">
            <x v="551"/>
          </reference>
          <reference field="2" count="1">
            <x v="552"/>
          </reference>
        </references>
      </pivotArea>
    </format>
    <format dxfId="4790">
      <pivotArea dataOnly="0" labelOnly="1" fieldPosition="0">
        <references count="3">
          <reference field="0" count="1" selected="0">
            <x v="77"/>
          </reference>
          <reference field="1" count="1" selected="0">
            <x v="552"/>
          </reference>
          <reference field="2" count="1">
            <x v="553"/>
          </reference>
        </references>
      </pivotArea>
    </format>
    <format dxfId="4789">
      <pivotArea dataOnly="0" labelOnly="1" fieldPosition="0">
        <references count="3">
          <reference field="0" count="1" selected="0">
            <x v="78"/>
          </reference>
          <reference field="1" count="1" selected="0">
            <x v="553"/>
          </reference>
          <reference field="2" count="1">
            <x v="554"/>
          </reference>
        </references>
      </pivotArea>
    </format>
    <format dxfId="4788">
      <pivotArea dataOnly="0" labelOnly="1" fieldPosition="0">
        <references count="3">
          <reference field="0" count="1" selected="0">
            <x v="79"/>
          </reference>
          <reference field="1" count="1" selected="0">
            <x v="554"/>
          </reference>
          <reference field="2" count="1">
            <x v="555"/>
          </reference>
        </references>
      </pivotArea>
    </format>
    <format dxfId="4787">
      <pivotArea dataOnly="0" labelOnly="1" fieldPosition="0">
        <references count="3">
          <reference field="0" count="1" selected="0">
            <x v="80"/>
          </reference>
          <reference field="1" count="1" selected="0">
            <x v="555"/>
          </reference>
          <reference field="2" count="1">
            <x v="556"/>
          </reference>
        </references>
      </pivotArea>
    </format>
    <format dxfId="4786">
      <pivotArea dataOnly="0" labelOnly="1" fieldPosition="0">
        <references count="3">
          <reference field="0" count="1" selected="0">
            <x v="81"/>
          </reference>
          <reference field="1" count="1" selected="0">
            <x v="556"/>
          </reference>
          <reference field="2" count="1">
            <x v="557"/>
          </reference>
        </references>
      </pivotArea>
    </format>
    <format dxfId="4785">
      <pivotArea dataOnly="0" labelOnly="1" fieldPosition="0">
        <references count="3">
          <reference field="0" count="1" selected="0">
            <x v="82"/>
          </reference>
          <reference field="1" count="1" selected="0">
            <x v="557"/>
          </reference>
          <reference field="2" count="1">
            <x v="558"/>
          </reference>
        </references>
      </pivotArea>
    </format>
    <format dxfId="4784">
      <pivotArea dataOnly="0" labelOnly="1" fieldPosition="0">
        <references count="3">
          <reference field="0" count="1" selected="0">
            <x v="83"/>
          </reference>
          <reference field="1" count="1" selected="0">
            <x v="558"/>
          </reference>
          <reference field="2" count="1">
            <x v="559"/>
          </reference>
        </references>
      </pivotArea>
    </format>
    <format dxfId="4783">
      <pivotArea dataOnly="0" labelOnly="1" fieldPosition="0">
        <references count="3">
          <reference field="0" count="1" selected="0">
            <x v="84"/>
          </reference>
          <reference field="1" count="1" selected="0">
            <x v="559"/>
          </reference>
          <reference field="2" count="1">
            <x v="560"/>
          </reference>
        </references>
      </pivotArea>
    </format>
    <format dxfId="4782">
      <pivotArea dataOnly="0" labelOnly="1" fieldPosition="0">
        <references count="3">
          <reference field="0" count="1" selected="0">
            <x v="85"/>
          </reference>
          <reference field="1" count="1" selected="0">
            <x v="560"/>
          </reference>
          <reference field="2" count="1">
            <x v="561"/>
          </reference>
        </references>
      </pivotArea>
    </format>
    <format dxfId="4781">
      <pivotArea dataOnly="0" labelOnly="1" fieldPosition="0">
        <references count="3">
          <reference field="0" count="1" selected="0">
            <x v="86"/>
          </reference>
          <reference field="1" count="1" selected="0">
            <x v="561"/>
          </reference>
          <reference field="2" count="1">
            <x v="562"/>
          </reference>
        </references>
      </pivotArea>
    </format>
    <format dxfId="4780">
      <pivotArea dataOnly="0" labelOnly="1" fieldPosition="0">
        <references count="3">
          <reference field="0" count="1" selected="0">
            <x v="87"/>
          </reference>
          <reference field="1" count="1" selected="0">
            <x v="562"/>
          </reference>
          <reference field="2" count="1">
            <x v="563"/>
          </reference>
        </references>
      </pivotArea>
    </format>
    <format dxfId="4779">
      <pivotArea dataOnly="0" labelOnly="1" fieldPosition="0">
        <references count="3">
          <reference field="0" count="1" selected="0">
            <x v="88"/>
          </reference>
          <reference field="1" count="1" selected="0">
            <x v="563"/>
          </reference>
          <reference field="2" count="1">
            <x v="564"/>
          </reference>
        </references>
      </pivotArea>
    </format>
    <format dxfId="4778">
      <pivotArea dataOnly="0" labelOnly="1" fieldPosition="0">
        <references count="3">
          <reference field="0" count="1" selected="0">
            <x v="89"/>
          </reference>
          <reference field="1" count="1" selected="0">
            <x v="564"/>
          </reference>
          <reference field="2" count="1">
            <x v="565"/>
          </reference>
        </references>
      </pivotArea>
    </format>
    <format dxfId="4777">
      <pivotArea dataOnly="0" labelOnly="1" fieldPosition="0">
        <references count="3">
          <reference field="0" count="1" selected="0">
            <x v="90"/>
          </reference>
          <reference field="1" count="1" selected="0">
            <x v="565"/>
          </reference>
          <reference field="2" count="1">
            <x v="566"/>
          </reference>
        </references>
      </pivotArea>
    </format>
    <format dxfId="4776">
      <pivotArea dataOnly="0" labelOnly="1" fieldPosition="0">
        <references count="3">
          <reference field="0" count="1" selected="0">
            <x v="91"/>
          </reference>
          <reference field="1" count="1" selected="0">
            <x v="566"/>
          </reference>
          <reference field="2" count="1">
            <x v="567"/>
          </reference>
        </references>
      </pivotArea>
    </format>
    <format dxfId="4775">
      <pivotArea dataOnly="0" labelOnly="1" fieldPosition="0">
        <references count="3">
          <reference field="0" count="1" selected="0">
            <x v="92"/>
          </reference>
          <reference field="1" count="1" selected="0">
            <x v="567"/>
          </reference>
          <reference field="2" count="1">
            <x v="568"/>
          </reference>
        </references>
      </pivotArea>
    </format>
    <format dxfId="4774">
      <pivotArea dataOnly="0" labelOnly="1" fieldPosition="0">
        <references count="3">
          <reference field="0" count="1" selected="0">
            <x v="93"/>
          </reference>
          <reference field="1" count="1" selected="0">
            <x v="568"/>
          </reference>
          <reference field="2" count="1">
            <x v="569"/>
          </reference>
        </references>
      </pivotArea>
    </format>
    <format dxfId="4773">
      <pivotArea dataOnly="0" labelOnly="1" fieldPosition="0">
        <references count="3">
          <reference field="0" count="1" selected="0">
            <x v="94"/>
          </reference>
          <reference field="1" count="1" selected="0">
            <x v="569"/>
          </reference>
          <reference field="2" count="1">
            <x v="570"/>
          </reference>
        </references>
      </pivotArea>
    </format>
    <format dxfId="4772">
      <pivotArea dataOnly="0" labelOnly="1" fieldPosition="0">
        <references count="3">
          <reference field="0" count="1" selected="0">
            <x v="95"/>
          </reference>
          <reference field="1" count="1" selected="0">
            <x v="570"/>
          </reference>
          <reference field="2" count="1">
            <x v="571"/>
          </reference>
        </references>
      </pivotArea>
    </format>
    <format dxfId="4771">
      <pivotArea dataOnly="0" labelOnly="1" fieldPosition="0">
        <references count="3">
          <reference field="0" count="1" selected="0">
            <x v="96"/>
          </reference>
          <reference field="1" count="1" selected="0">
            <x v="571"/>
          </reference>
          <reference field="2" count="1">
            <x v="572"/>
          </reference>
        </references>
      </pivotArea>
    </format>
    <format dxfId="4770">
      <pivotArea dataOnly="0" labelOnly="1" fieldPosition="0">
        <references count="3">
          <reference field="0" count="1" selected="0">
            <x v="97"/>
          </reference>
          <reference field="1" count="1" selected="0">
            <x v="572"/>
          </reference>
          <reference field="2" count="1">
            <x v="573"/>
          </reference>
        </references>
      </pivotArea>
    </format>
    <format dxfId="4769">
      <pivotArea dataOnly="0" labelOnly="1" fieldPosition="0">
        <references count="3">
          <reference field="0" count="1" selected="0">
            <x v="98"/>
          </reference>
          <reference field="1" count="1" selected="0">
            <x v="573"/>
          </reference>
          <reference field="2" count="1">
            <x v="574"/>
          </reference>
        </references>
      </pivotArea>
    </format>
    <format dxfId="4768">
      <pivotArea dataOnly="0" labelOnly="1" fieldPosition="0">
        <references count="3">
          <reference field="0" count="1" selected="0">
            <x v="99"/>
          </reference>
          <reference field="1" count="1" selected="0">
            <x v="574"/>
          </reference>
          <reference field="2" count="1">
            <x v="575"/>
          </reference>
        </references>
      </pivotArea>
    </format>
    <format dxfId="4767">
      <pivotArea dataOnly="0" labelOnly="1" fieldPosition="0">
        <references count="3">
          <reference field="0" count="1" selected="0">
            <x v="100"/>
          </reference>
          <reference field="1" count="1" selected="0">
            <x v="575"/>
          </reference>
          <reference field="2" count="1">
            <x v="576"/>
          </reference>
        </references>
      </pivotArea>
    </format>
    <format dxfId="4766">
      <pivotArea dataOnly="0" labelOnly="1" fieldPosition="0">
        <references count="3">
          <reference field="0" count="1" selected="0">
            <x v="101"/>
          </reference>
          <reference field="1" count="1" selected="0">
            <x v="576"/>
          </reference>
          <reference field="2" count="1">
            <x v="577"/>
          </reference>
        </references>
      </pivotArea>
    </format>
    <format dxfId="4765">
      <pivotArea dataOnly="0" labelOnly="1" fieldPosition="0">
        <references count="3">
          <reference field="0" count="1" selected="0">
            <x v="102"/>
          </reference>
          <reference field="1" count="1" selected="0">
            <x v="577"/>
          </reference>
          <reference field="2" count="1">
            <x v="578"/>
          </reference>
        </references>
      </pivotArea>
    </format>
    <format dxfId="4764">
      <pivotArea dataOnly="0" labelOnly="1" fieldPosition="0">
        <references count="3">
          <reference field="0" count="1" selected="0">
            <x v="103"/>
          </reference>
          <reference field="1" count="1" selected="0">
            <x v="578"/>
          </reference>
          <reference field="2" count="1">
            <x v="579"/>
          </reference>
        </references>
      </pivotArea>
    </format>
    <format dxfId="4763">
      <pivotArea dataOnly="0" labelOnly="1" fieldPosition="0">
        <references count="3">
          <reference field="0" count="1" selected="0">
            <x v="104"/>
          </reference>
          <reference field="1" count="1" selected="0">
            <x v="579"/>
          </reference>
          <reference field="2" count="1">
            <x v="580"/>
          </reference>
        </references>
      </pivotArea>
    </format>
    <format dxfId="4762">
      <pivotArea dataOnly="0" labelOnly="1" fieldPosition="0">
        <references count="3">
          <reference field="0" count="1" selected="0">
            <x v="105"/>
          </reference>
          <reference field="1" count="1" selected="0">
            <x v="580"/>
          </reference>
          <reference field="2" count="1">
            <x v="581"/>
          </reference>
        </references>
      </pivotArea>
    </format>
    <format dxfId="4761">
      <pivotArea dataOnly="0" labelOnly="1" fieldPosition="0">
        <references count="3">
          <reference field="0" count="1" selected="0">
            <x v="106"/>
          </reference>
          <reference field="1" count="1" selected="0">
            <x v="581"/>
          </reference>
          <reference field="2" count="1">
            <x v="582"/>
          </reference>
        </references>
      </pivotArea>
    </format>
    <format dxfId="4760">
      <pivotArea dataOnly="0" labelOnly="1" fieldPosition="0">
        <references count="3">
          <reference field="0" count="1" selected="0">
            <x v="107"/>
          </reference>
          <reference field="1" count="1" selected="0">
            <x v="582"/>
          </reference>
          <reference field="2" count="1">
            <x v="583"/>
          </reference>
        </references>
      </pivotArea>
    </format>
    <format dxfId="4759">
      <pivotArea dataOnly="0" labelOnly="1" fieldPosition="0">
        <references count="3">
          <reference field="0" count="1" selected="0">
            <x v="108"/>
          </reference>
          <reference field="1" count="1" selected="0">
            <x v="583"/>
          </reference>
          <reference field="2" count="1">
            <x v="584"/>
          </reference>
        </references>
      </pivotArea>
    </format>
    <format dxfId="4758">
      <pivotArea dataOnly="0" labelOnly="1" fieldPosition="0">
        <references count="3">
          <reference field="0" count="1" selected="0">
            <x v="109"/>
          </reference>
          <reference field="1" count="1" selected="0">
            <x v="584"/>
          </reference>
          <reference field="2" count="1">
            <x v="585"/>
          </reference>
        </references>
      </pivotArea>
    </format>
    <format dxfId="4757">
      <pivotArea dataOnly="0" labelOnly="1" fieldPosition="0">
        <references count="3">
          <reference field="0" count="1" selected="0">
            <x v="110"/>
          </reference>
          <reference field="1" count="1" selected="0">
            <x v="585"/>
          </reference>
          <reference field="2" count="1">
            <x v="586"/>
          </reference>
        </references>
      </pivotArea>
    </format>
    <format dxfId="4756">
      <pivotArea dataOnly="0" labelOnly="1" fieldPosition="0">
        <references count="3">
          <reference field="0" count="1" selected="0">
            <x v="111"/>
          </reference>
          <reference field="1" count="1" selected="0">
            <x v="586"/>
          </reference>
          <reference field="2" count="1">
            <x v="587"/>
          </reference>
        </references>
      </pivotArea>
    </format>
    <format dxfId="4755">
      <pivotArea dataOnly="0" labelOnly="1" fieldPosition="0">
        <references count="3">
          <reference field="0" count="1" selected="0">
            <x v="112"/>
          </reference>
          <reference field="1" count="1" selected="0">
            <x v="587"/>
          </reference>
          <reference field="2" count="1">
            <x v="588"/>
          </reference>
        </references>
      </pivotArea>
    </format>
    <format dxfId="4754">
      <pivotArea dataOnly="0" labelOnly="1" fieldPosition="0">
        <references count="3">
          <reference field="0" count="1" selected="0">
            <x v="113"/>
          </reference>
          <reference field="1" count="1" selected="0">
            <x v="588"/>
          </reference>
          <reference field="2" count="1">
            <x v="589"/>
          </reference>
        </references>
      </pivotArea>
    </format>
    <format dxfId="4753">
      <pivotArea dataOnly="0" labelOnly="1" fieldPosition="0">
        <references count="3">
          <reference field="0" count="1" selected="0">
            <x v="114"/>
          </reference>
          <reference field="1" count="1" selected="0">
            <x v="589"/>
          </reference>
          <reference field="2" count="1">
            <x v="590"/>
          </reference>
        </references>
      </pivotArea>
    </format>
    <format dxfId="4752">
      <pivotArea dataOnly="0" labelOnly="1" fieldPosition="0">
        <references count="3">
          <reference field="0" count="1" selected="0">
            <x v="115"/>
          </reference>
          <reference field="1" count="1" selected="0">
            <x v="590"/>
          </reference>
          <reference field="2" count="1">
            <x v="591"/>
          </reference>
        </references>
      </pivotArea>
    </format>
    <format dxfId="4751">
      <pivotArea dataOnly="0" labelOnly="1" fieldPosition="0">
        <references count="3">
          <reference field="0" count="1" selected="0">
            <x v="116"/>
          </reference>
          <reference field="1" count="1" selected="0">
            <x v="591"/>
          </reference>
          <reference field="2" count="1">
            <x v="592"/>
          </reference>
        </references>
      </pivotArea>
    </format>
    <format dxfId="4750">
      <pivotArea dataOnly="0" labelOnly="1" fieldPosition="0">
        <references count="3">
          <reference field="0" count="1" selected="0">
            <x v="117"/>
          </reference>
          <reference field="1" count="1" selected="0">
            <x v="592"/>
          </reference>
          <reference field="2" count="1">
            <x v="593"/>
          </reference>
        </references>
      </pivotArea>
    </format>
    <format dxfId="4749">
      <pivotArea dataOnly="0" labelOnly="1" fieldPosition="0">
        <references count="3">
          <reference field="0" count="1" selected="0">
            <x v="118"/>
          </reference>
          <reference field="1" count="1" selected="0">
            <x v="593"/>
          </reference>
          <reference field="2" count="1">
            <x v="594"/>
          </reference>
        </references>
      </pivotArea>
    </format>
    <format dxfId="4748">
      <pivotArea dataOnly="0" labelOnly="1" fieldPosition="0">
        <references count="3">
          <reference field="0" count="1" selected="0">
            <x v="119"/>
          </reference>
          <reference field="1" count="1" selected="0">
            <x v="594"/>
          </reference>
          <reference field="2" count="1">
            <x v="595"/>
          </reference>
        </references>
      </pivotArea>
    </format>
    <format dxfId="4747">
      <pivotArea dataOnly="0" labelOnly="1" fieldPosition="0">
        <references count="3">
          <reference field="0" count="1" selected="0">
            <x v="120"/>
          </reference>
          <reference field="1" count="1" selected="0">
            <x v="595"/>
          </reference>
          <reference field="2" count="1">
            <x v="596"/>
          </reference>
        </references>
      </pivotArea>
    </format>
    <format dxfId="4746">
      <pivotArea dataOnly="0" labelOnly="1" fieldPosition="0">
        <references count="3">
          <reference field="0" count="1" selected="0">
            <x v="121"/>
          </reference>
          <reference field="1" count="1" selected="0">
            <x v="596"/>
          </reference>
          <reference field="2" count="1">
            <x v="597"/>
          </reference>
        </references>
      </pivotArea>
    </format>
    <format dxfId="4745">
      <pivotArea dataOnly="0" labelOnly="1" fieldPosition="0">
        <references count="3">
          <reference field="0" count="1" selected="0">
            <x v="122"/>
          </reference>
          <reference field="1" count="1" selected="0">
            <x v="597"/>
          </reference>
          <reference field="2" count="1">
            <x v="598"/>
          </reference>
        </references>
      </pivotArea>
    </format>
    <format dxfId="4744">
      <pivotArea dataOnly="0" labelOnly="1" fieldPosition="0">
        <references count="3">
          <reference field="0" count="1" selected="0">
            <x v="123"/>
          </reference>
          <reference field="1" count="1" selected="0">
            <x v="598"/>
          </reference>
          <reference field="2" count="1">
            <x v="599"/>
          </reference>
        </references>
      </pivotArea>
    </format>
    <format dxfId="4743">
      <pivotArea dataOnly="0" labelOnly="1" fieldPosition="0">
        <references count="3">
          <reference field="0" count="1" selected="0">
            <x v="124"/>
          </reference>
          <reference field="1" count="1" selected="0">
            <x v="599"/>
          </reference>
          <reference field="2" count="1">
            <x v="600"/>
          </reference>
        </references>
      </pivotArea>
    </format>
    <format dxfId="4742">
      <pivotArea dataOnly="0" labelOnly="1" fieldPosition="0">
        <references count="3">
          <reference field="0" count="1" selected="0">
            <x v="125"/>
          </reference>
          <reference field="1" count="1" selected="0">
            <x v="600"/>
          </reference>
          <reference field="2" count="1">
            <x v="601"/>
          </reference>
        </references>
      </pivotArea>
    </format>
    <format dxfId="4741">
      <pivotArea dataOnly="0" labelOnly="1" fieldPosition="0">
        <references count="3">
          <reference field="0" count="1" selected="0">
            <x v="126"/>
          </reference>
          <reference field="1" count="1" selected="0">
            <x v="601"/>
          </reference>
          <reference field="2" count="1">
            <x v="602"/>
          </reference>
        </references>
      </pivotArea>
    </format>
    <format dxfId="4740">
      <pivotArea dataOnly="0" labelOnly="1" fieldPosition="0">
        <references count="3">
          <reference field="0" count="1" selected="0">
            <x v="127"/>
          </reference>
          <reference field="1" count="1" selected="0">
            <x v="602"/>
          </reference>
          <reference field="2" count="1">
            <x v="603"/>
          </reference>
        </references>
      </pivotArea>
    </format>
    <format dxfId="4739">
      <pivotArea dataOnly="0" labelOnly="1" fieldPosition="0">
        <references count="3">
          <reference field="0" count="1" selected="0">
            <x v="128"/>
          </reference>
          <reference field="1" count="1" selected="0">
            <x v="603"/>
          </reference>
          <reference field="2" count="1">
            <x v="604"/>
          </reference>
        </references>
      </pivotArea>
    </format>
    <format dxfId="4738">
      <pivotArea dataOnly="0" labelOnly="1" fieldPosition="0">
        <references count="3">
          <reference field="0" count="1" selected="0">
            <x v="129"/>
          </reference>
          <reference field="1" count="1" selected="0">
            <x v="604"/>
          </reference>
          <reference field="2" count="1">
            <x v="605"/>
          </reference>
        </references>
      </pivotArea>
    </format>
    <format dxfId="4737">
      <pivotArea dataOnly="0" labelOnly="1" fieldPosition="0">
        <references count="3">
          <reference field="0" count="1" selected="0">
            <x v="130"/>
          </reference>
          <reference field="1" count="1" selected="0">
            <x v="605"/>
          </reference>
          <reference field="2" count="1">
            <x v="606"/>
          </reference>
        </references>
      </pivotArea>
    </format>
    <format dxfId="4736">
      <pivotArea dataOnly="0" labelOnly="1" fieldPosition="0">
        <references count="3">
          <reference field="0" count="1" selected="0">
            <x v="131"/>
          </reference>
          <reference field="1" count="1" selected="0">
            <x v="606"/>
          </reference>
          <reference field="2" count="1">
            <x v="607"/>
          </reference>
        </references>
      </pivotArea>
    </format>
    <format dxfId="4735">
      <pivotArea dataOnly="0" labelOnly="1" fieldPosition="0">
        <references count="3">
          <reference field="0" count="1" selected="0">
            <x v="132"/>
          </reference>
          <reference field="1" count="1" selected="0">
            <x v="607"/>
          </reference>
          <reference field="2" count="1">
            <x v="608"/>
          </reference>
        </references>
      </pivotArea>
    </format>
    <format dxfId="4734">
      <pivotArea dataOnly="0" labelOnly="1" fieldPosition="0">
        <references count="3">
          <reference field="0" count="1" selected="0">
            <x v="133"/>
          </reference>
          <reference field="1" count="1" selected="0">
            <x v="608"/>
          </reference>
          <reference field="2" count="1">
            <x v="609"/>
          </reference>
        </references>
      </pivotArea>
    </format>
    <format dxfId="4733">
      <pivotArea dataOnly="0" labelOnly="1" fieldPosition="0">
        <references count="3">
          <reference field="0" count="1" selected="0">
            <x v="134"/>
          </reference>
          <reference field="1" count="1" selected="0">
            <x v="609"/>
          </reference>
          <reference field="2" count="1">
            <x v="610"/>
          </reference>
        </references>
      </pivotArea>
    </format>
    <format dxfId="4732">
      <pivotArea dataOnly="0" labelOnly="1" fieldPosition="0">
        <references count="3">
          <reference field="0" count="1" selected="0">
            <x v="135"/>
          </reference>
          <reference field="1" count="1" selected="0">
            <x v="610"/>
          </reference>
          <reference field="2" count="1">
            <x v="611"/>
          </reference>
        </references>
      </pivotArea>
    </format>
    <format dxfId="4731">
      <pivotArea dataOnly="0" labelOnly="1" fieldPosition="0">
        <references count="3">
          <reference field="0" count="1" selected="0">
            <x v="136"/>
          </reference>
          <reference field="1" count="1" selected="0">
            <x v="611"/>
          </reference>
          <reference field="2" count="1">
            <x v="612"/>
          </reference>
        </references>
      </pivotArea>
    </format>
    <format dxfId="4730">
      <pivotArea dataOnly="0" labelOnly="1" fieldPosition="0">
        <references count="3">
          <reference field="0" count="1" selected="0">
            <x v="137"/>
          </reference>
          <reference field="1" count="1" selected="0">
            <x v="612"/>
          </reference>
          <reference field="2" count="1">
            <x v="613"/>
          </reference>
        </references>
      </pivotArea>
    </format>
    <format dxfId="4729">
      <pivotArea dataOnly="0" labelOnly="1" fieldPosition="0">
        <references count="3">
          <reference field="0" count="1" selected="0">
            <x v="138"/>
          </reference>
          <reference field="1" count="1" selected="0">
            <x v="613"/>
          </reference>
          <reference field="2" count="1">
            <x v="614"/>
          </reference>
        </references>
      </pivotArea>
    </format>
    <format dxfId="4728">
      <pivotArea dataOnly="0" labelOnly="1" fieldPosition="0">
        <references count="3">
          <reference field="0" count="1" selected="0">
            <x v="139"/>
          </reference>
          <reference field="1" count="1" selected="0">
            <x v="614"/>
          </reference>
          <reference field="2" count="1">
            <x v="615"/>
          </reference>
        </references>
      </pivotArea>
    </format>
    <format dxfId="4727">
      <pivotArea dataOnly="0" labelOnly="1" fieldPosition="0">
        <references count="3">
          <reference field="0" count="1" selected="0">
            <x v="140"/>
          </reference>
          <reference field="1" count="1" selected="0">
            <x v="615"/>
          </reference>
          <reference field="2" count="1">
            <x v="616"/>
          </reference>
        </references>
      </pivotArea>
    </format>
    <format dxfId="4726">
      <pivotArea dataOnly="0" labelOnly="1" fieldPosition="0">
        <references count="3">
          <reference field="0" count="1" selected="0">
            <x v="141"/>
          </reference>
          <reference field="1" count="1" selected="0">
            <x v="616"/>
          </reference>
          <reference field="2" count="1">
            <x v="617"/>
          </reference>
        </references>
      </pivotArea>
    </format>
    <format dxfId="4725">
      <pivotArea dataOnly="0" labelOnly="1" fieldPosition="0">
        <references count="3">
          <reference field="0" count="1" selected="0">
            <x v="142"/>
          </reference>
          <reference field="1" count="1" selected="0">
            <x v="617"/>
          </reference>
          <reference field="2" count="1">
            <x v="618"/>
          </reference>
        </references>
      </pivotArea>
    </format>
    <format dxfId="4724">
      <pivotArea dataOnly="0" labelOnly="1" fieldPosition="0">
        <references count="3">
          <reference field="0" count="1" selected="0">
            <x v="143"/>
          </reference>
          <reference field="1" count="1" selected="0">
            <x v="618"/>
          </reference>
          <reference field="2" count="1">
            <x v="619"/>
          </reference>
        </references>
      </pivotArea>
    </format>
    <format dxfId="4723">
      <pivotArea dataOnly="0" labelOnly="1" fieldPosition="0">
        <references count="3">
          <reference field="0" count="1" selected="0">
            <x v="144"/>
          </reference>
          <reference field="1" count="1" selected="0">
            <x v="619"/>
          </reference>
          <reference field="2" count="1">
            <x v="620"/>
          </reference>
        </references>
      </pivotArea>
    </format>
    <format dxfId="4722">
      <pivotArea dataOnly="0" labelOnly="1" fieldPosition="0">
        <references count="3">
          <reference field="0" count="1" selected="0">
            <x v="145"/>
          </reference>
          <reference field="1" count="1" selected="0">
            <x v="620"/>
          </reference>
          <reference field="2" count="1">
            <x v="621"/>
          </reference>
        </references>
      </pivotArea>
    </format>
    <format dxfId="4721">
      <pivotArea dataOnly="0" labelOnly="1" fieldPosition="0">
        <references count="3">
          <reference field="0" count="1" selected="0">
            <x v="146"/>
          </reference>
          <reference field="1" count="1" selected="0">
            <x v="621"/>
          </reference>
          <reference field="2" count="1">
            <x v="622"/>
          </reference>
        </references>
      </pivotArea>
    </format>
    <format dxfId="4720">
      <pivotArea dataOnly="0" labelOnly="1" fieldPosition="0">
        <references count="3">
          <reference field="0" count="1" selected="0">
            <x v="147"/>
          </reference>
          <reference field="1" count="1" selected="0">
            <x v="622"/>
          </reference>
          <reference field="2" count="1">
            <x v="623"/>
          </reference>
        </references>
      </pivotArea>
    </format>
    <format dxfId="4719">
      <pivotArea dataOnly="0" labelOnly="1" fieldPosition="0">
        <references count="3">
          <reference field="0" count="1" selected="0">
            <x v="148"/>
          </reference>
          <reference field="1" count="1" selected="0">
            <x v="623"/>
          </reference>
          <reference field="2" count="1">
            <x v="624"/>
          </reference>
        </references>
      </pivotArea>
    </format>
    <format dxfId="4718">
      <pivotArea dataOnly="0" labelOnly="1" fieldPosition="0">
        <references count="3">
          <reference field="0" count="1" selected="0">
            <x v="149"/>
          </reference>
          <reference field="1" count="1" selected="0">
            <x v="624"/>
          </reference>
          <reference field="2" count="1">
            <x v="625"/>
          </reference>
        </references>
      </pivotArea>
    </format>
    <format dxfId="4717">
      <pivotArea dataOnly="0" labelOnly="1" fieldPosition="0">
        <references count="3">
          <reference field="0" count="1" selected="0">
            <x v="150"/>
          </reference>
          <reference field="1" count="1" selected="0">
            <x v="625"/>
          </reference>
          <reference field="2" count="1">
            <x v="626"/>
          </reference>
        </references>
      </pivotArea>
    </format>
    <format dxfId="4716">
      <pivotArea dataOnly="0" labelOnly="1" fieldPosition="0">
        <references count="3">
          <reference field="0" count="1" selected="0">
            <x v="151"/>
          </reference>
          <reference field="1" count="1" selected="0">
            <x v="626"/>
          </reference>
          <reference field="2" count="1">
            <x v="627"/>
          </reference>
        </references>
      </pivotArea>
    </format>
    <format dxfId="4715">
      <pivotArea dataOnly="0" labelOnly="1" fieldPosition="0">
        <references count="3">
          <reference field="0" count="1" selected="0">
            <x v="152"/>
          </reference>
          <reference field="1" count="1" selected="0">
            <x v="627"/>
          </reference>
          <reference field="2" count="1">
            <x v="628"/>
          </reference>
        </references>
      </pivotArea>
    </format>
    <format dxfId="4714">
      <pivotArea dataOnly="0" labelOnly="1" fieldPosition="0">
        <references count="3">
          <reference field="0" count="1" selected="0">
            <x v="153"/>
          </reference>
          <reference field="1" count="1" selected="0">
            <x v="628"/>
          </reference>
          <reference field="2" count="1">
            <x v="629"/>
          </reference>
        </references>
      </pivotArea>
    </format>
    <format dxfId="4713">
      <pivotArea dataOnly="0" labelOnly="1" fieldPosition="0">
        <references count="3">
          <reference field="0" count="1" selected="0">
            <x v="154"/>
          </reference>
          <reference field="1" count="1" selected="0">
            <x v="629"/>
          </reference>
          <reference field="2" count="1">
            <x v="630"/>
          </reference>
        </references>
      </pivotArea>
    </format>
    <format dxfId="4712">
      <pivotArea dataOnly="0" labelOnly="1" fieldPosition="0">
        <references count="3">
          <reference field="0" count="1" selected="0">
            <x v="155"/>
          </reference>
          <reference field="1" count="1" selected="0">
            <x v="630"/>
          </reference>
          <reference field="2" count="1">
            <x v="631"/>
          </reference>
        </references>
      </pivotArea>
    </format>
    <format dxfId="4711">
      <pivotArea dataOnly="0" labelOnly="1" fieldPosition="0">
        <references count="3">
          <reference field="0" count="1" selected="0">
            <x v="156"/>
          </reference>
          <reference field="1" count="1" selected="0">
            <x v="631"/>
          </reference>
          <reference field="2" count="1">
            <x v="632"/>
          </reference>
        </references>
      </pivotArea>
    </format>
    <format dxfId="4710">
      <pivotArea dataOnly="0" labelOnly="1" fieldPosition="0">
        <references count="3">
          <reference field="0" count="1" selected="0">
            <x v="157"/>
          </reference>
          <reference field="1" count="1" selected="0">
            <x v="632"/>
          </reference>
          <reference field="2" count="1">
            <x v="633"/>
          </reference>
        </references>
      </pivotArea>
    </format>
    <format dxfId="4709">
      <pivotArea dataOnly="0" labelOnly="1" fieldPosition="0">
        <references count="3">
          <reference field="0" count="1" selected="0">
            <x v="158"/>
          </reference>
          <reference field="1" count="1" selected="0">
            <x v="633"/>
          </reference>
          <reference field="2" count="1">
            <x v="634"/>
          </reference>
        </references>
      </pivotArea>
    </format>
    <format dxfId="4708">
      <pivotArea dataOnly="0" labelOnly="1" fieldPosition="0">
        <references count="3">
          <reference field="0" count="1" selected="0">
            <x v="159"/>
          </reference>
          <reference field="1" count="1" selected="0">
            <x v="634"/>
          </reference>
          <reference field="2" count="1">
            <x v="635"/>
          </reference>
        </references>
      </pivotArea>
    </format>
    <format dxfId="4707">
      <pivotArea dataOnly="0" labelOnly="1" fieldPosition="0">
        <references count="3">
          <reference field="0" count="1" selected="0">
            <x v="160"/>
          </reference>
          <reference field="1" count="1" selected="0">
            <x v="635"/>
          </reference>
          <reference field="2" count="1">
            <x v="636"/>
          </reference>
        </references>
      </pivotArea>
    </format>
    <format dxfId="4706">
      <pivotArea dataOnly="0" labelOnly="1" fieldPosition="0">
        <references count="3">
          <reference field="0" count="1" selected="0">
            <x v="161"/>
          </reference>
          <reference field="1" count="1" selected="0">
            <x v="636"/>
          </reference>
          <reference field="2" count="1">
            <x v="637"/>
          </reference>
        </references>
      </pivotArea>
    </format>
    <format dxfId="4705">
      <pivotArea dataOnly="0" labelOnly="1" fieldPosition="0">
        <references count="3">
          <reference field="0" count="1" selected="0">
            <x v="162"/>
          </reference>
          <reference field="1" count="1" selected="0">
            <x v="637"/>
          </reference>
          <reference field="2" count="1">
            <x v="638"/>
          </reference>
        </references>
      </pivotArea>
    </format>
    <format dxfId="4704">
      <pivotArea dataOnly="0" labelOnly="1" fieldPosition="0">
        <references count="3">
          <reference field="0" count="1" selected="0">
            <x v="163"/>
          </reference>
          <reference field="1" count="1" selected="0">
            <x v="638"/>
          </reference>
          <reference field="2" count="1">
            <x v="639"/>
          </reference>
        </references>
      </pivotArea>
    </format>
    <format dxfId="4703">
      <pivotArea dataOnly="0" labelOnly="1" fieldPosition="0">
        <references count="3">
          <reference field="0" count="1" selected="0">
            <x v="164"/>
          </reference>
          <reference field="1" count="1" selected="0">
            <x v="639"/>
          </reference>
          <reference field="2" count="1">
            <x v="640"/>
          </reference>
        </references>
      </pivotArea>
    </format>
    <format dxfId="4702">
      <pivotArea dataOnly="0" labelOnly="1" fieldPosition="0">
        <references count="3">
          <reference field="0" count="1" selected="0">
            <x v="165"/>
          </reference>
          <reference field="1" count="1" selected="0">
            <x v="640"/>
          </reference>
          <reference field="2" count="1">
            <x v="641"/>
          </reference>
        </references>
      </pivotArea>
    </format>
    <format dxfId="4701">
      <pivotArea dataOnly="0" labelOnly="1" fieldPosition="0">
        <references count="3">
          <reference field="0" count="1" selected="0">
            <x v="166"/>
          </reference>
          <reference field="1" count="1" selected="0">
            <x v="641"/>
          </reference>
          <reference field="2" count="1">
            <x v="642"/>
          </reference>
        </references>
      </pivotArea>
    </format>
    <format dxfId="4700">
      <pivotArea dataOnly="0" labelOnly="1" fieldPosition="0">
        <references count="3">
          <reference field="0" count="1" selected="0">
            <x v="167"/>
          </reference>
          <reference field="1" count="1" selected="0">
            <x v="642"/>
          </reference>
          <reference field="2" count="1">
            <x v="643"/>
          </reference>
        </references>
      </pivotArea>
    </format>
    <format dxfId="4699">
      <pivotArea dataOnly="0" labelOnly="1" fieldPosition="0">
        <references count="3">
          <reference field="0" count="1" selected="0">
            <x v="168"/>
          </reference>
          <reference field="1" count="1" selected="0">
            <x v="643"/>
          </reference>
          <reference field="2" count="1">
            <x v="644"/>
          </reference>
        </references>
      </pivotArea>
    </format>
    <format dxfId="4698">
      <pivotArea dataOnly="0" labelOnly="1" fieldPosition="0">
        <references count="3">
          <reference field="0" count="1" selected="0">
            <x v="169"/>
          </reference>
          <reference field="1" count="1" selected="0">
            <x v="644"/>
          </reference>
          <reference field="2" count="1">
            <x v="645"/>
          </reference>
        </references>
      </pivotArea>
    </format>
    <format dxfId="4697">
      <pivotArea dataOnly="0" labelOnly="1" fieldPosition="0">
        <references count="3">
          <reference field="0" count="1" selected="0">
            <x v="170"/>
          </reference>
          <reference field="1" count="1" selected="0">
            <x v="645"/>
          </reference>
          <reference field="2" count="1">
            <x v="646"/>
          </reference>
        </references>
      </pivotArea>
    </format>
    <format dxfId="4696">
      <pivotArea dataOnly="0" labelOnly="1" fieldPosition="0">
        <references count="3">
          <reference field="0" count="1" selected="0">
            <x v="171"/>
          </reference>
          <reference field="1" count="1" selected="0">
            <x v="646"/>
          </reference>
          <reference field="2" count="1">
            <x v="647"/>
          </reference>
        </references>
      </pivotArea>
    </format>
    <format dxfId="4695">
      <pivotArea dataOnly="0" labelOnly="1" fieldPosition="0">
        <references count="3">
          <reference field="0" count="1" selected="0">
            <x v="172"/>
          </reference>
          <reference field="1" count="1" selected="0">
            <x v="647"/>
          </reference>
          <reference field="2" count="1">
            <x v="648"/>
          </reference>
        </references>
      </pivotArea>
    </format>
    <format dxfId="4694">
      <pivotArea dataOnly="0" labelOnly="1" fieldPosition="0">
        <references count="3">
          <reference field="0" count="1" selected="0">
            <x v="173"/>
          </reference>
          <reference field="1" count="1" selected="0">
            <x v="648"/>
          </reference>
          <reference field="2" count="1">
            <x v="649"/>
          </reference>
        </references>
      </pivotArea>
    </format>
    <format dxfId="4693">
      <pivotArea dataOnly="0" labelOnly="1" fieldPosition="0">
        <references count="3">
          <reference field="0" count="1" selected="0">
            <x v="174"/>
          </reference>
          <reference field="1" count="1" selected="0">
            <x v="649"/>
          </reference>
          <reference field="2" count="1">
            <x v="650"/>
          </reference>
        </references>
      </pivotArea>
    </format>
    <format dxfId="4692">
      <pivotArea dataOnly="0" labelOnly="1" fieldPosition="0">
        <references count="3">
          <reference field="0" count="1" selected="0">
            <x v="175"/>
          </reference>
          <reference field="1" count="1" selected="0">
            <x v="650"/>
          </reference>
          <reference field="2" count="1">
            <x v="651"/>
          </reference>
        </references>
      </pivotArea>
    </format>
    <format dxfId="4691">
      <pivotArea dataOnly="0" labelOnly="1" fieldPosition="0">
        <references count="3">
          <reference field="0" count="1" selected="0">
            <x v="176"/>
          </reference>
          <reference field="1" count="1" selected="0">
            <x v="651"/>
          </reference>
          <reference field="2" count="1">
            <x v="652"/>
          </reference>
        </references>
      </pivotArea>
    </format>
    <format dxfId="4690">
      <pivotArea dataOnly="0" labelOnly="1" fieldPosition="0">
        <references count="3">
          <reference field="0" count="1" selected="0">
            <x v="177"/>
          </reference>
          <reference field="1" count="1" selected="0">
            <x v="652"/>
          </reference>
          <reference field="2" count="1">
            <x v="653"/>
          </reference>
        </references>
      </pivotArea>
    </format>
    <format dxfId="4689">
      <pivotArea dataOnly="0" labelOnly="1" fieldPosition="0">
        <references count="3">
          <reference field="0" count="1" selected="0">
            <x v="178"/>
          </reference>
          <reference field="1" count="1" selected="0">
            <x v="653"/>
          </reference>
          <reference field="2" count="1">
            <x v="654"/>
          </reference>
        </references>
      </pivotArea>
    </format>
    <format dxfId="4688">
      <pivotArea dataOnly="0" labelOnly="1" fieldPosition="0">
        <references count="3">
          <reference field="0" count="1" selected="0">
            <x v="179"/>
          </reference>
          <reference field="1" count="1" selected="0">
            <x v="654"/>
          </reference>
          <reference field="2" count="1">
            <x v="655"/>
          </reference>
        </references>
      </pivotArea>
    </format>
    <format dxfId="4687">
      <pivotArea dataOnly="0" labelOnly="1" fieldPosition="0">
        <references count="3">
          <reference field="0" count="1" selected="0">
            <x v="180"/>
          </reference>
          <reference field="1" count="1" selected="0">
            <x v="655"/>
          </reference>
          <reference field="2" count="1">
            <x v="656"/>
          </reference>
        </references>
      </pivotArea>
    </format>
    <format dxfId="4686">
      <pivotArea dataOnly="0" labelOnly="1" fieldPosition="0">
        <references count="3">
          <reference field="0" count="1" selected="0">
            <x v="181"/>
          </reference>
          <reference field="1" count="1" selected="0">
            <x v="656"/>
          </reference>
          <reference field="2" count="1">
            <x v="657"/>
          </reference>
        </references>
      </pivotArea>
    </format>
    <format dxfId="4685">
      <pivotArea dataOnly="0" labelOnly="1" fieldPosition="0">
        <references count="3">
          <reference field="0" count="1" selected="0">
            <x v="182"/>
          </reference>
          <reference field="1" count="1" selected="0">
            <x v="657"/>
          </reference>
          <reference field="2" count="1">
            <x v="658"/>
          </reference>
        </references>
      </pivotArea>
    </format>
    <format dxfId="4684">
      <pivotArea dataOnly="0" labelOnly="1" fieldPosition="0">
        <references count="3">
          <reference field="0" count="1" selected="0">
            <x v="183"/>
          </reference>
          <reference field="1" count="1" selected="0">
            <x v="658"/>
          </reference>
          <reference field="2" count="1">
            <x v="659"/>
          </reference>
        </references>
      </pivotArea>
    </format>
    <format dxfId="4683">
      <pivotArea dataOnly="0" labelOnly="1" fieldPosition="0">
        <references count="3">
          <reference field="0" count="1" selected="0">
            <x v="184"/>
          </reference>
          <reference field="1" count="1" selected="0">
            <x v="659"/>
          </reference>
          <reference field="2" count="1">
            <x v="660"/>
          </reference>
        </references>
      </pivotArea>
    </format>
    <format dxfId="4682">
      <pivotArea dataOnly="0" labelOnly="1" fieldPosition="0">
        <references count="3">
          <reference field="0" count="1" selected="0">
            <x v="185"/>
          </reference>
          <reference field="1" count="1" selected="0">
            <x v="660"/>
          </reference>
          <reference field="2" count="1">
            <x v="661"/>
          </reference>
        </references>
      </pivotArea>
    </format>
    <format dxfId="4681">
      <pivotArea dataOnly="0" labelOnly="1" fieldPosition="0">
        <references count="3">
          <reference field="0" count="1" selected="0">
            <x v="186"/>
          </reference>
          <reference field="1" count="1" selected="0">
            <x v="661"/>
          </reference>
          <reference field="2" count="1">
            <x v="662"/>
          </reference>
        </references>
      </pivotArea>
    </format>
    <format dxfId="4680">
      <pivotArea dataOnly="0" labelOnly="1" fieldPosition="0">
        <references count="3">
          <reference field="0" count="1" selected="0">
            <x v="187"/>
          </reference>
          <reference field="1" count="1" selected="0">
            <x v="662"/>
          </reference>
          <reference field="2" count="1">
            <x v="663"/>
          </reference>
        </references>
      </pivotArea>
    </format>
    <format dxfId="4679">
      <pivotArea dataOnly="0" labelOnly="1" fieldPosition="0">
        <references count="3">
          <reference field="0" count="1" selected="0">
            <x v="188"/>
          </reference>
          <reference field="1" count="1" selected="0">
            <x v="663"/>
          </reference>
          <reference field="2" count="1">
            <x v="664"/>
          </reference>
        </references>
      </pivotArea>
    </format>
    <format dxfId="4678">
      <pivotArea dataOnly="0" labelOnly="1" fieldPosition="0">
        <references count="3">
          <reference field="0" count="1" selected="0">
            <x v="189"/>
          </reference>
          <reference field="1" count="1" selected="0">
            <x v="664"/>
          </reference>
          <reference field="2" count="1">
            <x v="665"/>
          </reference>
        </references>
      </pivotArea>
    </format>
    <format dxfId="4677">
      <pivotArea dataOnly="0" labelOnly="1" fieldPosition="0">
        <references count="3">
          <reference field="0" count="1" selected="0">
            <x v="190"/>
          </reference>
          <reference field="1" count="1" selected="0">
            <x v="665"/>
          </reference>
          <reference field="2" count="1">
            <x v="666"/>
          </reference>
        </references>
      </pivotArea>
    </format>
    <format dxfId="4676">
      <pivotArea dataOnly="0" labelOnly="1" fieldPosition="0">
        <references count="3">
          <reference field="0" count="1" selected="0">
            <x v="191"/>
          </reference>
          <reference field="1" count="1" selected="0">
            <x v="666"/>
          </reference>
          <reference field="2" count="1">
            <x v="667"/>
          </reference>
        </references>
      </pivotArea>
    </format>
    <format dxfId="4675">
      <pivotArea dataOnly="0" labelOnly="1" fieldPosition="0">
        <references count="3">
          <reference field="0" count="1" selected="0">
            <x v="192"/>
          </reference>
          <reference field="1" count="1" selected="0">
            <x v="667"/>
          </reference>
          <reference field="2" count="1">
            <x v="668"/>
          </reference>
        </references>
      </pivotArea>
    </format>
    <format dxfId="4674">
      <pivotArea dataOnly="0" labelOnly="1" fieldPosition="0">
        <references count="3">
          <reference field="0" count="1" selected="0">
            <x v="193"/>
          </reference>
          <reference field="1" count="1" selected="0">
            <x v="668"/>
          </reference>
          <reference field="2" count="1">
            <x v="669"/>
          </reference>
        </references>
      </pivotArea>
    </format>
    <format dxfId="4673">
      <pivotArea dataOnly="0" labelOnly="1" fieldPosition="0">
        <references count="3">
          <reference field="0" count="1" selected="0">
            <x v="194"/>
          </reference>
          <reference field="1" count="1" selected="0">
            <x v="669"/>
          </reference>
          <reference field="2" count="1">
            <x v="670"/>
          </reference>
        </references>
      </pivotArea>
    </format>
    <format dxfId="4672">
      <pivotArea dataOnly="0" labelOnly="1" fieldPosition="0">
        <references count="3">
          <reference field="0" count="1" selected="0">
            <x v="195"/>
          </reference>
          <reference field="1" count="1" selected="0">
            <x v="670"/>
          </reference>
          <reference field="2" count="1">
            <x v="671"/>
          </reference>
        </references>
      </pivotArea>
    </format>
    <format dxfId="4671">
      <pivotArea dataOnly="0" labelOnly="1" fieldPosition="0">
        <references count="3">
          <reference field="0" count="1" selected="0">
            <x v="196"/>
          </reference>
          <reference field="1" count="1" selected="0">
            <x v="671"/>
          </reference>
          <reference field="2" count="1">
            <x v="672"/>
          </reference>
        </references>
      </pivotArea>
    </format>
    <format dxfId="4670">
      <pivotArea dataOnly="0" labelOnly="1" fieldPosition="0">
        <references count="3">
          <reference field="0" count="1" selected="0">
            <x v="197"/>
          </reference>
          <reference field="1" count="1" selected="0">
            <x v="672"/>
          </reference>
          <reference field="2" count="1">
            <x v="673"/>
          </reference>
        </references>
      </pivotArea>
    </format>
    <format dxfId="4669">
      <pivotArea dataOnly="0" labelOnly="1" fieldPosition="0">
        <references count="3">
          <reference field="0" count="1" selected="0">
            <x v="198"/>
          </reference>
          <reference field="1" count="1" selected="0">
            <x v="673"/>
          </reference>
          <reference field="2" count="1">
            <x v="674"/>
          </reference>
        </references>
      </pivotArea>
    </format>
    <format dxfId="4668">
      <pivotArea dataOnly="0" labelOnly="1" fieldPosition="0">
        <references count="3">
          <reference field="0" count="1" selected="0">
            <x v="199"/>
          </reference>
          <reference field="1" count="1" selected="0">
            <x v="674"/>
          </reference>
          <reference field="2" count="1">
            <x v="675"/>
          </reference>
        </references>
      </pivotArea>
    </format>
    <format dxfId="4667">
      <pivotArea dataOnly="0" labelOnly="1" fieldPosition="0">
        <references count="3">
          <reference field="0" count="1" selected="0">
            <x v="200"/>
          </reference>
          <reference field="1" count="1" selected="0">
            <x v="675"/>
          </reference>
          <reference field="2" count="1">
            <x v="676"/>
          </reference>
        </references>
      </pivotArea>
    </format>
    <format dxfId="4666">
      <pivotArea dataOnly="0" labelOnly="1" fieldPosition="0">
        <references count="3">
          <reference field="0" count="1" selected="0">
            <x v="201"/>
          </reference>
          <reference field="1" count="1" selected="0">
            <x v="676"/>
          </reference>
          <reference field="2" count="1">
            <x v="677"/>
          </reference>
        </references>
      </pivotArea>
    </format>
    <format dxfId="4665">
      <pivotArea dataOnly="0" labelOnly="1" fieldPosition="0">
        <references count="3">
          <reference field="0" count="1" selected="0">
            <x v="202"/>
          </reference>
          <reference field="1" count="1" selected="0">
            <x v="677"/>
          </reference>
          <reference field="2" count="1">
            <x v="678"/>
          </reference>
        </references>
      </pivotArea>
    </format>
    <format dxfId="4664">
      <pivotArea dataOnly="0" labelOnly="1" fieldPosition="0">
        <references count="3">
          <reference field="0" count="1" selected="0">
            <x v="203"/>
          </reference>
          <reference field="1" count="1" selected="0">
            <x v="678"/>
          </reference>
          <reference field="2" count="1">
            <x v="679"/>
          </reference>
        </references>
      </pivotArea>
    </format>
    <format dxfId="4663">
      <pivotArea dataOnly="0" labelOnly="1" fieldPosition="0">
        <references count="3">
          <reference field="0" count="1" selected="0">
            <x v="204"/>
          </reference>
          <reference field="1" count="1" selected="0">
            <x v="679"/>
          </reference>
          <reference field="2" count="1">
            <x v="680"/>
          </reference>
        </references>
      </pivotArea>
    </format>
    <format dxfId="4662">
      <pivotArea dataOnly="0" labelOnly="1" fieldPosition="0">
        <references count="3">
          <reference field="0" count="1" selected="0">
            <x v="205"/>
          </reference>
          <reference field="1" count="1" selected="0">
            <x v="680"/>
          </reference>
          <reference field="2" count="1">
            <x v="681"/>
          </reference>
        </references>
      </pivotArea>
    </format>
    <format dxfId="4661">
      <pivotArea dataOnly="0" labelOnly="1" fieldPosition="0">
        <references count="3">
          <reference field="0" count="1" selected="0">
            <x v="206"/>
          </reference>
          <reference field="1" count="1" selected="0">
            <x v="681"/>
          </reference>
          <reference field="2" count="1">
            <x v="682"/>
          </reference>
        </references>
      </pivotArea>
    </format>
    <format dxfId="4660">
      <pivotArea dataOnly="0" labelOnly="1" fieldPosition="0">
        <references count="3">
          <reference field="0" count="1" selected="0">
            <x v="207"/>
          </reference>
          <reference field="1" count="1" selected="0">
            <x v="682"/>
          </reference>
          <reference field="2" count="1">
            <x v="683"/>
          </reference>
        </references>
      </pivotArea>
    </format>
    <format dxfId="4659">
      <pivotArea dataOnly="0" labelOnly="1" fieldPosition="0">
        <references count="3">
          <reference field="0" count="1" selected="0">
            <x v="208"/>
          </reference>
          <reference field="1" count="1" selected="0">
            <x v="683"/>
          </reference>
          <reference field="2" count="1">
            <x v="684"/>
          </reference>
        </references>
      </pivotArea>
    </format>
    <format dxfId="4658">
      <pivotArea dataOnly="0" labelOnly="1" fieldPosition="0">
        <references count="3">
          <reference field="0" count="1" selected="0">
            <x v="209"/>
          </reference>
          <reference field="1" count="1" selected="0">
            <x v="684"/>
          </reference>
          <reference field="2" count="1">
            <x v="685"/>
          </reference>
        </references>
      </pivotArea>
    </format>
    <format dxfId="4657">
      <pivotArea dataOnly="0" labelOnly="1" fieldPosition="0">
        <references count="3">
          <reference field="0" count="1" selected="0">
            <x v="210"/>
          </reference>
          <reference field="1" count="1" selected="0">
            <x v="685"/>
          </reference>
          <reference field="2" count="1">
            <x v="686"/>
          </reference>
        </references>
      </pivotArea>
    </format>
    <format dxfId="4656">
      <pivotArea dataOnly="0" labelOnly="1" fieldPosition="0">
        <references count="3">
          <reference field="0" count="1" selected="0">
            <x v="211"/>
          </reference>
          <reference field="1" count="1" selected="0">
            <x v="686"/>
          </reference>
          <reference field="2" count="1">
            <x v="687"/>
          </reference>
        </references>
      </pivotArea>
    </format>
    <format dxfId="4655">
      <pivotArea dataOnly="0" labelOnly="1" fieldPosition="0">
        <references count="3">
          <reference field="0" count="1" selected="0">
            <x v="212"/>
          </reference>
          <reference field="1" count="1" selected="0">
            <x v="687"/>
          </reference>
          <reference field="2" count="1">
            <x v="688"/>
          </reference>
        </references>
      </pivotArea>
    </format>
    <format dxfId="4654">
      <pivotArea dataOnly="0" labelOnly="1" fieldPosition="0">
        <references count="3">
          <reference field="0" count="1" selected="0">
            <x v="213"/>
          </reference>
          <reference field="1" count="1" selected="0">
            <x v="688"/>
          </reference>
          <reference field="2" count="1">
            <x v="689"/>
          </reference>
        </references>
      </pivotArea>
    </format>
    <format dxfId="4653">
      <pivotArea dataOnly="0" labelOnly="1" fieldPosition="0">
        <references count="3">
          <reference field="0" count="1" selected="0">
            <x v="214"/>
          </reference>
          <reference field="1" count="1" selected="0">
            <x v="689"/>
          </reference>
          <reference field="2" count="1">
            <x v="690"/>
          </reference>
        </references>
      </pivotArea>
    </format>
    <format dxfId="4652">
      <pivotArea dataOnly="0" labelOnly="1" fieldPosition="0">
        <references count="3">
          <reference field="0" count="1" selected="0">
            <x v="215"/>
          </reference>
          <reference field="1" count="1" selected="0">
            <x v="690"/>
          </reference>
          <reference field="2" count="1">
            <x v="691"/>
          </reference>
        </references>
      </pivotArea>
    </format>
    <format dxfId="4651">
      <pivotArea dataOnly="0" labelOnly="1" fieldPosition="0">
        <references count="3">
          <reference field="0" count="1" selected="0">
            <x v="216"/>
          </reference>
          <reference field="1" count="1" selected="0">
            <x v="691"/>
          </reference>
          <reference field="2" count="1">
            <x v="692"/>
          </reference>
        </references>
      </pivotArea>
    </format>
    <format dxfId="4650">
      <pivotArea dataOnly="0" labelOnly="1" fieldPosition="0">
        <references count="3">
          <reference field="0" count="1" selected="0">
            <x v="217"/>
          </reference>
          <reference field="1" count="1" selected="0">
            <x v="692"/>
          </reference>
          <reference field="2" count="1">
            <x v="693"/>
          </reference>
        </references>
      </pivotArea>
    </format>
    <format dxfId="4649">
      <pivotArea dataOnly="0" labelOnly="1" fieldPosition="0">
        <references count="3">
          <reference field="0" count="1" selected="0">
            <x v="218"/>
          </reference>
          <reference field="1" count="1" selected="0">
            <x v="693"/>
          </reference>
          <reference field="2" count="1">
            <x v="694"/>
          </reference>
        </references>
      </pivotArea>
    </format>
    <format dxfId="4648">
      <pivotArea dataOnly="0" labelOnly="1" fieldPosition="0">
        <references count="3">
          <reference field="0" count="1" selected="0">
            <x v="219"/>
          </reference>
          <reference field="1" count="1" selected="0">
            <x v="694"/>
          </reference>
          <reference field="2" count="1">
            <x v="695"/>
          </reference>
        </references>
      </pivotArea>
    </format>
    <format dxfId="4647">
      <pivotArea dataOnly="0" labelOnly="1" fieldPosition="0">
        <references count="3">
          <reference field="0" count="1" selected="0">
            <x v="220"/>
          </reference>
          <reference field="1" count="1" selected="0">
            <x v="695"/>
          </reference>
          <reference field="2" count="1">
            <x v="696"/>
          </reference>
        </references>
      </pivotArea>
    </format>
    <format dxfId="4646">
      <pivotArea dataOnly="0" labelOnly="1" fieldPosition="0">
        <references count="3">
          <reference field="0" count="1" selected="0">
            <x v="221"/>
          </reference>
          <reference field="1" count="1" selected="0">
            <x v="696"/>
          </reference>
          <reference field="2" count="1">
            <x v="697"/>
          </reference>
        </references>
      </pivotArea>
    </format>
    <format dxfId="4645">
      <pivotArea dataOnly="0" labelOnly="1" fieldPosition="0">
        <references count="3">
          <reference field="0" count="1" selected="0">
            <x v="222"/>
          </reference>
          <reference field="1" count="1" selected="0">
            <x v="697"/>
          </reference>
          <reference field="2" count="1">
            <x v="698"/>
          </reference>
        </references>
      </pivotArea>
    </format>
    <format dxfId="4644">
      <pivotArea dataOnly="0" labelOnly="1" fieldPosition="0">
        <references count="3">
          <reference field="0" count="1" selected="0">
            <x v="223"/>
          </reference>
          <reference field="1" count="1" selected="0">
            <x v="698"/>
          </reference>
          <reference field="2" count="1">
            <x v="699"/>
          </reference>
        </references>
      </pivotArea>
    </format>
    <format dxfId="4643">
      <pivotArea dataOnly="0" labelOnly="1" fieldPosition="0">
        <references count="3">
          <reference field="0" count="1" selected="0">
            <x v="224"/>
          </reference>
          <reference field="1" count="1" selected="0">
            <x v="699"/>
          </reference>
          <reference field="2" count="1">
            <x v="700"/>
          </reference>
        </references>
      </pivotArea>
    </format>
    <format dxfId="4642">
      <pivotArea dataOnly="0" labelOnly="1" fieldPosition="0">
        <references count="3">
          <reference field="0" count="1" selected="0">
            <x v="225"/>
          </reference>
          <reference field="1" count="1" selected="0">
            <x v="700"/>
          </reference>
          <reference field="2" count="1">
            <x v="701"/>
          </reference>
        </references>
      </pivotArea>
    </format>
    <format dxfId="4641">
      <pivotArea dataOnly="0" labelOnly="1" fieldPosition="0">
        <references count="3">
          <reference field="0" count="1" selected="0">
            <x v="226"/>
          </reference>
          <reference field="1" count="1" selected="0">
            <x v="701"/>
          </reference>
          <reference field="2" count="1">
            <x v="702"/>
          </reference>
        </references>
      </pivotArea>
    </format>
    <format dxfId="4640">
      <pivotArea dataOnly="0" labelOnly="1" fieldPosition="0">
        <references count="3">
          <reference field="0" count="1" selected="0">
            <x v="227"/>
          </reference>
          <reference field="1" count="1" selected="0">
            <x v="702"/>
          </reference>
          <reference field="2" count="1">
            <x v="703"/>
          </reference>
        </references>
      </pivotArea>
    </format>
    <format dxfId="4639">
      <pivotArea dataOnly="0" labelOnly="1" fieldPosition="0">
        <references count="3">
          <reference field="0" count="1" selected="0">
            <x v="228"/>
          </reference>
          <reference field="1" count="1" selected="0">
            <x v="703"/>
          </reference>
          <reference field="2" count="1">
            <x v="704"/>
          </reference>
        </references>
      </pivotArea>
    </format>
    <format dxfId="4638">
      <pivotArea dataOnly="0" labelOnly="1" fieldPosition="0">
        <references count="3">
          <reference field="0" count="1" selected="0">
            <x v="229"/>
          </reference>
          <reference field="1" count="1" selected="0">
            <x v="704"/>
          </reference>
          <reference field="2" count="1">
            <x v="705"/>
          </reference>
        </references>
      </pivotArea>
    </format>
    <format dxfId="4637">
      <pivotArea dataOnly="0" labelOnly="1" fieldPosition="0">
        <references count="3">
          <reference field="0" count="1" selected="0">
            <x v="230"/>
          </reference>
          <reference field="1" count="1" selected="0">
            <x v="705"/>
          </reference>
          <reference field="2" count="1">
            <x v="706"/>
          </reference>
        </references>
      </pivotArea>
    </format>
    <format dxfId="4636">
      <pivotArea dataOnly="0" labelOnly="1" fieldPosition="0">
        <references count="3">
          <reference field="0" count="1" selected="0">
            <x v="231"/>
          </reference>
          <reference field="1" count="1" selected="0">
            <x v="706"/>
          </reference>
          <reference field="2" count="1">
            <x v="707"/>
          </reference>
        </references>
      </pivotArea>
    </format>
    <format dxfId="4635">
      <pivotArea dataOnly="0" labelOnly="1" fieldPosition="0">
        <references count="3">
          <reference field="0" count="1" selected="0">
            <x v="232"/>
          </reference>
          <reference field="1" count="1" selected="0">
            <x v="707"/>
          </reference>
          <reference field="2" count="1">
            <x v="708"/>
          </reference>
        </references>
      </pivotArea>
    </format>
    <format dxfId="4634">
      <pivotArea dataOnly="0" labelOnly="1" fieldPosition="0">
        <references count="3">
          <reference field="0" count="1" selected="0">
            <x v="233"/>
          </reference>
          <reference field="1" count="1" selected="0">
            <x v="708"/>
          </reference>
          <reference field="2" count="1">
            <x v="709"/>
          </reference>
        </references>
      </pivotArea>
    </format>
    <format dxfId="4633">
      <pivotArea dataOnly="0" labelOnly="1" fieldPosition="0">
        <references count="3">
          <reference field="0" count="1" selected="0">
            <x v="234"/>
          </reference>
          <reference field="1" count="1" selected="0">
            <x v="709"/>
          </reference>
          <reference field="2" count="1">
            <x v="710"/>
          </reference>
        </references>
      </pivotArea>
    </format>
    <format dxfId="4632">
      <pivotArea dataOnly="0" labelOnly="1" fieldPosition="0">
        <references count="3">
          <reference field="0" count="1" selected="0">
            <x v="235"/>
          </reference>
          <reference field="1" count="1" selected="0">
            <x v="710"/>
          </reference>
          <reference field="2" count="1">
            <x v="711"/>
          </reference>
        </references>
      </pivotArea>
    </format>
    <format dxfId="4631">
      <pivotArea dataOnly="0" labelOnly="1" fieldPosition="0">
        <references count="3">
          <reference field="0" count="1" selected="0">
            <x v="236"/>
          </reference>
          <reference field="1" count="1" selected="0">
            <x v="711"/>
          </reference>
          <reference field="2" count="1">
            <x v="712"/>
          </reference>
        </references>
      </pivotArea>
    </format>
    <format dxfId="4630">
      <pivotArea dataOnly="0" labelOnly="1" fieldPosition="0">
        <references count="3">
          <reference field="0" count="1" selected="0">
            <x v="237"/>
          </reference>
          <reference field="1" count="1" selected="0">
            <x v="712"/>
          </reference>
          <reference field="2" count="1">
            <x v="713"/>
          </reference>
        </references>
      </pivotArea>
    </format>
    <format dxfId="4629">
      <pivotArea dataOnly="0" labelOnly="1" fieldPosition="0">
        <references count="3">
          <reference field="0" count="1" selected="0">
            <x v="238"/>
          </reference>
          <reference field="1" count="1" selected="0">
            <x v="713"/>
          </reference>
          <reference field="2" count="1">
            <x v="714"/>
          </reference>
        </references>
      </pivotArea>
    </format>
    <format dxfId="4628">
      <pivotArea dataOnly="0" labelOnly="1" fieldPosition="0">
        <references count="3">
          <reference field="0" count="1" selected="0">
            <x v="239"/>
          </reference>
          <reference field="1" count="1" selected="0">
            <x v="714"/>
          </reference>
          <reference field="2" count="1">
            <x v="715"/>
          </reference>
        </references>
      </pivotArea>
    </format>
    <format dxfId="4627">
      <pivotArea dataOnly="0" labelOnly="1" fieldPosition="0">
        <references count="3">
          <reference field="0" count="1" selected="0">
            <x v="240"/>
          </reference>
          <reference field="1" count="1" selected="0">
            <x v="715"/>
          </reference>
          <reference field="2" count="1">
            <x v="716"/>
          </reference>
        </references>
      </pivotArea>
    </format>
    <format dxfId="4626">
      <pivotArea dataOnly="0" labelOnly="1" fieldPosition="0">
        <references count="3">
          <reference field="0" count="1" selected="0">
            <x v="241"/>
          </reference>
          <reference field="1" count="1" selected="0">
            <x v="716"/>
          </reference>
          <reference field="2" count="1">
            <x v="717"/>
          </reference>
        </references>
      </pivotArea>
    </format>
    <format dxfId="4625">
      <pivotArea dataOnly="0" labelOnly="1" fieldPosition="0">
        <references count="3">
          <reference field="0" count="1" selected="0">
            <x v="242"/>
          </reference>
          <reference field="1" count="1" selected="0">
            <x v="717"/>
          </reference>
          <reference field="2" count="1">
            <x v="718"/>
          </reference>
        </references>
      </pivotArea>
    </format>
    <format dxfId="4624">
      <pivotArea dataOnly="0" labelOnly="1" fieldPosition="0">
        <references count="3">
          <reference field="0" count="1" selected="0">
            <x v="243"/>
          </reference>
          <reference field="1" count="1" selected="0">
            <x v="718"/>
          </reference>
          <reference field="2" count="1">
            <x v="719"/>
          </reference>
        </references>
      </pivotArea>
    </format>
    <format dxfId="4623">
      <pivotArea dataOnly="0" labelOnly="1" fieldPosition="0">
        <references count="3">
          <reference field="0" count="1" selected="0">
            <x v="244"/>
          </reference>
          <reference field="1" count="1" selected="0">
            <x v="719"/>
          </reference>
          <reference field="2" count="1">
            <x v="720"/>
          </reference>
        </references>
      </pivotArea>
    </format>
    <format dxfId="4622">
      <pivotArea dataOnly="0" labelOnly="1" fieldPosition="0">
        <references count="3">
          <reference field="0" count="1" selected="0">
            <x v="245"/>
          </reference>
          <reference field="1" count="1" selected="0">
            <x v="720"/>
          </reference>
          <reference field="2" count="1">
            <x v="721"/>
          </reference>
        </references>
      </pivotArea>
    </format>
    <format dxfId="4621">
      <pivotArea dataOnly="0" labelOnly="1" fieldPosition="0">
        <references count="3">
          <reference field="0" count="1" selected="0">
            <x v="246"/>
          </reference>
          <reference field="1" count="1" selected="0">
            <x v="721"/>
          </reference>
          <reference field="2" count="1">
            <x v="722"/>
          </reference>
        </references>
      </pivotArea>
    </format>
    <format dxfId="4620">
      <pivotArea dataOnly="0" labelOnly="1" fieldPosition="0">
        <references count="3">
          <reference field="0" count="1" selected="0">
            <x v="247"/>
          </reference>
          <reference field="1" count="1" selected="0">
            <x v="722"/>
          </reference>
          <reference field="2" count="1">
            <x v="723"/>
          </reference>
        </references>
      </pivotArea>
    </format>
    <format dxfId="4619">
      <pivotArea dataOnly="0" labelOnly="1" fieldPosition="0">
        <references count="3">
          <reference field="0" count="1" selected="0">
            <x v="248"/>
          </reference>
          <reference field="1" count="1" selected="0">
            <x v="723"/>
          </reference>
          <reference field="2" count="1">
            <x v="724"/>
          </reference>
        </references>
      </pivotArea>
    </format>
    <format dxfId="4618">
      <pivotArea dataOnly="0" labelOnly="1" fieldPosition="0">
        <references count="3">
          <reference field="0" count="1" selected="0">
            <x v="249"/>
          </reference>
          <reference field="1" count="1" selected="0">
            <x v="724"/>
          </reference>
          <reference field="2" count="1">
            <x v="725"/>
          </reference>
        </references>
      </pivotArea>
    </format>
    <format dxfId="4617">
      <pivotArea dataOnly="0" labelOnly="1" fieldPosition="0">
        <references count="3">
          <reference field="0" count="1" selected="0">
            <x v="250"/>
          </reference>
          <reference field="1" count="1" selected="0">
            <x v="725"/>
          </reference>
          <reference field="2" count="1">
            <x v="726"/>
          </reference>
        </references>
      </pivotArea>
    </format>
    <format dxfId="4616">
      <pivotArea dataOnly="0" labelOnly="1" fieldPosition="0">
        <references count="3">
          <reference field="0" count="1" selected="0">
            <x v="251"/>
          </reference>
          <reference field="1" count="1" selected="0">
            <x v="726"/>
          </reference>
          <reference field="2" count="1">
            <x v="727"/>
          </reference>
        </references>
      </pivotArea>
    </format>
    <format dxfId="4615">
      <pivotArea dataOnly="0" labelOnly="1" fieldPosition="0">
        <references count="3">
          <reference field="0" count="1" selected="0">
            <x v="252"/>
          </reference>
          <reference field="1" count="1" selected="0">
            <x v="727"/>
          </reference>
          <reference field="2" count="1">
            <x v="728"/>
          </reference>
        </references>
      </pivotArea>
    </format>
    <format dxfId="4614">
      <pivotArea dataOnly="0" labelOnly="1" fieldPosition="0">
        <references count="3">
          <reference field="0" count="1" selected="0">
            <x v="253"/>
          </reference>
          <reference field="1" count="1" selected="0">
            <x v="728"/>
          </reference>
          <reference field="2" count="1">
            <x v="729"/>
          </reference>
        </references>
      </pivotArea>
    </format>
    <format dxfId="4613">
      <pivotArea dataOnly="0" labelOnly="1" fieldPosition="0">
        <references count="3">
          <reference field="0" count="1" selected="0">
            <x v="254"/>
          </reference>
          <reference field="1" count="1" selected="0">
            <x v="729"/>
          </reference>
          <reference field="2" count="1">
            <x v="730"/>
          </reference>
        </references>
      </pivotArea>
    </format>
    <format dxfId="4612">
      <pivotArea dataOnly="0" labelOnly="1" fieldPosition="0">
        <references count="3">
          <reference field="0" count="1" selected="0">
            <x v="255"/>
          </reference>
          <reference field="1" count="1" selected="0">
            <x v="730"/>
          </reference>
          <reference field="2" count="1">
            <x v="731"/>
          </reference>
        </references>
      </pivotArea>
    </format>
    <format dxfId="4611">
      <pivotArea dataOnly="0" labelOnly="1" fieldPosition="0">
        <references count="3">
          <reference field="0" count="1" selected="0">
            <x v="256"/>
          </reference>
          <reference field="1" count="1" selected="0">
            <x v="731"/>
          </reference>
          <reference field="2" count="1">
            <x v="732"/>
          </reference>
        </references>
      </pivotArea>
    </format>
    <format dxfId="4610">
      <pivotArea dataOnly="0" labelOnly="1" fieldPosition="0">
        <references count="3">
          <reference field="0" count="1" selected="0">
            <x v="257"/>
          </reference>
          <reference field="1" count="1" selected="0">
            <x v="732"/>
          </reference>
          <reference field="2" count="1">
            <x v="733"/>
          </reference>
        </references>
      </pivotArea>
    </format>
    <format dxfId="4609">
      <pivotArea dataOnly="0" labelOnly="1" fieldPosition="0">
        <references count="3">
          <reference field="0" count="1" selected="0">
            <x v="258"/>
          </reference>
          <reference field="1" count="1" selected="0">
            <x v="733"/>
          </reference>
          <reference field="2" count="1">
            <x v="734"/>
          </reference>
        </references>
      </pivotArea>
    </format>
    <format dxfId="4608">
      <pivotArea dataOnly="0" labelOnly="1" fieldPosition="0">
        <references count="3">
          <reference field="0" count="1" selected="0">
            <x v="259"/>
          </reference>
          <reference field="1" count="1" selected="0">
            <x v="734"/>
          </reference>
          <reference field="2" count="1">
            <x v="735"/>
          </reference>
        </references>
      </pivotArea>
    </format>
    <format dxfId="4607">
      <pivotArea dataOnly="0" labelOnly="1" fieldPosition="0">
        <references count="3">
          <reference field="0" count="1" selected="0">
            <x v="260"/>
          </reference>
          <reference field="1" count="1" selected="0">
            <x v="735"/>
          </reference>
          <reference field="2" count="1">
            <x v="736"/>
          </reference>
        </references>
      </pivotArea>
    </format>
    <format dxfId="4606">
      <pivotArea dataOnly="0" labelOnly="1" fieldPosition="0">
        <references count="3">
          <reference field="0" count="1" selected="0">
            <x v="261"/>
          </reference>
          <reference field="1" count="1" selected="0">
            <x v="736"/>
          </reference>
          <reference field="2" count="1">
            <x v="737"/>
          </reference>
        </references>
      </pivotArea>
    </format>
    <format dxfId="4605">
      <pivotArea dataOnly="0" labelOnly="1" fieldPosition="0">
        <references count="3">
          <reference field="0" count="1" selected="0">
            <x v="262"/>
          </reference>
          <reference field="1" count="1" selected="0">
            <x v="737"/>
          </reference>
          <reference field="2" count="1">
            <x v="738"/>
          </reference>
        </references>
      </pivotArea>
    </format>
    <format dxfId="4604">
      <pivotArea dataOnly="0" labelOnly="1" fieldPosition="0">
        <references count="3">
          <reference field="0" count="1" selected="0">
            <x v="263"/>
          </reference>
          <reference field="1" count="1" selected="0">
            <x v="738"/>
          </reference>
          <reference field="2" count="1">
            <x v="739"/>
          </reference>
        </references>
      </pivotArea>
    </format>
    <format dxfId="4603">
      <pivotArea dataOnly="0" labelOnly="1" fieldPosition="0">
        <references count="3">
          <reference field="0" count="1" selected="0">
            <x v="264"/>
          </reference>
          <reference field="1" count="1" selected="0">
            <x v="739"/>
          </reference>
          <reference field="2" count="1">
            <x v="740"/>
          </reference>
        </references>
      </pivotArea>
    </format>
    <format dxfId="4602">
      <pivotArea dataOnly="0" labelOnly="1" fieldPosition="0">
        <references count="3">
          <reference field="0" count="1" selected="0">
            <x v="265"/>
          </reference>
          <reference field="1" count="1" selected="0">
            <x v="740"/>
          </reference>
          <reference field="2" count="1">
            <x v="741"/>
          </reference>
        </references>
      </pivotArea>
    </format>
    <format dxfId="4601">
      <pivotArea dataOnly="0" labelOnly="1" fieldPosition="0">
        <references count="3">
          <reference field="0" count="1" selected="0">
            <x v="266"/>
          </reference>
          <reference field="1" count="1" selected="0">
            <x v="741"/>
          </reference>
          <reference field="2" count="1">
            <x v="742"/>
          </reference>
        </references>
      </pivotArea>
    </format>
    <format dxfId="4600">
      <pivotArea dataOnly="0" labelOnly="1" fieldPosition="0">
        <references count="3">
          <reference field="0" count="1" selected="0">
            <x v="267"/>
          </reference>
          <reference field="1" count="1" selected="0">
            <x v="742"/>
          </reference>
          <reference field="2" count="1">
            <x v="743"/>
          </reference>
        </references>
      </pivotArea>
    </format>
    <format dxfId="4599">
      <pivotArea dataOnly="0" labelOnly="1" fieldPosition="0">
        <references count="3">
          <reference field="0" count="1" selected="0">
            <x v="268"/>
          </reference>
          <reference field="1" count="1" selected="0">
            <x v="743"/>
          </reference>
          <reference field="2" count="1">
            <x v="744"/>
          </reference>
        </references>
      </pivotArea>
    </format>
    <format dxfId="4598">
      <pivotArea dataOnly="0" labelOnly="1" fieldPosition="0">
        <references count="3">
          <reference field="0" count="1" selected="0">
            <x v="269"/>
          </reference>
          <reference field="1" count="1" selected="0">
            <x v="744"/>
          </reference>
          <reference field="2" count="1">
            <x v="745"/>
          </reference>
        </references>
      </pivotArea>
    </format>
    <format dxfId="4597">
      <pivotArea dataOnly="0" labelOnly="1" fieldPosition="0">
        <references count="3">
          <reference field="0" count="1" selected="0">
            <x v="270"/>
          </reference>
          <reference field="1" count="1" selected="0">
            <x v="745"/>
          </reference>
          <reference field="2" count="1">
            <x v="746"/>
          </reference>
        </references>
      </pivotArea>
    </format>
    <format dxfId="4596">
      <pivotArea dataOnly="0" labelOnly="1" fieldPosition="0">
        <references count="3">
          <reference field="0" count="1" selected="0">
            <x v="271"/>
          </reference>
          <reference field="1" count="1" selected="0">
            <x v="746"/>
          </reference>
          <reference field="2" count="1">
            <x v="747"/>
          </reference>
        </references>
      </pivotArea>
    </format>
    <format dxfId="4595">
      <pivotArea dataOnly="0" labelOnly="1" fieldPosition="0">
        <references count="3">
          <reference field="0" count="1" selected="0">
            <x v="272"/>
          </reference>
          <reference field="1" count="1" selected="0">
            <x v="747"/>
          </reference>
          <reference field="2" count="1">
            <x v="748"/>
          </reference>
        </references>
      </pivotArea>
    </format>
    <format dxfId="4594">
      <pivotArea dataOnly="0" labelOnly="1" fieldPosition="0">
        <references count="3">
          <reference field="0" count="1" selected="0">
            <x v="273"/>
          </reference>
          <reference field="1" count="1" selected="0">
            <x v="748"/>
          </reference>
          <reference field="2" count="1">
            <x v="749"/>
          </reference>
        </references>
      </pivotArea>
    </format>
    <format dxfId="4593">
      <pivotArea dataOnly="0" labelOnly="1" fieldPosition="0">
        <references count="3">
          <reference field="0" count="1" selected="0">
            <x v="274"/>
          </reference>
          <reference field="1" count="1" selected="0">
            <x v="749"/>
          </reference>
          <reference field="2" count="1">
            <x v="750"/>
          </reference>
        </references>
      </pivotArea>
    </format>
    <format dxfId="4592">
      <pivotArea dataOnly="0" labelOnly="1" fieldPosition="0">
        <references count="3">
          <reference field="0" count="1" selected="0">
            <x v="275"/>
          </reference>
          <reference field="1" count="1" selected="0">
            <x v="750"/>
          </reference>
          <reference field="2" count="1">
            <x v="751"/>
          </reference>
        </references>
      </pivotArea>
    </format>
    <format dxfId="4591">
      <pivotArea dataOnly="0" labelOnly="1" fieldPosition="0">
        <references count="3">
          <reference field="0" count="1" selected="0">
            <x v="276"/>
          </reference>
          <reference field="1" count="1" selected="0">
            <x v="751"/>
          </reference>
          <reference field="2" count="1">
            <x v="752"/>
          </reference>
        </references>
      </pivotArea>
    </format>
    <format dxfId="4590">
      <pivotArea dataOnly="0" labelOnly="1" fieldPosition="0">
        <references count="3">
          <reference field="0" count="1" selected="0">
            <x v="277"/>
          </reference>
          <reference field="1" count="1" selected="0">
            <x v="752"/>
          </reference>
          <reference field="2" count="1">
            <x v="753"/>
          </reference>
        </references>
      </pivotArea>
    </format>
    <format dxfId="4589">
      <pivotArea dataOnly="0" labelOnly="1" fieldPosition="0">
        <references count="3">
          <reference field="0" count="1" selected="0">
            <x v="278"/>
          </reference>
          <reference field="1" count="1" selected="0">
            <x v="753"/>
          </reference>
          <reference field="2" count="1">
            <x v="754"/>
          </reference>
        </references>
      </pivotArea>
    </format>
    <format dxfId="4588">
      <pivotArea dataOnly="0" labelOnly="1" fieldPosition="0">
        <references count="3">
          <reference field="0" count="1" selected="0">
            <x v="279"/>
          </reference>
          <reference field="1" count="1" selected="0">
            <x v="754"/>
          </reference>
          <reference field="2" count="1">
            <x v="755"/>
          </reference>
        </references>
      </pivotArea>
    </format>
    <format dxfId="4587">
      <pivotArea dataOnly="0" labelOnly="1" fieldPosition="0">
        <references count="3">
          <reference field="0" count="1" selected="0">
            <x v="280"/>
          </reference>
          <reference field="1" count="1" selected="0">
            <x v="755"/>
          </reference>
          <reference field="2" count="1">
            <x v="756"/>
          </reference>
        </references>
      </pivotArea>
    </format>
    <format dxfId="4586">
      <pivotArea dataOnly="0" labelOnly="1" fieldPosition="0">
        <references count="3">
          <reference field="0" count="1" selected="0">
            <x v="281"/>
          </reference>
          <reference field="1" count="1" selected="0">
            <x v="756"/>
          </reference>
          <reference field="2" count="1">
            <x v="757"/>
          </reference>
        </references>
      </pivotArea>
    </format>
    <format dxfId="4585">
      <pivotArea dataOnly="0" labelOnly="1" fieldPosition="0">
        <references count="3">
          <reference field="0" count="1" selected="0">
            <x v="282"/>
          </reference>
          <reference field="1" count="1" selected="0">
            <x v="757"/>
          </reference>
          <reference field="2" count="1">
            <x v="758"/>
          </reference>
        </references>
      </pivotArea>
    </format>
    <format dxfId="4584">
      <pivotArea dataOnly="0" labelOnly="1" fieldPosition="0">
        <references count="3">
          <reference field="0" count="1" selected="0">
            <x v="283"/>
          </reference>
          <reference field="1" count="1" selected="0">
            <x v="758"/>
          </reference>
          <reference field="2" count="1">
            <x v="759"/>
          </reference>
        </references>
      </pivotArea>
    </format>
    <format dxfId="4583">
      <pivotArea dataOnly="0" labelOnly="1" fieldPosition="0">
        <references count="3">
          <reference field="0" count="1" selected="0">
            <x v="284"/>
          </reference>
          <reference field="1" count="1" selected="0">
            <x v="759"/>
          </reference>
          <reference field="2" count="1">
            <x v="760"/>
          </reference>
        </references>
      </pivotArea>
    </format>
    <format dxfId="4582">
      <pivotArea dataOnly="0" labelOnly="1" fieldPosition="0">
        <references count="3">
          <reference field="0" count="1" selected="0">
            <x v="285"/>
          </reference>
          <reference field="1" count="1" selected="0">
            <x v="760"/>
          </reference>
          <reference field="2" count="1">
            <x v="761"/>
          </reference>
        </references>
      </pivotArea>
    </format>
    <format dxfId="4581">
      <pivotArea dataOnly="0" labelOnly="1" fieldPosition="0">
        <references count="3">
          <reference field="0" count="1" selected="0">
            <x v="286"/>
          </reference>
          <reference field="1" count="1" selected="0">
            <x v="761"/>
          </reference>
          <reference field="2" count="1">
            <x v="762"/>
          </reference>
        </references>
      </pivotArea>
    </format>
    <format dxfId="4580">
      <pivotArea dataOnly="0" labelOnly="1" fieldPosition="0">
        <references count="3">
          <reference field="0" count="1" selected="0">
            <x v="287"/>
          </reference>
          <reference field="1" count="1" selected="0">
            <x v="762"/>
          </reference>
          <reference field="2" count="1">
            <x v="763"/>
          </reference>
        </references>
      </pivotArea>
    </format>
    <format dxfId="4579">
      <pivotArea dataOnly="0" labelOnly="1" fieldPosition="0">
        <references count="3">
          <reference field="0" count="1" selected="0">
            <x v="288"/>
          </reference>
          <reference field="1" count="1" selected="0">
            <x v="763"/>
          </reference>
          <reference field="2" count="1">
            <x v="764"/>
          </reference>
        </references>
      </pivotArea>
    </format>
    <format dxfId="4578">
      <pivotArea dataOnly="0" labelOnly="1" fieldPosition="0">
        <references count="3">
          <reference field="0" count="1" selected="0">
            <x v="289"/>
          </reference>
          <reference field="1" count="1" selected="0">
            <x v="764"/>
          </reference>
          <reference field="2" count="1">
            <x v="765"/>
          </reference>
        </references>
      </pivotArea>
    </format>
    <format dxfId="4577">
      <pivotArea dataOnly="0" labelOnly="1" fieldPosition="0">
        <references count="3">
          <reference field="0" count="1" selected="0">
            <x v="290"/>
          </reference>
          <reference field="1" count="1" selected="0">
            <x v="765"/>
          </reference>
          <reference field="2" count="1">
            <x v="766"/>
          </reference>
        </references>
      </pivotArea>
    </format>
    <format dxfId="4576">
      <pivotArea dataOnly="0" labelOnly="1" fieldPosition="0">
        <references count="3">
          <reference field="0" count="1" selected="0">
            <x v="291"/>
          </reference>
          <reference field="1" count="1" selected="0">
            <x v="766"/>
          </reference>
          <reference field="2" count="1">
            <x v="767"/>
          </reference>
        </references>
      </pivotArea>
    </format>
    <format dxfId="4575">
      <pivotArea dataOnly="0" labelOnly="1" fieldPosition="0">
        <references count="3">
          <reference field="0" count="1" selected="0">
            <x v="292"/>
          </reference>
          <reference field="1" count="1" selected="0">
            <x v="767"/>
          </reference>
          <reference field="2" count="1">
            <x v="768"/>
          </reference>
        </references>
      </pivotArea>
    </format>
    <format dxfId="4574">
      <pivotArea dataOnly="0" labelOnly="1" fieldPosition="0">
        <references count="3">
          <reference field="0" count="1" selected="0">
            <x v="293"/>
          </reference>
          <reference field="1" count="1" selected="0">
            <x v="768"/>
          </reference>
          <reference field="2" count="1">
            <x v="769"/>
          </reference>
        </references>
      </pivotArea>
    </format>
    <format dxfId="4573">
      <pivotArea dataOnly="0" labelOnly="1" fieldPosition="0">
        <references count="3">
          <reference field="0" count="1" selected="0">
            <x v="294"/>
          </reference>
          <reference field="1" count="1" selected="0">
            <x v="769"/>
          </reference>
          <reference field="2" count="1">
            <x v="770"/>
          </reference>
        </references>
      </pivotArea>
    </format>
    <format dxfId="4572">
      <pivotArea dataOnly="0" labelOnly="1" fieldPosition="0">
        <references count="3">
          <reference field="0" count="1" selected="0">
            <x v="295"/>
          </reference>
          <reference field="1" count="1" selected="0">
            <x v="770"/>
          </reference>
          <reference field="2" count="1">
            <x v="771"/>
          </reference>
        </references>
      </pivotArea>
    </format>
    <format dxfId="4571">
      <pivotArea dataOnly="0" labelOnly="1" fieldPosition="0">
        <references count="3">
          <reference field="0" count="1" selected="0">
            <x v="296"/>
          </reference>
          <reference field="1" count="1" selected="0">
            <x v="771"/>
          </reference>
          <reference field="2" count="1">
            <x v="772"/>
          </reference>
        </references>
      </pivotArea>
    </format>
    <format dxfId="4570">
      <pivotArea dataOnly="0" labelOnly="1" fieldPosition="0">
        <references count="3">
          <reference field="0" count="1" selected="0">
            <x v="297"/>
          </reference>
          <reference field="1" count="1" selected="0">
            <x v="772"/>
          </reference>
          <reference field="2" count="1">
            <x v="773"/>
          </reference>
        </references>
      </pivotArea>
    </format>
    <format dxfId="4569">
      <pivotArea dataOnly="0" labelOnly="1" fieldPosition="0">
        <references count="3">
          <reference field="0" count="1" selected="0">
            <x v="298"/>
          </reference>
          <reference field="1" count="1" selected="0">
            <x v="773"/>
          </reference>
          <reference field="2" count="1">
            <x v="774"/>
          </reference>
        </references>
      </pivotArea>
    </format>
    <format dxfId="4568">
      <pivotArea dataOnly="0" labelOnly="1" fieldPosition="0">
        <references count="3">
          <reference field="0" count="1" selected="0">
            <x v="299"/>
          </reference>
          <reference field="1" count="1" selected="0">
            <x v="774"/>
          </reference>
          <reference field="2" count="1">
            <x v="775"/>
          </reference>
        </references>
      </pivotArea>
    </format>
    <format dxfId="4567">
      <pivotArea dataOnly="0" labelOnly="1" fieldPosition="0">
        <references count="3">
          <reference field="0" count="1" selected="0">
            <x v="300"/>
          </reference>
          <reference field="1" count="1" selected="0">
            <x v="775"/>
          </reference>
          <reference field="2" count="1">
            <x v="776"/>
          </reference>
        </references>
      </pivotArea>
    </format>
    <format dxfId="4566">
      <pivotArea dataOnly="0" labelOnly="1" fieldPosition="0">
        <references count="3">
          <reference field="0" count="1" selected="0">
            <x v="301"/>
          </reference>
          <reference field="1" count="1" selected="0">
            <x v="776"/>
          </reference>
          <reference field="2" count="1">
            <x v="777"/>
          </reference>
        </references>
      </pivotArea>
    </format>
    <format dxfId="4565">
      <pivotArea dataOnly="0" labelOnly="1" fieldPosition="0">
        <references count="3">
          <reference field="0" count="1" selected="0">
            <x v="302"/>
          </reference>
          <reference field="1" count="1" selected="0">
            <x v="777"/>
          </reference>
          <reference field="2" count="1">
            <x v="778"/>
          </reference>
        </references>
      </pivotArea>
    </format>
    <format dxfId="4564">
      <pivotArea dataOnly="0" labelOnly="1" fieldPosition="0">
        <references count="3">
          <reference field="0" count="1" selected="0">
            <x v="303"/>
          </reference>
          <reference field="1" count="1" selected="0">
            <x v="778"/>
          </reference>
          <reference field="2" count="1">
            <x v="779"/>
          </reference>
        </references>
      </pivotArea>
    </format>
    <format dxfId="4563">
      <pivotArea dataOnly="0" labelOnly="1" fieldPosition="0">
        <references count="3">
          <reference field="0" count="1" selected="0">
            <x v="304"/>
          </reference>
          <reference field="1" count="1" selected="0">
            <x v="779"/>
          </reference>
          <reference field="2" count="1">
            <x v="780"/>
          </reference>
        </references>
      </pivotArea>
    </format>
    <format dxfId="4562">
      <pivotArea dataOnly="0" labelOnly="1" fieldPosition="0">
        <references count="3">
          <reference field="0" count="1" selected="0">
            <x v="305"/>
          </reference>
          <reference field="1" count="1" selected="0">
            <x v="780"/>
          </reference>
          <reference field="2" count="1">
            <x v="781"/>
          </reference>
        </references>
      </pivotArea>
    </format>
    <format dxfId="4561">
      <pivotArea dataOnly="0" labelOnly="1" fieldPosition="0">
        <references count="3">
          <reference field="0" count="1" selected="0">
            <x v="306"/>
          </reference>
          <reference field="1" count="1" selected="0">
            <x v="781"/>
          </reference>
          <reference field="2" count="1">
            <x v="782"/>
          </reference>
        </references>
      </pivotArea>
    </format>
    <format dxfId="4560">
      <pivotArea dataOnly="0" labelOnly="1" fieldPosition="0">
        <references count="3">
          <reference field="0" count="1" selected="0">
            <x v="307"/>
          </reference>
          <reference field="1" count="1" selected="0">
            <x v="782"/>
          </reference>
          <reference field="2" count="1">
            <x v="783"/>
          </reference>
        </references>
      </pivotArea>
    </format>
    <format dxfId="4559">
      <pivotArea dataOnly="0" labelOnly="1" fieldPosition="0">
        <references count="3">
          <reference field="0" count="1" selected="0">
            <x v="308"/>
          </reference>
          <reference field="1" count="1" selected="0">
            <x v="783"/>
          </reference>
          <reference field="2" count="1">
            <x v="784"/>
          </reference>
        </references>
      </pivotArea>
    </format>
    <format dxfId="4558">
      <pivotArea dataOnly="0" labelOnly="1" fieldPosition="0">
        <references count="3">
          <reference field="0" count="1" selected="0">
            <x v="309"/>
          </reference>
          <reference field="1" count="1" selected="0">
            <x v="784"/>
          </reference>
          <reference field="2" count="1">
            <x v="785"/>
          </reference>
        </references>
      </pivotArea>
    </format>
    <format dxfId="4557">
      <pivotArea dataOnly="0" labelOnly="1" fieldPosition="0">
        <references count="3">
          <reference field="0" count="1" selected="0">
            <x v="310"/>
          </reference>
          <reference field="1" count="1" selected="0">
            <x v="785"/>
          </reference>
          <reference field="2" count="1">
            <x v="786"/>
          </reference>
        </references>
      </pivotArea>
    </format>
    <format dxfId="4556">
      <pivotArea dataOnly="0" labelOnly="1" fieldPosition="0">
        <references count="3">
          <reference field="0" count="1" selected="0">
            <x v="311"/>
          </reference>
          <reference field="1" count="1" selected="0">
            <x v="786"/>
          </reference>
          <reference field="2" count="1">
            <x v="787"/>
          </reference>
        </references>
      </pivotArea>
    </format>
    <format dxfId="4555">
      <pivotArea dataOnly="0" labelOnly="1" fieldPosition="0">
        <references count="3">
          <reference field="0" count="1" selected="0">
            <x v="312"/>
          </reference>
          <reference field="1" count="1" selected="0">
            <x v="787"/>
          </reference>
          <reference field="2" count="1">
            <x v="788"/>
          </reference>
        </references>
      </pivotArea>
    </format>
    <format dxfId="4554">
      <pivotArea dataOnly="0" labelOnly="1" fieldPosition="0">
        <references count="3">
          <reference field="0" count="1" selected="0">
            <x v="313"/>
          </reference>
          <reference field="1" count="1" selected="0">
            <x v="788"/>
          </reference>
          <reference field="2" count="1">
            <x v="789"/>
          </reference>
        </references>
      </pivotArea>
    </format>
    <format dxfId="4553">
      <pivotArea dataOnly="0" labelOnly="1" fieldPosition="0">
        <references count="3">
          <reference field="0" count="1" selected="0">
            <x v="314"/>
          </reference>
          <reference field="1" count="1" selected="0">
            <x v="789"/>
          </reference>
          <reference field="2" count="1">
            <x v="790"/>
          </reference>
        </references>
      </pivotArea>
    </format>
    <format dxfId="4552">
      <pivotArea dataOnly="0" labelOnly="1" fieldPosition="0">
        <references count="3">
          <reference field="0" count="1" selected="0">
            <x v="315"/>
          </reference>
          <reference field="1" count="1" selected="0">
            <x v="790"/>
          </reference>
          <reference field="2" count="1">
            <x v="791"/>
          </reference>
        </references>
      </pivotArea>
    </format>
    <format dxfId="4551">
      <pivotArea dataOnly="0" labelOnly="1" fieldPosition="0">
        <references count="3">
          <reference field="0" count="1" selected="0">
            <x v="316"/>
          </reference>
          <reference field="1" count="1" selected="0">
            <x v="791"/>
          </reference>
          <reference field="2" count="1">
            <x v="792"/>
          </reference>
        </references>
      </pivotArea>
    </format>
    <format dxfId="4550">
      <pivotArea dataOnly="0" labelOnly="1" fieldPosition="0">
        <references count="3">
          <reference field="0" count="1" selected="0">
            <x v="317"/>
          </reference>
          <reference field="1" count="1" selected="0">
            <x v="792"/>
          </reference>
          <reference field="2" count="1">
            <x v="793"/>
          </reference>
        </references>
      </pivotArea>
    </format>
    <format dxfId="4549">
      <pivotArea dataOnly="0" labelOnly="1" fieldPosition="0">
        <references count="3">
          <reference field="0" count="1" selected="0">
            <x v="318"/>
          </reference>
          <reference field="1" count="1" selected="0">
            <x v="793"/>
          </reference>
          <reference field="2" count="1">
            <x v="794"/>
          </reference>
        </references>
      </pivotArea>
    </format>
    <format dxfId="4548">
      <pivotArea dataOnly="0" labelOnly="1" fieldPosition="0">
        <references count="3">
          <reference field="0" count="1" selected="0">
            <x v="319"/>
          </reference>
          <reference field="1" count="1" selected="0">
            <x v="794"/>
          </reference>
          <reference field="2" count="1">
            <x v="795"/>
          </reference>
        </references>
      </pivotArea>
    </format>
    <format dxfId="4547">
      <pivotArea dataOnly="0" labelOnly="1" fieldPosition="0">
        <references count="3">
          <reference field="0" count="1" selected="0">
            <x v="320"/>
          </reference>
          <reference field="1" count="1" selected="0">
            <x v="795"/>
          </reference>
          <reference field="2" count="1">
            <x v="796"/>
          </reference>
        </references>
      </pivotArea>
    </format>
    <format dxfId="4546">
      <pivotArea dataOnly="0" labelOnly="1" fieldPosition="0">
        <references count="3">
          <reference field="0" count="1" selected="0">
            <x v="321"/>
          </reference>
          <reference field="1" count="1" selected="0">
            <x v="796"/>
          </reference>
          <reference field="2" count="1">
            <x v="797"/>
          </reference>
        </references>
      </pivotArea>
    </format>
    <format dxfId="4545">
      <pivotArea dataOnly="0" labelOnly="1" fieldPosition="0">
        <references count="3">
          <reference field="0" count="1" selected="0">
            <x v="322"/>
          </reference>
          <reference field="1" count="1" selected="0">
            <x v="797"/>
          </reference>
          <reference field="2" count="1">
            <x v="798"/>
          </reference>
        </references>
      </pivotArea>
    </format>
    <format dxfId="4544">
      <pivotArea dataOnly="0" labelOnly="1" fieldPosition="0">
        <references count="3">
          <reference field="0" count="1" selected="0">
            <x v="323"/>
          </reference>
          <reference field="1" count="1" selected="0">
            <x v="798"/>
          </reference>
          <reference field="2" count="1">
            <x v="799"/>
          </reference>
        </references>
      </pivotArea>
    </format>
    <format dxfId="4543">
      <pivotArea dataOnly="0" labelOnly="1" fieldPosition="0">
        <references count="3">
          <reference field="0" count="1" selected="0">
            <x v="324"/>
          </reference>
          <reference field="1" count="1" selected="0">
            <x v="799"/>
          </reference>
          <reference field="2" count="1">
            <x v="800"/>
          </reference>
        </references>
      </pivotArea>
    </format>
    <format dxfId="4542">
      <pivotArea dataOnly="0" labelOnly="1" fieldPosition="0">
        <references count="3">
          <reference field="0" count="1" selected="0">
            <x v="325"/>
          </reference>
          <reference field="1" count="1" selected="0">
            <x v="800"/>
          </reference>
          <reference field="2" count="1">
            <x v="801"/>
          </reference>
        </references>
      </pivotArea>
    </format>
    <format dxfId="4541">
      <pivotArea dataOnly="0" labelOnly="1" fieldPosition="0">
        <references count="3">
          <reference field="0" count="1" selected="0">
            <x v="326"/>
          </reference>
          <reference field="1" count="1" selected="0">
            <x v="801"/>
          </reference>
          <reference field="2" count="1">
            <x v="802"/>
          </reference>
        </references>
      </pivotArea>
    </format>
    <format dxfId="4540">
      <pivotArea dataOnly="0" labelOnly="1" fieldPosition="0">
        <references count="3">
          <reference field="0" count="1" selected="0">
            <x v="327"/>
          </reference>
          <reference field="1" count="1" selected="0">
            <x v="802"/>
          </reference>
          <reference field="2" count="1">
            <x v="803"/>
          </reference>
        </references>
      </pivotArea>
    </format>
    <format dxfId="4539">
      <pivotArea dataOnly="0" labelOnly="1" fieldPosition="0">
        <references count="3">
          <reference field="0" count="1" selected="0">
            <x v="328"/>
          </reference>
          <reference field="1" count="1" selected="0">
            <x v="803"/>
          </reference>
          <reference field="2" count="1">
            <x v="804"/>
          </reference>
        </references>
      </pivotArea>
    </format>
    <format dxfId="4538">
      <pivotArea dataOnly="0" labelOnly="1" fieldPosition="0">
        <references count="3">
          <reference field="0" count="1" selected="0">
            <x v="329"/>
          </reference>
          <reference field="1" count="1" selected="0">
            <x v="804"/>
          </reference>
          <reference field="2" count="1">
            <x v="805"/>
          </reference>
        </references>
      </pivotArea>
    </format>
    <format dxfId="4537">
      <pivotArea dataOnly="0" labelOnly="1" fieldPosition="0">
        <references count="3">
          <reference field="0" count="1" selected="0">
            <x v="330"/>
          </reference>
          <reference field="1" count="1" selected="0">
            <x v="805"/>
          </reference>
          <reference field="2" count="1">
            <x v="806"/>
          </reference>
        </references>
      </pivotArea>
    </format>
    <format dxfId="4536">
      <pivotArea dataOnly="0" labelOnly="1" fieldPosition="0">
        <references count="3">
          <reference field="0" count="1" selected="0">
            <x v="331"/>
          </reference>
          <reference field="1" count="1" selected="0">
            <x v="806"/>
          </reference>
          <reference field="2" count="1">
            <x v="807"/>
          </reference>
        </references>
      </pivotArea>
    </format>
    <format dxfId="4535">
      <pivotArea dataOnly="0" labelOnly="1" fieldPosition="0">
        <references count="3">
          <reference field="0" count="1" selected="0">
            <x v="332"/>
          </reference>
          <reference field="1" count="1" selected="0">
            <x v="807"/>
          </reference>
          <reference field="2" count="1">
            <x v="808"/>
          </reference>
        </references>
      </pivotArea>
    </format>
    <format dxfId="4534">
      <pivotArea dataOnly="0" labelOnly="1" fieldPosition="0">
        <references count="3">
          <reference field="0" count="1" selected="0">
            <x v="333"/>
          </reference>
          <reference field="1" count="1" selected="0">
            <x v="808"/>
          </reference>
          <reference field="2" count="1">
            <x v="809"/>
          </reference>
        </references>
      </pivotArea>
    </format>
    <format dxfId="4533">
      <pivotArea dataOnly="0" labelOnly="1" fieldPosition="0">
        <references count="3">
          <reference field="0" count="1" selected="0">
            <x v="334"/>
          </reference>
          <reference field="1" count="1" selected="0">
            <x v="809"/>
          </reference>
          <reference field="2" count="1">
            <x v="810"/>
          </reference>
        </references>
      </pivotArea>
    </format>
    <format dxfId="4532">
      <pivotArea dataOnly="0" labelOnly="1" fieldPosition="0">
        <references count="3">
          <reference field="0" count="1" selected="0">
            <x v="335"/>
          </reference>
          <reference field="1" count="1" selected="0">
            <x v="810"/>
          </reference>
          <reference field="2" count="1">
            <x v="811"/>
          </reference>
        </references>
      </pivotArea>
    </format>
    <format dxfId="4531">
      <pivotArea dataOnly="0" labelOnly="1" fieldPosition="0">
        <references count="3">
          <reference field="0" count="1" selected="0">
            <x v="336"/>
          </reference>
          <reference field="1" count="1" selected="0">
            <x v="811"/>
          </reference>
          <reference field="2" count="1">
            <x v="812"/>
          </reference>
        </references>
      </pivotArea>
    </format>
    <format dxfId="4530">
      <pivotArea dataOnly="0" labelOnly="1" fieldPosition="0">
        <references count="3">
          <reference field="0" count="1" selected="0">
            <x v="337"/>
          </reference>
          <reference field="1" count="1" selected="0">
            <x v="812"/>
          </reference>
          <reference field="2" count="1">
            <x v="813"/>
          </reference>
        </references>
      </pivotArea>
    </format>
    <format dxfId="4529">
      <pivotArea dataOnly="0" labelOnly="1" fieldPosition="0">
        <references count="3">
          <reference field="0" count="1" selected="0">
            <x v="338"/>
          </reference>
          <reference field="1" count="1" selected="0">
            <x v="813"/>
          </reference>
          <reference field="2" count="1">
            <x v="814"/>
          </reference>
        </references>
      </pivotArea>
    </format>
    <format dxfId="4528">
      <pivotArea dataOnly="0" labelOnly="1" fieldPosition="0">
        <references count="3">
          <reference field="0" count="1" selected="0">
            <x v="339"/>
          </reference>
          <reference field="1" count="1" selected="0">
            <x v="814"/>
          </reference>
          <reference field="2" count="1">
            <x v="815"/>
          </reference>
        </references>
      </pivotArea>
    </format>
    <format dxfId="4527">
      <pivotArea dataOnly="0" labelOnly="1" fieldPosition="0">
        <references count="3">
          <reference field="0" count="1" selected="0">
            <x v="340"/>
          </reference>
          <reference field="1" count="1" selected="0">
            <x v="815"/>
          </reference>
          <reference field="2" count="1">
            <x v="816"/>
          </reference>
        </references>
      </pivotArea>
    </format>
    <format dxfId="4526">
      <pivotArea dataOnly="0" labelOnly="1" fieldPosition="0">
        <references count="3">
          <reference field="0" count="1" selected="0">
            <x v="341"/>
          </reference>
          <reference field="1" count="1" selected="0">
            <x v="816"/>
          </reference>
          <reference field="2" count="1">
            <x v="817"/>
          </reference>
        </references>
      </pivotArea>
    </format>
    <format dxfId="4525">
      <pivotArea dataOnly="0" labelOnly="1" fieldPosition="0">
        <references count="3">
          <reference field="0" count="1" selected="0">
            <x v="342"/>
          </reference>
          <reference field="1" count="1" selected="0">
            <x v="817"/>
          </reference>
          <reference field="2" count="1">
            <x v="818"/>
          </reference>
        </references>
      </pivotArea>
    </format>
    <format dxfId="4524">
      <pivotArea dataOnly="0" labelOnly="1" fieldPosition="0">
        <references count="3">
          <reference field="0" count="1" selected="0">
            <x v="343"/>
          </reference>
          <reference field="1" count="1" selected="0">
            <x v="818"/>
          </reference>
          <reference field="2" count="1">
            <x v="819"/>
          </reference>
        </references>
      </pivotArea>
    </format>
    <format dxfId="4523">
      <pivotArea dataOnly="0" labelOnly="1" fieldPosition="0">
        <references count="3">
          <reference field="0" count="1" selected="0">
            <x v="344"/>
          </reference>
          <reference field="1" count="1" selected="0">
            <x v="819"/>
          </reference>
          <reference field="2" count="1">
            <x v="820"/>
          </reference>
        </references>
      </pivotArea>
    </format>
    <format dxfId="4522">
      <pivotArea dataOnly="0" labelOnly="1" fieldPosition="0">
        <references count="3">
          <reference field="0" count="1" selected="0">
            <x v="345"/>
          </reference>
          <reference field="1" count="1" selected="0">
            <x v="820"/>
          </reference>
          <reference field="2" count="1">
            <x v="821"/>
          </reference>
        </references>
      </pivotArea>
    </format>
    <format dxfId="4521">
      <pivotArea dataOnly="0" labelOnly="1" fieldPosition="0">
        <references count="3">
          <reference field="0" count="1" selected="0">
            <x v="346"/>
          </reference>
          <reference field="1" count="1" selected="0">
            <x v="821"/>
          </reference>
          <reference field="2" count="1">
            <x v="822"/>
          </reference>
        </references>
      </pivotArea>
    </format>
    <format dxfId="4520">
      <pivotArea dataOnly="0" labelOnly="1" fieldPosition="0">
        <references count="3">
          <reference field="0" count="1" selected="0">
            <x v="347"/>
          </reference>
          <reference field="1" count="1" selected="0">
            <x v="822"/>
          </reference>
          <reference field="2" count="1">
            <x v="823"/>
          </reference>
        </references>
      </pivotArea>
    </format>
    <format dxfId="4519">
      <pivotArea dataOnly="0" labelOnly="1" fieldPosition="0">
        <references count="3">
          <reference field="0" count="1" selected="0">
            <x v="348"/>
          </reference>
          <reference field="1" count="1" selected="0">
            <x v="823"/>
          </reference>
          <reference field="2" count="1">
            <x v="824"/>
          </reference>
        </references>
      </pivotArea>
    </format>
    <format dxfId="4518">
      <pivotArea dataOnly="0" labelOnly="1" fieldPosition="0">
        <references count="3">
          <reference field="0" count="1" selected="0">
            <x v="349"/>
          </reference>
          <reference field="1" count="1" selected="0">
            <x v="824"/>
          </reference>
          <reference field="2" count="1">
            <x v="825"/>
          </reference>
        </references>
      </pivotArea>
    </format>
    <format dxfId="4517">
      <pivotArea dataOnly="0" labelOnly="1" fieldPosition="0">
        <references count="3">
          <reference field="0" count="1" selected="0">
            <x v="350"/>
          </reference>
          <reference field="1" count="1" selected="0">
            <x v="825"/>
          </reference>
          <reference field="2" count="1">
            <x v="826"/>
          </reference>
        </references>
      </pivotArea>
    </format>
    <format dxfId="4516">
      <pivotArea dataOnly="0" labelOnly="1" fieldPosition="0">
        <references count="3">
          <reference field="0" count="1" selected="0">
            <x v="351"/>
          </reference>
          <reference field="1" count="1" selected="0">
            <x v="826"/>
          </reference>
          <reference field="2" count="1">
            <x v="827"/>
          </reference>
        </references>
      </pivotArea>
    </format>
    <format dxfId="4515">
      <pivotArea dataOnly="0" labelOnly="1" fieldPosition="0">
        <references count="3">
          <reference field="0" count="1" selected="0">
            <x v="352"/>
          </reference>
          <reference field="1" count="1" selected="0">
            <x v="827"/>
          </reference>
          <reference field="2" count="1">
            <x v="828"/>
          </reference>
        </references>
      </pivotArea>
    </format>
    <format dxfId="4514">
      <pivotArea dataOnly="0" labelOnly="1" fieldPosition="0">
        <references count="3">
          <reference field="0" count="1" selected="0">
            <x v="353"/>
          </reference>
          <reference field="1" count="1" selected="0">
            <x v="828"/>
          </reference>
          <reference field="2" count="1">
            <x v="829"/>
          </reference>
        </references>
      </pivotArea>
    </format>
    <format dxfId="4513">
      <pivotArea dataOnly="0" labelOnly="1" fieldPosition="0">
        <references count="3">
          <reference field="0" count="1" selected="0">
            <x v="354"/>
          </reference>
          <reference field="1" count="1" selected="0">
            <x v="829"/>
          </reference>
          <reference field="2" count="1">
            <x v="830"/>
          </reference>
        </references>
      </pivotArea>
    </format>
    <format dxfId="4512">
      <pivotArea dataOnly="0" labelOnly="1" fieldPosition="0">
        <references count="3">
          <reference field="0" count="1" selected="0">
            <x v="355"/>
          </reference>
          <reference field="1" count="1" selected="0">
            <x v="830"/>
          </reference>
          <reference field="2" count="1">
            <x v="831"/>
          </reference>
        </references>
      </pivotArea>
    </format>
    <format dxfId="4511">
      <pivotArea dataOnly="0" labelOnly="1" fieldPosition="0">
        <references count="3">
          <reference field="0" count="1" selected="0">
            <x v="356"/>
          </reference>
          <reference field="1" count="1" selected="0">
            <x v="831"/>
          </reference>
          <reference field="2" count="1">
            <x v="832"/>
          </reference>
        </references>
      </pivotArea>
    </format>
    <format dxfId="4510">
      <pivotArea dataOnly="0" labelOnly="1" fieldPosition="0">
        <references count="3">
          <reference field="0" count="1" selected="0">
            <x v="357"/>
          </reference>
          <reference field="1" count="1" selected="0">
            <x v="832"/>
          </reference>
          <reference field="2" count="1">
            <x v="833"/>
          </reference>
        </references>
      </pivotArea>
    </format>
    <format dxfId="4509">
      <pivotArea dataOnly="0" labelOnly="1" fieldPosition="0">
        <references count="3">
          <reference field="0" count="1" selected="0">
            <x v="358"/>
          </reference>
          <reference field="1" count="1" selected="0">
            <x v="833"/>
          </reference>
          <reference field="2" count="1">
            <x v="834"/>
          </reference>
        </references>
      </pivotArea>
    </format>
    <format dxfId="4508">
      <pivotArea dataOnly="0" labelOnly="1" fieldPosition="0">
        <references count="3">
          <reference field="0" count="1" selected="0">
            <x v="359"/>
          </reference>
          <reference field="1" count="1" selected="0">
            <x v="834"/>
          </reference>
          <reference field="2" count="1">
            <x v="835"/>
          </reference>
        </references>
      </pivotArea>
    </format>
    <format dxfId="4507">
      <pivotArea dataOnly="0" labelOnly="1" fieldPosition="0">
        <references count="3">
          <reference field="0" count="1" selected="0">
            <x v="360"/>
          </reference>
          <reference field="1" count="1" selected="0">
            <x v="835"/>
          </reference>
          <reference field="2" count="1">
            <x v="836"/>
          </reference>
        </references>
      </pivotArea>
    </format>
    <format dxfId="4506">
      <pivotArea dataOnly="0" labelOnly="1" fieldPosition="0">
        <references count="3">
          <reference field="0" count="1" selected="0">
            <x v="361"/>
          </reference>
          <reference field="1" count="1" selected="0">
            <x v="836"/>
          </reference>
          <reference field="2" count="1">
            <x v="837"/>
          </reference>
        </references>
      </pivotArea>
    </format>
    <format dxfId="4505">
      <pivotArea dataOnly="0" labelOnly="1" fieldPosition="0">
        <references count="3">
          <reference field="0" count="1" selected="0">
            <x v="362"/>
          </reference>
          <reference field="1" count="1" selected="0">
            <x v="837"/>
          </reference>
          <reference field="2" count="1">
            <x v="838"/>
          </reference>
        </references>
      </pivotArea>
    </format>
    <format dxfId="4504">
      <pivotArea dataOnly="0" labelOnly="1" fieldPosition="0">
        <references count="3">
          <reference field="0" count="1" selected="0">
            <x v="363"/>
          </reference>
          <reference field="1" count="1" selected="0">
            <x v="838"/>
          </reference>
          <reference field="2" count="1">
            <x v="839"/>
          </reference>
        </references>
      </pivotArea>
    </format>
    <format dxfId="4503">
      <pivotArea dataOnly="0" labelOnly="1" fieldPosition="0">
        <references count="3">
          <reference field="0" count="1" selected="0">
            <x v="364"/>
          </reference>
          <reference field="1" count="1" selected="0">
            <x v="839"/>
          </reference>
          <reference field="2" count="1">
            <x v="840"/>
          </reference>
        </references>
      </pivotArea>
    </format>
    <format dxfId="4502">
      <pivotArea dataOnly="0" labelOnly="1" fieldPosition="0">
        <references count="3">
          <reference field="0" count="1" selected="0">
            <x v="365"/>
          </reference>
          <reference field="1" count="1" selected="0">
            <x v="840"/>
          </reference>
          <reference field="2" count="1">
            <x v="841"/>
          </reference>
        </references>
      </pivotArea>
    </format>
    <format dxfId="4501">
      <pivotArea dataOnly="0" labelOnly="1" fieldPosition="0">
        <references count="3">
          <reference field="0" count="1" selected="0">
            <x v="366"/>
          </reference>
          <reference field="1" count="1" selected="0">
            <x v="841"/>
          </reference>
          <reference field="2" count="1">
            <x v="842"/>
          </reference>
        </references>
      </pivotArea>
    </format>
    <format dxfId="4500">
      <pivotArea dataOnly="0" labelOnly="1" fieldPosition="0">
        <references count="3">
          <reference field="0" count="1" selected="0">
            <x v="367"/>
          </reference>
          <reference field="1" count="1" selected="0">
            <x v="842"/>
          </reference>
          <reference field="2" count="1">
            <x v="843"/>
          </reference>
        </references>
      </pivotArea>
    </format>
    <format dxfId="4499">
      <pivotArea dataOnly="0" labelOnly="1" fieldPosition="0">
        <references count="3">
          <reference field="0" count="1" selected="0">
            <x v="368"/>
          </reference>
          <reference field="1" count="1" selected="0">
            <x v="843"/>
          </reference>
          <reference field="2" count="1">
            <x v="844"/>
          </reference>
        </references>
      </pivotArea>
    </format>
    <format dxfId="4498">
      <pivotArea dataOnly="0" labelOnly="1" fieldPosition="0">
        <references count="3">
          <reference field="0" count="1" selected="0">
            <x v="369"/>
          </reference>
          <reference field="1" count="1" selected="0">
            <x v="844"/>
          </reference>
          <reference field="2" count="1">
            <x v="845"/>
          </reference>
        </references>
      </pivotArea>
    </format>
    <format dxfId="4497">
      <pivotArea dataOnly="0" labelOnly="1" fieldPosition="0">
        <references count="3">
          <reference field="0" count="1" selected="0">
            <x v="370"/>
          </reference>
          <reference field="1" count="1" selected="0">
            <x v="845"/>
          </reference>
          <reference field="2" count="1">
            <x v="846"/>
          </reference>
        </references>
      </pivotArea>
    </format>
    <format dxfId="4496">
      <pivotArea dataOnly="0" labelOnly="1" fieldPosition="0">
        <references count="3">
          <reference field="0" count="1" selected="0">
            <x v="371"/>
          </reference>
          <reference field="1" count="1" selected="0">
            <x v="846"/>
          </reference>
          <reference field="2" count="1">
            <x v="847"/>
          </reference>
        </references>
      </pivotArea>
    </format>
    <format dxfId="4495">
      <pivotArea dataOnly="0" labelOnly="1" fieldPosition="0">
        <references count="3">
          <reference field="0" count="1" selected="0">
            <x v="372"/>
          </reference>
          <reference field="1" count="1" selected="0">
            <x v="847"/>
          </reference>
          <reference field="2" count="1">
            <x v="848"/>
          </reference>
        </references>
      </pivotArea>
    </format>
    <format dxfId="4494">
      <pivotArea dataOnly="0" labelOnly="1" fieldPosition="0">
        <references count="3">
          <reference field="0" count="1" selected="0">
            <x v="373"/>
          </reference>
          <reference field="1" count="1" selected="0">
            <x v="848"/>
          </reference>
          <reference field="2" count="1">
            <x v="849"/>
          </reference>
        </references>
      </pivotArea>
    </format>
    <format dxfId="4493">
      <pivotArea dataOnly="0" labelOnly="1" fieldPosition="0">
        <references count="3">
          <reference field="0" count="1" selected="0">
            <x v="374"/>
          </reference>
          <reference field="1" count="1" selected="0">
            <x v="849"/>
          </reference>
          <reference field="2" count="1">
            <x v="850"/>
          </reference>
        </references>
      </pivotArea>
    </format>
    <format dxfId="4492">
      <pivotArea dataOnly="0" labelOnly="1" fieldPosition="0">
        <references count="3">
          <reference field="0" count="1" selected="0">
            <x v="375"/>
          </reference>
          <reference field="1" count="1" selected="0">
            <x v="850"/>
          </reference>
          <reference field="2" count="1">
            <x v="851"/>
          </reference>
        </references>
      </pivotArea>
    </format>
    <format dxfId="4491">
      <pivotArea dataOnly="0" labelOnly="1" fieldPosition="0">
        <references count="3">
          <reference field="0" count="1" selected="0">
            <x v="376"/>
          </reference>
          <reference field="1" count="1" selected="0">
            <x v="851"/>
          </reference>
          <reference field="2" count="1">
            <x v="852"/>
          </reference>
        </references>
      </pivotArea>
    </format>
    <format dxfId="4490">
      <pivotArea dataOnly="0" labelOnly="1" fieldPosition="0">
        <references count="3">
          <reference field="0" count="1" selected="0">
            <x v="377"/>
          </reference>
          <reference field="1" count="1" selected="0">
            <x v="852"/>
          </reference>
          <reference field="2" count="1">
            <x v="853"/>
          </reference>
        </references>
      </pivotArea>
    </format>
    <format dxfId="4489">
      <pivotArea dataOnly="0" labelOnly="1" fieldPosition="0">
        <references count="3">
          <reference field="0" count="1" selected="0">
            <x v="378"/>
          </reference>
          <reference field="1" count="1" selected="0">
            <x v="853"/>
          </reference>
          <reference field="2" count="1">
            <x v="854"/>
          </reference>
        </references>
      </pivotArea>
    </format>
    <format dxfId="4488">
      <pivotArea dataOnly="0" labelOnly="1" fieldPosition="0">
        <references count="3">
          <reference field="0" count="1" selected="0">
            <x v="379"/>
          </reference>
          <reference field="1" count="1" selected="0">
            <x v="854"/>
          </reference>
          <reference field="2" count="1">
            <x v="855"/>
          </reference>
        </references>
      </pivotArea>
    </format>
    <format dxfId="4487">
      <pivotArea dataOnly="0" labelOnly="1" fieldPosition="0">
        <references count="3">
          <reference field="0" count="1" selected="0">
            <x v="380"/>
          </reference>
          <reference field="1" count="1" selected="0">
            <x v="855"/>
          </reference>
          <reference field="2" count="1">
            <x v="856"/>
          </reference>
        </references>
      </pivotArea>
    </format>
    <format dxfId="4486">
      <pivotArea dataOnly="0" labelOnly="1" fieldPosition="0">
        <references count="3">
          <reference field="0" count="1" selected="0">
            <x v="381"/>
          </reference>
          <reference field="1" count="1" selected="0">
            <x v="856"/>
          </reference>
          <reference field="2" count="1">
            <x v="857"/>
          </reference>
        </references>
      </pivotArea>
    </format>
    <format dxfId="4485">
      <pivotArea dataOnly="0" labelOnly="1" fieldPosition="0">
        <references count="3">
          <reference field="0" count="1" selected="0">
            <x v="382"/>
          </reference>
          <reference field="1" count="1" selected="0">
            <x v="857"/>
          </reference>
          <reference field="2" count="1">
            <x v="858"/>
          </reference>
        </references>
      </pivotArea>
    </format>
    <format dxfId="4484">
      <pivotArea dataOnly="0" labelOnly="1" fieldPosition="0">
        <references count="3">
          <reference field="0" count="1" selected="0">
            <x v="383"/>
          </reference>
          <reference field="1" count="1" selected="0">
            <x v="858"/>
          </reference>
          <reference field="2" count="1">
            <x v="859"/>
          </reference>
        </references>
      </pivotArea>
    </format>
    <format dxfId="4483">
      <pivotArea dataOnly="0" labelOnly="1" fieldPosition="0">
        <references count="3">
          <reference field="0" count="1" selected="0">
            <x v="384"/>
          </reference>
          <reference field="1" count="1" selected="0">
            <x v="859"/>
          </reference>
          <reference field="2" count="1">
            <x v="860"/>
          </reference>
        </references>
      </pivotArea>
    </format>
    <format dxfId="4482">
      <pivotArea dataOnly="0" labelOnly="1" fieldPosition="0">
        <references count="3">
          <reference field="0" count="1" selected="0">
            <x v="385"/>
          </reference>
          <reference field="1" count="1" selected="0">
            <x v="860"/>
          </reference>
          <reference field="2" count="1">
            <x v="861"/>
          </reference>
        </references>
      </pivotArea>
    </format>
    <format dxfId="4481">
      <pivotArea dataOnly="0" labelOnly="1" fieldPosition="0">
        <references count="3">
          <reference field="0" count="1" selected="0">
            <x v="386"/>
          </reference>
          <reference field="1" count="1" selected="0">
            <x v="861"/>
          </reference>
          <reference field="2" count="1">
            <x v="862"/>
          </reference>
        </references>
      </pivotArea>
    </format>
    <format dxfId="4480">
      <pivotArea dataOnly="0" labelOnly="1" fieldPosition="0">
        <references count="3">
          <reference field="0" count="1" selected="0">
            <x v="387"/>
          </reference>
          <reference field="1" count="1" selected="0">
            <x v="862"/>
          </reference>
          <reference field="2" count="1">
            <x v="863"/>
          </reference>
        </references>
      </pivotArea>
    </format>
    <format dxfId="4479">
      <pivotArea dataOnly="0" labelOnly="1" fieldPosition="0">
        <references count="3">
          <reference field="0" count="1" selected="0">
            <x v="388"/>
          </reference>
          <reference field="1" count="1" selected="0">
            <x v="863"/>
          </reference>
          <reference field="2" count="1">
            <x v="864"/>
          </reference>
        </references>
      </pivotArea>
    </format>
    <format dxfId="4478">
      <pivotArea dataOnly="0" labelOnly="1" fieldPosition="0">
        <references count="3">
          <reference field="0" count="1" selected="0">
            <x v="389"/>
          </reference>
          <reference field="1" count="1" selected="0">
            <x v="864"/>
          </reference>
          <reference field="2" count="1">
            <x v="865"/>
          </reference>
        </references>
      </pivotArea>
    </format>
    <format dxfId="4477">
      <pivotArea dataOnly="0" labelOnly="1" fieldPosition="0">
        <references count="3">
          <reference field="0" count="1" selected="0">
            <x v="390"/>
          </reference>
          <reference field="1" count="1" selected="0">
            <x v="865"/>
          </reference>
          <reference field="2" count="1">
            <x v="866"/>
          </reference>
        </references>
      </pivotArea>
    </format>
    <format dxfId="4476">
      <pivotArea dataOnly="0" labelOnly="1" fieldPosition="0">
        <references count="3">
          <reference field="0" count="1" selected="0">
            <x v="391"/>
          </reference>
          <reference field="1" count="1" selected="0">
            <x v="866"/>
          </reference>
          <reference field="2" count="1">
            <x v="867"/>
          </reference>
        </references>
      </pivotArea>
    </format>
    <format dxfId="4475">
      <pivotArea dataOnly="0" labelOnly="1" fieldPosition="0">
        <references count="3">
          <reference field="0" count="1" selected="0">
            <x v="392"/>
          </reference>
          <reference field="1" count="1" selected="0">
            <x v="867"/>
          </reference>
          <reference field="2" count="1">
            <x v="868"/>
          </reference>
        </references>
      </pivotArea>
    </format>
    <format dxfId="4474">
      <pivotArea dataOnly="0" labelOnly="1" fieldPosition="0">
        <references count="3">
          <reference field="0" count="1" selected="0">
            <x v="393"/>
          </reference>
          <reference field="1" count="1" selected="0">
            <x v="868"/>
          </reference>
          <reference field="2" count="1">
            <x v="869"/>
          </reference>
        </references>
      </pivotArea>
    </format>
    <format dxfId="4473">
      <pivotArea dataOnly="0" labelOnly="1" fieldPosition="0">
        <references count="3">
          <reference field="0" count="1" selected="0">
            <x v="394"/>
          </reference>
          <reference field="1" count="1" selected="0">
            <x v="869"/>
          </reference>
          <reference field="2" count="1">
            <x v="870"/>
          </reference>
        </references>
      </pivotArea>
    </format>
    <format dxfId="4472">
      <pivotArea dataOnly="0" labelOnly="1" fieldPosition="0">
        <references count="3">
          <reference field="0" count="1" selected="0">
            <x v="395"/>
          </reference>
          <reference field="1" count="1" selected="0">
            <x v="870"/>
          </reference>
          <reference field="2" count="1">
            <x v="871"/>
          </reference>
        </references>
      </pivotArea>
    </format>
    <format dxfId="4471">
      <pivotArea dataOnly="0" labelOnly="1" fieldPosition="0">
        <references count="3">
          <reference field="0" count="1" selected="0">
            <x v="396"/>
          </reference>
          <reference field="1" count="1" selected="0">
            <x v="871"/>
          </reference>
          <reference field="2" count="1">
            <x v="872"/>
          </reference>
        </references>
      </pivotArea>
    </format>
    <format dxfId="4470">
      <pivotArea dataOnly="0" labelOnly="1" fieldPosition="0">
        <references count="3">
          <reference field="0" count="1" selected="0">
            <x v="397"/>
          </reference>
          <reference field="1" count="1" selected="0">
            <x v="872"/>
          </reference>
          <reference field="2" count="1">
            <x v="873"/>
          </reference>
        </references>
      </pivotArea>
    </format>
    <format dxfId="4469">
      <pivotArea dataOnly="0" labelOnly="1" fieldPosition="0">
        <references count="3">
          <reference field="0" count="1" selected="0">
            <x v="398"/>
          </reference>
          <reference field="1" count="1" selected="0">
            <x v="873"/>
          </reference>
          <reference field="2" count="1">
            <x v="874"/>
          </reference>
        </references>
      </pivotArea>
    </format>
    <format dxfId="4468">
      <pivotArea dataOnly="0" labelOnly="1" fieldPosition="0">
        <references count="3">
          <reference field="0" count="1" selected="0">
            <x v="399"/>
          </reference>
          <reference field="1" count="1" selected="0">
            <x v="874"/>
          </reference>
          <reference field="2" count="1">
            <x v="875"/>
          </reference>
        </references>
      </pivotArea>
    </format>
    <format dxfId="4467">
      <pivotArea dataOnly="0" labelOnly="1" fieldPosition="0">
        <references count="3">
          <reference field="0" count="1" selected="0">
            <x v="400"/>
          </reference>
          <reference field="1" count="1" selected="0">
            <x v="875"/>
          </reference>
          <reference field="2" count="1">
            <x v="876"/>
          </reference>
        </references>
      </pivotArea>
    </format>
    <format dxfId="4466">
      <pivotArea dataOnly="0" labelOnly="1" fieldPosition="0">
        <references count="3">
          <reference field="0" count="1" selected="0">
            <x v="401"/>
          </reference>
          <reference field="1" count="1" selected="0">
            <x v="876"/>
          </reference>
          <reference field="2" count="1">
            <x v="877"/>
          </reference>
        </references>
      </pivotArea>
    </format>
    <format dxfId="4465">
      <pivotArea dataOnly="0" labelOnly="1" fieldPosition="0">
        <references count="3">
          <reference field="0" count="1" selected="0">
            <x v="402"/>
          </reference>
          <reference field="1" count="1" selected="0">
            <x v="877"/>
          </reference>
          <reference field="2" count="1">
            <x v="878"/>
          </reference>
        </references>
      </pivotArea>
    </format>
    <format dxfId="4464">
      <pivotArea dataOnly="0" labelOnly="1" fieldPosition="0">
        <references count="3">
          <reference field="0" count="1" selected="0">
            <x v="403"/>
          </reference>
          <reference field="1" count="1" selected="0">
            <x v="878"/>
          </reference>
          <reference field="2" count="1">
            <x v="879"/>
          </reference>
        </references>
      </pivotArea>
    </format>
    <format dxfId="4463">
      <pivotArea dataOnly="0" labelOnly="1" fieldPosition="0">
        <references count="3">
          <reference field="0" count="1" selected="0">
            <x v="404"/>
          </reference>
          <reference field="1" count="1" selected="0">
            <x v="879"/>
          </reference>
          <reference field="2" count="1">
            <x v="880"/>
          </reference>
        </references>
      </pivotArea>
    </format>
    <format dxfId="4462">
      <pivotArea dataOnly="0" labelOnly="1" fieldPosition="0">
        <references count="3">
          <reference field="0" count="1" selected="0">
            <x v="405"/>
          </reference>
          <reference field="1" count="1" selected="0">
            <x v="880"/>
          </reference>
          <reference field="2" count="1">
            <x v="881"/>
          </reference>
        </references>
      </pivotArea>
    </format>
    <format dxfId="4461">
      <pivotArea dataOnly="0" labelOnly="1" fieldPosition="0">
        <references count="3">
          <reference field="0" count="1" selected="0">
            <x v="406"/>
          </reference>
          <reference field="1" count="1" selected="0">
            <x v="881"/>
          </reference>
          <reference field="2" count="1">
            <x v="882"/>
          </reference>
        </references>
      </pivotArea>
    </format>
    <format dxfId="4460">
      <pivotArea dataOnly="0" labelOnly="1" fieldPosition="0">
        <references count="3">
          <reference field="0" count="1" selected="0">
            <x v="407"/>
          </reference>
          <reference field="1" count="1" selected="0">
            <x v="882"/>
          </reference>
          <reference field="2" count="1">
            <x v="883"/>
          </reference>
        </references>
      </pivotArea>
    </format>
    <format dxfId="4459">
      <pivotArea dataOnly="0" labelOnly="1" fieldPosition="0">
        <references count="3">
          <reference field="0" count="1" selected="0">
            <x v="408"/>
          </reference>
          <reference field="1" count="1" selected="0">
            <x v="883"/>
          </reference>
          <reference field="2" count="1">
            <x v="884"/>
          </reference>
        </references>
      </pivotArea>
    </format>
    <format dxfId="4458">
      <pivotArea dataOnly="0" labelOnly="1" fieldPosition="0">
        <references count="3">
          <reference field="0" count="1" selected="0">
            <x v="409"/>
          </reference>
          <reference field="1" count="1" selected="0">
            <x v="884"/>
          </reference>
          <reference field="2" count="1">
            <x v="885"/>
          </reference>
        </references>
      </pivotArea>
    </format>
    <format dxfId="4457">
      <pivotArea dataOnly="0" labelOnly="1" fieldPosition="0">
        <references count="3">
          <reference field="0" count="1" selected="0">
            <x v="410"/>
          </reference>
          <reference field="1" count="1" selected="0">
            <x v="885"/>
          </reference>
          <reference field="2" count="1">
            <x v="886"/>
          </reference>
        </references>
      </pivotArea>
    </format>
    <format dxfId="4456">
      <pivotArea dataOnly="0" labelOnly="1" fieldPosition="0">
        <references count="3">
          <reference field="0" count="1" selected="0">
            <x v="411"/>
          </reference>
          <reference field="1" count="1" selected="0">
            <x v="886"/>
          </reference>
          <reference field="2" count="1">
            <x v="887"/>
          </reference>
        </references>
      </pivotArea>
    </format>
    <format dxfId="4455">
      <pivotArea dataOnly="0" labelOnly="1" fieldPosition="0">
        <references count="3">
          <reference field="0" count="1" selected="0">
            <x v="412"/>
          </reference>
          <reference field="1" count="1" selected="0">
            <x v="887"/>
          </reference>
          <reference field="2" count="1">
            <x v="888"/>
          </reference>
        </references>
      </pivotArea>
    </format>
    <format dxfId="4454">
      <pivotArea dataOnly="0" labelOnly="1" fieldPosition="0">
        <references count="3">
          <reference field="0" count="1" selected="0">
            <x v="413"/>
          </reference>
          <reference field="1" count="1" selected="0">
            <x v="888"/>
          </reference>
          <reference field="2" count="1">
            <x v="889"/>
          </reference>
        </references>
      </pivotArea>
    </format>
    <format dxfId="4453">
      <pivotArea dataOnly="0" labelOnly="1" fieldPosition="0">
        <references count="3">
          <reference field="0" count="1" selected="0">
            <x v="414"/>
          </reference>
          <reference field="1" count="1" selected="0">
            <x v="889"/>
          </reference>
          <reference field="2" count="1">
            <x v="890"/>
          </reference>
        </references>
      </pivotArea>
    </format>
    <format dxfId="4452">
      <pivotArea dataOnly="0" labelOnly="1" fieldPosition="0">
        <references count="3">
          <reference field="0" count="1" selected="0">
            <x v="415"/>
          </reference>
          <reference field="1" count="1" selected="0">
            <x v="890"/>
          </reference>
          <reference field="2" count="1">
            <x v="891"/>
          </reference>
        </references>
      </pivotArea>
    </format>
    <format dxfId="4451">
      <pivotArea dataOnly="0" labelOnly="1" fieldPosition="0">
        <references count="3">
          <reference field="0" count="1" selected="0">
            <x v="416"/>
          </reference>
          <reference field="1" count="1" selected="0">
            <x v="891"/>
          </reference>
          <reference field="2" count="1">
            <x v="892"/>
          </reference>
        </references>
      </pivotArea>
    </format>
    <format dxfId="4450">
      <pivotArea dataOnly="0" labelOnly="1" fieldPosition="0">
        <references count="3">
          <reference field="0" count="1" selected="0">
            <x v="417"/>
          </reference>
          <reference field="1" count="1" selected="0">
            <x v="892"/>
          </reference>
          <reference field="2" count="1">
            <x v="893"/>
          </reference>
        </references>
      </pivotArea>
    </format>
    <format dxfId="4449">
      <pivotArea dataOnly="0" labelOnly="1" fieldPosition="0">
        <references count="3">
          <reference field="0" count="1" selected="0">
            <x v="418"/>
          </reference>
          <reference field="1" count="1" selected="0">
            <x v="893"/>
          </reference>
          <reference field="2" count="1">
            <x v="894"/>
          </reference>
        </references>
      </pivotArea>
    </format>
    <format dxfId="4448">
      <pivotArea dataOnly="0" labelOnly="1" fieldPosition="0">
        <references count="3">
          <reference field="0" count="1" selected="0">
            <x v="419"/>
          </reference>
          <reference field="1" count="1" selected="0">
            <x v="894"/>
          </reference>
          <reference field="2" count="1">
            <x v="895"/>
          </reference>
        </references>
      </pivotArea>
    </format>
    <format dxfId="4447">
      <pivotArea dataOnly="0" labelOnly="1" fieldPosition="0">
        <references count="3">
          <reference field="0" count="1" selected="0">
            <x v="420"/>
          </reference>
          <reference field="1" count="1" selected="0">
            <x v="895"/>
          </reference>
          <reference field="2" count="1">
            <x v="896"/>
          </reference>
        </references>
      </pivotArea>
    </format>
    <format dxfId="4446">
      <pivotArea dataOnly="0" labelOnly="1" fieldPosition="0">
        <references count="3">
          <reference field="0" count="1" selected="0">
            <x v="421"/>
          </reference>
          <reference field="1" count="1" selected="0">
            <x v="896"/>
          </reference>
          <reference field="2" count="1">
            <x v="897"/>
          </reference>
        </references>
      </pivotArea>
    </format>
    <format dxfId="4445">
      <pivotArea dataOnly="0" labelOnly="1" fieldPosition="0">
        <references count="3">
          <reference field="0" count="1" selected="0">
            <x v="422"/>
          </reference>
          <reference field="1" count="1" selected="0">
            <x v="897"/>
          </reference>
          <reference field="2" count="1">
            <x v="898"/>
          </reference>
        </references>
      </pivotArea>
    </format>
    <format dxfId="4444">
      <pivotArea dataOnly="0" labelOnly="1" fieldPosition="0">
        <references count="3">
          <reference field="0" count="1" selected="0">
            <x v="423"/>
          </reference>
          <reference field="1" count="1" selected="0">
            <x v="898"/>
          </reference>
          <reference field="2" count="1">
            <x v="899"/>
          </reference>
        </references>
      </pivotArea>
    </format>
    <format dxfId="4443">
      <pivotArea dataOnly="0" labelOnly="1" fieldPosition="0">
        <references count="3">
          <reference field="0" count="1" selected="0">
            <x v="424"/>
          </reference>
          <reference field="1" count="1" selected="0">
            <x v="899"/>
          </reference>
          <reference field="2" count="1">
            <x v="900"/>
          </reference>
        </references>
      </pivotArea>
    </format>
    <format dxfId="4442">
      <pivotArea dataOnly="0" labelOnly="1" fieldPosition="0">
        <references count="3">
          <reference field="0" count="1" selected="0">
            <x v="425"/>
          </reference>
          <reference field="1" count="1" selected="0">
            <x v="900"/>
          </reference>
          <reference field="2" count="1">
            <x v="901"/>
          </reference>
        </references>
      </pivotArea>
    </format>
    <format dxfId="4441">
      <pivotArea dataOnly="0" labelOnly="1" fieldPosition="0">
        <references count="3">
          <reference field="0" count="1" selected="0">
            <x v="426"/>
          </reference>
          <reference field="1" count="1" selected="0">
            <x v="901"/>
          </reference>
          <reference field="2" count="1">
            <x v="902"/>
          </reference>
        </references>
      </pivotArea>
    </format>
    <format dxfId="4440">
      <pivotArea dataOnly="0" labelOnly="1" fieldPosition="0">
        <references count="3">
          <reference field="0" count="1" selected="0">
            <x v="427"/>
          </reference>
          <reference field="1" count="1" selected="0">
            <x v="902"/>
          </reference>
          <reference field="2" count="1">
            <x v="903"/>
          </reference>
        </references>
      </pivotArea>
    </format>
    <format dxfId="4439">
      <pivotArea dataOnly="0" labelOnly="1" fieldPosition="0">
        <references count="3">
          <reference field="0" count="1" selected="0">
            <x v="428"/>
          </reference>
          <reference field="1" count="1" selected="0">
            <x v="903"/>
          </reference>
          <reference field="2" count="1">
            <x v="904"/>
          </reference>
        </references>
      </pivotArea>
    </format>
    <format dxfId="4438">
      <pivotArea dataOnly="0" labelOnly="1" fieldPosition="0">
        <references count="3">
          <reference field="0" count="1" selected="0">
            <x v="429"/>
          </reference>
          <reference field="1" count="1" selected="0">
            <x v="904"/>
          </reference>
          <reference field="2" count="1">
            <x v="905"/>
          </reference>
        </references>
      </pivotArea>
    </format>
    <format dxfId="4437">
      <pivotArea dataOnly="0" labelOnly="1" fieldPosition="0">
        <references count="3">
          <reference field="0" count="1" selected="0">
            <x v="430"/>
          </reference>
          <reference field="1" count="1" selected="0">
            <x v="905"/>
          </reference>
          <reference field="2" count="1">
            <x v="906"/>
          </reference>
        </references>
      </pivotArea>
    </format>
    <format dxfId="4436">
      <pivotArea dataOnly="0" labelOnly="1" fieldPosition="0">
        <references count="3">
          <reference field="0" count="1" selected="0">
            <x v="431"/>
          </reference>
          <reference field="1" count="1" selected="0">
            <x v="906"/>
          </reference>
          <reference field="2" count="1">
            <x v="907"/>
          </reference>
        </references>
      </pivotArea>
    </format>
    <format dxfId="4435">
      <pivotArea dataOnly="0" labelOnly="1" fieldPosition="0">
        <references count="3">
          <reference field="0" count="1" selected="0">
            <x v="432"/>
          </reference>
          <reference field="1" count="1" selected="0">
            <x v="907"/>
          </reference>
          <reference field="2" count="1">
            <x v="908"/>
          </reference>
        </references>
      </pivotArea>
    </format>
    <format dxfId="4434">
      <pivotArea dataOnly="0" labelOnly="1" fieldPosition="0">
        <references count="3">
          <reference field="0" count="1" selected="0">
            <x v="433"/>
          </reference>
          <reference field="1" count="1" selected="0">
            <x v="908"/>
          </reference>
          <reference field="2" count="1">
            <x v="909"/>
          </reference>
        </references>
      </pivotArea>
    </format>
    <format dxfId="4433">
      <pivotArea dataOnly="0" labelOnly="1" fieldPosition="0">
        <references count="3">
          <reference field="0" count="1" selected="0">
            <x v="434"/>
          </reference>
          <reference field="1" count="1" selected="0">
            <x v="909"/>
          </reference>
          <reference field="2" count="1">
            <x v="910"/>
          </reference>
        </references>
      </pivotArea>
    </format>
    <format dxfId="4432">
      <pivotArea dataOnly="0" labelOnly="1" fieldPosition="0">
        <references count="3">
          <reference field="0" count="1" selected="0">
            <x v="435"/>
          </reference>
          <reference field="1" count="1" selected="0">
            <x v="910"/>
          </reference>
          <reference field="2" count="1">
            <x v="911"/>
          </reference>
        </references>
      </pivotArea>
    </format>
    <format dxfId="4431">
      <pivotArea dataOnly="0" labelOnly="1" fieldPosition="0">
        <references count="3">
          <reference field="0" count="1" selected="0">
            <x v="436"/>
          </reference>
          <reference field="1" count="1" selected="0">
            <x v="911"/>
          </reference>
          <reference field="2" count="1">
            <x v="912"/>
          </reference>
        </references>
      </pivotArea>
    </format>
    <format dxfId="4430">
      <pivotArea dataOnly="0" labelOnly="1" fieldPosition="0">
        <references count="3">
          <reference field="0" count="1" selected="0">
            <x v="437"/>
          </reference>
          <reference field="1" count="1" selected="0">
            <x v="912"/>
          </reference>
          <reference field="2" count="1">
            <x v="913"/>
          </reference>
        </references>
      </pivotArea>
    </format>
    <format dxfId="4429">
      <pivotArea dataOnly="0" labelOnly="1" fieldPosition="0">
        <references count="3">
          <reference field="0" count="1" selected="0">
            <x v="438"/>
          </reference>
          <reference field="1" count="1" selected="0">
            <x v="913"/>
          </reference>
          <reference field="2" count="1">
            <x v="914"/>
          </reference>
        </references>
      </pivotArea>
    </format>
    <format dxfId="4428">
      <pivotArea dataOnly="0" labelOnly="1" fieldPosition="0">
        <references count="3">
          <reference field="0" count="1" selected="0">
            <x v="439"/>
          </reference>
          <reference field="1" count="1" selected="0">
            <x v="914"/>
          </reference>
          <reference field="2" count="1">
            <x v="915"/>
          </reference>
        </references>
      </pivotArea>
    </format>
    <format dxfId="4427">
      <pivotArea dataOnly="0" labelOnly="1" fieldPosition="0">
        <references count="3">
          <reference field="0" count="1" selected="0">
            <x v="440"/>
          </reference>
          <reference field="1" count="1" selected="0">
            <x v="915"/>
          </reference>
          <reference field="2" count="1">
            <x v="916"/>
          </reference>
        </references>
      </pivotArea>
    </format>
    <format dxfId="4426">
      <pivotArea dataOnly="0" labelOnly="1" fieldPosition="0">
        <references count="3">
          <reference field="0" count="1" selected="0">
            <x v="441"/>
          </reference>
          <reference field="1" count="1" selected="0">
            <x v="916"/>
          </reference>
          <reference field="2" count="1">
            <x v="917"/>
          </reference>
        </references>
      </pivotArea>
    </format>
    <format dxfId="4425">
      <pivotArea dataOnly="0" labelOnly="1" fieldPosition="0">
        <references count="3">
          <reference field="0" count="1" selected="0">
            <x v="442"/>
          </reference>
          <reference field="1" count="1" selected="0">
            <x v="917"/>
          </reference>
          <reference field="2" count="1">
            <x v="918"/>
          </reference>
        </references>
      </pivotArea>
    </format>
    <format dxfId="4424">
      <pivotArea dataOnly="0" labelOnly="1" fieldPosition="0">
        <references count="3">
          <reference field="0" count="1" selected="0">
            <x v="443"/>
          </reference>
          <reference field="1" count="1" selected="0">
            <x v="918"/>
          </reference>
          <reference field="2" count="1">
            <x v="919"/>
          </reference>
        </references>
      </pivotArea>
    </format>
    <format dxfId="4423">
      <pivotArea dataOnly="0" labelOnly="1" fieldPosition="0">
        <references count="3">
          <reference field="0" count="1" selected="0">
            <x v="444"/>
          </reference>
          <reference field="1" count="1" selected="0">
            <x v="919"/>
          </reference>
          <reference field="2" count="1">
            <x v="920"/>
          </reference>
        </references>
      </pivotArea>
    </format>
    <format dxfId="4422">
      <pivotArea dataOnly="0" labelOnly="1" fieldPosition="0">
        <references count="3">
          <reference field="0" count="1" selected="0">
            <x v="445"/>
          </reference>
          <reference field="1" count="1" selected="0">
            <x v="920"/>
          </reference>
          <reference field="2" count="1">
            <x v="921"/>
          </reference>
        </references>
      </pivotArea>
    </format>
    <format dxfId="4421">
      <pivotArea dataOnly="0" labelOnly="1" fieldPosition="0">
        <references count="3">
          <reference field="0" count="1" selected="0">
            <x v="446"/>
          </reference>
          <reference field="1" count="1" selected="0">
            <x v="921"/>
          </reference>
          <reference field="2" count="1">
            <x v="922"/>
          </reference>
        </references>
      </pivotArea>
    </format>
    <format dxfId="4420">
      <pivotArea dataOnly="0" labelOnly="1" fieldPosition="0">
        <references count="3">
          <reference field="0" count="1" selected="0">
            <x v="447"/>
          </reference>
          <reference field="1" count="1" selected="0">
            <x v="922"/>
          </reference>
          <reference field="2" count="1">
            <x v="923"/>
          </reference>
        </references>
      </pivotArea>
    </format>
    <format dxfId="4419">
      <pivotArea dataOnly="0" labelOnly="1" fieldPosition="0">
        <references count="3">
          <reference field="0" count="1" selected="0">
            <x v="448"/>
          </reference>
          <reference field="1" count="1" selected="0">
            <x v="923"/>
          </reference>
          <reference field="2" count="1">
            <x v="924"/>
          </reference>
        </references>
      </pivotArea>
    </format>
    <format dxfId="4418">
      <pivotArea dataOnly="0" labelOnly="1" fieldPosition="0">
        <references count="3">
          <reference field="0" count="1" selected="0">
            <x v="449"/>
          </reference>
          <reference field="1" count="1" selected="0">
            <x v="924"/>
          </reference>
          <reference field="2" count="1">
            <x v="925"/>
          </reference>
        </references>
      </pivotArea>
    </format>
    <format dxfId="4417">
      <pivotArea dataOnly="0" labelOnly="1" fieldPosition="0">
        <references count="3">
          <reference field="0" count="1" selected="0">
            <x v="450"/>
          </reference>
          <reference field="1" count="1" selected="0">
            <x v="925"/>
          </reference>
          <reference field="2" count="1">
            <x v="926"/>
          </reference>
        </references>
      </pivotArea>
    </format>
    <format dxfId="4416">
      <pivotArea dataOnly="0" labelOnly="1" fieldPosition="0">
        <references count="3">
          <reference field="0" count="1" selected="0">
            <x v="451"/>
          </reference>
          <reference field="1" count="1" selected="0">
            <x v="926"/>
          </reference>
          <reference field="2" count="1">
            <x v="927"/>
          </reference>
        </references>
      </pivotArea>
    </format>
    <format dxfId="4415">
      <pivotArea dataOnly="0" labelOnly="1" fieldPosition="0">
        <references count="3">
          <reference field="0" count="1" selected="0">
            <x v="452"/>
          </reference>
          <reference field="1" count="1" selected="0">
            <x v="927"/>
          </reference>
          <reference field="2" count="1">
            <x v="928"/>
          </reference>
        </references>
      </pivotArea>
    </format>
    <format dxfId="4414">
      <pivotArea dataOnly="0" labelOnly="1" fieldPosition="0">
        <references count="3">
          <reference field="0" count="1" selected="0">
            <x v="453"/>
          </reference>
          <reference field="1" count="1" selected="0">
            <x v="928"/>
          </reference>
          <reference field="2" count="1">
            <x v="929"/>
          </reference>
        </references>
      </pivotArea>
    </format>
    <format dxfId="4413">
      <pivotArea dataOnly="0" labelOnly="1" fieldPosition="0">
        <references count="3">
          <reference field="0" count="1" selected="0">
            <x v="454"/>
          </reference>
          <reference field="1" count="1" selected="0">
            <x v="929"/>
          </reference>
          <reference field="2" count="1">
            <x v="930"/>
          </reference>
        </references>
      </pivotArea>
    </format>
    <format dxfId="4412">
      <pivotArea dataOnly="0" labelOnly="1" fieldPosition="0">
        <references count="3">
          <reference field="0" count="1" selected="0">
            <x v="455"/>
          </reference>
          <reference field="1" count="1" selected="0">
            <x v="930"/>
          </reference>
          <reference field="2" count="1">
            <x v="931"/>
          </reference>
        </references>
      </pivotArea>
    </format>
    <format dxfId="4411">
      <pivotArea dataOnly="0" labelOnly="1" fieldPosition="0">
        <references count="3">
          <reference field="0" count="1" selected="0">
            <x v="456"/>
          </reference>
          <reference field="1" count="1" selected="0">
            <x v="931"/>
          </reference>
          <reference field="2" count="1">
            <x v="932"/>
          </reference>
        </references>
      </pivotArea>
    </format>
    <format dxfId="4410">
      <pivotArea dataOnly="0" labelOnly="1" fieldPosition="0">
        <references count="3">
          <reference field="0" count="1" selected="0">
            <x v="457"/>
          </reference>
          <reference field="1" count="1" selected="0">
            <x v="932"/>
          </reference>
          <reference field="2" count="1">
            <x v="933"/>
          </reference>
        </references>
      </pivotArea>
    </format>
    <format dxfId="4409">
      <pivotArea dataOnly="0" labelOnly="1" fieldPosition="0">
        <references count="3">
          <reference field="0" count="1" selected="0">
            <x v="458"/>
          </reference>
          <reference field="1" count="1" selected="0">
            <x v="933"/>
          </reference>
          <reference field="2" count="1">
            <x v="934"/>
          </reference>
        </references>
      </pivotArea>
    </format>
    <format dxfId="4408">
      <pivotArea dataOnly="0" labelOnly="1" fieldPosition="0">
        <references count="3">
          <reference field="0" count="1" selected="0">
            <x v="459"/>
          </reference>
          <reference field="1" count="1" selected="0">
            <x v="934"/>
          </reference>
          <reference field="2" count="1">
            <x v="935"/>
          </reference>
        </references>
      </pivotArea>
    </format>
    <format dxfId="4407">
      <pivotArea dataOnly="0" labelOnly="1" fieldPosition="0">
        <references count="3">
          <reference field="0" count="1" selected="0">
            <x v="460"/>
          </reference>
          <reference field="1" count="1" selected="0">
            <x v="935"/>
          </reference>
          <reference field="2" count="1">
            <x v="936"/>
          </reference>
        </references>
      </pivotArea>
    </format>
    <format dxfId="4406">
      <pivotArea dataOnly="0" labelOnly="1" fieldPosition="0">
        <references count="3">
          <reference field="0" count="1" selected="0">
            <x v="461"/>
          </reference>
          <reference field="1" count="1" selected="0">
            <x v="936"/>
          </reference>
          <reference field="2" count="1">
            <x v="937"/>
          </reference>
        </references>
      </pivotArea>
    </format>
    <format dxfId="4405">
      <pivotArea dataOnly="0" labelOnly="1" fieldPosition="0">
        <references count="3">
          <reference field="0" count="1" selected="0">
            <x v="462"/>
          </reference>
          <reference field="1" count="1" selected="0">
            <x v="937"/>
          </reference>
          <reference field="2" count="1">
            <x v="938"/>
          </reference>
        </references>
      </pivotArea>
    </format>
    <format dxfId="4404">
      <pivotArea dataOnly="0" labelOnly="1" fieldPosition="0">
        <references count="3">
          <reference field="0" count="1" selected="0">
            <x v="463"/>
          </reference>
          <reference field="1" count="1" selected="0">
            <x v="938"/>
          </reference>
          <reference field="2" count="1">
            <x v="939"/>
          </reference>
        </references>
      </pivotArea>
    </format>
    <format dxfId="4403">
      <pivotArea dataOnly="0" labelOnly="1" fieldPosition="0">
        <references count="3">
          <reference field="0" count="1" selected="0">
            <x v="464"/>
          </reference>
          <reference field="1" count="1" selected="0">
            <x v="939"/>
          </reference>
          <reference field="2" count="1">
            <x v="940"/>
          </reference>
        </references>
      </pivotArea>
    </format>
    <format dxfId="4402">
      <pivotArea dataOnly="0" labelOnly="1" fieldPosition="0">
        <references count="3">
          <reference field="0" count="1" selected="0">
            <x v="465"/>
          </reference>
          <reference field="1" count="1" selected="0">
            <x v="940"/>
          </reference>
          <reference field="2" count="1">
            <x v="941"/>
          </reference>
        </references>
      </pivotArea>
    </format>
    <format dxfId="4401">
      <pivotArea dataOnly="0" labelOnly="1" fieldPosition="0">
        <references count="3">
          <reference field="0" count="1" selected="0">
            <x v="466"/>
          </reference>
          <reference field="1" count="1" selected="0">
            <x v="941"/>
          </reference>
          <reference field="2" count="1">
            <x v="942"/>
          </reference>
        </references>
      </pivotArea>
    </format>
    <format dxfId="4400">
      <pivotArea dataOnly="0" labelOnly="1" fieldPosition="0">
        <references count="3">
          <reference field="0" count="1" selected="0">
            <x v="467"/>
          </reference>
          <reference field="1" count="1" selected="0">
            <x v="942"/>
          </reference>
          <reference field="2" count="1">
            <x v="943"/>
          </reference>
        </references>
      </pivotArea>
    </format>
    <format dxfId="4399">
      <pivotArea dataOnly="0" labelOnly="1" fieldPosition="0">
        <references count="3">
          <reference field="0" count="1" selected="0">
            <x v="468"/>
          </reference>
          <reference field="1" count="1" selected="0">
            <x v="943"/>
          </reference>
          <reference field="2" count="1">
            <x v="944"/>
          </reference>
        </references>
      </pivotArea>
    </format>
    <format dxfId="4398">
      <pivotArea dataOnly="0" labelOnly="1" fieldPosition="0">
        <references count="3">
          <reference field="0" count="1" selected="0">
            <x v="469"/>
          </reference>
          <reference field="1" count="1" selected="0">
            <x v="944"/>
          </reference>
          <reference field="2" count="1">
            <x v="945"/>
          </reference>
        </references>
      </pivotArea>
    </format>
    <format dxfId="4397">
      <pivotArea dataOnly="0" labelOnly="1" fieldPosition="0">
        <references count="3">
          <reference field="0" count="1" selected="0">
            <x v="470"/>
          </reference>
          <reference field="1" count="1" selected="0">
            <x v="945"/>
          </reference>
          <reference field="2" count="1">
            <x v="946"/>
          </reference>
        </references>
      </pivotArea>
    </format>
    <format dxfId="4396">
      <pivotArea dataOnly="0" labelOnly="1" fieldPosition="0">
        <references count="3">
          <reference field="0" count="1" selected="0">
            <x v="471"/>
          </reference>
          <reference field="1" count="1" selected="0">
            <x v="946"/>
          </reference>
          <reference field="2" count="1">
            <x v="947"/>
          </reference>
        </references>
      </pivotArea>
    </format>
    <format dxfId="4395">
      <pivotArea dataOnly="0" labelOnly="1" fieldPosition="0">
        <references count="3">
          <reference field="0" count="1" selected="0">
            <x v="472"/>
          </reference>
          <reference field="1" count="1" selected="0">
            <x v="947"/>
          </reference>
          <reference field="2" count="1">
            <x v="948"/>
          </reference>
        </references>
      </pivotArea>
    </format>
    <format dxfId="4394">
      <pivotArea dataOnly="0" labelOnly="1" fieldPosition="0">
        <references count="3">
          <reference field="0" count="1" selected="0">
            <x v="473"/>
          </reference>
          <reference field="1" count="1" selected="0">
            <x v="948"/>
          </reference>
          <reference field="2" count="1">
            <x v="949"/>
          </reference>
        </references>
      </pivotArea>
    </format>
    <format dxfId="4393">
      <pivotArea dataOnly="0" labelOnly="1" fieldPosition="0">
        <references count="3">
          <reference field="0" count="1" selected="0">
            <x v="474"/>
          </reference>
          <reference field="1" count="1" selected="0">
            <x v="949"/>
          </reference>
          <reference field="2" count="1">
            <x v="950"/>
          </reference>
        </references>
      </pivotArea>
    </format>
    <format dxfId="4392">
      <pivotArea dataOnly="0" labelOnly="1" fieldPosition="0">
        <references count="3">
          <reference field="0" count="1" selected="0">
            <x v="475"/>
          </reference>
          <reference field="1" count="1" selected="0">
            <x v="950"/>
          </reference>
          <reference field="2" count="1">
            <x v="951"/>
          </reference>
        </references>
      </pivotArea>
    </format>
    <format dxfId="4391">
      <pivotArea dataOnly="0" labelOnly="1" fieldPosition="0">
        <references count="3">
          <reference field="0" count="1" selected="0">
            <x v="476"/>
          </reference>
          <reference field="1" count="1" selected="0">
            <x v="951"/>
          </reference>
          <reference field="2" count="1">
            <x v="952"/>
          </reference>
        </references>
      </pivotArea>
    </format>
    <format dxfId="4390">
      <pivotArea dataOnly="0" labelOnly="1" fieldPosition="0">
        <references count="3">
          <reference field="0" count="1" selected="0">
            <x v="477"/>
          </reference>
          <reference field="1" count="1" selected="0">
            <x v="952"/>
          </reference>
          <reference field="2" count="1">
            <x v="953"/>
          </reference>
        </references>
      </pivotArea>
    </format>
    <format dxfId="4389">
      <pivotArea dataOnly="0" labelOnly="1" fieldPosition="0">
        <references count="3">
          <reference field="0" count="1" selected="0">
            <x v="478"/>
          </reference>
          <reference field="1" count="1" selected="0">
            <x v="953"/>
          </reference>
          <reference field="2" count="1">
            <x v="954"/>
          </reference>
        </references>
      </pivotArea>
    </format>
    <format dxfId="4388">
      <pivotArea dataOnly="0" labelOnly="1" fieldPosition="0">
        <references count="3">
          <reference field="0" count="1" selected="0">
            <x v="479"/>
          </reference>
          <reference field="1" count="1" selected="0">
            <x v="954"/>
          </reference>
          <reference field="2" count="1">
            <x v="955"/>
          </reference>
        </references>
      </pivotArea>
    </format>
    <format dxfId="4387">
      <pivotArea dataOnly="0" labelOnly="1" fieldPosition="0">
        <references count="3">
          <reference field="0" count="1" selected="0">
            <x v="480"/>
          </reference>
          <reference field="1" count="1" selected="0">
            <x v="955"/>
          </reference>
          <reference field="2" count="1">
            <x v="956"/>
          </reference>
        </references>
      </pivotArea>
    </format>
    <format dxfId="4386">
      <pivotArea dataOnly="0" labelOnly="1" fieldPosition="0">
        <references count="3">
          <reference field="0" count="1" selected="0">
            <x v="481"/>
          </reference>
          <reference field="1" count="1" selected="0">
            <x v="956"/>
          </reference>
          <reference field="2" count="1">
            <x v="957"/>
          </reference>
        </references>
      </pivotArea>
    </format>
    <format dxfId="4385">
      <pivotArea dataOnly="0" labelOnly="1" fieldPosition="0">
        <references count="3">
          <reference field="0" count="1" selected="0">
            <x v="482"/>
          </reference>
          <reference field="1" count="1" selected="0">
            <x v="957"/>
          </reference>
          <reference field="2" count="1">
            <x v="958"/>
          </reference>
        </references>
      </pivotArea>
    </format>
    <format dxfId="4384">
      <pivotArea dataOnly="0" labelOnly="1" fieldPosition="0">
        <references count="3">
          <reference field="0" count="1" selected="0">
            <x v="483"/>
          </reference>
          <reference field="1" count="1" selected="0">
            <x v="958"/>
          </reference>
          <reference field="2" count="1">
            <x v="959"/>
          </reference>
        </references>
      </pivotArea>
    </format>
    <format dxfId="4383">
      <pivotArea dataOnly="0" labelOnly="1" fieldPosition="0">
        <references count="3">
          <reference field="0" count="1" selected="0">
            <x v="484"/>
          </reference>
          <reference field="1" count="1" selected="0">
            <x v="959"/>
          </reference>
          <reference field="2" count="1">
            <x v="960"/>
          </reference>
        </references>
      </pivotArea>
    </format>
    <format dxfId="4382">
      <pivotArea dataOnly="0" labelOnly="1" fieldPosition="0">
        <references count="4">
          <reference field="0" count="1" selected="0">
            <x v="2"/>
          </reference>
          <reference field="1" count="1" selected="0">
            <x v="1"/>
          </reference>
          <reference field="2" count="1" selected="0">
            <x v="1"/>
          </reference>
          <reference field="3" count="1">
            <x v="484"/>
          </reference>
        </references>
      </pivotArea>
    </format>
    <format dxfId="4381">
      <pivotArea dataOnly="0" labelOnly="1" fieldPosition="0">
        <references count="4">
          <reference field="0" count="1" selected="0">
            <x v="3"/>
          </reference>
          <reference field="1" count="1" selected="0">
            <x v="2"/>
          </reference>
          <reference field="2" count="1" selected="0">
            <x v="2"/>
          </reference>
          <reference field="3" count="1">
            <x v="485"/>
          </reference>
        </references>
      </pivotArea>
    </format>
    <format dxfId="4380">
      <pivotArea dataOnly="0" labelOnly="1" fieldPosition="0">
        <references count="4">
          <reference field="0" count="1" selected="0">
            <x v="8"/>
          </reference>
          <reference field="1" count="1" selected="0">
            <x v="483"/>
          </reference>
          <reference field="2" count="1" selected="0">
            <x v="484"/>
          </reference>
          <reference field="3" count="1">
            <x v="486"/>
          </reference>
        </references>
      </pivotArea>
    </format>
    <format dxfId="4379">
      <pivotArea dataOnly="0" labelOnly="1" fieldPosition="0">
        <references count="4">
          <reference field="0" count="1" selected="0">
            <x v="9"/>
          </reference>
          <reference field="1" count="1" selected="0">
            <x v="484"/>
          </reference>
          <reference field="2" count="1" selected="0">
            <x v="485"/>
          </reference>
          <reference field="3" count="1">
            <x v="487"/>
          </reference>
        </references>
      </pivotArea>
    </format>
    <format dxfId="4378">
      <pivotArea dataOnly="0" labelOnly="1" fieldPosition="0">
        <references count="4">
          <reference field="0" count="1" selected="0">
            <x v="10"/>
          </reference>
          <reference field="1" count="1" selected="0">
            <x v="485"/>
          </reference>
          <reference field="2" count="1" selected="0">
            <x v="486"/>
          </reference>
          <reference field="3" count="1">
            <x v="488"/>
          </reference>
        </references>
      </pivotArea>
    </format>
    <format dxfId="4377">
      <pivotArea dataOnly="0" labelOnly="1" fieldPosition="0">
        <references count="4">
          <reference field="0" count="1" selected="0">
            <x v="11"/>
          </reference>
          <reference field="1" count="1" selected="0">
            <x v="486"/>
          </reference>
          <reference field="2" count="1" selected="0">
            <x v="487"/>
          </reference>
          <reference field="3" count="1">
            <x v="489"/>
          </reference>
        </references>
      </pivotArea>
    </format>
    <format dxfId="4376">
      <pivotArea dataOnly="0" labelOnly="1" fieldPosition="0">
        <references count="4">
          <reference field="0" count="1" selected="0">
            <x v="12"/>
          </reference>
          <reference field="1" count="1" selected="0">
            <x v="487"/>
          </reference>
          <reference field="2" count="1" selected="0">
            <x v="488"/>
          </reference>
          <reference field="3" count="1">
            <x v="490"/>
          </reference>
        </references>
      </pivotArea>
    </format>
    <format dxfId="4375">
      <pivotArea dataOnly="0" labelOnly="1" fieldPosition="0">
        <references count="4">
          <reference field="0" count="1" selected="0">
            <x v="13"/>
          </reference>
          <reference field="1" count="1" selected="0">
            <x v="488"/>
          </reference>
          <reference field="2" count="1" selected="0">
            <x v="489"/>
          </reference>
          <reference field="3" count="1">
            <x v="491"/>
          </reference>
        </references>
      </pivotArea>
    </format>
    <format dxfId="4374">
      <pivotArea dataOnly="0" labelOnly="1" fieldPosition="0">
        <references count="4">
          <reference field="0" count="1" selected="0">
            <x v="14"/>
          </reference>
          <reference field="1" count="1" selected="0">
            <x v="489"/>
          </reference>
          <reference field="2" count="1" selected="0">
            <x v="490"/>
          </reference>
          <reference field="3" count="1">
            <x v="492"/>
          </reference>
        </references>
      </pivotArea>
    </format>
    <format dxfId="4373">
      <pivotArea dataOnly="0" labelOnly="1" fieldPosition="0">
        <references count="4">
          <reference field="0" count="1" selected="0">
            <x v="15"/>
          </reference>
          <reference field="1" count="1" selected="0">
            <x v="490"/>
          </reference>
          <reference field="2" count="1" selected="0">
            <x v="491"/>
          </reference>
          <reference field="3" count="1">
            <x v="493"/>
          </reference>
        </references>
      </pivotArea>
    </format>
    <format dxfId="4372">
      <pivotArea dataOnly="0" labelOnly="1" fieldPosition="0">
        <references count="4">
          <reference field="0" count="1" selected="0">
            <x v="16"/>
          </reference>
          <reference field="1" count="1" selected="0">
            <x v="491"/>
          </reference>
          <reference field="2" count="1" selected="0">
            <x v="492"/>
          </reference>
          <reference field="3" count="1">
            <x v="494"/>
          </reference>
        </references>
      </pivotArea>
    </format>
    <format dxfId="4371">
      <pivotArea dataOnly="0" labelOnly="1" fieldPosition="0">
        <references count="4">
          <reference field="0" count="1" selected="0">
            <x v="17"/>
          </reference>
          <reference field="1" count="1" selected="0">
            <x v="492"/>
          </reference>
          <reference field="2" count="1" selected="0">
            <x v="493"/>
          </reference>
          <reference field="3" count="1">
            <x v="495"/>
          </reference>
        </references>
      </pivotArea>
    </format>
    <format dxfId="4370">
      <pivotArea dataOnly="0" labelOnly="1" fieldPosition="0">
        <references count="4">
          <reference field="0" count="1" selected="0">
            <x v="18"/>
          </reference>
          <reference field="1" count="1" selected="0">
            <x v="493"/>
          </reference>
          <reference field="2" count="1" selected="0">
            <x v="494"/>
          </reference>
          <reference field="3" count="1">
            <x v="496"/>
          </reference>
        </references>
      </pivotArea>
    </format>
    <format dxfId="4369">
      <pivotArea dataOnly="0" labelOnly="1" fieldPosition="0">
        <references count="4">
          <reference field="0" count="1" selected="0">
            <x v="19"/>
          </reference>
          <reference field="1" count="1" selected="0">
            <x v="494"/>
          </reference>
          <reference field="2" count="1" selected="0">
            <x v="495"/>
          </reference>
          <reference field="3" count="1">
            <x v="497"/>
          </reference>
        </references>
      </pivotArea>
    </format>
    <format dxfId="4368">
      <pivotArea dataOnly="0" labelOnly="1" fieldPosition="0">
        <references count="4">
          <reference field="0" count="1" selected="0">
            <x v="20"/>
          </reference>
          <reference field="1" count="1" selected="0">
            <x v="495"/>
          </reference>
          <reference field="2" count="1" selected="0">
            <x v="496"/>
          </reference>
          <reference field="3" count="1">
            <x v="498"/>
          </reference>
        </references>
      </pivotArea>
    </format>
    <format dxfId="4367">
      <pivotArea dataOnly="0" labelOnly="1" fieldPosition="0">
        <references count="4">
          <reference field="0" count="1" selected="0">
            <x v="21"/>
          </reference>
          <reference field="1" count="1" selected="0">
            <x v="496"/>
          </reference>
          <reference field="2" count="1" selected="0">
            <x v="497"/>
          </reference>
          <reference field="3" count="1">
            <x v="499"/>
          </reference>
        </references>
      </pivotArea>
    </format>
    <format dxfId="4366">
      <pivotArea dataOnly="0" labelOnly="1" fieldPosition="0">
        <references count="4">
          <reference field="0" count="1" selected="0">
            <x v="22"/>
          </reference>
          <reference field="1" count="1" selected="0">
            <x v="497"/>
          </reference>
          <reference field="2" count="1" selected="0">
            <x v="498"/>
          </reference>
          <reference field="3" count="1">
            <x v="500"/>
          </reference>
        </references>
      </pivotArea>
    </format>
    <format dxfId="4365">
      <pivotArea dataOnly="0" labelOnly="1" fieldPosition="0">
        <references count="4">
          <reference field="0" count="1" selected="0">
            <x v="23"/>
          </reference>
          <reference field="1" count="1" selected="0">
            <x v="498"/>
          </reference>
          <reference field="2" count="1" selected="0">
            <x v="499"/>
          </reference>
          <reference field="3" count="1">
            <x v="501"/>
          </reference>
        </references>
      </pivotArea>
    </format>
    <format dxfId="4364">
      <pivotArea dataOnly="0" labelOnly="1" fieldPosition="0">
        <references count="4">
          <reference field="0" count="1" selected="0">
            <x v="24"/>
          </reference>
          <reference field="1" count="1" selected="0">
            <x v="499"/>
          </reference>
          <reference field="2" count="1" selected="0">
            <x v="500"/>
          </reference>
          <reference field="3" count="1">
            <x v="502"/>
          </reference>
        </references>
      </pivotArea>
    </format>
    <format dxfId="4363">
      <pivotArea dataOnly="0" labelOnly="1" fieldPosition="0">
        <references count="4">
          <reference field="0" count="1" selected="0">
            <x v="25"/>
          </reference>
          <reference field="1" count="1" selected="0">
            <x v="500"/>
          </reference>
          <reference field="2" count="1" selected="0">
            <x v="501"/>
          </reference>
          <reference field="3" count="1">
            <x v="503"/>
          </reference>
        </references>
      </pivotArea>
    </format>
    <format dxfId="4362">
      <pivotArea dataOnly="0" labelOnly="1" fieldPosition="0">
        <references count="4">
          <reference field="0" count="1" selected="0">
            <x v="26"/>
          </reference>
          <reference field="1" count="1" selected="0">
            <x v="501"/>
          </reference>
          <reference field="2" count="1" selected="0">
            <x v="502"/>
          </reference>
          <reference field="3" count="1">
            <x v="504"/>
          </reference>
        </references>
      </pivotArea>
    </format>
    <format dxfId="4361">
      <pivotArea dataOnly="0" labelOnly="1" fieldPosition="0">
        <references count="4">
          <reference field="0" count="1" selected="0">
            <x v="27"/>
          </reference>
          <reference field="1" count="1" selected="0">
            <x v="502"/>
          </reference>
          <reference field="2" count="1" selected="0">
            <x v="503"/>
          </reference>
          <reference field="3" count="1">
            <x v="505"/>
          </reference>
        </references>
      </pivotArea>
    </format>
    <format dxfId="4360">
      <pivotArea dataOnly="0" labelOnly="1" fieldPosition="0">
        <references count="4">
          <reference field="0" count="1" selected="0">
            <x v="28"/>
          </reference>
          <reference field="1" count="1" selected="0">
            <x v="503"/>
          </reference>
          <reference field="2" count="1" selected="0">
            <x v="504"/>
          </reference>
          <reference field="3" count="1">
            <x v="506"/>
          </reference>
        </references>
      </pivotArea>
    </format>
    <format dxfId="4359">
      <pivotArea dataOnly="0" labelOnly="1" fieldPosition="0">
        <references count="4">
          <reference field="0" count="1" selected="0">
            <x v="29"/>
          </reference>
          <reference field="1" count="1" selected="0">
            <x v="504"/>
          </reference>
          <reference field="2" count="1" selected="0">
            <x v="505"/>
          </reference>
          <reference field="3" count="1">
            <x v="507"/>
          </reference>
        </references>
      </pivotArea>
    </format>
    <format dxfId="4358">
      <pivotArea dataOnly="0" labelOnly="1" fieldPosition="0">
        <references count="4">
          <reference field="0" count="1" selected="0">
            <x v="30"/>
          </reference>
          <reference field="1" count="1" selected="0">
            <x v="505"/>
          </reference>
          <reference field="2" count="1" selected="0">
            <x v="506"/>
          </reference>
          <reference field="3" count="1">
            <x v="508"/>
          </reference>
        </references>
      </pivotArea>
    </format>
    <format dxfId="4357">
      <pivotArea dataOnly="0" labelOnly="1" fieldPosition="0">
        <references count="4">
          <reference field="0" count="1" selected="0">
            <x v="31"/>
          </reference>
          <reference field="1" count="1" selected="0">
            <x v="506"/>
          </reference>
          <reference field="2" count="1" selected="0">
            <x v="507"/>
          </reference>
          <reference field="3" count="1">
            <x v="509"/>
          </reference>
        </references>
      </pivotArea>
    </format>
    <format dxfId="4356">
      <pivotArea dataOnly="0" labelOnly="1" fieldPosition="0">
        <references count="4">
          <reference field="0" count="1" selected="0">
            <x v="32"/>
          </reference>
          <reference field="1" count="1" selected="0">
            <x v="507"/>
          </reference>
          <reference field="2" count="1" selected="0">
            <x v="508"/>
          </reference>
          <reference field="3" count="1">
            <x v="510"/>
          </reference>
        </references>
      </pivotArea>
    </format>
    <format dxfId="4355">
      <pivotArea dataOnly="0" labelOnly="1" fieldPosition="0">
        <references count="4">
          <reference field="0" count="1" selected="0">
            <x v="33"/>
          </reference>
          <reference field="1" count="1" selected="0">
            <x v="508"/>
          </reference>
          <reference field="2" count="1" selected="0">
            <x v="509"/>
          </reference>
          <reference field="3" count="1">
            <x v="511"/>
          </reference>
        </references>
      </pivotArea>
    </format>
    <format dxfId="4354">
      <pivotArea dataOnly="0" labelOnly="1" fieldPosition="0">
        <references count="4">
          <reference field="0" count="1" selected="0">
            <x v="34"/>
          </reference>
          <reference field="1" count="1" selected="0">
            <x v="509"/>
          </reference>
          <reference field="2" count="1" selected="0">
            <x v="510"/>
          </reference>
          <reference field="3" count="1">
            <x v="512"/>
          </reference>
        </references>
      </pivotArea>
    </format>
    <format dxfId="4353">
      <pivotArea dataOnly="0" labelOnly="1" fieldPosition="0">
        <references count="4">
          <reference field="0" count="1" selected="0">
            <x v="35"/>
          </reference>
          <reference field="1" count="1" selected="0">
            <x v="510"/>
          </reference>
          <reference field="2" count="1" selected="0">
            <x v="511"/>
          </reference>
          <reference field="3" count="1">
            <x v="513"/>
          </reference>
        </references>
      </pivotArea>
    </format>
    <format dxfId="4352">
      <pivotArea dataOnly="0" labelOnly="1" fieldPosition="0">
        <references count="4">
          <reference field="0" count="1" selected="0">
            <x v="36"/>
          </reference>
          <reference field="1" count="1" selected="0">
            <x v="511"/>
          </reference>
          <reference field="2" count="1" selected="0">
            <x v="512"/>
          </reference>
          <reference field="3" count="1">
            <x v="514"/>
          </reference>
        </references>
      </pivotArea>
    </format>
    <format dxfId="4351">
      <pivotArea dataOnly="0" labelOnly="1" fieldPosition="0">
        <references count="4">
          <reference field="0" count="1" selected="0">
            <x v="37"/>
          </reference>
          <reference field="1" count="1" selected="0">
            <x v="512"/>
          </reference>
          <reference field="2" count="1" selected="0">
            <x v="513"/>
          </reference>
          <reference field="3" count="1">
            <x v="515"/>
          </reference>
        </references>
      </pivotArea>
    </format>
    <format dxfId="4350">
      <pivotArea dataOnly="0" labelOnly="1" fieldPosition="0">
        <references count="4">
          <reference field="0" count="1" selected="0">
            <x v="38"/>
          </reference>
          <reference field="1" count="1" selected="0">
            <x v="513"/>
          </reference>
          <reference field="2" count="1" selected="0">
            <x v="514"/>
          </reference>
          <reference field="3" count="1">
            <x v="516"/>
          </reference>
        </references>
      </pivotArea>
    </format>
    <format dxfId="4349">
      <pivotArea dataOnly="0" labelOnly="1" fieldPosition="0">
        <references count="4">
          <reference field="0" count="1" selected="0">
            <x v="39"/>
          </reference>
          <reference field="1" count="1" selected="0">
            <x v="514"/>
          </reference>
          <reference field="2" count="1" selected="0">
            <x v="515"/>
          </reference>
          <reference field="3" count="1">
            <x v="517"/>
          </reference>
        </references>
      </pivotArea>
    </format>
    <format dxfId="4348">
      <pivotArea dataOnly="0" labelOnly="1" fieldPosition="0">
        <references count="4">
          <reference field="0" count="1" selected="0">
            <x v="40"/>
          </reference>
          <reference field="1" count="1" selected="0">
            <x v="515"/>
          </reference>
          <reference field="2" count="1" selected="0">
            <x v="516"/>
          </reference>
          <reference field="3" count="1">
            <x v="518"/>
          </reference>
        </references>
      </pivotArea>
    </format>
    <format dxfId="4347">
      <pivotArea dataOnly="0" labelOnly="1" fieldPosition="0">
        <references count="4">
          <reference field="0" count="1" selected="0">
            <x v="41"/>
          </reference>
          <reference field="1" count="1" selected="0">
            <x v="516"/>
          </reference>
          <reference field="2" count="1" selected="0">
            <x v="517"/>
          </reference>
          <reference field="3" count="1">
            <x v="519"/>
          </reference>
        </references>
      </pivotArea>
    </format>
    <format dxfId="4346">
      <pivotArea dataOnly="0" labelOnly="1" fieldPosition="0">
        <references count="4">
          <reference field="0" count="1" selected="0">
            <x v="42"/>
          </reference>
          <reference field="1" count="1" selected="0">
            <x v="517"/>
          </reference>
          <reference field="2" count="1" selected="0">
            <x v="518"/>
          </reference>
          <reference field="3" count="1">
            <x v="520"/>
          </reference>
        </references>
      </pivotArea>
    </format>
    <format dxfId="4345">
      <pivotArea dataOnly="0" labelOnly="1" fieldPosition="0">
        <references count="4">
          <reference field="0" count="1" selected="0">
            <x v="43"/>
          </reference>
          <reference field="1" count="1" selected="0">
            <x v="518"/>
          </reference>
          <reference field="2" count="1" selected="0">
            <x v="519"/>
          </reference>
          <reference field="3" count="1">
            <x v="521"/>
          </reference>
        </references>
      </pivotArea>
    </format>
    <format dxfId="4344">
      <pivotArea dataOnly="0" labelOnly="1" fieldPosition="0">
        <references count="4">
          <reference field="0" count="1" selected="0">
            <x v="44"/>
          </reference>
          <reference field="1" count="1" selected="0">
            <x v="519"/>
          </reference>
          <reference field="2" count="1" selected="0">
            <x v="520"/>
          </reference>
          <reference field="3" count="1">
            <x v="522"/>
          </reference>
        </references>
      </pivotArea>
    </format>
    <format dxfId="4343">
      <pivotArea dataOnly="0" labelOnly="1" fieldPosition="0">
        <references count="4">
          <reference field="0" count="1" selected="0">
            <x v="45"/>
          </reference>
          <reference field="1" count="1" selected="0">
            <x v="520"/>
          </reference>
          <reference field="2" count="1" selected="0">
            <x v="521"/>
          </reference>
          <reference field="3" count="1">
            <x v="523"/>
          </reference>
        </references>
      </pivotArea>
    </format>
    <format dxfId="4342">
      <pivotArea dataOnly="0" labelOnly="1" fieldPosition="0">
        <references count="4">
          <reference field="0" count="1" selected="0">
            <x v="46"/>
          </reference>
          <reference field="1" count="1" selected="0">
            <x v="521"/>
          </reference>
          <reference field="2" count="1" selected="0">
            <x v="522"/>
          </reference>
          <reference field="3" count="1">
            <x v="524"/>
          </reference>
        </references>
      </pivotArea>
    </format>
    <format dxfId="4341">
      <pivotArea dataOnly="0" labelOnly="1" fieldPosition="0">
        <references count="4">
          <reference field="0" count="1" selected="0">
            <x v="47"/>
          </reference>
          <reference field="1" count="1" selected="0">
            <x v="522"/>
          </reference>
          <reference field="2" count="1" selected="0">
            <x v="523"/>
          </reference>
          <reference field="3" count="1">
            <x v="525"/>
          </reference>
        </references>
      </pivotArea>
    </format>
    <format dxfId="4340">
      <pivotArea dataOnly="0" labelOnly="1" fieldPosition="0">
        <references count="4">
          <reference field="0" count="1" selected="0">
            <x v="48"/>
          </reference>
          <reference field="1" count="1" selected="0">
            <x v="523"/>
          </reference>
          <reference field="2" count="1" selected="0">
            <x v="524"/>
          </reference>
          <reference field="3" count="1">
            <x v="526"/>
          </reference>
        </references>
      </pivotArea>
    </format>
    <format dxfId="4339">
      <pivotArea dataOnly="0" labelOnly="1" fieldPosition="0">
        <references count="4">
          <reference field="0" count="1" selected="0">
            <x v="49"/>
          </reference>
          <reference field="1" count="1" selected="0">
            <x v="524"/>
          </reference>
          <reference field="2" count="1" selected="0">
            <x v="525"/>
          </reference>
          <reference field="3" count="1">
            <x v="527"/>
          </reference>
        </references>
      </pivotArea>
    </format>
    <format dxfId="4338">
      <pivotArea dataOnly="0" labelOnly="1" fieldPosition="0">
        <references count="4">
          <reference field="0" count="1" selected="0">
            <x v="50"/>
          </reference>
          <reference field="1" count="1" selected="0">
            <x v="525"/>
          </reference>
          <reference field="2" count="1" selected="0">
            <x v="526"/>
          </reference>
          <reference field="3" count="1">
            <x v="528"/>
          </reference>
        </references>
      </pivotArea>
    </format>
    <format dxfId="4337">
      <pivotArea dataOnly="0" labelOnly="1" fieldPosition="0">
        <references count="4">
          <reference field="0" count="1" selected="0">
            <x v="51"/>
          </reference>
          <reference field="1" count="1" selected="0">
            <x v="526"/>
          </reference>
          <reference field="2" count="1" selected="0">
            <x v="527"/>
          </reference>
          <reference field="3" count="1">
            <x v="529"/>
          </reference>
        </references>
      </pivotArea>
    </format>
    <format dxfId="4336">
      <pivotArea dataOnly="0" labelOnly="1" fieldPosition="0">
        <references count="4">
          <reference field="0" count="1" selected="0">
            <x v="52"/>
          </reference>
          <reference field="1" count="1" selected="0">
            <x v="527"/>
          </reference>
          <reference field="2" count="1" selected="0">
            <x v="528"/>
          </reference>
          <reference field="3" count="1">
            <x v="530"/>
          </reference>
        </references>
      </pivotArea>
    </format>
    <format dxfId="4335">
      <pivotArea dataOnly="0" labelOnly="1" fieldPosition="0">
        <references count="4">
          <reference field="0" count="1" selected="0">
            <x v="53"/>
          </reference>
          <reference field="1" count="1" selected="0">
            <x v="528"/>
          </reference>
          <reference field="2" count="1" selected="0">
            <x v="529"/>
          </reference>
          <reference field="3" count="1">
            <x v="531"/>
          </reference>
        </references>
      </pivotArea>
    </format>
    <format dxfId="4334">
      <pivotArea dataOnly="0" labelOnly="1" fieldPosition="0">
        <references count="4">
          <reference field="0" count="1" selected="0">
            <x v="54"/>
          </reference>
          <reference field="1" count="1" selected="0">
            <x v="529"/>
          </reference>
          <reference field="2" count="1" selected="0">
            <x v="530"/>
          </reference>
          <reference field="3" count="1">
            <x v="532"/>
          </reference>
        </references>
      </pivotArea>
    </format>
    <format dxfId="4333">
      <pivotArea dataOnly="0" labelOnly="1" fieldPosition="0">
        <references count="4">
          <reference field="0" count="1" selected="0">
            <x v="55"/>
          </reference>
          <reference field="1" count="1" selected="0">
            <x v="530"/>
          </reference>
          <reference field="2" count="1" selected="0">
            <x v="531"/>
          </reference>
          <reference field="3" count="1">
            <x v="533"/>
          </reference>
        </references>
      </pivotArea>
    </format>
    <format dxfId="4332">
      <pivotArea dataOnly="0" labelOnly="1" fieldPosition="0">
        <references count="4">
          <reference field="0" count="1" selected="0">
            <x v="56"/>
          </reference>
          <reference field="1" count="1" selected="0">
            <x v="531"/>
          </reference>
          <reference field="2" count="1" selected="0">
            <x v="532"/>
          </reference>
          <reference field="3" count="1">
            <x v="534"/>
          </reference>
        </references>
      </pivotArea>
    </format>
    <format dxfId="4331">
      <pivotArea dataOnly="0" labelOnly="1" fieldPosition="0">
        <references count="4">
          <reference field="0" count="1" selected="0">
            <x v="57"/>
          </reference>
          <reference field="1" count="1" selected="0">
            <x v="532"/>
          </reference>
          <reference field="2" count="1" selected="0">
            <x v="533"/>
          </reference>
          <reference field="3" count="1">
            <x v="535"/>
          </reference>
        </references>
      </pivotArea>
    </format>
    <format dxfId="4330">
      <pivotArea dataOnly="0" labelOnly="1" fieldPosition="0">
        <references count="4">
          <reference field="0" count="1" selected="0">
            <x v="58"/>
          </reference>
          <reference field="1" count="1" selected="0">
            <x v="533"/>
          </reference>
          <reference field="2" count="1" selected="0">
            <x v="534"/>
          </reference>
          <reference field="3" count="1">
            <x v="536"/>
          </reference>
        </references>
      </pivotArea>
    </format>
    <format dxfId="4329">
      <pivotArea dataOnly="0" labelOnly="1" fieldPosition="0">
        <references count="4">
          <reference field="0" count="1" selected="0">
            <x v="59"/>
          </reference>
          <reference field="1" count="1" selected="0">
            <x v="534"/>
          </reference>
          <reference field="2" count="1" selected="0">
            <x v="535"/>
          </reference>
          <reference field="3" count="1">
            <x v="537"/>
          </reference>
        </references>
      </pivotArea>
    </format>
    <format dxfId="4328">
      <pivotArea dataOnly="0" labelOnly="1" fieldPosition="0">
        <references count="4">
          <reference field="0" count="1" selected="0">
            <x v="60"/>
          </reference>
          <reference field="1" count="1" selected="0">
            <x v="535"/>
          </reference>
          <reference field="2" count="1" selected="0">
            <x v="536"/>
          </reference>
          <reference field="3" count="1">
            <x v="538"/>
          </reference>
        </references>
      </pivotArea>
    </format>
    <format dxfId="4327">
      <pivotArea dataOnly="0" labelOnly="1" fieldPosition="0">
        <references count="4">
          <reference field="0" count="1" selected="0">
            <x v="61"/>
          </reference>
          <reference field="1" count="1" selected="0">
            <x v="536"/>
          </reference>
          <reference field="2" count="1" selected="0">
            <x v="537"/>
          </reference>
          <reference field="3" count="1">
            <x v="539"/>
          </reference>
        </references>
      </pivotArea>
    </format>
    <format dxfId="4326">
      <pivotArea dataOnly="0" labelOnly="1" fieldPosition="0">
        <references count="4">
          <reference field="0" count="1" selected="0">
            <x v="62"/>
          </reference>
          <reference field="1" count="1" selected="0">
            <x v="537"/>
          </reference>
          <reference field="2" count="1" selected="0">
            <x v="538"/>
          </reference>
          <reference field="3" count="1">
            <x v="540"/>
          </reference>
        </references>
      </pivotArea>
    </format>
    <format dxfId="4325">
      <pivotArea dataOnly="0" labelOnly="1" fieldPosition="0">
        <references count="4">
          <reference field="0" count="1" selected="0">
            <x v="63"/>
          </reference>
          <reference field="1" count="1" selected="0">
            <x v="538"/>
          </reference>
          <reference field="2" count="1" selected="0">
            <x v="539"/>
          </reference>
          <reference field="3" count="1">
            <x v="541"/>
          </reference>
        </references>
      </pivotArea>
    </format>
    <format dxfId="4324">
      <pivotArea dataOnly="0" labelOnly="1" fieldPosition="0">
        <references count="4">
          <reference field="0" count="1" selected="0">
            <x v="64"/>
          </reference>
          <reference field="1" count="1" selected="0">
            <x v="539"/>
          </reference>
          <reference field="2" count="1" selected="0">
            <x v="540"/>
          </reference>
          <reference field="3" count="1">
            <x v="542"/>
          </reference>
        </references>
      </pivotArea>
    </format>
    <format dxfId="4323">
      <pivotArea dataOnly="0" labelOnly="1" fieldPosition="0">
        <references count="4">
          <reference field="0" count="1" selected="0">
            <x v="65"/>
          </reference>
          <reference field="1" count="1" selected="0">
            <x v="540"/>
          </reference>
          <reference field="2" count="1" selected="0">
            <x v="541"/>
          </reference>
          <reference field="3" count="1">
            <x v="543"/>
          </reference>
        </references>
      </pivotArea>
    </format>
    <format dxfId="4322">
      <pivotArea dataOnly="0" labelOnly="1" fieldPosition="0">
        <references count="4">
          <reference field="0" count="1" selected="0">
            <x v="66"/>
          </reference>
          <reference field="1" count="1" selected="0">
            <x v="541"/>
          </reference>
          <reference field="2" count="1" selected="0">
            <x v="542"/>
          </reference>
          <reference field="3" count="1">
            <x v="544"/>
          </reference>
        </references>
      </pivotArea>
    </format>
    <format dxfId="4321">
      <pivotArea dataOnly="0" labelOnly="1" fieldPosition="0">
        <references count="4">
          <reference field="0" count="1" selected="0">
            <x v="67"/>
          </reference>
          <reference field="1" count="1" selected="0">
            <x v="542"/>
          </reference>
          <reference field="2" count="1" selected="0">
            <x v="543"/>
          </reference>
          <reference field="3" count="1">
            <x v="545"/>
          </reference>
        </references>
      </pivotArea>
    </format>
    <format dxfId="4320">
      <pivotArea dataOnly="0" labelOnly="1" fieldPosition="0">
        <references count="4">
          <reference field="0" count="1" selected="0">
            <x v="68"/>
          </reference>
          <reference field="1" count="1" selected="0">
            <x v="543"/>
          </reference>
          <reference field="2" count="1" selected="0">
            <x v="544"/>
          </reference>
          <reference field="3" count="1">
            <x v="546"/>
          </reference>
        </references>
      </pivotArea>
    </format>
    <format dxfId="4319">
      <pivotArea dataOnly="0" labelOnly="1" fieldPosition="0">
        <references count="4">
          <reference field="0" count="1" selected="0">
            <x v="69"/>
          </reference>
          <reference field="1" count="1" selected="0">
            <x v="544"/>
          </reference>
          <reference field="2" count="1" selected="0">
            <x v="545"/>
          </reference>
          <reference field="3" count="1">
            <x v="547"/>
          </reference>
        </references>
      </pivotArea>
    </format>
    <format dxfId="4318">
      <pivotArea dataOnly="0" labelOnly="1" fieldPosition="0">
        <references count="4">
          <reference field="0" count="1" selected="0">
            <x v="70"/>
          </reference>
          <reference field="1" count="1" selected="0">
            <x v="545"/>
          </reference>
          <reference field="2" count="1" selected="0">
            <x v="546"/>
          </reference>
          <reference field="3" count="1">
            <x v="548"/>
          </reference>
        </references>
      </pivotArea>
    </format>
    <format dxfId="4317">
      <pivotArea dataOnly="0" labelOnly="1" fieldPosition="0">
        <references count="4">
          <reference field="0" count="1" selected="0">
            <x v="71"/>
          </reference>
          <reference field="1" count="1" selected="0">
            <x v="546"/>
          </reference>
          <reference field="2" count="1" selected="0">
            <x v="547"/>
          </reference>
          <reference field="3" count="1">
            <x v="549"/>
          </reference>
        </references>
      </pivotArea>
    </format>
    <format dxfId="4316">
      <pivotArea dataOnly="0" labelOnly="1" fieldPosition="0">
        <references count="4">
          <reference field="0" count="1" selected="0">
            <x v="72"/>
          </reference>
          <reference field="1" count="1" selected="0">
            <x v="547"/>
          </reference>
          <reference field="2" count="1" selected="0">
            <x v="548"/>
          </reference>
          <reference field="3" count="1">
            <x v="550"/>
          </reference>
        </references>
      </pivotArea>
    </format>
    <format dxfId="4315">
      <pivotArea dataOnly="0" labelOnly="1" fieldPosition="0">
        <references count="4">
          <reference field="0" count="1" selected="0">
            <x v="73"/>
          </reference>
          <reference field="1" count="1" selected="0">
            <x v="548"/>
          </reference>
          <reference field="2" count="1" selected="0">
            <x v="549"/>
          </reference>
          <reference field="3" count="1">
            <x v="551"/>
          </reference>
        </references>
      </pivotArea>
    </format>
    <format dxfId="4314">
      <pivotArea dataOnly="0" labelOnly="1" fieldPosition="0">
        <references count="4">
          <reference field="0" count="1" selected="0">
            <x v="74"/>
          </reference>
          <reference field="1" count="1" selected="0">
            <x v="549"/>
          </reference>
          <reference field="2" count="1" selected="0">
            <x v="550"/>
          </reference>
          <reference field="3" count="1">
            <x v="552"/>
          </reference>
        </references>
      </pivotArea>
    </format>
    <format dxfId="4313">
      <pivotArea dataOnly="0" labelOnly="1" fieldPosition="0">
        <references count="4">
          <reference field="0" count="1" selected="0">
            <x v="75"/>
          </reference>
          <reference field="1" count="1" selected="0">
            <x v="550"/>
          </reference>
          <reference field="2" count="1" selected="0">
            <x v="551"/>
          </reference>
          <reference field="3" count="1">
            <x v="553"/>
          </reference>
        </references>
      </pivotArea>
    </format>
    <format dxfId="4312">
      <pivotArea dataOnly="0" labelOnly="1" fieldPosition="0">
        <references count="4">
          <reference field="0" count="1" selected="0">
            <x v="76"/>
          </reference>
          <reference field="1" count="1" selected="0">
            <x v="551"/>
          </reference>
          <reference field="2" count="1" selected="0">
            <x v="552"/>
          </reference>
          <reference field="3" count="1">
            <x v="554"/>
          </reference>
        </references>
      </pivotArea>
    </format>
    <format dxfId="4311">
      <pivotArea dataOnly="0" labelOnly="1" fieldPosition="0">
        <references count="4">
          <reference field="0" count="1" selected="0">
            <x v="77"/>
          </reference>
          <reference field="1" count="1" selected="0">
            <x v="552"/>
          </reference>
          <reference field="2" count="1" selected="0">
            <x v="553"/>
          </reference>
          <reference field="3" count="1">
            <x v="555"/>
          </reference>
        </references>
      </pivotArea>
    </format>
    <format dxfId="4310">
      <pivotArea dataOnly="0" labelOnly="1" fieldPosition="0">
        <references count="4">
          <reference field="0" count="1" selected="0">
            <x v="78"/>
          </reference>
          <reference field="1" count="1" selected="0">
            <x v="553"/>
          </reference>
          <reference field="2" count="1" selected="0">
            <x v="554"/>
          </reference>
          <reference field="3" count="1">
            <x v="556"/>
          </reference>
        </references>
      </pivotArea>
    </format>
    <format dxfId="4309">
      <pivotArea dataOnly="0" labelOnly="1" fieldPosition="0">
        <references count="4">
          <reference field="0" count="1" selected="0">
            <x v="79"/>
          </reference>
          <reference field="1" count="1" selected="0">
            <x v="554"/>
          </reference>
          <reference field="2" count="1" selected="0">
            <x v="555"/>
          </reference>
          <reference field="3" count="1">
            <x v="557"/>
          </reference>
        </references>
      </pivotArea>
    </format>
    <format dxfId="4308">
      <pivotArea dataOnly="0" labelOnly="1" fieldPosition="0">
        <references count="4">
          <reference field="0" count="1" selected="0">
            <x v="80"/>
          </reference>
          <reference field="1" count="1" selected="0">
            <x v="555"/>
          </reference>
          <reference field="2" count="1" selected="0">
            <x v="556"/>
          </reference>
          <reference field="3" count="1">
            <x v="558"/>
          </reference>
        </references>
      </pivotArea>
    </format>
    <format dxfId="4307">
      <pivotArea dataOnly="0" labelOnly="1" fieldPosition="0">
        <references count="4">
          <reference field="0" count="1" selected="0">
            <x v="81"/>
          </reference>
          <reference field="1" count="1" selected="0">
            <x v="556"/>
          </reference>
          <reference field="2" count="1" selected="0">
            <x v="557"/>
          </reference>
          <reference field="3" count="1">
            <x v="559"/>
          </reference>
        </references>
      </pivotArea>
    </format>
    <format dxfId="4306">
      <pivotArea dataOnly="0" labelOnly="1" fieldPosition="0">
        <references count="4">
          <reference field="0" count="1" selected="0">
            <x v="82"/>
          </reference>
          <reference field="1" count="1" selected="0">
            <x v="557"/>
          </reference>
          <reference field="2" count="1" selected="0">
            <x v="558"/>
          </reference>
          <reference field="3" count="1">
            <x v="560"/>
          </reference>
        </references>
      </pivotArea>
    </format>
    <format dxfId="4305">
      <pivotArea dataOnly="0" labelOnly="1" fieldPosition="0">
        <references count="4">
          <reference field="0" count="1" selected="0">
            <x v="83"/>
          </reference>
          <reference field="1" count="1" selected="0">
            <x v="558"/>
          </reference>
          <reference field="2" count="1" selected="0">
            <x v="559"/>
          </reference>
          <reference field="3" count="1">
            <x v="561"/>
          </reference>
        </references>
      </pivotArea>
    </format>
    <format dxfId="4304">
      <pivotArea dataOnly="0" labelOnly="1" fieldPosition="0">
        <references count="4">
          <reference field="0" count="1" selected="0">
            <x v="84"/>
          </reference>
          <reference field="1" count="1" selected="0">
            <x v="559"/>
          </reference>
          <reference field="2" count="1" selected="0">
            <x v="560"/>
          </reference>
          <reference field="3" count="1">
            <x v="562"/>
          </reference>
        </references>
      </pivotArea>
    </format>
    <format dxfId="4303">
      <pivotArea dataOnly="0" labelOnly="1" fieldPosition="0">
        <references count="4">
          <reference field="0" count="1" selected="0">
            <x v="85"/>
          </reference>
          <reference field="1" count="1" selected="0">
            <x v="560"/>
          </reference>
          <reference field="2" count="1" selected="0">
            <x v="561"/>
          </reference>
          <reference field="3" count="1">
            <x v="563"/>
          </reference>
        </references>
      </pivotArea>
    </format>
    <format dxfId="4302">
      <pivotArea dataOnly="0" labelOnly="1" fieldPosition="0">
        <references count="4">
          <reference field="0" count="1" selected="0">
            <x v="86"/>
          </reference>
          <reference field="1" count="1" selected="0">
            <x v="561"/>
          </reference>
          <reference field="2" count="1" selected="0">
            <x v="562"/>
          </reference>
          <reference field="3" count="1">
            <x v="564"/>
          </reference>
        </references>
      </pivotArea>
    </format>
    <format dxfId="4301">
      <pivotArea dataOnly="0" labelOnly="1" fieldPosition="0">
        <references count="4">
          <reference field="0" count="1" selected="0">
            <x v="87"/>
          </reference>
          <reference field="1" count="1" selected="0">
            <x v="562"/>
          </reference>
          <reference field="2" count="1" selected="0">
            <x v="563"/>
          </reference>
          <reference field="3" count="1">
            <x v="565"/>
          </reference>
        </references>
      </pivotArea>
    </format>
    <format dxfId="4300">
      <pivotArea dataOnly="0" labelOnly="1" fieldPosition="0">
        <references count="4">
          <reference field="0" count="1" selected="0">
            <x v="88"/>
          </reference>
          <reference field="1" count="1" selected="0">
            <x v="563"/>
          </reference>
          <reference field="2" count="1" selected="0">
            <x v="564"/>
          </reference>
          <reference field="3" count="1">
            <x v="566"/>
          </reference>
        </references>
      </pivotArea>
    </format>
    <format dxfId="4299">
      <pivotArea dataOnly="0" labelOnly="1" fieldPosition="0">
        <references count="4">
          <reference field="0" count="1" selected="0">
            <x v="89"/>
          </reference>
          <reference field="1" count="1" selected="0">
            <x v="564"/>
          </reference>
          <reference field="2" count="1" selected="0">
            <x v="565"/>
          </reference>
          <reference field="3" count="1">
            <x v="567"/>
          </reference>
        </references>
      </pivotArea>
    </format>
    <format dxfId="4298">
      <pivotArea dataOnly="0" labelOnly="1" fieldPosition="0">
        <references count="4">
          <reference field="0" count="1" selected="0">
            <x v="90"/>
          </reference>
          <reference field="1" count="1" selected="0">
            <x v="565"/>
          </reference>
          <reference field="2" count="1" selected="0">
            <x v="566"/>
          </reference>
          <reference field="3" count="1">
            <x v="568"/>
          </reference>
        </references>
      </pivotArea>
    </format>
    <format dxfId="4297">
      <pivotArea dataOnly="0" labelOnly="1" fieldPosition="0">
        <references count="4">
          <reference field="0" count="1" selected="0">
            <x v="91"/>
          </reference>
          <reference field="1" count="1" selected="0">
            <x v="566"/>
          </reference>
          <reference field="2" count="1" selected="0">
            <x v="567"/>
          </reference>
          <reference field="3" count="1">
            <x v="569"/>
          </reference>
        </references>
      </pivotArea>
    </format>
    <format dxfId="4296">
      <pivotArea dataOnly="0" labelOnly="1" fieldPosition="0">
        <references count="4">
          <reference field="0" count="1" selected="0">
            <x v="92"/>
          </reference>
          <reference field="1" count="1" selected="0">
            <x v="567"/>
          </reference>
          <reference field="2" count="1" selected="0">
            <x v="568"/>
          </reference>
          <reference field="3" count="1">
            <x v="570"/>
          </reference>
        </references>
      </pivotArea>
    </format>
    <format dxfId="4295">
      <pivotArea dataOnly="0" labelOnly="1" fieldPosition="0">
        <references count="4">
          <reference field="0" count="1" selected="0">
            <x v="93"/>
          </reference>
          <reference field="1" count="1" selected="0">
            <x v="568"/>
          </reference>
          <reference field="2" count="1" selected="0">
            <x v="569"/>
          </reference>
          <reference field="3" count="1">
            <x v="571"/>
          </reference>
        </references>
      </pivotArea>
    </format>
    <format dxfId="4294">
      <pivotArea dataOnly="0" labelOnly="1" fieldPosition="0">
        <references count="4">
          <reference field="0" count="1" selected="0">
            <x v="94"/>
          </reference>
          <reference field="1" count="1" selected="0">
            <x v="569"/>
          </reference>
          <reference field="2" count="1" selected="0">
            <x v="570"/>
          </reference>
          <reference field="3" count="1">
            <x v="572"/>
          </reference>
        </references>
      </pivotArea>
    </format>
    <format dxfId="4293">
      <pivotArea dataOnly="0" labelOnly="1" fieldPosition="0">
        <references count="4">
          <reference field="0" count="1" selected="0">
            <x v="95"/>
          </reference>
          <reference field="1" count="1" selected="0">
            <x v="570"/>
          </reference>
          <reference field="2" count="1" selected="0">
            <x v="571"/>
          </reference>
          <reference field="3" count="1">
            <x v="573"/>
          </reference>
        </references>
      </pivotArea>
    </format>
    <format dxfId="4292">
      <pivotArea dataOnly="0" labelOnly="1" fieldPosition="0">
        <references count="4">
          <reference field="0" count="1" selected="0">
            <x v="96"/>
          </reference>
          <reference field="1" count="1" selected="0">
            <x v="571"/>
          </reference>
          <reference field="2" count="1" selected="0">
            <x v="572"/>
          </reference>
          <reference field="3" count="1">
            <x v="574"/>
          </reference>
        </references>
      </pivotArea>
    </format>
    <format dxfId="4291">
      <pivotArea dataOnly="0" labelOnly="1" fieldPosition="0">
        <references count="4">
          <reference field="0" count="1" selected="0">
            <x v="97"/>
          </reference>
          <reference field="1" count="1" selected="0">
            <x v="572"/>
          </reference>
          <reference field="2" count="1" selected="0">
            <x v="573"/>
          </reference>
          <reference field="3" count="1">
            <x v="575"/>
          </reference>
        </references>
      </pivotArea>
    </format>
    <format dxfId="4290">
      <pivotArea dataOnly="0" labelOnly="1" fieldPosition="0">
        <references count="4">
          <reference field="0" count="1" selected="0">
            <x v="98"/>
          </reference>
          <reference field="1" count="1" selected="0">
            <x v="573"/>
          </reference>
          <reference field="2" count="1" selected="0">
            <x v="574"/>
          </reference>
          <reference field="3" count="1">
            <x v="576"/>
          </reference>
        </references>
      </pivotArea>
    </format>
    <format dxfId="4289">
      <pivotArea dataOnly="0" labelOnly="1" fieldPosition="0">
        <references count="4">
          <reference field="0" count="1" selected="0">
            <x v="99"/>
          </reference>
          <reference field="1" count="1" selected="0">
            <x v="574"/>
          </reference>
          <reference field="2" count="1" selected="0">
            <x v="575"/>
          </reference>
          <reference field="3" count="1">
            <x v="577"/>
          </reference>
        </references>
      </pivotArea>
    </format>
    <format dxfId="4288">
      <pivotArea dataOnly="0" labelOnly="1" fieldPosition="0">
        <references count="4">
          <reference field="0" count="1" selected="0">
            <x v="100"/>
          </reference>
          <reference field="1" count="1" selected="0">
            <x v="575"/>
          </reference>
          <reference field="2" count="1" selected="0">
            <x v="576"/>
          </reference>
          <reference field="3" count="1">
            <x v="578"/>
          </reference>
        </references>
      </pivotArea>
    </format>
    <format dxfId="4287">
      <pivotArea dataOnly="0" labelOnly="1" fieldPosition="0">
        <references count="4">
          <reference field="0" count="1" selected="0">
            <x v="101"/>
          </reference>
          <reference field="1" count="1" selected="0">
            <x v="576"/>
          </reference>
          <reference field="2" count="1" selected="0">
            <x v="577"/>
          </reference>
          <reference field="3" count="1">
            <x v="579"/>
          </reference>
        </references>
      </pivotArea>
    </format>
    <format dxfId="4286">
      <pivotArea dataOnly="0" labelOnly="1" fieldPosition="0">
        <references count="4">
          <reference field="0" count="1" selected="0">
            <x v="102"/>
          </reference>
          <reference field="1" count="1" selected="0">
            <x v="577"/>
          </reference>
          <reference field="2" count="1" selected="0">
            <x v="578"/>
          </reference>
          <reference field="3" count="1">
            <x v="580"/>
          </reference>
        </references>
      </pivotArea>
    </format>
    <format dxfId="4285">
      <pivotArea dataOnly="0" labelOnly="1" fieldPosition="0">
        <references count="4">
          <reference field="0" count="1" selected="0">
            <x v="103"/>
          </reference>
          <reference field="1" count="1" selected="0">
            <x v="578"/>
          </reference>
          <reference field="2" count="1" selected="0">
            <x v="579"/>
          </reference>
          <reference field="3" count="1">
            <x v="581"/>
          </reference>
        </references>
      </pivotArea>
    </format>
    <format dxfId="4284">
      <pivotArea dataOnly="0" labelOnly="1" fieldPosition="0">
        <references count="4">
          <reference field="0" count="1" selected="0">
            <x v="104"/>
          </reference>
          <reference field="1" count="1" selected="0">
            <x v="579"/>
          </reference>
          <reference field="2" count="1" selected="0">
            <x v="580"/>
          </reference>
          <reference field="3" count="1">
            <x v="582"/>
          </reference>
        </references>
      </pivotArea>
    </format>
    <format dxfId="4283">
      <pivotArea dataOnly="0" labelOnly="1" fieldPosition="0">
        <references count="4">
          <reference field="0" count="1" selected="0">
            <x v="105"/>
          </reference>
          <reference field="1" count="1" selected="0">
            <x v="580"/>
          </reference>
          <reference field="2" count="1" selected="0">
            <x v="581"/>
          </reference>
          <reference field="3" count="1">
            <x v="583"/>
          </reference>
        </references>
      </pivotArea>
    </format>
    <format dxfId="4282">
      <pivotArea dataOnly="0" labelOnly="1" fieldPosition="0">
        <references count="4">
          <reference field="0" count="1" selected="0">
            <x v="106"/>
          </reference>
          <reference field="1" count="1" selected="0">
            <x v="581"/>
          </reference>
          <reference field="2" count="1" selected="0">
            <x v="582"/>
          </reference>
          <reference field="3" count="1">
            <x v="584"/>
          </reference>
        </references>
      </pivotArea>
    </format>
    <format dxfId="4281">
      <pivotArea dataOnly="0" labelOnly="1" fieldPosition="0">
        <references count="4">
          <reference field="0" count="1" selected="0">
            <x v="107"/>
          </reference>
          <reference field="1" count="1" selected="0">
            <x v="582"/>
          </reference>
          <reference field="2" count="1" selected="0">
            <x v="583"/>
          </reference>
          <reference field="3" count="1">
            <x v="585"/>
          </reference>
        </references>
      </pivotArea>
    </format>
    <format dxfId="4280">
      <pivotArea dataOnly="0" labelOnly="1" fieldPosition="0">
        <references count="4">
          <reference field="0" count="1" selected="0">
            <x v="108"/>
          </reference>
          <reference field="1" count="1" selected="0">
            <x v="583"/>
          </reference>
          <reference field="2" count="1" selected="0">
            <x v="584"/>
          </reference>
          <reference field="3" count="1">
            <x v="586"/>
          </reference>
        </references>
      </pivotArea>
    </format>
    <format dxfId="4279">
      <pivotArea dataOnly="0" labelOnly="1" fieldPosition="0">
        <references count="4">
          <reference field="0" count="1" selected="0">
            <x v="109"/>
          </reference>
          <reference field="1" count="1" selected="0">
            <x v="584"/>
          </reference>
          <reference field="2" count="1" selected="0">
            <x v="585"/>
          </reference>
          <reference field="3" count="1">
            <x v="587"/>
          </reference>
        </references>
      </pivotArea>
    </format>
    <format dxfId="4278">
      <pivotArea dataOnly="0" labelOnly="1" fieldPosition="0">
        <references count="4">
          <reference field="0" count="1" selected="0">
            <x v="110"/>
          </reference>
          <reference field="1" count="1" selected="0">
            <x v="585"/>
          </reference>
          <reference field="2" count="1" selected="0">
            <x v="586"/>
          </reference>
          <reference field="3" count="1">
            <x v="588"/>
          </reference>
        </references>
      </pivotArea>
    </format>
    <format dxfId="4277">
      <pivotArea dataOnly="0" labelOnly="1" fieldPosition="0">
        <references count="4">
          <reference field="0" count="1" selected="0">
            <x v="111"/>
          </reference>
          <reference field="1" count="1" selected="0">
            <x v="586"/>
          </reference>
          <reference field="2" count="1" selected="0">
            <x v="587"/>
          </reference>
          <reference field="3" count="1">
            <x v="589"/>
          </reference>
        </references>
      </pivotArea>
    </format>
    <format dxfId="4276">
      <pivotArea dataOnly="0" labelOnly="1" fieldPosition="0">
        <references count="4">
          <reference field="0" count="1" selected="0">
            <x v="112"/>
          </reference>
          <reference field="1" count="1" selected="0">
            <x v="587"/>
          </reference>
          <reference field="2" count="1" selected="0">
            <x v="588"/>
          </reference>
          <reference field="3" count="1">
            <x v="590"/>
          </reference>
        </references>
      </pivotArea>
    </format>
    <format dxfId="4275">
      <pivotArea dataOnly="0" labelOnly="1" fieldPosition="0">
        <references count="4">
          <reference field="0" count="1" selected="0">
            <x v="113"/>
          </reference>
          <reference field="1" count="1" selected="0">
            <x v="588"/>
          </reference>
          <reference field="2" count="1" selected="0">
            <x v="589"/>
          </reference>
          <reference field="3" count="1">
            <x v="591"/>
          </reference>
        </references>
      </pivotArea>
    </format>
    <format dxfId="4274">
      <pivotArea dataOnly="0" labelOnly="1" fieldPosition="0">
        <references count="4">
          <reference field="0" count="1" selected="0">
            <x v="114"/>
          </reference>
          <reference field="1" count="1" selected="0">
            <x v="589"/>
          </reference>
          <reference field="2" count="1" selected="0">
            <x v="590"/>
          </reference>
          <reference field="3" count="1">
            <x v="592"/>
          </reference>
        </references>
      </pivotArea>
    </format>
    <format dxfId="4273">
      <pivotArea dataOnly="0" labelOnly="1" fieldPosition="0">
        <references count="4">
          <reference field="0" count="1" selected="0">
            <x v="115"/>
          </reference>
          <reference field="1" count="1" selected="0">
            <x v="590"/>
          </reference>
          <reference field="2" count="1" selected="0">
            <x v="591"/>
          </reference>
          <reference field="3" count="1">
            <x v="593"/>
          </reference>
        </references>
      </pivotArea>
    </format>
    <format dxfId="4272">
      <pivotArea dataOnly="0" labelOnly="1" fieldPosition="0">
        <references count="4">
          <reference field="0" count="1" selected="0">
            <x v="116"/>
          </reference>
          <reference field="1" count="1" selected="0">
            <x v="591"/>
          </reference>
          <reference field="2" count="1" selected="0">
            <x v="592"/>
          </reference>
          <reference field="3" count="1">
            <x v="594"/>
          </reference>
        </references>
      </pivotArea>
    </format>
    <format dxfId="4271">
      <pivotArea dataOnly="0" labelOnly="1" fieldPosition="0">
        <references count="4">
          <reference field="0" count="1" selected="0">
            <x v="117"/>
          </reference>
          <reference field="1" count="1" selected="0">
            <x v="592"/>
          </reference>
          <reference field="2" count="1" selected="0">
            <x v="593"/>
          </reference>
          <reference field="3" count="1">
            <x v="595"/>
          </reference>
        </references>
      </pivotArea>
    </format>
    <format dxfId="4270">
      <pivotArea dataOnly="0" labelOnly="1" fieldPosition="0">
        <references count="4">
          <reference field="0" count="1" selected="0">
            <x v="118"/>
          </reference>
          <reference field="1" count="1" selected="0">
            <x v="593"/>
          </reference>
          <reference field="2" count="1" selected="0">
            <x v="594"/>
          </reference>
          <reference field="3" count="1">
            <x v="596"/>
          </reference>
        </references>
      </pivotArea>
    </format>
    <format dxfId="4269">
      <pivotArea dataOnly="0" labelOnly="1" fieldPosition="0">
        <references count="4">
          <reference field="0" count="1" selected="0">
            <x v="119"/>
          </reference>
          <reference field="1" count="1" selected="0">
            <x v="594"/>
          </reference>
          <reference field="2" count="1" selected="0">
            <x v="595"/>
          </reference>
          <reference field="3" count="1">
            <x v="597"/>
          </reference>
        </references>
      </pivotArea>
    </format>
    <format dxfId="4268">
      <pivotArea dataOnly="0" labelOnly="1" fieldPosition="0">
        <references count="4">
          <reference field="0" count="1" selected="0">
            <x v="120"/>
          </reference>
          <reference field="1" count="1" selected="0">
            <x v="595"/>
          </reference>
          <reference field="2" count="1" selected="0">
            <x v="596"/>
          </reference>
          <reference field="3" count="1">
            <x v="598"/>
          </reference>
        </references>
      </pivotArea>
    </format>
    <format dxfId="4267">
      <pivotArea dataOnly="0" labelOnly="1" fieldPosition="0">
        <references count="4">
          <reference field="0" count="1" selected="0">
            <x v="121"/>
          </reference>
          <reference field="1" count="1" selected="0">
            <x v="596"/>
          </reference>
          <reference field="2" count="1" selected="0">
            <x v="597"/>
          </reference>
          <reference field="3" count="1">
            <x v="599"/>
          </reference>
        </references>
      </pivotArea>
    </format>
    <format dxfId="4266">
      <pivotArea dataOnly="0" labelOnly="1" fieldPosition="0">
        <references count="4">
          <reference field="0" count="1" selected="0">
            <x v="122"/>
          </reference>
          <reference field="1" count="1" selected="0">
            <x v="597"/>
          </reference>
          <reference field="2" count="1" selected="0">
            <x v="598"/>
          </reference>
          <reference field="3" count="1">
            <x v="600"/>
          </reference>
        </references>
      </pivotArea>
    </format>
    <format dxfId="4265">
      <pivotArea dataOnly="0" labelOnly="1" fieldPosition="0">
        <references count="4">
          <reference field="0" count="1" selected="0">
            <x v="123"/>
          </reference>
          <reference field="1" count="1" selected="0">
            <x v="598"/>
          </reference>
          <reference field="2" count="1" selected="0">
            <x v="599"/>
          </reference>
          <reference field="3" count="1">
            <x v="601"/>
          </reference>
        </references>
      </pivotArea>
    </format>
    <format dxfId="4264">
      <pivotArea dataOnly="0" labelOnly="1" fieldPosition="0">
        <references count="4">
          <reference field="0" count="1" selected="0">
            <x v="124"/>
          </reference>
          <reference field="1" count="1" selected="0">
            <x v="599"/>
          </reference>
          <reference field="2" count="1" selected="0">
            <x v="600"/>
          </reference>
          <reference field="3" count="1">
            <x v="602"/>
          </reference>
        </references>
      </pivotArea>
    </format>
    <format dxfId="4263">
      <pivotArea dataOnly="0" labelOnly="1" fieldPosition="0">
        <references count="4">
          <reference field="0" count="1" selected="0">
            <x v="125"/>
          </reference>
          <reference field="1" count="1" selected="0">
            <x v="600"/>
          </reference>
          <reference field="2" count="1" selected="0">
            <x v="601"/>
          </reference>
          <reference field="3" count="1">
            <x v="603"/>
          </reference>
        </references>
      </pivotArea>
    </format>
    <format dxfId="4262">
      <pivotArea dataOnly="0" labelOnly="1" fieldPosition="0">
        <references count="4">
          <reference field="0" count="1" selected="0">
            <x v="126"/>
          </reference>
          <reference field="1" count="1" selected="0">
            <x v="601"/>
          </reference>
          <reference field="2" count="1" selected="0">
            <x v="602"/>
          </reference>
          <reference field="3" count="1">
            <x v="604"/>
          </reference>
        </references>
      </pivotArea>
    </format>
    <format dxfId="4261">
      <pivotArea dataOnly="0" labelOnly="1" fieldPosition="0">
        <references count="4">
          <reference field="0" count="1" selected="0">
            <x v="127"/>
          </reference>
          <reference field="1" count="1" selected="0">
            <x v="602"/>
          </reference>
          <reference field="2" count="1" selected="0">
            <x v="603"/>
          </reference>
          <reference field="3" count="1">
            <x v="605"/>
          </reference>
        </references>
      </pivotArea>
    </format>
    <format dxfId="4260">
      <pivotArea dataOnly="0" labelOnly="1" fieldPosition="0">
        <references count="4">
          <reference field="0" count="1" selected="0">
            <x v="128"/>
          </reference>
          <reference field="1" count="1" selected="0">
            <x v="603"/>
          </reference>
          <reference field="2" count="1" selected="0">
            <x v="604"/>
          </reference>
          <reference field="3" count="1">
            <x v="606"/>
          </reference>
        </references>
      </pivotArea>
    </format>
    <format dxfId="4259">
      <pivotArea dataOnly="0" labelOnly="1" fieldPosition="0">
        <references count="4">
          <reference field="0" count="1" selected="0">
            <x v="129"/>
          </reference>
          <reference field="1" count="1" selected="0">
            <x v="604"/>
          </reference>
          <reference field="2" count="1" selected="0">
            <x v="605"/>
          </reference>
          <reference field="3" count="1">
            <x v="607"/>
          </reference>
        </references>
      </pivotArea>
    </format>
    <format dxfId="4258">
      <pivotArea dataOnly="0" labelOnly="1" fieldPosition="0">
        <references count="4">
          <reference field="0" count="1" selected="0">
            <x v="130"/>
          </reference>
          <reference field="1" count="1" selected="0">
            <x v="605"/>
          </reference>
          <reference field="2" count="1" selected="0">
            <x v="606"/>
          </reference>
          <reference field="3" count="1">
            <x v="608"/>
          </reference>
        </references>
      </pivotArea>
    </format>
    <format dxfId="4257">
      <pivotArea dataOnly="0" labelOnly="1" fieldPosition="0">
        <references count="4">
          <reference field="0" count="1" selected="0">
            <x v="131"/>
          </reference>
          <reference field="1" count="1" selected="0">
            <x v="606"/>
          </reference>
          <reference field="2" count="1" selected="0">
            <x v="607"/>
          </reference>
          <reference field="3" count="1">
            <x v="609"/>
          </reference>
        </references>
      </pivotArea>
    </format>
    <format dxfId="4256">
      <pivotArea dataOnly="0" labelOnly="1" fieldPosition="0">
        <references count="4">
          <reference field="0" count="1" selected="0">
            <x v="132"/>
          </reference>
          <reference field="1" count="1" selected="0">
            <x v="607"/>
          </reference>
          <reference field="2" count="1" selected="0">
            <x v="608"/>
          </reference>
          <reference field="3" count="1">
            <x v="610"/>
          </reference>
        </references>
      </pivotArea>
    </format>
    <format dxfId="4255">
      <pivotArea dataOnly="0" labelOnly="1" fieldPosition="0">
        <references count="4">
          <reference field="0" count="1" selected="0">
            <x v="133"/>
          </reference>
          <reference field="1" count="1" selected="0">
            <x v="608"/>
          </reference>
          <reference field="2" count="1" selected="0">
            <x v="609"/>
          </reference>
          <reference field="3" count="1">
            <x v="611"/>
          </reference>
        </references>
      </pivotArea>
    </format>
    <format dxfId="4254">
      <pivotArea dataOnly="0" labelOnly="1" fieldPosition="0">
        <references count="4">
          <reference field="0" count="1" selected="0">
            <x v="134"/>
          </reference>
          <reference field="1" count="1" selected="0">
            <x v="609"/>
          </reference>
          <reference field="2" count="1" selected="0">
            <x v="610"/>
          </reference>
          <reference field="3" count="1">
            <x v="612"/>
          </reference>
        </references>
      </pivotArea>
    </format>
    <format dxfId="4253">
      <pivotArea dataOnly="0" labelOnly="1" fieldPosition="0">
        <references count="4">
          <reference field="0" count="1" selected="0">
            <x v="135"/>
          </reference>
          <reference field="1" count="1" selected="0">
            <x v="610"/>
          </reference>
          <reference field="2" count="1" selected="0">
            <x v="611"/>
          </reference>
          <reference field="3" count="1">
            <x v="613"/>
          </reference>
        </references>
      </pivotArea>
    </format>
    <format dxfId="4252">
      <pivotArea dataOnly="0" labelOnly="1" fieldPosition="0">
        <references count="4">
          <reference field="0" count="1" selected="0">
            <x v="136"/>
          </reference>
          <reference field="1" count="1" selected="0">
            <x v="611"/>
          </reference>
          <reference field="2" count="1" selected="0">
            <x v="612"/>
          </reference>
          <reference field="3" count="1">
            <x v="614"/>
          </reference>
        </references>
      </pivotArea>
    </format>
    <format dxfId="4251">
      <pivotArea dataOnly="0" labelOnly="1" fieldPosition="0">
        <references count="4">
          <reference field="0" count="1" selected="0">
            <x v="137"/>
          </reference>
          <reference field="1" count="1" selected="0">
            <x v="612"/>
          </reference>
          <reference field="2" count="1" selected="0">
            <x v="613"/>
          </reference>
          <reference field="3" count="1">
            <x v="615"/>
          </reference>
        </references>
      </pivotArea>
    </format>
    <format dxfId="4250">
      <pivotArea dataOnly="0" labelOnly="1" fieldPosition="0">
        <references count="4">
          <reference field="0" count="1" selected="0">
            <x v="138"/>
          </reference>
          <reference field="1" count="1" selected="0">
            <x v="613"/>
          </reference>
          <reference field="2" count="1" selected="0">
            <x v="614"/>
          </reference>
          <reference field="3" count="1">
            <x v="616"/>
          </reference>
        </references>
      </pivotArea>
    </format>
    <format dxfId="4249">
      <pivotArea dataOnly="0" labelOnly="1" fieldPosition="0">
        <references count="4">
          <reference field="0" count="1" selected="0">
            <x v="139"/>
          </reference>
          <reference field="1" count="1" selected="0">
            <x v="614"/>
          </reference>
          <reference field="2" count="1" selected="0">
            <x v="615"/>
          </reference>
          <reference field="3" count="1">
            <x v="617"/>
          </reference>
        </references>
      </pivotArea>
    </format>
    <format dxfId="4248">
      <pivotArea dataOnly="0" labelOnly="1" fieldPosition="0">
        <references count="4">
          <reference field="0" count="1" selected="0">
            <x v="140"/>
          </reference>
          <reference field="1" count="1" selected="0">
            <x v="615"/>
          </reference>
          <reference field="2" count="1" selected="0">
            <x v="616"/>
          </reference>
          <reference field="3" count="1">
            <x v="618"/>
          </reference>
        </references>
      </pivotArea>
    </format>
    <format dxfId="4247">
      <pivotArea dataOnly="0" labelOnly="1" fieldPosition="0">
        <references count="4">
          <reference field="0" count="1" selected="0">
            <x v="141"/>
          </reference>
          <reference field="1" count="1" selected="0">
            <x v="616"/>
          </reference>
          <reference field="2" count="1" selected="0">
            <x v="617"/>
          </reference>
          <reference field="3" count="1">
            <x v="619"/>
          </reference>
        </references>
      </pivotArea>
    </format>
    <format dxfId="4246">
      <pivotArea dataOnly="0" labelOnly="1" fieldPosition="0">
        <references count="4">
          <reference field="0" count="1" selected="0">
            <x v="142"/>
          </reference>
          <reference field="1" count="1" selected="0">
            <x v="617"/>
          </reference>
          <reference field="2" count="1" selected="0">
            <x v="618"/>
          </reference>
          <reference field="3" count="1">
            <x v="620"/>
          </reference>
        </references>
      </pivotArea>
    </format>
    <format dxfId="4245">
      <pivotArea dataOnly="0" labelOnly="1" fieldPosition="0">
        <references count="4">
          <reference field="0" count="1" selected="0">
            <x v="143"/>
          </reference>
          <reference field="1" count="1" selected="0">
            <x v="618"/>
          </reference>
          <reference field="2" count="1" selected="0">
            <x v="619"/>
          </reference>
          <reference field="3" count="1">
            <x v="621"/>
          </reference>
        </references>
      </pivotArea>
    </format>
    <format dxfId="4244">
      <pivotArea dataOnly="0" labelOnly="1" fieldPosition="0">
        <references count="4">
          <reference field="0" count="1" selected="0">
            <x v="144"/>
          </reference>
          <reference field="1" count="1" selected="0">
            <x v="619"/>
          </reference>
          <reference field="2" count="1" selected="0">
            <x v="620"/>
          </reference>
          <reference field="3" count="1">
            <x v="622"/>
          </reference>
        </references>
      </pivotArea>
    </format>
    <format dxfId="4243">
      <pivotArea dataOnly="0" labelOnly="1" fieldPosition="0">
        <references count="4">
          <reference field="0" count="1" selected="0">
            <x v="145"/>
          </reference>
          <reference field="1" count="1" selected="0">
            <x v="620"/>
          </reference>
          <reference field="2" count="1" selected="0">
            <x v="621"/>
          </reference>
          <reference field="3" count="1">
            <x v="623"/>
          </reference>
        </references>
      </pivotArea>
    </format>
    <format dxfId="4242">
      <pivotArea dataOnly="0" labelOnly="1" fieldPosition="0">
        <references count="4">
          <reference field="0" count="1" selected="0">
            <x v="146"/>
          </reference>
          <reference field="1" count="1" selected="0">
            <x v="621"/>
          </reference>
          <reference field="2" count="1" selected="0">
            <x v="622"/>
          </reference>
          <reference field="3" count="1">
            <x v="624"/>
          </reference>
        </references>
      </pivotArea>
    </format>
    <format dxfId="4241">
      <pivotArea dataOnly="0" labelOnly="1" fieldPosition="0">
        <references count="4">
          <reference field="0" count="1" selected="0">
            <x v="147"/>
          </reference>
          <reference field="1" count="1" selected="0">
            <x v="622"/>
          </reference>
          <reference field="2" count="1" selected="0">
            <x v="623"/>
          </reference>
          <reference field="3" count="1">
            <x v="625"/>
          </reference>
        </references>
      </pivotArea>
    </format>
    <format dxfId="4240">
      <pivotArea dataOnly="0" labelOnly="1" fieldPosition="0">
        <references count="4">
          <reference field="0" count="1" selected="0">
            <x v="148"/>
          </reference>
          <reference field="1" count="1" selected="0">
            <x v="623"/>
          </reference>
          <reference field="2" count="1" selected="0">
            <x v="624"/>
          </reference>
          <reference field="3" count="1">
            <x v="626"/>
          </reference>
        </references>
      </pivotArea>
    </format>
    <format dxfId="4239">
      <pivotArea dataOnly="0" labelOnly="1" fieldPosition="0">
        <references count="4">
          <reference field="0" count="1" selected="0">
            <x v="149"/>
          </reference>
          <reference field="1" count="1" selected="0">
            <x v="624"/>
          </reference>
          <reference field="2" count="1" selected="0">
            <x v="625"/>
          </reference>
          <reference field="3" count="1">
            <x v="627"/>
          </reference>
        </references>
      </pivotArea>
    </format>
    <format dxfId="4238">
      <pivotArea dataOnly="0" labelOnly="1" fieldPosition="0">
        <references count="4">
          <reference field="0" count="1" selected="0">
            <x v="150"/>
          </reference>
          <reference field="1" count="1" selected="0">
            <x v="625"/>
          </reference>
          <reference field="2" count="1" selected="0">
            <x v="626"/>
          </reference>
          <reference field="3" count="1">
            <x v="628"/>
          </reference>
        </references>
      </pivotArea>
    </format>
    <format dxfId="4237">
      <pivotArea dataOnly="0" labelOnly="1" fieldPosition="0">
        <references count="4">
          <reference field="0" count="1" selected="0">
            <x v="151"/>
          </reference>
          <reference field="1" count="1" selected="0">
            <x v="626"/>
          </reference>
          <reference field="2" count="1" selected="0">
            <x v="627"/>
          </reference>
          <reference field="3" count="1">
            <x v="629"/>
          </reference>
        </references>
      </pivotArea>
    </format>
    <format dxfId="4236">
      <pivotArea dataOnly="0" labelOnly="1" fieldPosition="0">
        <references count="4">
          <reference field="0" count="1" selected="0">
            <x v="152"/>
          </reference>
          <reference field="1" count="1" selected="0">
            <x v="627"/>
          </reference>
          <reference field="2" count="1" selected="0">
            <x v="628"/>
          </reference>
          <reference field="3" count="1">
            <x v="630"/>
          </reference>
        </references>
      </pivotArea>
    </format>
    <format dxfId="4235">
      <pivotArea dataOnly="0" labelOnly="1" fieldPosition="0">
        <references count="4">
          <reference field="0" count="1" selected="0">
            <x v="153"/>
          </reference>
          <reference field="1" count="1" selected="0">
            <x v="628"/>
          </reference>
          <reference field="2" count="1" selected="0">
            <x v="629"/>
          </reference>
          <reference field="3" count="1">
            <x v="631"/>
          </reference>
        </references>
      </pivotArea>
    </format>
    <format dxfId="4234">
      <pivotArea dataOnly="0" labelOnly="1" fieldPosition="0">
        <references count="4">
          <reference field="0" count="1" selected="0">
            <x v="154"/>
          </reference>
          <reference field="1" count="1" selected="0">
            <x v="629"/>
          </reference>
          <reference field="2" count="1" selected="0">
            <x v="630"/>
          </reference>
          <reference field="3" count="1">
            <x v="632"/>
          </reference>
        </references>
      </pivotArea>
    </format>
    <format dxfId="4233">
      <pivotArea dataOnly="0" labelOnly="1" fieldPosition="0">
        <references count="4">
          <reference field="0" count="1" selected="0">
            <x v="155"/>
          </reference>
          <reference field="1" count="1" selected="0">
            <x v="630"/>
          </reference>
          <reference field="2" count="1" selected="0">
            <x v="631"/>
          </reference>
          <reference field="3" count="1">
            <x v="633"/>
          </reference>
        </references>
      </pivotArea>
    </format>
    <format dxfId="4232">
      <pivotArea dataOnly="0" labelOnly="1" fieldPosition="0">
        <references count="4">
          <reference field="0" count="1" selected="0">
            <x v="156"/>
          </reference>
          <reference field="1" count="1" selected="0">
            <x v="631"/>
          </reference>
          <reference field="2" count="1" selected="0">
            <x v="632"/>
          </reference>
          <reference field="3" count="1">
            <x v="634"/>
          </reference>
        </references>
      </pivotArea>
    </format>
    <format dxfId="4231">
      <pivotArea dataOnly="0" labelOnly="1" fieldPosition="0">
        <references count="4">
          <reference field="0" count="1" selected="0">
            <x v="157"/>
          </reference>
          <reference field="1" count="1" selected="0">
            <x v="632"/>
          </reference>
          <reference field="2" count="1" selected="0">
            <x v="633"/>
          </reference>
          <reference field="3" count="1">
            <x v="635"/>
          </reference>
        </references>
      </pivotArea>
    </format>
    <format dxfId="4230">
      <pivotArea dataOnly="0" labelOnly="1" fieldPosition="0">
        <references count="4">
          <reference field="0" count="1" selected="0">
            <x v="158"/>
          </reference>
          <reference field="1" count="1" selected="0">
            <x v="633"/>
          </reference>
          <reference field="2" count="1" selected="0">
            <x v="634"/>
          </reference>
          <reference field="3" count="1">
            <x v="636"/>
          </reference>
        </references>
      </pivotArea>
    </format>
    <format dxfId="4229">
      <pivotArea dataOnly="0" labelOnly="1" fieldPosition="0">
        <references count="4">
          <reference field="0" count="1" selected="0">
            <x v="159"/>
          </reference>
          <reference field="1" count="1" selected="0">
            <x v="634"/>
          </reference>
          <reference field="2" count="1" selected="0">
            <x v="635"/>
          </reference>
          <reference field="3" count="1">
            <x v="637"/>
          </reference>
        </references>
      </pivotArea>
    </format>
    <format dxfId="4228">
      <pivotArea dataOnly="0" labelOnly="1" fieldPosition="0">
        <references count="4">
          <reference field="0" count="1" selected="0">
            <x v="160"/>
          </reference>
          <reference field="1" count="1" selected="0">
            <x v="635"/>
          </reference>
          <reference field="2" count="1" selected="0">
            <x v="636"/>
          </reference>
          <reference field="3" count="1">
            <x v="638"/>
          </reference>
        </references>
      </pivotArea>
    </format>
    <format dxfId="4227">
      <pivotArea dataOnly="0" labelOnly="1" fieldPosition="0">
        <references count="4">
          <reference field="0" count="1" selected="0">
            <x v="161"/>
          </reference>
          <reference field="1" count="1" selected="0">
            <x v="636"/>
          </reference>
          <reference field="2" count="1" selected="0">
            <x v="637"/>
          </reference>
          <reference field="3" count="1">
            <x v="639"/>
          </reference>
        </references>
      </pivotArea>
    </format>
    <format dxfId="4226">
      <pivotArea dataOnly="0" labelOnly="1" fieldPosition="0">
        <references count="4">
          <reference field="0" count="1" selected="0">
            <x v="162"/>
          </reference>
          <reference field="1" count="1" selected="0">
            <x v="637"/>
          </reference>
          <reference field="2" count="1" selected="0">
            <x v="638"/>
          </reference>
          <reference field="3" count="1">
            <x v="640"/>
          </reference>
        </references>
      </pivotArea>
    </format>
    <format dxfId="4225">
      <pivotArea dataOnly="0" labelOnly="1" fieldPosition="0">
        <references count="4">
          <reference field="0" count="1" selected="0">
            <x v="163"/>
          </reference>
          <reference field="1" count="1" selected="0">
            <x v="638"/>
          </reference>
          <reference field="2" count="1" selected="0">
            <x v="639"/>
          </reference>
          <reference field="3" count="1">
            <x v="641"/>
          </reference>
        </references>
      </pivotArea>
    </format>
    <format dxfId="4224">
      <pivotArea dataOnly="0" labelOnly="1" fieldPosition="0">
        <references count="4">
          <reference field="0" count="1" selected="0">
            <x v="164"/>
          </reference>
          <reference field="1" count="1" selected="0">
            <x v="639"/>
          </reference>
          <reference field="2" count="1" selected="0">
            <x v="640"/>
          </reference>
          <reference field="3" count="1">
            <x v="642"/>
          </reference>
        </references>
      </pivotArea>
    </format>
    <format dxfId="4223">
      <pivotArea dataOnly="0" labelOnly="1" fieldPosition="0">
        <references count="4">
          <reference field="0" count="1" selected="0">
            <x v="165"/>
          </reference>
          <reference field="1" count="1" selected="0">
            <x v="640"/>
          </reference>
          <reference field="2" count="1" selected="0">
            <x v="641"/>
          </reference>
          <reference field="3" count="1">
            <x v="643"/>
          </reference>
        </references>
      </pivotArea>
    </format>
    <format dxfId="4222">
      <pivotArea dataOnly="0" labelOnly="1" fieldPosition="0">
        <references count="4">
          <reference field="0" count="1" selected="0">
            <x v="166"/>
          </reference>
          <reference field="1" count="1" selected="0">
            <x v="641"/>
          </reference>
          <reference field="2" count="1" selected="0">
            <x v="642"/>
          </reference>
          <reference field="3" count="1">
            <x v="644"/>
          </reference>
        </references>
      </pivotArea>
    </format>
    <format dxfId="4221">
      <pivotArea dataOnly="0" labelOnly="1" fieldPosition="0">
        <references count="4">
          <reference field="0" count="1" selected="0">
            <x v="167"/>
          </reference>
          <reference field="1" count="1" selected="0">
            <x v="642"/>
          </reference>
          <reference field="2" count="1" selected="0">
            <x v="643"/>
          </reference>
          <reference field="3" count="1">
            <x v="645"/>
          </reference>
        </references>
      </pivotArea>
    </format>
    <format dxfId="4220">
      <pivotArea dataOnly="0" labelOnly="1" fieldPosition="0">
        <references count="4">
          <reference field="0" count="1" selected="0">
            <x v="168"/>
          </reference>
          <reference field="1" count="1" selected="0">
            <x v="643"/>
          </reference>
          <reference field="2" count="1" selected="0">
            <x v="644"/>
          </reference>
          <reference field="3" count="1">
            <x v="646"/>
          </reference>
        </references>
      </pivotArea>
    </format>
    <format dxfId="4219">
      <pivotArea dataOnly="0" labelOnly="1" fieldPosition="0">
        <references count="4">
          <reference field="0" count="1" selected="0">
            <x v="169"/>
          </reference>
          <reference field="1" count="1" selected="0">
            <x v="644"/>
          </reference>
          <reference field="2" count="1" selected="0">
            <x v="645"/>
          </reference>
          <reference field="3" count="1">
            <x v="647"/>
          </reference>
        </references>
      </pivotArea>
    </format>
    <format dxfId="4218">
      <pivotArea dataOnly="0" labelOnly="1" fieldPosition="0">
        <references count="4">
          <reference field="0" count="1" selected="0">
            <x v="170"/>
          </reference>
          <reference field="1" count="1" selected="0">
            <x v="645"/>
          </reference>
          <reference field="2" count="1" selected="0">
            <x v="646"/>
          </reference>
          <reference field="3" count="1">
            <x v="648"/>
          </reference>
        </references>
      </pivotArea>
    </format>
    <format dxfId="4217">
      <pivotArea dataOnly="0" labelOnly="1" fieldPosition="0">
        <references count="4">
          <reference field="0" count="1" selected="0">
            <x v="171"/>
          </reference>
          <reference field="1" count="1" selected="0">
            <x v="646"/>
          </reference>
          <reference field="2" count="1" selected="0">
            <x v="647"/>
          </reference>
          <reference field="3" count="1">
            <x v="649"/>
          </reference>
        </references>
      </pivotArea>
    </format>
    <format dxfId="4216">
      <pivotArea dataOnly="0" labelOnly="1" fieldPosition="0">
        <references count="4">
          <reference field="0" count="1" selected="0">
            <x v="172"/>
          </reference>
          <reference field="1" count="1" selected="0">
            <x v="647"/>
          </reference>
          <reference field="2" count="1" selected="0">
            <x v="648"/>
          </reference>
          <reference field="3" count="1">
            <x v="650"/>
          </reference>
        </references>
      </pivotArea>
    </format>
    <format dxfId="4215">
      <pivotArea dataOnly="0" labelOnly="1" fieldPosition="0">
        <references count="4">
          <reference field="0" count="1" selected="0">
            <x v="173"/>
          </reference>
          <reference field="1" count="1" selected="0">
            <x v="648"/>
          </reference>
          <reference field="2" count="1" selected="0">
            <x v="649"/>
          </reference>
          <reference field="3" count="1">
            <x v="651"/>
          </reference>
        </references>
      </pivotArea>
    </format>
    <format dxfId="4214">
      <pivotArea dataOnly="0" labelOnly="1" fieldPosition="0">
        <references count="4">
          <reference field="0" count="1" selected="0">
            <x v="174"/>
          </reference>
          <reference field="1" count="1" selected="0">
            <x v="649"/>
          </reference>
          <reference field="2" count="1" selected="0">
            <x v="650"/>
          </reference>
          <reference field="3" count="1">
            <x v="652"/>
          </reference>
        </references>
      </pivotArea>
    </format>
    <format dxfId="4213">
      <pivotArea dataOnly="0" labelOnly="1" fieldPosition="0">
        <references count="4">
          <reference field="0" count="1" selected="0">
            <x v="175"/>
          </reference>
          <reference field="1" count="1" selected="0">
            <x v="650"/>
          </reference>
          <reference field="2" count="1" selected="0">
            <x v="651"/>
          </reference>
          <reference field="3" count="1">
            <x v="653"/>
          </reference>
        </references>
      </pivotArea>
    </format>
    <format dxfId="4212">
      <pivotArea dataOnly="0" labelOnly="1" fieldPosition="0">
        <references count="4">
          <reference field="0" count="1" selected="0">
            <x v="176"/>
          </reference>
          <reference field="1" count="1" selected="0">
            <x v="651"/>
          </reference>
          <reference field="2" count="1" selected="0">
            <x v="652"/>
          </reference>
          <reference field="3" count="1">
            <x v="654"/>
          </reference>
        </references>
      </pivotArea>
    </format>
    <format dxfId="4211">
      <pivotArea dataOnly="0" labelOnly="1" fieldPosition="0">
        <references count="4">
          <reference field="0" count="1" selected="0">
            <x v="177"/>
          </reference>
          <reference field="1" count="1" selected="0">
            <x v="652"/>
          </reference>
          <reference field="2" count="1" selected="0">
            <x v="653"/>
          </reference>
          <reference field="3" count="1">
            <x v="655"/>
          </reference>
        </references>
      </pivotArea>
    </format>
    <format dxfId="4210">
      <pivotArea dataOnly="0" labelOnly="1" fieldPosition="0">
        <references count="4">
          <reference field="0" count="1" selected="0">
            <x v="178"/>
          </reference>
          <reference field="1" count="1" selected="0">
            <x v="653"/>
          </reference>
          <reference field="2" count="1" selected="0">
            <x v="654"/>
          </reference>
          <reference field="3" count="1">
            <x v="656"/>
          </reference>
        </references>
      </pivotArea>
    </format>
    <format dxfId="4209">
      <pivotArea dataOnly="0" labelOnly="1" fieldPosition="0">
        <references count="4">
          <reference field="0" count="1" selected="0">
            <x v="179"/>
          </reference>
          <reference field="1" count="1" selected="0">
            <x v="654"/>
          </reference>
          <reference field="2" count="1" selected="0">
            <x v="655"/>
          </reference>
          <reference field="3" count="1">
            <x v="657"/>
          </reference>
        </references>
      </pivotArea>
    </format>
    <format dxfId="4208">
      <pivotArea dataOnly="0" labelOnly="1" fieldPosition="0">
        <references count="4">
          <reference field="0" count="1" selected="0">
            <x v="180"/>
          </reference>
          <reference field="1" count="1" selected="0">
            <x v="655"/>
          </reference>
          <reference field="2" count="1" selected="0">
            <x v="656"/>
          </reference>
          <reference field="3" count="1">
            <x v="658"/>
          </reference>
        </references>
      </pivotArea>
    </format>
    <format dxfId="4207">
      <pivotArea dataOnly="0" labelOnly="1" fieldPosition="0">
        <references count="4">
          <reference field="0" count="1" selected="0">
            <x v="181"/>
          </reference>
          <reference field="1" count="1" selected="0">
            <x v="656"/>
          </reference>
          <reference field="2" count="1" selected="0">
            <x v="657"/>
          </reference>
          <reference field="3" count="1">
            <x v="659"/>
          </reference>
        </references>
      </pivotArea>
    </format>
    <format dxfId="4206">
      <pivotArea dataOnly="0" labelOnly="1" fieldPosition="0">
        <references count="4">
          <reference field="0" count="1" selected="0">
            <x v="182"/>
          </reference>
          <reference field="1" count="1" selected="0">
            <x v="657"/>
          </reference>
          <reference field="2" count="1" selected="0">
            <x v="658"/>
          </reference>
          <reference field="3" count="1">
            <x v="660"/>
          </reference>
        </references>
      </pivotArea>
    </format>
    <format dxfId="4205">
      <pivotArea dataOnly="0" labelOnly="1" fieldPosition="0">
        <references count="4">
          <reference field="0" count="1" selected="0">
            <x v="183"/>
          </reference>
          <reference field="1" count="1" selected="0">
            <x v="658"/>
          </reference>
          <reference field="2" count="1" selected="0">
            <x v="659"/>
          </reference>
          <reference field="3" count="1">
            <x v="661"/>
          </reference>
        </references>
      </pivotArea>
    </format>
    <format dxfId="4204">
      <pivotArea dataOnly="0" labelOnly="1" fieldPosition="0">
        <references count="4">
          <reference field="0" count="1" selected="0">
            <x v="184"/>
          </reference>
          <reference field="1" count="1" selected="0">
            <x v="659"/>
          </reference>
          <reference field="2" count="1" selected="0">
            <x v="660"/>
          </reference>
          <reference field="3" count="1">
            <x v="662"/>
          </reference>
        </references>
      </pivotArea>
    </format>
    <format dxfId="4203">
      <pivotArea dataOnly="0" labelOnly="1" fieldPosition="0">
        <references count="4">
          <reference field="0" count="1" selected="0">
            <x v="185"/>
          </reference>
          <reference field="1" count="1" selected="0">
            <x v="660"/>
          </reference>
          <reference field="2" count="1" selected="0">
            <x v="661"/>
          </reference>
          <reference field="3" count="1">
            <x v="663"/>
          </reference>
        </references>
      </pivotArea>
    </format>
    <format dxfId="4202">
      <pivotArea dataOnly="0" labelOnly="1" fieldPosition="0">
        <references count="4">
          <reference field="0" count="1" selected="0">
            <x v="186"/>
          </reference>
          <reference field="1" count="1" selected="0">
            <x v="661"/>
          </reference>
          <reference field="2" count="1" selected="0">
            <x v="662"/>
          </reference>
          <reference field="3" count="1">
            <x v="664"/>
          </reference>
        </references>
      </pivotArea>
    </format>
    <format dxfId="4201">
      <pivotArea dataOnly="0" labelOnly="1" fieldPosition="0">
        <references count="4">
          <reference field="0" count="1" selected="0">
            <x v="187"/>
          </reference>
          <reference field="1" count="1" selected="0">
            <x v="662"/>
          </reference>
          <reference field="2" count="1" selected="0">
            <x v="663"/>
          </reference>
          <reference field="3" count="1">
            <x v="665"/>
          </reference>
        </references>
      </pivotArea>
    </format>
    <format dxfId="4200">
      <pivotArea dataOnly="0" labelOnly="1" fieldPosition="0">
        <references count="4">
          <reference field="0" count="1" selected="0">
            <x v="188"/>
          </reference>
          <reference field="1" count="1" selected="0">
            <x v="663"/>
          </reference>
          <reference field="2" count="1" selected="0">
            <x v="664"/>
          </reference>
          <reference field="3" count="1">
            <x v="666"/>
          </reference>
        </references>
      </pivotArea>
    </format>
    <format dxfId="4199">
      <pivotArea dataOnly="0" labelOnly="1" fieldPosition="0">
        <references count="4">
          <reference field="0" count="1" selected="0">
            <x v="189"/>
          </reference>
          <reference field="1" count="1" selected="0">
            <x v="664"/>
          </reference>
          <reference field="2" count="1" selected="0">
            <x v="665"/>
          </reference>
          <reference field="3" count="1">
            <x v="667"/>
          </reference>
        </references>
      </pivotArea>
    </format>
    <format dxfId="4198">
      <pivotArea dataOnly="0" labelOnly="1" fieldPosition="0">
        <references count="4">
          <reference field="0" count="1" selected="0">
            <x v="190"/>
          </reference>
          <reference field="1" count="1" selected="0">
            <x v="665"/>
          </reference>
          <reference field="2" count="1" selected="0">
            <x v="666"/>
          </reference>
          <reference field="3" count="1">
            <x v="668"/>
          </reference>
        </references>
      </pivotArea>
    </format>
    <format dxfId="4197">
      <pivotArea dataOnly="0" labelOnly="1" fieldPosition="0">
        <references count="4">
          <reference field="0" count="1" selected="0">
            <x v="191"/>
          </reference>
          <reference field="1" count="1" selected="0">
            <x v="666"/>
          </reference>
          <reference field="2" count="1" selected="0">
            <x v="667"/>
          </reference>
          <reference field="3" count="1">
            <x v="669"/>
          </reference>
        </references>
      </pivotArea>
    </format>
    <format dxfId="4196">
      <pivotArea dataOnly="0" labelOnly="1" fieldPosition="0">
        <references count="4">
          <reference field="0" count="1" selected="0">
            <x v="192"/>
          </reference>
          <reference field="1" count="1" selected="0">
            <x v="667"/>
          </reference>
          <reference field="2" count="1" selected="0">
            <x v="668"/>
          </reference>
          <reference field="3" count="1">
            <x v="670"/>
          </reference>
        </references>
      </pivotArea>
    </format>
    <format dxfId="4195">
      <pivotArea dataOnly="0" labelOnly="1" fieldPosition="0">
        <references count="4">
          <reference field="0" count="1" selected="0">
            <x v="193"/>
          </reference>
          <reference field="1" count="1" selected="0">
            <x v="668"/>
          </reference>
          <reference field="2" count="1" selected="0">
            <x v="669"/>
          </reference>
          <reference field="3" count="1">
            <x v="671"/>
          </reference>
        </references>
      </pivotArea>
    </format>
    <format dxfId="4194">
      <pivotArea dataOnly="0" labelOnly="1" fieldPosition="0">
        <references count="4">
          <reference field="0" count="1" selected="0">
            <x v="194"/>
          </reference>
          <reference field="1" count="1" selected="0">
            <x v="669"/>
          </reference>
          <reference field="2" count="1" selected="0">
            <x v="670"/>
          </reference>
          <reference field="3" count="1">
            <x v="672"/>
          </reference>
        </references>
      </pivotArea>
    </format>
    <format dxfId="4193">
      <pivotArea dataOnly="0" labelOnly="1" fieldPosition="0">
        <references count="4">
          <reference field="0" count="1" selected="0">
            <x v="195"/>
          </reference>
          <reference field="1" count="1" selected="0">
            <x v="670"/>
          </reference>
          <reference field="2" count="1" selected="0">
            <x v="671"/>
          </reference>
          <reference field="3" count="1">
            <x v="673"/>
          </reference>
        </references>
      </pivotArea>
    </format>
    <format dxfId="4192">
      <pivotArea dataOnly="0" labelOnly="1" fieldPosition="0">
        <references count="4">
          <reference field="0" count="1" selected="0">
            <x v="196"/>
          </reference>
          <reference field="1" count="1" selected="0">
            <x v="671"/>
          </reference>
          <reference field="2" count="1" selected="0">
            <x v="672"/>
          </reference>
          <reference field="3" count="1">
            <x v="674"/>
          </reference>
        </references>
      </pivotArea>
    </format>
    <format dxfId="4191">
      <pivotArea dataOnly="0" labelOnly="1" fieldPosition="0">
        <references count="4">
          <reference field="0" count="1" selected="0">
            <x v="197"/>
          </reference>
          <reference field="1" count="1" selected="0">
            <x v="672"/>
          </reference>
          <reference field="2" count="1" selected="0">
            <x v="673"/>
          </reference>
          <reference field="3" count="1">
            <x v="675"/>
          </reference>
        </references>
      </pivotArea>
    </format>
    <format dxfId="4190">
      <pivotArea dataOnly="0" labelOnly="1" fieldPosition="0">
        <references count="4">
          <reference field="0" count="1" selected="0">
            <x v="198"/>
          </reference>
          <reference field="1" count="1" selected="0">
            <x v="673"/>
          </reference>
          <reference field="2" count="1" selected="0">
            <x v="674"/>
          </reference>
          <reference field="3" count="1">
            <x v="676"/>
          </reference>
        </references>
      </pivotArea>
    </format>
    <format dxfId="4189">
      <pivotArea dataOnly="0" labelOnly="1" fieldPosition="0">
        <references count="4">
          <reference field="0" count="1" selected="0">
            <x v="199"/>
          </reference>
          <reference field="1" count="1" selected="0">
            <x v="674"/>
          </reference>
          <reference field="2" count="1" selected="0">
            <x v="675"/>
          </reference>
          <reference field="3" count="1">
            <x v="677"/>
          </reference>
        </references>
      </pivotArea>
    </format>
    <format dxfId="4188">
      <pivotArea dataOnly="0" labelOnly="1" fieldPosition="0">
        <references count="4">
          <reference field="0" count="1" selected="0">
            <x v="200"/>
          </reference>
          <reference field="1" count="1" selected="0">
            <x v="675"/>
          </reference>
          <reference field="2" count="1" selected="0">
            <x v="676"/>
          </reference>
          <reference field="3" count="1">
            <x v="678"/>
          </reference>
        </references>
      </pivotArea>
    </format>
    <format dxfId="4187">
      <pivotArea dataOnly="0" labelOnly="1" fieldPosition="0">
        <references count="4">
          <reference field="0" count="1" selected="0">
            <x v="201"/>
          </reference>
          <reference field="1" count="1" selected="0">
            <x v="676"/>
          </reference>
          <reference field="2" count="1" selected="0">
            <x v="677"/>
          </reference>
          <reference field="3" count="1">
            <x v="679"/>
          </reference>
        </references>
      </pivotArea>
    </format>
    <format dxfId="4186">
      <pivotArea dataOnly="0" labelOnly="1" fieldPosition="0">
        <references count="4">
          <reference field="0" count="1" selected="0">
            <x v="202"/>
          </reference>
          <reference field="1" count="1" selected="0">
            <x v="677"/>
          </reference>
          <reference field="2" count="1" selected="0">
            <x v="678"/>
          </reference>
          <reference field="3" count="1">
            <x v="680"/>
          </reference>
        </references>
      </pivotArea>
    </format>
    <format dxfId="4185">
      <pivotArea dataOnly="0" labelOnly="1" fieldPosition="0">
        <references count="4">
          <reference field="0" count="1" selected="0">
            <x v="203"/>
          </reference>
          <reference field="1" count="1" selected="0">
            <x v="678"/>
          </reference>
          <reference field="2" count="1" selected="0">
            <x v="679"/>
          </reference>
          <reference field="3" count="1">
            <x v="681"/>
          </reference>
        </references>
      </pivotArea>
    </format>
    <format dxfId="4184">
      <pivotArea dataOnly="0" labelOnly="1" fieldPosition="0">
        <references count="4">
          <reference field="0" count="1" selected="0">
            <x v="204"/>
          </reference>
          <reference field="1" count="1" selected="0">
            <x v="679"/>
          </reference>
          <reference field="2" count="1" selected="0">
            <x v="680"/>
          </reference>
          <reference field="3" count="1">
            <x v="682"/>
          </reference>
        </references>
      </pivotArea>
    </format>
    <format dxfId="4183">
      <pivotArea dataOnly="0" labelOnly="1" fieldPosition="0">
        <references count="4">
          <reference field="0" count="1" selected="0">
            <x v="205"/>
          </reference>
          <reference field="1" count="1" selected="0">
            <x v="680"/>
          </reference>
          <reference field="2" count="1" selected="0">
            <x v="681"/>
          </reference>
          <reference field="3" count="1">
            <x v="683"/>
          </reference>
        </references>
      </pivotArea>
    </format>
    <format dxfId="4182">
      <pivotArea dataOnly="0" labelOnly="1" fieldPosition="0">
        <references count="4">
          <reference field="0" count="1" selected="0">
            <x v="206"/>
          </reference>
          <reference field="1" count="1" selected="0">
            <x v="681"/>
          </reference>
          <reference field="2" count="1" selected="0">
            <x v="682"/>
          </reference>
          <reference field="3" count="1">
            <x v="684"/>
          </reference>
        </references>
      </pivotArea>
    </format>
    <format dxfId="4181">
      <pivotArea dataOnly="0" labelOnly="1" fieldPosition="0">
        <references count="4">
          <reference field="0" count="1" selected="0">
            <x v="207"/>
          </reference>
          <reference field="1" count="1" selected="0">
            <x v="682"/>
          </reference>
          <reference field="2" count="1" selected="0">
            <x v="683"/>
          </reference>
          <reference field="3" count="1">
            <x v="685"/>
          </reference>
        </references>
      </pivotArea>
    </format>
    <format dxfId="4180">
      <pivotArea dataOnly="0" labelOnly="1" fieldPosition="0">
        <references count="4">
          <reference field="0" count="1" selected="0">
            <x v="208"/>
          </reference>
          <reference field="1" count="1" selected="0">
            <x v="683"/>
          </reference>
          <reference field="2" count="1" selected="0">
            <x v="684"/>
          </reference>
          <reference field="3" count="1">
            <x v="686"/>
          </reference>
        </references>
      </pivotArea>
    </format>
    <format dxfId="4179">
      <pivotArea dataOnly="0" labelOnly="1" fieldPosition="0">
        <references count="4">
          <reference field="0" count="1" selected="0">
            <x v="209"/>
          </reference>
          <reference field="1" count="1" selected="0">
            <x v="684"/>
          </reference>
          <reference field="2" count="1" selected="0">
            <x v="685"/>
          </reference>
          <reference field="3" count="1">
            <x v="687"/>
          </reference>
        </references>
      </pivotArea>
    </format>
    <format dxfId="4178">
      <pivotArea dataOnly="0" labelOnly="1" fieldPosition="0">
        <references count="4">
          <reference field="0" count="1" selected="0">
            <x v="210"/>
          </reference>
          <reference field="1" count="1" selected="0">
            <x v="685"/>
          </reference>
          <reference field="2" count="1" selected="0">
            <x v="686"/>
          </reference>
          <reference field="3" count="1">
            <x v="688"/>
          </reference>
        </references>
      </pivotArea>
    </format>
    <format dxfId="4177">
      <pivotArea dataOnly="0" labelOnly="1" fieldPosition="0">
        <references count="4">
          <reference field="0" count="1" selected="0">
            <x v="211"/>
          </reference>
          <reference field="1" count="1" selected="0">
            <x v="686"/>
          </reference>
          <reference field="2" count="1" selected="0">
            <x v="687"/>
          </reference>
          <reference field="3" count="1">
            <x v="689"/>
          </reference>
        </references>
      </pivotArea>
    </format>
    <format dxfId="4176">
      <pivotArea dataOnly="0" labelOnly="1" fieldPosition="0">
        <references count="4">
          <reference field="0" count="1" selected="0">
            <x v="212"/>
          </reference>
          <reference field="1" count="1" selected="0">
            <x v="687"/>
          </reference>
          <reference field="2" count="1" selected="0">
            <x v="688"/>
          </reference>
          <reference field="3" count="1">
            <x v="690"/>
          </reference>
        </references>
      </pivotArea>
    </format>
    <format dxfId="4175">
      <pivotArea dataOnly="0" labelOnly="1" fieldPosition="0">
        <references count="4">
          <reference field="0" count="1" selected="0">
            <x v="213"/>
          </reference>
          <reference field="1" count="1" selected="0">
            <x v="688"/>
          </reference>
          <reference field="2" count="1" selected="0">
            <x v="689"/>
          </reference>
          <reference field="3" count="1">
            <x v="691"/>
          </reference>
        </references>
      </pivotArea>
    </format>
    <format dxfId="4174">
      <pivotArea dataOnly="0" labelOnly="1" fieldPosition="0">
        <references count="4">
          <reference field="0" count="1" selected="0">
            <x v="214"/>
          </reference>
          <reference field="1" count="1" selected="0">
            <x v="689"/>
          </reference>
          <reference field="2" count="1" selected="0">
            <x v="690"/>
          </reference>
          <reference field="3" count="1">
            <x v="692"/>
          </reference>
        </references>
      </pivotArea>
    </format>
    <format dxfId="4173">
      <pivotArea dataOnly="0" labelOnly="1" fieldPosition="0">
        <references count="4">
          <reference field="0" count="1" selected="0">
            <x v="215"/>
          </reference>
          <reference field="1" count="1" selected="0">
            <x v="690"/>
          </reference>
          <reference field="2" count="1" selected="0">
            <x v="691"/>
          </reference>
          <reference field="3" count="1">
            <x v="693"/>
          </reference>
        </references>
      </pivotArea>
    </format>
    <format dxfId="4172">
      <pivotArea dataOnly="0" labelOnly="1" fieldPosition="0">
        <references count="4">
          <reference field="0" count="1" selected="0">
            <x v="216"/>
          </reference>
          <reference field="1" count="1" selected="0">
            <x v="691"/>
          </reference>
          <reference field="2" count="1" selected="0">
            <x v="692"/>
          </reference>
          <reference field="3" count="1">
            <x v="694"/>
          </reference>
        </references>
      </pivotArea>
    </format>
    <format dxfId="4171">
      <pivotArea dataOnly="0" labelOnly="1" fieldPosition="0">
        <references count="4">
          <reference field="0" count="1" selected="0">
            <x v="217"/>
          </reference>
          <reference field="1" count="1" selected="0">
            <x v="692"/>
          </reference>
          <reference field="2" count="1" selected="0">
            <x v="693"/>
          </reference>
          <reference field="3" count="1">
            <x v="695"/>
          </reference>
        </references>
      </pivotArea>
    </format>
    <format dxfId="4170">
      <pivotArea dataOnly="0" labelOnly="1" fieldPosition="0">
        <references count="4">
          <reference field="0" count="1" selected="0">
            <x v="218"/>
          </reference>
          <reference field="1" count="1" selected="0">
            <x v="693"/>
          </reference>
          <reference field="2" count="1" selected="0">
            <x v="694"/>
          </reference>
          <reference field="3" count="1">
            <x v="696"/>
          </reference>
        </references>
      </pivotArea>
    </format>
    <format dxfId="4169">
      <pivotArea dataOnly="0" labelOnly="1" fieldPosition="0">
        <references count="4">
          <reference field="0" count="1" selected="0">
            <x v="219"/>
          </reference>
          <reference field="1" count="1" selected="0">
            <x v="694"/>
          </reference>
          <reference field="2" count="1" selected="0">
            <x v="695"/>
          </reference>
          <reference field="3" count="1">
            <x v="697"/>
          </reference>
        </references>
      </pivotArea>
    </format>
    <format dxfId="4168">
      <pivotArea dataOnly="0" labelOnly="1" fieldPosition="0">
        <references count="4">
          <reference field="0" count="1" selected="0">
            <x v="220"/>
          </reference>
          <reference field="1" count="1" selected="0">
            <x v="695"/>
          </reference>
          <reference field="2" count="1" selected="0">
            <x v="696"/>
          </reference>
          <reference field="3" count="1">
            <x v="698"/>
          </reference>
        </references>
      </pivotArea>
    </format>
    <format dxfId="4167">
      <pivotArea dataOnly="0" labelOnly="1" fieldPosition="0">
        <references count="4">
          <reference field="0" count="1" selected="0">
            <x v="221"/>
          </reference>
          <reference field="1" count="1" selected="0">
            <x v="696"/>
          </reference>
          <reference field="2" count="1" selected="0">
            <x v="697"/>
          </reference>
          <reference field="3" count="1">
            <x v="699"/>
          </reference>
        </references>
      </pivotArea>
    </format>
    <format dxfId="4166">
      <pivotArea dataOnly="0" labelOnly="1" fieldPosition="0">
        <references count="4">
          <reference field="0" count="1" selected="0">
            <x v="222"/>
          </reference>
          <reference field="1" count="1" selected="0">
            <x v="697"/>
          </reference>
          <reference field="2" count="1" selected="0">
            <x v="698"/>
          </reference>
          <reference field="3" count="1">
            <x v="700"/>
          </reference>
        </references>
      </pivotArea>
    </format>
    <format dxfId="4165">
      <pivotArea dataOnly="0" labelOnly="1" fieldPosition="0">
        <references count="4">
          <reference field="0" count="1" selected="0">
            <x v="223"/>
          </reference>
          <reference field="1" count="1" selected="0">
            <x v="698"/>
          </reference>
          <reference field="2" count="1" selected="0">
            <x v="699"/>
          </reference>
          <reference field="3" count="1">
            <x v="701"/>
          </reference>
        </references>
      </pivotArea>
    </format>
    <format dxfId="4164">
      <pivotArea dataOnly="0" labelOnly="1" fieldPosition="0">
        <references count="4">
          <reference field="0" count="1" selected="0">
            <x v="224"/>
          </reference>
          <reference field="1" count="1" selected="0">
            <x v="699"/>
          </reference>
          <reference field="2" count="1" selected="0">
            <x v="700"/>
          </reference>
          <reference field="3" count="1">
            <x v="702"/>
          </reference>
        </references>
      </pivotArea>
    </format>
    <format dxfId="4163">
      <pivotArea dataOnly="0" labelOnly="1" fieldPosition="0">
        <references count="4">
          <reference field="0" count="1" selected="0">
            <x v="225"/>
          </reference>
          <reference field="1" count="1" selected="0">
            <x v="700"/>
          </reference>
          <reference field="2" count="1" selected="0">
            <x v="701"/>
          </reference>
          <reference field="3" count="1">
            <x v="703"/>
          </reference>
        </references>
      </pivotArea>
    </format>
    <format dxfId="4162">
      <pivotArea dataOnly="0" labelOnly="1" fieldPosition="0">
        <references count="4">
          <reference field="0" count="1" selected="0">
            <x v="226"/>
          </reference>
          <reference field="1" count="1" selected="0">
            <x v="701"/>
          </reference>
          <reference field="2" count="1" selected="0">
            <x v="702"/>
          </reference>
          <reference field="3" count="1">
            <x v="704"/>
          </reference>
        </references>
      </pivotArea>
    </format>
    <format dxfId="4161">
      <pivotArea dataOnly="0" labelOnly="1" fieldPosition="0">
        <references count="4">
          <reference field="0" count="1" selected="0">
            <x v="227"/>
          </reference>
          <reference field="1" count="1" selected="0">
            <x v="702"/>
          </reference>
          <reference field="2" count="1" selected="0">
            <x v="703"/>
          </reference>
          <reference field="3" count="1">
            <x v="705"/>
          </reference>
        </references>
      </pivotArea>
    </format>
    <format dxfId="4160">
      <pivotArea dataOnly="0" labelOnly="1" fieldPosition="0">
        <references count="4">
          <reference field="0" count="1" selected="0">
            <x v="228"/>
          </reference>
          <reference field="1" count="1" selected="0">
            <x v="703"/>
          </reference>
          <reference field="2" count="1" selected="0">
            <x v="704"/>
          </reference>
          <reference field="3" count="1">
            <x v="706"/>
          </reference>
        </references>
      </pivotArea>
    </format>
    <format dxfId="4159">
      <pivotArea dataOnly="0" labelOnly="1" fieldPosition="0">
        <references count="4">
          <reference field="0" count="1" selected="0">
            <x v="229"/>
          </reference>
          <reference field="1" count="1" selected="0">
            <x v="704"/>
          </reference>
          <reference field="2" count="1" selected="0">
            <x v="705"/>
          </reference>
          <reference field="3" count="1">
            <x v="707"/>
          </reference>
        </references>
      </pivotArea>
    </format>
    <format dxfId="4158">
      <pivotArea dataOnly="0" labelOnly="1" fieldPosition="0">
        <references count="4">
          <reference field="0" count="1" selected="0">
            <x v="230"/>
          </reference>
          <reference field="1" count="1" selected="0">
            <x v="705"/>
          </reference>
          <reference field="2" count="1" selected="0">
            <x v="706"/>
          </reference>
          <reference field="3" count="1">
            <x v="708"/>
          </reference>
        </references>
      </pivotArea>
    </format>
    <format dxfId="4157">
      <pivotArea dataOnly="0" labelOnly="1" fieldPosition="0">
        <references count="4">
          <reference field="0" count="1" selected="0">
            <x v="231"/>
          </reference>
          <reference field="1" count="1" selected="0">
            <x v="706"/>
          </reference>
          <reference field="2" count="1" selected="0">
            <x v="707"/>
          </reference>
          <reference field="3" count="1">
            <x v="709"/>
          </reference>
        </references>
      </pivotArea>
    </format>
    <format dxfId="4156">
      <pivotArea dataOnly="0" labelOnly="1" fieldPosition="0">
        <references count="4">
          <reference field="0" count="1" selected="0">
            <x v="232"/>
          </reference>
          <reference field="1" count="1" selected="0">
            <x v="707"/>
          </reference>
          <reference field="2" count="1" selected="0">
            <x v="708"/>
          </reference>
          <reference field="3" count="1">
            <x v="710"/>
          </reference>
        </references>
      </pivotArea>
    </format>
    <format dxfId="4155">
      <pivotArea dataOnly="0" labelOnly="1" fieldPosition="0">
        <references count="4">
          <reference field="0" count="1" selected="0">
            <x v="233"/>
          </reference>
          <reference field="1" count="1" selected="0">
            <x v="708"/>
          </reference>
          <reference field="2" count="1" selected="0">
            <x v="709"/>
          </reference>
          <reference field="3" count="1">
            <x v="711"/>
          </reference>
        </references>
      </pivotArea>
    </format>
    <format dxfId="4154">
      <pivotArea dataOnly="0" labelOnly="1" fieldPosition="0">
        <references count="4">
          <reference field="0" count="1" selected="0">
            <x v="234"/>
          </reference>
          <reference field="1" count="1" selected="0">
            <x v="709"/>
          </reference>
          <reference field="2" count="1" selected="0">
            <x v="710"/>
          </reference>
          <reference field="3" count="1">
            <x v="712"/>
          </reference>
        </references>
      </pivotArea>
    </format>
    <format dxfId="4153">
      <pivotArea dataOnly="0" labelOnly="1" fieldPosition="0">
        <references count="4">
          <reference field="0" count="1" selected="0">
            <x v="235"/>
          </reference>
          <reference field="1" count="1" selected="0">
            <x v="710"/>
          </reference>
          <reference field="2" count="1" selected="0">
            <x v="711"/>
          </reference>
          <reference field="3" count="1">
            <x v="713"/>
          </reference>
        </references>
      </pivotArea>
    </format>
    <format dxfId="4152">
      <pivotArea dataOnly="0" labelOnly="1" fieldPosition="0">
        <references count="4">
          <reference field="0" count="1" selected="0">
            <x v="236"/>
          </reference>
          <reference field="1" count="1" selected="0">
            <x v="711"/>
          </reference>
          <reference field="2" count="1" selected="0">
            <x v="712"/>
          </reference>
          <reference field="3" count="1">
            <x v="714"/>
          </reference>
        </references>
      </pivotArea>
    </format>
    <format dxfId="4151">
      <pivotArea dataOnly="0" labelOnly="1" fieldPosition="0">
        <references count="4">
          <reference field="0" count="1" selected="0">
            <x v="237"/>
          </reference>
          <reference field="1" count="1" selected="0">
            <x v="712"/>
          </reference>
          <reference field="2" count="1" selected="0">
            <x v="713"/>
          </reference>
          <reference field="3" count="1">
            <x v="715"/>
          </reference>
        </references>
      </pivotArea>
    </format>
    <format dxfId="4150">
      <pivotArea dataOnly="0" labelOnly="1" fieldPosition="0">
        <references count="4">
          <reference field="0" count="1" selected="0">
            <x v="238"/>
          </reference>
          <reference field="1" count="1" selected="0">
            <x v="713"/>
          </reference>
          <reference field="2" count="1" selected="0">
            <x v="714"/>
          </reference>
          <reference field="3" count="1">
            <x v="716"/>
          </reference>
        </references>
      </pivotArea>
    </format>
    <format dxfId="4149">
      <pivotArea dataOnly="0" labelOnly="1" fieldPosition="0">
        <references count="4">
          <reference field="0" count="1" selected="0">
            <x v="239"/>
          </reference>
          <reference field="1" count="1" selected="0">
            <x v="714"/>
          </reference>
          <reference field="2" count="1" selected="0">
            <x v="715"/>
          </reference>
          <reference field="3" count="1">
            <x v="717"/>
          </reference>
        </references>
      </pivotArea>
    </format>
    <format dxfId="4148">
      <pivotArea dataOnly="0" labelOnly="1" fieldPosition="0">
        <references count="4">
          <reference field="0" count="1" selected="0">
            <x v="240"/>
          </reference>
          <reference field="1" count="1" selected="0">
            <x v="715"/>
          </reference>
          <reference field="2" count="1" selected="0">
            <x v="716"/>
          </reference>
          <reference field="3" count="1">
            <x v="718"/>
          </reference>
        </references>
      </pivotArea>
    </format>
    <format dxfId="4147">
      <pivotArea dataOnly="0" labelOnly="1" fieldPosition="0">
        <references count="4">
          <reference field="0" count="1" selected="0">
            <x v="241"/>
          </reference>
          <reference field="1" count="1" selected="0">
            <x v="716"/>
          </reference>
          <reference field="2" count="1" selected="0">
            <x v="717"/>
          </reference>
          <reference field="3" count="1">
            <x v="719"/>
          </reference>
        </references>
      </pivotArea>
    </format>
    <format dxfId="4146">
      <pivotArea dataOnly="0" labelOnly="1" fieldPosition="0">
        <references count="4">
          <reference field="0" count="1" selected="0">
            <x v="242"/>
          </reference>
          <reference field="1" count="1" selected="0">
            <x v="717"/>
          </reference>
          <reference field="2" count="1" selected="0">
            <x v="718"/>
          </reference>
          <reference field="3" count="1">
            <x v="720"/>
          </reference>
        </references>
      </pivotArea>
    </format>
    <format dxfId="4145">
      <pivotArea dataOnly="0" labelOnly="1" fieldPosition="0">
        <references count="4">
          <reference field="0" count="1" selected="0">
            <x v="243"/>
          </reference>
          <reference field="1" count="1" selected="0">
            <x v="718"/>
          </reference>
          <reference field="2" count="1" selected="0">
            <x v="719"/>
          </reference>
          <reference field="3" count="1">
            <x v="721"/>
          </reference>
        </references>
      </pivotArea>
    </format>
    <format dxfId="4144">
      <pivotArea dataOnly="0" labelOnly="1" fieldPosition="0">
        <references count="4">
          <reference field="0" count="1" selected="0">
            <x v="244"/>
          </reference>
          <reference field="1" count="1" selected="0">
            <x v="719"/>
          </reference>
          <reference field="2" count="1" selected="0">
            <x v="720"/>
          </reference>
          <reference field="3" count="1">
            <x v="722"/>
          </reference>
        </references>
      </pivotArea>
    </format>
    <format dxfId="4143">
      <pivotArea dataOnly="0" labelOnly="1" fieldPosition="0">
        <references count="4">
          <reference field="0" count="1" selected="0">
            <x v="245"/>
          </reference>
          <reference field="1" count="1" selected="0">
            <x v="720"/>
          </reference>
          <reference field="2" count="1" selected="0">
            <x v="721"/>
          </reference>
          <reference field="3" count="1">
            <x v="723"/>
          </reference>
        </references>
      </pivotArea>
    </format>
    <format dxfId="4142">
      <pivotArea dataOnly="0" labelOnly="1" fieldPosition="0">
        <references count="4">
          <reference field="0" count="1" selected="0">
            <x v="246"/>
          </reference>
          <reference field="1" count="1" selected="0">
            <x v="721"/>
          </reference>
          <reference field="2" count="1" selected="0">
            <x v="722"/>
          </reference>
          <reference field="3" count="1">
            <x v="724"/>
          </reference>
        </references>
      </pivotArea>
    </format>
    <format dxfId="4141">
      <pivotArea dataOnly="0" labelOnly="1" fieldPosition="0">
        <references count="4">
          <reference field="0" count="1" selected="0">
            <x v="247"/>
          </reference>
          <reference field="1" count="1" selected="0">
            <x v="722"/>
          </reference>
          <reference field="2" count="1" selected="0">
            <x v="723"/>
          </reference>
          <reference field="3" count="1">
            <x v="725"/>
          </reference>
        </references>
      </pivotArea>
    </format>
    <format dxfId="4140">
      <pivotArea dataOnly="0" labelOnly="1" fieldPosition="0">
        <references count="4">
          <reference field="0" count="1" selected="0">
            <x v="248"/>
          </reference>
          <reference field="1" count="1" selected="0">
            <x v="723"/>
          </reference>
          <reference field="2" count="1" selected="0">
            <x v="724"/>
          </reference>
          <reference field="3" count="1">
            <x v="726"/>
          </reference>
        </references>
      </pivotArea>
    </format>
    <format dxfId="4139">
      <pivotArea dataOnly="0" labelOnly="1" fieldPosition="0">
        <references count="4">
          <reference field="0" count="1" selected="0">
            <x v="249"/>
          </reference>
          <reference field="1" count="1" selected="0">
            <x v="724"/>
          </reference>
          <reference field="2" count="1" selected="0">
            <x v="725"/>
          </reference>
          <reference field="3" count="1">
            <x v="727"/>
          </reference>
        </references>
      </pivotArea>
    </format>
    <format dxfId="4138">
      <pivotArea dataOnly="0" labelOnly="1" fieldPosition="0">
        <references count="4">
          <reference field="0" count="1" selected="0">
            <x v="250"/>
          </reference>
          <reference field="1" count="1" selected="0">
            <x v="725"/>
          </reference>
          <reference field="2" count="1" selected="0">
            <x v="726"/>
          </reference>
          <reference field="3" count="1">
            <x v="728"/>
          </reference>
        </references>
      </pivotArea>
    </format>
    <format dxfId="4137">
      <pivotArea dataOnly="0" labelOnly="1" fieldPosition="0">
        <references count="4">
          <reference field="0" count="1" selected="0">
            <x v="251"/>
          </reference>
          <reference field="1" count="1" selected="0">
            <x v="726"/>
          </reference>
          <reference field="2" count="1" selected="0">
            <x v="727"/>
          </reference>
          <reference field="3" count="1">
            <x v="729"/>
          </reference>
        </references>
      </pivotArea>
    </format>
    <format dxfId="4136">
      <pivotArea dataOnly="0" labelOnly="1" fieldPosition="0">
        <references count="4">
          <reference field="0" count="1" selected="0">
            <x v="252"/>
          </reference>
          <reference field="1" count="1" selected="0">
            <x v="727"/>
          </reference>
          <reference field="2" count="1" selected="0">
            <x v="728"/>
          </reference>
          <reference field="3" count="1">
            <x v="730"/>
          </reference>
        </references>
      </pivotArea>
    </format>
    <format dxfId="4135">
      <pivotArea dataOnly="0" labelOnly="1" fieldPosition="0">
        <references count="4">
          <reference field="0" count="1" selected="0">
            <x v="253"/>
          </reference>
          <reference field="1" count="1" selected="0">
            <x v="728"/>
          </reference>
          <reference field="2" count="1" selected="0">
            <x v="729"/>
          </reference>
          <reference field="3" count="1">
            <x v="731"/>
          </reference>
        </references>
      </pivotArea>
    </format>
    <format dxfId="4134">
      <pivotArea dataOnly="0" labelOnly="1" fieldPosition="0">
        <references count="4">
          <reference field="0" count="1" selected="0">
            <x v="254"/>
          </reference>
          <reference field="1" count="1" selected="0">
            <x v="729"/>
          </reference>
          <reference field="2" count="1" selected="0">
            <x v="730"/>
          </reference>
          <reference field="3" count="1">
            <x v="732"/>
          </reference>
        </references>
      </pivotArea>
    </format>
    <format dxfId="4133">
      <pivotArea dataOnly="0" labelOnly="1" fieldPosition="0">
        <references count="4">
          <reference field="0" count="1" selected="0">
            <x v="255"/>
          </reference>
          <reference field="1" count="1" selected="0">
            <x v="730"/>
          </reference>
          <reference field="2" count="1" selected="0">
            <x v="731"/>
          </reference>
          <reference field="3" count="1">
            <x v="733"/>
          </reference>
        </references>
      </pivotArea>
    </format>
    <format dxfId="4132">
      <pivotArea dataOnly="0" labelOnly="1" fieldPosition="0">
        <references count="4">
          <reference field="0" count="1" selected="0">
            <x v="256"/>
          </reference>
          <reference field="1" count="1" selected="0">
            <x v="731"/>
          </reference>
          <reference field="2" count="1" selected="0">
            <x v="732"/>
          </reference>
          <reference field="3" count="1">
            <x v="734"/>
          </reference>
        </references>
      </pivotArea>
    </format>
    <format dxfId="4131">
      <pivotArea dataOnly="0" labelOnly="1" fieldPosition="0">
        <references count="4">
          <reference field="0" count="1" selected="0">
            <x v="257"/>
          </reference>
          <reference field="1" count="1" selected="0">
            <x v="732"/>
          </reference>
          <reference field="2" count="1" selected="0">
            <x v="733"/>
          </reference>
          <reference field="3" count="1">
            <x v="735"/>
          </reference>
        </references>
      </pivotArea>
    </format>
    <format dxfId="4130">
      <pivotArea dataOnly="0" labelOnly="1" fieldPosition="0">
        <references count="4">
          <reference field="0" count="1" selected="0">
            <x v="258"/>
          </reference>
          <reference field="1" count="1" selected="0">
            <x v="733"/>
          </reference>
          <reference field="2" count="1" selected="0">
            <x v="734"/>
          </reference>
          <reference field="3" count="1">
            <x v="736"/>
          </reference>
        </references>
      </pivotArea>
    </format>
    <format dxfId="4129">
      <pivotArea dataOnly="0" labelOnly="1" fieldPosition="0">
        <references count="4">
          <reference field="0" count="1" selected="0">
            <x v="259"/>
          </reference>
          <reference field="1" count="1" selected="0">
            <x v="734"/>
          </reference>
          <reference field="2" count="1" selected="0">
            <x v="735"/>
          </reference>
          <reference field="3" count="1">
            <x v="737"/>
          </reference>
        </references>
      </pivotArea>
    </format>
    <format dxfId="4128">
      <pivotArea dataOnly="0" labelOnly="1" fieldPosition="0">
        <references count="4">
          <reference field="0" count="1" selected="0">
            <x v="260"/>
          </reference>
          <reference field="1" count="1" selected="0">
            <x v="735"/>
          </reference>
          <reference field="2" count="1" selected="0">
            <x v="736"/>
          </reference>
          <reference field="3" count="1">
            <x v="738"/>
          </reference>
        </references>
      </pivotArea>
    </format>
    <format dxfId="4127">
      <pivotArea dataOnly="0" labelOnly="1" fieldPosition="0">
        <references count="4">
          <reference field="0" count="1" selected="0">
            <x v="261"/>
          </reference>
          <reference field="1" count="1" selected="0">
            <x v="736"/>
          </reference>
          <reference field="2" count="1" selected="0">
            <x v="737"/>
          </reference>
          <reference field="3" count="1">
            <x v="739"/>
          </reference>
        </references>
      </pivotArea>
    </format>
    <format dxfId="4126">
      <pivotArea dataOnly="0" labelOnly="1" fieldPosition="0">
        <references count="4">
          <reference field="0" count="1" selected="0">
            <x v="262"/>
          </reference>
          <reference field="1" count="1" selected="0">
            <x v="737"/>
          </reference>
          <reference field="2" count="1" selected="0">
            <x v="738"/>
          </reference>
          <reference field="3" count="1">
            <x v="740"/>
          </reference>
        </references>
      </pivotArea>
    </format>
    <format dxfId="4125">
      <pivotArea dataOnly="0" labelOnly="1" fieldPosition="0">
        <references count="4">
          <reference field="0" count="1" selected="0">
            <x v="263"/>
          </reference>
          <reference field="1" count="1" selected="0">
            <x v="738"/>
          </reference>
          <reference field="2" count="1" selected="0">
            <x v="739"/>
          </reference>
          <reference field="3" count="1">
            <x v="741"/>
          </reference>
        </references>
      </pivotArea>
    </format>
    <format dxfId="4124">
      <pivotArea dataOnly="0" labelOnly="1" fieldPosition="0">
        <references count="4">
          <reference field="0" count="1" selected="0">
            <x v="264"/>
          </reference>
          <reference field="1" count="1" selected="0">
            <x v="739"/>
          </reference>
          <reference field="2" count="1" selected="0">
            <x v="740"/>
          </reference>
          <reference field="3" count="1">
            <x v="742"/>
          </reference>
        </references>
      </pivotArea>
    </format>
    <format dxfId="4123">
      <pivotArea dataOnly="0" labelOnly="1" fieldPosition="0">
        <references count="4">
          <reference field="0" count="1" selected="0">
            <x v="265"/>
          </reference>
          <reference field="1" count="1" selected="0">
            <x v="740"/>
          </reference>
          <reference field="2" count="1" selected="0">
            <x v="741"/>
          </reference>
          <reference field="3" count="1">
            <x v="743"/>
          </reference>
        </references>
      </pivotArea>
    </format>
    <format dxfId="4122">
      <pivotArea dataOnly="0" labelOnly="1" fieldPosition="0">
        <references count="4">
          <reference field="0" count="1" selected="0">
            <x v="266"/>
          </reference>
          <reference field="1" count="1" selected="0">
            <x v="741"/>
          </reference>
          <reference field="2" count="1" selected="0">
            <x v="742"/>
          </reference>
          <reference field="3" count="1">
            <x v="744"/>
          </reference>
        </references>
      </pivotArea>
    </format>
    <format dxfId="4121">
      <pivotArea dataOnly="0" labelOnly="1" fieldPosition="0">
        <references count="4">
          <reference field="0" count="1" selected="0">
            <x v="267"/>
          </reference>
          <reference field="1" count="1" selected="0">
            <x v="742"/>
          </reference>
          <reference field="2" count="1" selected="0">
            <x v="743"/>
          </reference>
          <reference field="3" count="1">
            <x v="745"/>
          </reference>
        </references>
      </pivotArea>
    </format>
    <format dxfId="4120">
      <pivotArea dataOnly="0" labelOnly="1" fieldPosition="0">
        <references count="4">
          <reference field="0" count="1" selected="0">
            <x v="268"/>
          </reference>
          <reference field="1" count="1" selected="0">
            <x v="743"/>
          </reference>
          <reference field="2" count="1" selected="0">
            <x v="744"/>
          </reference>
          <reference field="3" count="1">
            <x v="746"/>
          </reference>
        </references>
      </pivotArea>
    </format>
    <format dxfId="4119">
      <pivotArea dataOnly="0" labelOnly="1" fieldPosition="0">
        <references count="4">
          <reference field="0" count="1" selected="0">
            <x v="269"/>
          </reference>
          <reference field="1" count="1" selected="0">
            <x v="744"/>
          </reference>
          <reference field="2" count="1" selected="0">
            <x v="745"/>
          </reference>
          <reference field="3" count="1">
            <x v="747"/>
          </reference>
        </references>
      </pivotArea>
    </format>
    <format dxfId="4118">
      <pivotArea dataOnly="0" labelOnly="1" fieldPosition="0">
        <references count="4">
          <reference field="0" count="1" selected="0">
            <x v="270"/>
          </reference>
          <reference field="1" count="1" selected="0">
            <x v="745"/>
          </reference>
          <reference field="2" count="1" selected="0">
            <x v="746"/>
          </reference>
          <reference field="3" count="1">
            <x v="748"/>
          </reference>
        </references>
      </pivotArea>
    </format>
    <format dxfId="4117">
      <pivotArea dataOnly="0" labelOnly="1" fieldPosition="0">
        <references count="4">
          <reference field="0" count="1" selected="0">
            <x v="271"/>
          </reference>
          <reference field="1" count="1" selected="0">
            <x v="746"/>
          </reference>
          <reference field="2" count="1" selected="0">
            <x v="747"/>
          </reference>
          <reference field="3" count="1">
            <x v="749"/>
          </reference>
        </references>
      </pivotArea>
    </format>
    <format dxfId="4116">
      <pivotArea dataOnly="0" labelOnly="1" fieldPosition="0">
        <references count="4">
          <reference field="0" count="1" selected="0">
            <x v="272"/>
          </reference>
          <reference field="1" count="1" selected="0">
            <x v="747"/>
          </reference>
          <reference field="2" count="1" selected="0">
            <x v="748"/>
          </reference>
          <reference field="3" count="1">
            <x v="750"/>
          </reference>
        </references>
      </pivotArea>
    </format>
    <format dxfId="4115">
      <pivotArea dataOnly="0" labelOnly="1" fieldPosition="0">
        <references count="4">
          <reference field="0" count="1" selected="0">
            <x v="273"/>
          </reference>
          <reference field="1" count="1" selected="0">
            <x v="748"/>
          </reference>
          <reference field="2" count="1" selected="0">
            <x v="749"/>
          </reference>
          <reference field="3" count="1">
            <x v="751"/>
          </reference>
        </references>
      </pivotArea>
    </format>
    <format dxfId="4114">
      <pivotArea dataOnly="0" labelOnly="1" fieldPosition="0">
        <references count="4">
          <reference field="0" count="1" selected="0">
            <x v="274"/>
          </reference>
          <reference field="1" count="1" selected="0">
            <x v="749"/>
          </reference>
          <reference field="2" count="1" selected="0">
            <x v="750"/>
          </reference>
          <reference field="3" count="1">
            <x v="752"/>
          </reference>
        </references>
      </pivotArea>
    </format>
    <format dxfId="4113">
      <pivotArea dataOnly="0" labelOnly="1" fieldPosition="0">
        <references count="4">
          <reference field="0" count="1" selected="0">
            <x v="275"/>
          </reference>
          <reference field="1" count="1" selected="0">
            <x v="750"/>
          </reference>
          <reference field="2" count="1" selected="0">
            <x v="751"/>
          </reference>
          <reference field="3" count="1">
            <x v="753"/>
          </reference>
        </references>
      </pivotArea>
    </format>
    <format dxfId="4112">
      <pivotArea dataOnly="0" labelOnly="1" fieldPosition="0">
        <references count="4">
          <reference field="0" count="1" selected="0">
            <x v="276"/>
          </reference>
          <reference field="1" count="1" selected="0">
            <x v="751"/>
          </reference>
          <reference field="2" count="1" selected="0">
            <x v="752"/>
          </reference>
          <reference field="3" count="1">
            <x v="754"/>
          </reference>
        </references>
      </pivotArea>
    </format>
    <format dxfId="4111">
      <pivotArea dataOnly="0" labelOnly="1" fieldPosition="0">
        <references count="4">
          <reference field="0" count="1" selected="0">
            <x v="277"/>
          </reference>
          <reference field="1" count="1" selected="0">
            <x v="752"/>
          </reference>
          <reference field="2" count="1" selected="0">
            <x v="753"/>
          </reference>
          <reference field="3" count="1">
            <x v="755"/>
          </reference>
        </references>
      </pivotArea>
    </format>
    <format dxfId="4110">
      <pivotArea dataOnly="0" labelOnly="1" fieldPosition="0">
        <references count="4">
          <reference field="0" count="1" selected="0">
            <x v="278"/>
          </reference>
          <reference field="1" count="1" selected="0">
            <x v="753"/>
          </reference>
          <reference field="2" count="1" selected="0">
            <x v="754"/>
          </reference>
          <reference field="3" count="1">
            <x v="756"/>
          </reference>
        </references>
      </pivotArea>
    </format>
    <format dxfId="4109">
      <pivotArea dataOnly="0" labelOnly="1" fieldPosition="0">
        <references count="4">
          <reference field="0" count="1" selected="0">
            <x v="279"/>
          </reference>
          <reference field="1" count="1" selected="0">
            <x v="754"/>
          </reference>
          <reference field="2" count="1" selected="0">
            <x v="755"/>
          </reference>
          <reference field="3" count="1">
            <x v="757"/>
          </reference>
        </references>
      </pivotArea>
    </format>
    <format dxfId="4108">
      <pivotArea dataOnly="0" labelOnly="1" fieldPosition="0">
        <references count="4">
          <reference field="0" count="1" selected="0">
            <x v="280"/>
          </reference>
          <reference field="1" count="1" selected="0">
            <x v="755"/>
          </reference>
          <reference field="2" count="1" selected="0">
            <x v="756"/>
          </reference>
          <reference field="3" count="1">
            <x v="758"/>
          </reference>
        </references>
      </pivotArea>
    </format>
    <format dxfId="4107">
      <pivotArea dataOnly="0" labelOnly="1" fieldPosition="0">
        <references count="4">
          <reference field="0" count="1" selected="0">
            <x v="281"/>
          </reference>
          <reference field="1" count="1" selected="0">
            <x v="756"/>
          </reference>
          <reference field="2" count="1" selected="0">
            <x v="757"/>
          </reference>
          <reference field="3" count="1">
            <x v="759"/>
          </reference>
        </references>
      </pivotArea>
    </format>
    <format dxfId="4106">
      <pivotArea dataOnly="0" labelOnly="1" fieldPosition="0">
        <references count="4">
          <reference field="0" count="1" selected="0">
            <x v="282"/>
          </reference>
          <reference field="1" count="1" selected="0">
            <x v="757"/>
          </reference>
          <reference field="2" count="1" selected="0">
            <x v="758"/>
          </reference>
          <reference field="3" count="1">
            <x v="760"/>
          </reference>
        </references>
      </pivotArea>
    </format>
    <format dxfId="4105">
      <pivotArea dataOnly="0" labelOnly="1" fieldPosition="0">
        <references count="4">
          <reference field="0" count="1" selected="0">
            <x v="283"/>
          </reference>
          <reference field="1" count="1" selected="0">
            <x v="758"/>
          </reference>
          <reference field="2" count="1" selected="0">
            <x v="759"/>
          </reference>
          <reference field="3" count="1">
            <x v="761"/>
          </reference>
        </references>
      </pivotArea>
    </format>
    <format dxfId="4104">
      <pivotArea dataOnly="0" labelOnly="1" fieldPosition="0">
        <references count="4">
          <reference field="0" count="1" selected="0">
            <x v="284"/>
          </reference>
          <reference field="1" count="1" selected="0">
            <x v="759"/>
          </reference>
          <reference field="2" count="1" selected="0">
            <x v="760"/>
          </reference>
          <reference field="3" count="1">
            <x v="762"/>
          </reference>
        </references>
      </pivotArea>
    </format>
    <format dxfId="4103">
      <pivotArea dataOnly="0" labelOnly="1" fieldPosition="0">
        <references count="4">
          <reference field="0" count="1" selected="0">
            <x v="285"/>
          </reference>
          <reference field="1" count="1" selected="0">
            <x v="760"/>
          </reference>
          <reference field="2" count="1" selected="0">
            <x v="761"/>
          </reference>
          <reference field="3" count="1">
            <x v="763"/>
          </reference>
        </references>
      </pivotArea>
    </format>
    <format dxfId="4102">
      <pivotArea dataOnly="0" labelOnly="1" fieldPosition="0">
        <references count="4">
          <reference field="0" count="1" selected="0">
            <x v="286"/>
          </reference>
          <reference field="1" count="1" selected="0">
            <x v="761"/>
          </reference>
          <reference field="2" count="1" selected="0">
            <x v="762"/>
          </reference>
          <reference field="3" count="1">
            <x v="764"/>
          </reference>
        </references>
      </pivotArea>
    </format>
    <format dxfId="4101">
      <pivotArea dataOnly="0" labelOnly="1" fieldPosition="0">
        <references count="4">
          <reference field="0" count="1" selected="0">
            <x v="287"/>
          </reference>
          <reference field="1" count="1" selected="0">
            <x v="762"/>
          </reference>
          <reference field="2" count="1" selected="0">
            <x v="763"/>
          </reference>
          <reference field="3" count="1">
            <x v="765"/>
          </reference>
        </references>
      </pivotArea>
    </format>
    <format dxfId="4100">
      <pivotArea dataOnly="0" labelOnly="1" fieldPosition="0">
        <references count="4">
          <reference field="0" count="1" selected="0">
            <x v="288"/>
          </reference>
          <reference field="1" count="1" selected="0">
            <x v="763"/>
          </reference>
          <reference field="2" count="1" selected="0">
            <x v="764"/>
          </reference>
          <reference field="3" count="1">
            <x v="766"/>
          </reference>
        </references>
      </pivotArea>
    </format>
    <format dxfId="4099">
      <pivotArea dataOnly="0" labelOnly="1" fieldPosition="0">
        <references count="4">
          <reference field="0" count="1" selected="0">
            <x v="289"/>
          </reference>
          <reference field="1" count="1" selected="0">
            <x v="764"/>
          </reference>
          <reference field="2" count="1" selected="0">
            <x v="765"/>
          </reference>
          <reference field="3" count="1">
            <x v="767"/>
          </reference>
        </references>
      </pivotArea>
    </format>
    <format dxfId="4098">
      <pivotArea dataOnly="0" labelOnly="1" fieldPosition="0">
        <references count="4">
          <reference field="0" count="1" selected="0">
            <x v="290"/>
          </reference>
          <reference field="1" count="1" selected="0">
            <x v="765"/>
          </reference>
          <reference field="2" count="1" selected="0">
            <x v="766"/>
          </reference>
          <reference field="3" count="1">
            <x v="768"/>
          </reference>
        </references>
      </pivotArea>
    </format>
    <format dxfId="4097">
      <pivotArea dataOnly="0" labelOnly="1" fieldPosition="0">
        <references count="4">
          <reference field="0" count="1" selected="0">
            <x v="291"/>
          </reference>
          <reference field="1" count="1" selected="0">
            <x v="766"/>
          </reference>
          <reference field="2" count="1" selected="0">
            <x v="767"/>
          </reference>
          <reference field="3" count="1">
            <x v="769"/>
          </reference>
        </references>
      </pivotArea>
    </format>
    <format dxfId="4096">
      <pivotArea dataOnly="0" labelOnly="1" fieldPosition="0">
        <references count="4">
          <reference field="0" count="1" selected="0">
            <x v="292"/>
          </reference>
          <reference field="1" count="1" selected="0">
            <x v="767"/>
          </reference>
          <reference field="2" count="1" selected="0">
            <x v="768"/>
          </reference>
          <reference field="3" count="1">
            <x v="770"/>
          </reference>
        </references>
      </pivotArea>
    </format>
    <format dxfId="4095">
      <pivotArea dataOnly="0" labelOnly="1" fieldPosition="0">
        <references count="4">
          <reference field="0" count="1" selected="0">
            <x v="293"/>
          </reference>
          <reference field="1" count="1" selected="0">
            <x v="768"/>
          </reference>
          <reference field="2" count="1" selected="0">
            <x v="769"/>
          </reference>
          <reference field="3" count="1">
            <x v="771"/>
          </reference>
        </references>
      </pivotArea>
    </format>
    <format dxfId="4094">
      <pivotArea dataOnly="0" labelOnly="1" fieldPosition="0">
        <references count="4">
          <reference field="0" count="1" selected="0">
            <x v="294"/>
          </reference>
          <reference field="1" count="1" selected="0">
            <x v="769"/>
          </reference>
          <reference field="2" count="1" selected="0">
            <x v="770"/>
          </reference>
          <reference field="3" count="1">
            <x v="772"/>
          </reference>
        </references>
      </pivotArea>
    </format>
    <format dxfId="4093">
      <pivotArea dataOnly="0" labelOnly="1" fieldPosition="0">
        <references count="4">
          <reference field="0" count="1" selected="0">
            <x v="295"/>
          </reference>
          <reference field="1" count="1" selected="0">
            <x v="770"/>
          </reference>
          <reference field="2" count="1" selected="0">
            <x v="771"/>
          </reference>
          <reference field="3" count="1">
            <x v="773"/>
          </reference>
        </references>
      </pivotArea>
    </format>
    <format dxfId="4092">
      <pivotArea dataOnly="0" labelOnly="1" fieldPosition="0">
        <references count="4">
          <reference field="0" count="1" selected="0">
            <x v="296"/>
          </reference>
          <reference field="1" count="1" selected="0">
            <x v="771"/>
          </reference>
          <reference field="2" count="1" selected="0">
            <x v="772"/>
          </reference>
          <reference field="3" count="1">
            <x v="774"/>
          </reference>
        </references>
      </pivotArea>
    </format>
    <format dxfId="4091">
      <pivotArea dataOnly="0" labelOnly="1" fieldPosition="0">
        <references count="4">
          <reference field="0" count="1" selected="0">
            <x v="297"/>
          </reference>
          <reference field="1" count="1" selected="0">
            <x v="772"/>
          </reference>
          <reference field="2" count="1" selected="0">
            <x v="773"/>
          </reference>
          <reference field="3" count="1">
            <x v="775"/>
          </reference>
        </references>
      </pivotArea>
    </format>
    <format dxfId="4090">
      <pivotArea dataOnly="0" labelOnly="1" fieldPosition="0">
        <references count="4">
          <reference field="0" count="1" selected="0">
            <x v="298"/>
          </reference>
          <reference field="1" count="1" selected="0">
            <x v="773"/>
          </reference>
          <reference field="2" count="1" selected="0">
            <x v="774"/>
          </reference>
          <reference field="3" count="1">
            <x v="776"/>
          </reference>
        </references>
      </pivotArea>
    </format>
    <format dxfId="4089">
      <pivotArea dataOnly="0" labelOnly="1" fieldPosition="0">
        <references count="4">
          <reference field="0" count="1" selected="0">
            <x v="299"/>
          </reference>
          <reference field="1" count="1" selected="0">
            <x v="774"/>
          </reference>
          <reference field="2" count="1" selected="0">
            <x v="775"/>
          </reference>
          <reference field="3" count="1">
            <x v="777"/>
          </reference>
        </references>
      </pivotArea>
    </format>
    <format dxfId="4088">
      <pivotArea dataOnly="0" labelOnly="1" fieldPosition="0">
        <references count="4">
          <reference field="0" count="1" selected="0">
            <x v="300"/>
          </reference>
          <reference field="1" count="1" selected="0">
            <x v="775"/>
          </reference>
          <reference field="2" count="1" selected="0">
            <x v="776"/>
          </reference>
          <reference field="3" count="1">
            <x v="778"/>
          </reference>
        </references>
      </pivotArea>
    </format>
    <format dxfId="4087">
      <pivotArea dataOnly="0" labelOnly="1" fieldPosition="0">
        <references count="4">
          <reference field="0" count="1" selected="0">
            <x v="301"/>
          </reference>
          <reference field="1" count="1" selected="0">
            <x v="776"/>
          </reference>
          <reference field="2" count="1" selected="0">
            <x v="777"/>
          </reference>
          <reference field="3" count="1">
            <x v="779"/>
          </reference>
        </references>
      </pivotArea>
    </format>
    <format dxfId="4086">
      <pivotArea dataOnly="0" labelOnly="1" fieldPosition="0">
        <references count="4">
          <reference field="0" count="1" selected="0">
            <x v="302"/>
          </reference>
          <reference field="1" count="1" selected="0">
            <x v="777"/>
          </reference>
          <reference field="2" count="1" selected="0">
            <x v="778"/>
          </reference>
          <reference field="3" count="1">
            <x v="780"/>
          </reference>
        </references>
      </pivotArea>
    </format>
    <format dxfId="4085">
      <pivotArea dataOnly="0" labelOnly="1" fieldPosition="0">
        <references count="4">
          <reference field="0" count="1" selected="0">
            <x v="303"/>
          </reference>
          <reference field="1" count="1" selected="0">
            <x v="778"/>
          </reference>
          <reference field="2" count="1" selected="0">
            <x v="779"/>
          </reference>
          <reference field="3" count="1">
            <x v="781"/>
          </reference>
        </references>
      </pivotArea>
    </format>
    <format dxfId="4084">
      <pivotArea dataOnly="0" labelOnly="1" fieldPosition="0">
        <references count="4">
          <reference field="0" count="1" selected="0">
            <x v="304"/>
          </reference>
          <reference field="1" count="1" selected="0">
            <x v="779"/>
          </reference>
          <reference field="2" count="1" selected="0">
            <x v="780"/>
          </reference>
          <reference field="3" count="1">
            <x v="782"/>
          </reference>
        </references>
      </pivotArea>
    </format>
    <format dxfId="4083">
      <pivotArea dataOnly="0" labelOnly="1" fieldPosition="0">
        <references count="4">
          <reference field="0" count="1" selected="0">
            <x v="305"/>
          </reference>
          <reference field="1" count="1" selected="0">
            <x v="780"/>
          </reference>
          <reference field="2" count="1" selected="0">
            <x v="781"/>
          </reference>
          <reference field="3" count="1">
            <x v="783"/>
          </reference>
        </references>
      </pivotArea>
    </format>
    <format dxfId="4082">
      <pivotArea dataOnly="0" labelOnly="1" fieldPosition="0">
        <references count="4">
          <reference field="0" count="1" selected="0">
            <x v="306"/>
          </reference>
          <reference field="1" count="1" selected="0">
            <x v="781"/>
          </reference>
          <reference field="2" count="1" selected="0">
            <x v="782"/>
          </reference>
          <reference field="3" count="1">
            <x v="784"/>
          </reference>
        </references>
      </pivotArea>
    </format>
    <format dxfId="4081">
      <pivotArea dataOnly="0" labelOnly="1" fieldPosition="0">
        <references count="4">
          <reference field="0" count="1" selected="0">
            <x v="307"/>
          </reference>
          <reference field="1" count="1" selected="0">
            <x v="782"/>
          </reference>
          <reference field="2" count="1" selected="0">
            <x v="783"/>
          </reference>
          <reference field="3" count="1">
            <x v="785"/>
          </reference>
        </references>
      </pivotArea>
    </format>
    <format dxfId="4080">
      <pivotArea dataOnly="0" labelOnly="1" fieldPosition="0">
        <references count="4">
          <reference field="0" count="1" selected="0">
            <x v="308"/>
          </reference>
          <reference field="1" count="1" selected="0">
            <x v="783"/>
          </reference>
          <reference field="2" count="1" selected="0">
            <x v="784"/>
          </reference>
          <reference field="3" count="1">
            <x v="786"/>
          </reference>
        </references>
      </pivotArea>
    </format>
    <format dxfId="4079">
      <pivotArea dataOnly="0" labelOnly="1" fieldPosition="0">
        <references count="4">
          <reference field="0" count="1" selected="0">
            <x v="309"/>
          </reference>
          <reference field="1" count="1" selected="0">
            <x v="784"/>
          </reference>
          <reference field="2" count="1" selected="0">
            <x v="785"/>
          </reference>
          <reference field="3" count="1">
            <x v="787"/>
          </reference>
        </references>
      </pivotArea>
    </format>
    <format dxfId="4078">
      <pivotArea dataOnly="0" labelOnly="1" fieldPosition="0">
        <references count="4">
          <reference field="0" count="1" selected="0">
            <x v="310"/>
          </reference>
          <reference field="1" count="1" selected="0">
            <x v="785"/>
          </reference>
          <reference field="2" count="1" selected="0">
            <x v="786"/>
          </reference>
          <reference field="3" count="1">
            <x v="788"/>
          </reference>
        </references>
      </pivotArea>
    </format>
    <format dxfId="4077">
      <pivotArea dataOnly="0" labelOnly="1" fieldPosition="0">
        <references count="4">
          <reference field="0" count="1" selected="0">
            <x v="311"/>
          </reference>
          <reference field="1" count="1" selected="0">
            <x v="786"/>
          </reference>
          <reference field="2" count="1" selected="0">
            <x v="787"/>
          </reference>
          <reference field="3" count="1">
            <x v="789"/>
          </reference>
        </references>
      </pivotArea>
    </format>
    <format dxfId="4076">
      <pivotArea dataOnly="0" labelOnly="1" fieldPosition="0">
        <references count="4">
          <reference field="0" count="1" selected="0">
            <x v="312"/>
          </reference>
          <reference field="1" count="1" selected="0">
            <x v="787"/>
          </reference>
          <reference field="2" count="1" selected="0">
            <x v="788"/>
          </reference>
          <reference field="3" count="1">
            <x v="790"/>
          </reference>
        </references>
      </pivotArea>
    </format>
    <format dxfId="4075">
      <pivotArea dataOnly="0" labelOnly="1" fieldPosition="0">
        <references count="4">
          <reference field="0" count="1" selected="0">
            <x v="313"/>
          </reference>
          <reference field="1" count="1" selected="0">
            <x v="788"/>
          </reference>
          <reference field="2" count="1" selected="0">
            <x v="789"/>
          </reference>
          <reference field="3" count="1">
            <x v="791"/>
          </reference>
        </references>
      </pivotArea>
    </format>
    <format dxfId="4074">
      <pivotArea dataOnly="0" labelOnly="1" fieldPosition="0">
        <references count="4">
          <reference field="0" count="1" selected="0">
            <x v="314"/>
          </reference>
          <reference field="1" count="1" selected="0">
            <x v="789"/>
          </reference>
          <reference field="2" count="1" selected="0">
            <x v="790"/>
          </reference>
          <reference field="3" count="1">
            <x v="792"/>
          </reference>
        </references>
      </pivotArea>
    </format>
    <format dxfId="4073">
      <pivotArea dataOnly="0" labelOnly="1" fieldPosition="0">
        <references count="4">
          <reference field="0" count="1" selected="0">
            <x v="315"/>
          </reference>
          <reference field="1" count="1" selected="0">
            <x v="790"/>
          </reference>
          <reference field="2" count="1" selected="0">
            <x v="791"/>
          </reference>
          <reference field="3" count="1">
            <x v="793"/>
          </reference>
        </references>
      </pivotArea>
    </format>
    <format dxfId="4072">
      <pivotArea dataOnly="0" labelOnly="1" fieldPosition="0">
        <references count="4">
          <reference field="0" count="1" selected="0">
            <x v="316"/>
          </reference>
          <reference field="1" count="1" selected="0">
            <x v="791"/>
          </reference>
          <reference field="2" count="1" selected="0">
            <x v="792"/>
          </reference>
          <reference field="3" count="1">
            <x v="794"/>
          </reference>
        </references>
      </pivotArea>
    </format>
    <format dxfId="4071">
      <pivotArea dataOnly="0" labelOnly="1" fieldPosition="0">
        <references count="4">
          <reference field="0" count="1" selected="0">
            <x v="317"/>
          </reference>
          <reference field="1" count="1" selected="0">
            <x v="792"/>
          </reference>
          <reference field="2" count="1" selected="0">
            <x v="793"/>
          </reference>
          <reference field="3" count="1">
            <x v="795"/>
          </reference>
        </references>
      </pivotArea>
    </format>
    <format dxfId="4070">
      <pivotArea dataOnly="0" labelOnly="1" fieldPosition="0">
        <references count="4">
          <reference field="0" count="1" selected="0">
            <x v="318"/>
          </reference>
          <reference field="1" count="1" selected="0">
            <x v="793"/>
          </reference>
          <reference field="2" count="1" selected="0">
            <x v="794"/>
          </reference>
          <reference field="3" count="1">
            <x v="796"/>
          </reference>
        </references>
      </pivotArea>
    </format>
    <format dxfId="4069">
      <pivotArea dataOnly="0" labelOnly="1" fieldPosition="0">
        <references count="4">
          <reference field="0" count="1" selected="0">
            <x v="319"/>
          </reference>
          <reference field="1" count="1" selected="0">
            <x v="794"/>
          </reference>
          <reference field="2" count="1" selected="0">
            <x v="795"/>
          </reference>
          <reference field="3" count="1">
            <x v="797"/>
          </reference>
        </references>
      </pivotArea>
    </format>
    <format dxfId="4068">
      <pivotArea dataOnly="0" labelOnly="1" fieldPosition="0">
        <references count="4">
          <reference field="0" count="1" selected="0">
            <x v="320"/>
          </reference>
          <reference field="1" count="1" selected="0">
            <x v="795"/>
          </reference>
          <reference field="2" count="1" selected="0">
            <x v="796"/>
          </reference>
          <reference field="3" count="1">
            <x v="798"/>
          </reference>
        </references>
      </pivotArea>
    </format>
    <format dxfId="4067">
      <pivotArea dataOnly="0" labelOnly="1" fieldPosition="0">
        <references count="4">
          <reference field="0" count="1" selected="0">
            <x v="321"/>
          </reference>
          <reference field="1" count="1" selected="0">
            <x v="796"/>
          </reference>
          <reference field="2" count="1" selected="0">
            <x v="797"/>
          </reference>
          <reference field="3" count="1">
            <x v="799"/>
          </reference>
        </references>
      </pivotArea>
    </format>
    <format dxfId="4066">
      <pivotArea dataOnly="0" labelOnly="1" fieldPosition="0">
        <references count="4">
          <reference field="0" count="1" selected="0">
            <x v="322"/>
          </reference>
          <reference field="1" count="1" selected="0">
            <x v="797"/>
          </reference>
          <reference field="2" count="1" selected="0">
            <x v="798"/>
          </reference>
          <reference field="3" count="1">
            <x v="800"/>
          </reference>
        </references>
      </pivotArea>
    </format>
    <format dxfId="4065">
      <pivotArea dataOnly="0" labelOnly="1" fieldPosition="0">
        <references count="4">
          <reference field="0" count="1" selected="0">
            <x v="323"/>
          </reference>
          <reference field="1" count="1" selected="0">
            <x v="798"/>
          </reference>
          <reference field="2" count="1" selected="0">
            <x v="799"/>
          </reference>
          <reference field="3" count="1">
            <x v="801"/>
          </reference>
        </references>
      </pivotArea>
    </format>
    <format dxfId="4064">
      <pivotArea dataOnly="0" labelOnly="1" fieldPosition="0">
        <references count="4">
          <reference field="0" count="1" selected="0">
            <x v="324"/>
          </reference>
          <reference field="1" count="1" selected="0">
            <x v="799"/>
          </reference>
          <reference field="2" count="1" selected="0">
            <x v="800"/>
          </reference>
          <reference field="3" count="1">
            <x v="802"/>
          </reference>
        </references>
      </pivotArea>
    </format>
    <format dxfId="4063">
      <pivotArea dataOnly="0" labelOnly="1" fieldPosition="0">
        <references count="4">
          <reference field="0" count="1" selected="0">
            <x v="325"/>
          </reference>
          <reference field="1" count="1" selected="0">
            <x v="800"/>
          </reference>
          <reference field="2" count="1" selected="0">
            <x v="801"/>
          </reference>
          <reference field="3" count="1">
            <x v="803"/>
          </reference>
        </references>
      </pivotArea>
    </format>
    <format dxfId="4062">
      <pivotArea dataOnly="0" labelOnly="1" fieldPosition="0">
        <references count="4">
          <reference field="0" count="1" selected="0">
            <x v="326"/>
          </reference>
          <reference field="1" count="1" selected="0">
            <x v="801"/>
          </reference>
          <reference field="2" count="1" selected="0">
            <x v="802"/>
          </reference>
          <reference field="3" count="1">
            <x v="804"/>
          </reference>
        </references>
      </pivotArea>
    </format>
    <format dxfId="4061">
      <pivotArea dataOnly="0" labelOnly="1" fieldPosition="0">
        <references count="4">
          <reference field="0" count="1" selected="0">
            <x v="327"/>
          </reference>
          <reference field="1" count="1" selected="0">
            <x v="802"/>
          </reference>
          <reference field="2" count="1" selected="0">
            <x v="803"/>
          </reference>
          <reference field="3" count="1">
            <x v="805"/>
          </reference>
        </references>
      </pivotArea>
    </format>
    <format dxfId="4060">
      <pivotArea dataOnly="0" labelOnly="1" fieldPosition="0">
        <references count="4">
          <reference field="0" count="1" selected="0">
            <x v="328"/>
          </reference>
          <reference field="1" count="1" selected="0">
            <x v="803"/>
          </reference>
          <reference field="2" count="1" selected="0">
            <x v="804"/>
          </reference>
          <reference field="3" count="1">
            <x v="806"/>
          </reference>
        </references>
      </pivotArea>
    </format>
    <format dxfId="4059">
      <pivotArea dataOnly="0" labelOnly="1" fieldPosition="0">
        <references count="4">
          <reference field="0" count="1" selected="0">
            <x v="329"/>
          </reference>
          <reference field="1" count="1" selected="0">
            <x v="804"/>
          </reference>
          <reference field="2" count="1" selected="0">
            <x v="805"/>
          </reference>
          <reference field="3" count="1">
            <x v="807"/>
          </reference>
        </references>
      </pivotArea>
    </format>
    <format dxfId="4058">
      <pivotArea dataOnly="0" labelOnly="1" fieldPosition="0">
        <references count="4">
          <reference field="0" count="1" selected="0">
            <x v="330"/>
          </reference>
          <reference field="1" count="1" selected="0">
            <x v="805"/>
          </reference>
          <reference field="2" count="1" selected="0">
            <x v="806"/>
          </reference>
          <reference field="3" count="1">
            <x v="808"/>
          </reference>
        </references>
      </pivotArea>
    </format>
    <format dxfId="4057">
      <pivotArea dataOnly="0" labelOnly="1" fieldPosition="0">
        <references count="4">
          <reference field="0" count="1" selected="0">
            <x v="331"/>
          </reference>
          <reference field="1" count="1" selected="0">
            <x v="806"/>
          </reference>
          <reference field="2" count="1" selected="0">
            <x v="807"/>
          </reference>
          <reference field="3" count="1">
            <x v="809"/>
          </reference>
        </references>
      </pivotArea>
    </format>
    <format dxfId="4056">
      <pivotArea dataOnly="0" labelOnly="1" fieldPosition="0">
        <references count="4">
          <reference field="0" count="1" selected="0">
            <x v="332"/>
          </reference>
          <reference field="1" count="1" selected="0">
            <x v="807"/>
          </reference>
          <reference field="2" count="1" selected="0">
            <x v="808"/>
          </reference>
          <reference field="3" count="1">
            <x v="810"/>
          </reference>
        </references>
      </pivotArea>
    </format>
    <format dxfId="4055">
      <pivotArea dataOnly="0" labelOnly="1" fieldPosition="0">
        <references count="4">
          <reference field="0" count="1" selected="0">
            <x v="333"/>
          </reference>
          <reference field="1" count="1" selected="0">
            <x v="808"/>
          </reference>
          <reference field="2" count="1" selected="0">
            <x v="809"/>
          </reference>
          <reference field="3" count="1">
            <x v="811"/>
          </reference>
        </references>
      </pivotArea>
    </format>
    <format dxfId="4054">
      <pivotArea dataOnly="0" labelOnly="1" fieldPosition="0">
        <references count="4">
          <reference field="0" count="1" selected="0">
            <x v="334"/>
          </reference>
          <reference field="1" count="1" selected="0">
            <x v="809"/>
          </reference>
          <reference field="2" count="1" selected="0">
            <x v="810"/>
          </reference>
          <reference field="3" count="1">
            <x v="812"/>
          </reference>
        </references>
      </pivotArea>
    </format>
    <format dxfId="4053">
      <pivotArea dataOnly="0" labelOnly="1" fieldPosition="0">
        <references count="4">
          <reference field="0" count="1" selected="0">
            <x v="335"/>
          </reference>
          <reference field="1" count="1" selected="0">
            <x v="810"/>
          </reference>
          <reference field="2" count="1" selected="0">
            <x v="811"/>
          </reference>
          <reference field="3" count="1">
            <x v="813"/>
          </reference>
        </references>
      </pivotArea>
    </format>
    <format dxfId="4052">
      <pivotArea dataOnly="0" labelOnly="1" fieldPosition="0">
        <references count="4">
          <reference field="0" count="1" selected="0">
            <x v="336"/>
          </reference>
          <reference field="1" count="1" selected="0">
            <x v="811"/>
          </reference>
          <reference field="2" count="1" selected="0">
            <x v="812"/>
          </reference>
          <reference field="3" count="1">
            <x v="814"/>
          </reference>
        </references>
      </pivotArea>
    </format>
    <format dxfId="4051">
      <pivotArea dataOnly="0" labelOnly="1" fieldPosition="0">
        <references count="4">
          <reference field="0" count="1" selected="0">
            <x v="337"/>
          </reference>
          <reference field="1" count="1" selected="0">
            <x v="812"/>
          </reference>
          <reference field="2" count="1" selected="0">
            <x v="813"/>
          </reference>
          <reference field="3" count="1">
            <x v="815"/>
          </reference>
        </references>
      </pivotArea>
    </format>
    <format dxfId="4050">
      <pivotArea dataOnly="0" labelOnly="1" fieldPosition="0">
        <references count="4">
          <reference field="0" count="1" selected="0">
            <x v="338"/>
          </reference>
          <reference field="1" count="1" selected="0">
            <x v="813"/>
          </reference>
          <reference field="2" count="1" selected="0">
            <x v="814"/>
          </reference>
          <reference field="3" count="1">
            <x v="816"/>
          </reference>
        </references>
      </pivotArea>
    </format>
    <format dxfId="4049">
      <pivotArea dataOnly="0" labelOnly="1" fieldPosition="0">
        <references count="4">
          <reference field="0" count="1" selected="0">
            <x v="339"/>
          </reference>
          <reference field="1" count="1" selected="0">
            <x v="814"/>
          </reference>
          <reference field="2" count="1" selected="0">
            <x v="815"/>
          </reference>
          <reference field="3" count="1">
            <x v="817"/>
          </reference>
        </references>
      </pivotArea>
    </format>
    <format dxfId="4048">
      <pivotArea dataOnly="0" labelOnly="1" fieldPosition="0">
        <references count="4">
          <reference field="0" count="1" selected="0">
            <x v="340"/>
          </reference>
          <reference field="1" count="1" selected="0">
            <x v="815"/>
          </reference>
          <reference field="2" count="1" selected="0">
            <x v="816"/>
          </reference>
          <reference field="3" count="1">
            <x v="818"/>
          </reference>
        </references>
      </pivotArea>
    </format>
    <format dxfId="4047">
      <pivotArea dataOnly="0" labelOnly="1" fieldPosition="0">
        <references count="4">
          <reference field="0" count="1" selected="0">
            <x v="341"/>
          </reference>
          <reference field="1" count="1" selected="0">
            <x v="816"/>
          </reference>
          <reference field="2" count="1" selected="0">
            <x v="817"/>
          </reference>
          <reference field="3" count="1">
            <x v="819"/>
          </reference>
        </references>
      </pivotArea>
    </format>
    <format dxfId="4046">
      <pivotArea dataOnly="0" labelOnly="1" fieldPosition="0">
        <references count="4">
          <reference field="0" count="1" selected="0">
            <x v="342"/>
          </reference>
          <reference field="1" count="1" selected="0">
            <x v="817"/>
          </reference>
          <reference field="2" count="1" selected="0">
            <x v="818"/>
          </reference>
          <reference field="3" count="1">
            <x v="820"/>
          </reference>
        </references>
      </pivotArea>
    </format>
    <format dxfId="4045">
      <pivotArea dataOnly="0" labelOnly="1" fieldPosition="0">
        <references count="4">
          <reference field="0" count="1" selected="0">
            <x v="343"/>
          </reference>
          <reference field="1" count="1" selected="0">
            <x v="818"/>
          </reference>
          <reference field="2" count="1" selected="0">
            <x v="819"/>
          </reference>
          <reference field="3" count="1">
            <x v="821"/>
          </reference>
        </references>
      </pivotArea>
    </format>
    <format dxfId="4044">
      <pivotArea dataOnly="0" labelOnly="1" fieldPosition="0">
        <references count="4">
          <reference field="0" count="1" selected="0">
            <x v="344"/>
          </reference>
          <reference field="1" count="1" selected="0">
            <x v="819"/>
          </reference>
          <reference field="2" count="1" selected="0">
            <x v="820"/>
          </reference>
          <reference field="3" count="1">
            <x v="822"/>
          </reference>
        </references>
      </pivotArea>
    </format>
    <format dxfId="4043">
      <pivotArea dataOnly="0" labelOnly="1" fieldPosition="0">
        <references count="4">
          <reference field="0" count="1" selected="0">
            <x v="345"/>
          </reference>
          <reference field="1" count="1" selected="0">
            <x v="820"/>
          </reference>
          <reference field="2" count="1" selected="0">
            <x v="821"/>
          </reference>
          <reference field="3" count="1">
            <x v="823"/>
          </reference>
        </references>
      </pivotArea>
    </format>
    <format dxfId="4042">
      <pivotArea dataOnly="0" labelOnly="1" fieldPosition="0">
        <references count="4">
          <reference field="0" count="1" selected="0">
            <x v="346"/>
          </reference>
          <reference field="1" count="1" selected="0">
            <x v="821"/>
          </reference>
          <reference field="2" count="1" selected="0">
            <x v="822"/>
          </reference>
          <reference field="3" count="1">
            <x v="824"/>
          </reference>
        </references>
      </pivotArea>
    </format>
    <format dxfId="4041">
      <pivotArea dataOnly="0" labelOnly="1" fieldPosition="0">
        <references count="4">
          <reference field="0" count="1" selected="0">
            <x v="347"/>
          </reference>
          <reference field="1" count="1" selected="0">
            <x v="822"/>
          </reference>
          <reference field="2" count="1" selected="0">
            <x v="823"/>
          </reference>
          <reference field="3" count="1">
            <x v="825"/>
          </reference>
        </references>
      </pivotArea>
    </format>
    <format dxfId="4040">
      <pivotArea dataOnly="0" labelOnly="1" fieldPosition="0">
        <references count="4">
          <reference field="0" count="1" selected="0">
            <x v="348"/>
          </reference>
          <reference field="1" count="1" selected="0">
            <x v="823"/>
          </reference>
          <reference field="2" count="1" selected="0">
            <x v="824"/>
          </reference>
          <reference field="3" count="1">
            <x v="826"/>
          </reference>
        </references>
      </pivotArea>
    </format>
    <format dxfId="4039">
      <pivotArea dataOnly="0" labelOnly="1" fieldPosition="0">
        <references count="4">
          <reference field="0" count="1" selected="0">
            <x v="349"/>
          </reference>
          <reference field="1" count="1" selected="0">
            <x v="824"/>
          </reference>
          <reference field="2" count="1" selected="0">
            <x v="825"/>
          </reference>
          <reference field="3" count="1">
            <x v="827"/>
          </reference>
        </references>
      </pivotArea>
    </format>
    <format dxfId="4038">
      <pivotArea dataOnly="0" labelOnly="1" fieldPosition="0">
        <references count="4">
          <reference field="0" count="1" selected="0">
            <x v="350"/>
          </reference>
          <reference field="1" count="1" selected="0">
            <x v="825"/>
          </reference>
          <reference field="2" count="1" selected="0">
            <x v="826"/>
          </reference>
          <reference field="3" count="1">
            <x v="828"/>
          </reference>
        </references>
      </pivotArea>
    </format>
    <format dxfId="4037">
      <pivotArea dataOnly="0" labelOnly="1" fieldPosition="0">
        <references count="4">
          <reference field="0" count="1" selected="0">
            <x v="351"/>
          </reference>
          <reference field="1" count="1" selected="0">
            <x v="826"/>
          </reference>
          <reference field="2" count="1" selected="0">
            <x v="827"/>
          </reference>
          <reference field="3" count="1">
            <x v="829"/>
          </reference>
        </references>
      </pivotArea>
    </format>
    <format dxfId="4036">
      <pivotArea dataOnly="0" labelOnly="1" fieldPosition="0">
        <references count="4">
          <reference field="0" count="1" selected="0">
            <x v="352"/>
          </reference>
          <reference field="1" count="1" selected="0">
            <x v="827"/>
          </reference>
          <reference field="2" count="1" selected="0">
            <x v="828"/>
          </reference>
          <reference field="3" count="1">
            <x v="830"/>
          </reference>
        </references>
      </pivotArea>
    </format>
    <format dxfId="4035">
      <pivotArea dataOnly="0" labelOnly="1" fieldPosition="0">
        <references count="4">
          <reference field="0" count="1" selected="0">
            <x v="353"/>
          </reference>
          <reference field="1" count="1" selected="0">
            <x v="828"/>
          </reference>
          <reference field="2" count="1" selected="0">
            <x v="829"/>
          </reference>
          <reference field="3" count="1">
            <x v="831"/>
          </reference>
        </references>
      </pivotArea>
    </format>
    <format dxfId="4034">
      <pivotArea dataOnly="0" labelOnly="1" fieldPosition="0">
        <references count="4">
          <reference field="0" count="1" selected="0">
            <x v="354"/>
          </reference>
          <reference field="1" count="1" selected="0">
            <x v="829"/>
          </reference>
          <reference field="2" count="1" selected="0">
            <x v="830"/>
          </reference>
          <reference field="3" count="1">
            <x v="832"/>
          </reference>
        </references>
      </pivotArea>
    </format>
    <format dxfId="4033">
      <pivotArea dataOnly="0" labelOnly="1" fieldPosition="0">
        <references count="4">
          <reference field="0" count="1" selected="0">
            <x v="355"/>
          </reference>
          <reference field="1" count="1" selected="0">
            <x v="830"/>
          </reference>
          <reference field="2" count="1" selected="0">
            <x v="831"/>
          </reference>
          <reference field="3" count="1">
            <x v="833"/>
          </reference>
        </references>
      </pivotArea>
    </format>
    <format dxfId="4032">
      <pivotArea dataOnly="0" labelOnly="1" fieldPosition="0">
        <references count="4">
          <reference field="0" count="1" selected="0">
            <x v="356"/>
          </reference>
          <reference field="1" count="1" selected="0">
            <x v="831"/>
          </reference>
          <reference field="2" count="1" selected="0">
            <x v="832"/>
          </reference>
          <reference field="3" count="1">
            <x v="834"/>
          </reference>
        </references>
      </pivotArea>
    </format>
    <format dxfId="4031">
      <pivotArea dataOnly="0" labelOnly="1" fieldPosition="0">
        <references count="4">
          <reference field="0" count="1" selected="0">
            <x v="357"/>
          </reference>
          <reference field="1" count="1" selected="0">
            <x v="832"/>
          </reference>
          <reference field="2" count="1" selected="0">
            <x v="833"/>
          </reference>
          <reference field="3" count="1">
            <x v="835"/>
          </reference>
        </references>
      </pivotArea>
    </format>
    <format dxfId="4030">
      <pivotArea dataOnly="0" labelOnly="1" fieldPosition="0">
        <references count="4">
          <reference field="0" count="1" selected="0">
            <x v="358"/>
          </reference>
          <reference field="1" count="1" selected="0">
            <x v="833"/>
          </reference>
          <reference field="2" count="1" selected="0">
            <x v="834"/>
          </reference>
          <reference field="3" count="1">
            <x v="836"/>
          </reference>
        </references>
      </pivotArea>
    </format>
    <format dxfId="4029">
      <pivotArea dataOnly="0" labelOnly="1" fieldPosition="0">
        <references count="4">
          <reference field="0" count="1" selected="0">
            <x v="359"/>
          </reference>
          <reference field="1" count="1" selected="0">
            <x v="834"/>
          </reference>
          <reference field="2" count="1" selected="0">
            <x v="835"/>
          </reference>
          <reference field="3" count="1">
            <x v="837"/>
          </reference>
        </references>
      </pivotArea>
    </format>
    <format dxfId="4028">
      <pivotArea dataOnly="0" labelOnly="1" fieldPosition="0">
        <references count="4">
          <reference field="0" count="1" selected="0">
            <x v="360"/>
          </reference>
          <reference field="1" count="1" selected="0">
            <x v="835"/>
          </reference>
          <reference field="2" count="1" selected="0">
            <x v="836"/>
          </reference>
          <reference field="3" count="1">
            <x v="838"/>
          </reference>
        </references>
      </pivotArea>
    </format>
    <format dxfId="4027">
      <pivotArea dataOnly="0" labelOnly="1" fieldPosition="0">
        <references count="4">
          <reference field="0" count="1" selected="0">
            <x v="361"/>
          </reference>
          <reference field="1" count="1" selected="0">
            <x v="836"/>
          </reference>
          <reference field="2" count="1" selected="0">
            <x v="837"/>
          </reference>
          <reference field="3" count="1">
            <x v="839"/>
          </reference>
        </references>
      </pivotArea>
    </format>
    <format dxfId="4026">
      <pivotArea dataOnly="0" labelOnly="1" fieldPosition="0">
        <references count="4">
          <reference field="0" count="1" selected="0">
            <x v="362"/>
          </reference>
          <reference field="1" count="1" selected="0">
            <x v="837"/>
          </reference>
          <reference field="2" count="1" selected="0">
            <x v="838"/>
          </reference>
          <reference field="3" count="1">
            <x v="840"/>
          </reference>
        </references>
      </pivotArea>
    </format>
    <format dxfId="4025">
      <pivotArea dataOnly="0" labelOnly="1" fieldPosition="0">
        <references count="4">
          <reference field="0" count="1" selected="0">
            <x v="363"/>
          </reference>
          <reference field="1" count="1" selected="0">
            <x v="838"/>
          </reference>
          <reference field="2" count="1" selected="0">
            <x v="839"/>
          </reference>
          <reference field="3" count="1">
            <x v="841"/>
          </reference>
        </references>
      </pivotArea>
    </format>
    <format dxfId="4024">
      <pivotArea dataOnly="0" labelOnly="1" fieldPosition="0">
        <references count="4">
          <reference field="0" count="1" selected="0">
            <x v="364"/>
          </reference>
          <reference field="1" count="1" selected="0">
            <x v="839"/>
          </reference>
          <reference field="2" count="1" selected="0">
            <x v="840"/>
          </reference>
          <reference field="3" count="1">
            <x v="842"/>
          </reference>
        </references>
      </pivotArea>
    </format>
    <format dxfId="4023">
      <pivotArea dataOnly="0" labelOnly="1" fieldPosition="0">
        <references count="4">
          <reference field="0" count="1" selected="0">
            <x v="365"/>
          </reference>
          <reference field="1" count="1" selected="0">
            <x v="840"/>
          </reference>
          <reference field="2" count="1" selected="0">
            <x v="841"/>
          </reference>
          <reference field="3" count="1">
            <x v="843"/>
          </reference>
        </references>
      </pivotArea>
    </format>
    <format dxfId="4022">
      <pivotArea dataOnly="0" labelOnly="1" fieldPosition="0">
        <references count="4">
          <reference field="0" count="1" selected="0">
            <x v="366"/>
          </reference>
          <reference field="1" count="1" selected="0">
            <x v="841"/>
          </reference>
          <reference field="2" count="1" selected="0">
            <x v="842"/>
          </reference>
          <reference field="3" count="1">
            <x v="844"/>
          </reference>
        </references>
      </pivotArea>
    </format>
    <format dxfId="4021">
      <pivotArea dataOnly="0" labelOnly="1" fieldPosition="0">
        <references count="4">
          <reference field="0" count="1" selected="0">
            <x v="367"/>
          </reference>
          <reference field="1" count="1" selected="0">
            <x v="842"/>
          </reference>
          <reference field="2" count="1" selected="0">
            <x v="843"/>
          </reference>
          <reference field="3" count="1">
            <x v="845"/>
          </reference>
        </references>
      </pivotArea>
    </format>
    <format dxfId="4020">
      <pivotArea dataOnly="0" labelOnly="1" fieldPosition="0">
        <references count="4">
          <reference field="0" count="1" selected="0">
            <x v="368"/>
          </reference>
          <reference field="1" count="1" selected="0">
            <x v="843"/>
          </reference>
          <reference field="2" count="1" selected="0">
            <x v="844"/>
          </reference>
          <reference field="3" count="1">
            <x v="846"/>
          </reference>
        </references>
      </pivotArea>
    </format>
    <format dxfId="4019">
      <pivotArea dataOnly="0" labelOnly="1" fieldPosition="0">
        <references count="4">
          <reference field="0" count="1" selected="0">
            <x v="369"/>
          </reference>
          <reference field="1" count="1" selected="0">
            <x v="844"/>
          </reference>
          <reference field="2" count="1" selected="0">
            <x v="845"/>
          </reference>
          <reference field="3" count="1">
            <x v="847"/>
          </reference>
        </references>
      </pivotArea>
    </format>
    <format dxfId="4018">
      <pivotArea dataOnly="0" labelOnly="1" fieldPosition="0">
        <references count="4">
          <reference field="0" count="1" selected="0">
            <x v="370"/>
          </reference>
          <reference field="1" count="1" selected="0">
            <x v="845"/>
          </reference>
          <reference field="2" count="1" selected="0">
            <x v="846"/>
          </reference>
          <reference field="3" count="1">
            <x v="848"/>
          </reference>
        </references>
      </pivotArea>
    </format>
    <format dxfId="4017">
      <pivotArea dataOnly="0" labelOnly="1" fieldPosition="0">
        <references count="4">
          <reference field="0" count="1" selected="0">
            <x v="371"/>
          </reference>
          <reference field="1" count="1" selected="0">
            <x v="846"/>
          </reference>
          <reference field="2" count="1" selected="0">
            <x v="847"/>
          </reference>
          <reference field="3" count="1">
            <x v="849"/>
          </reference>
        </references>
      </pivotArea>
    </format>
    <format dxfId="4016">
      <pivotArea dataOnly="0" labelOnly="1" fieldPosition="0">
        <references count="4">
          <reference field="0" count="1" selected="0">
            <x v="372"/>
          </reference>
          <reference field="1" count="1" selected="0">
            <x v="847"/>
          </reference>
          <reference field="2" count="1" selected="0">
            <x v="848"/>
          </reference>
          <reference field="3" count="1">
            <x v="850"/>
          </reference>
        </references>
      </pivotArea>
    </format>
    <format dxfId="4015">
      <pivotArea dataOnly="0" labelOnly="1" fieldPosition="0">
        <references count="4">
          <reference field="0" count="1" selected="0">
            <x v="373"/>
          </reference>
          <reference field="1" count="1" selected="0">
            <x v="848"/>
          </reference>
          <reference field="2" count="1" selected="0">
            <x v="849"/>
          </reference>
          <reference field="3" count="1">
            <x v="851"/>
          </reference>
        </references>
      </pivotArea>
    </format>
    <format dxfId="4014">
      <pivotArea dataOnly="0" labelOnly="1" fieldPosition="0">
        <references count="4">
          <reference field="0" count="1" selected="0">
            <x v="374"/>
          </reference>
          <reference field="1" count="1" selected="0">
            <x v="849"/>
          </reference>
          <reference field="2" count="1" selected="0">
            <x v="850"/>
          </reference>
          <reference field="3" count="1">
            <x v="852"/>
          </reference>
        </references>
      </pivotArea>
    </format>
    <format dxfId="4013">
      <pivotArea dataOnly="0" labelOnly="1" fieldPosition="0">
        <references count="4">
          <reference field="0" count="1" selected="0">
            <x v="375"/>
          </reference>
          <reference field="1" count="1" selected="0">
            <x v="850"/>
          </reference>
          <reference field="2" count="1" selected="0">
            <x v="851"/>
          </reference>
          <reference field="3" count="1">
            <x v="853"/>
          </reference>
        </references>
      </pivotArea>
    </format>
    <format dxfId="4012">
      <pivotArea dataOnly="0" labelOnly="1" fieldPosition="0">
        <references count="4">
          <reference field="0" count="1" selected="0">
            <x v="376"/>
          </reference>
          <reference field="1" count="1" selected="0">
            <x v="851"/>
          </reference>
          <reference field="2" count="1" selected="0">
            <x v="852"/>
          </reference>
          <reference field="3" count="1">
            <x v="854"/>
          </reference>
        </references>
      </pivotArea>
    </format>
    <format dxfId="4011">
      <pivotArea dataOnly="0" labelOnly="1" fieldPosition="0">
        <references count="4">
          <reference field="0" count="1" selected="0">
            <x v="377"/>
          </reference>
          <reference field="1" count="1" selected="0">
            <x v="852"/>
          </reference>
          <reference field="2" count="1" selected="0">
            <x v="853"/>
          </reference>
          <reference field="3" count="1">
            <x v="855"/>
          </reference>
        </references>
      </pivotArea>
    </format>
    <format dxfId="4010">
      <pivotArea dataOnly="0" labelOnly="1" fieldPosition="0">
        <references count="4">
          <reference field="0" count="1" selected="0">
            <x v="378"/>
          </reference>
          <reference field="1" count="1" selected="0">
            <x v="853"/>
          </reference>
          <reference field="2" count="1" selected="0">
            <x v="854"/>
          </reference>
          <reference field="3" count="1">
            <x v="856"/>
          </reference>
        </references>
      </pivotArea>
    </format>
    <format dxfId="4009">
      <pivotArea dataOnly="0" labelOnly="1" fieldPosition="0">
        <references count="4">
          <reference field="0" count="1" selected="0">
            <x v="379"/>
          </reference>
          <reference field="1" count="1" selected="0">
            <x v="854"/>
          </reference>
          <reference field="2" count="1" selected="0">
            <x v="855"/>
          </reference>
          <reference field="3" count="1">
            <x v="857"/>
          </reference>
        </references>
      </pivotArea>
    </format>
    <format dxfId="4008">
      <pivotArea dataOnly="0" labelOnly="1" fieldPosition="0">
        <references count="4">
          <reference field="0" count="1" selected="0">
            <x v="380"/>
          </reference>
          <reference field="1" count="1" selected="0">
            <x v="855"/>
          </reference>
          <reference field="2" count="1" selected="0">
            <x v="856"/>
          </reference>
          <reference field="3" count="1">
            <x v="858"/>
          </reference>
        </references>
      </pivotArea>
    </format>
    <format dxfId="4007">
      <pivotArea dataOnly="0" labelOnly="1" fieldPosition="0">
        <references count="4">
          <reference field="0" count="1" selected="0">
            <x v="381"/>
          </reference>
          <reference field="1" count="1" selected="0">
            <x v="856"/>
          </reference>
          <reference field="2" count="1" selected="0">
            <x v="857"/>
          </reference>
          <reference field="3" count="1">
            <x v="859"/>
          </reference>
        </references>
      </pivotArea>
    </format>
    <format dxfId="4006">
      <pivotArea dataOnly="0" labelOnly="1" fieldPosition="0">
        <references count="4">
          <reference field="0" count="1" selected="0">
            <x v="382"/>
          </reference>
          <reference field="1" count="1" selected="0">
            <x v="857"/>
          </reference>
          <reference field="2" count="1" selected="0">
            <x v="858"/>
          </reference>
          <reference field="3" count="1">
            <x v="860"/>
          </reference>
        </references>
      </pivotArea>
    </format>
    <format dxfId="4005">
      <pivotArea dataOnly="0" labelOnly="1" fieldPosition="0">
        <references count="4">
          <reference field="0" count="1" selected="0">
            <x v="383"/>
          </reference>
          <reference field="1" count="1" selected="0">
            <x v="858"/>
          </reference>
          <reference field="2" count="1" selected="0">
            <x v="859"/>
          </reference>
          <reference field="3" count="1">
            <x v="861"/>
          </reference>
        </references>
      </pivotArea>
    </format>
    <format dxfId="4004">
      <pivotArea dataOnly="0" labelOnly="1" fieldPosition="0">
        <references count="4">
          <reference field="0" count="1" selected="0">
            <x v="384"/>
          </reference>
          <reference field="1" count="1" selected="0">
            <x v="859"/>
          </reference>
          <reference field="2" count="1" selected="0">
            <x v="860"/>
          </reference>
          <reference field="3" count="1">
            <x v="862"/>
          </reference>
        </references>
      </pivotArea>
    </format>
    <format dxfId="4003">
      <pivotArea dataOnly="0" labelOnly="1" fieldPosition="0">
        <references count="4">
          <reference field="0" count="1" selected="0">
            <x v="385"/>
          </reference>
          <reference field="1" count="1" selected="0">
            <x v="860"/>
          </reference>
          <reference field="2" count="1" selected="0">
            <x v="861"/>
          </reference>
          <reference field="3" count="1">
            <x v="863"/>
          </reference>
        </references>
      </pivotArea>
    </format>
    <format dxfId="4002">
      <pivotArea dataOnly="0" labelOnly="1" fieldPosition="0">
        <references count="4">
          <reference field="0" count="1" selected="0">
            <x v="386"/>
          </reference>
          <reference field="1" count="1" selected="0">
            <x v="861"/>
          </reference>
          <reference field="2" count="1" selected="0">
            <x v="862"/>
          </reference>
          <reference field="3" count="1">
            <x v="864"/>
          </reference>
        </references>
      </pivotArea>
    </format>
    <format dxfId="4001">
      <pivotArea dataOnly="0" labelOnly="1" fieldPosition="0">
        <references count="4">
          <reference field="0" count="1" selected="0">
            <x v="387"/>
          </reference>
          <reference field="1" count="1" selected="0">
            <x v="862"/>
          </reference>
          <reference field="2" count="1" selected="0">
            <x v="863"/>
          </reference>
          <reference field="3" count="1">
            <x v="865"/>
          </reference>
        </references>
      </pivotArea>
    </format>
    <format dxfId="4000">
      <pivotArea dataOnly="0" labelOnly="1" fieldPosition="0">
        <references count="4">
          <reference field="0" count="1" selected="0">
            <x v="388"/>
          </reference>
          <reference field="1" count="1" selected="0">
            <x v="863"/>
          </reference>
          <reference field="2" count="1" selected="0">
            <x v="864"/>
          </reference>
          <reference field="3" count="1">
            <x v="866"/>
          </reference>
        </references>
      </pivotArea>
    </format>
    <format dxfId="3999">
      <pivotArea dataOnly="0" labelOnly="1" fieldPosition="0">
        <references count="4">
          <reference field="0" count="1" selected="0">
            <x v="389"/>
          </reference>
          <reference field="1" count="1" selected="0">
            <x v="864"/>
          </reference>
          <reference field="2" count="1" selected="0">
            <x v="865"/>
          </reference>
          <reference field="3" count="1">
            <x v="867"/>
          </reference>
        </references>
      </pivotArea>
    </format>
    <format dxfId="3998">
      <pivotArea dataOnly="0" labelOnly="1" fieldPosition="0">
        <references count="4">
          <reference field="0" count="1" selected="0">
            <x v="390"/>
          </reference>
          <reference field="1" count="1" selected="0">
            <x v="865"/>
          </reference>
          <reference field="2" count="1" selected="0">
            <x v="866"/>
          </reference>
          <reference field="3" count="1">
            <x v="868"/>
          </reference>
        </references>
      </pivotArea>
    </format>
    <format dxfId="3997">
      <pivotArea dataOnly="0" labelOnly="1" fieldPosition="0">
        <references count="4">
          <reference field="0" count="1" selected="0">
            <x v="391"/>
          </reference>
          <reference field="1" count="1" selected="0">
            <x v="866"/>
          </reference>
          <reference field="2" count="1" selected="0">
            <x v="867"/>
          </reference>
          <reference field="3" count="1">
            <x v="869"/>
          </reference>
        </references>
      </pivotArea>
    </format>
    <format dxfId="3996">
      <pivotArea dataOnly="0" labelOnly="1" fieldPosition="0">
        <references count="4">
          <reference field="0" count="1" selected="0">
            <x v="392"/>
          </reference>
          <reference field="1" count="1" selected="0">
            <x v="867"/>
          </reference>
          <reference field="2" count="1" selected="0">
            <x v="868"/>
          </reference>
          <reference field="3" count="1">
            <x v="870"/>
          </reference>
        </references>
      </pivotArea>
    </format>
    <format dxfId="3995">
      <pivotArea dataOnly="0" labelOnly="1" fieldPosition="0">
        <references count="4">
          <reference field="0" count="1" selected="0">
            <x v="393"/>
          </reference>
          <reference field="1" count="1" selected="0">
            <x v="868"/>
          </reference>
          <reference field="2" count="1" selected="0">
            <x v="869"/>
          </reference>
          <reference field="3" count="1">
            <x v="871"/>
          </reference>
        </references>
      </pivotArea>
    </format>
    <format dxfId="3994">
      <pivotArea dataOnly="0" labelOnly="1" fieldPosition="0">
        <references count="4">
          <reference field="0" count="1" selected="0">
            <x v="394"/>
          </reference>
          <reference field="1" count="1" selected="0">
            <x v="869"/>
          </reference>
          <reference field="2" count="1" selected="0">
            <x v="870"/>
          </reference>
          <reference field="3" count="1">
            <x v="872"/>
          </reference>
        </references>
      </pivotArea>
    </format>
    <format dxfId="3993">
      <pivotArea dataOnly="0" labelOnly="1" fieldPosition="0">
        <references count="4">
          <reference field="0" count="1" selected="0">
            <x v="395"/>
          </reference>
          <reference field="1" count="1" selected="0">
            <x v="870"/>
          </reference>
          <reference field="2" count="1" selected="0">
            <x v="871"/>
          </reference>
          <reference field="3" count="1">
            <x v="873"/>
          </reference>
        </references>
      </pivotArea>
    </format>
    <format dxfId="3992">
      <pivotArea dataOnly="0" labelOnly="1" fieldPosition="0">
        <references count="4">
          <reference field="0" count="1" selected="0">
            <x v="396"/>
          </reference>
          <reference field="1" count="1" selected="0">
            <x v="871"/>
          </reference>
          <reference field="2" count="1" selected="0">
            <x v="872"/>
          </reference>
          <reference field="3" count="1">
            <x v="874"/>
          </reference>
        </references>
      </pivotArea>
    </format>
    <format dxfId="3991">
      <pivotArea dataOnly="0" labelOnly="1" fieldPosition="0">
        <references count="4">
          <reference field="0" count="1" selected="0">
            <x v="397"/>
          </reference>
          <reference field="1" count="1" selected="0">
            <x v="872"/>
          </reference>
          <reference field="2" count="1" selected="0">
            <x v="873"/>
          </reference>
          <reference field="3" count="1">
            <x v="875"/>
          </reference>
        </references>
      </pivotArea>
    </format>
    <format dxfId="3990">
      <pivotArea dataOnly="0" labelOnly="1" fieldPosition="0">
        <references count="4">
          <reference field="0" count="1" selected="0">
            <x v="398"/>
          </reference>
          <reference field="1" count="1" selected="0">
            <x v="873"/>
          </reference>
          <reference field="2" count="1" selected="0">
            <x v="874"/>
          </reference>
          <reference field="3" count="1">
            <x v="876"/>
          </reference>
        </references>
      </pivotArea>
    </format>
    <format dxfId="3989">
      <pivotArea dataOnly="0" labelOnly="1" fieldPosition="0">
        <references count="4">
          <reference field="0" count="1" selected="0">
            <x v="399"/>
          </reference>
          <reference field="1" count="1" selected="0">
            <x v="874"/>
          </reference>
          <reference field="2" count="1" selected="0">
            <x v="875"/>
          </reference>
          <reference field="3" count="1">
            <x v="877"/>
          </reference>
        </references>
      </pivotArea>
    </format>
    <format dxfId="3988">
      <pivotArea dataOnly="0" labelOnly="1" fieldPosition="0">
        <references count="4">
          <reference field="0" count="1" selected="0">
            <x v="400"/>
          </reference>
          <reference field="1" count="1" selected="0">
            <x v="875"/>
          </reference>
          <reference field="2" count="1" selected="0">
            <x v="876"/>
          </reference>
          <reference field="3" count="1">
            <x v="878"/>
          </reference>
        </references>
      </pivotArea>
    </format>
    <format dxfId="3987">
      <pivotArea dataOnly="0" labelOnly="1" fieldPosition="0">
        <references count="4">
          <reference field="0" count="1" selected="0">
            <x v="401"/>
          </reference>
          <reference field="1" count="1" selected="0">
            <x v="876"/>
          </reference>
          <reference field="2" count="1" selected="0">
            <x v="877"/>
          </reference>
          <reference field="3" count="1">
            <x v="879"/>
          </reference>
        </references>
      </pivotArea>
    </format>
    <format dxfId="3986">
      <pivotArea dataOnly="0" labelOnly="1" fieldPosition="0">
        <references count="4">
          <reference field="0" count="1" selected="0">
            <x v="402"/>
          </reference>
          <reference field="1" count="1" selected="0">
            <x v="877"/>
          </reference>
          <reference field="2" count="1" selected="0">
            <x v="878"/>
          </reference>
          <reference field="3" count="1">
            <x v="880"/>
          </reference>
        </references>
      </pivotArea>
    </format>
    <format dxfId="3985">
      <pivotArea dataOnly="0" labelOnly="1" fieldPosition="0">
        <references count="4">
          <reference field="0" count="1" selected="0">
            <x v="403"/>
          </reference>
          <reference field="1" count="1" selected="0">
            <x v="878"/>
          </reference>
          <reference field="2" count="1" selected="0">
            <x v="879"/>
          </reference>
          <reference field="3" count="1">
            <x v="881"/>
          </reference>
        </references>
      </pivotArea>
    </format>
    <format dxfId="3984">
      <pivotArea dataOnly="0" labelOnly="1" fieldPosition="0">
        <references count="4">
          <reference field="0" count="1" selected="0">
            <x v="404"/>
          </reference>
          <reference field="1" count="1" selected="0">
            <x v="879"/>
          </reference>
          <reference field="2" count="1" selected="0">
            <x v="880"/>
          </reference>
          <reference field="3" count="1">
            <x v="882"/>
          </reference>
        </references>
      </pivotArea>
    </format>
    <format dxfId="3983">
      <pivotArea dataOnly="0" labelOnly="1" fieldPosition="0">
        <references count="4">
          <reference field="0" count="1" selected="0">
            <x v="405"/>
          </reference>
          <reference field="1" count="1" selected="0">
            <x v="880"/>
          </reference>
          <reference field="2" count="1" selected="0">
            <x v="881"/>
          </reference>
          <reference field="3" count="1">
            <x v="883"/>
          </reference>
        </references>
      </pivotArea>
    </format>
    <format dxfId="3982">
      <pivotArea dataOnly="0" labelOnly="1" fieldPosition="0">
        <references count="4">
          <reference field="0" count="1" selected="0">
            <x v="406"/>
          </reference>
          <reference field="1" count="1" selected="0">
            <x v="881"/>
          </reference>
          <reference field="2" count="1" selected="0">
            <x v="882"/>
          </reference>
          <reference field="3" count="1">
            <x v="884"/>
          </reference>
        </references>
      </pivotArea>
    </format>
    <format dxfId="3981">
      <pivotArea dataOnly="0" labelOnly="1" fieldPosition="0">
        <references count="4">
          <reference field="0" count="1" selected="0">
            <x v="407"/>
          </reference>
          <reference field="1" count="1" selected="0">
            <x v="882"/>
          </reference>
          <reference field="2" count="1" selected="0">
            <x v="883"/>
          </reference>
          <reference field="3" count="1">
            <x v="885"/>
          </reference>
        </references>
      </pivotArea>
    </format>
    <format dxfId="3980">
      <pivotArea dataOnly="0" labelOnly="1" fieldPosition="0">
        <references count="4">
          <reference field="0" count="1" selected="0">
            <x v="408"/>
          </reference>
          <reference field="1" count="1" selected="0">
            <x v="883"/>
          </reference>
          <reference field="2" count="1" selected="0">
            <x v="884"/>
          </reference>
          <reference field="3" count="1">
            <x v="886"/>
          </reference>
        </references>
      </pivotArea>
    </format>
    <format dxfId="3979">
      <pivotArea dataOnly="0" labelOnly="1" fieldPosition="0">
        <references count="4">
          <reference field="0" count="1" selected="0">
            <x v="409"/>
          </reference>
          <reference field="1" count="1" selected="0">
            <x v="884"/>
          </reference>
          <reference field="2" count="1" selected="0">
            <x v="885"/>
          </reference>
          <reference field="3" count="1">
            <x v="887"/>
          </reference>
        </references>
      </pivotArea>
    </format>
    <format dxfId="3978">
      <pivotArea dataOnly="0" labelOnly="1" fieldPosition="0">
        <references count="4">
          <reference field="0" count="1" selected="0">
            <x v="410"/>
          </reference>
          <reference field="1" count="1" selected="0">
            <x v="885"/>
          </reference>
          <reference field="2" count="1" selected="0">
            <x v="886"/>
          </reference>
          <reference field="3" count="1">
            <x v="888"/>
          </reference>
        </references>
      </pivotArea>
    </format>
    <format dxfId="3977">
      <pivotArea dataOnly="0" labelOnly="1" fieldPosition="0">
        <references count="4">
          <reference field="0" count="1" selected="0">
            <x v="411"/>
          </reference>
          <reference field="1" count="1" selected="0">
            <x v="886"/>
          </reference>
          <reference field="2" count="1" selected="0">
            <x v="887"/>
          </reference>
          <reference field="3" count="1">
            <x v="889"/>
          </reference>
        </references>
      </pivotArea>
    </format>
    <format dxfId="3976">
      <pivotArea dataOnly="0" labelOnly="1" fieldPosition="0">
        <references count="4">
          <reference field="0" count="1" selected="0">
            <x v="412"/>
          </reference>
          <reference field="1" count="1" selected="0">
            <x v="887"/>
          </reference>
          <reference field="2" count="1" selected="0">
            <x v="888"/>
          </reference>
          <reference field="3" count="1">
            <x v="890"/>
          </reference>
        </references>
      </pivotArea>
    </format>
    <format dxfId="3975">
      <pivotArea dataOnly="0" labelOnly="1" fieldPosition="0">
        <references count="4">
          <reference field="0" count="1" selected="0">
            <x v="413"/>
          </reference>
          <reference field="1" count="1" selected="0">
            <x v="888"/>
          </reference>
          <reference field="2" count="1" selected="0">
            <x v="889"/>
          </reference>
          <reference field="3" count="1">
            <x v="891"/>
          </reference>
        </references>
      </pivotArea>
    </format>
    <format dxfId="3974">
      <pivotArea dataOnly="0" labelOnly="1" fieldPosition="0">
        <references count="4">
          <reference field="0" count="1" selected="0">
            <x v="414"/>
          </reference>
          <reference field="1" count="1" selected="0">
            <x v="889"/>
          </reference>
          <reference field="2" count="1" selected="0">
            <x v="890"/>
          </reference>
          <reference field="3" count="1">
            <x v="892"/>
          </reference>
        </references>
      </pivotArea>
    </format>
    <format dxfId="3973">
      <pivotArea dataOnly="0" labelOnly="1" fieldPosition="0">
        <references count="4">
          <reference field="0" count="1" selected="0">
            <x v="415"/>
          </reference>
          <reference field="1" count="1" selected="0">
            <x v="890"/>
          </reference>
          <reference field="2" count="1" selected="0">
            <x v="891"/>
          </reference>
          <reference field="3" count="1">
            <x v="893"/>
          </reference>
        </references>
      </pivotArea>
    </format>
    <format dxfId="3972">
      <pivotArea dataOnly="0" labelOnly="1" fieldPosition="0">
        <references count="4">
          <reference field="0" count="1" selected="0">
            <x v="416"/>
          </reference>
          <reference field="1" count="1" selected="0">
            <x v="891"/>
          </reference>
          <reference field="2" count="1" selected="0">
            <x v="892"/>
          </reference>
          <reference field="3" count="1">
            <x v="894"/>
          </reference>
        </references>
      </pivotArea>
    </format>
    <format dxfId="3971">
      <pivotArea dataOnly="0" labelOnly="1" fieldPosition="0">
        <references count="4">
          <reference field="0" count="1" selected="0">
            <x v="417"/>
          </reference>
          <reference field="1" count="1" selected="0">
            <x v="892"/>
          </reference>
          <reference field="2" count="1" selected="0">
            <x v="893"/>
          </reference>
          <reference field="3" count="1">
            <x v="895"/>
          </reference>
        </references>
      </pivotArea>
    </format>
    <format dxfId="3970">
      <pivotArea dataOnly="0" labelOnly="1" fieldPosition="0">
        <references count="4">
          <reference field="0" count="1" selected="0">
            <x v="418"/>
          </reference>
          <reference field="1" count="1" selected="0">
            <x v="893"/>
          </reference>
          <reference field="2" count="1" selected="0">
            <x v="894"/>
          </reference>
          <reference field="3" count="1">
            <x v="896"/>
          </reference>
        </references>
      </pivotArea>
    </format>
    <format dxfId="3969">
      <pivotArea dataOnly="0" labelOnly="1" fieldPosition="0">
        <references count="4">
          <reference field="0" count="1" selected="0">
            <x v="419"/>
          </reference>
          <reference field="1" count="1" selected="0">
            <x v="894"/>
          </reference>
          <reference field="2" count="1" selected="0">
            <x v="895"/>
          </reference>
          <reference field="3" count="1">
            <x v="897"/>
          </reference>
        </references>
      </pivotArea>
    </format>
    <format dxfId="3968">
      <pivotArea dataOnly="0" labelOnly="1" fieldPosition="0">
        <references count="4">
          <reference field="0" count="1" selected="0">
            <x v="420"/>
          </reference>
          <reference field="1" count="1" selected="0">
            <x v="895"/>
          </reference>
          <reference field="2" count="1" selected="0">
            <x v="896"/>
          </reference>
          <reference field="3" count="1">
            <x v="898"/>
          </reference>
        </references>
      </pivotArea>
    </format>
    <format dxfId="3967">
      <pivotArea dataOnly="0" labelOnly="1" fieldPosition="0">
        <references count="4">
          <reference field="0" count="1" selected="0">
            <x v="421"/>
          </reference>
          <reference field="1" count="1" selected="0">
            <x v="896"/>
          </reference>
          <reference field="2" count="1" selected="0">
            <x v="897"/>
          </reference>
          <reference field="3" count="1">
            <x v="899"/>
          </reference>
        </references>
      </pivotArea>
    </format>
    <format dxfId="3966">
      <pivotArea dataOnly="0" labelOnly="1" fieldPosition="0">
        <references count="4">
          <reference field="0" count="1" selected="0">
            <x v="422"/>
          </reference>
          <reference field="1" count="1" selected="0">
            <x v="897"/>
          </reference>
          <reference field="2" count="1" selected="0">
            <x v="898"/>
          </reference>
          <reference field="3" count="1">
            <x v="900"/>
          </reference>
        </references>
      </pivotArea>
    </format>
    <format dxfId="3965">
      <pivotArea dataOnly="0" labelOnly="1" fieldPosition="0">
        <references count="4">
          <reference field="0" count="1" selected="0">
            <x v="423"/>
          </reference>
          <reference field="1" count="1" selected="0">
            <x v="898"/>
          </reference>
          <reference field="2" count="1" selected="0">
            <x v="899"/>
          </reference>
          <reference field="3" count="1">
            <x v="901"/>
          </reference>
        </references>
      </pivotArea>
    </format>
    <format dxfId="3964">
      <pivotArea dataOnly="0" labelOnly="1" fieldPosition="0">
        <references count="4">
          <reference field="0" count="1" selected="0">
            <x v="424"/>
          </reference>
          <reference field="1" count="1" selected="0">
            <x v="899"/>
          </reference>
          <reference field="2" count="1" selected="0">
            <x v="900"/>
          </reference>
          <reference field="3" count="1">
            <x v="902"/>
          </reference>
        </references>
      </pivotArea>
    </format>
    <format dxfId="3963">
      <pivotArea dataOnly="0" labelOnly="1" fieldPosition="0">
        <references count="4">
          <reference field="0" count="1" selected="0">
            <x v="425"/>
          </reference>
          <reference field="1" count="1" selected="0">
            <x v="900"/>
          </reference>
          <reference field="2" count="1" selected="0">
            <x v="901"/>
          </reference>
          <reference field="3" count="1">
            <x v="903"/>
          </reference>
        </references>
      </pivotArea>
    </format>
    <format dxfId="3962">
      <pivotArea dataOnly="0" labelOnly="1" fieldPosition="0">
        <references count="4">
          <reference field="0" count="1" selected="0">
            <x v="426"/>
          </reference>
          <reference field="1" count="1" selected="0">
            <x v="901"/>
          </reference>
          <reference field="2" count="1" selected="0">
            <x v="902"/>
          </reference>
          <reference field="3" count="1">
            <x v="904"/>
          </reference>
        </references>
      </pivotArea>
    </format>
    <format dxfId="3961">
      <pivotArea dataOnly="0" labelOnly="1" fieldPosition="0">
        <references count="4">
          <reference field="0" count="1" selected="0">
            <x v="427"/>
          </reference>
          <reference field="1" count="1" selected="0">
            <x v="902"/>
          </reference>
          <reference field="2" count="1" selected="0">
            <x v="903"/>
          </reference>
          <reference field="3" count="1">
            <x v="905"/>
          </reference>
        </references>
      </pivotArea>
    </format>
    <format dxfId="3960">
      <pivotArea dataOnly="0" labelOnly="1" fieldPosition="0">
        <references count="4">
          <reference field="0" count="1" selected="0">
            <x v="428"/>
          </reference>
          <reference field="1" count="1" selected="0">
            <x v="903"/>
          </reference>
          <reference field="2" count="1" selected="0">
            <x v="904"/>
          </reference>
          <reference field="3" count="1">
            <x v="906"/>
          </reference>
        </references>
      </pivotArea>
    </format>
    <format dxfId="3959">
      <pivotArea dataOnly="0" labelOnly="1" fieldPosition="0">
        <references count="4">
          <reference field="0" count="1" selected="0">
            <x v="429"/>
          </reference>
          <reference field="1" count="1" selected="0">
            <x v="904"/>
          </reference>
          <reference field="2" count="1" selected="0">
            <x v="905"/>
          </reference>
          <reference field="3" count="1">
            <x v="907"/>
          </reference>
        </references>
      </pivotArea>
    </format>
    <format dxfId="3958">
      <pivotArea dataOnly="0" labelOnly="1" fieldPosition="0">
        <references count="4">
          <reference field="0" count="1" selected="0">
            <x v="430"/>
          </reference>
          <reference field="1" count="1" selected="0">
            <x v="905"/>
          </reference>
          <reference field="2" count="1" selected="0">
            <x v="906"/>
          </reference>
          <reference field="3" count="1">
            <x v="908"/>
          </reference>
        </references>
      </pivotArea>
    </format>
    <format dxfId="3957">
      <pivotArea dataOnly="0" labelOnly="1" fieldPosition="0">
        <references count="4">
          <reference field="0" count="1" selected="0">
            <x v="431"/>
          </reference>
          <reference field="1" count="1" selected="0">
            <x v="906"/>
          </reference>
          <reference field="2" count="1" selected="0">
            <x v="907"/>
          </reference>
          <reference field="3" count="1">
            <x v="909"/>
          </reference>
        </references>
      </pivotArea>
    </format>
    <format dxfId="3956">
      <pivotArea dataOnly="0" labelOnly="1" fieldPosition="0">
        <references count="4">
          <reference field="0" count="1" selected="0">
            <x v="432"/>
          </reference>
          <reference field="1" count="1" selected="0">
            <x v="907"/>
          </reference>
          <reference field="2" count="1" selected="0">
            <x v="908"/>
          </reference>
          <reference field="3" count="1">
            <x v="910"/>
          </reference>
        </references>
      </pivotArea>
    </format>
    <format dxfId="3955">
      <pivotArea dataOnly="0" labelOnly="1" fieldPosition="0">
        <references count="4">
          <reference field="0" count="1" selected="0">
            <x v="433"/>
          </reference>
          <reference field="1" count="1" selected="0">
            <x v="908"/>
          </reference>
          <reference field="2" count="1" selected="0">
            <x v="909"/>
          </reference>
          <reference field="3" count="1">
            <x v="911"/>
          </reference>
        </references>
      </pivotArea>
    </format>
    <format dxfId="3954">
      <pivotArea dataOnly="0" labelOnly="1" fieldPosition="0">
        <references count="4">
          <reference field="0" count="1" selected="0">
            <x v="434"/>
          </reference>
          <reference field="1" count="1" selected="0">
            <x v="909"/>
          </reference>
          <reference field="2" count="1" selected="0">
            <x v="910"/>
          </reference>
          <reference field="3" count="1">
            <x v="912"/>
          </reference>
        </references>
      </pivotArea>
    </format>
    <format dxfId="3953">
      <pivotArea dataOnly="0" labelOnly="1" fieldPosition="0">
        <references count="4">
          <reference field="0" count="1" selected="0">
            <x v="435"/>
          </reference>
          <reference field="1" count="1" selected="0">
            <x v="910"/>
          </reference>
          <reference field="2" count="1" selected="0">
            <x v="911"/>
          </reference>
          <reference field="3" count="1">
            <x v="913"/>
          </reference>
        </references>
      </pivotArea>
    </format>
    <format dxfId="3952">
      <pivotArea dataOnly="0" labelOnly="1" fieldPosition="0">
        <references count="4">
          <reference field="0" count="1" selected="0">
            <x v="436"/>
          </reference>
          <reference field="1" count="1" selected="0">
            <x v="911"/>
          </reference>
          <reference field="2" count="1" selected="0">
            <x v="912"/>
          </reference>
          <reference field="3" count="1">
            <x v="914"/>
          </reference>
        </references>
      </pivotArea>
    </format>
    <format dxfId="3951">
      <pivotArea dataOnly="0" labelOnly="1" fieldPosition="0">
        <references count="4">
          <reference field="0" count="1" selected="0">
            <x v="437"/>
          </reference>
          <reference field="1" count="1" selected="0">
            <x v="912"/>
          </reference>
          <reference field="2" count="1" selected="0">
            <x v="913"/>
          </reference>
          <reference field="3" count="1">
            <x v="915"/>
          </reference>
        </references>
      </pivotArea>
    </format>
    <format dxfId="3950">
      <pivotArea dataOnly="0" labelOnly="1" fieldPosition="0">
        <references count="4">
          <reference field="0" count="1" selected="0">
            <x v="438"/>
          </reference>
          <reference field="1" count="1" selected="0">
            <x v="913"/>
          </reference>
          <reference field="2" count="1" selected="0">
            <x v="914"/>
          </reference>
          <reference field="3" count="1">
            <x v="916"/>
          </reference>
        </references>
      </pivotArea>
    </format>
    <format dxfId="3949">
      <pivotArea dataOnly="0" labelOnly="1" fieldPosition="0">
        <references count="4">
          <reference field="0" count="1" selected="0">
            <x v="439"/>
          </reference>
          <reference field="1" count="1" selected="0">
            <x v="914"/>
          </reference>
          <reference field="2" count="1" selected="0">
            <x v="915"/>
          </reference>
          <reference field="3" count="1">
            <x v="917"/>
          </reference>
        </references>
      </pivotArea>
    </format>
    <format dxfId="3948">
      <pivotArea dataOnly="0" labelOnly="1" fieldPosition="0">
        <references count="4">
          <reference field="0" count="1" selected="0">
            <x v="440"/>
          </reference>
          <reference field="1" count="1" selected="0">
            <x v="915"/>
          </reference>
          <reference field="2" count="1" selected="0">
            <x v="916"/>
          </reference>
          <reference field="3" count="1">
            <x v="918"/>
          </reference>
        </references>
      </pivotArea>
    </format>
    <format dxfId="3947">
      <pivotArea dataOnly="0" labelOnly="1" fieldPosition="0">
        <references count="4">
          <reference field="0" count="1" selected="0">
            <x v="441"/>
          </reference>
          <reference field="1" count="1" selected="0">
            <x v="916"/>
          </reference>
          <reference field="2" count="1" selected="0">
            <x v="917"/>
          </reference>
          <reference field="3" count="1">
            <x v="919"/>
          </reference>
        </references>
      </pivotArea>
    </format>
    <format dxfId="3946">
      <pivotArea dataOnly="0" labelOnly="1" fieldPosition="0">
        <references count="4">
          <reference field="0" count="1" selected="0">
            <x v="442"/>
          </reference>
          <reference field="1" count="1" selected="0">
            <x v="917"/>
          </reference>
          <reference field="2" count="1" selected="0">
            <x v="918"/>
          </reference>
          <reference field="3" count="1">
            <x v="920"/>
          </reference>
        </references>
      </pivotArea>
    </format>
    <format dxfId="3945">
      <pivotArea dataOnly="0" labelOnly="1" fieldPosition="0">
        <references count="4">
          <reference field="0" count="1" selected="0">
            <x v="443"/>
          </reference>
          <reference field="1" count="1" selected="0">
            <x v="918"/>
          </reference>
          <reference field="2" count="1" selected="0">
            <x v="919"/>
          </reference>
          <reference field="3" count="1">
            <x v="921"/>
          </reference>
        </references>
      </pivotArea>
    </format>
    <format dxfId="3944">
      <pivotArea dataOnly="0" labelOnly="1" fieldPosition="0">
        <references count="4">
          <reference field="0" count="1" selected="0">
            <x v="444"/>
          </reference>
          <reference field="1" count="1" selected="0">
            <x v="919"/>
          </reference>
          <reference field="2" count="1" selected="0">
            <x v="920"/>
          </reference>
          <reference field="3" count="1">
            <x v="922"/>
          </reference>
        </references>
      </pivotArea>
    </format>
    <format dxfId="3943">
      <pivotArea dataOnly="0" labelOnly="1" fieldPosition="0">
        <references count="4">
          <reference field="0" count="1" selected="0">
            <x v="445"/>
          </reference>
          <reference field="1" count="1" selected="0">
            <x v="920"/>
          </reference>
          <reference field="2" count="1" selected="0">
            <x v="921"/>
          </reference>
          <reference field="3" count="1">
            <x v="923"/>
          </reference>
        </references>
      </pivotArea>
    </format>
    <format dxfId="3942">
      <pivotArea dataOnly="0" labelOnly="1" fieldPosition="0">
        <references count="4">
          <reference field="0" count="1" selected="0">
            <x v="446"/>
          </reference>
          <reference field="1" count="1" selected="0">
            <x v="921"/>
          </reference>
          <reference field="2" count="1" selected="0">
            <x v="922"/>
          </reference>
          <reference field="3" count="1">
            <x v="924"/>
          </reference>
        </references>
      </pivotArea>
    </format>
    <format dxfId="3941">
      <pivotArea dataOnly="0" labelOnly="1" fieldPosition="0">
        <references count="4">
          <reference field="0" count="1" selected="0">
            <x v="447"/>
          </reference>
          <reference field="1" count="1" selected="0">
            <x v="922"/>
          </reference>
          <reference field="2" count="1" selected="0">
            <x v="923"/>
          </reference>
          <reference field="3" count="1">
            <x v="925"/>
          </reference>
        </references>
      </pivotArea>
    </format>
    <format dxfId="3940">
      <pivotArea dataOnly="0" labelOnly="1" fieldPosition="0">
        <references count="4">
          <reference field="0" count="1" selected="0">
            <x v="448"/>
          </reference>
          <reference field="1" count="1" selected="0">
            <x v="923"/>
          </reference>
          <reference field="2" count="1" selected="0">
            <x v="924"/>
          </reference>
          <reference field="3" count="1">
            <x v="926"/>
          </reference>
        </references>
      </pivotArea>
    </format>
    <format dxfId="3939">
      <pivotArea dataOnly="0" labelOnly="1" fieldPosition="0">
        <references count="4">
          <reference field="0" count="1" selected="0">
            <x v="449"/>
          </reference>
          <reference field="1" count="1" selected="0">
            <x v="924"/>
          </reference>
          <reference field="2" count="1" selected="0">
            <x v="925"/>
          </reference>
          <reference field="3" count="1">
            <x v="927"/>
          </reference>
        </references>
      </pivotArea>
    </format>
    <format dxfId="3938">
      <pivotArea dataOnly="0" labelOnly="1" fieldPosition="0">
        <references count="4">
          <reference field="0" count="1" selected="0">
            <x v="450"/>
          </reference>
          <reference field="1" count="1" selected="0">
            <x v="925"/>
          </reference>
          <reference field="2" count="1" selected="0">
            <x v="926"/>
          </reference>
          <reference field="3" count="1">
            <x v="928"/>
          </reference>
        </references>
      </pivotArea>
    </format>
    <format dxfId="3937">
      <pivotArea dataOnly="0" labelOnly="1" fieldPosition="0">
        <references count="4">
          <reference field="0" count="1" selected="0">
            <x v="451"/>
          </reference>
          <reference field="1" count="1" selected="0">
            <x v="926"/>
          </reference>
          <reference field="2" count="1" selected="0">
            <x v="927"/>
          </reference>
          <reference field="3" count="1">
            <x v="929"/>
          </reference>
        </references>
      </pivotArea>
    </format>
    <format dxfId="3936">
      <pivotArea dataOnly="0" labelOnly="1" fieldPosition="0">
        <references count="4">
          <reference field="0" count="1" selected="0">
            <x v="452"/>
          </reference>
          <reference field="1" count="1" selected="0">
            <x v="927"/>
          </reference>
          <reference field="2" count="1" selected="0">
            <x v="928"/>
          </reference>
          <reference field="3" count="1">
            <x v="930"/>
          </reference>
        </references>
      </pivotArea>
    </format>
    <format dxfId="3935">
      <pivotArea dataOnly="0" labelOnly="1" fieldPosition="0">
        <references count="4">
          <reference field="0" count="1" selected="0">
            <x v="453"/>
          </reference>
          <reference field="1" count="1" selected="0">
            <x v="928"/>
          </reference>
          <reference field="2" count="1" selected="0">
            <x v="929"/>
          </reference>
          <reference field="3" count="1">
            <x v="931"/>
          </reference>
        </references>
      </pivotArea>
    </format>
    <format dxfId="3934">
      <pivotArea dataOnly="0" labelOnly="1" fieldPosition="0">
        <references count="4">
          <reference field="0" count="1" selected="0">
            <x v="454"/>
          </reference>
          <reference field="1" count="1" selected="0">
            <x v="929"/>
          </reference>
          <reference field="2" count="1" selected="0">
            <x v="930"/>
          </reference>
          <reference field="3" count="1">
            <x v="932"/>
          </reference>
        </references>
      </pivotArea>
    </format>
    <format dxfId="3933">
      <pivotArea dataOnly="0" labelOnly="1" fieldPosition="0">
        <references count="4">
          <reference field="0" count="1" selected="0">
            <x v="455"/>
          </reference>
          <reference field="1" count="1" selected="0">
            <x v="930"/>
          </reference>
          <reference field="2" count="1" selected="0">
            <x v="931"/>
          </reference>
          <reference field="3" count="1">
            <x v="933"/>
          </reference>
        </references>
      </pivotArea>
    </format>
    <format dxfId="3932">
      <pivotArea dataOnly="0" labelOnly="1" fieldPosition="0">
        <references count="4">
          <reference field="0" count="1" selected="0">
            <x v="456"/>
          </reference>
          <reference field="1" count="1" selected="0">
            <x v="931"/>
          </reference>
          <reference field="2" count="1" selected="0">
            <x v="932"/>
          </reference>
          <reference field="3" count="1">
            <x v="934"/>
          </reference>
        </references>
      </pivotArea>
    </format>
    <format dxfId="3931">
      <pivotArea dataOnly="0" labelOnly="1" fieldPosition="0">
        <references count="4">
          <reference field="0" count="1" selected="0">
            <x v="457"/>
          </reference>
          <reference field="1" count="1" selected="0">
            <x v="932"/>
          </reference>
          <reference field="2" count="1" selected="0">
            <x v="933"/>
          </reference>
          <reference field="3" count="1">
            <x v="935"/>
          </reference>
        </references>
      </pivotArea>
    </format>
    <format dxfId="3930">
      <pivotArea dataOnly="0" labelOnly="1" fieldPosition="0">
        <references count="4">
          <reference field="0" count="1" selected="0">
            <x v="458"/>
          </reference>
          <reference field="1" count="1" selected="0">
            <x v="933"/>
          </reference>
          <reference field="2" count="1" selected="0">
            <x v="934"/>
          </reference>
          <reference field="3" count="1">
            <x v="936"/>
          </reference>
        </references>
      </pivotArea>
    </format>
    <format dxfId="3929">
      <pivotArea dataOnly="0" labelOnly="1" fieldPosition="0">
        <references count="4">
          <reference field="0" count="1" selected="0">
            <x v="459"/>
          </reference>
          <reference field="1" count="1" selected="0">
            <x v="934"/>
          </reference>
          <reference field="2" count="1" selected="0">
            <x v="935"/>
          </reference>
          <reference field="3" count="1">
            <x v="937"/>
          </reference>
        </references>
      </pivotArea>
    </format>
    <format dxfId="3928">
      <pivotArea dataOnly="0" labelOnly="1" fieldPosition="0">
        <references count="4">
          <reference field="0" count="1" selected="0">
            <x v="460"/>
          </reference>
          <reference field="1" count="1" selected="0">
            <x v="935"/>
          </reference>
          <reference field="2" count="1" selected="0">
            <x v="936"/>
          </reference>
          <reference field="3" count="1">
            <x v="938"/>
          </reference>
        </references>
      </pivotArea>
    </format>
    <format dxfId="3927">
      <pivotArea dataOnly="0" labelOnly="1" fieldPosition="0">
        <references count="4">
          <reference field="0" count="1" selected="0">
            <x v="461"/>
          </reference>
          <reference field="1" count="1" selected="0">
            <x v="936"/>
          </reference>
          <reference field="2" count="1" selected="0">
            <x v="937"/>
          </reference>
          <reference field="3" count="1">
            <x v="939"/>
          </reference>
        </references>
      </pivotArea>
    </format>
    <format dxfId="3926">
      <pivotArea dataOnly="0" labelOnly="1" fieldPosition="0">
        <references count="4">
          <reference field="0" count="1" selected="0">
            <x v="462"/>
          </reference>
          <reference field="1" count="1" selected="0">
            <x v="937"/>
          </reference>
          <reference field="2" count="1" selected="0">
            <x v="938"/>
          </reference>
          <reference field="3" count="1">
            <x v="940"/>
          </reference>
        </references>
      </pivotArea>
    </format>
    <format dxfId="3925">
      <pivotArea dataOnly="0" labelOnly="1" fieldPosition="0">
        <references count="4">
          <reference field="0" count="1" selected="0">
            <x v="463"/>
          </reference>
          <reference field="1" count="1" selected="0">
            <x v="938"/>
          </reference>
          <reference field="2" count="1" selected="0">
            <x v="939"/>
          </reference>
          <reference field="3" count="1">
            <x v="941"/>
          </reference>
        </references>
      </pivotArea>
    </format>
    <format dxfId="3924">
      <pivotArea dataOnly="0" labelOnly="1" fieldPosition="0">
        <references count="4">
          <reference field="0" count="1" selected="0">
            <x v="464"/>
          </reference>
          <reference field="1" count="1" selected="0">
            <x v="939"/>
          </reference>
          <reference field="2" count="1" selected="0">
            <x v="940"/>
          </reference>
          <reference field="3" count="1">
            <x v="942"/>
          </reference>
        </references>
      </pivotArea>
    </format>
    <format dxfId="3923">
      <pivotArea dataOnly="0" labelOnly="1" fieldPosition="0">
        <references count="4">
          <reference field="0" count="1" selected="0">
            <x v="465"/>
          </reference>
          <reference field="1" count="1" selected="0">
            <x v="940"/>
          </reference>
          <reference field="2" count="1" selected="0">
            <x v="941"/>
          </reference>
          <reference field="3" count="1">
            <x v="943"/>
          </reference>
        </references>
      </pivotArea>
    </format>
    <format dxfId="3922">
      <pivotArea dataOnly="0" labelOnly="1" fieldPosition="0">
        <references count="4">
          <reference field="0" count="1" selected="0">
            <x v="466"/>
          </reference>
          <reference field="1" count="1" selected="0">
            <x v="941"/>
          </reference>
          <reference field="2" count="1" selected="0">
            <x v="942"/>
          </reference>
          <reference field="3" count="1">
            <x v="944"/>
          </reference>
        </references>
      </pivotArea>
    </format>
    <format dxfId="3921">
      <pivotArea dataOnly="0" labelOnly="1" fieldPosition="0">
        <references count="4">
          <reference field="0" count="1" selected="0">
            <x v="467"/>
          </reference>
          <reference field="1" count="1" selected="0">
            <x v="942"/>
          </reference>
          <reference field="2" count="1" selected="0">
            <x v="943"/>
          </reference>
          <reference field="3" count="1">
            <x v="945"/>
          </reference>
        </references>
      </pivotArea>
    </format>
    <format dxfId="3920">
      <pivotArea dataOnly="0" labelOnly="1" fieldPosition="0">
        <references count="4">
          <reference field="0" count="1" selected="0">
            <x v="468"/>
          </reference>
          <reference field="1" count="1" selected="0">
            <x v="943"/>
          </reference>
          <reference field="2" count="1" selected="0">
            <x v="944"/>
          </reference>
          <reference field="3" count="1">
            <x v="946"/>
          </reference>
        </references>
      </pivotArea>
    </format>
    <format dxfId="3919">
      <pivotArea dataOnly="0" labelOnly="1" fieldPosition="0">
        <references count="4">
          <reference field="0" count="1" selected="0">
            <x v="469"/>
          </reference>
          <reference field="1" count="1" selected="0">
            <x v="944"/>
          </reference>
          <reference field="2" count="1" selected="0">
            <x v="945"/>
          </reference>
          <reference field="3" count="1">
            <x v="947"/>
          </reference>
        </references>
      </pivotArea>
    </format>
    <format dxfId="3918">
      <pivotArea dataOnly="0" labelOnly="1" fieldPosition="0">
        <references count="4">
          <reference field="0" count="1" selected="0">
            <x v="470"/>
          </reference>
          <reference field="1" count="1" selected="0">
            <x v="945"/>
          </reference>
          <reference field="2" count="1" selected="0">
            <x v="946"/>
          </reference>
          <reference field="3" count="1">
            <x v="948"/>
          </reference>
        </references>
      </pivotArea>
    </format>
    <format dxfId="3917">
      <pivotArea dataOnly="0" labelOnly="1" fieldPosition="0">
        <references count="4">
          <reference field="0" count="1" selected="0">
            <x v="471"/>
          </reference>
          <reference field="1" count="1" selected="0">
            <x v="946"/>
          </reference>
          <reference field="2" count="1" selected="0">
            <x v="947"/>
          </reference>
          <reference field="3" count="1">
            <x v="949"/>
          </reference>
        </references>
      </pivotArea>
    </format>
    <format dxfId="3916">
      <pivotArea dataOnly="0" labelOnly="1" fieldPosition="0">
        <references count="4">
          <reference field="0" count="1" selected="0">
            <x v="472"/>
          </reference>
          <reference field="1" count="1" selected="0">
            <x v="947"/>
          </reference>
          <reference field="2" count="1" selected="0">
            <x v="948"/>
          </reference>
          <reference field="3" count="1">
            <x v="950"/>
          </reference>
        </references>
      </pivotArea>
    </format>
    <format dxfId="3915">
      <pivotArea dataOnly="0" labelOnly="1" fieldPosition="0">
        <references count="4">
          <reference field="0" count="1" selected="0">
            <x v="473"/>
          </reference>
          <reference field="1" count="1" selected="0">
            <x v="948"/>
          </reference>
          <reference field="2" count="1" selected="0">
            <x v="949"/>
          </reference>
          <reference field="3" count="1">
            <x v="951"/>
          </reference>
        </references>
      </pivotArea>
    </format>
    <format dxfId="3914">
      <pivotArea dataOnly="0" labelOnly="1" fieldPosition="0">
        <references count="4">
          <reference field="0" count="1" selected="0">
            <x v="474"/>
          </reference>
          <reference field="1" count="1" selected="0">
            <x v="949"/>
          </reference>
          <reference field="2" count="1" selected="0">
            <x v="950"/>
          </reference>
          <reference field="3" count="1">
            <x v="952"/>
          </reference>
        </references>
      </pivotArea>
    </format>
    <format dxfId="3913">
      <pivotArea dataOnly="0" labelOnly="1" fieldPosition="0">
        <references count="4">
          <reference field="0" count="1" selected="0">
            <x v="475"/>
          </reference>
          <reference field="1" count="1" selected="0">
            <x v="950"/>
          </reference>
          <reference field="2" count="1" selected="0">
            <x v="951"/>
          </reference>
          <reference field="3" count="1">
            <x v="953"/>
          </reference>
        </references>
      </pivotArea>
    </format>
    <format dxfId="3912">
      <pivotArea dataOnly="0" labelOnly="1" fieldPosition="0">
        <references count="4">
          <reference field="0" count="1" selected="0">
            <x v="476"/>
          </reference>
          <reference field="1" count="1" selected="0">
            <x v="951"/>
          </reference>
          <reference field="2" count="1" selected="0">
            <x v="952"/>
          </reference>
          <reference field="3" count="1">
            <x v="954"/>
          </reference>
        </references>
      </pivotArea>
    </format>
    <format dxfId="3911">
      <pivotArea dataOnly="0" labelOnly="1" fieldPosition="0">
        <references count="4">
          <reference field="0" count="1" selected="0">
            <x v="477"/>
          </reference>
          <reference field="1" count="1" selected="0">
            <x v="952"/>
          </reference>
          <reference field="2" count="1" selected="0">
            <x v="953"/>
          </reference>
          <reference field="3" count="1">
            <x v="955"/>
          </reference>
        </references>
      </pivotArea>
    </format>
    <format dxfId="3910">
      <pivotArea dataOnly="0" labelOnly="1" fieldPosition="0">
        <references count="4">
          <reference field="0" count="1" selected="0">
            <x v="478"/>
          </reference>
          <reference field="1" count="1" selected="0">
            <x v="953"/>
          </reference>
          <reference field="2" count="1" selected="0">
            <x v="954"/>
          </reference>
          <reference field="3" count="1">
            <x v="956"/>
          </reference>
        </references>
      </pivotArea>
    </format>
    <format dxfId="3909">
      <pivotArea dataOnly="0" labelOnly="1" fieldPosition="0">
        <references count="4">
          <reference field="0" count="1" selected="0">
            <x v="479"/>
          </reference>
          <reference field="1" count="1" selected="0">
            <x v="954"/>
          </reference>
          <reference field="2" count="1" selected="0">
            <x v="955"/>
          </reference>
          <reference field="3" count="1">
            <x v="957"/>
          </reference>
        </references>
      </pivotArea>
    </format>
    <format dxfId="3908">
      <pivotArea dataOnly="0" labelOnly="1" fieldPosition="0">
        <references count="4">
          <reference field="0" count="1" selected="0">
            <x v="480"/>
          </reference>
          <reference field="1" count="1" selected="0">
            <x v="955"/>
          </reference>
          <reference field="2" count="1" selected="0">
            <x v="956"/>
          </reference>
          <reference field="3" count="1">
            <x v="958"/>
          </reference>
        </references>
      </pivotArea>
    </format>
    <format dxfId="3907">
      <pivotArea dataOnly="0" labelOnly="1" fieldPosition="0">
        <references count="4">
          <reference field="0" count="1" selected="0">
            <x v="481"/>
          </reference>
          <reference field="1" count="1" selected="0">
            <x v="956"/>
          </reference>
          <reference field="2" count="1" selected="0">
            <x v="957"/>
          </reference>
          <reference field="3" count="1">
            <x v="959"/>
          </reference>
        </references>
      </pivotArea>
    </format>
    <format dxfId="3906">
      <pivotArea dataOnly="0" labelOnly="1" fieldPosition="0">
        <references count="4">
          <reference field="0" count="1" selected="0">
            <x v="482"/>
          </reference>
          <reference field="1" count="1" selected="0">
            <x v="957"/>
          </reference>
          <reference field="2" count="1" selected="0">
            <x v="958"/>
          </reference>
          <reference field="3" count="1">
            <x v="960"/>
          </reference>
        </references>
      </pivotArea>
    </format>
    <format dxfId="3905">
      <pivotArea dataOnly="0" labelOnly="1" fieldPosition="0">
        <references count="4">
          <reference field="0" count="1" selected="0">
            <x v="483"/>
          </reference>
          <reference field="1" count="1" selected="0">
            <x v="958"/>
          </reference>
          <reference field="2" count="1" selected="0">
            <x v="959"/>
          </reference>
          <reference field="3" count="1">
            <x v="961"/>
          </reference>
        </references>
      </pivotArea>
    </format>
    <format dxfId="3904">
      <pivotArea dataOnly="0" labelOnly="1" fieldPosition="0">
        <references count="4">
          <reference field="0" count="1" selected="0">
            <x v="484"/>
          </reference>
          <reference field="1" count="1" selected="0">
            <x v="959"/>
          </reference>
          <reference field="2" count="1" selected="0">
            <x v="960"/>
          </reference>
          <reference field="3" count="1">
            <x v="962"/>
          </reference>
        </references>
      </pivotArea>
    </format>
    <format dxfId="3903">
      <pivotArea dataOnly="0" labelOnly="1" fieldPosition="0">
        <references count="5">
          <reference field="0" count="1" selected="0">
            <x v="2"/>
          </reference>
          <reference field="1" count="1" selected="0">
            <x v="1"/>
          </reference>
          <reference field="2" count="1" selected="0">
            <x v="1"/>
          </reference>
          <reference field="3" count="1" selected="0">
            <x v="484"/>
          </reference>
          <reference field="4" count="1">
            <x v="487"/>
          </reference>
        </references>
      </pivotArea>
    </format>
    <format dxfId="3902">
      <pivotArea dataOnly="0" labelOnly="1" fieldPosition="0">
        <references count="5">
          <reference field="0" count="1" selected="0">
            <x v="3"/>
          </reference>
          <reference field="1" count="1" selected="0">
            <x v="2"/>
          </reference>
          <reference field="2" count="1" selected="0">
            <x v="2"/>
          </reference>
          <reference field="3" count="1" selected="0">
            <x v="485"/>
          </reference>
          <reference field="4" count="1">
            <x v="488"/>
          </reference>
        </references>
      </pivotArea>
    </format>
    <format dxfId="3901">
      <pivotArea dataOnly="0" labelOnly="1" fieldPosition="0">
        <references count="5">
          <reference field="0" count="1" selected="0">
            <x v="8"/>
          </reference>
          <reference field="1" count="1" selected="0">
            <x v="483"/>
          </reference>
          <reference field="2" count="1" selected="0">
            <x v="484"/>
          </reference>
          <reference field="3" count="1" selected="0">
            <x v="486"/>
          </reference>
          <reference field="4" count="1">
            <x v="489"/>
          </reference>
        </references>
      </pivotArea>
    </format>
    <format dxfId="3900">
      <pivotArea dataOnly="0" labelOnly="1" fieldPosition="0">
        <references count="5">
          <reference field="0" count="1" selected="0">
            <x v="9"/>
          </reference>
          <reference field="1" count="1" selected="0">
            <x v="484"/>
          </reference>
          <reference field="2" count="1" selected="0">
            <x v="485"/>
          </reference>
          <reference field="3" count="1" selected="0">
            <x v="487"/>
          </reference>
          <reference field="4" count="1">
            <x v="490"/>
          </reference>
        </references>
      </pivotArea>
    </format>
    <format dxfId="3899">
      <pivotArea dataOnly="0" labelOnly="1" fieldPosition="0">
        <references count="5">
          <reference field="0" count="1" selected="0">
            <x v="10"/>
          </reference>
          <reference field="1" count="1" selected="0">
            <x v="485"/>
          </reference>
          <reference field="2" count="1" selected="0">
            <x v="486"/>
          </reference>
          <reference field="3" count="1" selected="0">
            <x v="488"/>
          </reference>
          <reference field="4" count="1">
            <x v="491"/>
          </reference>
        </references>
      </pivotArea>
    </format>
    <format dxfId="3898">
      <pivotArea dataOnly="0" labelOnly="1" fieldPosition="0">
        <references count="5">
          <reference field="0" count="1" selected="0">
            <x v="11"/>
          </reference>
          <reference field="1" count="1" selected="0">
            <x v="486"/>
          </reference>
          <reference field="2" count="1" selected="0">
            <x v="487"/>
          </reference>
          <reference field="3" count="1" selected="0">
            <x v="489"/>
          </reference>
          <reference field="4" count="1">
            <x v="492"/>
          </reference>
        </references>
      </pivotArea>
    </format>
    <format dxfId="3897">
      <pivotArea dataOnly="0" labelOnly="1" fieldPosition="0">
        <references count="5">
          <reference field="0" count="1" selected="0">
            <x v="12"/>
          </reference>
          <reference field="1" count="1" selected="0">
            <x v="487"/>
          </reference>
          <reference field="2" count="1" selected="0">
            <x v="488"/>
          </reference>
          <reference field="3" count="1" selected="0">
            <x v="490"/>
          </reference>
          <reference field="4" count="1">
            <x v="493"/>
          </reference>
        </references>
      </pivotArea>
    </format>
    <format dxfId="3896">
      <pivotArea dataOnly="0" labelOnly="1" fieldPosition="0">
        <references count="5">
          <reference field="0" count="1" selected="0">
            <x v="13"/>
          </reference>
          <reference field="1" count="1" selected="0">
            <x v="488"/>
          </reference>
          <reference field="2" count="1" selected="0">
            <x v="489"/>
          </reference>
          <reference field="3" count="1" selected="0">
            <x v="491"/>
          </reference>
          <reference field="4" count="1">
            <x v="494"/>
          </reference>
        </references>
      </pivotArea>
    </format>
    <format dxfId="3895">
      <pivotArea dataOnly="0" labelOnly="1" fieldPosition="0">
        <references count="5">
          <reference field="0" count="1" selected="0">
            <x v="14"/>
          </reference>
          <reference field="1" count="1" selected="0">
            <x v="489"/>
          </reference>
          <reference field="2" count="1" selected="0">
            <x v="490"/>
          </reference>
          <reference field="3" count="1" selected="0">
            <x v="492"/>
          </reference>
          <reference field="4" count="1">
            <x v="495"/>
          </reference>
        </references>
      </pivotArea>
    </format>
    <format dxfId="3894">
      <pivotArea dataOnly="0" labelOnly="1" fieldPosition="0">
        <references count="5">
          <reference field="0" count="1" selected="0">
            <x v="15"/>
          </reference>
          <reference field="1" count="1" selected="0">
            <x v="490"/>
          </reference>
          <reference field="2" count="1" selected="0">
            <x v="491"/>
          </reference>
          <reference field="3" count="1" selected="0">
            <x v="493"/>
          </reference>
          <reference field="4" count="1">
            <x v="496"/>
          </reference>
        </references>
      </pivotArea>
    </format>
    <format dxfId="3893">
      <pivotArea dataOnly="0" labelOnly="1" fieldPosition="0">
        <references count="5">
          <reference field="0" count="1" selected="0">
            <x v="16"/>
          </reference>
          <reference field="1" count="1" selected="0">
            <x v="491"/>
          </reference>
          <reference field="2" count="1" selected="0">
            <x v="492"/>
          </reference>
          <reference field="3" count="1" selected="0">
            <x v="494"/>
          </reference>
          <reference field="4" count="1">
            <x v="497"/>
          </reference>
        </references>
      </pivotArea>
    </format>
    <format dxfId="3892">
      <pivotArea dataOnly="0" labelOnly="1" fieldPosition="0">
        <references count="5">
          <reference field="0" count="1" selected="0">
            <x v="17"/>
          </reference>
          <reference field="1" count="1" selected="0">
            <x v="492"/>
          </reference>
          <reference field="2" count="1" selected="0">
            <x v="493"/>
          </reference>
          <reference field="3" count="1" selected="0">
            <x v="495"/>
          </reference>
          <reference field="4" count="1">
            <x v="498"/>
          </reference>
        </references>
      </pivotArea>
    </format>
    <format dxfId="3891">
      <pivotArea dataOnly="0" labelOnly="1" fieldPosition="0">
        <references count="5">
          <reference field="0" count="1" selected="0">
            <x v="18"/>
          </reference>
          <reference field="1" count="1" selected="0">
            <x v="493"/>
          </reference>
          <reference field="2" count="1" selected="0">
            <x v="494"/>
          </reference>
          <reference field="3" count="1" selected="0">
            <x v="496"/>
          </reference>
          <reference field="4" count="1">
            <x v="499"/>
          </reference>
        </references>
      </pivotArea>
    </format>
    <format dxfId="3890">
      <pivotArea dataOnly="0" labelOnly="1" fieldPosition="0">
        <references count="5">
          <reference field="0" count="1" selected="0">
            <x v="19"/>
          </reference>
          <reference field="1" count="1" selected="0">
            <x v="494"/>
          </reference>
          <reference field="2" count="1" selected="0">
            <x v="495"/>
          </reference>
          <reference field="3" count="1" selected="0">
            <x v="497"/>
          </reference>
          <reference field="4" count="1">
            <x v="500"/>
          </reference>
        </references>
      </pivotArea>
    </format>
    <format dxfId="3889">
      <pivotArea dataOnly="0" labelOnly="1" fieldPosition="0">
        <references count="5">
          <reference field="0" count="1" selected="0">
            <x v="20"/>
          </reference>
          <reference field="1" count="1" selected="0">
            <x v="495"/>
          </reference>
          <reference field="2" count="1" selected="0">
            <x v="496"/>
          </reference>
          <reference field="3" count="1" selected="0">
            <x v="498"/>
          </reference>
          <reference field="4" count="1">
            <x v="501"/>
          </reference>
        </references>
      </pivotArea>
    </format>
    <format dxfId="3888">
      <pivotArea dataOnly="0" labelOnly="1" fieldPosition="0">
        <references count="5">
          <reference field="0" count="1" selected="0">
            <x v="21"/>
          </reference>
          <reference field="1" count="1" selected="0">
            <x v="496"/>
          </reference>
          <reference field="2" count="1" selected="0">
            <x v="497"/>
          </reference>
          <reference field="3" count="1" selected="0">
            <x v="499"/>
          </reference>
          <reference field="4" count="1">
            <x v="502"/>
          </reference>
        </references>
      </pivotArea>
    </format>
    <format dxfId="3887">
      <pivotArea dataOnly="0" labelOnly="1" fieldPosition="0">
        <references count="5">
          <reference field="0" count="1" selected="0">
            <x v="22"/>
          </reference>
          <reference field="1" count="1" selected="0">
            <x v="497"/>
          </reference>
          <reference field="2" count="1" selected="0">
            <x v="498"/>
          </reference>
          <reference field="3" count="1" selected="0">
            <x v="500"/>
          </reference>
          <reference field="4" count="1">
            <x v="503"/>
          </reference>
        </references>
      </pivotArea>
    </format>
    <format dxfId="3886">
      <pivotArea dataOnly="0" labelOnly="1" fieldPosition="0">
        <references count="5">
          <reference field="0" count="1" selected="0">
            <x v="23"/>
          </reference>
          <reference field="1" count="1" selected="0">
            <x v="498"/>
          </reference>
          <reference field="2" count="1" selected="0">
            <x v="499"/>
          </reference>
          <reference field="3" count="1" selected="0">
            <x v="501"/>
          </reference>
          <reference field="4" count="1">
            <x v="504"/>
          </reference>
        </references>
      </pivotArea>
    </format>
    <format dxfId="3885">
      <pivotArea dataOnly="0" labelOnly="1" fieldPosition="0">
        <references count="5">
          <reference field="0" count="1" selected="0">
            <x v="24"/>
          </reference>
          <reference field="1" count="1" selected="0">
            <x v="499"/>
          </reference>
          <reference field="2" count="1" selected="0">
            <x v="500"/>
          </reference>
          <reference field="3" count="1" selected="0">
            <x v="502"/>
          </reference>
          <reference field="4" count="1">
            <x v="505"/>
          </reference>
        </references>
      </pivotArea>
    </format>
    <format dxfId="3884">
      <pivotArea dataOnly="0" labelOnly="1" fieldPosition="0">
        <references count="5">
          <reference field="0" count="1" selected="0">
            <x v="25"/>
          </reference>
          <reference field="1" count="1" selected="0">
            <x v="500"/>
          </reference>
          <reference field="2" count="1" selected="0">
            <x v="501"/>
          </reference>
          <reference field="3" count="1" selected="0">
            <x v="503"/>
          </reference>
          <reference field="4" count="1">
            <x v="506"/>
          </reference>
        </references>
      </pivotArea>
    </format>
    <format dxfId="3883">
      <pivotArea dataOnly="0" labelOnly="1" fieldPosition="0">
        <references count="5">
          <reference field="0" count="1" selected="0">
            <x v="26"/>
          </reference>
          <reference field="1" count="1" selected="0">
            <x v="501"/>
          </reference>
          <reference field="2" count="1" selected="0">
            <x v="502"/>
          </reference>
          <reference field="3" count="1" selected="0">
            <x v="504"/>
          </reference>
          <reference field="4" count="1">
            <x v="507"/>
          </reference>
        </references>
      </pivotArea>
    </format>
    <format dxfId="3882">
      <pivotArea dataOnly="0" labelOnly="1" fieldPosition="0">
        <references count="5">
          <reference field="0" count="1" selected="0">
            <x v="27"/>
          </reference>
          <reference field="1" count="1" selected="0">
            <x v="502"/>
          </reference>
          <reference field="2" count="1" selected="0">
            <x v="503"/>
          </reference>
          <reference field="3" count="1" selected="0">
            <x v="505"/>
          </reference>
          <reference field="4" count="1">
            <x v="508"/>
          </reference>
        </references>
      </pivotArea>
    </format>
    <format dxfId="3881">
      <pivotArea dataOnly="0" labelOnly="1" fieldPosition="0">
        <references count="5">
          <reference field="0" count="1" selected="0">
            <x v="28"/>
          </reference>
          <reference field="1" count="1" selected="0">
            <x v="503"/>
          </reference>
          <reference field="2" count="1" selected="0">
            <x v="504"/>
          </reference>
          <reference field="3" count="1" selected="0">
            <x v="506"/>
          </reference>
          <reference field="4" count="1">
            <x v="509"/>
          </reference>
        </references>
      </pivotArea>
    </format>
    <format dxfId="3880">
      <pivotArea dataOnly="0" labelOnly="1" fieldPosition="0">
        <references count="5">
          <reference field="0" count="1" selected="0">
            <x v="29"/>
          </reference>
          <reference field="1" count="1" selected="0">
            <x v="504"/>
          </reference>
          <reference field="2" count="1" selected="0">
            <x v="505"/>
          </reference>
          <reference field="3" count="1" selected="0">
            <x v="507"/>
          </reference>
          <reference field="4" count="1">
            <x v="510"/>
          </reference>
        </references>
      </pivotArea>
    </format>
    <format dxfId="3879">
      <pivotArea dataOnly="0" labelOnly="1" fieldPosition="0">
        <references count="5">
          <reference field="0" count="1" selected="0">
            <x v="30"/>
          </reference>
          <reference field="1" count="1" selected="0">
            <x v="505"/>
          </reference>
          <reference field="2" count="1" selected="0">
            <x v="506"/>
          </reference>
          <reference field="3" count="1" selected="0">
            <x v="508"/>
          </reference>
          <reference field="4" count="1">
            <x v="511"/>
          </reference>
        </references>
      </pivotArea>
    </format>
    <format dxfId="3878">
      <pivotArea dataOnly="0" labelOnly="1" fieldPosition="0">
        <references count="5">
          <reference field="0" count="1" selected="0">
            <x v="31"/>
          </reference>
          <reference field="1" count="1" selected="0">
            <x v="506"/>
          </reference>
          <reference field="2" count="1" selected="0">
            <x v="507"/>
          </reference>
          <reference field="3" count="1" selected="0">
            <x v="509"/>
          </reference>
          <reference field="4" count="1">
            <x v="512"/>
          </reference>
        </references>
      </pivotArea>
    </format>
    <format dxfId="3877">
      <pivotArea dataOnly="0" labelOnly="1" fieldPosition="0">
        <references count="5">
          <reference field="0" count="1" selected="0">
            <x v="32"/>
          </reference>
          <reference field="1" count="1" selected="0">
            <x v="507"/>
          </reference>
          <reference field="2" count="1" selected="0">
            <x v="508"/>
          </reference>
          <reference field="3" count="1" selected="0">
            <x v="510"/>
          </reference>
          <reference field="4" count="1">
            <x v="513"/>
          </reference>
        </references>
      </pivotArea>
    </format>
    <format dxfId="3876">
      <pivotArea dataOnly="0" labelOnly="1" fieldPosition="0">
        <references count="5">
          <reference field="0" count="1" selected="0">
            <x v="33"/>
          </reference>
          <reference field="1" count="1" selected="0">
            <x v="508"/>
          </reference>
          <reference field="2" count="1" selected="0">
            <x v="509"/>
          </reference>
          <reference field="3" count="1" selected="0">
            <x v="511"/>
          </reference>
          <reference field="4" count="1">
            <x v="514"/>
          </reference>
        </references>
      </pivotArea>
    </format>
    <format dxfId="3875">
      <pivotArea dataOnly="0" labelOnly="1" fieldPosition="0">
        <references count="5">
          <reference field="0" count="1" selected="0">
            <x v="34"/>
          </reference>
          <reference field="1" count="1" selected="0">
            <x v="509"/>
          </reference>
          <reference field="2" count="1" selected="0">
            <x v="510"/>
          </reference>
          <reference field="3" count="1" selected="0">
            <x v="512"/>
          </reference>
          <reference field="4" count="1">
            <x v="515"/>
          </reference>
        </references>
      </pivotArea>
    </format>
    <format dxfId="3874">
      <pivotArea dataOnly="0" labelOnly="1" fieldPosition="0">
        <references count="5">
          <reference field="0" count="1" selected="0">
            <x v="35"/>
          </reference>
          <reference field="1" count="1" selected="0">
            <x v="510"/>
          </reference>
          <reference field="2" count="1" selected="0">
            <x v="511"/>
          </reference>
          <reference field="3" count="1" selected="0">
            <x v="513"/>
          </reference>
          <reference field="4" count="1">
            <x v="516"/>
          </reference>
        </references>
      </pivotArea>
    </format>
    <format dxfId="3873">
      <pivotArea dataOnly="0" labelOnly="1" fieldPosition="0">
        <references count="5">
          <reference field="0" count="1" selected="0">
            <x v="36"/>
          </reference>
          <reference field="1" count="1" selected="0">
            <x v="511"/>
          </reference>
          <reference field="2" count="1" selected="0">
            <x v="512"/>
          </reference>
          <reference field="3" count="1" selected="0">
            <x v="514"/>
          </reference>
          <reference field="4" count="1">
            <x v="517"/>
          </reference>
        </references>
      </pivotArea>
    </format>
    <format dxfId="3872">
      <pivotArea dataOnly="0" labelOnly="1" fieldPosition="0">
        <references count="5">
          <reference field="0" count="1" selected="0">
            <x v="37"/>
          </reference>
          <reference field="1" count="1" selected="0">
            <x v="512"/>
          </reference>
          <reference field="2" count="1" selected="0">
            <x v="513"/>
          </reference>
          <reference field="3" count="1" selected="0">
            <x v="515"/>
          </reference>
          <reference field="4" count="1">
            <x v="518"/>
          </reference>
        </references>
      </pivotArea>
    </format>
    <format dxfId="3871">
      <pivotArea dataOnly="0" labelOnly="1" fieldPosition="0">
        <references count="5">
          <reference field="0" count="1" selected="0">
            <x v="38"/>
          </reference>
          <reference field="1" count="1" selected="0">
            <x v="513"/>
          </reference>
          <reference field="2" count="1" selected="0">
            <x v="514"/>
          </reference>
          <reference field="3" count="1" selected="0">
            <x v="516"/>
          </reference>
          <reference field="4" count="1">
            <x v="519"/>
          </reference>
        </references>
      </pivotArea>
    </format>
    <format dxfId="3870">
      <pivotArea dataOnly="0" labelOnly="1" fieldPosition="0">
        <references count="5">
          <reference field="0" count="1" selected="0">
            <x v="39"/>
          </reference>
          <reference field="1" count="1" selected="0">
            <x v="514"/>
          </reference>
          <reference field="2" count="1" selected="0">
            <x v="515"/>
          </reference>
          <reference field="3" count="1" selected="0">
            <x v="517"/>
          </reference>
          <reference field="4" count="1">
            <x v="520"/>
          </reference>
        </references>
      </pivotArea>
    </format>
    <format dxfId="3869">
      <pivotArea dataOnly="0" labelOnly="1" fieldPosition="0">
        <references count="5">
          <reference field="0" count="1" selected="0">
            <x v="40"/>
          </reference>
          <reference field="1" count="1" selected="0">
            <x v="515"/>
          </reference>
          <reference field="2" count="1" selected="0">
            <x v="516"/>
          </reference>
          <reference field="3" count="1" selected="0">
            <x v="518"/>
          </reference>
          <reference field="4" count="1">
            <x v="521"/>
          </reference>
        </references>
      </pivotArea>
    </format>
    <format dxfId="3868">
      <pivotArea dataOnly="0" labelOnly="1" fieldPosition="0">
        <references count="5">
          <reference field="0" count="1" selected="0">
            <x v="41"/>
          </reference>
          <reference field="1" count="1" selected="0">
            <x v="516"/>
          </reference>
          <reference field="2" count="1" selected="0">
            <x v="517"/>
          </reference>
          <reference field="3" count="1" selected="0">
            <x v="519"/>
          </reference>
          <reference field="4" count="1">
            <x v="522"/>
          </reference>
        </references>
      </pivotArea>
    </format>
    <format dxfId="3867">
      <pivotArea dataOnly="0" labelOnly="1" fieldPosition="0">
        <references count="5">
          <reference field="0" count="1" selected="0">
            <x v="42"/>
          </reference>
          <reference field="1" count="1" selected="0">
            <x v="517"/>
          </reference>
          <reference field="2" count="1" selected="0">
            <x v="518"/>
          </reference>
          <reference field="3" count="1" selected="0">
            <x v="520"/>
          </reference>
          <reference field="4" count="1">
            <x v="523"/>
          </reference>
        </references>
      </pivotArea>
    </format>
    <format dxfId="3866">
      <pivotArea dataOnly="0" labelOnly="1" fieldPosition="0">
        <references count="5">
          <reference field="0" count="1" selected="0">
            <x v="43"/>
          </reference>
          <reference field="1" count="1" selected="0">
            <x v="518"/>
          </reference>
          <reference field="2" count="1" selected="0">
            <x v="519"/>
          </reference>
          <reference field="3" count="1" selected="0">
            <x v="521"/>
          </reference>
          <reference field="4" count="1">
            <x v="524"/>
          </reference>
        </references>
      </pivotArea>
    </format>
    <format dxfId="3865">
      <pivotArea dataOnly="0" labelOnly="1" fieldPosition="0">
        <references count="5">
          <reference field="0" count="1" selected="0">
            <x v="44"/>
          </reference>
          <reference field="1" count="1" selected="0">
            <x v="519"/>
          </reference>
          <reference field="2" count="1" selected="0">
            <x v="520"/>
          </reference>
          <reference field="3" count="1" selected="0">
            <x v="522"/>
          </reference>
          <reference field="4" count="1">
            <x v="525"/>
          </reference>
        </references>
      </pivotArea>
    </format>
    <format dxfId="3864">
      <pivotArea dataOnly="0" labelOnly="1" fieldPosition="0">
        <references count="5">
          <reference field="0" count="1" selected="0">
            <x v="45"/>
          </reference>
          <reference field="1" count="1" selected="0">
            <x v="520"/>
          </reference>
          <reference field="2" count="1" selected="0">
            <x v="521"/>
          </reference>
          <reference field="3" count="1" selected="0">
            <x v="523"/>
          </reference>
          <reference field="4" count="1">
            <x v="526"/>
          </reference>
        </references>
      </pivotArea>
    </format>
    <format dxfId="3863">
      <pivotArea dataOnly="0" labelOnly="1" fieldPosition="0">
        <references count="5">
          <reference field="0" count="1" selected="0">
            <x v="46"/>
          </reference>
          <reference field="1" count="1" selected="0">
            <x v="521"/>
          </reference>
          <reference field="2" count="1" selected="0">
            <x v="522"/>
          </reference>
          <reference field="3" count="1" selected="0">
            <x v="524"/>
          </reference>
          <reference field="4" count="1">
            <x v="527"/>
          </reference>
        </references>
      </pivotArea>
    </format>
    <format dxfId="3862">
      <pivotArea dataOnly="0" labelOnly="1" fieldPosition="0">
        <references count="5">
          <reference field="0" count="1" selected="0">
            <x v="47"/>
          </reference>
          <reference field="1" count="1" selected="0">
            <x v="522"/>
          </reference>
          <reference field="2" count="1" selected="0">
            <x v="523"/>
          </reference>
          <reference field="3" count="1" selected="0">
            <x v="525"/>
          </reference>
          <reference field="4" count="1">
            <x v="528"/>
          </reference>
        </references>
      </pivotArea>
    </format>
    <format dxfId="3861">
      <pivotArea dataOnly="0" labelOnly="1" fieldPosition="0">
        <references count="5">
          <reference field="0" count="1" selected="0">
            <x v="48"/>
          </reference>
          <reference field="1" count="1" selected="0">
            <x v="523"/>
          </reference>
          <reference field="2" count="1" selected="0">
            <x v="524"/>
          </reference>
          <reference field="3" count="1" selected="0">
            <x v="526"/>
          </reference>
          <reference field="4" count="1">
            <x v="529"/>
          </reference>
        </references>
      </pivotArea>
    </format>
    <format dxfId="3860">
      <pivotArea dataOnly="0" labelOnly="1" fieldPosition="0">
        <references count="5">
          <reference field="0" count="1" selected="0">
            <x v="49"/>
          </reference>
          <reference field="1" count="1" selected="0">
            <x v="524"/>
          </reference>
          <reference field="2" count="1" selected="0">
            <x v="525"/>
          </reference>
          <reference field="3" count="1" selected="0">
            <x v="527"/>
          </reference>
          <reference field="4" count="1">
            <x v="530"/>
          </reference>
        </references>
      </pivotArea>
    </format>
    <format dxfId="3859">
      <pivotArea dataOnly="0" labelOnly="1" fieldPosition="0">
        <references count="5">
          <reference field="0" count="1" selected="0">
            <x v="50"/>
          </reference>
          <reference field="1" count="1" selected="0">
            <x v="525"/>
          </reference>
          <reference field="2" count="1" selected="0">
            <x v="526"/>
          </reference>
          <reference field="3" count="1" selected="0">
            <x v="528"/>
          </reference>
          <reference field="4" count="1">
            <x v="531"/>
          </reference>
        </references>
      </pivotArea>
    </format>
    <format dxfId="3858">
      <pivotArea dataOnly="0" labelOnly="1" fieldPosition="0">
        <references count="5">
          <reference field="0" count="1" selected="0">
            <x v="51"/>
          </reference>
          <reference field="1" count="1" selected="0">
            <x v="526"/>
          </reference>
          <reference field="2" count="1" selected="0">
            <x v="527"/>
          </reference>
          <reference field="3" count="1" selected="0">
            <x v="529"/>
          </reference>
          <reference field="4" count="1">
            <x v="532"/>
          </reference>
        </references>
      </pivotArea>
    </format>
    <format dxfId="3857">
      <pivotArea dataOnly="0" labelOnly="1" fieldPosition="0">
        <references count="5">
          <reference field="0" count="1" selected="0">
            <x v="52"/>
          </reference>
          <reference field="1" count="1" selected="0">
            <x v="527"/>
          </reference>
          <reference field="2" count="1" selected="0">
            <x v="528"/>
          </reference>
          <reference field="3" count="1" selected="0">
            <x v="530"/>
          </reference>
          <reference field="4" count="1">
            <x v="533"/>
          </reference>
        </references>
      </pivotArea>
    </format>
    <format dxfId="3856">
      <pivotArea dataOnly="0" labelOnly="1" fieldPosition="0">
        <references count="5">
          <reference field="0" count="1" selected="0">
            <x v="53"/>
          </reference>
          <reference field="1" count="1" selected="0">
            <x v="528"/>
          </reference>
          <reference field="2" count="1" selected="0">
            <x v="529"/>
          </reference>
          <reference field="3" count="1" selected="0">
            <x v="531"/>
          </reference>
          <reference field="4" count="1">
            <x v="534"/>
          </reference>
        </references>
      </pivotArea>
    </format>
    <format dxfId="3855">
      <pivotArea dataOnly="0" labelOnly="1" fieldPosition="0">
        <references count="5">
          <reference field="0" count="1" selected="0">
            <x v="54"/>
          </reference>
          <reference field="1" count="1" selected="0">
            <x v="529"/>
          </reference>
          <reference field="2" count="1" selected="0">
            <x v="530"/>
          </reference>
          <reference field="3" count="1" selected="0">
            <x v="532"/>
          </reference>
          <reference field="4" count="1">
            <x v="535"/>
          </reference>
        </references>
      </pivotArea>
    </format>
    <format dxfId="3854">
      <pivotArea dataOnly="0" labelOnly="1" fieldPosition="0">
        <references count="5">
          <reference field="0" count="1" selected="0">
            <x v="55"/>
          </reference>
          <reference field="1" count="1" selected="0">
            <x v="530"/>
          </reference>
          <reference field="2" count="1" selected="0">
            <x v="531"/>
          </reference>
          <reference field="3" count="1" selected="0">
            <x v="533"/>
          </reference>
          <reference field="4" count="1">
            <x v="536"/>
          </reference>
        </references>
      </pivotArea>
    </format>
    <format dxfId="3853">
      <pivotArea dataOnly="0" labelOnly="1" fieldPosition="0">
        <references count="5">
          <reference field="0" count="1" selected="0">
            <x v="56"/>
          </reference>
          <reference field="1" count="1" selected="0">
            <x v="531"/>
          </reference>
          <reference field="2" count="1" selected="0">
            <x v="532"/>
          </reference>
          <reference field="3" count="1" selected="0">
            <x v="534"/>
          </reference>
          <reference field="4" count="1">
            <x v="537"/>
          </reference>
        </references>
      </pivotArea>
    </format>
    <format dxfId="3852">
      <pivotArea dataOnly="0" labelOnly="1" fieldPosition="0">
        <references count="5">
          <reference field="0" count="1" selected="0">
            <x v="57"/>
          </reference>
          <reference field="1" count="1" selected="0">
            <x v="532"/>
          </reference>
          <reference field="2" count="1" selected="0">
            <x v="533"/>
          </reference>
          <reference field="3" count="1" selected="0">
            <x v="535"/>
          </reference>
          <reference field="4" count="1">
            <x v="538"/>
          </reference>
        </references>
      </pivotArea>
    </format>
    <format dxfId="3851">
      <pivotArea dataOnly="0" labelOnly="1" fieldPosition="0">
        <references count="5">
          <reference field="0" count="1" selected="0">
            <x v="58"/>
          </reference>
          <reference field="1" count="1" selected="0">
            <x v="533"/>
          </reference>
          <reference field="2" count="1" selected="0">
            <x v="534"/>
          </reference>
          <reference field="3" count="1" selected="0">
            <x v="536"/>
          </reference>
          <reference field="4" count="1">
            <x v="539"/>
          </reference>
        </references>
      </pivotArea>
    </format>
    <format dxfId="3850">
      <pivotArea dataOnly="0" labelOnly="1" fieldPosition="0">
        <references count="5">
          <reference field="0" count="1" selected="0">
            <x v="59"/>
          </reference>
          <reference field="1" count="1" selected="0">
            <x v="534"/>
          </reference>
          <reference field="2" count="1" selected="0">
            <x v="535"/>
          </reference>
          <reference field="3" count="1" selected="0">
            <x v="537"/>
          </reference>
          <reference field="4" count="1">
            <x v="540"/>
          </reference>
        </references>
      </pivotArea>
    </format>
    <format dxfId="3849">
      <pivotArea dataOnly="0" labelOnly="1" fieldPosition="0">
        <references count="5">
          <reference field="0" count="1" selected="0">
            <x v="60"/>
          </reference>
          <reference field="1" count="1" selected="0">
            <x v="535"/>
          </reference>
          <reference field="2" count="1" selected="0">
            <x v="536"/>
          </reference>
          <reference field="3" count="1" selected="0">
            <x v="538"/>
          </reference>
          <reference field="4" count="1">
            <x v="541"/>
          </reference>
        </references>
      </pivotArea>
    </format>
    <format dxfId="3848">
      <pivotArea dataOnly="0" labelOnly="1" fieldPosition="0">
        <references count="5">
          <reference field="0" count="1" selected="0">
            <x v="61"/>
          </reference>
          <reference field="1" count="1" selected="0">
            <x v="536"/>
          </reference>
          <reference field="2" count="1" selected="0">
            <x v="537"/>
          </reference>
          <reference field="3" count="1" selected="0">
            <x v="539"/>
          </reference>
          <reference field="4" count="1">
            <x v="542"/>
          </reference>
        </references>
      </pivotArea>
    </format>
    <format dxfId="3847">
      <pivotArea dataOnly="0" labelOnly="1" fieldPosition="0">
        <references count="5">
          <reference field="0" count="1" selected="0">
            <x v="62"/>
          </reference>
          <reference field="1" count="1" selected="0">
            <x v="537"/>
          </reference>
          <reference field="2" count="1" selected="0">
            <x v="538"/>
          </reference>
          <reference field="3" count="1" selected="0">
            <x v="540"/>
          </reference>
          <reference field="4" count="1">
            <x v="543"/>
          </reference>
        </references>
      </pivotArea>
    </format>
    <format dxfId="3846">
      <pivotArea dataOnly="0" labelOnly="1" fieldPosition="0">
        <references count="5">
          <reference field="0" count="1" selected="0">
            <x v="63"/>
          </reference>
          <reference field="1" count="1" selected="0">
            <x v="538"/>
          </reference>
          <reference field="2" count="1" selected="0">
            <x v="539"/>
          </reference>
          <reference field="3" count="1" selected="0">
            <x v="541"/>
          </reference>
          <reference field="4" count="1">
            <x v="544"/>
          </reference>
        </references>
      </pivotArea>
    </format>
    <format dxfId="3845">
      <pivotArea dataOnly="0" labelOnly="1" fieldPosition="0">
        <references count="5">
          <reference field="0" count="1" selected="0">
            <x v="64"/>
          </reference>
          <reference field="1" count="1" selected="0">
            <x v="539"/>
          </reference>
          <reference field="2" count="1" selected="0">
            <x v="540"/>
          </reference>
          <reference field="3" count="1" selected="0">
            <x v="542"/>
          </reference>
          <reference field="4" count="1">
            <x v="545"/>
          </reference>
        </references>
      </pivotArea>
    </format>
    <format dxfId="3844">
      <pivotArea dataOnly="0" labelOnly="1" fieldPosition="0">
        <references count="5">
          <reference field="0" count="1" selected="0">
            <x v="65"/>
          </reference>
          <reference field="1" count="1" selected="0">
            <x v="540"/>
          </reference>
          <reference field="2" count="1" selected="0">
            <x v="541"/>
          </reference>
          <reference field="3" count="1" selected="0">
            <x v="543"/>
          </reference>
          <reference field="4" count="1">
            <x v="546"/>
          </reference>
        </references>
      </pivotArea>
    </format>
    <format dxfId="3843">
      <pivotArea dataOnly="0" labelOnly="1" fieldPosition="0">
        <references count="5">
          <reference field="0" count="1" selected="0">
            <x v="66"/>
          </reference>
          <reference field="1" count="1" selected="0">
            <x v="541"/>
          </reference>
          <reference field="2" count="1" selected="0">
            <x v="542"/>
          </reference>
          <reference field="3" count="1" selected="0">
            <x v="544"/>
          </reference>
          <reference field="4" count="1">
            <x v="547"/>
          </reference>
        </references>
      </pivotArea>
    </format>
    <format dxfId="3842">
      <pivotArea dataOnly="0" labelOnly="1" fieldPosition="0">
        <references count="5">
          <reference field="0" count="1" selected="0">
            <x v="67"/>
          </reference>
          <reference field="1" count="1" selected="0">
            <x v="542"/>
          </reference>
          <reference field="2" count="1" selected="0">
            <x v="543"/>
          </reference>
          <reference field="3" count="1" selected="0">
            <x v="545"/>
          </reference>
          <reference field="4" count="1">
            <x v="548"/>
          </reference>
        </references>
      </pivotArea>
    </format>
    <format dxfId="3841">
      <pivotArea dataOnly="0" labelOnly="1" fieldPosition="0">
        <references count="5">
          <reference field="0" count="1" selected="0">
            <x v="68"/>
          </reference>
          <reference field="1" count="1" selected="0">
            <x v="543"/>
          </reference>
          <reference field="2" count="1" selected="0">
            <x v="544"/>
          </reference>
          <reference field="3" count="1" selected="0">
            <x v="546"/>
          </reference>
          <reference field="4" count="1">
            <x v="549"/>
          </reference>
        </references>
      </pivotArea>
    </format>
    <format dxfId="3840">
      <pivotArea dataOnly="0" labelOnly="1" fieldPosition="0">
        <references count="5">
          <reference field="0" count="1" selected="0">
            <x v="69"/>
          </reference>
          <reference field="1" count="1" selected="0">
            <x v="544"/>
          </reference>
          <reference field="2" count="1" selected="0">
            <x v="545"/>
          </reference>
          <reference field="3" count="1" selected="0">
            <x v="547"/>
          </reference>
          <reference field="4" count="1">
            <x v="550"/>
          </reference>
        </references>
      </pivotArea>
    </format>
    <format dxfId="3839">
      <pivotArea dataOnly="0" labelOnly="1" fieldPosition="0">
        <references count="5">
          <reference field="0" count="1" selected="0">
            <x v="70"/>
          </reference>
          <reference field="1" count="1" selected="0">
            <x v="545"/>
          </reference>
          <reference field="2" count="1" selected="0">
            <x v="546"/>
          </reference>
          <reference field="3" count="1" selected="0">
            <x v="548"/>
          </reference>
          <reference field="4" count="1">
            <x v="551"/>
          </reference>
        </references>
      </pivotArea>
    </format>
    <format dxfId="3838">
      <pivotArea dataOnly="0" labelOnly="1" fieldPosition="0">
        <references count="5">
          <reference field="0" count="1" selected="0">
            <x v="71"/>
          </reference>
          <reference field="1" count="1" selected="0">
            <x v="546"/>
          </reference>
          <reference field="2" count="1" selected="0">
            <x v="547"/>
          </reference>
          <reference field="3" count="1" selected="0">
            <x v="549"/>
          </reference>
          <reference field="4" count="1">
            <x v="552"/>
          </reference>
        </references>
      </pivotArea>
    </format>
    <format dxfId="3837">
      <pivotArea dataOnly="0" labelOnly="1" fieldPosition="0">
        <references count="5">
          <reference field="0" count="1" selected="0">
            <x v="72"/>
          </reference>
          <reference field="1" count="1" selected="0">
            <x v="547"/>
          </reference>
          <reference field="2" count="1" selected="0">
            <x v="548"/>
          </reference>
          <reference field="3" count="1" selected="0">
            <x v="550"/>
          </reference>
          <reference field="4" count="1">
            <x v="553"/>
          </reference>
        </references>
      </pivotArea>
    </format>
    <format dxfId="3836">
      <pivotArea dataOnly="0" labelOnly="1" fieldPosition="0">
        <references count="5">
          <reference field="0" count="1" selected="0">
            <x v="73"/>
          </reference>
          <reference field="1" count="1" selected="0">
            <x v="548"/>
          </reference>
          <reference field="2" count="1" selected="0">
            <x v="549"/>
          </reference>
          <reference field="3" count="1" selected="0">
            <x v="551"/>
          </reference>
          <reference field="4" count="1">
            <x v="554"/>
          </reference>
        </references>
      </pivotArea>
    </format>
    <format dxfId="3835">
      <pivotArea dataOnly="0" labelOnly="1" fieldPosition="0">
        <references count="5">
          <reference field="0" count="1" selected="0">
            <x v="74"/>
          </reference>
          <reference field="1" count="1" selected="0">
            <x v="549"/>
          </reference>
          <reference field="2" count="1" selected="0">
            <x v="550"/>
          </reference>
          <reference field="3" count="1" selected="0">
            <x v="552"/>
          </reference>
          <reference field="4" count="1">
            <x v="555"/>
          </reference>
        </references>
      </pivotArea>
    </format>
    <format dxfId="3834">
      <pivotArea dataOnly="0" labelOnly="1" fieldPosition="0">
        <references count="5">
          <reference field="0" count="1" selected="0">
            <x v="75"/>
          </reference>
          <reference field="1" count="1" selected="0">
            <x v="550"/>
          </reference>
          <reference field="2" count="1" selected="0">
            <x v="551"/>
          </reference>
          <reference field="3" count="1" selected="0">
            <x v="553"/>
          </reference>
          <reference field="4" count="1">
            <x v="556"/>
          </reference>
        </references>
      </pivotArea>
    </format>
    <format dxfId="3833">
      <pivotArea dataOnly="0" labelOnly="1" fieldPosition="0">
        <references count="5">
          <reference field="0" count="1" selected="0">
            <x v="76"/>
          </reference>
          <reference field="1" count="1" selected="0">
            <x v="551"/>
          </reference>
          <reference field="2" count="1" selected="0">
            <x v="552"/>
          </reference>
          <reference field="3" count="1" selected="0">
            <x v="554"/>
          </reference>
          <reference field="4" count="1">
            <x v="557"/>
          </reference>
        </references>
      </pivotArea>
    </format>
    <format dxfId="3832">
      <pivotArea dataOnly="0" labelOnly="1" fieldPosition="0">
        <references count="5">
          <reference field="0" count="1" selected="0">
            <x v="77"/>
          </reference>
          <reference field="1" count="1" selected="0">
            <x v="552"/>
          </reference>
          <reference field="2" count="1" selected="0">
            <x v="553"/>
          </reference>
          <reference field="3" count="1" selected="0">
            <x v="555"/>
          </reference>
          <reference field="4" count="1">
            <x v="558"/>
          </reference>
        </references>
      </pivotArea>
    </format>
    <format dxfId="3831">
      <pivotArea dataOnly="0" labelOnly="1" fieldPosition="0">
        <references count="5">
          <reference field="0" count="1" selected="0">
            <x v="78"/>
          </reference>
          <reference field="1" count="1" selected="0">
            <x v="553"/>
          </reference>
          <reference field="2" count="1" selected="0">
            <x v="554"/>
          </reference>
          <reference field="3" count="1" selected="0">
            <x v="556"/>
          </reference>
          <reference field="4" count="1">
            <x v="559"/>
          </reference>
        </references>
      </pivotArea>
    </format>
    <format dxfId="3830">
      <pivotArea dataOnly="0" labelOnly="1" fieldPosition="0">
        <references count="5">
          <reference field="0" count="1" selected="0">
            <x v="79"/>
          </reference>
          <reference field="1" count="1" selected="0">
            <x v="554"/>
          </reference>
          <reference field="2" count="1" selected="0">
            <x v="555"/>
          </reference>
          <reference field="3" count="1" selected="0">
            <x v="557"/>
          </reference>
          <reference field="4" count="1">
            <x v="560"/>
          </reference>
        </references>
      </pivotArea>
    </format>
    <format dxfId="3829">
      <pivotArea dataOnly="0" labelOnly="1" fieldPosition="0">
        <references count="5">
          <reference field="0" count="1" selected="0">
            <x v="80"/>
          </reference>
          <reference field="1" count="1" selected="0">
            <x v="555"/>
          </reference>
          <reference field="2" count="1" selected="0">
            <x v="556"/>
          </reference>
          <reference field="3" count="1" selected="0">
            <x v="558"/>
          </reference>
          <reference field="4" count="1">
            <x v="561"/>
          </reference>
        </references>
      </pivotArea>
    </format>
    <format dxfId="3828">
      <pivotArea dataOnly="0" labelOnly="1" fieldPosition="0">
        <references count="5">
          <reference field="0" count="1" selected="0">
            <x v="81"/>
          </reference>
          <reference field="1" count="1" selected="0">
            <x v="556"/>
          </reference>
          <reference field="2" count="1" selected="0">
            <x v="557"/>
          </reference>
          <reference field="3" count="1" selected="0">
            <x v="559"/>
          </reference>
          <reference field="4" count="1">
            <x v="562"/>
          </reference>
        </references>
      </pivotArea>
    </format>
    <format dxfId="3827">
      <pivotArea dataOnly="0" labelOnly="1" fieldPosition="0">
        <references count="5">
          <reference field="0" count="1" selected="0">
            <x v="82"/>
          </reference>
          <reference field="1" count="1" selected="0">
            <x v="557"/>
          </reference>
          <reference field="2" count="1" selected="0">
            <x v="558"/>
          </reference>
          <reference field="3" count="1" selected="0">
            <x v="560"/>
          </reference>
          <reference field="4" count="1">
            <x v="563"/>
          </reference>
        </references>
      </pivotArea>
    </format>
    <format dxfId="3826">
      <pivotArea dataOnly="0" labelOnly="1" fieldPosition="0">
        <references count="5">
          <reference field="0" count="1" selected="0">
            <x v="83"/>
          </reference>
          <reference field="1" count="1" selected="0">
            <x v="558"/>
          </reference>
          <reference field="2" count="1" selected="0">
            <x v="559"/>
          </reference>
          <reference field="3" count="1" selected="0">
            <x v="561"/>
          </reference>
          <reference field="4" count="1">
            <x v="564"/>
          </reference>
        </references>
      </pivotArea>
    </format>
    <format dxfId="3825">
      <pivotArea dataOnly="0" labelOnly="1" fieldPosition="0">
        <references count="5">
          <reference field="0" count="1" selected="0">
            <x v="84"/>
          </reference>
          <reference field="1" count="1" selected="0">
            <x v="559"/>
          </reference>
          <reference field="2" count="1" selected="0">
            <x v="560"/>
          </reference>
          <reference field="3" count="1" selected="0">
            <x v="562"/>
          </reference>
          <reference field="4" count="1">
            <x v="565"/>
          </reference>
        </references>
      </pivotArea>
    </format>
    <format dxfId="3824">
      <pivotArea dataOnly="0" labelOnly="1" fieldPosition="0">
        <references count="5">
          <reference field="0" count="1" selected="0">
            <x v="85"/>
          </reference>
          <reference field="1" count="1" selected="0">
            <x v="560"/>
          </reference>
          <reference field="2" count="1" selected="0">
            <x v="561"/>
          </reference>
          <reference field="3" count="1" selected="0">
            <x v="563"/>
          </reference>
          <reference field="4" count="1">
            <x v="566"/>
          </reference>
        </references>
      </pivotArea>
    </format>
    <format dxfId="3823">
      <pivotArea dataOnly="0" labelOnly="1" fieldPosition="0">
        <references count="5">
          <reference field="0" count="1" selected="0">
            <x v="86"/>
          </reference>
          <reference field="1" count="1" selected="0">
            <x v="561"/>
          </reference>
          <reference field="2" count="1" selected="0">
            <x v="562"/>
          </reference>
          <reference field="3" count="1" selected="0">
            <x v="564"/>
          </reference>
          <reference field="4" count="1">
            <x v="567"/>
          </reference>
        </references>
      </pivotArea>
    </format>
    <format dxfId="3822">
      <pivotArea dataOnly="0" labelOnly="1" fieldPosition="0">
        <references count="5">
          <reference field="0" count="1" selected="0">
            <x v="87"/>
          </reference>
          <reference field="1" count="1" selected="0">
            <x v="562"/>
          </reference>
          <reference field="2" count="1" selected="0">
            <x v="563"/>
          </reference>
          <reference field="3" count="1" selected="0">
            <x v="565"/>
          </reference>
          <reference field="4" count="1">
            <x v="568"/>
          </reference>
        </references>
      </pivotArea>
    </format>
    <format dxfId="3821">
      <pivotArea dataOnly="0" labelOnly="1" fieldPosition="0">
        <references count="5">
          <reference field="0" count="1" selected="0">
            <x v="88"/>
          </reference>
          <reference field="1" count="1" selected="0">
            <x v="563"/>
          </reference>
          <reference field="2" count="1" selected="0">
            <x v="564"/>
          </reference>
          <reference field="3" count="1" selected="0">
            <x v="566"/>
          </reference>
          <reference field="4" count="1">
            <x v="569"/>
          </reference>
        </references>
      </pivotArea>
    </format>
    <format dxfId="3820">
      <pivotArea dataOnly="0" labelOnly="1" fieldPosition="0">
        <references count="5">
          <reference field="0" count="1" selected="0">
            <x v="89"/>
          </reference>
          <reference field="1" count="1" selected="0">
            <x v="564"/>
          </reference>
          <reference field="2" count="1" selected="0">
            <x v="565"/>
          </reference>
          <reference field="3" count="1" selected="0">
            <x v="567"/>
          </reference>
          <reference field="4" count="1">
            <x v="570"/>
          </reference>
        </references>
      </pivotArea>
    </format>
    <format dxfId="3819">
      <pivotArea dataOnly="0" labelOnly="1" fieldPosition="0">
        <references count="5">
          <reference field="0" count="1" selected="0">
            <x v="90"/>
          </reference>
          <reference field="1" count="1" selected="0">
            <x v="565"/>
          </reference>
          <reference field="2" count="1" selected="0">
            <x v="566"/>
          </reference>
          <reference field="3" count="1" selected="0">
            <x v="568"/>
          </reference>
          <reference field="4" count="1">
            <x v="571"/>
          </reference>
        </references>
      </pivotArea>
    </format>
    <format dxfId="3818">
      <pivotArea dataOnly="0" labelOnly="1" fieldPosition="0">
        <references count="5">
          <reference field="0" count="1" selected="0">
            <x v="91"/>
          </reference>
          <reference field="1" count="1" selected="0">
            <x v="566"/>
          </reference>
          <reference field="2" count="1" selected="0">
            <x v="567"/>
          </reference>
          <reference field="3" count="1" selected="0">
            <x v="569"/>
          </reference>
          <reference field="4" count="1">
            <x v="572"/>
          </reference>
        </references>
      </pivotArea>
    </format>
    <format dxfId="3817">
      <pivotArea dataOnly="0" labelOnly="1" fieldPosition="0">
        <references count="5">
          <reference field="0" count="1" selected="0">
            <x v="92"/>
          </reference>
          <reference field="1" count="1" selected="0">
            <x v="567"/>
          </reference>
          <reference field="2" count="1" selected="0">
            <x v="568"/>
          </reference>
          <reference field="3" count="1" selected="0">
            <x v="570"/>
          </reference>
          <reference field="4" count="1">
            <x v="573"/>
          </reference>
        </references>
      </pivotArea>
    </format>
    <format dxfId="3816">
      <pivotArea dataOnly="0" labelOnly="1" fieldPosition="0">
        <references count="5">
          <reference field="0" count="1" selected="0">
            <x v="93"/>
          </reference>
          <reference field="1" count="1" selected="0">
            <x v="568"/>
          </reference>
          <reference field="2" count="1" selected="0">
            <x v="569"/>
          </reference>
          <reference field="3" count="1" selected="0">
            <x v="571"/>
          </reference>
          <reference field="4" count="1">
            <x v="574"/>
          </reference>
        </references>
      </pivotArea>
    </format>
    <format dxfId="3815">
      <pivotArea dataOnly="0" labelOnly="1" fieldPosition="0">
        <references count="5">
          <reference field="0" count="1" selected="0">
            <x v="94"/>
          </reference>
          <reference field="1" count="1" selected="0">
            <x v="569"/>
          </reference>
          <reference field="2" count="1" selected="0">
            <x v="570"/>
          </reference>
          <reference field="3" count="1" selected="0">
            <x v="572"/>
          </reference>
          <reference field="4" count="1">
            <x v="575"/>
          </reference>
        </references>
      </pivotArea>
    </format>
    <format dxfId="3814">
      <pivotArea dataOnly="0" labelOnly="1" fieldPosition="0">
        <references count="5">
          <reference field="0" count="1" selected="0">
            <x v="95"/>
          </reference>
          <reference field="1" count="1" selected="0">
            <x v="570"/>
          </reference>
          <reference field="2" count="1" selected="0">
            <x v="571"/>
          </reference>
          <reference field="3" count="1" selected="0">
            <x v="573"/>
          </reference>
          <reference field="4" count="1">
            <x v="576"/>
          </reference>
        </references>
      </pivotArea>
    </format>
    <format dxfId="3813">
      <pivotArea dataOnly="0" labelOnly="1" fieldPosition="0">
        <references count="5">
          <reference field="0" count="1" selected="0">
            <x v="96"/>
          </reference>
          <reference field="1" count="1" selected="0">
            <x v="571"/>
          </reference>
          <reference field="2" count="1" selected="0">
            <x v="572"/>
          </reference>
          <reference field="3" count="1" selected="0">
            <x v="574"/>
          </reference>
          <reference field="4" count="1">
            <x v="577"/>
          </reference>
        </references>
      </pivotArea>
    </format>
    <format dxfId="3812">
      <pivotArea dataOnly="0" labelOnly="1" fieldPosition="0">
        <references count="5">
          <reference field="0" count="1" selected="0">
            <x v="97"/>
          </reference>
          <reference field="1" count="1" selected="0">
            <x v="572"/>
          </reference>
          <reference field="2" count="1" selected="0">
            <x v="573"/>
          </reference>
          <reference field="3" count="1" selected="0">
            <x v="575"/>
          </reference>
          <reference field="4" count="1">
            <x v="578"/>
          </reference>
        </references>
      </pivotArea>
    </format>
    <format dxfId="3811">
      <pivotArea dataOnly="0" labelOnly="1" fieldPosition="0">
        <references count="5">
          <reference field="0" count="1" selected="0">
            <x v="98"/>
          </reference>
          <reference field="1" count="1" selected="0">
            <x v="573"/>
          </reference>
          <reference field="2" count="1" selected="0">
            <x v="574"/>
          </reference>
          <reference field="3" count="1" selected="0">
            <x v="576"/>
          </reference>
          <reference field="4" count="1">
            <x v="579"/>
          </reference>
        </references>
      </pivotArea>
    </format>
    <format dxfId="3810">
      <pivotArea dataOnly="0" labelOnly="1" fieldPosition="0">
        <references count="5">
          <reference field="0" count="1" selected="0">
            <x v="99"/>
          </reference>
          <reference field="1" count="1" selected="0">
            <x v="574"/>
          </reference>
          <reference field="2" count="1" selected="0">
            <x v="575"/>
          </reference>
          <reference field="3" count="1" selected="0">
            <x v="577"/>
          </reference>
          <reference field="4" count="1">
            <x v="580"/>
          </reference>
        </references>
      </pivotArea>
    </format>
    <format dxfId="3809">
      <pivotArea dataOnly="0" labelOnly="1" fieldPosition="0">
        <references count="5">
          <reference field="0" count="1" selected="0">
            <x v="100"/>
          </reference>
          <reference field="1" count="1" selected="0">
            <x v="575"/>
          </reference>
          <reference field="2" count="1" selected="0">
            <x v="576"/>
          </reference>
          <reference field="3" count="1" selected="0">
            <x v="578"/>
          </reference>
          <reference field="4" count="1">
            <x v="581"/>
          </reference>
        </references>
      </pivotArea>
    </format>
    <format dxfId="3808">
      <pivotArea dataOnly="0" labelOnly="1" fieldPosition="0">
        <references count="5">
          <reference field="0" count="1" selected="0">
            <x v="101"/>
          </reference>
          <reference field="1" count="1" selected="0">
            <x v="576"/>
          </reference>
          <reference field="2" count="1" selected="0">
            <x v="577"/>
          </reference>
          <reference field="3" count="1" selected="0">
            <x v="579"/>
          </reference>
          <reference field="4" count="1">
            <x v="582"/>
          </reference>
        </references>
      </pivotArea>
    </format>
    <format dxfId="3807">
      <pivotArea dataOnly="0" labelOnly="1" fieldPosition="0">
        <references count="5">
          <reference field="0" count="1" selected="0">
            <x v="102"/>
          </reference>
          <reference field="1" count="1" selected="0">
            <x v="577"/>
          </reference>
          <reference field="2" count="1" selected="0">
            <x v="578"/>
          </reference>
          <reference field="3" count="1" selected="0">
            <x v="580"/>
          </reference>
          <reference field="4" count="1">
            <x v="583"/>
          </reference>
        </references>
      </pivotArea>
    </format>
    <format dxfId="3806">
      <pivotArea dataOnly="0" labelOnly="1" fieldPosition="0">
        <references count="5">
          <reference field="0" count="1" selected="0">
            <x v="103"/>
          </reference>
          <reference field="1" count="1" selected="0">
            <x v="578"/>
          </reference>
          <reference field="2" count="1" selected="0">
            <x v="579"/>
          </reference>
          <reference field="3" count="1" selected="0">
            <x v="581"/>
          </reference>
          <reference field="4" count="1">
            <x v="584"/>
          </reference>
        </references>
      </pivotArea>
    </format>
    <format dxfId="3805">
      <pivotArea dataOnly="0" labelOnly="1" fieldPosition="0">
        <references count="5">
          <reference field="0" count="1" selected="0">
            <x v="104"/>
          </reference>
          <reference field="1" count="1" selected="0">
            <x v="579"/>
          </reference>
          <reference field="2" count="1" selected="0">
            <x v="580"/>
          </reference>
          <reference field="3" count="1" selected="0">
            <x v="582"/>
          </reference>
          <reference field="4" count="1">
            <x v="585"/>
          </reference>
        </references>
      </pivotArea>
    </format>
    <format dxfId="3804">
      <pivotArea dataOnly="0" labelOnly="1" fieldPosition="0">
        <references count="5">
          <reference field="0" count="1" selected="0">
            <x v="105"/>
          </reference>
          <reference field="1" count="1" selected="0">
            <x v="580"/>
          </reference>
          <reference field="2" count="1" selected="0">
            <x v="581"/>
          </reference>
          <reference field="3" count="1" selected="0">
            <x v="583"/>
          </reference>
          <reference field="4" count="1">
            <x v="586"/>
          </reference>
        </references>
      </pivotArea>
    </format>
    <format dxfId="3803">
      <pivotArea dataOnly="0" labelOnly="1" fieldPosition="0">
        <references count="5">
          <reference field="0" count="1" selected="0">
            <x v="106"/>
          </reference>
          <reference field="1" count="1" selected="0">
            <x v="581"/>
          </reference>
          <reference field="2" count="1" selected="0">
            <x v="582"/>
          </reference>
          <reference field="3" count="1" selected="0">
            <x v="584"/>
          </reference>
          <reference field="4" count="1">
            <x v="587"/>
          </reference>
        </references>
      </pivotArea>
    </format>
    <format dxfId="3802">
      <pivotArea dataOnly="0" labelOnly="1" fieldPosition="0">
        <references count="5">
          <reference field="0" count="1" selected="0">
            <x v="107"/>
          </reference>
          <reference field="1" count="1" selected="0">
            <x v="582"/>
          </reference>
          <reference field="2" count="1" selected="0">
            <x v="583"/>
          </reference>
          <reference field="3" count="1" selected="0">
            <x v="585"/>
          </reference>
          <reference field="4" count="1">
            <x v="588"/>
          </reference>
        </references>
      </pivotArea>
    </format>
    <format dxfId="3801">
      <pivotArea dataOnly="0" labelOnly="1" fieldPosition="0">
        <references count="5">
          <reference field="0" count="1" selected="0">
            <x v="108"/>
          </reference>
          <reference field="1" count="1" selected="0">
            <x v="583"/>
          </reference>
          <reference field="2" count="1" selected="0">
            <x v="584"/>
          </reference>
          <reference field="3" count="1" selected="0">
            <x v="586"/>
          </reference>
          <reference field="4" count="1">
            <x v="589"/>
          </reference>
        </references>
      </pivotArea>
    </format>
    <format dxfId="3800">
      <pivotArea dataOnly="0" labelOnly="1" fieldPosition="0">
        <references count="5">
          <reference field="0" count="1" selected="0">
            <x v="109"/>
          </reference>
          <reference field="1" count="1" selected="0">
            <x v="584"/>
          </reference>
          <reference field="2" count="1" selected="0">
            <x v="585"/>
          </reference>
          <reference field="3" count="1" selected="0">
            <x v="587"/>
          </reference>
          <reference field="4" count="1">
            <x v="590"/>
          </reference>
        </references>
      </pivotArea>
    </format>
    <format dxfId="3799">
      <pivotArea dataOnly="0" labelOnly="1" fieldPosition="0">
        <references count="5">
          <reference field="0" count="1" selected="0">
            <x v="110"/>
          </reference>
          <reference field="1" count="1" selected="0">
            <x v="585"/>
          </reference>
          <reference field="2" count="1" selected="0">
            <x v="586"/>
          </reference>
          <reference field="3" count="1" selected="0">
            <x v="588"/>
          </reference>
          <reference field="4" count="1">
            <x v="591"/>
          </reference>
        </references>
      </pivotArea>
    </format>
    <format dxfId="3798">
      <pivotArea dataOnly="0" labelOnly="1" fieldPosition="0">
        <references count="5">
          <reference field="0" count="1" selected="0">
            <x v="111"/>
          </reference>
          <reference field="1" count="1" selected="0">
            <x v="586"/>
          </reference>
          <reference field="2" count="1" selected="0">
            <x v="587"/>
          </reference>
          <reference field="3" count="1" selected="0">
            <x v="589"/>
          </reference>
          <reference field="4" count="1">
            <x v="592"/>
          </reference>
        </references>
      </pivotArea>
    </format>
    <format dxfId="3797">
      <pivotArea dataOnly="0" labelOnly="1" fieldPosition="0">
        <references count="5">
          <reference field="0" count="1" selected="0">
            <x v="112"/>
          </reference>
          <reference field="1" count="1" selected="0">
            <x v="587"/>
          </reference>
          <reference field="2" count="1" selected="0">
            <x v="588"/>
          </reference>
          <reference field="3" count="1" selected="0">
            <x v="590"/>
          </reference>
          <reference field="4" count="1">
            <x v="593"/>
          </reference>
        </references>
      </pivotArea>
    </format>
    <format dxfId="3796">
      <pivotArea dataOnly="0" labelOnly="1" fieldPosition="0">
        <references count="5">
          <reference field="0" count="1" selected="0">
            <x v="113"/>
          </reference>
          <reference field="1" count="1" selected="0">
            <x v="588"/>
          </reference>
          <reference field="2" count="1" selected="0">
            <x v="589"/>
          </reference>
          <reference field="3" count="1" selected="0">
            <x v="591"/>
          </reference>
          <reference field="4" count="1">
            <x v="594"/>
          </reference>
        </references>
      </pivotArea>
    </format>
    <format dxfId="3795">
      <pivotArea dataOnly="0" labelOnly="1" fieldPosition="0">
        <references count="5">
          <reference field="0" count="1" selected="0">
            <x v="114"/>
          </reference>
          <reference field="1" count="1" selected="0">
            <x v="589"/>
          </reference>
          <reference field="2" count="1" selected="0">
            <x v="590"/>
          </reference>
          <reference field="3" count="1" selected="0">
            <x v="592"/>
          </reference>
          <reference field="4" count="1">
            <x v="595"/>
          </reference>
        </references>
      </pivotArea>
    </format>
    <format dxfId="3794">
      <pivotArea dataOnly="0" labelOnly="1" fieldPosition="0">
        <references count="5">
          <reference field="0" count="1" selected="0">
            <x v="115"/>
          </reference>
          <reference field="1" count="1" selected="0">
            <x v="590"/>
          </reference>
          <reference field="2" count="1" selected="0">
            <x v="591"/>
          </reference>
          <reference field="3" count="1" selected="0">
            <x v="593"/>
          </reference>
          <reference field="4" count="1">
            <x v="596"/>
          </reference>
        </references>
      </pivotArea>
    </format>
    <format dxfId="3793">
      <pivotArea dataOnly="0" labelOnly="1" fieldPosition="0">
        <references count="5">
          <reference field="0" count="1" selected="0">
            <x v="116"/>
          </reference>
          <reference field="1" count="1" selected="0">
            <x v="591"/>
          </reference>
          <reference field="2" count="1" selected="0">
            <x v="592"/>
          </reference>
          <reference field="3" count="1" selected="0">
            <x v="594"/>
          </reference>
          <reference field="4" count="1">
            <x v="597"/>
          </reference>
        </references>
      </pivotArea>
    </format>
    <format dxfId="3792">
      <pivotArea dataOnly="0" labelOnly="1" fieldPosition="0">
        <references count="5">
          <reference field="0" count="1" selected="0">
            <x v="117"/>
          </reference>
          <reference field="1" count="1" selected="0">
            <x v="592"/>
          </reference>
          <reference field="2" count="1" selected="0">
            <x v="593"/>
          </reference>
          <reference field="3" count="1" selected="0">
            <x v="595"/>
          </reference>
          <reference field="4" count="1">
            <x v="598"/>
          </reference>
        </references>
      </pivotArea>
    </format>
    <format dxfId="3791">
      <pivotArea dataOnly="0" labelOnly="1" fieldPosition="0">
        <references count="5">
          <reference field="0" count="1" selected="0">
            <x v="118"/>
          </reference>
          <reference field="1" count="1" selected="0">
            <x v="593"/>
          </reference>
          <reference field="2" count="1" selected="0">
            <x v="594"/>
          </reference>
          <reference field="3" count="1" selected="0">
            <x v="596"/>
          </reference>
          <reference field="4" count="1">
            <x v="599"/>
          </reference>
        </references>
      </pivotArea>
    </format>
    <format dxfId="3790">
      <pivotArea dataOnly="0" labelOnly="1" fieldPosition="0">
        <references count="5">
          <reference field="0" count="1" selected="0">
            <x v="119"/>
          </reference>
          <reference field="1" count="1" selected="0">
            <x v="594"/>
          </reference>
          <reference field="2" count="1" selected="0">
            <x v="595"/>
          </reference>
          <reference field="3" count="1" selected="0">
            <x v="597"/>
          </reference>
          <reference field="4" count="1">
            <x v="600"/>
          </reference>
        </references>
      </pivotArea>
    </format>
    <format dxfId="3789">
      <pivotArea dataOnly="0" labelOnly="1" fieldPosition="0">
        <references count="5">
          <reference field="0" count="1" selected="0">
            <x v="120"/>
          </reference>
          <reference field="1" count="1" selected="0">
            <x v="595"/>
          </reference>
          <reference field="2" count="1" selected="0">
            <x v="596"/>
          </reference>
          <reference field="3" count="1" selected="0">
            <x v="598"/>
          </reference>
          <reference field="4" count="1">
            <x v="601"/>
          </reference>
        </references>
      </pivotArea>
    </format>
    <format dxfId="3788">
      <pivotArea dataOnly="0" labelOnly="1" fieldPosition="0">
        <references count="5">
          <reference field="0" count="1" selected="0">
            <x v="121"/>
          </reference>
          <reference field="1" count="1" selected="0">
            <x v="596"/>
          </reference>
          <reference field="2" count="1" selected="0">
            <x v="597"/>
          </reference>
          <reference field="3" count="1" selected="0">
            <x v="599"/>
          </reference>
          <reference field="4" count="1">
            <x v="602"/>
          </reference>
        </references>
      </pivotArea>
    </format>
    <format dxfId="3787">
      <pivotArea dataOnly="0" labelOnly="1" fieldPosition="0">
        <references count="5">
          <reference field="0" count="1" selected="0">
            <x v="122"/>
          </reference>
          <reference field="1" count="1" selected="0">
            <x v="597"/>
          </reference>
          <reference field="2" count="1" selected="0">
            <x v="598"/>
          </reference>
          <reference field="3" count="1" selected="0">
            <x v="600"/>
          </reference>
          <reference field="4" count="1">
            <x v="603"/>
          </reference>
        </references>
      </pivotArea>
    </format>
    <format dxfId="3786">
      <pivotArea dataOnly="0" labelOnly="1" fieldPosition="0">
        <references count="5">
          <reference field="0" count="1" selected="0">
            <x v="123"/>
          </reference>
          <reference field="1" count="1" selected="0">
            <x v="598"/>
          </reference>
          <reference field="2" count="1" selected="0">
            <x v="599"/>
          </reference>
          <reference field="3" count="1" selected="0">
            <x v="601"/>
          </reference>
          <reference field="4" count="1">
            <x v="604"/>
          </reference>
        </references>
      </pivotArea>
    </format>
    <format dxfId="3785">
      <pivotArea dataOnly="0" labelOnly="1" fieldPosition="0">
        <references count="5">
          <reference field="0" count="1" selected="0">
            <x v="124"/>
          </reference>
          <reference field="1" count="1" selected="0">
            <x v="599"/>
          </reference>
          <reference field="2" count="1" selected="0">
            <x v="600"/>
          </reference>
          <reference field="3" count="1" selected="0">
            <x v="602"/>
          </reference>
          <reference field="4" count="1">
            <x v="605"/>
          </reference>
        </references>
      </pivotArea>
    </format>
    <format dxfId="3784">
      <pivotArea dataOnly="0" labelOnly="1" fieldPosition="0">
        <references count="5">
          <reference field="0" count="1" selected="0">
            <x v="125"/>
          </reference>
          <reference field="1" count="1" selected="0">
            <x v="600"/>
          </reference>
          <reference field="2" count="1" selected="0">
            <x v="601"/>
          </reference>
          <reference field="3" count="1" selected="0">
            <x v="603"/>
          </reference>
          <reference field="4" count="1">
            <x v="606"/>
          </reference>
        </references>
      </pivotArea>
    </format>
    <format dxfId="3783">
      <pivotArea dataOnly="0" labelOnly="1" fieldPosition="0">
        <references count="5">
          <reference field="0" count="1" selected="0">
            <x v="126"/>
          </reference>
          <reference field="1" count="1" selected="0">
            <x v="601"/>
          </reference>
          <reference field="2" count="1" selected="0">
            <x v="602"/>
          </reference>
          <reference field="3" count="1" selected="0">
            <x v="604"/>
          </reference>
          <reference field="4" count="1">
            <x v="607"/>
          </reference>
        </references>
      </pivotArea>
    </format>
    <format dxfId="3782">
      <pivotArea dataOnly="0" labelOnly="1" fieldPosition="0">
        <references count="5">
          <reference field="0" count="1" selected="0">
            <x v="127"/>
          </reference>
          <reference field="1" count="1" selected="0">
            <x v="602"/>
          </reference>
          <reference field="2" count="1" selected="0">
            <x v="603"/>
          </reference>
          <reference field="3" count="1" selected="0">
            <x v="605"/>
          </reference>
          <reference field="4" count="1">
            <x v="608"/>
          </reference>
        </references>
      </pivotArea>
    </format>
    <format dxfId="3781">
      <pivotArea dataOnly="0" labelOnly="1" fieldPosition="0">
        <references count="5">
          <reference field="0" count="1" selected="0">
            <x v="128"/>
          </reference>
          <reference field="1" count="1" selected="0">
            <x v="603"/>
          </reference>
          <reference field="2" count="1" selected="0">
            <x v="604"/>
          </reference>
          <reference field="3" count="1" selected="0">
            <x v="606"/>
          </reference>
          <reference field="4" count="1">
            <x v="609"/>
          </reference>
        </references>
      </pivotArea>
    </format>
    <format dxfId="3780">
      <pivotArea dataOnly="0" labelOnly="1" fieldPosition="0">
        <references count="5">
          <reference field="0" count="1" selected="0">
            <x v="129"/>
          </reference>
          <reference field="1" count="1" selected="0">
            <x v="604"/>
          </reference>
          <reference field="2" count="1" selected="0">
            <x v="605"/>
          </reference>
          <reference field="3" count="1" selected="0">
            <x v="607"/>
          </reference>
          <reference field="4" count="1">
            <x v="610"/>
          </reference>
        </references>
      </pivotArea>
    </format>
    <format dxfId="3779">
      <pivotArea dataOnly="0" labelOnly="1" fieldPosition="0">
        <references count="5">
          <reference field="0" count="1" selected="0">
            <x v="130"/>
          </reference>
          <reference field="1" count="1" selected="0">
            <x v="605"/>
          </reference>
          <reference field="2" count="1" selected="0">
            <x v="606"/>
          </reference>
          <reference field="3" count="1" selected="0">
            <x v="608"/>
          </reference>
          <reference field="4" count="1">
            <x v="611"/>
          </reference>
        </references>
      </pivotArea>
    </format>
    <format dxfId="3778">
      <pivotArea dataOnly="0" labelOnly="1" fieldPosition="0">
        <references count="5">
          <reference field="0" count="1" selected="0">
            <x v="131"/>
          </reference>
          <reference field="1" count="1" selected="0">
            <x v="606"/>
          </reference>
          <reference field="2" count="1" selected="0">
            <x v="607"/>
          </reference>
          <reference field="3" count="1" selected="0">
            <x v="609"/>
          </reference>
          <reference field="4" count="1">
            <x v="612"/>
          </reference>
        </references>
      </pivotArea>
    </format>
    <format dxfId="3777">
      <pivotArea dataOnly="0" labelOnly="1" fieldPosition="0">
        <references count="5">
          <reference field="0" count="1" selected="0">
            <x v="132"/>
          </reference>
          <reference field="1" count="1" selected="0">
            <x v="607"/>
          </reference>
          <reference field="2" count="1" selected="0">
            <x v="608"/>
          </reference>
          <reference field="3" count="1" selected="0">
            <x v="610"/>
          </reference>
          <reference field="4" count="1">
            <x v="613"/>
          </reference>
        </references>
      </pivotArea>
    </format>
    <format dxfId="3776">
      <pivotArea dataOnly="0" labelOnly="1" fieldPosition="0">
        <references count="5">
          <reference field="0" count="1" selected="0">
            <x v="133"/>
          </reference>
          <reference field="1" count="1" selected="0">
            <x v="608"/>
          </reference>
          <reference field="2" count="1" selected="0">
            <x v="609"/>
          </reference>
          <reference field="3" count="1" selected="0">
            <x v="611"/>
          </reference>
          <reference field="4" count="1">
            <x v="614"/>
          </reference>
        </references>
      </pivotArea>
    </format>
    <format dxfId="3775">
      <pivotArea dataOnly="0" labelOnly="1" fieldPosition="0">
        <references count="5">
          <reference field="0" count="1" selected="0">
            <x v="134"/>
          </reference>
          <reference field="1" count="1" selected="0">
            <x v="609"/>
          </reference>
          <reference field="2" count="1" selected="0">
            <x v="610"/>
          </reference>
          <reference field="3" count="1" selected="0">
            <x v="612"/>
          </reference>
          <reference field="4" count="1">
            <x v="615"/>
          </reference>
        </references>
      </pivotArea>
    </format>
    <format dxfId="3774">
      <pivotArea dataOnly="0" labelOnly="1" fieldPosition="0">
        <references count="5">
          <reference field="0" count="1" selected="0">
            <x v="135"/>
          </reference>
          <reference field="1" count="1" selected="0">
            <x v="610"/>
          </reference>
          <reference field="2" count="1" selected="0">
            <x v="611"/>
          </reference>
          <reference field="3" count="1" selected="0">
            <x v="613"/>
          </reference>
          <reference field="4" count="1">
            <x v="616"/>
          </reference>
        </references>
      </pivotArea>
    </format>
    <format dxfId="3773">
      <pivotArea dataOnly="0" labelOnly="1" fieldPosition="0">
        <references count="5">
          <reference field="0" count="1" selected="0">
            <x v="136"/>
          </reference>
          <reference field="1" count="1" selected="0">
            <x v="611"/>
          </reference>
          <reference field="2" count="1" selected="0">
            <x v="612"/>
          </reference>
          <reference field="3" count="1" selected="0">
            <x v="614"/>
          </reference>
          <reference field="4" count="1">
            <x v="617"/>
          </reference>
        </references>
      </pivotArea>
    </format>
    <format dxfId="3772">
      <pivotArea dataOnly="0" labelOnly="1" fieldPosition="0">
        <references count="5">
          <reference field="0" count="1" selected="0">
            <x v="137"/>
          </reference>
          <reference field="1" count="1" selected="0">
            <x v="612"/>
          </reference>
          <reference field="2" count="1" selected="0">
            <x v="613"/>
          </reference>
          <reference field="3" count="1" selected="0">
            <x v="615"/>
          </reference>
          <reference field="4" count="1">
            <x v="618"/>
          </reference>
        </references>
      </pivotArea>
    </format>
    <format dxfId="3771">
      <pivotArea dataOnly="0" labelOnly="1" fieldPosition="0">
        <references count="5">
          <reference field="0" count="1" selected="0">
            <x v="138"/>
          </reference>
          <reference field="1" count="1" selected="0">
            <x v="613"/>
          </reference>
          <reference field="2" count="1" selected="0">
            <x v="614"/>
          </reference>
          <reference field="3" count="1" selected="0">
            <x v="616"/>
          </reference>
          <reference field="4" count="1">
            <x v="619"/>
          </reference>
        </references>
      </pivotArea>
    </format>
    <format dxfId="3770">
      <pivotArea dataOnly="0" labelOnly="1" fieldPosition="0">
        <references count="5">
          <reference field="0" count="1" selected="0">
            <x v="139"/>
          </reference>
          <reference field="1" count="1" selected="0">
            <x v="614"/>
          </reference>
          <reference field="2" count="1" selected="0">
            <x v="615"/>
          </reference>
          <reference field="3" count="1" selected="0">
            <x v="617"/>
          </reference>
          <reference field="4" count="1">
            <x v="620"/>
          </reference>
        </references>
      </pivotArea>
    </format>
    <format dxfId="3769">
      <pivotArea dataOnly="0" labelOnly="1" fieldPosition="0">
        <references count="5">
          <reference field="0" count="1" selected="0">
            <x v="140"/>
          </reference>
          <reference field="1" count="1" selected="0">
            <x v="615"/>
          </reference>
          <reference field="2" count="1" selected="0">
            <x v="616"/>
          </reference>
          <reference field="3" count="1" selected="0">
            <x v="618"/>
          </reference>
          <reference field="4" count="1">
            <x v="621"/>
          </reference>
        </references>
      </pivotArea>
    </format>
    <format dxfId="3768">
      <pivotArea dataOnly="0" labelOnly="1" fieldPosition="0">
        <references count="5">
          <reference field="0" count="1" selected="0">
            <x v="141"/>
          </reference>
          <reference field="1" count="1" selected="0">
            <x v="616"/>
          </reference>
          <reference field="2" count="1" selected="0">
            <x v="617"/>
          </reference>
          <reference field="3" count="1" selected="0">
            <x v="619"/>
          </reference>
          <reference field="4" count="1">
            <x v="622"/>
          </reference>
        </references>
      </pivotArea>
    </format>
    <format dxfId="3767">
      <pivotArea dataOnly="0" labelOnly="1" fieldPosition="0">
        <references count="5">
          <reference field="0" count="1" selected="0">
            <x v="142"/>
          </reference>
          <reference field="1" count="1" selected="0">
            <x v="617"/>
          </reference>
          <reference field="2" count="1" selected="0">
            <x v="618"/>
          </reference>
          <reference field="3" count="1" selected="0">
            <x v="620"/>
          </reference>
          <reference field="4" count="1">
            <x v="623"/>
          </reference>
        </references>
      </pivotArea>
    </format>
    <format dxfId="3766">
      <pivotArea dataOnly="0" labelOnly="1" fieldPosition="0">
        <references count="5">
          <reference field="0" count="1" selected="0">
            <x v="143"/>
          </reference>
          <reference field="1" count="1" selected="0">
            <x v="618"/>
          </reference>
          <reference field="2" count="1" selected="0">
            <x v="619"/>
          </reference>
          <reference field="3" count="1" selected="0">
            <x v="621"/>
          </reference>
          <reference field="4" count="1">
            <x v="624"/>
          </reference>
        </references>
      </pivotArea>
    </format>
    <format dxfId="3765">
      <pivotArea dataOnly="0" labelOnly="1" fieldPosition="0">
        <references count="5">
          <reference field="0" count="1" selected="0">
            <x v="144"/>
          </reference>
          <reference field="1" count="1" selected="0">
            <x v="619"/>
          </reference>
          <reference field="2" count="1" selected="0">
            <x v="620"/>
          </reference>
          <reference field="3" count="1" selected="0">
            <x v="622"/>
          </reference>
          <reference field="4" count="1">
            <x v="625"/>
          </reference>
        </references>
      </pivotArea>
    </format>
    <format dxfId="3764">
      <pivotArea dataOnly="0" labelOnly="1" fieldPosition="0">
        <references count="5">
          <reference field="0" count="1" selected="0">
            <x v="145"/>
          </reference>
          <reference field="1" count="1" selected="0">
            <x v="620"/>
          </reference>
          <reference field="2" count="1" selected="0">
            <x v="621"/>
          </reference>
          <reference field="3" count="1" selected="0">
            <x v="623"/>
          </reference>
          <reference field="4" count="1">
            <x v="626"/>
          </reference>
        </references>
      </pivotArea>
    </format>
    <format dxfId="3763">
      <pivotArea dataOnly="0" labelOnly="1" fieldPosition="0">
        <references count="5">
          <reference field="0" count="1" selected="0">
            <x v="146"/>
          </reference>
          <reference field="1" count="1" selected="0">
            <x v="621"/>
          </reference>
          <reference field="2" count="1" selected="0">
            <x v="622"/>
          </reference>
          <reference field="3" count="1" selected="0">
            <x v="624"/>
          </reference>
          <reference field="4" count="1">
            <x v="627"/>
          </reference>
        </references>
      </pivotArea>
    </format>
    <format dxfId="3762">
      <pivotArea dataOnly="0" labelOnly="1" fieldPosition="0">
        <references count="5">
          <reference field="0" count="1" selected="0">
            <x v="147"/>
          </reference>
          <reference field="1" count="1" selected="0">
            <x v="622"/>
          </reference>
          <reference field="2" count="1" selected="0">
            <x v="623"/>
          </reference>
          <reference field="3" count="1" selected="0">
            <x v="625"/>
          </reference>
          <reference field="4" count="1">
            <x v="628"/>
          </reference>
        </references>
      </pivotArea>
    </format>
    <format dxfId="3761">
      <pivotArea dataOnly="0" labelOnly="1" fieldPosition="0">
        <references count="5">
          <reference field="0" count="1" selected="0">
            <x v="148"/>
          </reference>
          <reference field="1" count="1" selected="0">
            <x v="623"/>
          </reference>
          <reference field="2" count="1" selected="0">
            <x v="624"/>
          </reference>
          <reference field="3" count="1" selected="0">
            <x v="626"/>
          </reference>
          <reference field="4" count="1">
            <x v="629"/>
          </reference>
        </references>
      </pivotArea>
    </format>
    <format dxfId="3760">
      <pivotArea dataOnly="0" labelOnly="1" fieldPosition="0">
        <references count="5">
          <reference field="0" count="1" selected="0">
            <x v="149"/>
          </reference>
          <reference field="1" count="1" selected="0">
            <x v="624"/>
          </reference>
          <reference field="2" count="1" selected="0">
            <x v="625"/>
          </reference>
          <reference field="3" count="1" selected="0">
            <x v="627"/>
          </reference>
          <reference field="4" count="1">
            <x v="630"/>
          </reference>
        </references>
      </pivotArea>
    </format>
    <format dxfId="3759">
      <pivotArea dataOnly="0" labelOnly="1" fieldPosition="0">
        <references count="5">
          <reference field="0" count="1" selected="0">
            <x v="150"/>
          </reference>
          <reference field="1" count="1" selected="0">
            <x v="625"/>
          </reference>
          <reference field="2" count="1" selected="0">
            <x v="626"/>
          </reference>
          <reference field="3" count="1" selected="0">
            <x v="628"/>
          </reference>
          <reference field="4" count="1">
            <x v="631"/>
          </reference>
        </references>
      </pivotArea>
    </format>
    <format dxfId="3758">
      <pivotArea dataOnly="0" labelOnly="1" fieldPosition="0">
        <references count="5">
          <reference field="0" count="1" selected="0">
            <x v="151"/>
          </reference>
          <reference field="1" count="1" selected="0">
            <x v="626"/>
          </reference>
          <reference field="2" count="1" selected="0">
            <x v="627"/>
          </reference>
          <reference field="3" count="1" selected="0">
            <x v="629"/>
          </reference>
          <reference field="4" count="1">
            <x v="632"/>
          </reference>
        </references>
      </pivotArea>
    </format>
    <format dxfId="3757">
      <pivotArea dataOnly="0" labelOnly="1" fieldPosition="0">
        <references count="5">
          <reference field="0" count="1" selected="0">
            <x v="152"/>
          </reference>
          <reference field="1" count="1" selected="0">
            <x v="627"/>
          </reference>
          <reference field="2" count="1" selected="0">
            <x v="628"/>
          </reference>
          <reference field="3" count="1" selected="0">
            <x v="630"/>
          </reference>
          <reference field="4" count="1">
            <x v="633"/>
          </reference>
        </references>
      </pivotArea>
    </format>
    <format dxfId="3756">
      <pivotArea dataOnly="0" labelOnly="1" fieldPosition="0">
        <references count="5">
          <reference field="0" count="1" selected="0">
            <x v="153"/>
          </reference>
          <reference field="1" count="1" selected="0">
            <x v="628"/>
          </reference>
          <reference field="2" count="1" selected="0">
            <x v="629"/>
          </reference>
          <reference field="3" count="1" selected="0">
            <x v="631"/>
          </reference>
          <reference field="4" count="1">
            <x v="634"/>
          </reference>
        </references>
      </pivotArea>
    </format>
    <format dxfId="3755">
      <pivotArea dataOnly="0" labelOnly="1" fieldPosition="0">
        <references count="5">
          <reference field="0" count="1" selected="0">
            <x v="154"/>
          </reference>
          <reference field="1" count="1" selected="0">
            <x v="629"/>
          </reference>
          <reference field="2" count="1" selected="0">
            <x v="630"/>
          </reference>
          <reference field="3" count="1" selected="0">
            <x v="632"/>
          </reference>
          <reference field="4" count="1">
            <x v="635"/>
          </reference>
        </references>
      </pivotArea>
    </format>
    <format dxfId="3754">
      <pivotArea dataOnly="0" labelOnly="1" fieldPosition="0">
        <references count="5">
          <reference field="0" count="1" selected="0">
            <x v="155"/>
          </reference>
          <reference field="1" count="1" selected="0">
            <x v="630"/>
          </reference>
          <reference field="2" count="1" selected="0">
            <x v="631"/>
          </reference>
          <reference field="3" count="1" selected="0">
            <x v="633"/>
          </reference>
          <reference field="4" count="1">
            <x v="636"/>
          </reference>
        </references>
      </pivotArea>
    </format>
    <format dxfId="3753">
      <pivotArea dataOnly="0" labelOnly="1" fieldPosition="0">
        <references count="5">
          <reference field="0" count="1" selected="0">
            <x v="156"/>
          </reference>
          <reference field="1" count="1" selected="0">
            <x v="631"/>
          </reference>
          <reference field="2" count="1" selected="0">
            <x v="632"/>
          </reference>
          <reference field="3" count="1" selected="0">
            <x v="634"/>
          </reference>
          <reference field="4" count="1">
            <x v="637"/>
          </reference>
        </references>
      </pivotArea>
    </format>
    <format dxfId="3752">
      <pivotArea dataOnly="0" labelOnly="1" fieldPosition="0">
        <references count="5">
          <reference field="0" count="1" selected="0">
            <x v="157"/>
          </reference>
          <reference field="1" count="1" selected="0">
            <x v="632"/>
          </reference>
          <reference field="2" count="1" selected="0">
            <x v="633"/>
          </reference>
          <reference field="3" count="1" selected="0">
            <x v="635"/>
          </reference>
          <reference field="4" count="1">
            <x v="638"/>
          </reference>
        </references>
      </pivotArea>
    </format>
    <format dxfId="3751">
      <pivotArea dataOnly="0" labelOnly="1" fieldPosition="0">
        <references count="5">
          <reference field="0" count="1" selected="0">
            <x v="158"/>
          </reference>
          <reference field="1" count="1" selected="0">
            <x v="633"/>
          </reference>
          <reference field="2" count="1" selected="0">
            <x v="634"/>
          </reference>
          <reference field="3" count="1" selected="0">
            <x v="636"/>
          </reference>
          <reference field="4" count="1">
            <x v="639"/>
          </reference>
        </references>
      </pivotArea>
    </format>
    <format dxfId="3750">
      <pivotArea dataOnly="0" labelOnly="1" fieldPosition="0">
        <references count="5">
          <reference field="0" count="1" selected="0">
            <x v="159"/>
          </reference>
          <reference field="1" count="1" selected="0">
            <x v="634"/>
          </reference>
          <reference field="2" count="1" selected="0">
            <x v="635"/>
          </reference>
          <reference field="3" count="1" selected="0">
            <x v="637"/>
          </reference>
          <reference field="4" count="1">
            <x v="640"/>
          </reference>
        </references>
      </pivotArea>
    </format>
    <format dxfId="3749">
      <pivotArea dataOnly="0" labelOnly="1" fieldPosition="0">
        <references count="5">
          <reference field="0" count="1" selected="0">
            <x v="160"/>
          </reference>
          <reference field="1" count="1" selected="0">
            <x v="635"/>
          </reference>
          <reference field="2" count="1" selected="0">
            <x v="636"/>
          </reference>
          <reference field="3" count="1" selected="0">
            <x v="638"/>
          </reference>
          <reference field="4" count="1">
            <x v="641"/>
          </reference>
        </references>
      </pivotArea>
    </format>
    <format dxfId="3748">
      <pivotArea dataOnly="0" labelOnly="1" fieldPosition="0">
        <references count="5">
          <reference field="0" count="1" selected="0">
            <x v="161"/>
          </reference>
          <reference field="1" count="1" selected="0">
            <x v="636"/>
          </reference>
          <reference field="2" count="1" selected="0">
            <x v="637"/>
          </reference>
          <reference field="3" count="1" selected="0">
            <x v="639"/>
          </reference>
          <reference field="4" count="1">
            <x v="642"/>
          </reference>
        </references>
      </pivotArea>
    </format>
    <format dxfId="3747">
      <pivotArea dataOnly="0" labelOnly="1" fieldPosition="0">
        <references count="5">
          <reference field="0" count="1" selected="0">
            <x v="162"/>
          </reference>
          <reference field="1" count="1" selected="0">
            <x v="637"/>
          </reference>
          <reference field="2" count="1" selected="0">
            <x v="638"/>
          </reference>
          <reference field="3" count="1" selected="0">
            <x v="640"/>
          </reference>
          <reference field="4" count="1">
            <x v="643"/>
          </reference>
        </references>
      </pivotArea>
    </format>
    <format dxfId="3746">
      <pivotArea dataOnly="0" labelOnly="1" fieldPosition="0">
        <references count="5">
          <reference field="0" count="1" selected="0">
            <x v="163"/>
          </reference>
          <reference field="1" count="1" selected="0">
            <x v="638"/>
          </reference>
          <reference field="2" count="1" selected="0">
            <x v="639"/>
          </reference>
          <reference field="3" count="1" selected="0">
            <x v="641"/>
          </reference>
          <reference field="4" count="1">
            <x v="644"/>
          </reference>
        </references>
      </pivotArea>
    </format>
    <format dxfId="3745">
      <pivotArea dataOnly="0" labelOnly="1" fieldPosition="0">
        <references count="5">
          <reference field="0" count="1" selected="0">
            <x v="164"/>
          </reference>
          <reference field="1" count="1" selected="0">
            <x v="639"/>
          </reference>
          <reference field="2" count="1" selected="0">
            <x v="640"/>
          </reference>
          <reference field="3" count="1" selected="0">
            <x v="642"/>
          </reference>
          <reference field="4" count="1">
            <x v="645"/>
          </reference>
        </references>
      </pivotArea>
    </format>
    <format dxfId="3744">
      <pivotArea dataOnly="0" labelOnly="1" fieldPosition="0">
        <references count="5">
          <reference field="0" count="1" selected="0">
            <x v="165"/>
          </reference>
          <reference field="1" count="1" selected="0">
            <x v="640"/>
          </reference>
          <reference field="2" count="1" selected="0">
            <x v="641"/>
          </reference>
          <reference field="3" count="1" selected="0">
            <x v="643"/>
          </reference>
          <reference field="4" count="1">
            <x v="646"/>
          </reference>
        </references>
      </pivotArea>
    </format>
    <format dxfId="3743">
      <pivotArea dataOnly="0" labelOnly="1" fieldPosition="0">
        <references count="5">
          <reference field="0" count="1" selected="0">
            <x v="166"/>
          </reference>
          <reference field="1" count="1" selected="0">
            <x v="641"/>
          </reference>
          <reference field="2" count="1" selected="0">
            <x v="642"/>
          </reference>
          <reference field="3" count="1" selected="0">
            <x v="644"/>
          </reference>
          <reference field="4" count="1">
            <x v="647"/>
          </reference>
        </references>
      </pivotArea>
    </format>
    <format dxfId="3742">
      <pivotArea dataOnly="0" labelOnly="1" fieldPosition="0">
        <references count="5">
          <reference field="0" count="1" selected="0">
            <x v="167"/>
          </reference>
          <reference field="1" count="1" selected="0">
            <x v="642"/>
          </reference>
          <reference field="2" count="1" selected="0">
            <x v="643"/>
          </reference>
          <reference field="3" count="1" selected="0">
            <x v="645"/>
          </reference>
          <reference field="4" count="1">
            <x v="648"/>
          </reference>
        </references>
      </pivotArea>
    </format>
    <format dxfId="3741">
      <pivotArea dataOnly="0" labelOnly="1" fieldPosition="0">
        <references count="5">
          <reference field="0" count="1" selected="0">
            <x v="168"/>
          </reference>
          <reference field="1" count="1" selected="0">
            <x v="643"/>
          </reference>
          <reference field="2" count="1" selected="0">
            <x v="644"/>
          </reference>
          <reference field="3" count="1" selected="0">
            <x v="646"/>
          </reference>
          <reference field="4" count="1">
            <x v="649"/>
          </reference>
        </references>
      </pivotArea>
    </format>
    <format dxfId="3740">
      <pivotArea dataOnly="0" labelOnly="1" fieldPosition="0">
        <references count="5">
          <reference field="0" count="1" selected="0">
            <x v="169"/>
          </reference>
          <reference field="1" count="1" selected="0">
            <x v="644"/>
          </reference>
          <reference field="2" count="1" selected="0">
            <x v="645"/>
          </reference>
          <reference field="3" count="1" selected="0">
            <x v="647"/>
          </reference>
          <reference field="4" count="1">
            <x v="650"/>
          </reference>
        </references>
      </pivotArea>
    </format>
    <format dxfId="3739">
      <pivotArea dataOnly="0" labelOnly="1" fieldPosition="0">
        <references count="5">
          <reference field="0" count="1" selected="0">
            <x v="170"/>
          </reference>
          <reference field="1" count="1" selected="0">
            <x v="645"/>
          </reference>
          <reference field="2" count="1" selected="0">
            <x v="646"/>
          </reference>
          <reference field="3" count="1" selected="0">
            <x v="648"/>
          </reference>
          <reference field="4" count="1">
            <x v="651"/>
          </reference>
        </references>
      </pivotArea>
    </format>
    <format dxfId="3738">
      <pivotArea dataOnly="0" labelOnly="1" fieldPosition="0">
        <references count="5">
          <reference field="0" count="1" selected="0">
            <x v="171"/>
          </reference>
          <reference field="1" count="1" selected="0">
            <x v="646"/>
          </reference>
          <reference field="2" count="1" selected="0">
            <x v="647"/>
          </reference>
          <reference field="3" count="1" selected="0">
            <x v="649"/>
          </reference>
          <reference field="4" count="1">
            <x v="652"/>
          </reference>
        </references>
      </pivotArea>
    </format>
    <format dxfId="3737">
      <pivotArea dataOnly="0" labelOnly="1" fieldPosition="0">
        <references count="5">
          <reference field="0" count="1" selected="0">
            <x v="172"/>
          </reference>
          <reference field="1" count="1" selected="0">
            <x v="647"/>
          </reference>
          <reference field="2" count="1" selected="0">
            <x v="648"/>
          </reference>
          <reference field="3" count="1" selected="0">
            <x v="650"/>
          </reference>
          <reference field="4" count="1">
            <x v="653"/>
          </reference>
        </references>
      </pivotArea>
    </format>
    <format dxfId="3736">
      <pivotArea dataOnly="0" labelOnly="1" fieldPosition="0">
        <references count="5">
          <reference field="0" count="1" selected="0">
            <x v="173"/>
          </reference>
          <reference field="1" count="1" selected="0">
            <x v="648"/>
          </reference>
          <reference field="2" count="1" selected="0">
            <x v="649"/>
          </reference>
          <reference field="3" count="1" selected="0">
            <x v="651"/>
          </reference>
          <reference field="4" count="1">
            <x v="654"/>
          </reference>
        </references>
      </pivotArea>
    </format>
    <format dxfId="3735">
      <pivotArea dataOnly="0" labelOnly="1" fieldPosition="0">
        <references count="5">
          <reference field="0" count="1" selected="0">
            <x v="174"/>
          </reference>
          <reference field="1" count="1" selected="0">
            <x v="649"/>
          </reference>
          <reference field="2" count="1" selected="0">
            <x v="650"/>
          </reference>
          <reference field="3" count="1" selected="0">
            <x v="652"/>
          </reference>
          <reference field="4" count="1">
            <x v="655"/>
          </reference>
        </references>
      </pivotArea>
    </format>
    <format dxfId="3734">
      <pivotArea dataOnly="0" labelOnly="1" fieldPosition="0">
        <references count="5">
          <reference field="0" count="1" selected="0">
            <x v="175"/>
          </reference>
          <reference field="1" count="1" selected="0">
            <x v="650"/>
          </reference>
          <reference field="2" count="1" selected="0">
            <x v="651"/>
          </reference>
          <reference field="3" count="1" selected="0">
            <x v="653"/>
          </reference>
          <reference field="4" count="1">
            <x v="656"/>
          </reference>
        </references>
      </pivotArea>
    </format>
    <format dxfId="3733">
      <pivotArea dataOnly="0" labelOnly="1" fieldPosition="0">
        <references count="5">
          <reference field="0" count="1" selected="0">
            <x v="176"/>
          </reference>
          <reference field="1" count="1" selected="0">
            <x v="651"/>
          </reference>
          <reference field="2" count="1" selected="0">
            <x v="652"/>
          </reference>
          <reference field="3" count="1" selected="0">
            <x v="654"/>
          </reference>
          <reference field="4" count="1">
            <x v="657"/>
          </reference>
        </references>
      </pivotArea>
    </format>
    <format dxfId="3732">
      <pivotArea dataOnly="0" labelOnly="1" fieldPosition="0">
        <references count="5">
          <reference field="0" count="1" selected="0">
            <x v="177"/>
          </reference>
          <reference field="1" count="1" selected="0">
            <x v="652"/>
          </reference>
          <reference field="2" count="1" selected="0">
            <x v="653"/>
          </reference>
          <reference field="3" count="1" selected="0">
            <x v="655"/>
          </reference>
          <reference field="4" count="1">
            <x v="658"/>
          </reference>
        </references>
      </pivotArea>
    </format>
    <format dxfId="3731">
      <pivotArea dataOnly="0" labelOnly="1" fieldPosition="0">
        <references count="5">
          <reference field="0" count="1" selected="0">
            <x v="178"/>
          </reference>
          <reference field="1" count="1" selected="0">
            <x v="653"/>
          </reference>
          <reference field="2" count="1" selected="0">
            <x v="654"/>
          </reference>
          <reference field="3" count="1" selected="0">
            <x v="656"/>
          </reference>
          <reference field="4" count="1">
            <x v="659"/>
          </reference>
        </references>
      </pivotArea>
    </format>
    <format dxfId="3730">
      <pivotArea dataOnly="0" labelOnly="1" fieldPosition="0">
        <references count="5">
          <reference field="0" count="1" selected="0">
            <x v="179"/>
          </reference>
          <reference field="1" count="1" selected="0">
            <x v="654"/>
          </reference>
          <reference field="2" count="1" selected="0">
            <x v="655"/>
          </reference>
          <reference field="3" count="1" selected="0">
            <x v="657"/>
          </reference>
          <reference field="4" count="1">
            <x v="660"/>
          </reference>
        </references>
      </pivotArea>
    </format>
    <format dxfId="3729">
      <pivotArea dataOnly="0" labelOnly="1" fieldPosition="0">
        <references count="5">
          <reference field="0" count="1" selected="0">
            <x v="180"/>
          </reference>
          <reference field="1" count="1" selected="0">
            <x v="655"/>
          </reference>
          <reference field="2" count="1" selected="0">
            <x v="656"/>
          </reference>
          <reference field="3" count="1" selected="0">
            <x v="658"/>
          </reference>
          <reference field="4" count="1">
            <x v="661"/>
          </reference>
        </references>
      </pivotArea>
    </format>
    <format dxfId="3728">
      <pivotArea dataOnly="0" labelOnly="1" fieldPosition="0">
        <references count="5">
          <reference field="0" count="1" selected="0">
            <x v="181"/>
          </reference>
          <reference field="1" count="1" selected="0">
            <x v="656"/>
          </reference>
          <reference field="2" count="1" selected="0">
            <x v="657"/>
          </reference>
          <reference field="3" count="1" selected="0">
            <x v="659"/>
          </reference>
          <reference field="4" count="1">
            <x v="662"/>
          </reference>
        </references>
      </pivotArea>
    </format>
    <format dxfId="3727">
      <pivotArea dataOnly="0" labelOnly="1" fieldPosition="0">
        <references count="5">
          <reference field="0" count="1" selected="0">
            <x v="182"/>
          </reference>
          <reference field="1" count="1" selected="0">
            <x v="657"/>
          </reference>
          <reference field="2" count="1" selected="0">
            <x v="658"/>
          </reference>
          <reference field="3" count="1" selected="0">
            <x v="660"/>
          </reference>
          <reference field="4" count="1">
            <x v="663"/>
          </reference>
        </references>
      </pivotArea>
    </format>
    <format dxfId="3726">
      <pivotArea dataOnly="0" labelOnly="1" fieldPosition="0">
        <references count="5">
          <reference field="0" count="1" selected="0">
            <x v="183"/>
          </reference>
          <reference field="1" count="1" selected="0">
            <x v="658"/>
          </reference>
          <reference field="2" count="1" selected="0">
            <x v="659"/>
          </reference>
          <reference field="3" count="1" selected="0">
            <x v="661"/>
          </reference>
          <reference field="4" count="1">
            <x v="664"/>
          </reference>
        </references>
      </pivotArea>
    </format>
    <format dxfId="3725">
      <pivotArea dataOnly="0" labelOnly="1" fieldPosition="0">
        <references count="5">
          <reference field="0" count="1" selected="0">
            <x v="184"/>
          </reference>
          <reference field="1" count="1" selected="0">
            <x v="659"/>
          </reference>
          <reference field="2" count="1" selected="0">
            <x v="660"/>
          </reference>
          <reference field="3" count="1" selected="0">
            <x v="662"/>
          </reference>
          <reference field="4" count="1">
            <x v="665"/>
          </reference>
        </references>
      </pivotArea>
    </format>
    <format dxfId="3724">
      <pivotArea dataOnly="0" labelOnly="1" fieldPosition="0">
        <references count="5">
          <reference field="0" count="1" selected="0">
            <x v="185"/>
          </reference>
          <reference field="1" count="1" selected="0">
            <x v="660"/>
          </reference>
          <reference field="2" count="1" selected="0">
            <x v="661"/>
          </reference>
          <reference field="3" count="1" selected="0">
            <x v="663"/>
          </reference>
          <reference field="4" count="1">
            <x v="666"/>
          </reference>
        </references>
      </pivotArea>
    </format>
    <format dxfId="3723">
      <pivotArea dataOnly="0" labelOnly="1" fieldPosition="0">
        <references count="5">
          <reference field="0" count="1" selected="0">
            <x v="186"/>
          </reference>
          <reference field="1" count="1" selected="0">
            <x v="661"/>
          </reference>
          <reference field="2" count="1" selected="0">
            <x v="662"/>
          </reference>
          <reference field="3" count="1" selected="0">
            <x v="664"/>
          </reference>
          <reference field="4" count="1">
            <x v="667"/>
          </reference>
        </references>
      </pivotArea>
    </format>
    <format dxfId="3722">
      <pivotArea dataOnly="0" labelOnly="1" fieldPosition="0">
        <references count="5">
          <reference field="0" count="1" selected="0">
            <x v="187"/>
          </reference>
          <reference field="1" count="1" selected="0">
            <x v="662"/>
          </reference>
          <reference field="2" count="1" selected="0">
            <x v="663"/>
          </reference>
          <reference field="3" count="1" selected="0">
            <x v="665"/>
          </reference>
          <reference field="4" count="1">
            <x v="668"/>
          </reference>
        </references>
      </pivotArea>
    </format>
    <format dxfId="3721">
      <pivotArea dataOnly="0" labelOnly="1" fieldPosition="0">
        <references count="5">
          <reference field="0" count="1" selected="0">
            <x v="188"/>
          </reference>
          <reference field="1" count="1" selected="0">
            <x v="663"/>
          </reference>
          <reference field="2" count="1" selected="0">
            <x v="664"/>
          </reference>
          <reference field="3" count="1" selected="0">
            <x v="666"/>
          </reference>
          <reference field="4" count="1">
            <x v="669"/>
          </reference>
        </references>
      </pivotArea>
    </format>
    <format dxfId="3720">
      <pivotArea dataOnly="0" labelOnly="1" fieldPosition="0">
        <references count="5">
          <reference field="0" count="1" selected="0">
            <x v="189"/>
          </reference>
          <reference field="1" count="1" selected="0">
            <x v="664"/>
          </reference>
          <reference field="2" count="1" selected="0">
            <x v="665"/>
          </reference>
          <reference field="3" count="1" selected="0">
            <x v="667"/>
          </reference>
          <reference field="4" count="1">
            <x v="670"/>
          </reference>
        </references>
      </pivotArea>
    </format>
    <format dxfId="3719">
      <pivotArea dataOnly="0" labelOnly="1" fieldPosition="0">
        <references count="5">
          <reference field="0" count="1" selected="0">
            <x v="190"/>
          </reference>
          <reference field="1" count="1" selected="0">
            <x v="665"/>
          </reference>
          <reference field="2" count="1" selected="0">
            <x v="666"/>
          </reference>
          <reference field="3" count="1" selected="0">
            <x v="668"/>
          </reference>
          <reference field="4" count="1">
            <x v="671"/>
          </reference>
        </references>
      </pivotArea>
    </format>
    <format dxfId="3718">
      <pivotArea dataOnly="0" labelOnly="1" fieldPosition="0">
        <references count="5">
          <reference field="0" count="1" selected="0">
            <x v="191"/>
          </reference>
          <reference field="1" count="1" selected="0">
            <x v="666"/>
          </reference>
          <reference field="2" count="1" selected="0">
            <x v="667"/>
          </reference>
          <reference field="3" count="1" selected="0">
            <x v="669"/>
          </reference>
          <reference field="4" count="1">
            <x v="672"/>
          </reference>
        </references>
      </pivotArea>
    </format>
    <format dxfId="3717">
      <pivotArea dataOnly="0" labelOnly="1" fieldPosition="0">
        <references count="5">
          <reference field="0" count="1" selected="0">
            <x v="192"/>
          </reference>
          <reference field="1" count="1" selected="0">
            <x v="667"/>
          </reference>
          <reference field="2" count="1" selected="0">
            <x v="668"/>
          </reference>
          <reference field="3" count="1" selected="0">
            <x v="670"/>
          </reference>
          <reference field="4" count="1">
            <x v="673"/>
          </reference>
        </references>
      </pivotArea>
    </format>
    <format dxfId="3716">
      <pivotArea dataOnly="0" labelOnly="1" fieldPosition="0">
        <references count="5">
          <reference field="0" count="1" selected="0">
            <x v="193"/>
          </reference>
          <reference field="1" count="1" selected="0">
            <x v="668"/>
          </reference>
          <reference field="2" count="1" selected="0">
            <x v="669"/>
          </reference>
          <reference field="3" count="1" selected="0">
            <x v="671"/>
          </reference>
          <reference field="4" count="1">
            <x v="674"/>
          </reference>
        </references>
      </pivotArea>
    </format>
    <format dxfId="3715">
      <pivotArea dataOnly="0" labelOnly="1" fieldPosition="0">
        <references count="5">
          <reference field="0" count="1" selected="0">
            <x v="194"/>
          </reference>
          <reference field="1" count="1" selected="0">
            <x v="669"/>
          </reference>
          <reference field="2" count="1" selected="0">
            <x v="670"/>
          </reference>
          <reference field="3" count="1" selected="0">
            <x v="672"/>
          </reference>
          <reference field="4" count="1">
            <x v="675"/>
          </reference>
        </references>
      </pivotArea>
    </format>
    <format dxfId="3714">
      <pivotArea dataOnly="0" labelOnly="1" fieldPosition="0">
        <references count="5">
          <reference field="0" count="1" selected="0">
            <x v="195"/>
          </reference>
          <reference field="1" count="1" selected="0">
            <x v="670"/>
          </reference>
          <reference field="2" count="1" selected="0">
            <x v="671"/>
          </reference>
          <reference field="3" count="1" selected="0">
            <x v="673"/>
          </reference>
          <reference field="4" count="1">
            <x v="676"/>
          </reference>
        </references>
      </pivotArea>
    </format>
    <format dxfId="3713">
      <pivotArea dataOnly="0" labelOnly="1" fieldPosition="0">
        <references count="5">
          <reference field="0" count="1" selected="0">
            <x v="196"/>
          </reference>
          <reference field="1" count="1" selected="0">
            <x v="671"/>
          </reference>
          <reference field="2" count="1" selected="0">
            <x v="672"/>
          </reference>
          <reference field="3" count="1" selected="0">
            <x v="674"/>
          </reference>
          <reference field="4" count="1">
            <x v="677"/>
          </reference>
        </references>
      </pivotArea>
    </format>
    <format dxfId="3712">
      <pivotArea dataOnly="0" labelOnly="1" fieldPosition="0">
        <references count="5">
          <reference field="0" count="1" selected="0">
            <x v="197"/>
          </reference>
          <reference field="1" count="1" selected="0">
            <x v="672"/>
          </reference>
          <reference field="2" count="1" selected="0">
            <x v="673"/>
          </reference>
          <reference field="3" count="1" selected="0">
            <x v="675"/>
          </reference>
          <reference field="4" count="1">
            <x v="678"/>
          </reference>
        </references>
      </pivotArea>
    </format>
    <format dxfId="3711">
      <pivotArea dataOnly="0" labelOnly="1" fieldPosition="0">
        <references count="5">
          <reference field="0" count="1" selected="0">
            <x v="198"/>
          </reference>
          <reference field="1" count="1" selected="0">
            <x v="673"/>
          </reference>
          <reference field="2" count="1" selected="0">
            <x v="674"/>
          </reference>
          <reference field="3" count="1" selected="0">
            <x v="676"/>
          </reference>
          <reference field="4" count="1">
            <x v="679"/>
          </reference>
        </references>
      </pivotArea>
    </format>
    <format dxfId="3710">
      <pivotArea dataOnly="0" labelOnly="1" fieldPosition="0">
        <references count="5">
          <reference field="0" count="1" selected="0">
            <x v="199"/>
          </reference>
          <reference field="1" count="1" selected="0">
            <x v="674"/>
          </reference>
          <reference field="2" count="1" selected="0">
            <x v="675"/>
          </reference>
          <reference field="3" count="1" selected="0">
            <x v="677"/>
          </reference>
          <reference field="4" count="1">
            <x v="680"/>
          </reference>
        </references>
      </pivotArea>
    </format>
    <format dxfId="3709">
      <pivotArea dataOnly="0" labelOnly="1" fieldPosition="0">
        <references count="5">
          <reference field="0" count="1" selected="0">
            <x v="200"/>
          </reference>
          <reference field="1" count="1" selected="0">
            <x v="675"/>
          </reference>
          <reference field="2" count="1" selected="0">
            <x v="676"/>
          </reference>
          <reference field="3" count="1" selected="0">
            <x v="678"/>
          </reference>
          <reference field="4" count="1">
            <x v="681"/>
          </reference>
        </references>
      </pivotArea>
    </format>
    <format dxfId="3708">
      <pivotArea dataOnly="0" labelOnly="1" fieldPosition="0">
        <references count="5">
          <reference field="0" count="1" selected="0">
            <x v="201"/>
          </reference>
          <reference field="1" count="1" selected="0">
            <x v="676"/>
          </reference>
          <reference field="2" count="1" selected="0">
            <x v="677"/>
          </reference>
          <reference field="3" count="1" selected="0">
            <x v="679"/>
          </reference>
          <reference field="4" count="1">
            <x v="682"/>
          </reference>
        </references>
      </pivotArea>
    </format>
    <format dxfId="3707">
      <pivotArea dataOnly="0" labelOnly="1" fieldPosition="0">
        <references count="5">
          <reference field="0" count="1" selected="0">
            <x v="202"/>
          </reference>
          <reference field="1" count="1" selected="0">
            <x v="677"/>
          </reference>
          <reference field="2" count="1" selected="0">
            <x v="678"/>
          </reference>
          <reference field="3" count="1" selected="0">
            <x v="680"/>
          </reference>
          <reference field="4" count="1">
            <x v="683"/>
          </reference>
        </references>
      </pivotArea>
    </format>
    <format dxfId="3706">
      <pivotArea dataOnly="0" labelOnly="1" fieldPosition="0">
        <references count="5">
          <reference field="0" count="1" selected="0">
            <x v="203"/>
          </reference>
          <reference field="1" count="1" selected="0">
            <x v="678"/>
          </reference>
          <reference field="2" count="1" selected="0">
            <x v="679"/>
          </reference>
          <reference field="3" count="1" selected="0">
            <x v="681"/>
          </reference>
          <reference field="4" count="1">
            <x v="684"/>
          </reference>
        </references>
      </pivotArea>
    </format>
    <format dxfId="3705">
      <pivotArea dataOnly="0" labelOnly="1" fieldPosition="0">
        <references count="5">
          <reference field="0" count="1" selected="0">
            <x v="204"/>
          </reference>
          <reference field="1" count="1" selected="0">
            <x v="679"/>
          </reference>
          <reference field="2" count="1" selected="0">
            <x v="680"/>
          </reference>
          <reference field="3" count="1" selected="0">
            <x v="682"/>
          </reference>
          <reference field="4" count="1">
            <x v="685"/>
          </reference>
        </references>
      </pivotArea>
    </format>
    <format dxfId="3704">
      <pivotArea dataOnly="0" labelOnly="1" fieldPosition="0">
        <references count="5">
          <reference field="0" count="1" selected="0">
            <x v="205"/>
          </reference>
          <reference field="1" count="1" selected="0">
            <x v="680"/>
          </reference>
          <reference field="2" count="1" selected="0">
            <x v="681"/>
          </reference>
          <reference field="3" count="1" selected="0">
            <x v="683"/>
          </reference>
          <reference field="4" count="1">
            <x v="686"/>
          </reference>
        </references>
      </pivotArea>
    </format>
    <format dxfId="3703">
      <pivotArea dataOnly="0" labelOnly="1" fieldPosition="0">
        <references count="5">
          <reference field="0" count="1" selected="0">
            <x v="206"/>
          </reference>
          <reference field="1" count="1" selected="0">
            <x v="681"/>
          </reference>
          <reference field="2" count="1" selected="0">
            <x v="682"/>
          </reference>
          <reference field="3" count="1" selected="0">
            <x v="684"/>
          </reference>
          <reference field="4" count="1">
            <x v="687"/>
          </reference>
        </references>
      </pivotArea>
    </format>
    <format dxfId="3702">
      <pivotArea dataOnly="0" labelOnly="1" fieldPosition="0">
        <references count="5">
          <reference field="0" count="1" selected="0">
            <x v="207"/>
          </reference>
          <reference field="1" count="1" selected="0">
            <x v="682"/>
          </reference>
          <reference field="2" count="1" selected="0">
            <x v="683"/>
          </reference>
          <reference field="3" count="1" selected="0">
            <x v="685"/>
          </reference>
          <reference field="4" count="1">
            <x v="688"/>
          </reference>
        </references>
      </pivotArea>
    </format>
    <format dxfId="3701">
      <pivotArea dataOnly="0" labelOnly="1" fieldPosition="0">
        <references count="5">
          <reference field="0" count="1" selected="0">
            <x v="208"/>
          </reference>
          <reference field="1" count="1" selected="0">
            <x v="683"/>
          </reference>
          <reference field="2" count="1" selected="0">
            <x v="684"/>
          </reference>
          <reference field="3" count="1" selected="0">
            <x v="686"/>
          </reference>
          <reference field="4" count="1">
            <x v="689"/>
          </reference>
        </references>
      </pivotArea>
    </format>
    <format dxfId="3700">
      <pivotArea dataOnly="0" labelOnly="1" fieldPosition="0">
        <references count="5">
          <reference field="0" count="1" selected="0">
            <x v="209"/>
          </reference>
          <reference field="1" count="1" selected="0">
            <x v="684"/>
          </reference>
          <reference field="2" count="1" selected="0">
            <x v="685"/>
          </reference>
          <reference field="3" count="1" selected="0">
            <x v="687"/>
          </reference>
          <reference field="4" count="1">
            <x v="690"/>
          </reference>
        </references>
      </pivotArea>
    </format>
    <format dxfId="3699">
      <pivotArea dataOnly="0" labelOnly="1" fieldPosition="0">
        <references count="5">
          <reference field="0" count="1" selected="0">
            <x v="210"/>
          </reference>
          <reference field="1" count="1" selected="0">
            <x v="685"/>
          </reference>
          <reference field="2" count="1" selected="0">
            <x v="686"/>
          </reference>
          <reference field="3" count="1" selected="0">
            <x v="688"/>
          </reference>
          <reference field="4" count="1">
            <x v="691"/>
          </reference>
        </references>
      </pivotArea>
    </format>
    <format dxfId="3698">
      <pivotArea dataOnly="0" labelOnly="1" fieldPosition="0">
        <references count="5">
          <reference field="0" count="1" selected="0">
            <x v="211"/>
          </reference>
          <reference field="1" count="1" selected="0">
            <x v="686"/>
          </reference>
          <reference field="2" count="1" selected="0">
            <x v="687"/>
          </reference>
          <reference field="3" count="1" selected="0">
            <x v="689"/>
          </reference>
          <reference field="4" count="1">
            <x v="692"/>
          </reference>
        </references>
      </pivotArea>
    </format>
    <format dxfId="3697">
      <pivotArea dataOnly="0" labelOnly="1" fieldPosition="0">
        <references count="5">
          <reference field="0" count="1" selected="0">
            <x v="212"/>
          </reference>
          <reference field="1" count="1" selected="0">
            <x v="687"/>
          </reference>
          <reference field="2" count="1" selected="0">
            <x v="688"/>
          </reference>
          <reference field="3" count="1" selected="0">
            <x v="690"/>
          </reference>
          <reference field="4" count="1">
            <x v="693"/>
          </reference>
        </references>
      </pivotArea>
    </format>
    <format dxfId="3696">
      <pivotArea dataOnly="0" labelOnly="1" fieldPosition="0">
        <references count="5">
          <reference field="0" count="1" selected="0">
            <x v="213"/>
          </reference>
          <reference field="1" count="1" selected="0">
            <x v="688"/>
          </reference>
          <reference field="2" count="1" selected="0">
            <x v="689"/>
          </reference>
          <reference field="3" count="1" selected="0">
            <x v="691"/>
          </reference>
          <reference field="4" count="1">
            <x v="694"/>
          </reference>
        </references>
      </pivotArea>
    </format>
    <format dxfId="3695">
      <pivotArea dataOnly="0" labelOnly="1" fieldPosition="0">
        <references count="5">
          <reference field="0" count="1" selected="0">
            <x v="214"/>
          </reference>
          <reference field="1" count="1" selected="0">
            <x v="689"/>
          </reference>
          <reference field="2" count="1" selected="0">
            <x v="690"/>
          </reference>
          <reference field="3" count="1" selected="0">
            <x v="692"/>
          </reference>
          <reference field="4" count="1">
            <x v="695"/>
          </reference>
        </references>
      </pivotArea>
    </format>
    <format dxfId="3694">
      <pivotArea dataOnly="0" labelOnly="1" fieldPosition="0">
        <references count="5">
          <reference field="0" count="1" selected="0">
            <x v="215"/>
          </reference>
          <reference field="1" count="1" selected="0">
            <x v="690"/>
          </reference>
          <reference field="2" count="1" selected="0">
            <x v="691"/>
          </reference>
          <reference field="3" count="1" selected="0">
            <x v="693"/>
          </reference>
          <reference field="4" count="1">
            <x v="696"/>
          </reference>
        </references>
      </pivotArea>
    </format>
    <format dxfId="3693">
      <pivotArea dataOnly="0" labelOnly="1" fieldPosition="0">
        <references count="5">
          <reference field="0" count="1" selected="0">
            <x v="216"/>
          </reference>
          <reference field="1" count="1" selected="0">
            <x v="691"/>
          </reference>
          <reference field="2" count="1" selected="0">
            <x v="692"/>
          </reference>
          <reference field="3" count="1" selected="0">
            <x v="694"/>
          </reference>
          <reference field="4" count="1">
            <x v="697"/>
          </reference>
        </references>
      </pivotArea>
    </format>
    <format dxfId="3692">
      <pivotArea dataOnly="0" labelOnly="1" fieldPosition="0">
        <references count="5">
          <reference field="0" count="1" selected="0">
            <x v="217"/>
          </reference>
          <reference field="1" count="1" selected="0">
            <x v="692"/>
          </reference>
          <reference field="2" count="1" selected="0">
            <x v="693"/>
          </reference>
          <reference field="3" count="1" selected="0">
            <x v="695"/>
          </reference>
          <reference field="4" count="1">
            <x v="698"/>
          </reference>
        </references>
      </pivotArea>
    </format>
    <format dxfId="3691">
      <pivotArea dataOnly="0" labelOnly="1" fieldPosition="0">
        <references count="5">
          <reference field="0" count="1" selected="0">
            <x v="218"/>
          </reference>
          <reference field="1" count="1" selected="0">
            <x v="693"/>
          </reference>
          <reference field="2" count="1" selected="0">
            <x v="694"/>
          </reference>
          <reference field="3" count="1" selected="0">
            <x v="696"/>
          </reference>
          <reference field="4" count="1">
            <x v="699"/>
          </reference>
        </references>
      </pivotArea>
    </format>
    <format dxfId="3690">
      <pivotArea dataOnly="0" labelOnly="1" fieldPosition="0">
        <references count="5">
          <reference field="0" count="1" selected="0">
            <x v="219"/>
          </reference>
          <reference field="1" count="1" selected="0">
            <x v="694"/>
          </reference>
          <reference field="2" count="1" selected="0">
            <x v="695"/>
          </reference>
          <reference field="3" count="1" selected="0">
            <x v="697"/>
          </reference>
          <reference field="4" count="1">
            <x v="700"/>
          </reference>
        </references>
      </pivotArea>
    </format>
    <format dxfId="3689">
      <pivotArea dataOnly="0" labelOnly="1" fieldPosition="0">
        <references count="5">
          <reference field="0" count="1" selected="0">
            <x v="220"/>
          </reference>
          <reference field="1" count="1" selected="0">
            <x v="695"/>
          </reference>
          <reference field="2" count="1" selected="0">
            <x v="696"/>
          </reference>
          <reference field="3" count="1" selected="0">
            <x v="698"/>
          </reference>
          <reference field="4" count="1">
            <x v="701"/>
          </reference>
        </references>
      </pivotArea>
    </format>
    <format dxfId="3688">
      <pivotArea dataOnly="0" labelOnly="1" fieldPosition="0">
        <references count="5">
          <reference field="0" count="1" selected="0">
            <x v="221"/>
          </reference>
          <reference field="1" count="1" selected="0">
            <x v="696"/>
          </reference>
          <reference field="2" count="1" selected="0">
            <x v="697"/>
          </reference>
          <reference field="3" count="1" selected="0">
            <x v="699"/>
          </reference>
          <reference field="4" count="1">
            <x v="702"/>
          </reference>
        </references>
      </pivotArea>
    </format>
    <format dxfId="3687">
      <pivotArea dataOnly="0" labelOnly="1" fieldPosition="0">
        <references count="5">
          <reference field="0" count="1" selected="0">
            <x v="222"/>
          </reference>
          <reference field="1" count="1" selected="0">
            <x v="697"/>
          </reference>
          <reference field="2" count="1" selected="0">
            <x v="698"/>
          </reference>
          <reference field="3" count="1" selected="0">
            <x v="700"/>
          </reference>
          <reference field="4" count="1">
            <x v="703"/>
          </reference>
        </references>
      </pivotArea>
    </format>
    <format dxfId="3686">
      <pivotArea dataOnly="0" labelOnly="1" fieldPosition="0">
        <references count="5">
          <reference field="0" count="1" selected="0">
            <x v="223"/>
          </reference>
          <reference field="1" count="1" selected="0">
            <x v="698"/>
          </reference>
          <reference field="2" count="1" selected="0">
            <x v="699"/>
          </reference>
          <reference field="3" count="1" selected="0">
            <x v="701"/>
          </reference>
          <reference field="4" count="1">
            <x v="704"/>
          </reference>
        </references>
      </pivotArea>
    </format>
    <format dxfId="3685">
      <pivotArea dataOnly="0" labelOnly="1" fieldPosition="0">
        <references count="5">
          <reference field="0" count="1" selected="0">
            <x v="224"/>
          </reference>
          <reference field="1" count="1" selected="0">
            <x v="699"/>
          </reference>
          <reference field="2" count="1" selected="0">
            <x v="700"/>
          </reference>
          <reference field="3" count="1" selected="0">
            <x v="702"/>
          </reference>
          <reference field="4" count="1">
            <x v="705"/>
          </reference>
        </references>
      </pivotArea>
    </format>
    <format dxfId="3684">
      <pivotArea dataOnly="0" labelOnly="1" fieldPosition="0">
        <references count="5">
          <reference field="0" count="1" selected="0">
            <x v="225"/>
          </reference>
          <reference field="1" count="1" selected="0">
            <x v="700"/>
          </reference>
          <reference field="2" count="1" selected="0">
            <x v="701"/>
          </reference>
          <reference field="3" count="1" selected="0">
            <x v="703"/>
          </reference>
          <reference field="4" count="1">
            <x v="706"/>
          </reference>
        </references>
      </pivotArea>
    </format>
    <format dxfId="3683">
      <pivotArea dataOnly="0" labelOnly="1" fieldPosition="0">
        <references count="5">
          <reference field="0" count="1" selected="0">
            <x v="226"/>
          </reference>
          <reference field="1" count="1" selected="0">
            <x v="701"/>
          </reference>
          <reference field="2" count="1" selected="0">
            <x v="702"/>
          </reference>
          <reference field="3" count="1" selected="0">
            <x v="704"/>
          </reference>
          <reference field="4" count="1">
            <x v="707"/>
          </reference>
        </references>
      </pivotArea>
    </format>
    <format dxfId="3682">
      <pivotArea dataOnly="0" labelOnly="1" fieldPosition="0">
        <references count="5">
          <reference field="0" count="1" selected="0">
            <x v="227"/>
          </reference>
          <reference field="1" count="1" selected="0">
            <x v="702"/>
          </reference>
          <reference field="2" count="1" selected="0">
            <x v="703"/>
          </reference>
          <reference field="3" count="1" selected="0">
            <x v="705"/>
          </reference>
          <reference field="4" count="1">
            <x v="708"/>
          </reference>
        </references>
      </pivotArea>
    </format>
    <format dxfId="3681">
      <pivotArea dataOnly="0" labelOnly="1" fieldPosition="0">
        <references count="5">
          <reference field="0" count="1" selected="0">
            <x v="228"/>
          </reference>
          <reference field="1" count="1" selected="0">
            <x v="703"/>
          </reference>
          <reference field="2" count="1" selected="0">
            <x v="704"/>
          </reference>
          <reference field="3" count="1" selected="0">
            <x v="706"/>
          </reference>
          <reference field="4" count="1">
            <x v="709"/>
          </reference>
        </references>
      </pivotArea>
    </format>
    <format dxfId="3680">
      <pivotArea dataOnly="0" labelOnly="1" fieldPosition="0">
        <references count="5">
          <reference field="0" count="1" selected="0">
            <x v="229"/>
          </reference>
          <reference field="1" count="1" selected="0">
            <x v="704"/>
          </reference>
          <reference field="2" count="1" selected="0">
            <x v="705"/>
          </reference>
          <reference field="3" count="1" selected="0">
            <x v="707"/>
          </reference>
          <reference field="4" count="1">
            <x v="710"/>
          </reference>
        </references>
      </pivotArea>
    </format>
    <format dxfId="3679">
      <pivotArea dataOnly="0" labelOnly="1" fieldPosition="0">
        <references count="5">
          <reference field="0" count="1" selected="0">
            <x v="230"/>
          </reference>
          <reference field="1" count="1" selected="0">
            <x v="705"/>
          </reference>
          <reference field="2" count="1" selected="0">
            <x v="706"/>
          </reference>
          <reference field="3" count="1" selected="0">
            <x v="708"/>
          </reference>
          <reference field="4" count="1">
            <x v="711"/>
          </reference>
        </references>
      </pivotArea>
    </format>
    <format dxfId="3678">
      <pivotArea dataOnly="0" labelOnly="1" fieldPosition="0">
        <references count="5">
          <reference field="0" count="1" selected="0">
            <x v="231"/>
          </reference>
          <reference field="1" count="1" selected="0">
            <x v="706"/>
          </reference>
          <reference field="2" count="1" selected="0">
            <x v="707"/>
          </reference>
          <reference field="3" count="1" selected="0">
            <x v="709"/>
          </reference>
          <reference field="4" count="1">
            <x v="712"/>
          </reference>
        </references>
      </pivotArea>
    </format>
    <format dxfId="3677">
      <pivotArea dataOnly="0" labelOnly="1" fieldPosition="0">
        <references count="5">
          <reference field="0" count="1" selected="0">
            <x v="232"/>
          </reference>
          <reference field="1" count="1" selected="0">
            <x v="707"/>
          </reference>
          <reference field="2" count="1" selected="0">
            <x v="708"/>
          </reference>
          <reference field="3" count="1" selected="0">
            <x v="710"/>
          </reference>
          <reference field="4" count="1">
            <x v="713"/>
          </reference>
        </references>
      </pivotArea>
    </format>
    <format dxfId="3676">
      <pivotArea dataOnly="0" labelOnly="1" fieldPosition="0">
        <references count="5">
          <reference field="0" count="1" selected="0">
            <x v="233"/>
          </reference>
          <reference field="1" count="1" selected="0">
            <x v="708"/>
          </reference>
          <reference field="2" count="1" selected="0">
            <x v="709"/>
          </reference>
          <reference field="3" count="1" selected="0">
            <x v="711"/>
          </reference>
          <reference field="4" count="1">
            <x v="714"/>
          </reference>
        </references>
      </pivotArea>
    </format>
    <format dxfId="3675">
      <pivotArea dataOnly="0" labelOnly="1" fieldPosition="0">
        <references count="5">
          <reference field="0" count="1" selected="0">
            <x v="234"/>
          </reference>
          <reference field="1" count="1" selected="0">
            <x v="709"/>
          </reference>
          <reference field="2" count="1" selected="0">
            <x v="710"/>
          </reference>
          <reference field="3" count="1" selected="0">
            <x v="712"/>
          </reference>
          <reference field="4" count="1">
            <x v="715"/>
          </reference>
        </references>
      </pivotArea>
    </format>
    <format dxfId="3674">
      <pivotArea dataOnly="0" labelOnly="1" fieldPosition="0">
        <references count="5">
          <reference field="0" count="1" selected="0">
            <x v="235"/>
          </reference>
          <reference field="1" count="1" selected="0">
            <x v="710"/>
          </reference>
          <reference field="2" count="1" selected="0">
            <x v="711"/>
          </reference>
          <reference field="3" count="1" selected="0">
            <x v="713"/>
          </reference>
          <reference field="4" count="1">
            <x v="716"/>
          </reference>
        </references>
      </pivotArea>
    </format>
    <format dxfId="3673">
      <pivotArea dataOnly="0" labelOnly="1" fieldPosition="0">
        <references count="5">
          <reference field="0" count="1" selected="0">
            <x v="236"/>
          </reference>
          <reference field="1" count="1" selected="0">
            <x v="711"/>
          </reference>
          <reference field="2" count="1" selected="0">
            <x v="712"/>
          </reference>
          <reference field="3" count="1" selected="0">
            <x v="714"/>
          </reference>
          <reference field="4" count="1">
            <x v="717"/>
          </reference>
        </references>
      </pivotArea>
    </format>
    <format dxfId="3672">
      <pivotArea dataOnly="0" labelOnly="1" fieldPosition="0">
        <references count="5">
          <reference field="0" count="1" selected="0">
            <x v="237"/>
          </reference>
          <reference field="1" count="1" selected="0">
            <x v="712"/>
          </reference>
          <reference field="2" count="1" selected="0">
            <x v="713"/>
          </reference>
          <reference field="3" count="1" selected="0">
            <x v="715"/>
          </reference>
          <reference field="4" count="1">
            <x v="718"/>
          </reference>
        </references>
      </pivotArea>
    </format>
    <format dxfId="3671">
      <pivotArea dataOnly="0" labelOnly="1" fieldPosition="0">
        <references count="5">
          <reference field="0" count="1" selected="0">
            <x v="238"/>
          </reference>
          <reference field="1" count="1" selected="0">
            <x v="713"/>
          </reference>
          <reference field="2" count="1" selected="0">
            <x v="714"/>
          </reference>
          <reference field="3" count="1" selected="0">
            <x v="716"/>
          </reference>
          <reference field="4" count="1">
            <x v="719"/>
          </reference>
        </references>
      </pivotArea>
    </format>
    <format dxfId="3670">
      <pivotArea dataOnly="0" labelOnly="1" fieldPosition="0">
        <references count="5">
          <reference field="0" count="1" selected="0">
            <x v="239"/>
          </reference>
          <reference field="1" count="1" selected="0">
            <x v="714"/>
          </reference>
          <reference field="2" count="1" selected="0">
            <x v="715"/>
          </reference>
          <reference field="3" count="1" selected="0">
            <x v="717"/>
          </reference>
          <reference field="4" count="1">
            <x v="720"/>
          </reference>
        </references>
      </pivotArea>
    </format>
    <format dxfId="3669">
      <pivotArea dataOnly="0" labelOnly="1" fieldPosition="0">
        <references count="5">
          <reference field="0" count="1" selected="0">
            <x v="240"/>
          </reference>
          <reference field="1" count="1" selected="0">
            <x v="715"/>
          </reference>
          <reference field="2" count="1" selected="0">
            <x v="716"/>
          </reference>
          <reference field="3" count="1" selected="0">
            <x v="718"/>
          </reference>
          <reference field="4" count="1">
            <x v="721"/>
          </reference>
        </references>
      </pivotArea>
    </format>
    <format dxfId="3668">
      <pivotArea dataOnly="0" labelOnly="1" fieldPosition="0">
        <references count="5">
          <reference field="0" count="1" selected="0">
            <x v="241"/>
          </reference>
          <reference field="1" count="1" selected="0">
            <x v="716"/>
          </reference>
          <reference field="2" count="1" selected="0">
            <x v="717"/>
          </reference>
          <reference field="3" count="1" selected="0">
            <x v="719"/>
          </reference>
          <reference field="4" count="1">
            <x v="722"/>
          </reference>
        </references>
      </pivotArea>
    </format>
    <format dxfId="3667">
      <pivotArea dataOnly="0" labelOnly="1" fieldPosition="0">
        <references count="5">
          <reference field="0" count="1" selected="0">
            <x v="242"/>
          </reference>
          <reference field="1" count="1" selected="0">
            <x v="717"/>
          </reference>
          <reference field="2" count="1" selected="0">
            <x v="718"/>
          </reference>
          <reference field="3" count="1" selected="0">
            <x v="720"/>
          </reference>
          <reference field="4" count="1">
            <x v="723"/>
          </reference>
        </references>
      </pivotArea>
    </format>
    <format dxfId="3666">
      <pivotArea dataOnly="0" labelOnly="1" fieldPosition="0">
        <references count="5">
          <reference field="0" count="1" selected="0">
            <x v="243"/>
          </reference>
          <reference field="1" count="1" selected="0">
            <x v="718"/>
          </reference>
          <reference field="2" count="1" selected="0">
            <x v="719"/>
          </reference>
          <reference field="3" count="1" selected="0">
            <x v="721"/>
          </reference>
          <reference field="4" count="1">
            <x v="724"/>
          </reference>
        </references>
      </pivotArea>
    </format>
    <format dxfId="3665">
      <pivotArea dataOnly="0" labelOnly="1" fieldPosition="0">
        <references count="5">
          <reference field="0" count="1" selected="0">
            <x v="244"/>
          </reference>
          <reference field="1" count="1" selected="0">
            <x v="719"/>
          </reference>
          <reference field="2" count="1" selected="0">
            <x v="720"/>
          </reference>
          <reference field="3" count="1" selected="0">
            <x v="722"/>
          </reference>
          <reference field="4" count="1">
            <x v="725"/>
          </reference>
        </references>
      </pivotArea>
    </format>
    <format dxfId="3664">
      <pivotArea dataOnly="0" labelOnly="1" fieldPosition="0">
        <references count="5">
          <reference field="0" count="1" selected="0">
            <x v="245"/>
          </reference>
          <reference field="1" count="1" selected="0">
            <x v="720"/>
          </reference>
          <reference field="2" count="1" selected="0">
            <x v="721"/>
          </reference>
          <reference field="3" count="1" selected="0">
            <x v="723"/>
          </reference>
          <reference field="4" count="1">
            <x v="726"/>
          </reference>
        </references>
      </pivotArea>
    </format>
    <format dxfId="3663">
      <pivotArea dataOnly="0" labelOnly="1" fieldPosition="0">
        <references count="5">
          <reference field="0" count="1" selected="0">
            <x v="246"/>
          </reference>
          <reference field="1" count="1" selected="0">
            <x v="721"/>
          </reference>
          <reference field="2" count="1" selected="0">
            <x v="722"/>
          </reference>
          <reference field="3" count="1" selected="0">
            <x v="724"/>
          </reference>
          <reference field="4" count="1">
            <x v="727"/>
          </reference>
        </references>
      </pivotArea>
    </format>
    <format dxfId="3662">
      <pivotArea dataOnly="0" labelOnly="1" fieldPosition="0">
        <references count="5">
          <reference field="0" count="1" selected="0">
            <x v="247"/>
          </reference>
          <reference field="1" count="1" selected="0">
            <x v="722"/>
          </reference>
          <reference field="2" count="1" selected="0">
            <x v="723"/>
          </reference>
          <reference field="3" count="1" selected="0">
            <x v="725"/>
          </reference>
          <reference field="4" count="1">
            <x v="728"/>
          </reference>
        </references>
      </pivotArea>
    </format>
    <format dxfId="3661">
      <pivotArea dataOnly="0" labelOnly="1" fieldPosition="0">
        <references count="5">
          <reference field="0" count="1" selected="0">
            <x v="248"/>
          </reference>
          <reference field="1" count="1" selected="0">
            <x v="723"/>
          </reference>
          <reference field="2" count="1" selected="0">
            <x v="724"/>
          </reference>
          <reference field="3" count="1" selected="0">
            <x v="726"/>
          </reference>
          <reference field="4" count="1">
            <x v="729"/>
          </reference>
        </references>
      </pivotArea>
    </format>
    <format dxfId="3660">
      <pivotArea dataOnly="0" labelOnly="1" fieldPosition="0">
        <references count="5">
          <reference field="0" count="1" selected="0">
            <x v="249"/>
          </reference>
          <reference field="1" count="1" selected="0">
            <x v="724"/>
          </reference>
          <reference field="2" count="1" selected="0">
            <x v="725"/>
          </reference>
          <reference field="3" count="1" selected="0">
            <x v="727"/>
          </reference>
          <reference field="4" count="1">
            <x v="730"/>
          </reference>
        </references>
      </pivotArea>
    </format>
    <format dxfId="3659">
      <pivotArea dataOnly="0" labelOnly="1" fieldPosition="0">
        <references count="5">
          <reference field="0" count="1" selected="0">
            <x v="250"/>
          </reference>
          <reference field="1" count="1" selected="0">
            <x v="725"/>
          </reference>
          <reference field="2" count="1" selected="0">
            <x v="726"/>
          </reference>
          <reference field="3" count="1" selected="0">
            <x v="728"/>
          </reference>
          <reference field="4" count="1">
            <x v="731"/>
          </reference>
        </references>
      </pivotArea>
    </format>
    <format dxfId="3658">
      <pivotArea dataOnly="0" labelOnly="1" fieldPosition="0">
        <references count="5">
          <reference field="0" count="1" selected="0">
            <x v="251"/>
          </reference>
          <reference field="1" count="1" selected="0">
            <x v="726"/>
          </reference>
          <reference field="2" count="1" selected="0">
            <x v="727"/>
          </reference>
          <reference field="3" count="1" selected="0">
            <x v="729"/>
          </reference>
          <reference field="4" count="1">
            <x v="732"/>
          </reference>
        </references>
      </pivotArea>
    </format>
    <format dxfId="3657">
      <pivotArea dataOnly="0" labelOnly="1" fieldPosition="0">
        <references count="5">
          <reference field="0" count="1" selected="0">
            <x v="252"/>
          </reference>
          <reference field="1" count="1" selected="0">
            <x v="727"/>
          </reference>
          <reference field="2" count="1" selected="0">
            <x v="728"/>
          </reference>
          <reference field="3" count="1" selected="0">
            <x v="730"/>
          </reference>
          <reference field="4" count="1">
            <x v="733"/>
          </reference>
        </references>
      </pivotArea>
    </format>
    <format dxfId="3656">
      <pivotArea dataOnly="0" labelOnly="1" fieldPosition="0">
        <references count="5">
          <reference field="0" count="1" selected="0">
            <x v="253"/>
          </reference>
          <reference field="1" count="1" selected="0">
            <x v="728"/>
          </reference>
          <reference field="2" count="1" selected="0">
            <x v="729"/>
          </reference>
          <reference field="3" count="1" selected="0">
            <x v="731"/>
          </reference>
          <reference field="4" count="1">
            <x v="734"/>
          </reference>
        </references>
      </pivotArea>
    </format>
    <format dxfId="3655">
      <pivotArea dataOnly="0" labelOnly="1" fieldPosition="0">
        <references count="5">
          <reference field="0" count="1" selected="0">
            <x v="254"/>
          </reference>
          <reference field="1" count="1" selected="0">
            <x v="729"/>
          </reference>
          <reference field="2" count="1" selected="0">
            <x v="730"/>
          </reference>
          <reference field="3" count="1" selected="0">
            <x v="732"/>
          </reference>
          <reference field="4" count="1">
            <x v="735"/>
          </reference>
        </references>
      </pivotArea>
    </format>
    <format dxfId="3654">
      <pivotArea dataOnly="0" labelOnly="1" fieldPosition="0">
        <references count="5">
          <reference field="0" count="1" selected="0">
            <x v="255"/>
          </reference>
          <reference field="1" count="1" selected="0">
            <x v="730"/>
          </reference>
          <reference field="2" count="1" selected="0">
            <x v="731"/>
          </reference>
          <reference field="3" count="1" selected="0">
            <x v="733"/>
          </reference>
          <reference field="4" count="1">
            <x v="736"/>
          </reference>
        </references>
      </pivotArea>
    </format>
    <format dxfId="3653">
      <pivotArea dataOnly="0" labelOnly="1" fieldPosition="0">
        <references count="5">
          <reference field="0" count="1" selected="0">
            <x v="256"/>
          </reference>
          <reference field="1" count="1" selected="0">
            <x v="731"/>
          </reference>
          <reference field="2" count="1" selected="0">
            <x v="732"/>
          </reference>
          <reference field="3" count="1" selected="0">
            <x v="734"/>
          </reference>
          <reference field="4" count="1">
            <x v="737"/>
          </reference>
        </references>
      </pivotArea>
    </format>
    <format dxfId="3652">
      <pivotArea dataOnly="0" labelOnly="1" fieldPosition="0">
        <references count="5">
          <reference field="0" count="1" selected="0">
            <x v="257"/>
          </reference>
          <reference field="1" count="1" selected="0">
            <x v="732"/>
          </reference>
          <reference field="2" count="1" selected="0">
            <x v="733"/>
          </reference>
          <reference field="3" count="1" selected="0">
            <x v="735"/>
          </reference>
          <reference field="4" count="1">
            <x v="738"/>
          </reference>
        </references>
      </pivotArea>
    </format>
    <format dxfId="3651">
      <pivotArea dataOnly="0" labelOnly="1" fieldPosition="0">
        <references count="5">
          <reference field="0" count="1" selected="0">
            <x v="258"/>
          </reference>
          <reference field="1" count="1" selected="0">
            <x v="733"/>
          </reference>
          <reference field="2" count="1" selected="0">
            <x v="734"/>
          </reference>
          <reference field="3" count="1" selected="0">
            <x v="736"/>
          </reference>
          <reference field="4" count="1">
            <x v="739"/>
          </reference>
        </references>
      </pivotArea>
    </format>
    <format dxfId="3650">
      <pivotArea dataOnly="0" labelOnly="1" fieldPosition="0">
        <references count="5">
          <reference field="0" count="1" selected="0">
            <x v="259"/>
          </reference>
          <reference field="1" count="1" selected="0">
            <x v="734"/>
          </reference>
          <reference field="2" count="1" selected="0">
            <x v="735"/>
          </reference>
          <reference field="3" count="1" selected="0">
            <x v="737"/>
          </reference>
          <reference field="4" count="1">
            <x v="740"/>
          </reference>
        </references>
      </pivotArea>
    </format>
    <format dxfId="3649">
      <pivotArea dataOnly="0" labelOnly="1" fieldPosition="0">
        <references count="5">
          <reference field="0" count="1" selected="0">
            <x v="260"/>
          </reference>
          <reference field="1" count="1" selected="0">
            <x v="735"/>
          </reference>
          <reference field="2" count="1" selected="0">
            <x v="736"/>
          </reference>
          <reference field="3" count="1" selected="0">
            <x v="738"/>
          </reference>
          <reference field="4" count="1">
            <x v="741"/>
          </reference>
        </references>
      </pivotArea>
    </format>
    <format dxfId="3648">
      <pivotArea dataOnly="0" labelOnly="1" fieldPosition="0">
        <references count="5">
          <reference field="0" count="1" selected="0">
            <x v="261"/>
          </reference>
          <reference field="1" count="1" selected="0">
            <x v="736"/>
          </reference>
          <reference field="2" count="1" selected="0">
            <x v="737"/>
          </reference>
          <reference field="3" count="1" selected="0">
            <x v="739"/>
          </reference>
          <reference field="4" count="1">
            <x v="742"/>
          </reference>
        </references>
      </pivotArea>
    </format>
    <format dxfId="3647">
      <pivotArea dataOnly="0" labelOnly="1" fieldPosition="0">
        <references count="5">
          <reference field="0" count="1" selected="0">
            <x v="262"/>
          </reference>
          <reference field="1" count="1" selected="0">
            <x v="737"/>
          </reference>
          <reference field="2" count="1" selected="0">
            <x v="738"/>
          </reference>
          <reference field="3" count="1" selected="0">
            <x v="740"/>
          </reference>
          <reference field="4" count="1">
            <x v="743"/>
          </reference>
        </references>
      </pivotArea>
    </format>
    <format dxfId="3646">
      <pivotArea dataOnly="0" labelOnly="1" fieldPosition="0">
        <references count="5">
          <reference field="0" count="1" selected="0">
            <x v="263"/>
          </reference>
          <reference field="1" count="1" selected="0">
            <x v="738"/>
          </reference>
          <reference field="2" count="1" selected="0">
            <x v="739"/>
          </reference>
          <reference field="3" count="1" selected="0">
            <x v="741"/>
          </reference>
          <reference field="4" count="1">
            <x v="744"/>
          </reference>
        </references>
      </pivotArea>
    </format>
    <format dxfId="3645">
      <pivotArea dataOnly="0" labelOnly="1" fieldPosition="0">
        <references count="5">
          <reference field="0" count="1" selected="0">
            <x v="264"/>
          </reference>
          <reference field="1" count="1" selected="0">
            <x v="739"/>
          </reference>
          <reference field="2" count="1" selected="0">
            <x v="740"/>
          </reference>
          <reference field="3" count="1" selected="0">
            <x v="742"/>
          </reference>
          <reference field="4" count="1">
            <x v="745"/>
          </reference>
        </references>
      </pivotArea>
    </format>
    <format dxfId="3644">
      <pivotArea dataOnly="0" labelOnly="1" fieldPosition="0">
        <references count="5">
          <reference field="0" count="1" selected="0">
            <x v="265"/>
          </reference>
          <reference field="1" count="1" selected="0">
            <x v="740"/>
          </reference>
          <reference field="2" count="1" selected="0">
            <x v="741"/>
          </reference>
          <reference field="3" count="1" selected="0">
            <x v="743"/>
          </reference>
          <reference field="4" count="1">
            <x v="746"/>
          </reference>
        </references>
      </pivotArea>
    </format>
    <format dxfId="3643">
      <pivotArea dataOnly="0" labelOnly="1" fieldPosition="0">
        <references count="5">
          <reference field="0" count="1" selected="0">
            <x v="266"/>
          </reference>
          <reference field="1" count="1" selected="0">
            <x v="741"/>
          </reference>
          <reference field="2" count="1" selected="0">
            <x v="742"/>
          </reference>
          <reference field="3" count="1" selected="0">
            <x v="744"/>
          </reference>
          <reference field="4" count="1">
            <x v="747"/>
          </reference>
        </references>
      </pivotArea>
    </format>
    <format dxfId="3642">
      <pivotArea dataOnly="0" labelOnly="1" fieldPosition="0">
        <references count="5">
          <reference field="0" count="1" selected="0">
            <x v="267"/>
          </reference>
          <reference field="1" count="1" selected="0">
            <x v="742"/>
          </reference>
          <reference field="2" count="1" selected="0">
            <x v="743"/>
          </reference>
          <reference field="3" count="1" selected="0">
            <x v="745"/>
          </reference>
          <reference field="4" count="1">
            <x v="748"/>
          </reference>
        </references>
      </pivotArea>
    </format>
    <format dxfId="3641">
      <pivotArea dataOnly="0" labelOnly="1" fieldPosition="0">
        <references count="5">
          <reference field="0" count="1" selected="0">
            <x v="268"/>
          </reference>
          <reference field="1" count="1" selected="0">
            <x v="743"/>
          </reference>
          <reference field="2" count="1" selected="0">
            <x v="744"/>
          </reference>
          <reference field="3" count="1" selected="0">
            <x v="746"/>
          </reference>
          <reference field="4" count="1">
            <x v="749"/>
          </reference>
        </references>
      </pivotArea>
    </format>
    <format dxfId="3640">
      <pivotArea dataOnly="0" labelOnly="1" fieldPosition="0">
        <references count="5">
          <reference field="0" count="1" selected="0">
            <x v="269"/>
          </reference>
          <reference field="1" count="1" selected="0">
            <x v="744"/>
          </reference>
          <reference field="2" count="1" selected="0">
            <x v="745"/>
          </reference>
          <reference field="3" count="1" selected="0">
            <x v="747"/>
          </reference>
          <reference field="4" count="1">
            <x v="750"/>
          </reference>
        </references>
      </pivotArea>
    </format>
    <format dxfId="3639">
      <pivotArea dataOnly="0" labelOnly="1" fieldPosition="0">
        <references count="5">
          <reference field="0" count="1" selected="0">
            <x v="270"/>
          </reference>
          <reference field="1" count="1" selected="0">
            <x v="745"/>
          </reference>
          <reference field="2" count="1" selected="0">
            <x v="746"/>
          </reference>
          <reference field="3" count="1" selected="0">
            <x v="748"/>
          </reference>
          <reference field="4" count="1">
            <x v="751"/>
          </reference>
        </references>
      </pivotArea>
    </format>
    <format dxfId="3638">
      <pivotArea dataOnly="0" labelOnly="1" fieldPosition="0">
        <references count="5">
          <reference field="0" count="1" selected="0">
            <x v="271"/>
          </reference>
          <reference field="1" count="1" selected="0">
            <x v="746"/>
          </reference>
          <reference field="2" count="1" selected="0">
            <x v="747"/>
          </reference>
          <reference field="3" count="1" selected="0">
            <x v="749"/>
          </reference>
          <reference field="4" count="1">
            <x v="752"/>
          </reference>
        </references>
      </pivotArea>
    </format>
    <format dxfId="3637">
      <pivotArea dataOnly="0" labelOnly="1" fieldPosition="0">
        <references count="5">
          <reference field="0" count="1" selected="0">
            <x v="272"/>
          </reference>
          <reference field="1" count="1" selected="0">
            <x v="747"/>
          </reference>
          <reference field="2" count="1" selected="0">
            <x v="748"/>
          </reference>
          <reference field="3" count="1" selected="0">
            <x v="750"/>
          </reference>
          <reference field="4" count="1">
            <x v="753"/>
          </reference>
        </references>
      </pivotArea>
    </format>
    <format dxfId="3636">
      <pivotArea dataOnly="0" labelOnly="1" fieldPosition="0">
        <references count="5">
          <reference field="0" count="1" selected="0">
            <x v="273"/>
          </reference>
          <reference field="1" count="1" selected="0">
            <x v="748"/>
          </reference>
          <reference field="2" count="1" selected="0">
            <x v="749"/>
          </reference>
          <reference field="3" count="1" selected="0">
            <x v="751"/>
          </reference>
          <reference field="4" count="1">
            <x v="754"/>
          </reference>
        </references>
      </pivotArea>
    </format>
    <format dxfId="3635">
      <pivotArea dataOnly="0" labelOnly="1" fieldPosition="0">
        <references count="5">
          <reference field="0" count="1" selected="0">
            <x v="274"/>
          </reference>
          <reference field="1" count="1" selected="0">
            <x v="749"/>
          </reference>
          <reference field="2" count="1" selected="0">
            <x v="750"/>
          </reference>
          <reference field="3" count="1" selected="0">
            <x v="752"/>
          </reference>
          <reference field="4" count="1">
            <x v="755"/>
          </reference>
        </references>
      </pivotArea>
    </format>
    <format dxfId="3634">
      <pivotArea dataOnly="0" labelOnly="1" fieldPosition="0">
        <references count="5">
          <reference field="0" count="1" selected="0">
            <x v="275"/>
          </reference>
          <reference field="1" count="1" selected="0">
            <x v="750"/>
          </reference>
          <reference field="2" count="1" selected="0">
            <x v="751"/>
          </reference>
          <reference field="3" count="1" selected="0">
            <x v="753"/>
          </reference>
          <reference field="4" count="1">
            <x v="756"/>
          </reference>
        </references>
      </pivotArea>
    </format>
    <format dxfId="3633">
      <pivotArea dataOnly="0" labelOnly="1" fieldPosition="0">
        <references count="5">
          <reference field="0" count="1" selected="0">
            <x v="276"/>
          </reference>
          <reference field="1" count="1" selected="0">
            <x v="751"/>
          </reference>
          <reference field="2" count="1" selected="0">
            <x v="752"/>
          </reference>
          <reference field="3" count="1" selected="0">
            <x v="754"/>
          </reference>
          <reference field="4" count="1">
            <x v="757"/>
          </reference>
        </references>
      </pivotArea>
    </format>
    <format dxfId="3632">
      <pivotArea dataOnly="0" labelOnly="1" fieldPosition="0">
        <references count="5">
          <reference field="0" count="1" selected="0">
            <x v="277"/>
          </reference>
          <reference field="1" count="1" selected="0">
            <x v="752"/>
          </reference>
          <reference field="2" count="1" selected="0">
            <x v="753"/>
          </reference>
          <reference field="3" count="1" selected="0">
            <x v="755"/>
          </reference>
          <reference field="4" count="1">
            <x v="758"/>
          </reference>
        </references>
      </pivotArea>
    </format>
    <format dxfId="3631">
      <pivotArea dataOnly="0" labelOnly="1" fieldPosition="0">
        <references count="5">
          <reference field="0" count="1" selected="0">
            <x v="278"/>
          </reference>
          <reference field="1" count="1" selected="0">
            <x v="753"/>
          </reference>
          <reference field="2" count="1" selected="0">
            <x v="754"/>
          </reference>
          <reference field="3" count="1" selected="0">
            <x v="756"/>
          </reference>
          <reference field="4" count="1">
            <x v="759"/>
          </reference>
        </references>
      </pivotArea>
    </format>
    <format dxfId="3630">
      <pivotArea dataOnly="0" labelOnly="1" fieldPosition="0">
        <references count="5">
          <reference field="0" count="1" selected="0">
            <x v="279"/>
          </reference>
          <reference field="1" count="1" selected="0">
            <x v="754"/>
          </reference>
          <reference field="2" count="1" selected="0">
            <x v="755"/>
          </reference>
          <reference field="3" count="1" selected="0">
            <x v="757"/>
          </reference>
          <reference field="4" count="1">
            <x v="760"/>
          </reference>
        </references>
      </pivotArea>
    </format>
    <format dxfId="3629">
      <pivotArea dataOnly="0" labelOnly="1" fieldPosition="0">
        <references count="5">
          <reference field="0" count="1" selected="0">
            <x v="280"/>
          </reference>
          <reference field="1" count="1" selected="0">
            <x v="755"/>
          </reference>
          <reference field="2" count="1" selected="0">
            <x v="756"/>
          </reference>
          <reference field="3" count="1" selected="0">
            <x v="758"/>
          </reference>
          <reference field="4" count="1">
            <x v="761"/>
          </reference>
        </references>
      </pivotArea>
    </format>
    <format dxfId="3628">
      <pivotArea dataOnly="0" labelOnly="1" fieldPosition="0">
        <references count="5">
          <reference field="0" count="1" selected="0">
            <x v="281"/>
          </reference>
          <reference field="1" count="1" selected="0">
            <x v="756"/>
          </reference>
          <reference field="2" count="1" selected="0">
            <x v="757"/>
          </reference>
          <reference field="3" count="1" selected="0">
            <x v="759"/>
          </reference>
          <reference field="4" count="1">
            <x v="762"/>
          </reference>
        </references>
      </pivotArea>
    </format>
    <format dxfId="3627">
      <pivotArea dataOnly="0" labelOnly="1" fieldPosition="0">
        <references count="5">
          <reference field="0" count="1" selected="0">
            <x v="282"/>
          </reference>
          <reference field="1" count="1" selected="0">
            <x v="757"/>
          </reference>
          <reference field="2" count="1" selected="0">
            <x v="758"/>
          </reference>
          <reference field="3" count="1" selected="0">
            <x v="760"/>
          </reference>
          <reference field="4" count="1">
            <x v="763"/>
          </reference>
        </references>
      </pivotArea>
    </format>
    <format dxfId="3626">
      <pivotArea dataOnly="0" labelOnly="1" fieldPosition="0">
        <references count="5">
          <reference field="0" count="1" selected="0">
            <x v="283"/>
          </reference>
          <reference field="1" count="1" selected="0">
            <x v="758"/>
          </reference>
          <reference field="2" count="1" selected="0">
            <x v="759"/>
          </reference>
          <reference field="3" count="1" selected="0">
            <x v="761"/>
          </reference>
          <reference field="4" count="1">
            <x v="764"/>
          </reference>
        </references>
      </pivotArea>
    </format>
    <format dxfId="3625">
      <pivotArea dataOnly="0" labelOnly="1" fieldPosition="0">
        <references count="5">
          <reference field="0" count="1" selected="0">
            <x v="284"/>
          </reference>
          <reference field="1" count="1" selected="0">
            <x v="759"/>
          </reference>
          <reference field="2" count="1" selected="0">
            <x v="760"/>
          </reference>
          <reference field="3" count="1" selected="0">
            <x v="762"/>
          </reference>
          <reference field="4" count="1">
            <x v="765"/>
          </reference>
        </references>
      </pivotArea>
    </format>
    <format dxfId="3624">
      <pivotArea dataOnly="0" labelOnly="1" fieldPosition="0">
        <references count="5">
          <reference field="0" count="1" selected="0">
            <x v="285"/>
          </reference>
          <reference field="1" count="1" selected="0">
            <x v="760"/>
          </reference>
          <reference field="2" count="1" selected="0">
            <x v="761"/>
          </reference>
          <reference field="3" count="1" selected="0">
            <x v="763"/>
          </reference>
          <reference field="4" count="1">
            <x v="766"/>
          </reference>
        </references>
      </pivotArea>
    </format>
    <format dxfId="3623">
      <pivotArea dataOnly="0" labelOnly="1" fieldPosition="0">
        <references count="5">
          <reference field="0" count="1" selected="0">
            <x v="286"/>
          </reference>
          <reference field="1" count="1" selected="0">
            <x v="761"/>
          </reference>
          <reference field="2" count="1" selected="0">
            <x v="762"/>
          </reference>
          <reference field="3" count="1" selected="0">
            <x v="764"/>
          </reference>
          <reference field="4" count="1">
            <x v="767"/>
          </reference>
        </references>
      </pivotArea>
    </format>
    <format dxfId="3622">
      <pivotArea dataOnly="0" labelOnly="1" fieldPosition="0">
        <references count="5">
          <reference field="0" count="1" selected="0">
            <x v="287"/>
          </reference>
          <reference field="1" count="1" selected="0">
            <x v="762"/>
          </reference>
          <reference field="2" count="1" selected="0">
            <x v="763"/>
          </reference>
          <reference field="3" count="1" selected="0">
            <x v="765"/>
          </reference>
          <reference field="4" count="1">
            <x v="768"/>
          </reference>
        </references>
      </pivotArea>
    </format>
    <format dxfId="3621">
      <pivotArea dataOnly="0" labelOnly="1" fieldPosition="0">
        <references count="5">
          <reference field="0" count="1" selected="0">
            <x v="288"/>
          </reference>
          <reference field="1" count="1" selected="0">
            <x v="763"/>
          </reference>
          <reference field="2" count="1" selected="0">
            <x v="764"/>
          </reference>
          <reference field="3" count="1" selected="0">
            <x v="766"/>
          </reference>
          <reference field="4" count="1">
            <x v="769"/>
          </reference>
        </references>
      </pivotArea>
    </format>
    <format dxfId="3620">
      <pivotArea dataOnly="0" labelOnly="1" fieldPosition="0">
        <references count="5">
          <reference field="0" count="1" selected="0">
            <x v="289"/>
          </reference>
          <reference field="1" count="1" selected="0">
            <x v="764"/>
          </reference>
          <reference field="2" count="1" selected="0">
            <x v="765"/>
          </reference>
          <reference field="3" count="1" selected="0">
            <x v="767"/>
          </reference>
          <reference field="4" count="1">
            <x v="770"/>
          </reference>
        </references>
      </pivotArea>
    </format>
    <format dxfId="3619">
      <pivotArea dataOnly="0" labelOnly="1" fieldPosition="0">
        <references count="5">
          <reference field="0" count="1" selected="0">
            <x v="290"/>
          </reference>
          <reference field="1" count="1" selected="0">
            <x v="765"/>
          </reference>
          <reference field="2" count="1" selected="0">
            <x v="766"/>
          </reference>
          <reference field="3" count="1" selected="0">
            <x v="768"/>
          </reference>
          <reference field="4" count="1">
            <x v="771"/>
          </reference>
        </references>
      </pivotArea>
    </format>
    <format dxfId="3618">
      <pivotArea dataOnly="0" labelOnly="1" fieldPosition="0">
        <references count="5">
          <reference field="0" count="1" selected="0">
            <x v="291"/>
          </reference>
          <reference field="1" count="1" selected="0">
            <x v="766"/>
          </reference>
          <reference field="2" count="1" selected="0">
            <x v="767"/>
          </reference>
          <reference field="3" count="1" selected="0">
            <x v="769"/>
          </reference>
          <reference field="4" count="1">
            <x v="772"/>
          </reference>
        </references>
      </pivotArea>
    </format>
    <format dxfId="3617">
      <pivotArea dataOnly="0" labelOnly="1" fieldPosition="0">
        <references count="5">
          <reference field="0" count="1" selected="0">
            <x v="292"/>
          </reference>
          <reference field="1" count="1" selected="0">
            <x v="767"/>
          </reference>
          <reference field="2" count="1" selected="0">
            <x v="768"/>
          </reference>
          <reference field="3" count="1" selected="0">
            <x v="770"/>
          </reference>
          <reference field="4" count="1">
            <x v="773"/>
          </reference>
        </references>
      </pivotArea>
    </format>
    <format dxfId="3616">
      <pivotArea dataOnly="0" labelOnly="1" fieldPosition="0">
        <references count="5">
          <reference field="0" count="1" selected="0">
            <x v="293"/>
          </reference>
          <reference field="1" count="1" selected="0">
            <x v="768"/>
          </reference>
          <reference field="2" count="1" selected="0">
            <x v="769"/>
          </reference>
          <reference field="3" count="1" selected="0">
            <x v="771"/>
          </reference>
          <reference field="4" count="1">
            <x v="774"/>
          </reference>
        </references>
      </pivotArea>
    </format>
    <format dxfId="3615">
      <pivotArea dataOnly="0" labelOnly="1" fieldPosition="0">
        <references count="5">
          <reference field="0" count="1" selected="0">
            <x v="294"/>
          </reference>
          <reference field="1" count="1" selected="0">
            <x v="769"/>
          </reference>
          <reference field="2" count="1" selected="0">
            <x v="770"/>
          </reference>
          <reference field="3" count="1" selected="0">
            <x v="772"/>
          </reference>
          <reference field="4" count="1">
            <x v="775"/>
          </reference>
        </references>
      </pivotArea>
    </format>
    <format dxfId="3614">
      <pivotArea dataOnly="0" labelOnly="1" fieldPosition="0">
        <references count="5">
          <reference field="0" count="1" selected="0">
            <x v="295"/>
          </reference>
          <reference field="1" count="1" selected="0">
            <x v="770"/>
          </reference>
          <reference field="2" count="1" selected="0">
            <x v="771"/>
          </reference>
          <reference field="3" count="1" selected="0">
            <x v="773"/>
          </reference>
          <reference field="4" count="1">
            <x v="776"/>
          </reference>
        </references>
      </pivotArea>
    </format>
    <format dxfId="3613">
      <pivotArea dataOnly="0" labelOnly="1" fieldPosition="0">
        <references count="5">
          <reference field="0" count="1" selected="0">
            <x v="296"/>
          </reference>
          <reference field="1" count="1" selected="0">
            <x v="771"/>
          </reference>
          <reference field="2" count="1" selected="0">
            <x v="772"/>
          </reference>
          <reference field="3" count="1" selected="0">
            <x v="774"/>
          </reference>
          <reference field="4" count="1">
            <x v="777"/>
          </reference>
        </references>
      </pivotArea>
    </format>
    <format dxfId="3612">
      <pivotArea dataOnly="0" labelOnly="1" fieldPosition="0">
        <references count="5">
          <reference field="0" count="1" selected="0">
            <x v="297"/>
          </reference>
          <reference field="1" count="1" selected="0">
            <x v="772"/>
          </reference>
          <reference field="2" count="1" selected="0">
            <x v="773"/>
          </reference>
          <reference field="3" count="1" selected="0">
            <x v="775"/>
          </reference>
          <reference field="4" count="1">
            <x v="778"/>
          </reference>
        </references>
      </pivotArea>
    </format>
    <format dxfId="3611">
      <pivotArea dataOnly="0" labelOnly="1" fieldPosition="0">
        <references count="5">
          <reference field="0" count="1" selected="0">
            <x v="298"/>
          </reference>
          <reference field="1" count="1" selected="0">
            <x v="773"/>
          </reference>
          <reference field="2" count="1" selected="0">
            <x v="774"/>
          </reference>
          <reference field="3" count="1" selected="0">
            <x v="776"/>
          </reference>
          <reference field="4" count="1">
            <x v="779"/>
          </reference>
        </references>
      </pivotArea>
    </format>
    <format dxfId="3610">
      <pivotArea dataOnly="0" labelOnly="1" fieldPosition="0">
        <references count="5">
          <reference field="0" count="1" selected="0">
            <x v="299"/>
          </reference>
          <reference field="1" count="1" selected="0">
            <x v="774"/>
          </reference>
          <reference field="2" count="1" selected="0">
            <x v="775"/>
          </reference>
          <reference field="3" count="1" selected="0">
            <x v="777"/>
          </reference>
          <reference field="4" count="1">
            <x v="780"/>
          </reference>
        </references>
      </pivotArea>
    </format>
    <format dxfId="3609">
      <pivotArea dataOnly="0" labelOnly="1" fieldPosition="0">
        <references count="5">
          <reference field="0" count="1" selected="0">
            <x v="300"/>
          </reference>
          <reference field="1" count="1" selected="0">
            <x v="775"/>
          </reference>
          <reference field="2" count="1" selected="0">
            <x v="776"/>
          </reference>
          <reference field="3" count="1" selected="0">
            <x v="778"/>
          </reference>
          <reference field="4" count="1">
            <x v="781"/>
          </reference>
        </references>
      </pivotArea>
    </format>
    <format dxfId="3608">
      <pivotArea dataOnly="0" labelOnly="1" fieldPosition="0">
        <references count="5">
          <reference field="0" count="1" selected="0">
            <x v="301"/>
          </reference>
          <reference field="1" count="1" selected="0">
            <x v="776"/>
          </reference>
          <reference field="2" count="1" selected="0">
            <x v="777"/>
          </reference>
          <reference field="3" count="1" selected="0">
            <x v="779"/>
          </reference>
          <reference field="4" count="1">
            <x v="782"/>
          </reference>
        </references>
      </pivotArea>
    </format>
    <format dxfId="3607">
      <pivotArea dataOnly="0" labelOnly="1" fieldPosition="0">
        <references count="5">
          <reference field="0" count="1" selected="0">
            <x v="302"/>
          </reference>
          <reference field="1" count="1" selected="0">
            <x v="777"/>
          </reference>
          <reference field="2" count="1" selected="0">
            <x v="778"/>
          </reference>
          <reference field="3" count="1" selected="0">
            <x v="780"/>
          </reference>
          <reference field="4" count="1">
            <x v="783"/>
          </reference>
        </references>
      </pivotArea>
    </format>
    <format dxfId="3606">
      <pivotArea dataOnly="0" labelOnly="1" fieldPosition="0">
        <references count="5">
          <reference field="0" count="1" selected="0">
            <x v="303"/>
          </reference>
          <reference field="1" count="1" selected="0">
            <x v="778"/>
          </reference>
          <reference field="2" count="1" selected="0">
            <x v="779"/>
          </reference>
          <reference field="3" count="1" selected="0">
            <x v="781"/>
          </reference>
          <reference field="4" count="1">
            <x v="784"/>
          </reference>
        </references>
      </pivotArea>
    </format>
    <format dxfId="3605">
      <pivotArea dataOnly="0" labelOnly="1" fieldPosition="0">
        <references count="5">
          <reference field="0" count="1" selected="0">
            <x v="304"/>
          </reference>
          <reference field="1" count="1" selected="0">
            <x v="779"/>
          </reference>
          <reference field="2" count="1" selected="0">
            <x v="780"/>
          </reference>
          <reference field="3" count="1" selected="0">
            <x v="782"/>
          </reference>
          <reference field="4" count="1">
            <x v="785"/>
          </reference>
        </references>
      </pivotArea>
    </format>
    <format dxfId="3604">
      <pivotArea dataOnly="0" labelOnly="1" fieldPosition="0">
        <references count="5">
          <reference field="0" count="1" selected="0">
            <x v="305"/>
          </reference>
          <reference field="1" count="1" selected="0">
            <x v="780"/>
          </reference>
          <reference field="2" count="1" selected="0">
            <x v="781"/>
          </reference>
          <reference field="3" count="1" selected="0">
            <x v="783"/>
          </reference>
          <reference field="4" count="1">
            <x v="786"/>
          </reference>
        </references>
      </pivotArea>
    </format>
    <format dxfId="3603">
      <pivotArea dataOnly="0" labelOnly="1" fieldPosition="0">
        <references count="5">
          <reference field="0" count="1" selected="0">
            <x v="306"/>
          </reference>
          <reference field="1" count="1" selected="0">
            <x v="781"/>
          </reference>
          <reference field="2" count="1" selected="0">
            <x v="782"/>
          </reference>
          <reference field="3" count="1" selected="0">
            <x v="784"/>
          </reference>
          <reference field="4" count="1">
            <x v="787"/>
          </reference>
        </references>
      </pivotArea>
    </format>
    <format dxfId="3602">
      <pivotArea dataOnly="0" labelOnly="1" fieldPosition="0">
        <references count="5">
          <reference field="0" count="1" selected="0">
            <x v="307"/>
          </reference>
          <reference field="1" count="1" selected="0">
            <x v="782"/>
          </reference>
          <reference field="2" count="1" selected="0">
            <x v="783"/>
          </reference>
          <reference field="3" count="1" selected="0">
            <x v="785"/>
          </reference>
          <reference field="4" count="1">
            <x v="788"/>
          </reference>
        </references>
      </pivotArea>
    </format>
    <format dxfId="3601">
      <pivotArea dataOnly="0" labelOnly="1" fieldPosition="0">
        <references count="5">
          <reference field="0" count="1" selected="0">
            <x v="308"/>
          </reference>
          <reference field="1" count="1" selected="0">
            <x v="783"/>
          </reference>
          <reference field="2" count="1" selected="0">
            <x v="784"/>
          </reference>
          <reference field="3" count="1" selected="0">
            <x v="786"/>
          </reference>
          <reference field="4" count="1">
            <x v="789"/>
          </reference>
        </references>
      </pivotArea>
    </format>
    <format dxfId="3600">
      <pivotArea dataOnly="0" labelOnly="1" fieldPosition="0">
        <references count="5">
          <reference field="0" count="1" selected="0">
            <x v="309"/>
          </reference>
          <reference field="1" count="1" selected="0">
            <x v="784"/>
          </reference>
          <reference field="2" count="1" selected="0">
            <x v="785"/>
          </reference>
          <reference field="3" count="1" selected="0">
            <x v="787"/>
          </reference>
          <reference field="4" count="1">
            <x v="790"/>
          </reference>
        </references>
      </pivotArea>
    </format>
    <format dxfId="3599">
      <pivotArea dataOnly="0" labelOnly="1" fieldPosition="0">
        <references count="5">
          <reference field="0" count="1" selected="0">
            <x v="310"/>
          </reference>
          <reference field="1" count="1" selected="0">
            <x v="785"/>
          </reference>
          <reference field="2" count="1" selected="0">
            <x v="786"/>
          </reference>
          <reference field="3" count="1" selected="0">
            <x v="788"/>
          </reference>
          <reference field="4" count="1">
            <x v="791"/>
          </reference>
        </references>
      </pivotArea>
    </format>
    <format dxfId="3598">
      <pivotArea dataOnly="0" labelOnly="1" fieldPosition="0">
        <references count="5">
          <reference field="0" count="1" selected="0">
            <x v="311"/>
          </reference>
          <reference field="1" count="1" selected="0">
            <x v="786"/>
          </reference>
          <reference field="2" count="1" selected="0">
            <x v="787"/>
          </reference>
          <reference field="3" count="1" selected="0">
            <x v="789"/>
          </reference>
          <reference field="4" count="1">
            <x v="792"/>
          </reference>
        </references>
      </pivotArea>
    </format>
    <format dxfId="3597">
      <pivotArea dataOnly="0" labelOnly="1" fieldPosition="0">
        <references count="5">
          <reference field="0" count="1" selected="0">
            <x v="312"/>
          </reference>
          <reference field="1" count="1" selected="0">
            <x v="787"/>
          </reference>
          <reference field="2" count="1" selected="0">
            <x v="788"/>
          </reference>
          <reference field="3" count="1" selected="0">
            <x v="790"/>
          </reference>
          <reference field="4" count="1">
            <x v="793"/>
          </reference>
        </references>
      </pivotArea>
    </format>
    <format dxfId="3596">
      <pivotArea dataOnly="0" labelOnly="1" fieldPosition="0">
        <references count="5">
          <reference field="0" count="1" selected="0">
            <x v="313"/>
          </reference>
          <reference field="1" count="1" selected="0">
            <x v="788"/>
          </reference>
          <reference field="2" count="1" selected="0">
            <x v="789"/>
          </reference>
          <reference field="3" count="1" selected="0">
            <x v="791"/>
          </reference>
          <reference field="4" count="1">
            <x v="794"/>
          </reference>
        </references>
      </pivotArea>
    </format>
    <format dxfId="3595">
      <pivotArea dataOnly="0" labelOnly="1" fieldPosition="0">
        <references count="5">
          <reference field="0" count="1" selected="0">
            <x v="314"/>
          </reference>
          <reference field="1" count="1" selected="0">
            <x v="789"/>
          </reference>
          <reference field="2" count="1" selected="0">
            <x v="790"/>
          </reference>
          <reference field="3" count="1" selected="0">
            <x v="792"/>
          </reference>
          <reference field="4" count="1">
            <x v="795"/>
          </reference>
        </references>
      </pivotArea>
    </format>
    <format dxfId="3594">
      <pivotArea dataOnly="0" labelOnly="1" fieldPosition="0">
        <references count="5">
          <reference field="0" count="1" selected="0">
            <x v="315"/>
          </reference>
          <reference field="1" count="1" selected="0">
            <x v="790"/>
          </reference>
          <reference field="2" count="1" selected="0">
            <x v="791"/>
          </reference>
          <reference field="3" count="1" selected="0">
            <x v="793"/>
          </reference>
          <reference field="4" count="1">
            <x v="796"/>
          </reference>
        </references>
      </pivotArea>
    </format>
    <format dxfId="3593">
      <pivotArea dataOnly="0" labelOnly="1" fieldPosition="0">
        <references count="5">
          <reference field="0" count="1" selected="0">
            <x v="316"/>
          </reference>
          <reference field="1" count="1" selected="0">
            <x v="791"/>
          </reference>
          <reference field="2" count="1" selected="0">
            <x v="792"/>
          </reference>
          <reference field="3" count="1" selected="0">
            <x v="794"/>
          </reference>
          <reference field="4" count="1">
            <x v="797"/>
          </reference>
        </references>
      </pivotArea>
    </format>
    <format dxfId="3592">
      <pivotArea dataOnly="0" labelOnly="1" fieldPosition="0">
        <references count="5">
          <reference field="0" count="1" selected="0">
            <x v="317"/>
          </reference>
          <reference field="1" count="1" selected="0">
            <x v="792"/>
          </reference>
          <reference field="2" count="1" selected="0">
            <x v="793"/>
          </reference>
          <reference field="3" count="1" selected="0">
            <x v="795"/>
          </reference>
          <reference field="4" count="1">
            <x v="798"/>
          </reference>
        </references>
      </pivotArea>
    </format>
    <format dxfId="3591">
      <pivotArea dataOnly="0" labelOnly="1" fieldPosition="0">
        <references count="5">
          <reference field="0" count="1" selected="0">
            <x v="318"/>
          </reference>
          <reference field="1" count="1" selected="0">
            <x v="793"/>
          </reference>
          <reference field="2" count="1" selected="0">
            <x v="794"/>
          </reference>
          <reference field="3" count="1" selected="0">
            <x v="796"/>
          </reference>
          <reference field="4" count="1">
            <x v="799"/>
          </reference>
        </references>
      </pivotArea>
    </format>
    <format dxfId="3590">
      <pivotArea dataOnly="0" labelOnly="1" fieldPosition="0">
        <references count="5">
          <reference field="0" count="1" selected="0">
            <x v="319"/>
          </reference>
          <reference field="1" count="1" selected="0">
            <x v="794"/>
          </reference>
          <reference field="2" count="1" selected="0">
            <x v="795"/>
          </reference>
          <reference field="3" count="1" selected="0">
            <x v="797"/>
          </reference>
          <reference field="4" count="1">
            <x v="800"/>
          </reference>
        </references>
      </pivotArea>
    </format>
    <format dxfId="3589">
      <pivotArea dataOnly="0" labelOnly="1" fieldPosition="0">
        <references count="5">
          <reference field="0" count="1" selected="0">
            <x v="320"/>
          </reference>
          <reference field="1" count="1" selected="0">
            <x v="795"/>
          </reference>
          <reference field="2" count="1" selected="0">
            <x v="796"/>
          </reference>
          <reference field="3" count="1" selected="0">
            <x v="798"/>
          </reference>
          <reference field="4" count="1">
            <x v="801"/>
          </reference>
        </references>
      </pivotArea>
    </format>
    <format dxfId="3588">
      <pivotArea dataOnly="0" labelOnly="1" fieldPosition="0">
        <references count="5">
          <reference field="0" count="1" selected="0">
            <x v="321"/>
          </reference>
          <reference field="1" count="1" selected="0">
            <x v="796"/>
          </reference>
          <reference field="2" count="1" selected="0">
            <x v="797"/>
          </reference>
          <reference field="3" count="1" selected="0">
            <x v="799"/>
          </reference>
          <reference field="4" count="1">
            <x v="802"/>
          </reference>
        </references>
      </pivotArea>
    </format>
    <format dxfId="3587">
      <pivotArea dataOnly="0" labelOnly="1" fieldPosition="0">
        <references count="5">
          <reference field="0" count="1" selected="0">
            <x v="322"/>
          </reference>
          <reference field="1" count="1" selected="0">
            <x v="797"/>
          </reference>
          <reference field="2" count="1" selected="0">
            <x v="798"/>
          </reference>
          <reference field="3" count="1" selected="0">
            <x v="800"/>
          </reference>
          <reference field="4" count="1">
            <x v="803"/>
          </reference>
        </references>
      </pivotArea>
    </format>
    <format dxfId="3586">
      <pivotArea dataOnly="0" labelOnly="1" fieldPosition="0">
        <references count="5">
          <reference field="0" count="1" selected="0">
            <x v="323"/>
          </reference>
          <reference field="1" count="1" selected="0">
            <x v="798"/>
          </reference>
          <reference field="2" count="1" selected="0">
            <x v="799"/>
          </reference>
          <reference field="3" count="1" selected="0">
            <x v="801"/>
          </reference>
          <reference field="4" count="1">
            <x v="804"/>
          </reference>
        </references>
      </pivotArea>
    </format>
    <format dxfId="3585">
      <pivotArea dataOnly="0" labelOnly="1" fieldPosition="0">
        <references count="5">
          <reference field="0" count="1" selected="0">
            <x v="324"/>
          </reference>
          <reference field="1" count="1" selected="0">
            <x v="799"/>
          </reference>
          <reference field="2" count="1" selected="0">
            <x v="800"/>
          </reference>
          <reference field="3" count="1" selected="0">
            <x v="802"/>
          </reference>
          <reference field="4" count="1">
            <x v="805"/>
          </reference>
        </references>
      </pivotArea>
    </format>
    <format dxfId="3584">
      <pivotArea dataOnly="0" labelOnly="1" fieldPosition="0">
        <references count="5">
          <reference field="0" count="1" selected="0">
            <x v="325"/>
          </reference>
          <reference field="1" count="1" selected="0">
            <x v="800"/>
          </reference>
          <reference field="2" count="1" selected="0">
            <x v="801"/>
          </reference>
          <reference field="3" count="1" selected="0">
            <x v="803"/>
          </reference>
          <reference field="4" count="1">
            <x v="806"/>
          </reference>
        </references>
      </pivotArea>
    </format>
    <format dxfId="3583">
      <pivotArea dataOnly="0" labelOnly="1" fieldPosition="0">
        <references count="5">
          <reference field="0" count="1" selected="0">
            <x v="326"/>
          </reference>
          <reference field="1" count="1" selected="0">
            <x v="801"/>
          </reference>
          <reference field="2" count="1" selected="0">
            <x v="802"/>
          </reference>
          <reference field="3" count="1" selected="0">
            <x v="804"/>
          </reference>
          <reference field="4" count="1">
            <x v="807"/>
          </reference>
        </references>
      </pivotArea>
    </format>
    <format dxfId="3582">
      <pivotArea dataOnly="0" labelOnly="1" fieldPosition="0">
        <references count="5">
          <reference field="0" count="1" selected="0">
            <x v="327"/>
          </reference>
          <reference field="1" count="1" selected="0">
            <x v="802"/>
          </reference>
          <reference field="2" count="1" selected="0">
            <x v="803"/>
          </reference>
          <reference field="3" count="1" selected="0">
            <x v="805"/>
          </reference>
          <reference field="4" count="1">
            <x v="808"/>
          </reference>
        </references>
      </pivotArea>
    </format>
    <format dxfId="3581">
      <pivotArea dataOnly="0" labelOnly="1" fieldPosition="0">
        <references count="5">
          <reference field="0" count="1" selected="0">
            <x v="328"/>
          </reference>
          <reference field="1" count="1" selected="0">
            <x v="803"/>
          </reference>
          <reference field="2" count="1" selected="0">
            <x v="804"/>
          </reference>
          <reference field="3" count="1" selected="0">
            <x v="806"/>
          </reference>
          <reference field="4" count="1">
            <x v="809"/>
          </reference>
        </references>
      </pivotArea>
    </format>
    <format dxfId="3580">
      <pivotArea dataOnly="0" labelOnly="1" fieldPosition="0">
        <references count="5">
          <reference field="0" count="1" selected="0">
            <x v="329"/>
          </reference>
          <reference field="1" count="1" selected="0">
            <x v="804"/>
          </reference>
          <reference field="2" count="1" selected="0">
            <x v="805"/>
          </reference>
          <reference field="3" count="1" selected="0">
            <x v="807"/>
          </reference>
          <reference field="4" count="1">
            <x v="810"/>
          </reference>
        </references>
      </pivotArea>
    </format>
    <format dxfId="3579">
      <pivotArea dataOnly="0" labelOnly="1" fieldPosition="0">
        <references count="5">
          <reference field="0" count="1" selected="0">
            <x v="330"/>
          </reference>
          <reference field="1" count="1" selected="0">
            <x v="805"/>
          </reference>
          <reference field="2" count="1" selected="0">
            <x v="806"/>
          </reference>
          <reference field="3" count="1" selected="0">
            <x v="808"/>
          </reference>
          <reference field="4" count="1">
            <x v="811"/>
          </reference>
        </references>
      </pivotArea>
    </format>
    <format dxfId="3578">
      <pivotArea dataOnly="0" labelOnly="1" fieldPosition="0">
        <references count="5">
          <reference field="0" count="1" selected="0">
            <x v="331"/>
          </reference>
          <reference field="1" count="1" selected="0">
            <x v="806"/>
          </reference>
          <reference field="2" count="1" selected="0">
            <x v="807"/>
          </reference>
          <reference field="3" count="1" selected="0">
            <x v="809"/>
          </reference>
          <reference field="4" count="1">
            <x v="812"/>
          </reference>
        </references>
      </pivotArea>
    </format>
    <format dxfId="3577">
      <pivotArea dataOnly="0" labelOnly="1" fieldPosition="0">
        <references count="5">
          <reference field="0" count="1" selected="0">
            <x v="332"/>
          </reference>
          <reference field="1" count="1" selected="0">
            <x v="807"/>
          </reference>
          <reference field="2" count="1" selected="0">
            <x v="808"/>
          </reference>
          <reference field="3" count="1" selected="0">
            <x v="810"/>
          </reference>
          <reference field="4" count="1">
            <x v="813"/>
          </reference>
        </references>
      </pivotArea>
    </format>
    <format dxfId="3576">
      <pivotArea dataOnly="0" labelOnly="1" fieldPosition="0">
        <references count="5">
          <reference field="0" count="1" selected="0">
            <x v="333"/>
          </reference>
          <reference field="1" count="1" selected="0">
            <x v="808"/>
          </reference>
          <reference field="2" count="1" selected="0">
            <x v="809"/>
          </reference>
          <reference field="3" count="1" selected="0">
            <x v="811"/>
          </reference>
          <reference field="4" count="1">
            <x v="814"/>
          </reference>
        </references>
      </pivotArea>
    </format>
    <format dxfId="3575">
      <pivotArea dataOnly="0" labelOnly="1" fieldPosition="0">
        <references count="5">
          <reference field="0" count="1" selected="0">
            <x v="334"/>
          </reference>
          <reference field="1" count="1" selected="0">
            <x v="809"/>
          </reference>
          <reference field="2" count="1" selected="0">
            <x v="810"/>
          </reference>
          <reference field="3" count="1" selected="0">
            <x v="812"/>
          </reference>
          <reference field="4" count="1">
            <x v="815"/>
          </reference>
        </references>
      </pivotArea>
    </format>
    <format dxfId="3574">
      <pivotArea dataOnly="0" labelOnly="1" fieldPosition="0">
        <references count="5">
          <reference field="0" count="1" selected="0">
            <x v="335"/>
          </reference>
          <reference field="1" count="1" selected="0">
            <x v="810"/>
          </reference>
          <reference field="2" count="1" selected="0">
            <x v="811"/>
          </reference>
          <reference field="3" count="1" selected="0">
            <x v="813"/>
          </reference>
          <reference field="4" count="1">
            <x v="816"/>
          </reference>
        </references>
      </pivotArea>
    </format>
    <format dxfId="3573">
      <pivotArea dataOnly="0" labelOnly="1" fieldPosition="0">
        <references count="5">
          <reference field="0" count="1" selected="0">
            <x v="336"/>
          </reference>
          <reference field="1" count="1" selected="0">
            <x v="811"/>
          </reference>
          <reference field="2" count="1" selected="0">
            <x v="812"/>
          </reference>
          <reference field="3" count="1" selected="0">
            <x v="814"/>
          </reference>
          <reference field="4" count="1">
            <x v="817"/>
          </reference>
        </references>
      </pivotArea>
    </format>
    <format dxfId="3572">
      <pivotArea dataOnly="0" labelOnly="1" fieldPosition="0">
        <references count="5">
          <reference field="0" count="1" selected="0">
            <x v="337"/>
          </reference>
          <reference field="1" count="1" selected="0">
            <x v="812"/>
          </reference>
          <reference field="2" count="1" selected="0">
            <x v="813"/>
          </reference>
          <reference field="3" count="1" selected="0">
            <x v="815"/>
          </reference>
          <reference field="4" count="1">
            <x v="818"/>
          </reference>
        </references>
      </pivotArea>
    </format>
    <format dxfId="3571">
      <pivotArea dataOnly="0" labelOnly="1" fieldPosition="0">
        <references count="5">
          <reference field="0" count="1" selected="0">
            <x v="338"/>
          </reference>
          <reference field="1" count="1" selected="0">
            <x v="813"/>
          </reference>
          <reference field="2" count="1" selected="0">
            <x v="814"/>
          </reference>
          <reference field="3" count="1" selected="0">
            <x v="816"/>
          </reference>
          <reference field="4" count="1">
            <x v="819"/>
          </reference>
        </references>
      </pivotArea>
    </format>
    <format dxfId="3570">
      <pivotArea dataOnly="0" labelOnly="1" fieldPosition="0">
        <references count="5">
          <reference field="0" count="1" selected="0">
            <x v="339"/>
          </reference>
          <reference field="1" count="1" selected="0">
            <x v="814"/>
          </reference>
          <reference field="2" count="1" selected="0">
            <x v="815"/>
          </reference>
          <reference field="3" count="1" selected="0">
            <x v="817"/>
          </reference>
          <reference field="4" count="1">
            <x v="820"/>
          </reference>
        </references>
      </pivotArea>
    </format>
    <format dxfId="3569">
      <pivotArea dataOnly="0" labelOnly="1" fieldPosition="0">
        <references count="5">
          <reference field="0" count="1" selected="0">
            <x v="340"/>
          </reference>
          <reference field="1" count="1" selected="0">
            <x v="815"/>
          </reference>
          <reference field="2" count="1" selected="0">
            <x v="816"/>
          </reference>
          <reference field="3" count="1" selected="0">
            <x v="818"/>
          </reference>
          <reference field="4" count="1">
            <x v="821"/>
          </reference>
        </references>
      </pivotArea>
    </format>
    <format dxfId="3568">
      <pivotArea dataOnly="0" labelOnly="1" fieldPosition="0">
        <references count="5">
          <reference field="0" count="1" selected="0">
            <x v="341"/>
          </reference>
          <reference field="1" count="1" selected="0">
            <x v="816"/>
          </reference>
          <reference field="2" count="1" selected="0">
            <x v="817"/>
          </reference>
          <reference field="3" count="1" selected="0">
            <x v="819"/>
          </reference>
          <reference field="4" count="1">
            <x v="822"/>
          </reference>
        </references>
      </pivotArea>
    </format>
    <format dxfId="3567">
      <pivotArea dataOnly="0" labelOnly="1" fieldPosition="0">
        <references count="5">
          <reference field="0" count="1" selected="0">
            <x v="342"/>
          </reference>
          <reference field="1" count="1" selected="0">
            <x v="817"/>
          </reference>
          <reference field="2" count="1" selected="0">
            <x v="818"/>
          </reference>
          <reference field="3" count="1" selected="0">
            <x v="820"/>
          </reference>
          <reference field="4" count="1">
            <x v="823"/>
          </reference>
        </references>
      </pivotArea>
    </format>
    <format dxfId="3566">
      <pivotArea dataOnly="0" labelOnly="1" fieldPosition="0">
        <references count="5">
          <reference field="0" count="1" selected="0">
            <x v="343"/>
          </reference>
          <reference field="1" count="1" selected="0">
            <x v="818"/>
          </reference>
          <reference field="2" count="1" selected="0">
            <x v="819"/>
          </reference>
          <reference field="3" count="1" selected="0">
            <x v="821"/>
          </reference>
          <reference field="4" count="1">
            <x v="824"/>
          </reference>
        </references>
      </pivotArea>
    </format>
    <format dxfId="3565">
      <pivotArea dataOnly="0" labelOnly="1" fieldPosition="0">
        <references count="5">
          <reference field="0" count="1" selected="0">
            <x v="344"/>
          </reference>
          <reference field="1" count="1" selected="0">
            <x v="819"/>
          </reference>
          <reference field="2" count="1" selected="0">
            <x v="820"/>
          </reference>
          <reference field="3" count="1" selected="0">
            <x v="822"/>
          </reference>
          <reference field="4" count="1">
            <x v="825"/>
          </reference>
        </references>
      </pivotArea>
    </format>
    <format dxfId="3564">
      <pivotArea dataOnly="0" labelOnly="1" fieldPosition="0">
        <references count="5">
          <reference field="0" count="1" selected="0">
            <x v="345"/>
          </reference>
          <reference field="1" count="1" selected="0">
            <x v="820"/>
          </reference>
          <reference field="2" count="1" selected="0">
            <x v="821"/>
          </reference>
          <reference field="3" count="1" selected="0">
            <x v="823"/>
          </reference>
          <reference field="4" count="1">
            <x v="826"/>
          </reference>
        </references>
      </pivotArea>
    </format>
    <format dxfId="3563">
      <pivotArea dataOnly="0" labelOnly="1" fieldPosition="0">
        <references count="5">
          <reference field="0" count="1" selected="0">
            <x v="346"/>
          </reference>
          <reference field="1" count="1" selected="0">
            <x v="821"/>
          </reference>
          <reference field="2" count="1" selected="0">
            <x v="822"/>
          </reference>
          <reference field="3" count="1" selected="0">
            <x v="824"/>
          </reference>
          <reference field="4" count="1">
            <x v="827"/>
          </reference>
        </references>
      </pivotArea>
    </format>
    <format dxfId="3562">
      <pivotArea dataOnly="0" labelOnly="1" fieldPosition="0">
        <references count="5">
          <reference field="0" count="1" selected="0">
            <x v="347"/>
          </reference>
          <reference field="1" count="1" selected="0">
            <x v="822"/>
          </reference>
          <reference field="2" count="1" selected="0">
            <x v="823"/>
          </reference>
          <reference field="3" count="1" selected="0">
            <x v="825"/>
          </reference>
          <reference field="4" count="1">
            <x v="828"/>
          </reference>
        </references>
      </pivotArea>
    </format>
    <format dxfId="3561">
      <pivotArea dataOnly="0" labelOnly="1" fieldPosition="0">
        <references count="5">
          <reference field="0" count="1" selected="0">
            <x v="348"/>
          </reference>
          <reference field="1" count="1" selected="0">
            <x v="823"/>
          </reference>
          <reference field="2" count="1" selected="0">
            <x v="824"/>
          </reference>
          <reference field="3" count="1" selected="0">
            <x v="826"/>
          </reference>
          <reference field="4" count="1">
            <x v="829"/>
          </reference>
        </references>
      </pivotArea>
    </format>
    <format dxfId="3560">
      <pivotArea dataOnly="0" labelOnly="1" fieldPosition="0">
        <references count="5">
          <reference field="0" count="1" selected="0">
            <x v="349"/>
          </reference>
          <reference field="1" count="1" selected="0">
            <x v="824"/>
          </reference>
          <reference field="2" count="1" selected="0">
            <x v="825"/>
          </reference>
          <reference field="3" count="1" selected="0">
            <x v="827"/>
          </reference>
          <reference field="4" count="1">
            <x v="830"/>
          </reference>
        </references>
      </pivotArea>
    </format>
    <format dxfId="3559">
      <pivotArea dataOnly="0" labelOnly="1" fieldPosition="0">
        <references count="5">
          <reference field="0" count="1" selected="0">
            <x v="350"/>
          </reference>
          <reference field="1" count="1" selected="0">
            <x v="825"/>
          </reference>
          <reference field="2" count="1" selected="0">
            <x v="826"/>
          </reference>
          <reference field="3" count="1" selected="0">
            <x v="828"/>
          </reference>
          <reference field="4" count="1">
            <x v="831"/>
          </reference>
        </references>
      </pivotArea>
    </format>
    <format dxfId="3558">
      <pivotArea dataOnly="0" labelOnly="1" fieldPosition="0">
        <references count="5">
          <reference field="0" count="1" selected="0">
            <x v="351"/>
          </reference>
          <reference field="1" count="1" selected="0">
            <x v="826"/>
          </reference>
          <reference field="2" count="1" selected="0">
            <x v="827"/>
          </reference>
          <reference field="3" count="1" selected="0">
            <x v="829"/>
          </reference>
          <reference field="4" count="1">
            <x v="832"/>
          </reference>
        </references>
      </pivotArea>
    </format>
    <format dxfId="3557">
      <pivotArea dataOnly="0" labelOnly="1" fieldPosition="0">
        <references count="5">
          <reference field="0" count="1" selected="0">
            <x v="352"/>
          </reference>
          <reference field="1" count="1" selected="0">
            <x v="827"/>
          </reference>
          <reference field="2" count="1" selected="0">
            <x v="828"/>
          </reference>
          <reference field="3" count="1" selected="0">
            <x v="830"/>
          </reference>
          <reference field="4" count="1">
            <x v="833"/>
          </reference>
        </references>
      </pivotArea>
    </format>
    <format dxfId="3556">
      <pivotArea dataOnly="0" labelOnly="1" fieldPosition="0">
        <references count="5">
          <reference field="0" count="1" selected="0">
            <x v="353"/>
          </reference>
          <reference field="1" count="1" selected="0">
            <x v="828"/>
          </reference>
          <reference field="2" count="1" selected="0">
            <x v="829"/>
          </reference>
          <reference field="3" count="1" selected="0">
            <x v="831"/>
          </reference>
          <reference field="4" count="1">
            <x v="834"/>
          </reference>
        </references>
      </pivotArea>
    </format>
    <format dxfId="3555">
      <pivotArea dataOnly="0" labelOnly="1" fieldPosition="0">
        <references count="5">
          <reference field="0" count="1" selected="0">
            <x v="354"/>
          </reference>
          <reference field="1" count="1" selected="0">
            <x v="829"/>
          </reference>
          <reference field="2" count="1" selected="0">
            <x v="830"/>
          </reference>
          <reference field="3" count="1" selected="0">
            <x v="832"/>
          </reference>
          <reference field="4" count="1">
            <x v="835"/>
          </reference>
        </references>
      </pivotArea>
    </format>
    <format dxfId="3554">
      <pivotArea dataOnly="0" labelOnly="1" fieldPosition="0">
        <references count="5">
          <reference field="0" count="1" selected="0">
            <x v="355"/>
          </reference>
          <reference field="1" count="1" selected="0">
            <x v="830"/>
          </reference>
          <reference field="2" count="1" selected="0">
            <x v="831"/>
          </reference>
          <reference field="3" count="1" selected="0">
            <x v="833"/>
          </reference>
          <reference field="4" count="1">
            <x v="836"/>
          </reference>
        </references>
      </pivotArea>
    </format>
    <format dxfId="3553">
      <pivotArea dataOnly="0" labelOnly="1" fieldPosition="0">
        <references count="5">
          <reference field="0" count="1" selected="0">
            <x v="356"/>
          </reference>
          <reference field="1" count="1" selected="0">
            <x v="831"/>
          </reference>
          <reference field="2" count="1" selected="0">
            <x v="832"/>
          </reference>
          <reference field="3" count="1" selected="0">
            <x v="834"/>
          </reference>
          <reference field="4" count="1">
            <x v="837"/>
          </reference>
        </references>
      </pivotArea>
    </format>
    <format dxfId="3552">
      <pivotArea dataOnly="0" labelOnly="1" fieldPosition="0">
        <references count="5">
          <reference field="0" count="1" selected="0">
            <x v="357"/>
          </reference>
          <reference field="1" count="1" selected="0">
            <x v="832"/>
          </reference>
          <reference field="2" count="1" selected="0">
            <x v="833"/>
          </reference>
          <reference field="3" count="1" selected="0">
            <x v="835"/>
          </reference>
          <reference field="4" count="1">
            <x v="838"/>
          </reference>
        </references>
      </pivotArea>
    </format>
    <format dxfId="3551">
      <pivotArea dataOnly="0" labelOnly="1" fieldPosition="0">
        <references count="5">
          <reference field="0" count="1" selected="0">
            <x v="358"/>
          </reference>
          <reference field="1" count="1" selected="0">
            <x v="833"/>
          </reference>
          <reference field="2" count="1" selected="0">
            <x v="834"/>
          </reference>
          <reference field="3" count="1" selected="0">
            <x v="836"/>
          </reference>
          <reference field="4" count="1">
            <x v="839"/>
          </reference>
        </references>
      </pivotArea>
    </format>
    <format dxfId="3550">
      <pivotArea dataOnly="0" labelOnly="1" fieldPosition="0">
        <references count="5">
          <reference field="0" count="1" selected="0">
            <x v="359"/>
          </reference>
          <reference field="1" count="1" selected="0">
            <x v="834"/>
          </reference>
          <reference field="2" count="1" selected="0">
            <x v="835"/>
          </reference>
          <reference field="3" count="1" selected="0">
            <x v="837"/>
          </reference>
          <reference field="4" count="1">
            <x v="840"/>
          </reference>
        </references>
      </pivotArea>
    </format>
    <format dxfId="3549">
      <pivotArea dataOnly="0" labelOnly="1" fieldPosition="0">
        <references count="5">
          <reference field="0" count="1" selected="0">
            <x v="360"/>
          </reference>
          <reference field="1" count="1" selected="0">
            <x v="835"/>
          </reference>
          <reference field="2" count="1" selected="0">
            <x v="836"/>
          </reference>
          <reference field="3" count="1" selected="0">
            <x v="838"/>
          </reference>
          <reference field="4" count="1">
            <x v="841"/>
          </reference>
        </references>
      </pivotArea>
    </format>
    <format dxfId="3548">
      <pivotArea dataOnly="0" labelOnly="1" fieldPosition="0">
        <references count="5">
          <reference field="0" count="1" selected="0">
            <x v="361"/>
          </reference>
          <reference field="1" count="1" selected="0">
            <x v="836"/>
          </reference>
          <reference field="2" count="1" selected="0">
            <x v="837"/>
          </reference>
          <reference field="3" count="1" selected="0">
            <x v="839"/>
          </reference>
          <reference field="4" count="1">
            <x v="842"/>
          </reference>
        </references>
      </pivotArea>
    </format>
    <format dxfId="3547">
      <pivotArea dataOnly="0" labelOnly="1" fieldPosition="0">
        <references count="5">
          <reference field="0" count="1" selected="0">
            <x v="362"/>
          </reference>
          <reference field="1" count="1" selected="0">
            <x v="837"/>
          </reference>
          <reference field="2" count="1" selected="0">
            <x v="838"/>
          </reference>
          <reference field="3" count="1" selected="0">
            <x v="840"/>
          </reference>
          <reference field="4" count="1">
            <x v="843"/>
          </reference>
        </references>
      </pivotArea>
    </format>
    <format dxfId="3546">
      <pivotArea dataOnly="0" labelOnly="1" fieldPosition="0">
        <references count="5">
          <reference field="0" count="1" selected="0">
            <x v="363"/>
          </reference>
          <reference field="1" count="1" selected="0">
            <x v="838"/>
          </reference>
          <reference field="2" count="1" selected="0">
            <x v="839"/>
          </reference>
          <reference field="3" count="1" selected="0">
            <x v="841"/>
          </reference>
          <reference field="4" count="1">
            <x v="844"/>
          </reference>
        </references>
      </pivotArea>
    </format>
    <format dxfId="3545">
      <pivotArea dataOnly="0" labelOnly="1" fieldPosition="0">
        <references count="5">
          <reference field="0" count="1" selected="0">
            <x v="364"/>
          </reference>
          <reference field="1" count="1" selected="0">
            <x v="839"/>
          </reference>
          <reference field="2" count="1" selected="0">
            <x v="840"/>
          </reference>
          <reference field="3" count="1" selected="0">
            <x v="842"/>
          </reference>
          <reference field="4" count="1">
            <x v="845"/>
          </reference>
        </references>
      </pivotArea>
    </format>
    <format dxfId="3544">
      <pivotArea dataOnly="0" labelOnly="1" fieldPosition="0">
        <references count="5">
          <reference field="0" count="1" selected="0">
            <x v="365"/>
          </reference>
          <reference field="1" count="1" selected="0">
            <x v="840"/>
          </reference>
          <reference field="2" count="1" selected="0">
            <x v="841"/>
          </reference>
          <reference field="3" count="1" selected="0">
            <x v="843"/>
          </reference>
          <reference field="4" count="1">
            <x v="846"/>
          </reference>
        </references>
      </pivotArea>
    </format>
    <format dxfId="3543">
      <pivotArea dataOnly="0" labelOnly="1" fieldPosition="0">
        <references count="5">
          <reference field="0" count="1" selected="0">
            <x v="366"/>
          </reference>
          <reference field="1" count="1" selected="0">
            <x v="841"/>
          </reference>
          <reference field="2" count="1" selected="0">
            <x v="842"/>
          </reference>
          <reference field="3" count="1" selected="0">
            <x v="844"/>
          </reference>
          <reference field="4" count="1">
            <x v="847"/>
          </reference>
        </references>
      </pivotArea>
    </format>
    <format dxfId="3542">
      <pivotArea dataOnly="0" labelOnly="1" fieldPosition="0">
        <references count="5">
          <reference field="0" count="1" selected="0">
            <x v="367"/>
          </reference>
          <reference field="1" count="1" selected="0">
            <x v="842"/>
          </reference>
          <reference field="2" count="1" selected="0">
            <x v="843"/>
          </reference>
          <reference field="3" count="1" selected="0">
            <x v="845"/>
          </reference>
          <reference field="4" count="1">
            <x v="848"/>
          </reference>
        </references>
      </pivotArea>
    </format>
    <format dxfId="3541">
      <pivotArea dataOnly="0" labelOnly="1" fieldPosition="0">
        <references count="5">
          <reference field="0" count="1" selected="0">
            <x v="368"/>
          </reference>
          <reference field="1" count="1" selected="0">
            <x v="843"/>
          </reference>
          <reference field="2" count="1" selected="0">
            <x v="844"/>
          </reference>
          <reference field="3" count="1" selected="0">
            <x v="846"/>
          </reference>
          <reference field="4" count="1">
            <x v="849"/>
          </reference>
        </references>
      </pivotArea>
    </format>
    <format dxfId="3540">
      <pivotArea dataOnly="0" labelOnly="1" fieldPosition="0">
        <references count="5">
          <reference field="0" count="1" selected="0">
            <x v="369"/>
          </reference>
          <reference field="1" count="1" selected="0">
            <x v="844"/>
          </reference>
          <reference field="2" count="1" selected="0">
            <x v="845"/>
          </reference>
          <reference field="3" count="1" selected="0">
            <x v="847"/>
          </reference>
          <reference field="4" count="1">
            <x v="850"/>
          </reference>
        </references>
      </pivotArea>
    </format>
    <format dxfId="3539">
      <pivotArea dataOnly="0" labelOnly="1" fieldPosition="0">
        <references count="5">
          <reference field="0" count="1" selected="0">
            <x v="370"/>
          </reference>
          <reference field="1" count="1" selected="0">
            <x v="845"/>
          </reference>
          <reference field="2" count="1" selected="0">
            <x v="846"/>
          </reference>
          <reference field="3" count="1" selected="0">
            <x v="848"/>
          </reference>
          <reference field="4" count="1">
            <x v="851"/>
          </reference>
        </references>
      </pivotArea>
    </format>
    <format dxfId="3538">
      <pivotArea dataOnly="0" labelOnly="1" fieldPosition="0">
        <references count="5">
          <reference field="0" count="1" selected="0">
            <x v="371"/>
          </reference>
          <reference field="1" count="1" selected="0">
            <x v="846"/>
          </reference>
          <reference field="2" count="1" selected="0">
            <x v="847"/>
          </reference>
          <reference field="3" count="1" selected="0">
            <x v="849"/>
          </reference>
          <reference field="4" count="1">
            <x v="852"/>
          </reference>
        </references>
      </pivotArea>
    </format>
    <format dxfId="3537">
      <pivotArea dataOnly="0" labelOnly="1" fieldPosition="0">
        <references count="5">
          <reference field="0" count="1" selected="0">
            <x v="372"/>
          </reference>
          <reference field="1" count="1" selected="0">
            <x v="847"/>
          </reference>
          <reference field="2" count="1" selected="0">
            <x v="848"/>
          </reference>
          <reference field="3" count="1" selected="0">
            <x v="850"/>
          </reference>
          <reference field="4" count="1">
            <x v="853"/>
          </reference>
        </references>
      </pivotArea>
    </format>
    <format dxfId="3536">
      <pivotArea dataOnly="0" labelOnly="1" fieldPosition="0">
        <references count="5">
          <reference field="0" count="1" selected="0">
            <x v="373"/>
          </reference>
          <reference field="1" count="1" selected="0">
            <x v="848"/>
          </reference>
          <reference field="2" count="1" selected="0">
            <x v="849"/>
          </reference>
          <reference field="3" count="1" selected="0">
            <x v="851"/>
          </reference>
          <reference field="4" count="1">
            <x v="854"/>
          </reference>
        </references>
      </pivotArea>
    </format>
    <format dxfId="3535">
      <pivotArea dataOnly="0" labelOnly="1" fieldPosition="0">
        <references count="5">
          <reference field="0" count="1" selected="0">
            <x v="374"/>
          </reference>
          <reference field="1" count="1" selected="0">
            <x v="849"/>
          </reference>
          <reference field="2" count="1" selected="0">
            <x v="850"/>
          </reference>
          <reference field="3" count="1" selected="0">
            <x v="852"/>
          </reference>
          <reference field="4" count="1">
            <x v="855"/>
          </reference>
        </references>
      </pivotArea>
    </format>
    <format dxfId="3534">
      <pivotArea dataOnly="0" labelOnly="1" fieldPosition="0">
        <references count="5">
          <reference field="0" count="1" selected="0">
            <x v="375"/>
          </reference>
          <reference field="1" count="1" selected="0">
            <x v="850"/>
          </reference>
          <reference field="2" count="1" selected="0">
            <x v="851"/>
          </reference>
          <reference field="3" count="1" selected="0">
            <x v="853"/>
          </reference>
          <reference field="4" count="1">
            <x v="856"/>
          </reference>
        </references>
      </pivotArea>
    </format>
    <format dxfId="3533">
      <pivotArea dataOnly="0" labelOnly="1" fieldPosition="0">
        <references count="5">
          <reference field="0" count="1" selected="0">
            <x v="376"/>
          </reference>
          <reference field="1" count="1" selected="0">
            <x v="851"/>
          </reference>
          <reference field="2" count="1" selected="0">
            <x v="852"/>
          </reference>
          <reference field="3" count="1" selected="0">
            <x v="854"/>
          </reference>
          <reference field="4" count="1">
            <x v="857"/>
          </reference>
        </references>
      </pivotArea>
    </format>
    <format dxfId="3532">
      <pivotArea dataOnly="0" labelOnly="1" fieldPosition="0">
        <references count="5">
          <reference field="0" count="1" selected="0">
            <x v="377"/>
          </reference>
          <reference field="1" count="1" selected="0">
            <x v="852"/>
          </reference>
          <reference field="2" count="1" selected="0">
            <x v="853"/>
          </reference>
          <reference field="3" count="1" selected="0">
            <x v="855"/>
          </reference>
          <reference field="4" count="1">
            <x v="858"/>
          </reference>
        </references>
      </pivotArea>
    </format>
    <format dxfId="3531">
      <pivotArea dataOnly="0" labelOnly="1" fieldPosition="0">
        <references count="5">
          <reference field="0" count="1" selected="0">
            <x v="378"/>
          </reference>
          <reference field="1" count="1" selected="0">
            <x v="853"/>
          </reference>
          <reference field="2" count="1" selected="0">
            <x v="854"/>
          </reference>
          <reference field="3" count="1" selected="0">
            <x v="856"/>
          </reference>
          <reference field="4" count="1">
            <x v="859"/>
          </reference>
        </references>
      </pivotArea>
    </format>
    <format dxfId="3530">
      <pivotArea dataOnly="0" labelOnly="1" fieldPosition="0">
        <references count="5">
          <reference field="0" count="1" selected="0">
            <x v="379"/>
          </reference>
          <reference field="1" count="1" selected="0">
            <x v="854"/>
          </reference>
          <reference field="2" count="1" selected="0">
            <x v="855"/>
          </reference>
          <reference field="3" count="1" selected="0">
            <x v="857"/>
          </reference>
          <reference field="4" count="1">
            <x v="860"/>
          </reference>
        </references>
      </pivotArea>
    </format>
    <format dxfId="3529">
      <pivotArea dataOnly="0" labelOnly="1" fieldPosition="0">
        <references count="5">
          <reference field="0" count="1" selected="0">
            <x v="380"/>
          </reference>
          <reference field="1" count="1" selected="0">
            <x v="855"/>
          </reference>
          <reference field="2" count="1" selected="0">
            <x v="856"/>
          </reference>
          <reference field="3" count="1" selected="0">
            <x v="858"/>
          </reference>
          <reference field="4" count="1">
            <x v="861"/>
          </reference>
        </references>
      </pivotArea>
    </format>
    <format dxfId="3528">
      <pivotArea dataOnly="0" labelOnly="1" fieldPosition="0">
        <references count="5">
          <reference field="0" count="1" selected="0">
            <x v="381"/>
          </reference>
          <reference field="1" count="1" selected="0">
            <x v="856"/>
          </reference>
          <reference field="2" count="1" selected="0">
            <x v="857"/>
          </reference>
          <reference field="3" count="1" selected="0">
            <x v="859"/>
          </reference>
          <reference field="4" count="1">
            <x v="862"/>
          </reference>
        </references>
      </pivotArea>
    </format>
    <format dxfId="3527">
      <pivotArea dataOnly="0" labelOnly="1" fieldPosition="0">
        <references count="5">
          <reference field="0" count="1" selected="0">
            <x v="382"/>
          </reference>
          <reference field="1" count="1" selected="0">
            <x v="857"/>
          </reference>
          <reference field="2" count="1" selected="0">
            <x v="858"/>
          </reference>
          <reference field="3" count="1" selected="0">
            <x v="860"/>
          </reference>
          <reference field="4" count="1">
            <x v="863"/>
          </reference>
        </references>
      </pivotArea>
    </format>
    <format dxfId="3526">
      <pivotArea dataOnly="0" labelOnly="1" fieldPosition="0">
        <references count="5">
          <reference field="0" count="1" selected="0">
            <x v="383"/>
          </reference>
          <reference field="1" count="1" selected="0">
            <x v="858"/>
          </reference>
          <reference field="2" count="1" selected="0">
            <x v="859"/>
          </reference>
          <reference field="3" count="1" selected="0">
            <x v="861"/>
          </reference>
          <reference field="4" count="1">
            <x v="864"/>
          </reference>
        </references>
      </pivotArea>
    </format>
    <format dxfId="3525">
      <pivotArea dataOnly="0" labelOnly="1" fieldPosition="0">
        <references count="5">
          <reference field="0" count="1" selected="0">
            <x v="384"/>
          </reference>
          <reference field="1" count="1" selected="0">
            <x v="859"/>
          </reference>
          <reference field="2" count="1" selected="0">
            <x v="860"/>
          </reference>
          <reference field="3" count="1" selected="0">
            <x v="862"/>
          </reference>
          <reference field="4" count="1">
            <x v="865"/>
          </reference>
        </references>
      </pivotArea>
    </format>
    <format dxfId="3524">
      <pivotArea dataOnly="0" labelOnly="1" fieldPosition="0">
        <references count="5">
          <reference field="0" count="1" selected="0">
            <x v="385"/>
          </reference>
          <reference field="1" count="1" selected="0">
            <x v="860"/>
          </reference>
          <reference field="2" count="1" selected="0">
            <x v="861"/>
          </reference>
          <reference field="3" count="1" selected="0">
            <x v="863"/>
          </reference>
          <reference field="4" count="1">
            <x v="866"/>
          </reference>
        </references>
      </pivotArea>
    </format>
    <format dxfId="3523">
      <pivotArea dataOnly="0" labelOnly="1" fieldPosition="0">
        <references count="5">
          <reference field="0" count="1" selected="0">
            <x v="386"/>
          </reference>
          <reference field="1" count="1" selected="0">
            <x v="861"/>
          </reference>
          <reference field="2" count="1" selected="0">
            <x v="862"/>
          </reference>
          <reference field="3" count="1" selected="0">
            <x v="864"/>
          </reference>
          <reference field="4" count="1">
            <x v="867"/>
          </reference>
        </references>
      </pivotArea>
    </format>
    <format dxfId="3522">
      <pivotArea dataOnly="0" labelOnly="1" fieldPosition="0">
        <references count="5">
          <reference field="0" count="1" selected="0">
            <x v="387"/>
          </reference>
          <reference field="1" count="1" selected="0">
            <x v="862"/>
          </reference>
          <reference field="2" count="1" selected="0">
            <x v="863"/>
          </reference>
          <reference field="3" count="1" selected="0">
            <x v="865"/>
          </reference>
          <reference field="4" count="1">
            <x v="868"/>
          </reference>
        </references>
      </pivotArea>
    </format>
    <format dxfId="3521">
      <pivotArea dataOnly="0" labelOnly="1" fieldPosition="0">
        <references count="5">
          <reference field="0" count="1" selected="0">
            <x v="388"/>
          </reference>
          <reference field="1" count="1" selected="0">
            <x v="863"/>
          </reference>
          <reference field="2" count="1" selected="0">
            <x v="864"/>
          </reference>
          <reference field="3" count="1" selected="0">
            <x v="866"/>
          </reference>
          <reference field="4" count="1">
            <x v="869"/>
          </reference>
        </references>
      </pivotArea>
    </format>
    <format dxfId="3520">
      <pivotArea dataOnly="0" labelOnly="1" fieldPosition="0">
        <references count="5">
          <reference field="0" count="1" selected="0">
            <x v="389"/>
          </reference>
          <reference field="1" count="1" selected="0">
            <x v="864"/>
          </reference>
          <reference field="2" count="1" selected="0">
            <x v="865"/>
          </reference>
          <reference field="3" count="1" selected="0">
            <x v="867"/>
          </reference>
          <reference field="4" count="1">
            <x v="870"/>
          </reference>
        </references>
      </pivotArea>
    </format>
    <format dxfId="3519">
      <pivotArea dataOnly="0" labelOnly="1" fieldPosition="0">
        <references count="5">
          <reference field="0" count="1" selected="0">
            <x v="390"/>
          </reference>
          <reference field="1" count="1" selected="0">
            <x v="865"/>
          </reference>
          <reference field="2" count="1" selected="0">
            <x v="866"/>
          </reference>
          <reference field="3" count="1" selected="0">
            <x v="868"/>
          </reference>
          <reference field="4" count="1">
            <x v="871"/>
          </reference>
        </references>
      </pivotArea>
    </format>
    <format dxfId="3518">
      <pivotArea dataOnly="0" labelOnly="1" fieldPosition="0">
        <references count="5">
          <reference field="0" count="1" selected="0">
            <x v="391"/>
          </reference>
          <reference field="1" count="1" selected="0">
            <x v="866"/>
          </reference>
          <reference field="2" count="1" selected="0">
            <x v="867"/>
          </reference>
          <reference field="3" count="1" selected="0">
            <x v="869"/>
          </reference>
          <reference field="4" count="1">
            <x v="872"/>
          </reference>
        </references>
      </pivotArea>
    </format>
    <format dxfId="3517">
      <pivotArea dataOnly="0" labelOnly="1" fieldPosition="0">
        <references count="5">
          <reference field="0" count="1" selected="0">
            <x v="392"/>
          </reference>
          <reference field="1" count="1" selected="0">
            <x v="867"/>
          </reference>
          <reference field="2" count="1" selected="0">
            <x v="868"/>
          </reference>
          <reference field="3" count="1" selected="0">
            <x v="870"/>
          </reference>
          <reference field="4" count="1">
            <x v="873"/>
          </reference>
        </references>
      </pivotArea>
    </format>
    <format dxfId="3516">
      <pivotArea dataOnly="0" labelOnly="1" fieldPosition="0">
        <references count="5">
          <reference field="0" count="1" selected="0">
            <x v="393"/>
          </reference>
          <reference field="1" count="1" selected="0">
            <x v="868"/>
          </reference>
          <reference field="2" count="1" selected="0">
            <x v="869"/>
          </reference>
          <reference field="3" count="1" selected="0">
            <x v="871"/>
          </reference>
          <reference field="4" count="1">
            <x v="874"/>
          </reference>
        </references>
      </pivotArea>
    </format>
    <format dxfId="3515">
      <pivotArea dataOnly="0" labelOnly="1" fieldPosition="0">
        <references count="5">
          <reference field="0" count="1" selected="0">
            <x v="394"/>
          </reference>
          <reference field="1" count="1" selected="0">
            <x v="869"/>
          </reference>
          <reference field="2" count="1" selected="0">
            <x v="870"/>
          </reference>
          <reference field="3" count="1" selected="0">
            <x v="872"/>
          </reference>
          <reference field="4" count="1">
            <x v="875"/>
          </reference>
        </references>
      </pivotArea>
    </format>
    <format dxfId="3514">
      <pivotArea dataOnly="0" labelOnly="1" fieldPosition="0">
        <references count="5">
          <reference field="0" count="1" selected="0">
            <x v="395"/>
          </reference>
          <reference field="1" count="1" selected="0">
            <x v="870"/>
          </reference>
          <reference field="2" count="1" selected="0">
            <x v="871"/>
          </reference>
          <reference field="3" count="1" selected="0">
            <x v="873"/>
          </reference>
          <reference field="4" count="1">
            <x v="876"/>
          </reference>
        </references>
      </pivotArea>
    </format>
    <format dxfId="3513">
      <pivotArea dataOnly="0" labelOnly="1" fieldPosition="0">
        <references count="5">
          <reference field="0" count="1" selected="0">
            <x v="396"/>
          </reference>
          <reference field="1" count="1" selected="0">
            <x v="871"/>
          </reference>
          <reference field="2" count="1" selected="0">
            <x v="872"/>
          </reference>
          <reference field="3" count="1" selected="0">
            <x v="874"/>
          </reference>
          <reference field="4" count="1">
            <x v="877"/>
          </reference>
        </references>
      </pivotArea>
    </format>
    <format dxfId="3512">
      <pivotArea dataOnly="0" labelOnly="1" fieldPosition="0">
        <references count="5">
          <reference field="0" count="1" selected="0">
            <x v="397"/>
          </reference>
          <reference field="1" count="1" selected="0">
            <x v="872"/>
          </reference>
          <reference field="2" count="1" selected="0">
            <x v="873"/>
          </reference>
          <reference field="3" count="1" selected="0">
            <x v="875"/>
          </reference>
          <reference field="4" count="1">
            <x v="878"/>
          </reference>
        </references>
      </pivotArea>
    </format>
    <format dxfId="3511">
      <pivotArea dataOnly="0" labelOnly="1" fieldPosition="0">
        <references count="5">
          <reference field="0" count="1" selected="0">
            <x v="398"/>
          </reference>
          <reference field="1" count="1" selected="0">
            <x v="873"/>
          </reference>
          <reference field="2" count="1" selected="0">
            <x v="874"/>
          </reference>
          <reference field="3" count="1" selected="0">
            <x v="876"/>
          </reference>
          <reference field="4" count="1">
            <x v="879"/>
          </reference>
        </references>
      </pivotArea>
    </format>
    <format dxfId="3510">
      <pivotArea dataOnly="0" labelOnly="1" fieldPosition="0">
        <references count="5">
          <reference field="0" count="1" selected="0">
            <x v="399"/>
          </reference>
          <reference field="1" count="1" selected="0">
            <x v="874"/>
          </reference>
          <reference field="2" count="1" selected="0">
            <x v="875"/>
          </reference>
          <reference field="3" count="1" selected="0">
            <x v="877"/>
          </reference>
          <reference field="4" count="1">
            <x v="880"/>
          </reference>
        </references>
      </pivotArea>
    </format>
    <format dxfId="3509">
      <pivotArea dataOnly="0" labelOnly="1" fieldPosition="0">
        <references count="5">
          <reference field="0" count="1" selected="0">
            <x v="400"/>
          </reference>
          <reference field="1" count="1" selected="0">
            <x v="875"/>
          </reference>
          <reference field="2" count="1" selected="0">
            <x v="876"/>
          </reference>
          <reference field="3" count="1" selected="0">
            <x v="878"/>
          </reference>
          <reference field="4" count="1">
            <x v="881"/>
          </reference>
        </references>
      </pivotArea>
    </format>
    <format dxfId="3508">
      <pivotArea dataOnly="0" labelOnly="1" fieldPosition="0">
        <references count="5">
          <reference field="0" count="1" selected="0">
            <x v="401"/>
          </reference>
          <reference field="1" count="1" selected="0">
            <x v="876"/>
          </reference>
          <reference field="2" count="1" selected="0">
            <x v="877"/>
          </reference>
          <reference field="3" count="1" selected="0">
            <x v="879"/>
          </reference>
          <reference field="4" count="1">
            <x v="882"/>
          </reference>
        </references>
      </pivotArea>
    </format>
    <format dxfId="3507">
      <pivotArea dataOnly="0" labelOnly="1" fieldPosition="0">
        <references count="5">
          <reference field="0" count="1" selected="0">
            <x v="402"/>
          </reference>
          <reference field="1" count="1" selected="0">
            <x v="877"/>
          </reference>
          <reference field="2" count="1" selected="0">
            <x v="878"/>
          </reference>
          <reference field="3" count="1" selected="0">
            <x v="880"/>
          </reference>
          <reference field="4" count="1">
            <x v="883"/>
          </reference>
        </references>
      </pivotArea>
    </format>
    <format dxfId="3506">
      <pivotArea dataOnly="0" labelOnly="1" fieldPosition="0">
        <references count="5">
          <reference field="0" count="1" selected="0">
            <x v="403"/>
          </reference>
          <reference field="1" count="1" selected="0">
            <x v="878"/>
          </reference>
          <reference field="2" count="1" selected="0">
            <x v="879"/>
          </reference>
          <reference field="3" count="1" selected="0">
            <x v="881"/>
          </reference>
          <reference field="4" count="1">
            <x v="884"/>
          </reference>
        </references>
      </pivotArea>
    </format>
    <format dxfId="3505">
      <pivotArea dataOnly="0" labelOnly="1" fieldPosition="0">
        <references count="5">
          <reference field="0" count="1" selected="0">
            <x v="404"/>
          </reference>
          <reference field="1" count="1" selected="0">
            <x v="879"/>
          </reference>
          <reference field="2" count="1" selected="0">
            <x v="880"/>
          </reference>
          <reference field="3" count="1" selected="0">
            <x v="882"/>
          </reference>
          <reference field="4" count="1">
            <x v="885"/>
          </reference>
        </references>
      </pivotArea>
    </format>
    <format dxfId="3504">
      <pivotArea dataOnly="0" labelOnly="1" fieldPosition="0">
        <references count="5">
          <reference field="0" count="1" selected="0">
            <x v="405"/>
          </reference>
          <reference field="1" count="1" selected="0">
            <x v="880"/>
          </reference>
          <reference field="2" count="1" selected="0">
            <x v="881"/>
          </reference>
          <reference field="3" count="1" selected="0">
            <x v="883"/>
          </reference>
          <reference field="4" count="1">
            <x v="886"/>
          </reference>
        </references>
      </pivotArea>
    </format>
    <format dxfId="3503">
      <pivotArea dataOnly="0" labelOnly="1" fieldPosition="0">
        <references count="5">
          <reference field="0" count="1" selected="0">
            <x v="406"/>
          </reference>
          <reference field="1" count="1" selected="0">
            <x v="881"/>
          </reference>
          <reference field="2" count="1" selected="0">
            <x v="882"/>
          </reference>
          <reference field="3" count="1" selected="0">
            <x v="884"/>
          </reference>
          <reference field="4" count="1">
            <x v="887"/>
          </reference>
        </references>
      </pivotArea>
    </format>
    <format dxfId="3502">
      <pivotArea dataOnly="0" labelOnly="1" fieldPosition="0">
        <references count="5">
          <reference field="0" count="1" selected="0">
            <x v="407"/>
          </reference>
          <reference field="1" count="1" selected="0">
            <x v="882"/>
          </reference>
          <reference field="2" count="1" selected="0">
            <x v="883"/>
          </reference>
          <reference field="3" count="1" selected="0">
            <x v="885"/>
          </reference>
          <reference field="4" count="1">
            <x v="888"/>
          </reference>
        </references>
      </pivotArea>
    </format>
    <format dxfId="3501">
      <pivotArea dataOnly="0" labelOnly="1" fieldPosition="0">
        <references count="5">
          <reference field="0" count="1" selected="0">
            <x v="408"/>
          </reference>
          <reference field="1" count="1" selected="0">
            <x v="883"/>
          </reference>
          <reference field="2" count="1" selected="0">
            <x v="884"/>
          </reference>
          <reference field="3" count="1" selected="0">
            <x v="886"/>
          </reference>
          <reference field="4" count="1">
            <x v="889"/>
          </reference>
        </references>
      </pivotArea>
    </format>
    <format dxfId="3500">
      <pivotArea dataOnly="0" labelOnly="1" fieldPosition="0">
        <references count="5">
          <reference field="0" count="1" selected="0">
            <x v="409"/>
          </reference>
          <reference field="1" count="1" selected="0">
            <x v="884"/>
          </reference>
          <reference field="2" count="1" selected="0">
            <x v="885"/>
          </reference>
          <reference field="3" count="1" selected="0">
            <x v="887"/>
          </reference>
          <reference field="4" count="1">
            <x v="890"/>
          </reference>
        </references>
      </pivotArea>
    </format>
    <format dxfId="3499">
      <pivotArea dataOnly="0" labelOnly="1" fieldPosition="0">
        <references count="5">
          <reference field="0" count="1" selected="0">
            <x v="410"/>
          </reference>
          <reference field="1" count="1" selected="0">
            <x v="885"/>
          </reference>
          <reference field="2" count="1" selected="0">
            <x v="886"/>
          </reference>
          <reference field="3" count="1" selected="0">
            <x v="888"/>
          </reference>
          <reference field="4" count="1">
            <x v="891"/>
          </reference>
        </references>
      </pivotArea>
    </format>
    <format dxfId="3498">
      <pivotArea dataOnly="0" labelOnly="1" fieldPosition="0">
        <references count="5">
          <reference field="0" count="1" selected="0">
            <x v="411"/>
          </reference>
          <reference field="1" count="1" selected="0">
            <x v="886"/>
          </reference>
          <reference field="2" count="1" selected="0">
            <x v="887"/>
          </reference>
          <reference field="3" count="1" selected="0">
            <x v="889"/>
          </reference>
          <reference field="4" count="1">
            <x v="892"/>
          </reference>
        </references>
      </pivotArea>
    </format>
    <format dxfId="3497">
      <pivotArea dataOnly="0" labelOnly="1" fieldPosition="0">
        <references count="5">
          <reference field="0" count="1" selected="0">
            <x v="412"/>
          </reference>
          <reference field="1" count="1" selected="0">
            <x v="887"/>
          </reference>
          <reference field="2" count="1" selected="0">
            <x v="888"/>
          </reference>
          <reference field="3" count="1" selected="0">
            <x v="890"/>
          </reference>
          <reference field="4" count="1">
            <x v="893"/>
          </reference>
        </references>
      </pivotArea>
    </format>
    <format dxfId="3496">
      <pivotArea dataOnly="0" labelOnly="1" fieldPosition="0">
        <references count="5">
          <reference field="0" count="1" selected="0">
            <x v="413"/>
          </reference>
          <reference field="1" count="1" selected="0">
            <x v="888"/>
          </reference>
          <reference field="2" count="1" selected="0">
            <x v="889"/>
          </reference>
          <reference field="3" count="1" selected="0">
            <x v="891"/>
          </reference>
          <reference field="4" count="1">
            <x v="894"/>
          </reference>
        </references>
      </pivotArea>
    </format>
    <format dxfId="3495">
      <pivotArea dataOnly="0" labelOnly="1" fieldPosition="0">
        <references count="5">
          <reference field="0" count="1" selected="0">
            <x v="414"/>
          </reference>
          <reference field="1" count="1" selected="0">
            <x v="889"/>
          </reference>
          <reference field="2" count="1" selected="0">
            <x v="890"/>
          </reference>
          <reference field="3" count="1" selected="0">
            <x v="892"/>
          </reference>
          <reference field="4" count="1">
            <x v="895"/>
          </reference>
        </references>
      </pivotArea>
    </format>
    <format dxfId="3494">
      <pivotArea dataOnly="0" labelOnly="1" fieldPosition="0">
        <references count="5">
          <reference field="0" count="1" selected="0">
            <x v="415"/>
          </reference>
          <reference field="1" count="1" selected="0">
            <x v="890"/>
          </reference>
          <reference field="2" count="1" selected="0">
            <x v="891"/>
          </reference>
          <reference field="3" count="1" selected="0">
            <x v="893"/>
          </reference>
          <reference field="4" count="1">
            <x v="896"/>
          </reference>
        </references>
      </pivotArea>
    </format>
    <format dxfId="3493">
      <pivotArea dataOnly="0" labelOnly="1" fieldPosition="0">
        <references count="5">
          <reference field="0" count="1" selected="0">
            <x v="416"/>
          </reference>
          <reference field="1" count="1" selected="0">
            <x v="891"/>
          </reference>
          <reference field="2" count="1" selected="0">
            <x v="892"/>
          </reference>
          <reference field="3" count="1" selected="0">
            <x v="894"/>
          </reference>
          <reference field="4" count="1">
            <x v="897"/>
          </reference>
        </references>
      </pivotArea>
    </format>
    <format dxfId="3492">
      <pivotArea dataOnly="0" labelOnly="1" fieldPosition="0">
        <references count="5">
          <reference field="0" count="1" selected="0">
            <x v="417"/>
          </reference>
          <reference field="1" count="1" selected="0">
            <x v="892"/>
          </reference>
          <reference field="2" count="1" selected="0">
            <x v="893"/>
          </reference>
          <reference field="3" count="1" selected="0">
            <x v="895"/>
          </reference>
          <reference field="4" count="1">
            <x v="898"/>
          </reference>
        </references>
      </pivotArea>
    </format>
    <format dxfId="3491">
      <pivotArea dataOnly="0" labelOnly="1" fieldPosition="0">
        <references count="5">
          <reference field="0" count="1" selected="0">
            <x v="418"/>
          </reference>
          <reference field="1" count="1" selected="0">
            <x v="893"/>
          </reference>
          <reference field="2" count="1" selected="0">
            <x v="894"/>
          </reference>
          <reference field="3" count="1" selected="0">
            <x v="896"/>
          </reference>
          <reference field="4" count="1">
            <x v="899"/>
          </reference>
        </references>
      </pivotArea>
    </format>
    <format dxfId="3490">
      <pivotArea dataOnly="0" labelOnly="1" fieldPosition="0">
        <references count="5">
          <reference field="0" count="1" selected="0">
            <x v="419"/>
          </reference>
          <reference field="1" count="1" selected="0">
            <x v="894"/>
          </reference>
          <reference field="2" count="1" selected="0">
            <x v="895"/>
          </reference>
          <reference field="3" count="1" selected="0">
            <x v="897"/>
          </reference>
          <reference field="4" count="1">
            <x v="900"/>
          </reference>
        </references>
      </pivotArea>
    </format>
    <format dxfId="3489">
      <pivotArea dataOnly="0" labelOnly="1" fieldPosition="0">
        <references count="5">
          <reference field="0" count="1" selected="0">
            <x v="420"/>
          </reference>
          <reference field="1" count="1" selected="0">
            <x v="895"/>
          </reference>
          <reference field="2" count="1" selected="0">
            <x v="896"/>
          </reference>
          <reference field="3" count="1" selected="0">
            <x v="898"/>
          </reference>
          <reference field="4" count="1">
            <x v="901"/>
          </reference>
        </references>
      </pivotArea>
    </format>
    <format dxfId="3488">
      <pivotArea dataOnly="0" labelOnly="1" fieldPosition="0">
        <references count="5">
          <reference field="0" count="1" selected="0">
            <x v="421"/>
          </reference>
          <reference field="1" count="1" selected="0">
            <x v="896"/>
          </reference>
          <reference field="2" count="1" selected="0">
            <x v="897"/>
          </reference>
          <reference field="3" count="1" selected="0">
            <x v="899"/>
          </reference>
          <reference field="4" count="1">
            <x v="902"/>
          </reference>
        </references>
      </pivotArea>
    </format>
    <format dxfId="3487">
      <pivotArea dataOnly="0" labelOnly="1" fieldPosition="0">
        <references count="5">
          <reference field="0" count="1" selected="0">
            <x v="422"/>
          </reference>
          <reference field="1" count="1" selected="0">
            <x v="897"/>
          </reference>
          <reference field="2" count="1" selected="0">
            <x v="898"/>
          </reference>
          <reference field="3" count="1" selected="0">
            <x v="900"/>
          </reference>
          <reference field="4" count="1">
            <x v="903"/>
          </reference>
        </references>
      </pivotArea>
    </format>
    <format dxfId="3486">
      <pivotArea dataOnly="0" labelOnly="1" fieldPosition="0">
        <references count="5">
          <reference field="0" count="1" selected="0">
            <x v="423"/>
          </reference>
          <reference field="1" count="1" selected="0">
            <x v="898"/>
          </reference>
          <reference field="2" count="1" selected="0">
            <x v="899"/>
          </reference>
          <reference field="3" count="1" selected="0">
            <x v="901"/>
          </reference>
          <reference field="4" count="1">
            <x v="904"/>
          </reference>
        </references>
      </pivotArea>
    </format>
    <format dxfId="3485">
      <pivotArea dataOnly="0" labelOnly="1" fieldPosition="0">
        <references count="5">
          <reference field="0" count="1" selected="0">
            <x v="424"/>
          </reference>
          <reference field="1" count="1" selected="0">
            <x v="899"/>
          </reference>
          <reference field="2" count="1" selected="0">
            <x v="900"/>
          </reference>
          <reference field="3" count="1" selected="0">
            <x v="902"/>
          </reference>
          <reference field="4" count="1">
            <x v="905"/>
          </reference>
        </references>
      </pivotArea>
    </format>
    <format dxfId="3484">
      <pivotArea dataOnly="0" labelOnly="1" fieldPosition="0">
        <references count="5">
          <reference field="0" count="1" selected="0">
            <x v="425"/>
          </reference>
          <reference field="1" count="1" selected="0">
            <x v="900"/>
          </reference>
          <reference field="2" count="1" selected="0">
            <x v="901"/>
          </reference>
          <reference field="3" count="1" selected="0">
            <x v="903"/>
          </reference>
          <reference field="4" count="1">
            <x v="906"/>
          </reference>
        </references>
      </pivotArea>
    </format>
    <format dxfId="3483">
      <pivotArea dataOnly="0" labelOnly="1" fieldPosition="0">
        <references count="5">
          <reference field="0" count="1" selected="0">
            <x v="426"/>
          </reference>
          <reference field="1" count="1" selected="0">
            <x v="901"/>
          </reference>
          <reference field="2" count="1" selected="0">
            <x v="902"/>
          </reference>
          <reference field="3" count="1" selected="0">
            <x v="904"/>
          </reference>
          <reference field="4" count="1">
            <x v="907"/>
          </reference>
        </references>
      </pivotArea>
    </format>
    <format dxfId="3482">
      <pivotArea dataOnly="0" labelOnly="1" fieldPosition="0">
        <references count="5">
          <reference field="0" count="1" selected="0">
            <x v="427"/>
          </reference>
          <reference field="1" count="1" selected="0">
            <x v="902"/>
          </reference>
          <reference field="2" count="1" selected="0">
            <x v="903"/>
          </reference>
          <reference field="3" count="1" selected="0">
            <x v="905"/>
          </reference>
          <reference field="4" count="1">
            <x v="908"/>
          </reference>
        </references>
      </pivotArea>
    </format>
    <format dxfId="3481">
      <pivotArea dataOnly="0" labelOnly="1" fieldPosition="0">
        <references count="5">
          <reference field="0" count="1" selected="0">
            <x v="428"/>
          </reference>
          <reference field="1" count="1" selected="0">
            <x v="903"/>
          </reference>
          <reference field="2" count="1" selected="0">
            <x v="904"/>
          </reference>
          <reference field="3" count="1" selected="0">
            <x v="906"/>
          </reference>
          <reference field="4" count="1">
            <x v="909"/>
          </reference>
        </references>
      </pivotArea>
    </format>
    <format dxfId="3480">
      <pivotArea dataOnly="0" labelOnly="1" fieldPosition="0">
        <references count="5">
          <reference field="0" count="1" selected="0">
            <x v="429"/>
          </reference>
          <reference field="1" count="1" selected="0">
            <x v="904"/>
          </reference>
          <reference field="2" count="1" selected="0">
            <x v="905"/>
          </reference>
          <reference field="3" count="1" selected="0">
            <x v="907"/>
          </reference>
          <reference field="4" count="1">
            <x v="910"/>
          </reference>
        </references>
      </pivotArea>
    </format>
    <format dxfId="3479">
      <pivotArea dataOnly="0" labelOnly="1" fieldPosition="0">
        <references count="5">
          <reference field="0" count="1" selected="0">
            <x v="430"/>
          </reference>
          <reference field="1" count="1" selected="0">
            <x v="905"/>
          </reference>
          <reference field="2" count="1" selected="0">
            <x v="906"/>
          </reference>
          <reference field="3" count="1" selected="0">
            <x v="908"/>
          </reference>
          <reference field="4" count="1">
            <x v="911"/>
          </reference>
        </references>
      </pivotArea>
    </format>
    <format dxfId="3478">
      <pivotArea dataOnly="0" labelOnly="1" fieldPosition="0">
        <references count="5">
          <reference field="0" count="1" selected="0">
            <x v="431"/>
          </reference>
          <reference field="1" count="1" selected="0">
            <x v="906"/>
          </reference>
          <reference field="2" count="1" selected="0">
            <x v="907"/>
          </reference>
          <reference field="3" count="1" selected="0">
            <x v="909"/>
          </reference>
          <reference field="4" count="1">
            <x v="912"/>
          </reference>
        </references>
      </pivotArea>
    </format>
    <format dxfId="3477">
      <pivotArea dataOnly="0" labelOnly="1" fieldPosition="0">
        <references count="5">
          <reference field="0" count="1" selected="0">
            <x v="432"/>
          </reference>
          <reference field="1" count="1" selected="0">
            <x v="907"/>
          </reference>
          <reference field="2" count="1" selected="0">
            <x v="908"/>
          </reference>
          <reference field="3" count="1" selected="0">
            <x v="910"/>
          </reference>
          <reference field="4" count="1">
            <x v="913"/>
          </reference>
        </references>
      </pivotArea>
    </format>
    <format dxfId="3476">
      <pivotArea dataOnly="0" labelOnly="1" fieldPosition="0">
        <references count="5">
          <reference field="0" count="1" selected="0">
            <x v="433"/>
          </reference>
          <reference field="1" count="1" selected="0">
            <x v="908"/>
          </reference>
          <reference field="2" count="1" selected="0">
            <x v="909"/>
          </reference>
          <reference field="3" count="1" selected="0">
            <x v="911"/>
          </reference>
          <reference field="4" count="1">
            <x v="914"/>
          </reference>
        </references>
      </pivotArea>
    </format>
    <format dxfId="3475">
      <pivotArea dataOnly="0" labelOnly="1" fieldPosition="0">
        <references count="5">
          <reference field="0" count="1" selected="0">
            <x v="434"/>
          </reference>
          <reference field="1" count="1" selected="0">
            <x v="909"/>
          </reference>
          <reference field="2" count="1" selected="0">
            <x v="910"/>
          </reference>
          <reference field="3" count="1" selected="0">
            <x v="912"/>
          </reference>
          <reference field="4" count="1">
            <x v="915"/>
          </reference>
        </references>
      </pivotArea>
    </format>
    <format dxfId="3474">
      <pivotArea dataOnly="0" labelOnly="1" fieldPosition="0">
        <references count="5">
          <reference field="0" count="1" selected="0">
            <x v="435"/>
          </reference>
          <reference field="1" count="1" selected="0">
            <x v="910"/>
          </reference>
          <reference field="2" count="1" selected="0">
            <x v="911"/>
          </reference>
          <reference field="3" count="1" selected="0">
            <x v="913"/>
          </reference>
          <reference field="4" count="1">
            <x v="916"/>
          </reference>
        </references>
      </pivotArea>
    </format>
    <format dxfId="3473">
      <pivotArea dataOnly="0" labelOnly="1" fieldPosition="0">
        <references count="5">
          <reference field="0" count="1" selected="0">
            <x v="436"/>
          </reference>
          <reference field="1" count="1" selected="0">
            <x v="911"/>
          </reference>
          <reference field="2" count="1" selected="0">
            <x v="912"/>
          </reference>
          <reference field="3" count="1" selected="0">
            <x v="914"/>
          </reference>
          <reference field="4" count="1">
            <x v="917"/>
          </reference>
        </references>
      </pivotArea>
    </format>
    <format dxfId="3472">
      <pivotArea dataOnly="0" labelOnly="1" fieldPosition="0">
        <references count="5">
          <reference field="0" count="1" selected="0">
            <x v="437"/>
          </reference>
          <reference field="1" count="1" selected="0">
            <x v="912"/>
          </reference>
          <reference field="2" count="1" selected="0">
            <x v="913"/>
          </reference>
          <reference field="3" count="1" selected="0">
            <x v="915"/>
          </reference>
          <reference field="4" count="1">
            <x v="918"/>
          </reference>
        </references>
      </pivotArea>
    </format>
    <format dxfId="3471">
      <pivotArea dataOnly="0" labelOnly="1" fieldPosition="0">
        <references count="5">
          <reference field="0" count="1" selected="0">
            <x v="438"/>
          </reference>
          <reference field="1" count="1" selected="0">
            <x v="913"/>
          </reference>
          <reference field="2" count="1" selected="0">
            <x v="914"/>
          </reference>
          <reference field="3" count="1" selected="0">
            <x v="916"/>
          </reference>
          <reference field="4" count="1">
            <x v="919"/>
          </reference>
        </references>
      </pivotArea>
    </format>
    <format dxfId="3470">
      <pivotArea dataOnly="0" labelOnly="1" fieldPosition="0">
        <references count="5">
          <reference field="0" count="1" selected="0">
            <x v="439"/>
          </reference>
          <reference field="1" count="1" selected="0">
            <x v="914"/>
          </reference>
          <reference field="2" count="1" selected="0">
            <x v="915"/>
          </reference>
          <reference field="3" count="1" selected="0">
            <x v="917"/>
          </reference>
          <reference field="4" count="1">
            <x v="920"/>
          </reference>
        </references>
      </pivotArea>
    </format>
    <format dxfId="3469">
      <pivotArea dataOnly="0" labelOnly="1" fieldPosition="0">
        <references count="5">
          <reference field="0" count="1" selected="0">
            <x v="440"/>
          </reference>
          <reference field="1" count="1" selected="0">
            <x v="915"/>
          </reference>
          <reference field="2" count="1" selected="0">
            <x v="916"/>
          </reference>
          <reference field="3" count="1" selected="0">
            <x v="918"/>
          </reference>
          <reference field="4" count="1">
            <x v="921"/>
          </reference>
        </references>
      </pivotArea>
    </format>
    <format dxfId="3468">
      <pivotArea dataOnly="0" labelOnly="1" fieldPosition="0">
        <references count="5">
          <reference field="0" count="1" selected="0">
            <x v="441"/>
          </reference>
          <reference field="1" count="1" selected="0">
            <x v="916"/>
          </reference>
          <reference field="2" count="1" selected="0">
            <x v="917"/>
          </reference>
          <reference field="3" count="1" selected="0">
            <x v="919"/>
          </reference>
          <reference field="4" count="1">
            <x v="922"/>
          </reference>
        </references>
      </pivotArea>
    </format>
    <format dxfId="3467">
      <pivotArea dataOnly="0" labelOnly="1" fieldPosition="0">
        <references count="5">
          <reference field="0" count="1" selected="0">
            <x v="442"/>
          </reference>
          <reference field="1" count="1" selected="0">
            <x v="917"/>
          </reference>
          <reference field="2" count="1" selected="0">
            <x v="918"/>
          </reference>
          <reference field="3" count="1" selected="0">
            <x v="920"/>
          </reference>
          <reference field="4" count="1">
            <x v="923"/>
          </reference>
        </references>
      </pivotArea>
    </format>
    <format dxfId="3466">
      <pivotArea dataOnly="0" labelOnly="1" fieldPosition="0">
        <references count="5">
          <reference field="0" count="1" selected="0">
            <x v="443"/>
          </reference>
          <reference field="1" count="1" selected="0">
            <x v="918"/>
          </reference>
          <reference field="2" count="1" selected="0">
            <x v="919"/>
          </reference>
          <reference field="3" count="1" selected="0">
            <x v="921"/>
          </reference>
          <reference field="4" count="1">
            <x v="924"/>
          </reference>
        </references>
      </pivotArea>
    </format>
    <format dxfId="3465">
      <pivotArea dataOnly="0" labelOnly="1" fieldPosition="0">
        <references count="5">
          <reference field="0" count="1" selected="0">
            <x v="444"/>
          </reference>
          <reference field="1" count="1" selected="0">
            <x v="919"/>
          </reference>
          <reference field="2" count="1" selected="0">
            <x v="920"/>
          </reference>
          <reference field="3" count="1" selected="0">
            <x v="922"/>
          </reference>
          <reference field="4" count="1">
            <x v="925"/>
          </reference>
        </references>
      </pivotArea>
    </format>
    <format dxfId="3464">
      <pivotArea dataOnly="0" labelOnly="1" fieldPosition="0">
        <references count="5">
          <reference field="0" count="1" selected="0">
            <x v="445"/>
          </reference>
          <reference field="1" count="1" selected="0">
            <x v="920"/>
          </reference>
          <reference field="2" count="1" selected="0">
            <x v="921"/>
          </reference>
          <reference field="3" count="1" selected="0">
            <x v="923"/>
          </reference>
          <reference field="4" count="1">
            <x v="926"/>
          </reference>
        </references>
      </pivotArea>
    </format>
    <format dxfId="3463">
      <pivotArea dataOnly="0" labelOnly="1" fieldPosition="0">
        <references count="5">
          <reference field="0" count="1" selected="0">
            <x v="446"/>
          </reference>
          <reference field="1" count="1" selected="0">
            <x v="921"/>
          </reference>
          <reference field="2" count="1" selected="0">
            <x v="922"/>
          </reference>
          <reference field="3" count="1" selected="0">
            <x v="924"/>
          </reference>
          <reference field="4" count="1">
            <x v="927"/>
          </reference>
        </references>
      </pivotArea>
    </format>
    <format dxfId="3462">
      <pivotArea dataOnly="0" labelOnly="1" fieldPosition="0">
        <references count="5">
          <reference field="0" count="1" selected="0">
            <x v="447"/>
          </reference>
          <reference field="1" count="1" selected="0">
            <x v="922"/>
          </reference>
          <reference field="2" count="1" selected="0">
            <x v="923"/>
          </reference>
          <reference field="3" count="1" selected="0">
            <x v="925"/>
          </reference>
          <reference field="4" count="1">
            <x v="928"/>
          </reference>
        </references>
      </pivotArea>
    </format>
    <format dxfId="3461">
      <pivotArea dataOnly="0" labelOnly="1" fieldPosition="0">
        <references count="5">
          <reference field="0" count="1" selected="0">
            <x v="448"/>
          </reference>
          <reference field="1" count="1" selected="0">
            <x v="923"/>
          </reference>
          <reference field="2" count="1" selected="0">
            <x v="924"/>
          </reference>
          <reference field="3" count="1" selected="0">
            <x v="926"/>
          </reference>
          <reference field="4" count="1">
            <x v="929"/>
          </reference>
        </references>
      </pivotArea>
    </format>
    <format dxfId="3460">
      <pivotArea dataOnly="0" labelOnly="1" fieldPosition="0">
        <references count="5">
          <reference field="0" count="1" selected="0">
            <x v="449"/>
          </reference>
          <reference field="1" count="1" selected="0">
            <x v="924"/>
          </reference>
          <reference field="2" count="1" selected="0">
            <x v="925"/>
          </reference>
          <reference field="3" count="1" selected="0">
            <x v="927"/>
          </reference>
          <reference field="4" count="1">
            <x v="930"/>
          </reference>
        </references>
      </pivotArea>
    </format>
    <format dxfId="3459">
      <pivotArea dataOnly="0" labelOnly="1" fieldPosition="0">
        <references count="5">
          <reference field="0" count="1" selected="0">
            <x v="450"/>
          </reference>
          <reference field="1" count="1" selected="0">
            <x v="925"/>
          </reference>
          <reference field="2" count="1" selected="0">
            <x v="926"/>
          </reference>
          <reference field="3" count="1" selected="0">
            <x v="928"/>
          </reference>
          <reference field="4" count="1">
            <x v="931"/>
          </reference>
        </references>
      </pivotArea>
    </format>
    <format dxfId="3458">
      <pivotArea dataOnly="0" labelOnly="1" fieldPosition="0">
        <references count="5">
          <reference field="0" count="1" selected="0">
            <x v="451"/>
          </reference>
          <reference field="1" count="1" selected="0">
            <x v="926"/>
          </reference>
          <reference field="2" count="1" selected="0">
            <x v="927"/>
          </reference>
          <reference field="3" count="1" selected="0">
            <x v="929"/>
          </reference>
          <reference field="4" count="1">
            <x v="932"/>
          </reference>
        </references>
      </pivotArea>
    </format>
    <format dxfId="3457">
      <pivotArea dataOnly="0" labelOnly="1" fieldPosition="0">
        <references count="5">
          <reference field="0" count="1" selected="0">
            <x v="452"/>
          </reference>
          <reference field="1" count="1" selected="0">
            <x v="927"/>
          </reference>
          <reference field="2" count="1" selected="0">
            <x v="928"/>
          </reference>
          <reference field="3" count="1" selected="0">
            <x v="930"/>
          </reference>
          <reference field="4" count="1">
            <x v="933"/>
          </reference>
        </references>
      </pivotArea>
    </format>
    <format dxfId="3456">
      <pivotArea dataOnly="0" labelOnly="1" fieldPosition="0">
        <references count="5">
          <reference field="0" count="1" selected="0">
            <x v="453"/>
          </reference>
          <reference field="1" count="1" selected="0">
            <x v="928"/>
          </reference>
          <reference field="2" count="1" selected="0">
            <x v="929"/>
          </reference>
          <reference field="3" count="1" selected="0">
            <x v="931"/>
          </reference>
          <reference field="4" count="1">
            <x v="934"/>
          </reference>
        </references>
      </pivotArea>
    </format>
    <format dxfId="3455">
      <pivotArea dataOnly="0" labelOnly="1" fieldPosition="0">
        <references count="5">
          <reference field="0" count="1" selected="0">
            <x v="454"/>
          </reference>
          <reference field="1" count="1" selected="0">
            <x v="929"/>
          </reference>
          <reference field="2" count="1" selected="0">
            <x v="930"/>
          </reference>
          <reference field="3" count="1" selected="0">
            <x v="932"/>
          </reference>
          <reference field="4" count="1">
            <x v="935"/>
          </reference>
        </references>
      </pivotArea>
    </format>
    <format dxfId="3454">
      <pivotArea dataOnly="0" labelOnly="1" fieldPosition="0">
        <references count="5">
          <reference field="0" count="1" selected="0">
            <x v="455"/>
          </reference>
          <reference field="1" count="1" selected="0">
            <x v="930"/>
          </reference>
          <reference field="2" count="1" selected="0">
            <x v="931"/>
          </reference>
          <reference field="3" count="1" selected="0">
            <x v="933"/>
          </reference>
          <reference field="4" count="1">
            <x v="936"/>
          </reference>
        </references>
      </pivotArea>
    </format>
    <format dxfId="3453">
      <pivotArea dataOnly="0" labelOnly="1" fieldPosition="0">
        <references count="5">
          <reference field="0" count="1" selected="0">
            <x v="456"/>
          </reference>
          <reference field="1" count="1" selected="0">
            <x v="931"/>
          </reference>
          <reference field="2" count="1" selected="0">
            <x v="932"/>
          </reference>
          <reference field="3" count="1" selected="0">
            <x v="934"/>
          </reference>
          <reference field="4" count="1">
            <x v="937"/>
          </reference>
        </references>
      </pivotArea>
    </format>
    <format dxfId="3452">
      <pivotArea dataOnly="0" labelOnly="1" fieldPosition="0">
        <references count="5">
          <reference field="0" count="1" selected="0">
            <x v="457"/>
          </reference>
          <reference field="1" count="1" selected="0">
            <x v="932"/>
          </reference>
          <reference field="2" count="1" selected="0">
            <x v="933"/>
          </reference>
          <reference field="3" count="1" selected="0">
            <x v="935"/>
          </reference>
          <reference field="4" count="1">
            <x v="938"/>
          </reference>
        </references>
      </pivotArea>
    </format>
    <format dxfId="3451">
      <pivotArea dataOnly="0" labelOnly="1" fieldPosition="0">
        <references count="5">
          <reference field="0" count="1" selected="0">
            <x v="458"/>
          </reference>
          <reference field="1" count="1" selected="0">
            <x v="933"/>
          </reference>
          <reference field="2" count="1" selected="0">
            <x v="934"/>
          </reference>
          <reference field="3" count="1" selected="0">
            <x v="936"/>
          </reference>
          <reference field="4" count="1">
            <x v="939"/>
          </reference>
        </references>
      </pivotArea>
    </format>
    <format dxfId="3450">
      <pivotArea dataOnly="0" labelOnly="1" fieldPosition="0">
        <references count="5">
          <reference field="0" count="1" selected="0">
            <x v="459"/>
          </reference>
          <reference field="1" count="1" selected="0">
            <x v="934"/>
          </reference>
          <reference field="2" count="1" selected="0">
            <x v="935"/>
          </reference>
          <reference field="3" count="1" selected="0">
            <x v="937"/>
          </reference>
          <reference field="4" count="1">
            <x v="940"/>
          </reference>
        </references>
      </pivotArea>
    </format>
    <format dxfId="3449">
      <pivotArea dataOnly="0" labelOnly="1" fieldPosition="0">
        <references count="5">
          <reference field="0" count="1" selected="0">
            <x v="460"/>
          </reference>
          <reference field="1" count="1" selected="0">
            <x v="935"/>
          </reference>
          <reference field="2" count="1" selected="0">
            <x v="936"/>
          </reference>
          <reference field="3" count="1" selected="0">
            <x v="938"/>
          </reference>
          <reference field="4" count="1">
            <x v="941"/>
          </reference>
        </references>
      </pivotArea>
    </format>
    <format dxfId="3448">
      <pivotArea dataOnly="0" labelOnly="1" fieldPosition="0">
        <references count="5">
          <reference field="0" count="1" selected="0">
            <x v="461"/>
          </reference>
          <reference field="1" count="1" selected="0">
            <x v="936"/>
          </reference>
          <reference field="2" count="1" selected="0">
            <x v="937"/>
          </reference>
          <reference field="3" count="1" selected="0">
            <x v="939"/>
          </reference>
          <reference field="4" count="1">
            <x v="942"/>
          </reference>
        </references>
      </pivotArea>
    </format>
    <format dxfId="3447">
      <pivotArea dataOnly="0" labelOnly="1" fieldPosition="0">
        <references count="5">
          <reference field="0" count="1" selected="0">
            <x v="462"/>
          </reference>
          <reference field="1" count="1" selected="0">
            <x v="937"/>
          </reference>
          <reference field="2" count="1" selected="0">
            <x v="938"/>
          </reference>
          <reference field="3" count="1" selected="0">
            <x v="940"/>
          </reference>
          <reference field="4" count="1">
            <x v="943"/>
          </reference>
        </references>
      </pivotArea>
    </format>
    <format dxfId="3446">
      <pivotArea dataOnly="0" labelOnly="1" fieldPosition="0">
        <references count="5">
          <reference field="0" count="1" selected="0">
            <x v="463"/>
          </reference>
          <reference field="1" count="1" selected="0">
            <x v="938"/>
          </reference>
          <reference field="2" count="1" selected="0">
            <x v="939"/>
          </reference>
          <reference field="3" count="1" selected="0">
            <x v="941"/>
          </reference>
          <reference field="4" count="1">
            <x v="944"/>
          </reference>
        </references>
      </pivotArea>
    </format>
    <format dxfId="3445">
      <pivotArea dataOnly="0" labelOnly="1" fieldPosition="0">
        <references count="5">
          <reference field="0" count="1" selected="0">
            <x v="464"/>
          </reference>
          <reference field="1" count="1" selected="0">
            <x v="939"/>
          </reference>
          <reference field="2" count="1" selected="0">
            <x v="940"/>
          </reference>
          <reference field="3" count="1" selected="0">
            <x v="942"/>
          </reference>
          <reference field="4" count="1">
            <x v="945"/>
          </reference>
        </references>
      </pivotArea>
    </format>
    <format dxfId="3444">
      <pivotArea dataOnly="0" labelOnly="1" fieldPosition="0">
        <references count="5">
          <reference field="0" count="1" selected="0">
            <x v="465"/>
          </reference>
          <reference field="1" count="1" selected="0">
            <x v="940"/>
          </reference>
          <reference field="2" count="1" selected="0">
            <x v="941"/>
          </reference>
          <reference field="3" count="1" selected="0">
            <x v="943"/>
          </reference>
          <reference field="4" count="1">
            <x v="946"/>
          </reference>
        </references>
      </pivotArea>
    </format>
    <format dxfId="3443">
      <pivotArea dataOnly="0" labelOnly="1" fieldPosition="0">
        <references count="5">
          <reference field="0" count="1" selected="0">
            <x v="466"/>
          </reference>
          <reference field="1" count="1" selected="0">
            <x v="941"/>
          </reference>
          <reference field="2" count="1" selected="0">
            <x v="942"/>
          </reference>
          <reference field="3" count="1" selected="0">
            <x v="944"/>
          </reference>
          <reference field="4" count="1">
            <x v="947"/>
          </reference>
        </references>
      </pivotArea>
    </format>
    <format dxfId="3442">
      <pivotArea dataOnly="0" labelOnly="1" fieldPosition="0">
        <references count="5">
          <reference field="0" count="1" selected="0">
            <x v="467"/>
          </reference>
          <reference field="1" count="1" selected="0">
            <x v="942"/>
          </reference>
          <reference field="2" count="1" selected="0">
            <x v="943"/>
          </reference>
          <reference field="3" count="1" selected="0">
            <x v="945"/>
          </reference>
          <reference field="4" count="1">
            <x v="948"/>
          </reference>
        </references>
      </pivotArea>
    </format>
    <format dxfId="3441">
      <pivotArea dataOnly="0" labelOnly="1" fieldPosition="0">
        <references count="5">
          <reference field="0" count="1" selected="0">
            <x v="468"/>
          </reference>
          <reference field="1" count="1" selected="0">
            <x v="943"/>
          </reference>
          <reference field="2" count="1" selected="0">
            <x v="944"/>
          </reference>
          <reference field="3" count="1" selected="0">
            <x v="946"/>
          </reference>
          <reference field="4" count="1">
            <x v="949"/>
          </reference>
        </references>
      </pivotArea>
    </format>
    <format dxfId="3440">
      <pivotArea dataOnly="0" labelOnly="1" fieldPosition="0">
        <references count="5">
          <reference field="0" count="1" selected="0">
            <x v="469"/>
          </reference>
          <reference field="1" count="1" selected="0">
            <x v="944"/>
          </reference>
          <reference field="2" count="1" selected="0">
            <x v="945"/>
          </reference>
          <reference field="3" count="1" selected="0">
            <x v="947"/>
          </reference>
          <reference field="4" count="1">
            <x v="950"/>
          </reference>
        </references>
      </pivotArea>
    </format>
    <format dxfId="3439">
      <pivotArea dataOnly="0" labelOnly="1" fieldPosition="0">
        <references count="5">
          <reference field="0" count="1" selected="0">
            <x v="470"/>
          </reference>
          <reference field="1" count="1" selected="0">
            <x v="945"/>
          </reference>
          <reference field="2" count="1" selected="0">
            <x v="946"/>
          </reference>
          <reference field="3" count="1" selected="0">
            <x v="948"/>
          </reference>
          <reference field="4" count="1">
            <x v="951"/>
          </reference>
        </references>
      </pivotArea>
    </format>
    <format dxfId="3438">
      <pivotArea dataOnly="0" labelOnly="1" fieldPosition="0">
        <references count="5">
          <reference field="0" count="1" selected="0">
            <x v="471"/>
          </reference>
          <reference field="1" count="1" selected="0">
            <x v="946"/>
          </reference>
          <reference field="2" count="1" selected="0">
            <x v="947"/>
          </reference>
          <reference field="3" count="1" selected="0">
            <x v="949"/>
          </reference>
          <reference field="4" count="1">
            <x v="952"/>
          </reference>
        </references>
      </pivotArea>
    </format>
    <format dxfId="3437">
      <pivotArea dataOnly="0" labelOnly="1" fieldPosition="0">
        <references count="5">
          <reference field="0" count="1" selected="0">
            <x v="472"/>
          </reference>
          <reference field="1" count="1" selected="0">
            <x v="947"/>
          </reference>
          <reference field="2" count="1" selected="0">
            <x v="948"/>
          </reference>
          <reference field="3" count="1" selected="0">
            <x v="950"/>
          </reference>
          <reference field="4" count="1">
            <x v="953"/>
          </reference>
        </references>
      </pivotArea>
    </format>
    <format dxfId="3436">
      <pivotArea dataOnly="0" labelOnly="1" fieldPosition="0">
        <references count="5">
          <reference field="0" count="1" selected="0">
            <x v="473"/>
          </reference>
          <reference field="1" count="1" selected="0">
            <x v="948"/>
          </reference>
          <reference field="2" count="1" selected="0">
            <x v="949"/>
          </reference>
          <reference field="3" count="1" selected="0">
            <x v="951"/>
          </reference>
          <reference field="4" count="1">
            <x v="954"/>
          </reference>
        </references>
      </pivotArea>
    </format>
    <format dxfId="3435">
      <pivotArea dataOnly="0" labelOnly="1" fieldPosition="0">
        <references count="5">
          <reference field="0" count="1" selected="0">
            <x v="474"/>
          </reference>
          <reference field="1" count="1" selected="0">
            <x v="949"/>
          </reference>
          <reference field="2" count="1" selected="0">
            <x v="950"/>
          </reference>
          <reference field="3" count="1" selected="0">
            <x v="952"/>
          </reference>
          <reference field="4" count="1">
            <x v="955"/>
          </reference>
        </references>
      </pivotArea>
    </format>
    <format dxfId="3434">
      <pivotArea dataOnly="0" labelOnly="1" fieldPosition="0">
        <references count="5">
          <reference field="0" count="1" selected="0">
            <x v="475"/>
          </reference>
          <reference field="1" count="1" selected="0">
            <x v="950"/>
          </reference>
          <reference field="2" count="1" selected="0">
            <x v="951"/>
          </reference>
          <reference field="3" count="1" selected="0">
            <x v="953"/>
          </reference>
          <reference field="4" count="1">
            <x v="956"/>
          </reference>
        </references>
      </pivotArea>
    </format>
    <format dxfId="3433">
      <pivotArea dataOnly="0" labelOnly="1" fieldPosition="0">
        <references count="5">
          <reference field="0" count="1" selected="0">
            <x v="476"/>
          </reference>
          <reference field="1" count="1" selected="0">
            <x v="951"/>
          </reference>
          <reference field="2" count="1" selected="0">
            <x v="952"/>
          </reference>
          <reference field="3" count="1" selected="0">
            <x v="954"/>
          </reference>
          <reference field="4" count="1">
            <x v="957"/>
          </reference>
        </references>
      </pivotArea>
    </format>
    <format dxfId="3432">
      <pivotArea dataOnly="0" labelOnly="1" fieldPosition="0">
        <references count="5">
          <reference field="0" count="1" selected="0">
            <x v="477"/>
          </reference>
          <reference field="1" count="1" selected="0">
            <x v="952"/>
          </reference>
          <reference field="2" count="1" selected="0">
            <x v="953"/>
          </reference>
          <reference field="3" count="1" selected="0">
            <x v="955"/>
          </reference>
          <reference field="4" count="1">
            <x v="958"/>
          </reference>
        </references>
      </pivotArea>
    </format>
    <format dxfId="3431">
      <pivotArea dataOnly="0" labelOnly="1" fieldPosition="0">
        <references count="5">
          <reference field="0" count="1" selected="0">
            <x v="478"/>
          </reference>
          <reference field="1" count="1" selected="0">
            <x v="953"/>
          </reference>
          <reference field="2" count="1" selected="0">
            <x v="954"/>
          </reference>
          <reference field="3" count="1" selected="0">
            <x v="956"/>
          </reference>
          <reference field="4" count="1">
            <x v="959"/>
          </reference>
        </references>
      </pivotArea>
    </format>
    <format dxfId="3430">
      <pivotArea dataOnly="0" labelOnly="1" fieldPosition="0">
        <references count="5">
          <reference field="0" count="1" selected="0">
            <x v="479"/>
          </reference>
          <reference field="1" count="1" selected="0">
            <x v="954"/>
          </reference>
          <reference field="2" count="1" selected="0">
            <x v="955"/>
          </reference>
          <reference field="3" count="1" selected="0">
            <x v="957"/>
          </reference>
          <reference field="4" count="1">
            <x v="960"/>
          </reference>
        </references>
      </pivotArea>
    </format>
    <format dxfId="3429">
      <pivotArea dataOnly="0" labelOnly="1" fieldPosition="0">
        <references count="5">
          <reference field="0" count="1" selected="0">
            <x v="480"/>
          </reference>
          <reference field="1" count="1" selected="0">
            <x v="955"/>
          </reference>
          <reference field="2" count="1" selected="0">
            <x v="956"/>
          </reference>
          <reference field="3" count="1" selected="0">
            <x v="958"/>
          </reference>
          <reference field="4" count="1">
            <x v="961"/>
          </reference>
        </references>
      </pivotArea>
    </format>
    <format dxfId="3428">
      <pivotArea dataOnly="0" labelOnly="1" fieldPosition="0">
        <references count="5">
          <reference field="0" count="1" selected="0">
            <x v="481"/>
          </reference>
          <reference field="1" count="1" selected="0">
            <x v="956"/>
          </reference>
          <reference field="2" count="1" selected="0">
            <x v="957"/>
          </reference>
          <reference field="3" count="1" selected="0">
            <x v="959"/>
          </reference>
          <reference field="4" count="1">
            <x v="962"/>
          </reference>
        </references>
      </pivotArea>
    </format>
    <format dxfId="3427">
      <pivotArea dataOnly="0" labelOnly="1" fieldPosition="0">
        <references count="5">
          <reference field="0" count="1" selected="0">
            <x v="482"/>
          </reference>
          <reference field="1" count="1" selected="0">
            <x v="957"/>
          </reference>
          <reference field="2" count="1" selected="0">
            <x v="958"/>
          </reference>
          <reference field="3" count="1" selected="0">
            <x v="960"/>
          </reference>
          <reference field="4" count="1">
            <x v="963"/>
          </reference>
        </references>
      </pivotArea>
    </format>
    <format dxfId="3426">
      <pivotArea dataOnly="0" labelOnly="1" fieldPosition="0">
        <references count="5">
          <reference field="0" count="1" selected="0">
            <x v="483"/>
          </reference>
          <reference field="1" count="1" selected="0">
            <x v="958"/>
          </reference>
          <reference field="2" count="1" selected="0">
            <x v="959"/>
          </reference>
          <reference field="3" count="1" selected="0">
            <x v="961"/>
          </reference>
          <reference field="4" count="1">
            <x v="964"/>
          </reference>
        </references>
      </pivotArea>
    </format>
    <format dxfId="3425">
      <pivotArea dataOnly="0" labelOnly="1" fieldPosition="0">
        <references count="5">
          <reference field="0" count="1" selected="0">
            <x v="484"/>
          </reference>
          <reference field="1" count="1" selected="0">
            <x v="959"/>
          </reference>
          <reference field="2" count="1" selected="0">
            <x v="960"/>
          </reference>
          <reference field="3" count="1" selected="0">
            <x v="962"/>
          </reference>
          <reference field="4" count="1">
            <x v="965"/>
          </reference>
        </references>
      </pivotArea>
    </format>
    <format dxfId="3424">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3423">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3422">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3421">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3420">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3419">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3418">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3417">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3416">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3415">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3414">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3413">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3412">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3411">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3410">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3409">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3408">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3407">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3406">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3405">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3404">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3403">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3402">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3401">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3400">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3399">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3398">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3397">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3396">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3395">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3394">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3393">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3392">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3391">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3390">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3389">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3388">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3387">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3386">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3385">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3384">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3383">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3382">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3381">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3380">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3379">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3378">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3377">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3376">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3375">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3374">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3373">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3372">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3371">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3370">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3369">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3368">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3367">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3366">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3365">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3364">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3363">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3362">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3361">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3360">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3359">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3358">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3357">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3356">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3355">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3354">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3353">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3352">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3351">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3350">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3349">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3348">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3347">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3346">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3345">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3344">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3343">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3342">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3341">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3340">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3339">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3338">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3337">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3336">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3335">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3334">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3333">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3332">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3331">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3330">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3329">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3328">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3327">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3326">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3325">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3324">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3323">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3322">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3321">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3320">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3319">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3318">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3317">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3316">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3315">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3314">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3313">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3312">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3311">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3310">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3309">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3308">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3307">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3306">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3305">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3304">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3303">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3302">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3301">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3300">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3299">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3298">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3297">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3296">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3295">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3294">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3293">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3292">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3291">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3290">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3289">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3288">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3287">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3286">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3285">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3284">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3283">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3282">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3281">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3280">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3279">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3278">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3277">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3276">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3275">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3274">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3273">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3272">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3271">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3270">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3269">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3268">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3267">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3266">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3265">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3264">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3263">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3262">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3261">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3260">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3259">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3258">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3257">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3256">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3255">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3254">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3253">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3252">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3251">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3250">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3249">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3248">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3247">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3246">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3245">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3244">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3243">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3242">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3241">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3240">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3239">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3238">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3237">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3236">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3235">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3234">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3233">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3232">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3231">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3230">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3229">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3228">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3227">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3226">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3225">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3224">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3223">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3222">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3221">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3220">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3219">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3218">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3217">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3216">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3215">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3214">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3213">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3212">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3211">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3210">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3209">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3208">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3207">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3206">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3205">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3204">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3203">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3202">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3201">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3200">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3199">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3198">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3197">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3196">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3195">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3194">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3193">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3192">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3191">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3190">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3189">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3188">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3187">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3186">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3185">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3184">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3183">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3182">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3181">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3180">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3179">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3178">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3177">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3176">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3175">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3174">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3173">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3172">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3171">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3170">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3169">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3168">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3167">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3166">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3165">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3164">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3163">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3162">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3161">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3160">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3159">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3158">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3157">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3156">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3155">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3154">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3153">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3152">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3151">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3150">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3149">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3148">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3147">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3146">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3145">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3144">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3143">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3142">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3141">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3140">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3139">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3138">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3137">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3136">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3135">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3134">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3133">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3132">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3131">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3130">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3129">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3128">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3127">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3126">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3125">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3124">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3123">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3122">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3121">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3120">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3119">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3118">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3117">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3116">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3115">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3114">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3113">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3112">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3111">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3110">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3109">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3108">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3107">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3106">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3105">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3104">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3103">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3102">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3101">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3100">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3099">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3098">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3097">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3096">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3095">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3094">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3093">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3092">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3091">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3090">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3089">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3088">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3087">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3086">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3085">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3084">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3083">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3082">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3081">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3080">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3079">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3078">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3077">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3076">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3075">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3074">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3073">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3072">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3071">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3070">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3069">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3068">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3067">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3066">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3065">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3064">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3063">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3062">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3061">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3060">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3059">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3058">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3057">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3056">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3055">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3054">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3053">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3052">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3051">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3050">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3049">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3048">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3047">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3046">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3045">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3044">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3043">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3042">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3041">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3040">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3039">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3038">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3037">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3036">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3035">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3034">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3033">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3032">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3031">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3030">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3029">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3028">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3027">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3026">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3025">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3024">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3023">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3022">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3021">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3020">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3019">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3018">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3017">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3016">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3015">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3014">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3013">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3012">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3011">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3010">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3009">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3008">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3007">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3006">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3005">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3004">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3003">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3002">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3001">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3000">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2999">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2998">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2997">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2996">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2995">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2994">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2993">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2992">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2991">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2990">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2989">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2988">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2987">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2986">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2985">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2984">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2983">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2982">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2981">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2980">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2979">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2978">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2977">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2976">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2975">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2974">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2973">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2972">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2971">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2970">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2969">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2968">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2967">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2966">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2965">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2964">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2963">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2962">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2961">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2960">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2959">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2958">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2957">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2956">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2955">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2954">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2953">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2952">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2951">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2950">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2949">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2948">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2947">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2946">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2945">
      <pivotArea dataOnly="0" labelOnly="1" fieldPosition="0">
        <references count="1">
          <reference field="0" count="50">
            <x v="2"/>
            <x v="3"/>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reference>
        </references>
      </pivotArea>
    </format>
    <format dxfId="2944">
      <pivotArea dataOnly="0" labelOnly="1" fieldPosition="0">
        <references count="1">
          <reference field="0" count="50">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reference>
        </references>
      </pivotArea>
    </format>
    <format dxfId="2943">
      <pivotArea dataOnly="0" labelOnly="1" fieldPosition="0">
        <references count="1">
          <reference field="0" count="50">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reference>
        </references>
      </pivotArea>
    </format>
    <format dxfId="2942">
      <pivotArea dataOnly="0" labelOnly="1" fieldPosition="0">
        <references count="1">
          <reference field="0" count="50">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reference>
        </references>
      </pivotArea>
    </format>
    <format dxfId="2941">
      <pivotArea dataOnly="0" labelOnly="1" fieldPosition="0">
        <references count="1">
          <reference field="0" count="50">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reference>
        </references>
      </pivotArea>
    </format>
    <format dxfId="2940">
      <pivotArea dataOnly="0" labelOnly="1" fieldPosition="0">
        <references count="1">
          <reference field="0" count="50">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reference>
        </references>
      </pivotArea>
    </format>
    <format dxfId="2939">
      <pivotArea dataOnly="0" labelOnly="1" fieldPosition="0">
        <references count="1">
          <reference field="0" count="50">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reference>
        </references>
      </pivotArea>
    </format>
    <format dxfId="2938">
      <pivotArea dataOnly="0" labelOnly="1" fieldPosition="0">
        <references count="1">
          <reference field="0" count="50">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reference>
        </references>
      </pivotArea>
    </format>
    <format dxfId="2937">
      <pivotArea dataOnly="0" labelOnly="1" fieldPosition="0">
        <references count="1">
          <reference field="0" count="50">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reference>
        </references>
      </pivotArea>
    </format>
    <format dxfId="2936">
      <pivotArea dataOnly="0" labelOnly="1" fieldPosition="0">
        <references count="1">
          <reference field="0" count="29">
            <x v="456"/>
            <x v="457"/>
            <x v="458"/>
            <x v="459"/>
            <x v="460"/>
            <x v="461"/>
            <x v="462"/>
            <x v="463"/>
            <x v="464"/>
            <x v="465"/>
            <x v="466"/>
            <x v="467"/>
            <x v="468"/>
            <x v="469"/>
            <x v="470"/>
            <x v="471"/>
            <x v="472"/>
            <x v="473"/>
            <x v="474"/>
            <x v="475"/>
            <x v="476"/>
            <x v="477"/>
            <x v="478"/>
            <x v="479"/>
            <x v="480"/>
            <x v="481"/>
            <x v="482"/>
            <x v="483"/>
            <x v="484"/>
          </reference>
        </references>
      </pivotArea>
    </format>
    <format dxfId="2935">
      <pivotArea dataOnly="0" labelOnly="1" fieldPosition="0">
        <references count="2">
          <reference field="0" count="1" selected="0">
            <x v="2"/>
          </reference>
          <reference field="1" count="1">
            <x v="1"/>
          </reference>
        </references>
      </pivotArea>
    </format>
    <format dxfId="2934">
      <pivotArea dataOnly="0" labelOnly="1" fieldPosition="0">
        <references count="2">
          <reference field="0" count="1" selected="0">
            <x v="3"/>
          </reference>
          <reference field="1" count="1">
            <x v="2"/>
          </reference>
        </references>
      </pivotArea>
    </format>
    <format dxfId="2933">
      <pivotArea dataOnly="0" labelOnly="1" fieldPosition="0">
        <references count="2">
          <reference field="0" count="1" selected="0">
            <x v="8"/>
          </reference>
          <reference field="1" count="1">
            <x v="483"/>
          </reference>
        </references>
      </pivotArea>
    </format>
    <format dxfId="2932">
      <pivotArea dataOnly="0" labelOnly="1" fieldPosition="0">
        <references count="2">
          <reference field="0" count="1" selected="0">
            <x v="9"/>
          </reference>
          <reference field="1" count="1">
            <x v="484"/>
          </reference>
        </references>
      </pivotArea>
    </format>
    <format dxfId="2931">
      <pivotArea dataOnly="0" labelOnly="1" fieldPosition="0">
        <references count="2">
          <reference field="0" count="1" selected="0">
            <x v="10"/>
          </reference>
          <reference field="1" count="1">
            <x v="485"/>
          </reference>
        </references>
      </pivotArea>
    </format>
    <format dxfId="2930">
      <pivotArea dataOnly="0" labelOnly="1" fieldPosition="0">
        <references count="2">
          <reference field="0" count="1" selected="0">
            <x v="11"/>
          </reference>
          <reference field="1" count="1">
            <x v="486"/>
          </reference>
        </references>
      </pivotArea>
    </format>
    <format dxfId="2929">
      <pivotArea dataOnly="0" labelOnly="1" fieldPosition="0">
        <references count="2">
          <reference field="0" count="1" selected="0">
            <x v="12"/>
          </reference>
          <reference field="1" count="1">
            <x v="487"/>
          </reference>
        </references>
      </pivotArea>
    </format>
    <format dxfId="2928">
      <pivotArea dataOnly="0" labelOnly="1" fieldPosition="0">
        <references count="2">
          <reference field="0" count="1" selected="0">
            <x v="13"/>
          </reference>
          <reference field="1" count="1">
            <x v="488"/>
          </reference>
        </references>
      </pivotArea>
    </format>
    <format dxfId="2927">
      <pivotArea dataOnly="0" labelOnly="1" fieldPosition="0">
        <references count="2">
          <reference field="0" count="1" selected="0">
            <x v="14"/>
          </reference>
          <reference field="1" count="1">
            <x v="489"/>
          </reference>
        </references>
      </pivotArea>
    </format>
    <format dxfId="2926">
      <pivotArea dataOnly="0" labelOnly="1" fieldPosition="0">
        <references count="2">
          <reference field="0" count="1" selected="0">
            <x v="15"/>
          </reference>
          <reference field="1" count="1">
            <x v="490"/>
          </reference>
        </references>
      </pivotArea>
    </format>
    <format dxfId="2925">
      <pivotArea dataOnly="0" labelOnly="1" fieldPosition="0">
        <references count="2">
          <reference field="0" count="1" selected="0">
            <x v="16"/>
          </reference>
          <reference field="1" count="1">
            <x v="491"/>
          </reference>
        </references>
      </pivotArea>
    </format>
    <format dxfId="2924">
      <pivotArea dataOnly="0" labelOnly="1" fieldPosition="0">
        <references count="2">
          <reference field="0" count="1" selected="0">
            <x v="17"/>
          </reference>
          <reference field="1" count="1">
            <x v="492"/>
          </reference>
        </references>
      </pivotArea>
    </format>
    <format dxfId="2923">
      <pivotArea dataOnly="0" labelOnly="1" fieldPosition="0">
        <references count="2">
          <reference field="0" count="1" selected="0">
            <x v="18"/>
          </reference>
          <reference field="1" count="1">
            <x v="493"/>
          </reference>
        </references>
      </pivotArea>
    </format>
    <format dxfId="2922">
      <pivotArea dataOnly="0" labelOnly="1" fieldPosition="0">
        <references count="2">
          <reference field="0" count="1" selected="0">
            <x v="19"/>
          </reference>
          <reference field="1" count="1">
            <x v="494"/>
          </reference>
        </references>
      </pivotArea>
    </format>
    <format dxfId="2921">
      <pivotArea dataOnly="0" labelOnly="1" fieldPosition="0">
        <references count="2">
          <reference field="0" count="1" selected="0">
            <x v="20"/>
          </reference>
          <reference field="1" count="1">
            <x v="495"/>
          </reference>
        </references>
      </pivotArea>
    </format>
    <format dxfId="2920">
      <pivotArea dataOnly="0" labelOnly="1" fieldPosition="0">
        <references count="2">
          <reference field="0" count="1" selected="0">
            <x v="21"/>
          </reference>
          <reference field="1" count="1">
            <x v="496"/>
          </reference>
        </references>
      </pivotArea>
    </format>
    <format dxfId="2919">
      <pivotArea dataOnly="0" labelOnly="1" fieldPosition="0">
        <references count="2">
          <reference field="0" count="1" selected="0">
            <x v="22"/>
          </reference>
          <reference field="1" count="1">
            <x v="497"/>
          </reference>
        </references>
      </pivotArea>
    </format>
    <format dxfId="2918">
      <pivotArea dataOnly="0" labelOnly="1" fieldPosition="0">
        <references count="2">
          <reference field="0" count="1" selected="0">
            <x v="23"/>
          </reference>
          <reference field="1" count="1">
            <x v="498"/>
          </reference>
        </references>
      </pivotArea>
    </format>
    <format dxfId="2917">
      <pivotArea dataOnly="0" labelOnly="1" fieldPosition="0">
        <references count="2">
          <reference field="0" count="1" selected="0">
            <x v="24"/>
          </reference>
          <reference field="1" count="1">
            <x v="499"/>
          </reference>
        </references>
      </pivotArea>
    </format>
    <format dxfId="2916">
      <pivotArea dataOnly="0" labelOnly="1" fieldPosition="0">
        <references count="2">
          <reference field="0" count="1" selected="0">
            <x v="25"/>
          </reference>
          <reference field="1" count="1">
            <x v="500"/>
          </reference>
        </references>
      </pivotArea>
    </format>
    <format dxfId="2915">
      <pivotArea dataOnly="0" labelOnly="1" fieldPosition="0">
        <references count="2">
          <reference field="0" count="1" selected="0">
            <x v="26"/>
          </reference>
          <reference field="1" count="1">
            <x v="501"/>
          </reference>
        </references>
      </pivotArea>
    </format>
    <format dxfId="2914">
      <pivotArea dataOnly="0" labelOnly="1" fieldPosition="0">
        <references count="2">
          <reference field="0" count="1" selected="0">
            <x v="27"/>
          </reference>
          <reference field="1" count="1">
            <x v="502"/>
          </reference>
        </references>
      </pivotArea>
    </format>
    <format dxfId="2913">
      <pivotArea dataOnly="0" labelOnly="1" fieldPosition="0">
        <references count="2">
          <reference field="0" count="1" selected="0">
            <x v="28"/>
          </reference>
          <reference field="1" count="1">
            <x v="503"/>
          </reference>
        </references>
      </pivotArea>
    </format>
    <format dxfId="2912">
      <pivotArea dataOnly="0" labelOnly="1" fieldPosition="0">
        <references count="2">
          <reference field="0" count="1" selected="0">
            <x v="29"/>
          </reference>
          <reference field="1" count="1">
            <x v="504"/>
          </reference>
        </references>
      </pivotArea>
    </format>
    <format dxfId="2911">
      <pivotArea dataOnly="0" labelOnly="1" fieldPosition="0">
        <references count="2">
          <reference field="0" count="1" selected="0">
            <x v="30"/>
          </reference>
          <reference field="1" count="1">
            <x v="505"/>
          </reference>
        </references>
      </pivotArea>
    </format>
    <format dxfId="2910">
      <pivotArea dataOnly="0" labelOnly="1" fieldPosition="0">
        <references count="2">
          <reference field="0" count="1" selected="0">
            <x v="31"/>
          </reference>
          <reference field="1" count="1">
            <x v="506"/>
          </reference>
        </references>
      </pivotArea>
    </format>
    <format dxfId="2909">
      <pivotArea dataOnly="0" labelOnly="1" fieldPosition="0">
        <references count="2">
          <reference field="0" count="1" selected="0">
            <x v="32"/>
          </reference>
          <reference field="1" count="1">
            <x v="507"/>
          </reference>
        </references>
      </pivotArea>
    </format>
    <format dxfId="2908">
      <pivotArea dataOnly="0" labelOnly="1" fieldPosition="0">
        <references count="2">
          <reference field="0" count="1" selected="0">
            <x v="33"/>
          </reference>
          <reference field="1" count="1">
            <x v="508"/>
          </reference>
        </references>
      </pivotArea>
    </format>
    <format dxfId="2907">
      <pivotArea dataOnly="0" labelOnly="1" fieldPosition="0">
        <references count="2">
          <reference field="0" count="1" selected="0">
            <x v="34"/>
          </reference>
          <reference field="1" count="1">
            <x v="509"/>
          </reference>
        </references>
      </pivotArea>
    </format>
    <format dxfId="2906">
      <pivotArea dataOnly="0" labelOnly="1" fieldPosition="0">
        <references count="2">
          <reference field="0" count="1" selected="0">
            <x v="35"/>
          </reference>
          <reference field="1" count="1">
            <x v="510"/>
          </reference>
        </references>
      </pivotArea>
    </format>
    <format dxfId="2905">
      <pivotArea dataOnly="0" labelOnly="1" fieldPosition="0">
        <references count="2">
          <reference field="0" count="1" selected="0">
            <x v="36"/>
          </reference>
          <reference field="1" count="1">
            <x v="511"/>
          </reference>
        </references>
      </pivotArea>
    </format>
    <format dxfId="2904">
      <pivotArea dataOnly="0" labelOnly="1" fieldPosition="0">
        <references count="2">
          <reference field="0" count="1" selected="0">
            <x v="37"/>
          </reference>
          <reference field="1" count="1">
            <x v="512"/>
          </reference>
        </references>
      </pivotArea>
    </format>
    <format dxfId="2903">
      <pivotArea dataOnly="0" labelOnly="1" fieldPosition="0">
        <references count="2">
          <reference field="0" count="1" selected="0">
            <x v="38"/>
          </reference>
          <reference field="1" count="1">
            <x v="513"/>
          </reference>
        </references>
      </pivotArea>
    </format>
    <format dxfId="2902">
      <pivotArea dataOnly="0" labelOnly="1" fieldPosition="0">
        <references count="2">
          <reference field="0" count="1" selected="0">
            <x v="39"/>
          </reference>
          <reference field="1" count="1">
            <x v="514"/>
          </reference>
        </references>
      </pivotArea>
    </format>
    <format dxfId="2901">
      <pivotArea dataOnly="0" labelOnly="1" fieldPosition="0">
        <references count="2">
          <reference field="0" count="1" selected="0">
            <x v="40"/>
          </reference>
          <reference field="1" count="1">
            <x v="515"/>
          </reference>
        </references>
      </pivotArea>
    </format>
    <format dxfId="2900">
      <pivotArea dataOnly="0" labelOnly="1" fieldPosition="0">
        <references count="2">
          <reference field="0" count="1" selected="0">
            <x v="41"/>
          </reference>
          <reference field="1" count="1">
            <x v="516"/>
          </reference>
        </references>
      </pivotArea>
    </format>
    <format dxfId="2899">
      <pivotArea dataOnly="0" labelOnly="1" fieldPosition="0">
        <references count="2">
          <reference field="0" count="1" selected="0">
            <x v="42"/>
          </reference>
          <reference field="1" count="1">
            <x v="517"/>
          </reference>
        </references>
      </pivotArea>
    </format>
    <format dxfId="2898">
      <pivotArea dataOnly="0" labelOnly="1" fieldPosition="0">
        <references count="2">
          <reference field="0" count="1" selected="0">
            <x v="43"/>
          </reference>
          <reference field="1" count="1">
            <x v="518"/>
          </reference>
        </references>
      </pivotArea>
    </format>
    <format dxfId="2897">
      <pivotArea dataOnly="0" labelOnly="1" fieldPosition="0">
        <references count="2">
          <reference field="0" count="1" selected="0">
            <x v="44"/>
          </reference>
          <reference field="1" count="1">
            <x v="519"/>
          </reference>
        </references>
      </pivotArea>
    </format>
    <format dxfId="2896">
      <pivotArea dataOnly="0" labelOnly="1" fieldPosition="0">
        <references count="2">
          <reference field="0" count="1" selected="0">
            <x v="45"/>
          </reference>
          <reference field="1" count="1">
            <x v="520"/>
          </reference>
        </references>
      </pivotArea>
    </format>
    <format dxfId="2895">
      <pivotArea dataOnly="0" labelOnly="1" fieldPosition="0">
        <references count="2">
          <reference field="0" count="1" selected="0">
            <x v="46"/>
          </reference>
          <reference field="1" count="1">
            <x v="521"/>
          </reference>
        </references>
      </pivotArea>
    </format>
    <format dxfId="2894">
      <pivotArea dataOnly="0" labelOnly="1" fieldPosition="0">
        <references count="2">
          <reference field="0" count="1" selected="0">
            <x v="47"/>
          </reference>
          <reference field="1" count="1">
            <x v="522"/>
          </reference>
        </references>
      </pivotArea>
    </format>
    <format dxfId="2893">
      <pivotArea dataOnly="0" labelOnly="1" fieldPosition="0">
        <references count="2">
          <reference field="0" count="1" selected="0">
            <x v="48"/>
          </reference>
          <reference field="1" count="1">
            <x v="523"/>
          </reference>
        </references>
      </pivotArea>
    </format>
    <format dxfId="2892">
      <pivotArea dataOnly="0" labelOnly="1" fieldPosition="0">
        <references count="2">
          <reference field="0" count="1" selected="0">
            <x v="49"/>
          </reference>
          <reference field="1" count="1">
            <x v="524"/>
          </reference>
        </references>
      </pivotArea>
    </format>
    <format dxfId="2891">
      <pivotArea dataOnly="0" labelOnly="1" fieldPosition="0">
        <references count="2">
          <reference field="0" count="1" selected="0">
            <x v="50"/>
          </reference>
          <reference field="1" count="1">
            <x v="525"/>
          </reference>
        </references>
      </pivotArea>
    </format>
    <format dxfId="2890">
      <pivotArea dataOnly="0" labelOnly="1" fieldPosition="0">
        <references count="2">
          <reference field="0" count="1" selected="0">
            <x v="51"/>
          </reference>
          <reference field="1" count="1">
            <x v="526"/>
          </reference>
        </references>
      </pivotArea>
    </format>
    <format dxfId="2889">
      <pivotArea dataOnly="0" labelOnly="1" fieldPosition="0">
        <references count="2">
          <reference field="0" count="1" selected="0">
            <x v="52"/>
          </reference>
          <reference field="1" count="1">
            <x v="527"/>
          </reference>
        </references>
      </pivotArea>
    </format>
    <format dxfId="2888">
      <pivotArea dataOnly="0" labelOnly="1" fieldPosition="0">
        <references count="2">
          <reference field="0" count="1" selected="0">
            <x v="53"/>
          </reference>
          <reference field="1" count="1">
            <x v="528"/>
          </reference>
        </references>
      </pivotArea>
    </format>
    <format dxfId="2887">
      <pivotArea dataOnly="0" labelOnly="1" fieldPosition="0">
        <references count="2">
          <reference field="0" count="1" selected="0">
            <x v="54"/>
          </reference>
          <reference field="1" count="1">
            <x v="529"/>
          </reference>
        </references>
      </pivotArea>
    </format>
    <format dxfId="2886">
      <pivotArea dataOnly="0" labelOnly="1" fieldPosition="0">
        <references count="2">
          <reference field="0" count="1" selected="0">
            <x v="55"/>
          </reference>
          <reference field="1" count="1">
            <x v="530"/>
          </reference>
        </references>
      </pivotArea>
    </format>
    <format dxfId="2885">
      <pivotArea dataOnly="0" labelOnly="1" fieldPosition="0">
        <references count="2">
          <reference field="0" count="1" selected="0">
            <x v="56"/>
          </reference>
          <reference field="1" count="1">
            <x v="531"/>
          </reference>
        </references>
      </pivotArea>
    </format>
    <format dxfId="2884">
      <pivotArea dataOnly="0" labelOnly="1" fieldPosition="0">
        <references count="2">
          <reference field="0" count="1" selected="0">
            <x v="57"/>
          </reference>
          <reference field="1" count="1">
            <x v="532"/>
          </reference>
        </references>
      </pivotArea>
    </format>
    <format dxfId="2883">
      <pivotArea dataOnly="0" labelOnly="1" fieldPosition="0">
        <references count="2">
          <reference field="0" count="1" selected="0">
            <x v="58"/>
          </reference>
          <reference field="1" count="1">
            <x v="533"/>
          </reference>
        </references>
      </pivotArea>
    </format>
    <format dxfId="2882">
      <pivotArea dataOnly="0" labelOnly="1" fieldPosition="0">
        <references count="2">
          <reference field="0" count="1" selected="0">
            <x v="59"/>
          </reference>
          <reference field="1" count="1">
            <x v="534"/>
          </reference>
        </references>
      </pivotArea>
    </format>
    <format dxfId="2881">
      <pivotArea dataOnly="0" labelOnly="1" fieldPosition="0">
        <references count="2">
          <reference field="0" count="1" selected="0">
            <x v="60"/>
          </reference>
          <reference field="1" count="1">
            <x v="535"/>
          </reference>
        </references>
      </pivotArea>
    </format>
    <format dxfId="2880">
      <pivotArea dataOnly="0" labelOnly="1" fieldPosition="0">
        <references count="2">
          <reference field="0" count="1" selected="0">
            <x v="61"/>
          </reference>
          <reference field="1" count="1">
            <x v="536"/>
          </reference>
        </references>
      </pivotArea>
    </format>
    <format dxfId="2879">
      <pivotArea dataOnly="0" labelOnly="1" fieldPosition="0">
        <references count="2">
          <reference field="0" count="1" selected="0">
            <x v="62"/>
          </reference>
          <reference field="1" count="1">
            <x v="537"/>
          </reference>
        </references>
      </pivotArea>
    </format>
    <format dxfId="2878">
      <pivotArea dataOnly="0" labelOnly="1" fieldPosition="0">
        <references count="2">
          <reference field="0" count="1" selected="0">
            <x v="63"/>
          </reference>
          <reference field="1" count="1">
            <x v="538"/>
          </reference>
        </references>
      </pivotArea>
    </format>
    <format dxfId="2877">
      <pivotArea dataOnly="0" labelOnly="1" fieldPosition="0">
        <references count="2">
          <reference field="0" count="1" selected="0">
            <x v="64"/>
          </reference>
          <reference field="1" count="1">
            <x v="539"/>
          </reference>
        </references>
      </pivotArea>
    </format>
    <format dxfId="2876">
      <pivotArea dataOnly="0" labelOnly="1" fieldPosition="0">
        <references count="2">
          <reference field="0" count="1" selected="0">
            <x v="65"/>
          </reference>
          <reference field="1" count="1">
            <x v="540"/>
          </reference>
        </references>
      </pivotArea>
    </format>
    <format dxfId="2875">
      <pivotArea dataOnly="0" labelOnly="1" fieldPosition="0">
        <references count="2">
          <reference field="0" count="1" selected="0">
            <x v="66"/>
          </reference>
          <reference field="1" count="1">
            <x v="541"/>
          </reference>
        </references>
      </pivotArea>
    </format>
    <format dxfId="2874">
      <pivotArea dataOnly="0" labelOnly="1" fieldPosition="0">
        <references count="2">
          <reference field="0" count="1" selected="0">
            <x v="67"/>
          </reference>
          <reference field="1" count="1">
            <x v="542"/>
          </reference>
        </references>
      </pivotArea>
    </format>
    <format dxfId="2873">
      <pivotArea dataOnly="0" labelOnly="1" fieldPosition="0">
        <references count="2">
          <reference field="0" count="1" selected="0">
            <x v="68"/>
          </reference>
          <reference field="1" count="1">
            <x v="543"/>
          </reference>
        </references>
      </pivotArea>
    </format>
    <format dxfId="2872">
      <pivotArea dataOnly="0" labelOnly="1" fieldPosition="0">
        <references count="2">
          <reference field="0" count="1" selected="0">
            <x v="69"/>
          </reference>
          <reference field="1" count="1">
            <x v="544"/>
          </reference>
        </references>
      </pivotArea>
    </format>
    <format dxfId="2871">
      <pivotArea dataOnly="0" labelOnly="1" fieldPosition="0">
        <references count="2">
          <reference field="0" count="1" selected="0">
            <x v="70"/>
          </reference>
          <reference field="1" count="1">
            <x v="545"/>
          </reference>
        </references>
      </pivotArea>
    </format>
    <format dxfId="2870">
      <pivotArea dataOnly="0" labelOnly="1" fieldPosition="0">
        <references count="2">
          <reference field="0" count="1" selected="0">
            <x v="71"/>
          </reference>
          <reference field="1" count="1">
            <x v="546"/>
          </reference>
        </references>
      </pivotArea>
    </format>
    <format dxfId="2869">
      <pivotArea dataOnly="0" labelOnly="1" fieldPosition="0">
        <references count="2">
          <reference field="0" count="1" selected="0">
            <x v="72"/>
          </reference>
          <reference field="1" count="1">
            <x v="547"/>
          </reference>
        </references>
      </pivotArea>
    </format>
    <format dxfId="2868">
      <pivotArea dataOnly="0" labelOnly="1" fieldPosition="0">
        <references count="2">
          <reference field="0" count="1" selected="0">
            <x v="73"/>
          </reference>
          <reference field="1" count="1">
            <x v="548"/>
          </reference>
        </references>
      </pivotArea>
    </format>
    <format dxfId="2867">
      <pivotArea dataOnly="0" labelOnly="1" fieldPosition="0">
        <references count="2">
          <reference field="0" count="1" selected="0">
            <x v="74"/>
          </reference>
          <reference field="1" count="1">
            <x v="549"/>
          </reference>
        </references>
      </pivotArea>
    </format>
    <format dxfId="2866">
      <pivotArea dataOnly="0" labelOnly="1" fieldPosition="0">
        <references count="2">
          <reference field="0" count="1" selected="0">
            <x v="75"/>
          </reference>
          <reference field="1" count="1">
            <x v="550"/>
          </reference>
        </references>
      </pivotArea>
    </format>
    <format dxfId="2865">
      <pivotArea dataOnly="0" labelOnly="1" fieldPosition="0">
        <references count="2">
          <reference field="0" count="1" selected="0">
            <x v="76"/>
          </reference>
          <reference field="1" count="1">
            <x v="551"/>
          </reference>
        </references>
      </pivotArea>
    </format>
    <format dxfId="2864">
      <pivotArea dataOnly="0" labelOnly="1" fieldPosition="0">
        <references count="2">
          <reference field="0" count="1" selected="0">
            <x v="77"/>
          </reference>
          <reference field="1" count="1">
            <x v="552"/>
          </reference>
        </references>
      </pivotArea>
    </format>
    <format dxfId="2863">
      <pivotArea dataOnly="0" labelOnly="1" fieldPosition="0">
        <references count="2">
          <reference field="0" count="1" selected="0">
            <x v="78"/>
          </reference>
          <reference field="1" count="1">
            <x v="553"/>
          </reference>
        </references>
      </pivotArea>
    </format>
    <format dxfId="2862">
      <pivotArea dataOnly="0" labelOnly="1" fieldPosition="0">
        <references count="2">
          <reference field="0" count="1" selected="0">
            <x v="79"/>
          </reference>
          <reference field="1" count="1">
            <x v="554"/>
          </reference>
        </references>
      </pivotArea>
    </format>
    <format dxfId="2861">
      <pivotArea dataOnly="0" labelOnly="1" fieldPosition="0">
        <references count="2">
          <reference field="0" count="1" selected="0">
            <x v="80"/>
          </reference>
          <reference field="1" count="1">
            <x v="555"/>
          </reference>
        </references>
      </pivotArea>
    </format>
    <format dxfId="2860">
      <pivotArea dataOnly="0" labelOnly="1" fieldPosition="0">
        <references count="2">
          <reference field="0" count="1" selected="0">
            <x v="81"/>
          </reference>
          <reference field="1" count="1">
            <x v="556"/>
          </reference>
        </references>
      </pivotArea>
    </format>
    <format dxfId="2859">
      <pivotArea dataOnly="0" labelOnly="1" fieldPosition="0">
        <references count="2">
          <reference field="0" count="1" selected="0">
            <x v="82"/>
          </reference>
          <reference field="1" count="1">
            <x v="557"/>
          </reference>
        </references>
      </pivotArea>
    </format>
    <format dxfId="2858">
      <pivotArea dataOnly="0" labelOnly="1" fieldPosition="0">
        <references count="2">
          <reference field="0" count="1" selected="0">
            <x v="83"/>
          </reference>
          <reference field="1" count="1">
            <x v="558"/>
          </reference>
        </references>
      </pivotArea>
    </format>
    <format dxfId="2857">
      <pivotArea dataOnly="0" labelOnly="1" fieldPosition="0">
        <references count="2">
          <reference field="0" count="1" selected="0">
            <x v="84"/>
          </reference>
          <reference field="1" count="1">
            <x v="559"/>
          </reference>
        </references>
      </pivotArea>
    </format>
    <format dxfId="2856">
      <pivotArea dataOnly="0" labelOnly="1" fieldPosition="0">
        <references count="2">
          <reference field="0" count="1" selected="0">
            <x v="85"/>
          </reference>
          <reference field="1" count="1">
            <x v="560"/>
          </reference>
        </references>
      </pivotArea>
    </format>
    <format dxfId="2855">
      <pivotArea dataOnly="0" labelOnly="1" fieldPosition="0">
        <references count="2">
          <reference field="0" count="1" selected="0">
            <x v="86"/>
          </reference>
          <reference field="1" count="1">
            <x v="561"/>
          </reference>
        </references>
      </pivotArea>
    </format>
    <format dxfId="2854">
      <pivotArea dataOnly="0" labelOnly="1" fieldPosition="0">
        <references count="2">
          <reference field="0" count="1" selected="0">
            <x v="87"/>
          </reference>
          <reference field="1" count="1">
            <x v="562"/>
          </reference>
        </references>
      </pivotArea>
    </format>
    <format dxfId="2853">
      <pivotArea dataOnly="0" labelOnly="1" fieldPosition="0">
        <references count="2">
          <reference field="0" count="1" selected="0">
            <x v="88"/>
          </reference>
          <reference field="1" count="1">
            <x v="563"/>
          </reference>
        </references>
      </pivotArea>
    </format>
    <format dxfId="2852">
      <pivotArea dataOnly="0" labelOnly="1" fieldPosition="0">
        <references count="2">
          <reference field="0" count="1" selected="0">
            <x v="89"/>
          </reference>
          <reference field="1" count="1">
            <x v="564"/>
          </reference>
        </references>
      </pivotArea>
    </format>
    <format dxfId="2851">
      <pivotArea dataOnly="0" labelOnly="1" fieldPosition="0">
        <references count="2">
          <reference field="0" count="1" selected="0">
            <x v="90"/>
          </reference>
          <reference field="1" count="1">
            <x v="565"/>
          </reference>
        </references>
      </pivotArea>
    </format>
    <format dxfId="2850">
      <pivotArea dataOnly="0" labelOnly="1" fieldPosition="0">
        <references count="2">
          <reference field="0" count="1" selected="0">
            <x v="91"/>
          </reference>
          <reference field="1" count="1">
            <x v="566"/>
          </reference>
        </references>
      </pivotArea>
    </format>
    <format dxfId="2849">
      <pivotArea dataOnly="0" labelOnly="1" fieldPosition="0">
        <references count="2">
          <reference field="0" count="1" selected="0">
            <x v="92"/>
          </reference>
          <reference field="1" count="1">
            <x v="567"/>
          </reference>
        </references>
      </pivotArea>
    </format>
    <format dxfId="2848">
      <pivotArea dataOnly="0" labelOnly="1" fieldPosition="0">
        <references count="2">
          <reference field="0" count="1" selected="0">
            <x v="93"/>
          </reference>
          <reference field="1" count="1">
            <x v="568"/>
          </reference>
        </references>
      </pivotArea>
    </format>
    <format dxfId="2847">
      <pivotArea dataOnly="0" labelOnly="1" fieldPosition="0">
        <references count="2">
          <reference field="0" count="1" selected="0">
            <x v="94"/>
          </reference>
          <reference field="1" count="1">
            <x v="569"/>
          </reference>
        </references>
      </pivotArea>
    </format>
    <format dxfId="2846">
      <pivotArea dataOnly="0" labelOnly="1" fieldPosition="0">
        <references count="2">
          <reference field="0" count="1" selected="0">
            <x v="95"/>
          </reference>
          <reference field="1" count="1">
            <x v="570"/>
          </reference>
        </references>
      </pivotArea>
    </format>
    <format dxfId="2845">
      <pivotArea dataOnly="0" labelOnly="1" fieldPosition="0">
        <references count="2">
          <reference field="0" count="1" selected="0">
            <x v="96"/>
          </reference>
          <reference field="1" count="1">
            <x v="571"/>
          </reference>
        </references>
      </pivotArea>
    </format>
    <format dxfId="2844">
      <pivotArea dataOnly="0" labelOnly="1" fieldPosition="0">
        <references count="2">
          <reference field="0" count="1" selected="0">
            <x v="97"/>
          </reference>
          <reference field="1" count="1">
            <x v="572"/>
          </reference>
        </references>
      </pivotArea>
    </format>
    <format dxfId="2843">
      <pivotArea dataOnly="0" labelOnly="1" fieldPosition="0">
        <references count="2">
          <reference field="0" count="1" selected="0">
            <x v="98"/>
          </reference>
          <reference field="1" count="1">
            <x v="573"/>
          </reference>
        </references>
      </pivotArea>
    </format>
    <format dxfId="2842">
      <pivotArea dataOnly="0" labelOnly="1" fieldPosition="0">
        <references count="2">
          <reference field="0" count="1" selected="0">
            <x v="99"/>
          </reference>
          <reference field="1" count="1">
            <x v="574"/>
          </reference>
        </references>
      </pivotArea>
    </format>
    <format dxfId="2841">
      <pivotArea dataOnly="0" labelOnly="1" fieldPosition="0">
        <references count="2">
          <reference field="0" count="1" selected="0">
            <x v="100"/>
          </reference>
          <reference field="1" count="1">
            <x v="575"/>
          </reference>
        </references>
      </pivotArea>
    </format>
    <format dxfId="2840">
      <pivotArea dataOnly="0" labelOnly="1" fieldPosition="0">
        <references count="2">
          <reference field="0" count="1" selected="0">
            <x v="101"/>
          </reference>
          <reference field="1" count="1">
            <x v="576"/>
          </reference>
        </references>
      </pivotArea>
    </format>
    <format dxfId="2839">
      <pivotArea dataOnly="0" labelOnly="1" fieldPosition="0">
        <references count="2">
          <reference field="0" count="1" selected="0">
            <x v="102"/>
          </reference>
          <reference field="1" count="1">
            <x v="577"/>
          </reference>
        </references>
      </pivotArea>
    </format>
    <format dxfId="2838">
      <pivotArea dataOnly="0" labelOnly="1" fieldPosition="0">
        <references count="2">
          <reference field="0" count="1" selected="0">
            <x v="103"/>
          </reference>
          <reference field="1" count="1">
            <x v="578"/>
          </reference>
        </references>
      </pivotArea>
    </format>
    <format dxfId="2837">
      <pivotArea dataOnly="0" labelOnly="1" fieldPosition="0">
        <references count="2">
          <reference field="0" count="1" selected="0">
            <x v="104"/>
          </reference>
          <reference field="1" count="1">
            <x v="579"/>
          </reference>
        </references>
      </pivotArea>
    </format>
    <format dxfId="2836">
      <pivotArea dataOnly="0" labelOnly="1" fieldPosition="0">
        <references count="2">
          <reference field="0" count="1" selected="0">
            <x v="105"/>
          </reference>
          <reference field="1" count="1">
            <x v="580"/>
          </reference>
        </references>
      </pivotArea>
    </format>
    <format dxfId="2835">
      <pivotArea dataOnly="0" labelOnly="1" fieldPosition="0">
        <references count="2">
          <reference field="0" count="1" selected="0">
            <x v="106"/>
          </reference>
          <reference field="1" count="1">
            <x v="581"/>
          </reference>
        </references>
      </pivotArea>
    </format>
    <format dxfId="2834">
      <pivotArea dataOnly="0" labelOnly="1" fieldPosition="0">
        <references count="2">
          <reference field="0" count="1" selected="0">
            <x v="107"/>
          </reference>
          <reference field="1" count="1">
            <x v="582"/>
          </reference>
        </references>
      </pivotArea>
    </format>
    <format dxfId="2833">
      <pivotArea dataOnly="0" labelOnly="1" fieldPosition="0">
        <references count="2">
          <reference field="0" count="1" selected="0">
            <x v="108"/>
          </reference>
          <reference field="1" count="1">
            <x v="583"/>
          </reference>
        </references>
      </pivotArea>
    </format>
    <format dxfId="2832">
      <pivotArea dataOnly="0" labelOnly="1" fieldPosition="0">
        <references count="2">
          <reference field="0" count="1" selected="0">
            <x v="109"/>
          </reference>
          <reference field="1" count="1">
            <x v="584"/>
          </reference>
        </references>
      </pivotArea>
    </format>
    <format dxfId="2831">
      <pivotArea dataOnly="0" labelOnly="1" fieldPosition="0">
        <references count="2">
          <reference field="0" count="1" selected="0">
            <x v="110"/>
          </reference>
          <reference field="1" count="1">
            <x v="585"/>
          </reference>
        </references>
      </pivotArea>
    </format>
    <format dxfId="2830">
      <pivotArea dataOnly="0" labelOnly="1" fieldPosition="0">
        <references count="2">
          <reference field="0" count="1" selected="0">
            <x v="111"/>
          </reference>
          <reference field="1" count="1">
            <x v="586"/>
          </reference>
        </references>
      </pivotArea>
    </format>
    <format dxfId="2829">
      <pivotArea dataOnly="0" labelOnly="1" fieldPosition="0">
        <references count="2">
          <reference field="0" count="1" selected="0">
            <x v="112"/>
          </reference>
          <reference field="1" count="1">
            <x v="587"/>
          </reference>
        </references>
      </pivotArea>
    </format>
    <format dxfId="2828">
      <pivotArea dataOnly="0" labelOnly="1" fieldPosition="0">
        <references count="2">
          <reference field="0" count="1" selected="0">
            <x v="113"/>
          </reference>
          <reference field="1" count="1">
            <x v="588"/>
          </reference>
        </references>
      </pivotArea>
    </format>
    <format dxfId="2827">
      <pivotArea dataOnly="0" labelOnly="1" fieldPosition="0">
        <references count="2">
          <reference field="0" count="1" selected="0">
            <x v="114"/>
          </reference>
          <reference field="1" count="1">
            <x v="589"/>
          </reference>
        </references>
      </pivotArea>
    </format>
    <format dxfId="2826">
      <pivotArea dataOnly="0" labelOnly="1" fieldPosition="0">
        <references count="2">
          <reference field="0" count="1" selected="0">
            <x v="115"/>
          </reference>
          <reference field="1" count="1">
            <x v="590"/>
          </reference>
        </references>
      </pivotArea>
    </format>
    <format dxfId="2825">
      <pivotArea dataOnly="0" labelOnly="1" fieldPosition="0">
        <references count="2">
          <reference field="0" count="1" selected="0">
            <x v="116"/>
          </reference>
          <reference field="1" count="1">
            <x v="591"/>
          </reference>
        </references>
      </pivotArea>
    </format>
    <format dxfId="2824">
      <pivotArea dataOnly="0" labelOnly="1" fieldPosition="0">
        <references count="2">
          <reference field="0" count="1" selected="0">
            <x v="117"/>
          </reference>
          <reference field="1" count="1">
            <x v="592"/>
          </reference>
        </references>
      </pivotArea>
    </format>
    <format dxfId="2823">
      <pivotArea dataOnly="0" labelOnly="1" fieldPosition="0">
        <references count="2">
          <reference field="0" count="1" selected="0">
            <x v="118"/>
          </reference>
          <reference field="1" count="1">
            <x v="593"/>
          </reference>
        </references>
      </pivotArea>
    </format>
    <format dxfId="2822">
      <pivotArea dataOnly="0" labelOnly="1" fieldPosition="0">
        <references count="2">
          <reference field="0" count="1" selected="0">
            <x v="119"/>
          </reference>
          <reference field="1" count="1">
            <x v="594"/>
          </reference>
        </references>
      </pivotArea>
    </format>
    <format dxfId="2821">
      <pivotArea dataOnly="0" labelOnly="1" fieldPosition="0">
        <references count="2">
          <reference field="0" count="1" selected="0">
            <x v="120"/>
          </reference>
          <reference field="1" count="1">
            <x v="595"/>
          </reference>
        </references>
      </pivotArea>
    </format>
    <format dxfId="2820">
      <pivotArea dataOnly="0" labelOnly="1" fieldPosition="0">
        <references count="2">
          <reference field="0" count="1" selected="0">
            <x v="121"/>
          </reference>
          <reference field="1" count="1">
            <x v="596"/>
          </reference>
        </references>
      </pivotArea>
    </format>
    <format dxfId="2819">
      <pivotArea dataOnly="0" labelOnly="1" fieldPosition="0">
        <references count="2">
          <reference field="0" count="1" selected="0">
            <x v="122"/>
          </reference>
          <reference field="1" count="1">
            <x v="597"/>
          </reference>
        </references>
      </pivotArea>
    </format>
    <format dxfId="2818">
      <pivotArea dataOnly="0" labelOnly="1" fieldPosition="0">
        <references count="2">
          <reference field="0" count="1" selected="0">
            <x v="123"/>
          </reference>
          <reference field="1" count="1">
            <x v="598"/>
          </reference>
        </references>
      </pivotArea>
    </format>
    <format dxfId="2817">
      <pivotArea dataOnly="0" labelOnly="1" fieldPosition="0">
        <references count="2">
          <reference field="0" count="1" selected="0">
            <x v="124"/>
          </reference>
          <reference field="1" count="1">
            <x v="599"/>
          </reference>
        </references>
      </pivotArea>
    </format>
    <format dxfId="2816">
      <pivotArea dataOnly="0" labelOnly="1" fieldPosition="0">
        <references count="2">
          <reference field="0" count="1" selected="0">
            <x v="125"/>
          </reference>
          <reference field="1" count="1">
            <x v="600"/>
          </reference>
        </references>
      </pivotArea>
    </format>
    <format dxfId="2815">
      <pivotArea dataOnly="0" labelOnly="1" fieldPosition="0">
        <references count="2">
          <reference field="0" count="1" selected="0">
            <x v="126"/>
          </reference>
          <reference field="1" count="1">
            <x v="601"/>
          </reference>
        </references>
      </pivotArea>
    </format>
    <format dxfId="2814">
      <pivotArea dataOnly="0" labelOnly="1" fieldPosition="0">
        <references count="2">
          <reference field="0" count="1" selected="0">
            <x v="127"/>
          </reference>
          <reference field="1" count="1">
            <x v="602"/>
          </reference>
        </references>
      </pivotArea>
    </format>
    <format dxfId="2813">
      <pivotArea dataOnly="0" labelOnly="1" fieldPosition="0">
        <references count="2">
          <reference field="0" count="1" selected="0">
            <x v="128"/>
          </reference>
          <reference field="1" count="1">
            <x v="603"/>
          </reference>
        </references>
      </pivotArea>
    </format>
    <format dxfId="2812">
      <pivotArea dataOnly="0" labelOnly="1" fieldPosition="0">
        <references count="2">
          <reference field="0" count="1" selected="0">
            <x v="129"/>
          </reference>
          <reference field="1" count="1">
            <x v="604"/>
          </reference>
        </references>
      </pivotArea>
    </format>
    <format dxfId="2811">
      <pivotArea dataOnly="0" labelOnly="1" fieldPosition="0">
        <references count="2">
          <reference field="0" count="1" selected="0">
            <x v="130"/>
          </reference>
          <reference field="1" count="1">
            <x v="605"/>
          </reference>
        </references>
      </pivotArea>
    </format>
    <format dxfId="2810">
      <pivotArea dataOnly="0" labelOnly="1" fieldPosition="0">
        <references count="2">
          <reference field="0" count="1" selected="0">
            <x v="131"/>
          </reference>
          <reference field="1" count="1">
            <x v="606"/>
          </reference>
        </references>
      </pivotArea>
    </format>
    <format dxfId="2809">
      <pivotArea dataOnly="0" labelOnly="1" fieldPosition="0">
        <references count="2">
          <reference field="0" count="1" selected="0">
            <x v="132"/>
          </reference>
          <reference field="1" count="1">
            <x v="607"/>
          </reference>
        </references>
      </pivotArea>
    </format>
    <format dxfId="2808">
      <pivotArea dataOnly="0" labelOnly="1" fieldPosition="0">
        <references count="2">
          <reference field="0" count="1" selected="0">
            <x v="133"/>
          </reference>
          <reference field="1" count="1">
            <x v="608"/>
          </reference>
        </references>
      </pivotArea>
    </format>
    <format dxfId="2807">
      <pivotArea dataOnly="0" labelOnly="1" fieldPosition="0">
        <references count="2">
          <reference field="0" count="1" selected="0">
            <x v="134"/>
          </reference>
          <reference field="1" count="1">
            <x v="609"/>
          </reference>
        </references>
      </pivotArea>
    </format>
    <format dxfId="2806">
      <pivotArea dataOnly="0" labelOnly="1" fieldPosition="0">
        <references count="2">
          <reference field="0" count="1" selected="0">
            <x v="135"/>
          </reference>
          <reference field="1" count="1">
            <x v="610"/>
          </reference>
        </references>
      </pivotArea>
    </format>
    <format dxfId="2805">
      <pivotArea dataOnly="0" labelOnly="1" fieldPosition="0">
        <references count="2">
          <reference field="0" count="1" selected="0">
            <x v="136"/>
          </reference>
          <reference field="1" count="1">
            <x v="611"/>
          </reference>
        </references>
      </pivotArea>
    </format>
    <format dxfId="2804">
      <pivotArea dataOnly="0" labelOnly="1" fieldPosition="0">
        <references count="2">
          <reference field="0" count="1" selected="0">
            <x v="137"/>
          </reference>
          <reference field="1" count="1">
            <x v="612"/>
          </reference>
        </references>
      </pivotArea>
    </format>
    <format dxfId="2803">
      <pivotArea dataOnly="0" labelOnly="1" fieldPosition="0">
        <references count="2">
          <reference field="0" count="1" selected="0">
            <x v="138"/>
          </reference>
          <reference field="1" count="1">
            <x v="613"/>
          </reference>
        </references>
      </pivotArea>
    </format>
    <format dxfId="2802">
      <pivotArea dataOnly="0" labelOnly="1" fieldPosition="0">
        <references count="2">
          <reference field="0" count="1" selected="0">
            <x v="139"/>
          </reference>
          <reference field="1" count="1">
            <x v="614"/>
          </reference>
        </references>
      </pivotArea>
    </format>
    <format dxfId="2801">
      <pivotArea dataOnly="0" labelOnly="1" fieldPosition="0">
        <references count="2">
          <reference field="0" count="1" selected="0">
            <x v="140"/>
          </reference>
          <reference field="1" count="1">
            <x v="615"/>
          </reference>
        </references>
      </pivotArea>
    </format>
    <format dxfId="2800">
      <pivotArea dataOnly="0" labelOnly="1" fieldPosition="0">
        <references count="2">
          <reference field="0" count="1" selected="0">
            <x v="141"/>
          </reference>
          <reference field="1" count="1">
            <x v="616"/>
          </reference>
        </references>
      </pivotArea>
    </format>
    <format dxfId="2799">
      <pivotArea dataOnly="0" labelOnly="1" fieldPosition="0">
        <references count="2">
          <reference field="0" count="1" selected="0">
            <x v="142"/>
          </reference>
          <reference field="1" count="1">
            <x v="617"/>
          </reference>
        </references>
      </pivotArea>
    </format>
    <format dxfId="2798">
      <pivotArea dataOnly="0" labelOnly="1" fieldPosition="0">
        <references count="2">
          <reference field="0" count="1" selected="0">
            <x v="143"/>
          </reference>
          <reference field="1" count="1">
            <x v="618"/>
          </reference>
        </references>
      </pivotArea>
    </format>
    <format dxfId="2797">
      <pivotArea dataOnly="0" labelOnly="1" fieldPosition="0">
        <references count="2">
          <reference field="0" count="1" selected="0">
            <x v="144"/>
          </reference>
          <reference field="1" count="1">
            <x v="619"/>
          </reference>
        </references>
      </pivotArea>
    </format>
    <format dxfId="2796">
      <pivotArea dataOnly="0" labelOnly="1" fieldPosition="0">
        <references count="2">
          <reference field="0" count="1" selected="0">
            <x v="145"/>
          </reference>
          <reference field="1" count="1">
            <x v="620"/>
          </reference>
        </references>
      </pivotArea>
    </format>
    <format dxfId="2795">
      <pivotArea dataOnly="0" labelOnly="1" fieldPosition="0">
        <references count="2">
          <reference field="0" count="1" selected="0">
            <x v="146"/>
          </reference>
          <reference field="1" count="1">
            <x v="621"/>
          </reference>
        </references>
      </pivotArea>
    </format>
    <format dxfId="2794">
      <pivotArea dataOnly="0" labelOnly="1" fieldPosition="0">
        <references count="2">
          <reference field="0" count="1" selected="0">
            <x v="147"/>
          </reference>
          <reference field="1" count="1">
            <x v="622"/>
          </reference>
        </references>
      </pivotArea>
    </format>
    <format dxfId="2793">
      <pivotArea dataOnly="0" labelOnly="1" fieldPosition="0">
        <references count="2">
          <reference field="0" count="1" selected="0">
            <x v="148"/>
          </reference>
          <reference field="1" count="1">
            <x v="623"/>
          </reference>
        </references>
      </pivotArea>
    </format>
    <format dxfId="2792">
      <pivotArea dataOnly="0" labelOnly="1" fieldPosition="0">
        <references count="2">
          <reference field="0" count="1" selected="0">
            <x v="149"/>
          </reference>
          <reference field="1" count="1">
            <x v="624"/>
          </reference>
        </references>
      </pivotArea>
    </format>
    <format dxfId="2791">
      <pivotArea dataOnly="0" labelOnly="1" fieldPosition="0">
        <references count="2">
          <reference field="0" count="1" selected="0">
            <x v="150"/>
          </reference>
          <reference field="1" count="1">
            <x v="625"/>
          </reference>
        </references>
      </pivotArea>
    </format>
    <format dxfId="2790">
      <pivotArea dataOnly="0" labelOnly="1" fieldPosition="0">
        <references count="2">
          <reference field="0" count="1" selected="0">
            <x v="151"/>
          </reference>
          <reference field="1" count="1">
            <x v="626"/>
          </reference>
        </references>
      </pivotArea>
    </format>
    <format dxfId="2789">
      <pivotArea dataOnly="0" labelOnly="1" fieldPosition="0">
        <references count="2">
          <reference field="0" count="1" selected="0">
            <x v="152"/>
          </reference>
          <reference field="1" count="1">
            <x v="627"/>
          </reference>
        </references>
      </pivotArea>
    </format>
    <format dxfId="2788">
      <pivotArea dataOnly="0" labelOnly="1" fieldPosition="0">
        <references count="2">
          <reference field="0" count="1" selected="0">
            <x v="153"/>
          </reference>
          <reference field="1" count="1">
            <x v="628"/>
          </reference>
        </references>
      </pivotArea>
    </format>
    <format dxfId="2787">
      <pivotArea dataOnly="0" labelOnly="1" fieldPosition="0">
        <references count="2">
          <reference field="0" count="1" selected="0">
            <x v="154"/>
          </reference>
          <reference field="1" count="1">
            <x v="629"/>
          </reference>
        </references>
      </pivotArea>
    </format>
    <format dxfId="2786">
      <pivotArea dataOnly="0" labelOnly="1" fieldPosition="0">
        <references count="2">
          <reference field="0" count="1" selected="0">
            <x v="155"/>
          </reference>
          <reference field="1" count="1">
            <x v="630"/>
          </reference>
        </references>
      </pivotArea>
    </format>
    <format dxfId="2785">
      <pivotArea dataOnly="0" labelOnly="1" fieldPosition="0">
        <references count="2">
          <reference field="0" count="1" selected="0">
            <x v="156"/>
          </reference>
          <reference field="1" count="1">
            <x v="631"/>
          </reference>
        </references>
      </pivotArea>
    </format>
    <format dxfId="2784">
      <pivotArea dataOnly="0" labelOnly="1" fieldPosition="0">
        <references count="2">
          <reference field="0" count="1" selected="0">
            <x v="157"/>
          </reference>
          <reference field="1" count="1">
            <x v="632"/>
          </reference>
        </references>
      </pivotArea>
    </format>
    <format dxfId="2783">
      <pivotArea dataOnly="0" labelOnly="1" fieldPosition="0">
        <references count="2">
          <reference field="0" count="1" selected="0">
            <x v="158"/>
          </reference>
          <reference field="1" count="1">
            <x v="633"/>
          </reference>
        </references>
      </pivotArea>
    </format>
    <format dxfId="2782">
      <pivotArea dataOnly="0" labelOnly="1" fieldPosition="0">
        <references count="2">
          <reference field="0" count="1" selected="0">
            <x v="159"/>
          </reference>
          <reference field="1" count="1">
            <x v="634"/>
          </reference>
        </references>
      </pivotArea>
    </format>
    <format dxfId="2781">
      <pivotArea dataOnly="0" labelOnly="1" fieldPosition="0">
        <references count="2">
          <reference field="0" count="1" selected="0">
            <x v="160"/>
          </reference>
          <reference field="1" count="1">
            <x v="635"/>
          </reference>
        </references>
      </pivotArea>
    </format>
    <format dxfId="2780">
      <pivotArea dataOnly="0" labelOnly="1" fieldPosition="0">
        <references count="2">
          <reference field="0" count="1" selected="0">
            <x v="161"/>
          </reference>
          <reference field="1" count="1">
            <x v="636"/>
          </reference>
        </references>
      </pivotArea>
    </format>
    <format dxfId="2779">
      <pivotArea dataOnly="0" labelOnly="1" fieldPosition="0">
        <references count="2">
          <reference field="0" count="1" selected="0">
            <x v="162"/>
          </reference>
          <reference field="1" count="1">
            <x v="637"/>
          </reference>
        </references>
      </pivotArea>
    </format>
    <format dxfId="2778">
      <pivotArea dataOnly="0" labelOnly="1" fieldPosition="0">
        <references count="2">
          <reference field="0" count="1" selected="0">
            <x v="163"/>
          </reference>
          <reference field="1" count="1">
            <x v="638"/>
          </reference>
        </references>
      </pivotArea>
    </format>
    <format dxfId="2777">
      <pivotArea dataOnly="0" labelOnly="1" fieldPosition="0">
        <references count="2">
          <reference field="0" count="1" selected="0">
            <x v="164"/>
          </reference>
          <reference field="1" count="1">
            <x v="639"/>
          </reference>
        </references>
      </pivotArea>
    </format>
    <format dxfId="2776">
      <pivotArea dataOnly="0" labelOnly="1" fieldPosition="0">
        <references count="2">
          <reference field="0" count="1" selected="0">
            <x v="165"/>
          </reference>
          <reference field="1" count="1">
            <x v="640"/>
          </reference>
        </references>
      </pivotArea>
    </format>
    <format dxfId="2775">
      <pivotArea dataOnly="0" labelOnly="1" fieldPosition="0">
        <references count="2">
          <reference field="0" count="1" selected="0">
            <x v="166"/>
          </reference>
          <reference field="1" count="1">
            <x v="641"/>
          </reference>
        </references>
      </pivotArea>
    </format>
    <format dxfId="2774">
      <pivotArea dataOnly="0" labelOnly="1" fieldPosition="0">
        <references count="2">
          <reference field="0" count="1" selected="0">
            <x v="167"/>
          </reference>
          <reference field="1" count="1">
            <x v="642"/>
          </reference>
        </references>
      </pivotArea>
    </format>
    <format dxfId="2773">
      <pivotArea dataOnly="0" labelOnly="1" fieldPosition="0">
        <references count="2">
          <reference field="0" count="1" selected="0">
            <x v="168"/>
          </reference>
          <reference field="1" count="1">
            <x v="643"/>
          </reference>
        </references>
      </pivotArea>
    </format>
    <format dxfId="2772">
      <pivotArea dataOnly="0" labelOnly="1" fieldPosition="0">
        <references count="2">
          <reference field="0" count="1" selected="0">
            <x v="169"/>
          </reference>
          <reference field="1" count="1">
            <x v="644"/>
          </reference>
        </references>
      </pivotArea>
    </format>
    <format dxfId="2771">
      <pivotArea dataOnly="0" labelOnly="1" fieldPosition="0">
        <references count="2">
          <reference field="0" count="1" selected="0">
            <x v="170"/>
          </reference>
          <reference field="1" count="1">
            <x v="645"/>
          </reference>
        </references>
      </pivotArea>
    </format>
    <format dxfId="2770">
      <pivotArea dataOnly="0" labelOnly="1" fieldPosition="0">
        <references count="2">
          <reference field="0" count="1" selected="0">
            <x v="171"/>
          </reference>
          <reference field="1" count="1">
            <x v="646"/>
          </reference>
        </references>
      </pivotArea>
    </format>
    <format dxfId="2769">
      <pivotArea dataOnly="0" labelOnly="1" fieldPosition="0">
        <references count="2">
          <reference field="0" count="1" selected="0">
            <x v="172"/>
          </reference>
          <reference field="1" count="1">
            <x v="647"/>
          </reference>
        </references>
      </pivotArea>
    </format>
    <format dxfId="2768">
      <pivotArea dataOnly="0" labelOnly="1" fieldPosition="0">
        <references count="2">
          <reference field="0" count="1" selected="0">
            <x v="173"/>
          </reference>
          <reference field="1" count="1">
            <x v="648"/>
          </reference>
        </references>
      </pivotArea>
    </format>
    <format dxfId="2767">
      <pivotArea dataOnly="0" labelOnly="1" fieldPosition="0">
        <references count="2">
          <reference field="0" count="1" selected="0">
            <x v="174"/>
          </reference>
          <reference field="1" count="1">
            <x v="649"/>
          </reference>
        </references>
      </pivotArea>
    </format>
    <format dxfId="2766">
      <pivotArea dataOnly="0" labelOnly="1" fieldPosition="0">
        <references count="2">
          <reference field="0" count="1" selected="0">
            <x v="175"/>
          </reference>
          <reference field="1" count="1">
            <x v="650"/>
          </reference>
        </references>
      </pivotArea>
    </format>
    <format dxfId="2765">
      <pivotArea dataOnly="0" labelOnly="1" fieldPosition="0">
        <references count="2">
          <reference field="0" count="1" selected="0">
            <x v="176"/>
          </reference>
          <reference field="1" count="1">
            <x v="651"/>
          </reference>
        </references>
      </pivotArea>
    </format>
    <format dxfId="2764">
      <pivotArea dataOnly="0" labelOnly="1" fieldPosition="0">
        <references count="2">
          <reference field="0" count="1" selected="0">
            <x v="177"/>
          </reference>
          <reference field="1" count="1">
            <x v="652"/>
          </reference>
        </references>
      </pivotArea>
    </format>
    <format dxfId="2763">
      <pivotArea dataOnly="0" labelOnly="1" fieldPosition="0">
        <references count="2">
          <reference field="0" count="1" selected="0">
            <x v="178"/>
          </reference>
          <reference field="1" count="1">
            <x v="653"/>
          </reference>
        </references>
      </pivotArea>
    </format>
    <format dxfId="2762">
      <pivotArea dataOnly="0" labelOnly="1" fieldPosition="0">
        <references count="2">
          <reference field="0" count="1" selected="0">
            <x v="179"/>
          </reference>
          <reference field="1" count="1">
            <x v="654"/>
          </reference>
        </references>
      </pivotArea>
    </format>
    <format dxfId="2761">
      <pivotArea dataOnly="0" labelOnly="1" fieldPosition="0">
        <references count="2">
          <reference field="0" count="1" selected="0">
            <x v="180"/>
          </reference>
          <reference field="1" count="1">
            <x v="655"/>
          </reference>
        </references>
      </pivotArea>
    </format>
    <format dxfId="2760">
      <pivotArea dataOnly="0" labelOnly="1" fieldPosition="0">
        <references count="2">
          <reference field="0" count="1" selected="0">
            <x v="181"/>
          </reference>
          <reference field="1" count="1">
            <x v="656"/>
          </reference>
        </references>
      </pivotArea>
    </format>
    <format dxfId="2759">
      <pivotArea dataOnly="0" labelOnly="1" fieldPosition="0">
        <references count="2">
          <reference field="0" count="1" selected="0">
            <x v="182"/>
          </reference>
          <reference field="1" count="1">
            <x v="657"/>
          </reference>
        </references>
      </pivotArea>
    </format>
    <format dxfId="2758">
      <pivotArea dataOnly="0" labelOnly="1" fieldPosition="0">
        <references count="2">
          <reference field="0" count="1" selected="0">
            <x v="183"/>
          </reference>
          <reference field="1" count="1">
            <x v="658"/>
          </reference>
        </references>
      </pivotArea>
    </format>
    <format dxfId="2757">
      <pivotArea dataOnly="0" labelOnly="1" fieldPosition="0">
        <references count="2">
          <reference field="0" count="1" selected="0">
            <x v="184"/>
          </reference>
          <reference field="1" count="1">
            <x v="659"/>
          </reference>
        </references>
      </pivotArea>
    </format>
    <format dxfId="2756">
      <pivotArea dataOnly="0" labelOnly="1" fieldPosition="0">
        <references count="2">
          <reference field="0" count="1" selected="0">
            <x v="185"/>
          </reference>
          <reference field="1" count="1">
            <x v="660"/>
          </reference>
        </references>
      </pivotArea>
    </format>
    <format dxfId="2755">
      <pivotArea dataOnly="0" labelOnly="1" fieldPosition="0">
        <references count="2">
          <reference field="0" count="1" selected="0">
            <x v="186"/>
          </reference>
          <reference field="1" count="1">
            <x v="661"/>
          </reference>
        </references>
      </pivotArea>
    </format>
    <format dxfId="2754">
      <pivotArea dataOnly="0" labelOnly="1" fieldPosition="0">
        <references count="2">
          <reference field="0" count="1" selected="0">
            <x v="187"/>
          </reference>
          <reference field="1" count="1">
            <x v="662"/>
          </reference>
        </references>
      </pivotArea>
    </format>
    <format dxfId="2753">
      <pivotArea dataOnly="0" labelOnly="1" fieldPosition="0">
        <references count="2">
          <reference field="0" count="1" selected="0">
            <x v="188"/>
          </reference>
          <reference field="1" count="1">
            <x v="663"/>
          </reference>
        </references>
      </pivotArea>
    </format>
    <format dxfId="2752">
      <pivotArea dataOnly="0" labelOnly="1" fieldPosition="0">
        <references count="2">
          <reference field="0" count="1" selected="0">
            <x v="189"/>
          </reference>
          <reference field="1" count="1">
            <x v="664"/>
          </reference>
        </references>
      </pivotArea>
    </format>
    <format dxfId="2751">
      <pivotArea dataOnly="0" labelOnly="1" fieldPosition="0">
        <references count="2">
          <reference field="0" count="1" selected="0">
            <x v="190"/>
          </reference>
          <reference field="1" count="1">
            <x v="665"/>
          </reference>
        </references>
      </pivotArea>
    </format>
    <format dxfId="2750">
      <pivotArea dataOnly="0" labelOnly="1" fieldPosition="0">
        <references count="2">
          <reference field="0" count="1" selected="0">
            <x v="191"/>
          </reference>
          <reference field="1" count="1">
            <x v="666"/>
          </reference>
        </references>
      </pivotArea>
    </format>
    <format dxfId="2749">
      <pivotArea dataOnly="0" labelOnly="1" fieldPosition="0">
        <references count="2">
          <reference field="0" count="1" selected="0">
            <x v="192"/>
          </reference>
          <reference field="1" count="1">
            <x v="667"/>
          </reference>
        </references>
      </pivotArea>
    </format>
    <format dxfId="2748">
      <pivotArea dataOnly="0" labelOnly="1" fieldPosition="0">
        <references count="2">
          <reference field="0" count="1" selected="0">
            <x v="193"/>
          </reference>
          <reference field="1" count="1">
            <x v="668"/>
          </reference>
        </references>
      </pivotArea>
    </format>
    <format dxfId="2747">
      <pivotArea dataOnly="0" labelOnly="1" fieldPosition="0">
        <references count="2">
          <reference field="0" count="1" selected="0">
            <x v="194"/>
          </reference>
          <reference field="1" count="1">
            <x v="669"/>
          </reference>
        </references>
      </pivotArea>
    </format>
    <format dxfId="2746">
      <pivotArea dataOnly="0" labelOnly="1" fieldPosition="0">
        <references count="2">
          <reference field="0" count="1" selected="0">
            <x v="195"/>
          </reference>
          <reference field="1" count="1">
            <x v="670"/>
          </reference>
        </references>
      </pivotArea>
    </format>
    <format dxfId="2745">
      <pivotArea dataOnly="0" labelOnly="1" fieldPosition="0">
        <references count="2">
          <reference field="0" count="1" selected="0">
            <x v="196"/>
          </reference>
          <reference field="1" count="1">
            <x v="671"/>
          </reference>
        </references>
      </pivotArea>
    </format>
    <format dxfId="2744">
      <pivotArea dataOnly="0" labelOnly="1" fieldPosition="0">
        <references count="2">
          <reference field="0" count="1" selected="0">
            <x v="197"/>
          </reference>
          <reference field="1" count="1">
            <x v="672"/>
          </reference>
        </references>
      </pivotArea>
    </format>
    <format dxfId="2743">
      <pivotArea dataOnly="0" labelOnly="1" fieldPosition="0">
        <references count="2">
          <reference field="0" count="1" selected="0">
            <x v="198"/>
          </reference>
          <reference field="1" count="1">
            <x v="673"/>
          </reference>
        </references>
      </pivotArea>
    </format>
    <format dxfId="2742">
      <pivotArea dataOnly="0" labelOnly="1" fieldPosition="0">
        <references count="2">
          <reference field="0" count="1" selected="0">
            <x v="199"/>
          </reference>
          <reference field="1" count="1">
            <x v="674"/>
          </reference>
        </references>
      </pivotArea>
    </format>
    <format dxfId="2741">
      <pivotArea dataOnly="0" labelOnly="1" fieldPosition="0">
        <references count="2">
          <reference field="0" count="1" selected="0">
            <x v="200"/>
          </reference>
          <reference field="1" count="1">
            <x v="675"/>
          </reference>
        </references>
      </pivotArea>
    </format>
    <format dxfId="2740">
      <pivotArea dataOnly="0" labelOnly="1" fieldPosition="0">
        <references count="2">
          <reference field="0" count="1" selected="0">
            <x v="201"/>
          </reference>
          <reference field="1" count="1">
            <x v="676"/>
          </reference>
        </references>
      </pivotArea>
    </format>
    <format dxfId="2739">
      <pivotArea dataOnly="0" labelOnly="1" fieldPosition="0">
        <references count="2">
          <reference field="0" count="1" selected="0">
            <x v="202"/>
          </reference>
          <reference field="1" count="1">
            <x v="677"/>
          </reference>
        </references>
      </pivotArea>
    </format>
    <format dxfId="2738">
      <pivotArea dataOnly="0" labelOnly="1" fieldPosition="0">
        <references count="2">
          <reference field="0" count="1" selected="0">
            <x v="203"/>
          </reference>
          <reference field="1" count="1">
            <x v="678"/>
          </reference>
        </references>
      </pivotArea>
    </format>
    <format dxfId="2737">
      <pivotArea dataOnly="0" labelOnly="1" fieldPosition="0">
        <references count="2">
          <reference field="0" count="1" selected="0">
            <x v="204"/>
          </reference>
          <reference field="1" count="1">
            <x v="679"/>
          </reference>
        </references>
      </pivotArea>
    </format>
    <format dxfId="2736">
      <pivotArea dataOnly="0" labelOnly="1" fieldPosition="0">
        <references count="2">
          <reference field="0" count="1" selected="0">
            <x v="205"/>
          </reference>
          <reference field="1" count="1">
            <x v="680"/>
          </reference>
        </references>
      </pivotArea>
    </format>
    <format dxfId="2735">
      <pivotArea dataOnly="0" labelOnly="1" fieldPosition="0">
        <references count="2">
          <reference field="0" count="1" selected="0">
            <x v="206"/>
          </reference>
          <reference field="1" count="1">
            <x v="681"/>
          </reference>
        </references>
      </pivotArea>
    </format>
    <format dxfId="2734">
      <pivotArea dataOnly="0" labelOnly="1" fieldPosition="0">
        <references count="2">
          <reference field="0" count="1" selected="0">
            <x v="207"/>
          </reference>
          <reference field="1" count="1">
            <x v="682"/>
          </reference>
        </references>
      </pivotArea>
    </format>
    <format dxfId="2733">
      <pivotArea dataOnly="0" labelOnly="1" fieldPosition="0">
        <references count="2">
          <reference field="0" count="1" selected="0">
            <x v="208"/>
          </reference>
          <reference field="1" count="1">
            <x v="683"/>
          </reference>
        </references>
      </pivotArea>
    </format>
    <format dxfId="2732">
      <pivotArea dataOnly="0" labelOnly="1" fieldPosition="0">
        <references count="2">
          <reference field="0" count="1" selected="0">
            <x v="209"/>
          </reference>
          <reference field="1" count="1">
            <x v="684"/>
          </reference>
        </references>
      </pivotArea>
    </format>
    <format dxfId="2731">
      <pivotArea dataOnly="0" labelOnly="1" fieldPosition="0">
        <references count="2">
          <reference field="0" count="1" selected="0">
            <x v="210"/>
          </reference>
          <reference field="1" count="1">
            <x v="685"/>
          </reference>
        </references>
      </pivotArea>
    </format>
    <format dxfId="2730">
      <pivotArea dataOnly="0" labelOnly="1" fieldPosition="0">
        <references count="2">
          <reference field="0" count="1" selected="0">
            <x v="211"/>
          </reference>
          <reference field="1" count="1">
            <x v="686"/>
          </reference>
        </references>
      </pivotArea>
    </format>
    <format dxfId="2729">
      <pivotArea dataOnly="0" labelOnly="1" fieldPosition="0">
        <references count="2">
          <reference field="0" count="1" selected="0">
            <x v="212"/>
          </reference>
          <reference field="1" count="1">
            <x v="687"/>
          </reference>
        </references>
      </pivotArea>
    </format>
    <format dxfId="2728">
      <pivotArea dataOnly="0" labelOnly="1" fieldPosition="0">
        <references count="2">
          <reference field="0" count="1" selected="0">
            <x v="213"/>
          </reference>
          <reference field="1" count="1">
            <x v="688"/>
          </reference>
        </references>
      </pivotArea>
    </format>
    <format dxfId="2727">
      <pivotArea dataOnly="0" labelOnly="1" fieldPosition="0">
        <references count="2">
          <reference field="0" count="1" selected="0">
            <x v="214"/>
          </reference>
          <reference field="1" count="1">
            <x v="689"/>
          </reference>
        </references>
      </pivotArea>
    </format>
    <format dxfId="2726">
      <pivotArea dataOnly="0" labelOnly="1" fieldPosition="0">
        <references count="2">
          <reference field="0" count="1" selected="0">
            <x v="215"/>
          </reference>
          <reference field="1" count="1">
            <x v="690"/>
          </reference>
        </references>
      </pivotArea>
    </format>
    <format dxfId="2725">
      <pivotArea dataOnly="0" labelOnly="1" fieldPosition="0">
        <references count="2">
          <reference field="0" count="1" selected="0">
            <x v="216"/>
          </reference>
          <reference field="1" count="1">
            <x v="691"/>
          </reference>
        </references>
      </pivotArea>
    </format>
    <format dxfId="2724">
      <pivotArea dataOnly="0" labelOnly="1" fieldPosition="0">
        <references count="2">
          <reference field="0" count="1" selected="0">
            <x v="217"/>
          </reference>
          <reference field="1" count="1">
            <x v="692"/>
          </reference>
        </references>
      </pivotArea>
    </format>
    <format dxfId="2723">
      <pivotArea dataOnly="0" labelOnly="1" fieldPosition="0">
        <references count="2">
          <reference field="0" count="1" selected="0">
            <x v="218"/>
          </reference>
          <reference field="1" count="1">
            <x v="693"/>
          </reference>
        </references>
      </pivotArea>
    </format>
    <format dxfId="2722">
      <pivotArea dataOnly="0" labelOnly="1" fieldPosition="0">
        <references count="2">
          <reference field="0" count="1" selected="0">
            <x v="219"/>
          </reference>
          <reference field="1" count="1">
            <x v="694"/>
          </reference>
        </references>
      </pivotArea>
    </format>
    <format dxfId="2721">
      <pivotArea dataOnly="0" labelOnly="1" fieldPosition="0">
        <references count="2">
          <reference field="0" count="1" selected="0">
            <x v="220"/>
          </reference>
          <reference field="1" count="1">
            <x v="695"/>
          </reference>
        </references>
      </pivotArea>
    </format>
    <format dxfId="2720">
      <pivotArea dataOnly="0" labelOnly="1" fieldPosition="0">
        <references count="2">
          <reference field="0" count="1" selected="0">
            <x v="221"/>
          </reference>
          <reference field="1" count="1">
            <x v="696"/>
          </reference>
        </references>
      </pivotArea>
    </format>
    <format dxfId="2719">
      <pivotArea dataOnly="0" labelOnly="1" fieldPosition="0">
        <references count="2">
          <reference field="0" count="1" selected="0">
            <x v="222"/>
          </reference>
          <reference field="1" count="1">
            <x v="697"/>
          </reference>
        </references>
      </pivotArea>
    </format>
    <format dxfId="2718">
      <pivotArea dataOnly="0" labelOnly="1" fieldPosition="0">
        <references count="2">
          <reference field="0" count="1" selected="0">
            <x v="223"/>
          </reference>
          <reference field="1" count="1">
            <x v="698"/>
          </reference>
        </references>
      </pivotArea>
    </format>
    <format dxfId="2717">
      <pivotArea dataOnly="0" labelOnly="1" fieldPosition="0">
        <references count="2">
          <reference field="0" count="1" selected="0">
            <x v="224"/>
          </reference>
          <reference field="1" count="1">
            <x v="699"/>
          </reference>
        </references>
      </pivotArea>
    </format>
    <format dxfId="2716">
      <pivotArea dataOnly="0" labelOnly="1" fieldPosition="0">
        <references count="2">
          <reference field="0" count="1" selected="0">
            <x v="225"/>
          </reference>
          <reference field="1" count="1">
            <x v="700"/>
          </reference>
        </references>
      </pivotArea>
    </format>
    <format dxfId="2715">
      <pivotArea dataOnly="0" labelOnly="1" fieldPosition="0">
        <references count="2">
          <reference field="0" count="1" selected="0">
            <x v="226"/>
          </reference>
          <reference field="1" count="1">
            <x v="701"/>
          </reference>
        </references>
      </pivotArea>
    </format>
    <format dxfId="2714">
      <pivotArea dataOnly="0" labelOnly="1" fieldPosition="0">
        <references count="2">
          <reference field="0" count="1" selected="0">
            <x v="227"/>
          </reference>
          <reference field="1" count="1">
            <x v="702"/>
          </reference>
        </references>
      </pivotArea>
    </format>
    <format dxfId="2713">
      <pivotArea dataOnly="0" labelOnly="1" fieldPosition="0">
        <references count="2">
          <reference field="0" count="1" selected="0">
            <x v="228"/>
          </reference>
          <reference field="1" count="1">
            <x v="703"/>
          </reference>
        </references>
      </pivotArea>
    </format>
    <format dxfId="2712">
      <pivotArea dataOnly="0" labelOnly="1" fieldPosition="0">
        <references count="2">
          <reference field="0" count="1" selected="0">
            <x v="229"/>
          </reference>
          <reference field="1" count="1">
            <x v="704"/>
          </reference>
        </references>
      </pivotArea>
    </format>
    <format dxfId="2711">
      <pivotArea dataOnly="0" labelOnly="1" fieldPosition="0">
        <references count="2">
          <reference field="0" count="1" selected="0">
            <x v="230"/>
          </reference>
          <reference field="1" count="1">
            <x v="705"/>
          </reference>
        </references>
      </pivotArea>
    </format>
    <format dxfId="2710">
      <pivotArea dataOnly="0" labelOnly="1" fieldPosition="0">
        <references count="2">
          <reference field="0" count="1" selected="0">
            <x v="231"/>
          </reference>
          <reference field="1" count="1">
            <x v="706"/>
          </reference>
        </references>
      </pivotArea>
    </format>
    <format dxfId="2709">
      <pivotArea dataOnly="0" labelOnly="1" fieldPosition="0">
        <references count="2">
          <reference field="0" count="1" selected="0">
            <x v="232"/>
          </reference>
          <reference field="1" count="1">
            <x v="707"/>
          </reference>
        </references>
      </pivotArea>
    </format>
    <format dxfId="2708">
      <pivotArea dataOnly="0" labelOnly="1" fieldPosition="0">
        <references count="2">
          <reference field="0" count="1" selected="0">
            <x v="233"/>
          </reference>
          <reference field="1" count="1">
            <x v="708"/>
          </reference>
        </references>
      </pivotArea>
    </format>
    <format dxfId="2707">
      <pivotArea dataOnly="0" labelOnly="1" fieldPosition="0">
        <references count="2">
          <reference field="0" count="1" selected="0">
            <x v="234"/>
          </reference>
          <reference field="1" count="1">
            <x v="709"/>
          </reference>
        </references>
      </pivotArea>
    </format>
    <format dxfId="2706">
      <pivotArea dataOnly="0" labelOnly="1" fieldPosition="0">
        <references count="2">
          <reference field="0" count="1" selected="0">
            <x v="235"/>
          </reference>
          <reference field="1" count="1">
            <x v="710"/>
          </reference>
        </references>
      </pivotArea>
    </format>
    <format dxfId="2705">
      <pivotArea dataOnly="0" labelOnly="1" fieldPosition="0">
        <references count="2">
          <reference field="0" count="1" selected="0">
            <x v="236"/>
          </reference>
          <reference field="1" count="1">
            <x v="711"/>
          </reference>
        </references>
      </pivotArea>
    </format>
    <format dxfId="2704">
      <pivotArea dataOnly="0" labelOnly="1" fieldPosition="0">
        <references count="2">
          <reference field="0" count="1" selected="0">
            <x v="237"/>
          </reference>
          <reference field="1" count="1">
            <x v="712"/>
          </reference>
        </references>
      </pivotArea>
    </format>
    <format dxfId="2703">
      <pivotArea dataOnly="0" labelOnly="1" fieldPosition="0">
        <references count="2">
          <reference field="0" count="1" selected="0">
            <x v="238"/>
          </reference>
          <reference field="1" count="1">
            <x v="713"/>
          </reference>
        </references>
      </pivotArea>
    </format>
    <format dxfId="2702">
      <pivotArea dataOnly="0" labelOnly="1" fieldPosition="0">
        <references count="2">
          <reference field="0" count="1" selected="0">
            <x v="239"/>
          </reference>
          <reference field="1" count="1">
            <x v="714"/>
          </reference>
        </references>
      </pivotArea>
    </format>
    <format dxfId="2701">
      <pivotArea dataOnly="0" labelOnly="1" fieldPosition="0">
        <references count="2">
          <reference field="0" count="1" selected="0">
            <x v="240"/>
          </reference>
          <reference field="1" count="1">
            <x v="715"/>
          </reference>
        </references>
      </pivotArea>
    </format>
    <format dxfId="2700">
      <pivotArea dataOnly="0" labelOnly="1" fieldPosition="0">
        <references count="2">
          <reference field="0" count="1" selected="0">
            <x v="241"/>
          </reference>
          <reference field="1" count="1">
            <x v="716"/>
          </reference>
        </references>
      </pivotArea>
    </format>
    <format dxfId="2699">
      <pivotArea dataOnly="0" labelOnly="1" fieldPosition="0">
        <references count="2">
          <reference field="0" count="1" selected="0">
            <x v="242"/>
          </reference>
          <reference field="1" count="1">
            <x v="717"/>
          </reference>
        </references>
      </pivotArea>
    </format>
    <format dxfId="2698">
      <pivotArea dataOnly="0" labelOnly="1" fieldPosition="0">
        <references count="2">
          <reference field="0" count="1" selected="0">
            <x v="243"/>
          </reference>
          <reference field="1" count="1">
            <x v="718"/>
          </reference>
        </references>
      </pivotArea>
    </format>
    <format dxfId="2697">
      <pivotArea dataOnly="0" labelOnly="1" fieldPosition="0">
        <references count="2">
          <reference field="0" count="1" selected="0">
            <x v="244"/>
          </reference>
          <reference field="1" count="1">
            <x v="719"/>
          </reference>
        </references>
      </pivotArea>
    </format>
    <format dxfId="2696">
      <pivotArea dataOnly="0" labelOnly="1" fieldPosition="0">
        <references count="2">
          <reference field="0" count="1" selected="0">
            <x v="245"/>
          </reference>
          <reference field="1" count="1">
            <x v="720"/>
          </reference>
        </references>
      </pivotArea>
    </format>
    <format dxfId="2695">
      <pivotArea dataOnly="0" labelOnly="1" fieldPosition="0">
        <references count="2">
          <reference field="0" count="1" selected="0">
            <x v="246"/>
          </reference>
          <reference field="1" count="1">
            <x v="721"/>
          </reference>
        </references>
      </pivotArea>
    </format>
    <format dxfId="2694">
      <pivotArea dataOnly="0" labelOnly="1" fieldPosition="0">
        <references count="2">
          <reference field="0" count="1" selected="0">
            <x v="247"/>
          </reference>
          <reference field="1" count="1">
            <x v="722"/>
          </reference>
        </references>
      </pivotArea>
    </format>
    <format dxfId="2693">
      <pivotArea dataOnly="0" labelOnly="1" fieldPosition="0">
        <references count="2">
          <reference field="0" count="1" selected="0">
            <x v="248"/>
          </reference>
          <reference field="1" count="1">
            <x v="723"/>
          </reference>
        </references>
      </pivotArea>
    </format>
    <format dxfId="2692">
      <pivotArea dataOnly="0" labelOnly="1" fieldPosition="0">
        <references count="2">
          <reference field="0" count="1" selected="0">
            <x v="249"/>
          </reference>
          <reference field="1" count="1">
            <x v="724"/>
          </reference>
        </references>
      </pivotArea>
    </format>
    <format dxfId="2691">
      <pivotArea dataOnly="0" labelOnly="1" fieldPosition="0">
        <references count="2">
          <reference field="0" count="1" selected="0">
            <x v="250"/>
          </reference>
          <reference field="1" count="1">
            <x v="725"/>
          </reference>
        </references>
      </pivotArea>
    </format>
    <format dxfId="2690">
      <pivotArea dataOnly="0" labelOnly="1" fieldPosition="0">
        <references count="2">
          <reference field="0" count="1" selected="0">
            <x v="251"/>
          </reference>
          <reference field="1" count="1">
            <x v="726"/>
          </reference>
        </references>
      </pivotArea>
    </format>
    <format dxfId="2689">
      <pivotArea dataOnly="0" labelOnly="1" fieldPosition="0">
        <references count="2">
          <reference field="0" count="1" selected="0">
            <x v="252"/>
          </reference>
          <reference field="1" count="1">
            <x v="727"/>
          </reference>
        </references>
      </pivotArea>
    </format>
    <format dxfId="2688">
      <pivotArea dataOnly="0" labelOnly="1" fieldPosition="0">
        <references count="2">
          <reference field="0" count="1" selected="0">
            <x v="253"/>
          </reference>
          <reference field="1" count="1">
            <x v="728"/>
          </reference>
        </references>
      </pivotArea>
    </format>
    <format dxfId="2687">
      <pivotArea dataOnly="0" labelOnly="1" fieldPosition="0">
        <references count="2">
          <reference field="0" count="1" selected="0">
            <x v="254"/>
          </reference>
          <reference field="1" count="1">
            <x v="729"/>
          </reference>
        </references>
      </pivotArea>
    </format>
    <format dxfId="2686">
      <pivotArea dataOnly="0" labelOnly="1" fieldPosition="0">
        <references count="2">
          <reference field="0" count="1" selected="0">
            <x v="255"/>
          </reference>
          <reference field="1" count="1">
            <x v="730"/>
          </reference>
        </references>
      </pivotArea>
    </format>
    <format dxfId="2685">
      <pivotArea dataOnly="0" labelOnly="1" fieldPosition="0">
        <references count="2">
          <reference field="0" count="1" selected="0">
            <x v="256"/>
          </reference>
          <reference field="1" count="1">
            <x v="731"/>
          </reference>
        </references>
      </pivotArea>
    </format>
    <format dxfId="2684">
      <pivotArea dataOnly="0" labelOnly="1" fieldPosition="0">
        <references count="2">
          <reference field="0" count="1" selected="0">
            <x v="257"/>
          </reference>
          <reference field="1" count="1">
            <x v="732"/>
          </reference>
        </references>
      </pivotArea>
    </format>
    <format dxfId="2683">
      <pivotArea dataOnly="0" labelOnly="1" fieldPosition="0">
        <references count="2">
          <reference field="0" count="1" selected="0">
            <x v="258"/>
          </reference>
          <reference field="1" count="1">
            <x v="733"/>
          </reference>
        </references>
      </pivotArea>
    </format>
    <format dxfId="2682">
      <pivotArea dataOnly="0" labelOnly="1" fieldPosition="0">
        <references count="2">
          <reference field="0" count="1" selected="0">
            <x v="259"/>
          </reference>
          <reference field="1" count="1">
            <x v="734"/>
          </reference>
        </references>
      </pivotArea>
    </format>
    <format dxfId="2681">
      <pivotArea dataOnly="0" labelOnly="1" fieldPosition="0">
        <references count="2">
          <reference field="0" count="1" selected="0">
            <x v="260"/>
          </reference>
          <reference field="1" count="1">
            <x v="735"/>
          </reference>
        </references>
      </pivotArea>
    </format>
    <format dxfId="2680">
      <pivotArea dataOnly="0" labelOnly="1" fieldPosition="0">
        <references count="2">
          <reference field="0" count="1" selected="0">
            <x v="261"/>
          </reference>
          <reference field="1" count="1">
            <x v="736"/>
          </reference>
        </references>
      </pivotArea>
    </format>
    <format dxfId="2679">
      <pivotArea dataOnly="0" labelOnly="1" fieldPosition="0">
        <references count="2">
          <reference field="0" count="1" selected="0">
            <x v="262"/>
          </reference>
          <reference field="1" count="1">
            <x v="737"/>
          </reference>
        </references>
      </pivotArea>
    </format>
    <format dxfId="2678">
      <pivotArea dataOnly="0" labelOnly="1" fieldPosition="0">
        <references count="2">
          <reference field="0" count="1" selected="0">
            <x v="263"/>
          </reference>
          <reference field="1" count="1">
            <x v="738"/>
          </reference>
        </references>
      </pivotArea>
    </format>
    <format dxfId="2677">
      <pivotArea dataOnly="0" labelOnly="1" fieldPosition="0">
        <references count="2">
          <reference field="0" count="1" selected="0">
            <x v="264"/>
          </reference>
          <reference field="1" count="1">
            <x v="739"/>
          </reference>
        </references>
      </pivotArea>
    </format>
    <format dxfId="2676">
      <pivotArea dataOnly="0" labelOnly="1" fieldPosition="0">
        <references count="2">
          <reference field="0" count="1" selected="0">
            <x v="265"/>
          </reference>
          <reference field="1" count="1">
            <x v="740"/>
          </reference>
        </references>
      </pivotArea>
    </format>
    <format dxfId="2675">
      <pivotArea dataOnly="0" labelOnly="1" fieldPosition="0">
        <references count="2">
          <reference field="0" count="1" selected="0">
            <x v="266"/>
          </reference>
          <reference field="1" count="1">
            <x v="741"/>
          </reference>
        </references>
      </pivotArea>
    </format>
    <format dxfId="2674">
      <pivotArea dataOnly="0" labelOnly="1" fieldPosition="0">
        <references count="2">
          <reference field="0" count="1" selected="0">
            <x v="267"/>
          </reference>
          <reference field="1" count="1">
            <x v="742"/>
          </reference>
        </references>
      </pivotArea>
    </format>
    <format dxfId="2673">
      <pivotArea dataOnly="0" labelOnly="1" fieldPosition="0">
        <references count="2">
          <reference field="0" count="1" selected="0">
            <x v="268"/>
          </reference>
          <reference field="1" count="1">
            <x v="743"/>
          </reference>
        </references>
      </pivotArea>
    </format>
    <format dxfId="2672">
      <pivotArea dataOnly="0" labelOnly="1" fieldPosition="0">
        <references count="2">
          <reference field="0" count="1" selected="0">
            <x v="269"/>
          </reference>
          <reference field="1" count="1">
            <x v="744"/>
          </reference>
        </references>
      </pivotArea>
    </format>
    <format dxfId="2671">
      <pivotArea dataOnly="0" labelOnly="1" fieldPosition="0">
        <references count="2">
          <reference field="0" count="1" selected="0">
            <x v="270"/>
          </reference>
          <reference field="1" count="1">
            <x v="745"/>
          </reference>
        </references>
      </pivotArea>
    </format>
    <format dxfId="2670">
      <pivotArea dataOnly="0" labelOnly="1" fieldPosition="0">
        <references count="2">
          <reference field="0" count="1" selected="0">
            <x v="271"/>
          </reference>
          <reference field="1" count="1">
            <x v="746"/>
          </reference>
        </references>
      </pivotArea>
    </format>
    <format dxfId="2669">
      <pivotArea dataOnly="0" labelOnly="1" fieldPosition="0">
        <references count="2">
          <reference field="0" count="1" selected="0">
            <x v="272"/>
          </reference>
          <reference field="1" count="1">
            <x v="747"/>
          </reference>
        </references>
      </pivotArea>
    </format>
    <format dxfId="2668">
      <pivotArea dataOnly="0" labelOnly="1" fieldPosition="0">
        <references count="2">
          <reference field="0" count="1" selected="0">
            <x v="273"/>
          </reference>
          <reference field="1" count="1">
            <x v="748"/>
          </reference>
        </references>
      </pivotArea>
    </format>
    <format dxfId="2667">
      <pivotArea dataOnly="0" labelOnly="1" fieldPosition="0">
        <references count="2">
          <reference field="0" count="1" selected="0">
            <x v="274"/>
          </reference>
          <reference field="1" count="1">
            <x v="749"/>
          </reference>
        </references>
      </pivotArea>
    </format>
    <format dxfId="2666">
      <pivotArea dataOnly="0" labelOnly="1" fieldPosition="0">
        <references count="2">
          <reference field="0" count="1" selected="0">
            <x v="275"/>
          </reference>
          <reference field="1" count="1">
            <x v="750"/>
          </reference>
        </references>
      </pivotArea>
    </format>
    <format dxfId="2665">
      <pivotArea dataOnly="0" labelOnly="1" fieldPosition="0">
        <references count="2">
          <reference field="0" count="1" selected="0">
            <x v="276"/>
          </reference>
          <reference field="1" count="1">
            <x v="751"/>
          </reference>
        </references>
      </pivotArea>
    </format>
    <format dxfId="2664">
      <pivotArea dataOnly="0" labelOnly="1" fieldPosition="0">
        <references count="2">
          <reference field="0" count="1" selected="0">
            <x v="277"/>
          </reference>
          <reference field="1" count="1">
            <x v="752"/>
          </reference>
        </references>
      </pivotArea>
    </format>
    <format dxfId="2663">
      <pivotArea dataOnly="0" labelOnly="1" fieldPosition="0">
        <references count="2">
          <reference field="0" count="1" selected="0">
            <x v="278"/>
          </reference>
          <reference field="1" count="1">
            <x v="753"/>
          </reference>
        </references>
      </pivotArea>
    </format>
    <format dxfId="2662">
      <pivotArea dataOnly="0" labelOnly="1" fieldPosition="0">
        <references count="2">
          <reference field="0" count="1" selected="0">
            <x v="279"/>
          </reference>
          <reference field="1" count="1">
            <x v="754"/>
          </reference>
        </references>
      </pivotArea>
    </format>
    <format dxfId="2661">
      <pivotArea dataOnly="0" labelOnly="1" fieldPosition="0">
        <references count="2">
          <reference field="0" count="1" selected="0">
            <x v="280"/>
          </reference>
          <reference field="1" count="1">
            <x v="755"/>
          </reference>
        </references>
      </pivotArea>
    </format>
    <format dxfId="2660">
      <pivotArea dataOnly="0" labelOnly="1" fieldPosition="0">
        <references count="2">
          <reference field="0" count="1" selected="0">
            <x v="281"/>
          </reference>
          <reference field="1" count="1">
            <x v="756"/>
          </reference>
        </references>
      </pivotArea>
    </format>
    <format dxfId="2659">
      <pivotArea dataOnly="0" labelOnly="1" fieldPosition="0">
        <references count="2">
          <reference field="0" count="1" selected="0">
            <x v="282"/>
          </reference>
          <reference field="1" count="1">
            <x v="757"/>
          </reference>
        </references>
      </pivotArea>
    </format>
    <format dxfId="2658">
      <pivotArea dataOnly="0" labelOnly="1" fieldPosition="0">
        <references count="2">
          <reference field="0" count="1" selected="0">
            <x v="283"/>
          </reference>
          <reference field="1" count="1">
            <x v="758"/>
          </reference>
        </references>
      </pivotArea>
    </format>
    <format dxfId="2657">
      <pivotArea dataOnly="0" labelOnly="1" fieldPosition="0">
        <references count="2">
          <reference field="0" count="1" selected="0">
            <x v="284"/>
          </reference>
          <reference field="1" count="1">
            <x v="759"/>
          </reference>
        </references>
      </pivotArea>
    </format>
    <format dxfId="2656">
      <pivotArea dataOnly="0" labelOnly="1" fieldPosition="0">
        <references count="2">
          <reference field="0" count="1" selected="0">
            <x v="285"/>
          </reference>
          <reference field="1" count="1">
            <x v="760"/>
          </reference>
        </references>
      </pivotArea>
    </format>
    <format dxfId="2655">
      <pivotArea dataOnly="0" labelOnly="1" fieldPosition="0">
        <references count="2">
          <reference field="0" count="1" selected="0">
            <x v="286"/>
          </reference>
          <reference field="1" count="1">
            <x v="761"/>
          </reference>
        </references>
      </pivotArea>
    </format>
    <format dxfId="2654">
      <pivotArea dataOnly="0" labelOnly="1" fieldPosition="0">
        <references count="2">
          <reference field="0" count="1" selected="0">
            <x v="287"/>
          </reference>
          <reference field="1" count="1">
            <x v="762"/>
          </reference>
        </references>
      </pivotArea>
    </format>
    <format dxfId="2653">
      <pivotArea dataOnly="0" labelOnly="1" fieldPosition="0">
        <references count="2">
          <reference field="0" count="1" selected="0">
            <x v="288"/>
          </reference>
          <reference field="1" count="1">
            <x v="763"/>
          </reference>
        </references>
      </pivotArea>
    </format>
    <format dxfId="2652">
      <pivotArea dataOnly="0" labelOnly="1" fieldPosition="0">
        <references count="2">
          <reference field="0" count="1" selected="0">
            <x v="289"/>
          </reference>
          <reference field="1" count="1">
            <x v="764"/>
          </reference>
        </references>
      </pivotArea>
    </format>
    <format dxfId="2651">
      <pivotArea dataOnly="0" labelOnly="1" fieldPosition="0">
        <references count="2">
          <reference field="0" count="1" selected="0">
            <x v="290"/>
          </reference>
          <reference field="1" count="1">
            <x v="765"/>
          </reference>
        </references>
      </pivotArea>
    </format>
    <format dxfId="2650">
      <pivotArea dataOnly="0" labelOnly="1" fieldPosition="0">
        <references count="2">
          <reference field="0" count="1" selected="0">
            <x v="291"/>
          </reference>
          <reference field="1" count="1">
            <x v="766"/>
          </reference>
        </references>
      </pivotArea>
    </format>
    <format dxfId="2649">
      <pivotArea dataOnly="0" labelOnly="1" fieldPosition="0">
        <references count="2">
          <reference field="0" count="1" selected="0">
            <x v="292"/>
          </reference>
          <reference field="1" count="1">
            <x v="767"/>
          </reference>
        </references>
      </pivotArea>
    </format>
    <format dxfId="2648">
      <pivotArea dataOnly="0" labelOnly="1" fieldPosition="0">
        <references count="2">
          <reference field="0" count="1" selected="0">
            <x v="293"/>
          </reference>
          <reference field="1" count="1">
            <x v="768"/>
          </reference>
        </references>
      </pivotArea>
    </format>
    <format dxfId="2647">
      <pivotArea dataOnly="0" labelOnly="1" fieldPosition="0">
        <references count="2">
          <reference field="0" count="1" selected="0">
            <x v="294"/>
          </reference>
          <reference field="1" count="1">
            <x v="769"/>
          </reference>
        </references>
      </pivotArea>
    </format>
    <format dxfId="2646">
      <pivotArea dataOnly="0" labelOnly="1" fieldPosition="0">
        <references count="2">
          <reference field="0" count="1" selected="0">
            <x v="295"/>
          </reference>
          <reference field="1" count="1">
            <x v="770"/>
          </reference>
        </references>
      </pivotArea>
    </format>
    <format dxfId="2645">
      <pivotArea dataOnly="0" labelOnly="1" fieldPosition="0">
        <references count="2">
          <reference field="0" count="1" selected="0">
            <x v="296"/>
          </reference>
          <reference field="1" count="1">
            <x v="771"/>
          </reference>
        </references>
      </pivotArea>
    </format>
    <format dxfId="2644">
      <pivotArea dataOnly="0" labelOnly="1" fieldPosition="0">
        <references count="2">
          <reference field="0" count="1" selected="0">
            <x v="297"/>
          </reference>
          <reference field="1" count="1">
            <x v="772"/>
          </reference>
        </references>
      </pivotArea>
    </format>
    <format dxfId="2643">
      <pivotArea dataOnly="0" labelOnly="1" fieldPosition="0">
        <references count="2">
          <reference field="0" count="1" selected="0">
            <x v="298"/>
          </reference>
          <reference field="1" count="1">
            <x v="773"/>
          </reference>
        </references>
      </pivotArea>
    </format>
    <format dxfId="2642">
      <pivotArea dataOnly="0" labelOnly="1" fieldPosition="0">
        <references count="2">
          <reference field="0" count="1" selected="0">
            <x v="299"/>
          </reference>
          <reference field="1" count="1">
            <x v="774"/>
          </reference>
        </references>
      </pivotArea>
    </format>
    <format dxfId="2641">
      <pivotArea dataOnly="0" labelOnly="1" fieldPosition="0">
        <references count="2">
          <reference field="0" count="1" selected="0">
            <x v="300"/>
          </reference>
          <reference field="1" count="1">
            <x v="775"/>
          </reference>
        </references>
      </pivotArea>
    </format>
    <format dxfId="2640">
      <pivotArea dataOnly="0" labelOnly="1" fieldPosition="0">
        <references count="2">
          <reference field="0" count="1" selected="0">
            <x v="301"/>
          </reference>
          <reference field="1" count="1">
            <x v="776"/>
          </reference>
        </references>
      </pivotArea>
    </format>
    <format dxfId="2639">
      <pivotArea dataOnly="0" labelOnly="1" fieldPosition="0">
        <references count="2">
          <reference field="0" count="1" selected="0">
            <x v="302"/>
          </reference>
          <reference field="1" count="1">
            <x v="777"/>
          </reference>
        </references>
      </pivotArea>
    </format>
    <format dxfId="2638">
      <pivotArea dataOnly="0" labelOnly="1" fieldPosition="0">
        <references count="2">
          <reference field="0" count="1" selected="0">
            <x v="303"/>
          </reference>
          <reference field="1" count="1">
            <x v="778"/>
          </reference>
        </references>
      </pivotArea>
    </format>
    <format dxfId="2637">
      <pivotArea dataOnly="0" labelOnly="1" fieldPosition="0">
        <references count="2">
          <reference field="0" count="1" selected="0">
            <x v="304"/>
          </reference>
          <reference field="1" count="1">
            <x v="779"/>
          </reference>
        </references>
      </pivotArea>
    </format>
    <format dxfId="2636">
      <pivotArea dataOnly="0" labelOnly="1" fieldPosition="0">
        <references count="2">
          <reference field="0" count="1" selected="0">
            <x v="305"/>
          </reference>
          <reference field="1" count="1">
            <x v="780"/>
          </reference>
        </references>
      </pivotArea>
    </format>
    <format dxfId="2635">
      <pivotArea dataOnly="0" labelOnly="1" fieldPosition="0">
        <references count="2">
          <reference field="0" count="1" selected="0">
            <x v="306"/>
          </reference>
          <reference field="1" count="1">
            <x v="781"/>
          </reference>
        </references>
      </pivotArea>
    </format>
    <format dxfId="2634">
      <pivotArea dataOnly="0" labelOnly="1" fieldPosition="0">
        <references count="2">
          <reference field="0" count="1" selected="0">
            <x v="307"/>
          </reference>
          <reference field="1" count="1">
            <x v="782"/>
          </reference>
        </references>
      </pivotArea>
    </format>
    <format dxfId="2633">
      <pivotArea dataOnly="0" labelOnly="1" fieldPosition="0">
        <references count="2">
          <reference field="0" count="1" selected="0">
            <x v="308"/>
          </reference>
          <reference field="1" count="1">
            <x v="783"/>
          </reference>
        </references>
      </pivotArea>
    </format>
    <format dxfId="2632">
      <pivotArea dataOnly="0" labelOnly="1" fieldPosition="0">
        <references count="2">
          <reference field="0" count="1" selected="0">
            <x v="309"/>
          </reference>
          <reference field="1" count="1">
            <x v="784"/>
          </reference>
        </references>
      </pivotArea>
    </format>
    <format dxfId="2631">
      <pivotArea dataOnly="0" labelOnly="1" fieldPosition="0">
        <references count="2">
          <reference field="0" count="1" selected="0">
            <x v="310"/>
          </reference>
          <reference field="1" count="1">
            <x v="785"/>
          </reference>
        </references>
      </pivotArea>
    </format>
    <format dxfId="2630">
      <pivotArea dataOnly="0" labelOnly="1" fieldPosition="0">
        <references count="2">
          <reference field="0" count="1" selected="0">
            <x v="311"/>
          </reference>
          <reference field="1" count="1">
            <x v="786"/>
          </reference>
        </references>
      </pivotArea>
    </format>
    <format dxfId="2629">
      <pivotArea dataOnly="0" labelOnly="1" fieldPosition="0">
        <references count="2">
          <reference field="0" count="1" selected="0">
            <x v="312"/>
          </reference>
          <reference field="1" count="1">
            <x v="787"/>
          </reference>
        </references>
      </pivotArea>
    </format>
    <format dxfId="2628">
      <pivotArea dataOnly="0" labelOnly="1" fieldPosition="0">
        <references count="2">
          <reference field="0" count="1" selected="0">
            <x v="313"/>
          </reference>
          <reference field="1" count="1">
            <x v="788"/>
          </reference>
        </references>
      </pivotArea>
    </format>
    <format dxfId="2627">
      <pivotArea dataOnly="0" labelOnly="1" fieldPosition="0">
        <references count="2">
          <reference field="0" count="1" selected="0">
            <x v="314"/>
          </reference>
          <reference field="1" count="1">
            <x v="789"/>
          </reference>
        </references>
      </pivotArea>
    </format>
    <format dxfId="2626">
      <pivotArea dataOnly="0" labelOnly="1" fieldPosition="0">
        <references count="2">
          <reference field="0" count="1" selected="0">
            <x v="315"/>
          </reference>
          <reference field="1" count="1">
            <x v="790"/>
          </reference>
        </references>
      </pivotArea>
    </format>
    <format dxfId="2625">
      <pivotArea dataOnly="0" labelOnly="1" fieldPosition="0">
        <references count="2">
          <reference field="0" count="1" selected="0">
            <x v="316"/>
          </reference>
          <reference field="1" count="1">
            <x v="791"/>
          </reference>
        </references>
      </pivotArea>
    </format>
    <format dxfId="2624">
      <pivotArea dataOnly="0" labelOnly="1" fieldPosition="0">
        <references count="2">
          <reference field="0" count="1" selected="0">
            <x v="317"/>
          </reference>
          <reference field="1" count="1">
            <x v="792"/>
          </reference>
        </references>
      </pivotArea>
    </format>
    <format dxfId="2623">
      <pivotArea dataOnly="0" labelOnly="1" fieldPosition="0">
        <references count="2">
          <reference field="0" count="1" selected="0">
            <x v="318"/>
          </reference>
          <reference field="1" count="1">
            <x v="793"/>
          </reference>
        </references>
      </pivotArea>
    </format>
    <format dxfId="2622">
      <pivotArea dataOnly="0" labelOnly="1" fieldPosition="0">
        <references count="2">
          <reference field="0" count="1" selected="0">
            <x v="319"/>
          </reference>
          <reference field="1" count="1">
            <x v="794"/>
          </reference>
        </references>
      </pivotArea>
    </format>
    <format dxfId="2621">
      <pivotArea dataOnly="0" labelOnly="1" fieldPosition="0">
        <references count="2">
          <reference field="0" count="1" selected="0">
            <x v="320"/>
          </reference>
          <reference field="1" count="1">
            <x v="795"/>
          </reference>
        </references>
      </pivotArea>
    </format>
    <format dxfId="2620">
      <pivotArea dataOnly="0" labelOnly="1" fieldPosition="0">
        <references count="2">
          <reference field="0" count="1" selected="0">
            <x v="321"/>
          </reference>
          <reference field="1" count="1">
            <x v="796"/>
          </reference>
        </references>
      </pivotArea>
    </format>
    <format dxfId="2619">
      <pivotArea dataOnly="0" labelOnly="1" fieldPosition="0">
        <references count="2">
          <reference field="0" count="1" selected="0">
            <x v="322"/>
          </reference>
          <reference field="1" count="1">
            <x v="797"/>
          </reference>
        </references>
      </pivotArea>
    </format>
    <format dxfId="2618">
      <pivotArea dataOnly="0" labelOnly="1" fieldPosition="0">
        <references count="2">
          <reference field="0" count="1" selected="0">
            <x v="323"/>
          </reference>
          <reference field="1" count="1">
            <x v="798"/>
          </reference>
        </references>
      </pivotArea>
    </format>
    <format dxfId="2617">
      <pivotArea dataOnly="0" labelOnly="1" fieldPosition="0">
        <references count="2">
          <reference field="0" count="1" selected="0">
            <x v="324"/>
          </reference>
          <reference field="1" count="1">
            <x v="799"/>
          </reference>
        </references>
      </pivotArea>
    </format>
    <format dxfId="2616">
      <pivotArea dataOnly="0" labelOnly="1" fieldPosition="0">
        <references count="2">
          <reference field="0" count="1" selected="0">
            <x v="325"/>
          </reference>
          <reference field="1" count="1">
            <x v="800"/>
          </reference>
        </references>
      </pivotArea>
    </format>
    <format dxfId="2615">
      <pivotArea dataOnly="0" labelOnly="1" fieldPosition="0">
        <references count="2">
          <reference field="0" count="1" selected="0">
            <x v="326"/>
          </reference>
          <reference field="1" count="1">
            <x v="801"/>
          </reference>
        </references>
      </pivotArea>
    </format>
    <format dxfId="2614">
      <pivotArea dataOnly="0" labelOnly="1" fieldPosition="0">
        <references count="2">
          <reference field="0" count="1" selected="0">
            <x v="327"/>
          </reference>
          <reference field="1" count="1">
            <x v="802"/>
          </reference>
        </references>
      </pivotArea>
    </format>
    <format dxfId="2613">
      <pivotArea dataOnly="0" labelOnly="1" fieldPosition="0">
        <references count="2">
          <reference field="0" count="1" selected="0">
            <x v="328"/>
          </reference>
          <reference field="1" count="1">
            <x v="803"/>
          </reference>
        </references>
      </pivotArea>
    </format>
    <format dxfId="2612">
      <pivotArea dataOnly="0" labelOnly="1" fieldPosition="0">
        <references count="2">
          <reference field="0" count="1" selected="0">
            <x v="329"/>
          </reference>
          <reference field="1" count="1">
            <x v="804"/>
          </reference>
        </references>
      </pivotArea>
    </format>
    <format dxfId="2611">
      <pivotArea dataOnly="0" labelOnly="1" fieldPosition="0">
        <references count="2">
          <reference field="0" count="1" selected="0">
            <x v="330"/>
          </reference>
          <reference field="1" count="1">
            <x v="805"/>
          </reference>
        </references>
      </pivotArea>
    </format>
    <format dxfId="2610">
      <pivotArea dataOnly="0" labelOnly="1" fieldPosition="0">
        <references count="2">
          <reference field="0" count="1" selected="0">
            <x v="331"/>
          </reference>
          <reference field="1" count="1">
            <x v="806"/>
          </reference>
        </references>
      </pivotArea>
    </format>
    <format dxfId="2609">
      <pivotArea dataOnly="0" labelOnly="1" fieldPosition="0">
        <references count="2">
          <reference field="0" count="1" selected="0">
            <x v="332"/>
          </reference>
          <reference field="1" count="1">
            <x v="807"/>
          </reference>
        </references>
      </pivotArea>
    </format>
    <format dxfId="2608">
      <pivotArea dataOnly="0" labelOnly="1" fieldPosition="0">
        <references count="2">
          <reference field="0" count="1" selected="0">
            <x v="333"/>
          </reference>
          <reference field="1" count="1">
            <x v="808"/>
          </reference>
        </references>
      </pivotArea>
    </format>
    <format dxfId="2607">
      <pivotArea dataOnly="0" labelOnly="1" fieldPosition="0">
        <references count="2">
          <reference field="0" count="1" selected="0">
            <x v="334"/>
          </reference>
          <reference field="1" count="1">
            <x v="809"/>
          </reference>
        </references>
      </pivotArea>
    </format>
    <format dxfId="2606">
      <pivotArea dataOnly="0" labelOnly="1" fieldPosition="0">
        <references count="2">
          <reference field="0" count="1" selected="0">
            <x v="335"/>
          </reference>
          <reference field="1" count="1">
            <x v="810"/>
          </reference>
        </references>
      </pivotArea>
    </format>
    <format dxfId="2605">
      <pivotArea dataOnly="0" labelOnly="1" fieldPosition="0">
        <references count="2">
          <reference field="0" count="1" selected="0">
            <x v="336"/>
          </reference>
          <reference field="1" count="1">
            <x v="811"/>
          </reference>
        </references>
      </pivotArea>
    </format>
    <format dxfId="2604">
      <pivotArea dataOnly="0" labelOnly="1" fieldPosition="0">
        <references count="2">
          <reference field="0" count="1" selected="0">
            <x v="337"/>
          </reference>
          <reference field="1" count="1">
            <x v="812"/>
          </reference>
        </references>
      </pivotArea>
    </format>
    <format dxfId="2603">
      <pivotArea dataOnly="0" labelOnly="1" fieldPosition="0">
        <references count="2">
          <reference field="0" count="1" selected="0">
            <x v="338"/>
          </reference>
          <reference field="1" count="1">
            <x v="813"/>
          </reference>
        </references>
      </pivotArea>
    </format>
    <format dxfId="2602">
      <pivotArea dataOnly="0" labelOnly="1" fieldPosition="0">
        <references count="2">
          <reference field="0" count="1" selected="0">
            <x v="339"/>
          </reference>
          <reference field="1" count="1">
            <x v="814"/>
          </reference>
        </references>
      </pivotArea>
    </format>
    <format dxfId="2601">
      <pivotArea dataOnly="0" labelOnly="1" fieldPosition="0">
        <references count="2">
          <reference field="0" count="1" selected="0">
            <x v="340"/>
          </reference>
          <reference field="1" count="1">
            <x v="815"/>
          </reference>
        </references>
      </pivotArea>
    </format>
    <format dxfId="2600">
      <pivotArea dataOnly="0" labelOnly="1" fieldPosition="0">
        <references count="2">
          <reference field="0" count="1" selected="0">
            <x v="341"/>
          </reference>
          <reference field="1" count="1">
            <x v="816"/>
          </reference>
        </references>
      </pivotArea>
    </format>
    <format dxfId="2599">
      <pivotArea dataOnly="0" labelOnly="1" fieldPosition="0">
        <references count="2">
          <reference field="0" count="1" selected="0">
            <x v="342"/>
          </reference>
          <reference field="1" count="1">
            <x v="817"/>
          </reference>
        </references>
      </pivotArea>
    </format>
    <format dxfId="2598">
      <pivotArea dataOnly="0" labelOnly="1" fieldPosition="0">
        <references count="2">
          <reference field="0" count="1" selected="0">
            <x v="343"/>
          </reference>
          <reference field="1" count="1">
            <x v="818"/>
          </reference>
        </references>
      </pivotArea>
    </format>
    <format dxfId="2597">
      <pivotArea dataOnly="0" labelOnly="1" fieldPosition="0">
        <references count="2">
          <reference field="0" count="1" selected="0">
            <x v="344"/>
          </reference>
          <reference field="1" count="1">
            <x v="819"/>
          </reference>
        </references>
      </pivotArea>
    </format>
    <format dxfId="2596">
      <pivotArea dataOnly="0" labelOnly="1" fieldPosition="0">
        <references count="2">
          <reference field="0" count="1" selected="0">
            <x v="345"/>
          </reference>
          <reference field="1" count="1">
            <x v="820"/>
          </reference>
        </references>
      </pivotArea>
    </format>
    <format dxfId="2595">
      <pivotArea dataOnly="0" labelOnly="1" fieldPosition="0">
        <references count="2">
          <reference field="0" count="1" selected="0">
            <x v="346"/>
          </reference>
          <reference field="1" count="1">
            <x v="821"/>
          </reference>
        </references>
      </pivotArea>
    </format>
    <format dxfId="2594">
      <pivotArea dataOnly="0" labelOnly="1" fieldPosition="0">
        <references count="2">
          <reference field="0" count="1" selected="0">
            <x v="347"/>
          </reference>
          <reference field="1" count="1">
            <x v="822"/>
          </reference>
        </references>
      </pivotArea>
    </format>
    <format dxfId="2593">
      <pivotArea dataOnly="0" labelOnly="1" fieldPosition="0">
        <references count="2">
          <reference field="0" count="1" selected="0">
            <x v="348"/>
          </reference>
          <reference field="1" count="1">
            <x v="823"/>
          </reference>
        </references>
      </pivotArea>
    </format>
    <format dxfId="2592">
      <pivotArea dataOnly="0" labelOnly="1" fieldPosition="0">
        <references count="2">
          <reference field="0" count="1" selected="0">
            <x v="349"/>
          </reference>
          <reference field="1" count="1">
            <x v="824"/>
          </reference>
        </references>
      </pivotArea>
    </format>
    <format dxfId="2591">
      <pivotArea dataOnly="0" labelOnly="1" fieldPosition="0">
        <references count="2">
          <reference field="0" count="1" selected="0">
            <x v="350"/>
          </reference>
          <reference field="1" count="1">
            <x v="825"/>
          </reference>
        </references>
      </pivotArea>
    </format>
    <format dxfId="2590">
      <pivotArea dataOnly="0" labelOnly="1" fieldPosition="0">
        <references count="2">
          <reference field="0" count="1" selected="0">
            <x v="351"/>
          </reference>
          <reference field="1" count="1">
            <x v="826"/>
          </reference>
        </references>
      </pivotArea>
    </format>
    <format dxfId="2589">
      <pivotArea dataOnly="0" labelOnly="1" fieldPosition="0">
        <references count="2">
          <reference field="0" count="1" selected="0">
            <x v="352"/>
          </reference>
          <reference field="1" count="1">
            <x v="827"/>
          </reference>
        </references>
      </pivotArea>
    </format>
    <format dxfId="2588">
      <pivotArea dataOnly="0" labelOnly="1" fieldPosition="0">
        <references count="2">
          <reference field="0" count="1" selected="0">
            <x v="353"/>
          </reference>
          <reference field="1" count="1">
            <x v="828"/>
          </reference>
        </references>
      </pivotArea>
    </format>
    <format dxfId="2587">
      <pivotArea dataOnly="0" labelOnly="1" fieldPosition="0">
        <references count="2">
          <reference field="0" count="1" selected="0">
            <x v="354"/>
          </reference>
          <reference field="1" count="1">
            <x v="829"/>
          </reference>
        </references>
      </pivotArea>
    </format>
    <format dxfId="2586">
      <pivotArea dataOnly="0" labelOnly="1" fieldPosition="0">
        <references count="2">
          <reference field="0" count="1" selected="0">
            <x v="355"/>
          </reference>
          <reference field="1" count="1">
            <x v="830"/>
          </reference>
        </references>
      </pivotArea>
    </format>
    <format dxfId="2585">
      <pivotArea dataOnly="0" labelOnly="1" fieldPosition="0">
        <references count="2">
          <reference field="0" count="1" selected="0">
            <x v="356"/>
          </reference>
          <reference field="1" count="1">
            <x v="831"/>
          </reference>
        </references>
      </pivotArea>
    </format>
    <format dxfId="2584">
      <pivotArea dataOnly="0" labelOnly="1" fieldPosition="0">
        <references count="2">
          <reference field="0" count="1" selected="0">
            <x v="357"/>
          </reference>
          <reference field="1" count="1">
            <x v="832"/>
          </reference>
        </references>
      </pivotArea>
    </format>
    <format dxfId="2583">
      <pivotArea dataOnly="0" labelOnly="1" fieldPosition="0">
        <references count="2">
          <reference field="0" count="1" selected="0">
            <x v="358"/>
          </reference>
          <reference field="1" count="1">
            <x v="833"/>
          </reference>
        </references>
      </pivotArea>
    </format>
    <format dxfId="2582">
      <pivotArea dataOnly="0" labelOnly="1" fieldPosition="0">
        <references count="2">
          <reference field="0" count="1" selected="0">
            <x v="359"/>
          </reference>
          <reference field="1" count="1">
            <x v="834"/>
          </reference>
        </references>
      </pivotArea>
    </format>
    <format dxfId="2581">
      <pivotArea dataOnly="0" labelOnly="1" fieldPosition="0">
        <references count="2">
          <reference field="0" count="1" selected="0">
            <x v="360"/>
          </reference>
          <reference field="1" count="1">
            <x v="835"/>
          </reference>
        </references>
      </pivotArea>
    </format>
    <format dxfId="2580">
      <pivotArea dataOnly="0" labelOnly="1" fieldPosition="0">
        <references count="2">
          <reference field="0" count="1" selected="0">
            <x v="361"/>
          </reference>
          <reference field="1" count="1">
            <x v="836"/>
          </reference>
        </references>
      </pivotArea>
    </format>
    <format dxfId="2579">
      <pivotArea dataOnly="0" labelOnly="1" fieldPosition="0">
        <references count="2">
          <reference field="0" count="1" selected="0">
            <x v="362"/>
          </reference>
          <reference field="1" count="1">
            <x v="837"/>
          </reference>
        </references>
      </pivotArea>
    </format>
    <format dxfId="2578">
      <pivotArea dataOnly="0" labelOnly="1" fieldPosition="0">
        <references count="2">
          <reference field="0" count="1" selected="0">
            <x v="363"/>
          </reference>
          <reference field="1" count="1">
            <x v="838"/>
          </reference>
        </references>
      </pivotArea>
    </format>
    <format dxfId="2577">
      <pivotArea dataOnly="0" labelOnly="1" fieldPosition="0">
        <references count="2">
          <reference field="0" count="1" selected="0">
            <x v="364"/>
          </reference>
          <reference field="1" count="1">
            <x v="839"/>
          </reference>
        </references>
      </pivotArea>
    </format>
    <format dxfId="2576">
      <pivotArea dataOnly="0" labelOnly="1" fieldPosition="0">
        <references count="2">
          <reference field="0" count="1" selected="0">
            <x v="365"/>
          </reference>
          <reference field="1" count="1">
            <x v="840"/>
          </reference>
        </references>
      </pivotArea>
    </format>
    <format dxfId="2575">
      <pivotArea dataOnly="0" labelOnly="1" fieldPosition="0">
        <references count="2">
          <reference field="0" count="1" selected="0">
            <x v="366"/>
          </reference>
          <reference field="1" count="1">
            <x v="841"/>
          </reference>
        </references>
      </pivotArea>
    </format>
    <format dxfId="2574">
      <pivotArea dataOnly="0" labelOnly="1" fieldPosition="0">
        <references count="2">
          <reference field="0" count="1" selected="0">
            <x v="367"/>
          </reference>
          <reference field="1" count="1">
            <x v="842"/>
          </reference>
        </references>
      </pivotArea>
    </format>
    <format dxfId="2573">
      <pivotArea dataOnly="0" labelOnly="1" fieldPosition="0">
        <references count="2">
          <reference field="0" count="1" selected="0">
            <x v="368"/>
          </reference>
          <reference field="1" count="1">
            <x v="843"/>
          </reference>
        </references>
      </pivotArea>
    </format>
    <format dxfId="2572">
      <pivotArea dataOnly="0" labelOnly="1" fieldPosition="0">
        <references count="2">
          <reference field="0" count="1" selected="0">
            <x v="369"/>
          </reference>
          <reference field="1" count="1">
            <x v="844"/>
          </reference>
        </references>
      </pivotArea>
    </format>
    <format dxfId="2571">
      <pivotArea dataOnly="0" labelOnly="1" fieldPosition="0">
        <references count="2">
          <reference field="0" count="1" selected="0">
            <x v="370"/>
          </reference>
          <reference field="1" count="1">
            <x v="845"/>
          </reference>
        </references>
      </pivotArea>
    </format>
    <format dxfId="2570">
      <pivotArea dataOnly="0" labelOnly="1" fieldPosition="0">
        <references count="2">
          <reference field="0" count="1" selected="0">
            <x v="371"/>
          </reference>
          <reference field="1" count="1">
            <x v="846"/>
          </reference>
        </references>
      </pivotArea>
    </format>
    <format dxfId="2569">
      <pivotArea dataOnly="0" labelOnly="1" fieldPosition="0">
        <references count="2">
          <reference field="0" count="1" selected="0">
            <x v="372"/>
          </reference>
          <reference field="1" count="1">
            <x v="847"/>
          </reference>
        </references>
      </pivotArea>
    </format>
    <format dxfId="2568">
      <pivotArea dataOnly="0" labelOnly="1" fieldPosition="0">
        <references count="2">
          <reference field="0" count="1" selected="0">
            <x v="373"/>
          </reference>
          <reference field="1" count="1">
            <x v="848"/>
          </reference>
        </references>
      </pivotArea>
    </format>
    <format dxfId="2567">
      <pivotArea dataOnly="0" labelOnly="1" fieldPosition="0">
        <references count="2">
          <reference field="0" count="1" selected="0">
            <x v="374"/>
          </reference>
          <reference field="1" count="1">
            <x v="849"/>
          </reference>
        </references>
      </pivotArea>
    </format>
    <format dxfId="2566">
      <pivotArea dataOnly="0" labelOnly="1" fieldPosition="0">
        <references count="2">
          <reference field="0" count="1" selected="0">
            <x v="375"/>
          </reference>
          <reference field="1" count="1">
            <x v="850"/>
          </reference>
        </references>
      </pivotArea>
    </format>
    <format dxfId="2565">
      <pivotArea dataOnly="0" labelOnly="1" fieldPosition="0">
        <references count="2">
          <reference field="0" count="1" selected="0">
            <x v="376"/>
          </reference>
          <reference field="1" count="1">
            <x v="851"/>
          </reference>
        </references>
      </pivotArea>
    </format>
    <format dxfId="2564">
      <pivotArea dataOnly="0" labelOnly="1" fieldPosition="0">
        <references count="2">
          <reference field="0" count="1" selected="0">
            <x v="377"/>
          </reference>
          <reference field="1" count="1">
            <x v="852"/>
          </reference>
        </references>
      </pivotArea>
    </format>
    <format dxfId="2563">
      <pivotArea dataOnly="0" labelOnly="1" fieldPosition="0">
        <references count="2">
          <reference field="0" count="1" selected="0">
            <x v="378"/>
          </reference>
          <reference field="1" count="1">
            <x v="853"/>
          </reference>
        </references>
      </pivotArea>
    </format>
    <format dxfId="2562">
      <pivotArea dataOnly="0" labelOnly="1" fieldPosition="0">
        <references count="2">
          <reference field="0" count="1" selected="0">
            <x v="379"/>
          </reference>
          <reference field="1" count="1">
            <x v="854"/>
          </reference>
        </references>
      </pivotArea>
    </format>
    <format dxfId="2561">
      <pivotArea dataOnly="0" labelOnly="1" fieldPosition="0">
        <references count="2">
          <reference field="0" count="1" selected="0">
            <x v="380"/>
          </reference>
          <reference field="1" count="1">
            <x v="855"/>
          </reference>
        </references>
      </pivotArea>
    </format>
    <format dxfId="2560">
      <pivotArea dataOnly="0" labelOnly="1" fieldPosition="0">
        <references count="2">
          <reference field="0" count="1" selected="0">
            <x v="381"/>
          </reference>
          <reference field="1" count="1">
            <x v="856"/>
          </reference>
        </references>
      </pivotArea>
    </format>
    <format dxfId="2559">
      <pivotArea dataOnly="0" labelOnly="1" fieldPosition="0">
        <references count="2">
          <reference field="0" count="1" selected="0">
            <x v="382"/>
          </reference>
          <reference field="1" count="1">
            <x v="857"/>
          </reference>
        </references>
      </pivotArea>
    </format>
    <format dxfId="2558">
      <pivotArea dataOnly="0" labelOnly="1" fieldPosition="0">
        <references count="2">
          <reference field="0" count="1" selected="0">
            <x v="383"/>
          </reference>
          <reference field="1" count="1">
            <x v="858"/>
          </reference>
        </references>
      </pivotArea>
    </format>
    <format dxfId="2557">
      <pivotArea dataOnly="0" labelOnly="1" fieldPosition="0">
        <references count="2">
          <reference field="0" count="1" selected="0">
            <x v="384"/>
          </reference>
          <reference field="1" count="1">
            <x v="859"/>
          </reference>
        </references>
      </pivotArea>
    </format>
    <format dxfId="2556">
      <pivotArea dataOnly="0" labelOnly="1" fieldPosition="0">
        <references count="2">
          <reference field="0" count="1" selected="0">
            <x v="385"/>
          </reference>
          <reference field="1" count="1">
            <x v="860"/>
          </reference>
        </references>
      </pivotArea>
    </format>
    <format dxfId="2555">
      <pivotArea dataOnly="0" labelOnly="1" fieldPosition="0">
        <references count="2">
          <reference field="0" count="1" selected="0">
            <x v="386"/>
          </reference>
          <reference field="1" count="1">
            <x v="861"/>
          </reference>
        </references>
      </pivotArea>
    </format>
    <format dxfId="2554">
      <pivotArea dataOnly="0" labelOnly="1" fieldPosition="0">
        <references count="2">
          <reference field="0" count="1" selected="0">
            <x v="387"/>
          </reference>
          <reference field="1" count="1">
            <x v="862"/>
          </reference>
        </references>
      </pivotArea>
    </format>
    <format dxfId="2553">
      <pivotArea dataOnly="0" labelOnly="1" fieldPosition="0">
        <references count="2">
          <reference field="0" count="1" selected="0">
            <x v="388"/>
          </reference>
          <reference field="1" count="1">
            <x v="863"/>
          </reference>
        </references>
      </pivotArea>
    </format>
    <format dxfId="2552">
      <pivotArea dataOnly="0" labelOnly="1" fieldPosition="0">
        <references count="2">
          <reference field="0" count="1" selected="0">
            <x v="389"/>
          </reference>
          <reference field="1" count="1">
            <x v="864"/>
          </reference>
        </references>
      </pivotArea>
    </format>
    <format dxfId="2551">
      <pivotArea dataOnly="0" labelOnly="1" fieldPosition="0">
        <references count="2">
          <reference field="0" count="1" selected="0">
            <x v="390"/>
          </reference>
          <reference field="1" count="1">
            <x v="865"/>
          </reference>
        </references>
      </pivotArea>
    </format>
    <format dxfId="2550">
      <pivotArea dataOnly="0" labelOnly="1" fieldPosition="0">
        <references count="2">
          <reference field="0" count="1" selected="0">
            <x v="391"/>
          </reference>
          <reference field="1" count="1">
            <x v="866"/>
          </reference>
        </references>
      </pivotArea>
    </format>
    <format dxfId="2549">
      <pivotArea dataOnly="0" labelOnly="1" fieldPosition="0">
        <references count="2">
          <reference field="0" count="1" selected="0">
            <x v="392"/>
          </reference>
          <reference field="1" count="1">
            <x v="867"/>
          </reference>
        </references>
      </pivotArea>
    </format>
    <format dxfId="2548">
      <pivotArea dataOnly="0" labelOnly="1" fieldPosition="0">
        <references count="2">
          <reference field="0" count="1" selected="0">
            <x v="393"/>
          </reference>
          <reference field="1" count="1">
            <x v="868"/>
          </reference>
        </references>
      </pivotArea>
    </format>
    <format dxfId="2547">
      <pivotArea dataOnly="0" labelOnly="1" fieldPosition="0">
        <references count="2">
          <reference field="0" count="1" selected="0">
            <x v="394"/>
          </reference>
          <reference field="1" count="1">
            <x v="869"/>
          </reference>
        </references>
      </pivotArea>
    </format>
    <format dxfId="2546">
      <pivotArea dataOnly="0" labelOnly="1" fieldPosition="0">
        <references count="2">
          <reference field="0" count="1" selected="0">
            <x v="395"/>
          </reference>
          <reference field="1" count="1">
            <x v="870"/>
          </reference>
        </references>
      </pivotArea>
    </format>
    <format dxfId="2545">
      <pivotArea dataOnly="0" labelOnly="1" fieldPosition="0">
        <references count="2">
          <reference field="0" count="1" selected="0">
            <x v="396"/>
          </reference>
          <reference field="1" count="1">
            <x v="871"/>
          </reference>
        </references>
      </pivotArea>
    </format>
    <format dxfId="2544">
      <pivotArea dataOnly="0" labelOnly="1" fieldPosition="0">
        <references count="2">
          <reference field="0" count="1" selected="0">
            <x v="397"/>
          </reference>
          <reference field="1" count="1">
            <x v="872"/>
          </reference>
        </references>
      </pivotArea>
    </format>
    <format dxfId="2543">
      <pivotArea dataOnly="0" labelOnly="1" fieldPosition="0">
        <references count="2">
          <reference field="0" count="1" selected="0">
            <x v="398"/>
          </reference>
          <reference field="1" count="1">
            <x v="873"/>
          </reference>
        </references>
      </pivotArea>
    </format>
    <format dxfId="2542">
      <pivotArea dataOnly="0" labelOnly="1" fieldPosition="0">
        <references count="2">
          <reference field="0" count="1" selected="0">
            <x v="399"/>
          </reference>
          <reference field="1" count="1">
            <x v="874"/>
          </reference>
        </references>
      </pivotArea>
    </format>
    <format dxfId="2541">
      <pivotArea dataOnly="0" labelOnly="1" fieldPosition="0">
        <references count="2">
          <reference field="0" count="1" selected="0">
            <x v="400"/>
          </reference>
          <reference field="1" count="1">
            <x v="875"/>
          </reference>
        </references>
      </pivotArea>
    </format>
    <format dxfId="2540">
      <pivotArea dataOnly="0" labelOnly="1" fieldPosition="0">
        <references count="2">
          <reference field="0" count="1" selected="0">
            <x v="401"/>
          </reference>
          <reference field="1" count="1">
            <x v="876"/>
          </reference>
        </references>
      </pivotArea>
    </format>
    <format dxfId="2539">
      <pivotArea dataOnly="0" labelOnly="1" fieldPosition="0">
        <references count="2">
          <reference field="0" count="1" selected="0">
            <x v="402"/>
          </reference>
          <reference field="1" count="1">
            <x v="877"/>
          </reference>
        </references>
      </pivotArea>
    </format>
    <format dxfId="2538">
      <pivotArea dataOnly="0" labelOnly="1" fieldPosition="0">
        <references count="2">
          <reference field="0" count="1" selected="0">
            <x v="403"/>
          </reference>
          <reference field="1" count="1">
            <x v="878"/>
          </reference>
        </references>
      </pivotArea>
    </format>
    <format dxfId="2537">
      <pivotArea dataOnly="0" labelOnly="1" fieldPosition="0">
        <references count="2">
          <reference field="0" count="1" selected="0">
            <x v="404"/>
          </reference>
          <reference field="1" count="1">
            <x v="879"/>
          </reference>
        </references>
      </pivotArea>
    </format>
    <format dxfId="2536">
      <pivotArea dataOnly="0" labelOnly="1" fieldPosition="0">
        <references count="2">
          <reference field="0" count="1" selected="0">
            <x v="405"/>
          </reference>
          <reference field="1" count="1">
            <x v="880"/>
          </reference>
        </references>
      </pivotArea>
    </format>
    <format dxfId="2535">
      <pivotArea dataOnly="0" labelOnly="1" fieldPosition="0">
        <references count="2">
          <reference field="0" count="1" selected="0">
            <x v="406"/>
          </reference>
          <reference field="1" count="1">
            <x v="881"/>
          </reference>
        </references>
      </pivotArea>
    </format>
    <format dxfId="2534">
      <pivotArea dataOnly="0" labelOnly="1" fieldPosition="0">
        <references count="2">
          <reference field="0" count="1" selected="0">
            <x v="407"/>
          </reference>
          <reference field="1" count="1">
            <x v="882"/>
          </reference>
        </references>
      </pivotArea>
    </format>
    <format dxfId="2533">
      <pivotArea dataOnly="0" labelOnly="1" fieldPosition="0">
        <references count="2">
          <reference field="0" count="1" selected="0">
            <x v="408"/>
          </reference>
          <reference field="1" count="1">
            <x v="883"/>
          </reference>
        </references>
      </pivotArea>
    </format>
    <format dxfId="2532">
      <pivotArea dataOnly="0" labelOnly="1" fieldPosition="0">
        <references count="2">
          <reference field="0" count="1" selected="0">
            <x v="409"/>
          </reference>
          <reference field="1" count="1">
            <x v="884"/>
          </reference>
        </references>
      </pivotArea>
    </format>
    <format dxfId="2531">
      <pivotArea dataOnly="0" labelOnly="1" fieldPosition="0">
        <references count="2">
          <reference field="0" count="1" selected="0">
            <x v="410"/>
          </reference>
          <reference field="1" count="1">
            <x v="885"/>
          </reference>
        </references>
      </pivotArea>
    </format>
    <format dxfId="2530">
      <pivotArea dataOnly="0" labelOnly="1" fieldPosition="0">
        <references count="2">
          <reference field="0" count="1" selected="0">
            <x v="411"/>
          </reference>
          <reference field="1" count="1">
            <x v="886"/>
          </reference>
        </references>
      </pivotArea>
    </format>
    <format dxfId="2529">
      <pivotArea dataOnly="0" labelOnly="1" fieldPosition="0">
        <references count="2">
          <reference field="0" count="1" selected="0">
            <x v="412"/>
          </reference>
          <reference field="1" count="1">
            <x v="887"/>
          </reference>
        </references>
      </pivotArea>
    </format>
    <format dxfId="2528">
      <pivotArea dataOnly="0" labelOnly="1" fieldPosition="0">
        <references count="2">
          <reference field="0" count="1" selected="0">
            <x v="413"/>
          </reference>
          <reference field="1" count="1">
            <x v="888"/>
          </reference>
        </references>
      </pivotArea>
    </format>
    <format dxfId="2527">
      <pivotArea dataOnly="0" labelOnly="1" fieldPosition="0">
        <references count="2">
          <reference field="0" count="1" selected="0">
            <x v="414"/>
          </reference>
          <reference field="1" count="1">
            <x v="889"/>
          </reference>
        </references>
      </pivotArea>
    </format>
    <format dxfId="2526">
      <pivotArea dataOnly="0" labelOnly="1" fieldPosition="0">
        <references count="2">
          <reference field="0" count="1" selected="0">
            <x v="415"/>
          </reference>
          <reference field="1" count="1">
            <x v="890"/>
          </reference>
        </references>
      </pivotArea>
    </format>
    <format dxfId="2525">
      <pivotArea dataOnly="0" labelOnly="1" fieldPosition="0">
        <references count="2">
          <reference field="0" count="1" selected="0">
            <x v="416"/>
          </reference>
          <reference field="1" count="1">
            <x v="891"/>
          </reference>
        </references>
      </pivotArea>
    </format>
    <format dxfId="2524">
      <pivotArea dataOnly="0" labelOnly="1" fieldPosition="0">
        <references count="2">
          <reference field="0" count="1" selected="0">
            <x v="417"/>
          </reference>
          <reference field="1" count="1">
            <x v="892"/>
          </reference>
        </references>
      </pivotArea>
    </format>
    <format dxfId="2523">
      <pivotArea dataOnly="0" labelOnly="1" fieldPosition="0">
        <references count="2">
          <reference field="0" count="1" selected="0">
            <x v="418"/>
          </reference>
          <reference field="1" count="1">
            <x v="893"/>
          </reference>
        </references>
      </pivotArea>
    </format>
    <format dxfId="2522">
      <pivotArea dataOnly="0" labelOnly="1" fieldPosition="0">
        <references count="2">
          <reference field="0" count="1" selected="0">
            <x v="419"/>
          </reference>
          <reference field="1" count="1">
            <x v="894"/>
          </reference>
        </references>
      </pivotArea>
    </format>
    <format dxfId="2521">
      <pivotArea dataOnly="0" labelOnly="1" fieldPosition="0">
        <references count="2">
          <reference field="0" count="1" selected="0">
            <x v="420"/>
          </reference>
          <reference field="1" count="1">
            <x v="895"/>
          </reference>
        </references>
      </pivotArea>
    </format>
    <format dxfId="2520">
      <pivotArea dataOnly="0" labelOnly="1" fieldPosition="0">
        <references count="2">
          <reference field="0" count="1" selected="0">
            <x v="421"/>
          </reference>
          <reference field="1" count="1">
            <x v="896"/>
          </reference>
        </references>
      </pivotArea>
    </format>
    <format dxfId="2519">
      <pivotArea dataOnly="0" labelOnly="1" fieldPosition="0">
        <references count="2">
          <reference field="0" count="1" selected="0">
            <x v="422"/>
          </reference>
          <reference field="1" count="1">
            <x v="897"/>
          </reference>
        </references>
      </pivotArea>
    </format>
    <format dxfId="2518">
      <pivotArea dataOnly="0" labelOnly="1" fieldPosition="0">
        <references count="2">
          <reference field="0" count="1" selected="0">
            <x v="423"/>
          </reference>
          <reference field="1" count="1">
            <x v="898"/>
          </reference>
        </references>
      </pivotArea>
    </format>
    <format dxfId="2517">
      <pivotArea dataOnly="0" labelOnly="1" fieldPosition="0">
        <references count="2">
          <reference field="0" count="1" selected="0">
            <x v="424"/>
          </reference>
          <reference field="1" count="1">
            <x v="899"/>
          </reference>
        </references>
      </pivotArea>
    </format>
    <format dxfId="2516">
      <pivotArea dataOnly="0" labelOnly="1" fieldPosition="0">
        <references count="2">
          <reference field="0" count="1" selected="0">
            <x v="425"/>
          </reference>
          <reference field="1" count="1">
            <x v="900"/>
          </reference>
        </references>
      </pivotArea>
    </format>
    <format dxfId="2515">
      <pivotArea dataOnly="0" labelOnly="1" fieldPosition="0">
        <references count="2">
          <reference field="0" count="1" selected="0">
            <x v="426"/>
          </reference>
          <reference field="1" count="1">
            <x v="901"/>
          </reference>
        </references>
      </pivotArea>
    </format>
    <format dxfId="2514">
      <pivotArea dataOnly="0" labelOnly="1" fieldPosition="0">
        <references count="2">
          <reference field="0" count="1" selected="0">
            <x v="427"/>
          </reference>
          <reference field="1" count="1">
            <x v="902"/>
          </reference>
        </references>
      </pivotArea>
    </format>
    <format dxfId="2513">
      <pivotArea dataOnly="0" labelOnly="1" fieldPosition="0">
        <references count="2">
          <reference field="0" count="1" selected="0">
            <x v="428"/>
          </reference>
          <reference field="1" count="1">
            <x v="903"/>
          </reference>
        </references>
      </pivotArea>
    </format>
    <format dxfId="2512">
      <pivotArea dataOnly="0" labelOnly="1" fieldPosition="0">
        <references count="2">
          <reference field="0" count="1" selected="0">
            <x v="429"/>
          </reference>
          <reference field="1" count="1">
            <x v="904"/>
          </reference>
        </references>
      </pivotArea>
    </format>
    <format dxfId="2511">
      <pivotArea dataOnly="0" labelOnly="1" fieldPosition="0">
        <references count="2">
          <reference field="0" count="1" selected="0">
            <x v="430"/>
          </reference>
          <reference field="1" count="1">
            <x v="905"/>
          </reference>
        </references>
      </pivotArea>
    </format>
    <format dxfId="2510">
      <pivotArea dataOnly="0" labelOnly="1" fieldPosition="0">
        <references count="2">
          <reference field="0" count="1" selected="0">
            <x v="431"/>
          </reference>
          <reference field="1" count="1">
            <x v="906"/>
          </reference>
        </references>
      </pivotArea>
    </format>
    <format dxfId="2509">
      <pivotArea dataOnly="0" labelOnly="1" fieldPosition="0">
        <references count="2">
          <reference field="0" count="1" selected="0">
            <x v="432"/>
          </reference>
          <reference field="1" count="1">
            <x v="907"/>
          </reference>
        </references>
      </pivotArea>
    </format>
    <format dxfId="2508">
      <pivotArea dataOnly="0" labelOnly="1" fieldPosition="0">
        <references count="2">
          <reference field="0" count="1" selected="0">
            <x v="433"/>
          </reference>
          <reference field="1" count="1">
            <x v="908"/>
          </reference>
        </references>
      </pivotArea>
    </format>
    <format dxfId="2507">
      <pivotArea dataOnly="0" labelOnly="1" fieldPosition="0">
        <references count="2">
          <reference field="0" count="1" selected="0">
            <x v="434"/>
          </reference>
          <reference field="1" count="1">
            <x v="909"/>
          </reference>
        </references>
      </pivotArea>
    </format>
    <format dxfId="2506">
      <pivotArea dataOnly="0" labelOnly="1" fieldPosition="0">
        <references count="2">
          <reference field="0" count="1" selected="0">
            <x v="435"/>
          </reference>
          <reference field="1" count="1">
            <x v="910"/>
          </reference>
        </references>
      </pivotArea>
    </format>
    <format dxfId="2505">
      <pivotArea dataOnly="0" labelOnly="1" fieldPosition="0">
        <references count="2">
          <reference field="0" count="1" selected="0">
            <x v="436"/>
          </reference>
          <reference field="1" count="1">
            <x v="911"/>
          </reference>
        </references>
      </pivotArea>
    </format>
    <format dxfId="2504">
      <pivotArea dataOnly="0" labelOnly="1" fieldPosition="0">
        <references count="2">
          <reference field="0" count="1" selected="0">
            <x v="437"/>
          </reference>
          <reference field="1" count="1">
            <x v="912"/>
          </reference>
        </references>
      </pivotArea>
    </format>
    <format dxfId="2503">
      <pivotArea dataOnly="0" labelOnly="1" fieldPosition="0">
        <references count="2">
          <reference field="0" count="1" selected="0">
            <x v="438"/>
          </reference>
          <reference field="1" count="1">
            <x v="913"/>
          </reference>
        </references>
      </pivotArea>
    </format>
    <format dxfId="2502">
      <pivotArea dataOnly="0" labelOnly="1" fieldPosition="0">
        <references count="2">
          <reference field="0" count="1" selected="0">
            <x v="439"/>
          </reference>
          <reference field="1" count="1">
            <x v="914"/>
          </reference>
        </references>
      </pivotArea>
    </format>
    <format dxfId="2501">
      <pivotArea dataOnly="0" labelOnly="1" fieldPosition="0">
        <references count="2">
          <reference field="0" count="1" selected="0">
            <x v="440"/>
          </reference>
          <reference field="1" count="1">
            <x v="915"/>
          </reference>
        </references>
      </pivotArea>
    </format>
    <format dxfId="2500">
      <pivotArea dataOnly="0" labelOnly="1" fieldPosition="0">
        <references count="2">
          <reference field="0" count="1" selected="0">
            <x v="441"/>
          </reference>
          <reference field="1" count="1">
            <x v="916"/>
          </reference>
        </references>
      </pivotArea>
    </format>
    <format dxfId="2499">
      <pivotArea dataOnly="0" labelOnly="1" fieldPosition="0">
        <references count="2">
          <reference field="0" count="1" selected="0">
            <x v="442"/>
          </reference>
          <reference field="1" count="1">
            <x v="917"/>
          </reference>
        </references>
      </pivotArea>
    </format>
    <format dxfId="2498">
      <pivotArea dataOnly="0" labelOnly="1" fieldPosition="0">
        <references count="2">
          <reference field="0" count="1" selected="0">
            <x v="443"/>
          </reference>
          <reference field="1" count="1">
            <x v="918"/>
          </reference>
        </references>
      </pivotArea>
    </format>
    <format dxfId="2497">
      <pivotArea dataOnly="0" labelOnly="1" fieldPosition="0">
        <references count="2">
          <reference field="0" count="1" selected="0">
            <x v="444"/>
          </reference>
          <reference field="1" count="1">
            <x v="919"/>
          </reference>
        </references>
      </pivotArea>
    </format>
    <format dxfId="2496">
      <pivotArea dataOnly="0" labelOnly="1" fieldPosition="0">
        <references count="2">
          <reference field="0" count="1" selected="0">
            <x v="445"/>
          </reference>
          <reference field="1" count="1">
            <x v="920"/>
          </reference>
        </references>
      </pivotArea>
    </format>
    <format dxfId="2495">
      <pivotArea dataOnly="0" labelOnly="1" fieldPosition="0">
        <references count="2">
          <reference field="0" count="1" selected="0">
            <x v="446"/>
          </reference>
          <reference field="1" count="1">
            <x v="921"/>
          </reference>
        </references>
      </pivotArea>
    </format>
    <format dxfId="2494">
      <pivotArea dataOnly="0" labelOnly="1" fieldPosition="0">
        <references count="2">
          <reference field="0" count="1" selected="0">
            <x v="447"/>
          </reference>
          <reference field="1" count="1">
            <x v="922"/>
          </reference>
        </references>
      </pivotArea>
    </format>
    <format dxfId="2493">
      <pivotArea dataOnly="0" labelOnly="1" fieldPosition="0">
        <references count="2">
          <reference field="0" count="1" selected="0">
            <x v="448"/>
          </reference>
          <reference field="1" count="1">
            <x v="923"/>
          </reference>
        </references>
      </pivotArea>
    </format>
    <format dxfId="2492">
      <pivotArea dataOnly="0" labelOnly="1" fieldPosition="0">
        <references count="2">
          <reference field="0" count="1" selected="0">
            <x v="449"/>
          </reference>
          <reference field="1" count="1">
            <x v="924"/>
          </reference>
        </references>
      </pivotArea>
    </format>
    <format dxfId="2491">
      <pivotArea dataOnly="0" labelOnly="1" fieldPosition="0">
        <references count="2">
          <reference field="0" count="1" selected="0">
            <x v="450"/>
          </reference>
          <reference field="1" count="1">
            <x v="925"/>
          </reference>
        </references>
      </pivotArea>
    </format>
    <format dxfId="2490">
      <pivotArea dataOnly="0" labelOnly="1" fieldPosition="0">
        <references count="2">
          <reference field="0" count="1" selected="0">
            <x v="451"/>
          </reference>
          <reference field="1" count="1">
            <x v="926"/>
          </reference>
        </references>
      </pivotArea>
    </format>
    <format dxfId="2489">
      <pivotArea dataOnly="0" labelOnly="1" fieldPosition="0">
        <references count="2">
          <reference field="0" count="1" selected="0">
            <x v="452"/>
          </reference>
          <reference field="1" count="1">
            <x v="927"/>
          </reference>
        </references>
      </pivotArea>
    </format>
    <format dxfId="2488">
      <pivotArea dataOnly="0" labelOnly="1" fieldPosition="0">
        <references count="2">
          <reference field="0" count="1" selected="0">
            <x v="453"/>
          </reference>
          <reference field="1" count="1">
            <x v="928"/>
          </reference>
        </references>
      </pivotArea>
    </format>
    <format dxfId="2487">
      <pivotArea dataOnly="0" labelOnly="1" fieldPosition="0">
        <references count="2">
          <reference field="0" count="1" selected="0">
            <x v="454"/>
          </reference>
          <reference field="1" count="1">
            <x v="929"/>
          </reference>
        </references>
      </pivotArea>
    </format>
    <format dxfId="2486">
      <pivotArea dataOnly="0" labelOnly="1" fieldPosition="0">
        <references count="2">
          <reference field="0" count="1" selected="0">
            <x v="455"/>
          </reference>
          <reference field="1" count="1">
            <x v="930"/>
          </reference>
        </references>
      </pivotArea>
    </format>
    <format dxfId="2485">
      <pivotArea dataOnly="0" labelOnly="1" fieldPosition="0">
        <references count="2">
          <reference field="0" count="1" selected="0">
            <x v="456"/>
          </reference>
          <reference field="1" count="1">
            <x v="931"/>
          </reference>
        </references>
      </pivotArea>
    </format>
    <format dxfId="2484">
      <pivotArea dataOnly="0" labelOnly="1" fieldPosition="0">
        <references count="2">
          <reference field="0" count="1" selected="0">
            <x v="457"/>
          </reference>
          <reference field="1" count="1">
            <x v="932"/>
          </reference>
        </references>
      </pivotArea>
    </format>
    <format dxfId="2483">
      <pivotArea dataOnly="0" labelOnly="1" fieldPosition="0">
        <references count="2">
          <reference field="0" count="1" selected="0">
            <x v="458"/>
          </reference>
          <reference field="1" count="1">
            <x v="933"/>
          </reference>
        </references>
      </pivotArea>
    </format>
    <format dxfId="2482">
      <pivotArea dataOnly="0" labelOnly="1" fieldPosition="0">
        <references count="2">
          <reference field="0" count="1" selected="0">
            <x v="459"/>
          </reference>
          <reference field="1" count="1">
            <x v="934"/>
          </reference>
        </references>
      </pivotArea>
    </format>
    <format dxfId="2481">
      <pivotArea dataOnly="0" labelOnly="1" fieldPosition="0">
        <references count="2">
          <reference field="0" count="1" selected="0">
            <x v="460"/>
          </reference>
          <reference field="1" count="1">
            <x v="935"/>
          </reference>
        </references>
      </pivotArea>
    </format>
    <format dxfId="2480">
      <pivotArea dataOnly="0" labelOnly="1" fieldPosition="0">
        <references count="2">
          <reference field="0" count="1" selected="0">
            <x v="461"/>
          </reference>
          <reference field="1" count="1">
            <x v="936"/>
          </reference>
        </references>
      </pivotArea>
    </format>
    <format dxfId="2479">
      <pivotArea dataOnly="0" labelOnly="1" fieldPosition="0">
        <references count="2">
          <reference field="0" count="1" selected="0">
            <x v="462"/>
          </reference>
          <reference field="1" count="1">
            <x v="937"/>
          </reference>
        </references>
      </pivotArea>
    </format>
    <format dxfId="2478">
      <pivotArea dataOnly="0" labelOnly="1" fieldPosition="0">
        <references count="2">
          <reference field="0" count="1" selected="0">
            <x v="463"/>
          </reference>
          <reference field="1" count="1">
            <x v="938"/>
          </reference>
        </references>
      </pivotArea>
    </format>
    <format dxfId="2477">
      <pivotArea dataOnly="0" labelOnly="1" fieldPosition="0">
        <references count="2">
          <reference field="0" count="1" selected="0">
            <x v="464"/>
          </reference>
          <reference field="1" count="1">
            <x v="939"/>
          </reference>
        </references>
      </pivotArea>
    </format>
    <format dxfId="2476">
      <pivotArea dataOnly="0" labelOnly="1" fieldPosition="0">
        <references count="2">
          <reference field="0" count="1" selected="0">
            <x v="465"/>
          </reference>
          <reference field="1" count="1">
            <x v="940"/>
          </reference>
        </references>
      </pivotArea>
    </format>
    <format dxfId="2475">
      <pivotArea dataOnly="0" labelOnly="1" fieldPosition="0">
        <references count="2">
          <reference field="0" count="1" selected="0">
            <x v="466"/>
          </reference>
          <reference field="1" count="1">
            <x v="941"/>
          </reference>
        </references>
      </pivotArea>
    </format>
    <format dxfId="2474">
      <pivotArea dataOnly="0" labelOnly="1" fieldPosition="0">
        <references count="2">
          <reference field="0" count="1" selected="0">
            <x v="467"/>
          </reference>
          <reference field="1" count="1">
            <x v="942"/>
          </reference>
        </references>
      </pivotArea>
    </format>
    <format dxfId="2473">
      <pivotArea dataOnly="0" labelOnly="1" fieldPosition="0">
        <references count="2">
          <reference field="0" count="1" selected="0">
            <x v="468"/>
          </reference>
          <reference field="1" count="1">
            <x v="943"/>
          </reference>
        </references>
      </pivotArea>
    </format>
    <format dxfId="2472">
      <pivotArea dataOnly="0" labelOnly="1" fieldPosition="0">
        <references count="2">
          <reference field="0" count="1" selected="0">
            <x v="469"/>
          </reference>
          <reference field="1" count="1">
            <x v="944"/>
          </reference>
        </references>
      </pivotArea>
    </format>
    <format dxfId="2471">
      <pivotArea dataOnly="0" labelOnly="1" fieldPosition="0">
        <references count="2">
          <reference field="0" count="1" selected="0">
            <x v="470"/>
          </reference>
          <reference field="1" count="1">
            <x v="945"/>
          </reference>
        </references>
      </pivotArea>
    </format>
    <format dxfId="2470">
      <pivotArea dataOnly="0" labelOnly="1" fieldPosition="0">
        <references count="2">
          <reference field="0" count="1" selected="0">
            <x v="471"/>
          </reference>
          <reference field="1" count="1">
            <x v="946"/>
          </reference>
        </references>
      </pivotArea>
    </format>
    <format dxfId="2469">
      <pivotArea dataOnly="0" labelOnly="1" fieldPosition="0">
        <references count="2">
          <reference field="0" count="1" selected="0">
            <x v="472"/>
          </reference>
          <reference field="1" count="1">
            <x v="947"/>
          </reference>
        </references>
      </pivotArea>
    </format>
    <format dxfId="2468">
      <pivotArea dataOnly="0" labelOnly="1" fieldPosition="0">
        <references count="2">
          <reference field="0" count="1" selected="0">
            <x v="473"/>
          </reference>
          <reference field="1" count="1">
            <x v="948"/>
          </reference>
        </references>
      </pivotArea>
    </format>
    <format dxfId="2467">
      <pivotArea dataOnly="0" labelOnly="1" fieldPosition="0">
        <references count="2">
          <reference field="0" count="1" selected="0">
            <x v="474"/>
          </reference>
          <reference field="1" count="1">
            <x v="949"/>
          </reference>
        </references>
      </pivotArea>
    </format>
    <format dxfId="2466">
      <pivotArea dataOnly="0" labelOnly="1" fieldPosition="0">
        <references count="2">
          <reference field="0" count="1" selected="0">
            <x v="475"/>
          </reference>
          <reference field="1" count="1">
            <x v="950"/>
          </reference>
        </references>
      </pivotArea>
    </format>
    <format dxfId="2465">
      <pivotArea dataOnly="0" labelOnly="1" fieldPosition="0">
        <references count="2">
          <reference field="0" count="1" selected="0">
            <x v="476"/>
          </reference>
          <reference field="1" count="1">
            <x v="951"/>
          </reference>
        </references>
      </pivotArea>
    </format>
    <format dxfId="2464">
      <pivotArea dataOnly="0" labelOnly="1" fieldPosition="0">
        <references count="2">
          <reference field="0" count="1" selected="0">
            <x v="477"/>
          </reference>
          <reference field="1" count="1">
            <x v="952"/>
          </reference>
        </references>
      </pivotArea>
    </format>
    <format dxfId="2463">
      <pivotArea dataOnly="0" labelOnly="1" fieldPosition="0">
        <references count="2">
          <reference field="0" count="1" selected="0">
            <x v="478"/>
          </reference>
          <reference field="1" count="1">
            <x v="953"/>
          </reference>
        </references>
      </pivotArea>
    </format>
    <format dxfId="2462">
      <pivotArea dataOnly="0" labelOnly="1" fieldPosition="0">
        <references count="2">
          <reference field="0" count="1" selected="0">
            <x v="479"/>
          </reference>
          <reference field="1" count="1">
            <x v="954"/>
          </reference>
        </references>
      </pivotArea>
    </format>
    <format dxfId="2461">
      <pivotArea dataOnly="0" labelOnly="1" fieldPosition="0">
        <references count="2">
          <reference field="0" count="1" selected="0">
            <x v="480"/>
          </reference>
          <reference field="1" count="1">
            <x v="955"/>
          </reference>
        </references>
      </pivotArea>
    </format>
    <format dxfId="2460">
      <pivotArea dataOnly="0" labelOnly="1" fieldPosition="0">
        <references count="2">
          <reference field="0" count="1" selected="0">
            <x v="481"/>
          </reference>
          <reference field="1" count="1">
            <x v="956"/>
          </reference>
        </references>
      </pivotArea>
    </format>
    <format dxfId="2459">
      <pivotArea dataOnly="0" labelOnly="1" fieldPosition="0">
        <references count="2">
          <reference field="0" count="1" selected="0">
            <x v="482"/>
          </reference>
          <reference field="1" count="1">
            <x v="957"/>
          </reference>
        </references>
      </pivotArea>
    </format>
    <format dxfId="2458">
      <pivotArea dataOnly="0" labelOnly="1" fieldPosition="0">
        <references count="2">
          <reference field="0" count="1" selected="0">
            <x v="483"/>
          </reference>
          <reference field="1" count="1">
            <x v="958"/>
          </reference>
        </references>
      </pivotArea>
    </format>
    <format dxfId="2457">
      <pivotArea dataOnly="0" labelOnly="1" fieldPosition="0">
        <references count="2">
          <reference field="0" count="1" selected="0">
            <x v="484"/>
          </reference>
          <reference field="1" count="1">
            <x v="959"/>
          </reference>
        </references>
      </pivotArea>
    </format>
    <format dxfId="2456">
      <pivotArea dataOnly="0" labelOnly="1" fieldPosition="0">
        <references count="3">
          <reference field="0" count="1" selected="0">
            <x v="2"/>
          </reference>
          <reference field="1" count="1" selected="0">
            <x v="1"/>
          </reference>
          <reference field="2" count="1">
            <x v="1"/>
          </reference>
        </references>
      </pivotArea>
    </format>
    <format dxfId="2455">
      <pivotArea dataOnly="0" labelOnly="1" fieldPosition="0">
        <references count="3">
          <reference field="0" count="1" selected="0">
            <x v="3"/>
          </reference>
          <reference field="1" count="1" selected="0">
            <x v="2"/>
          </reference>
          <reference field="2" count="1">
            <x v="2"/>
          </reference>
        </references>
      </pivotArea>
    </format>
    <format dxfId="2454">
      <pivotArea dataOnly="0" labelOnly="1" fieldPosition="0">
        <references count="3">
          <reference field="0" count="1" selected="0">
            <x v="8"/>
          </reference>
          <reference field="1" count="1" selected="0">
            <x v="483"/>
          </reference>
          <reference field="2" count="1">
            <x v="484"/>
          </reference>
        </references>
      </pivotArea>
    </format>
    <format dxfId="2453">
      <pivotArea dataOnly="0" labelOnly="1" fieldPosition="0">
        <references count="3">
          <reference field="0" count="1" selected="0">
            <x v="9"/>
          </reference>
          <reference field="1" count="1" selected="0">
            <x v="484"/>
          </reference>
          <reference field="2" count="1">
            <x v="485"/>
          </reference>
        </references>
      </pivotArea>
    </format>
    <format dxfId="2452">
      <pivotArea dataOnly="0" labelOnly="1" fieldPosition="0">
        <references count="3">
          <reference field="0" count="1" selected="0">
            <x v="10"/>
          </reference>
          <reference field="1" count="1" selected="0">
            <x v="485"/>
          </reference>
          <reference field="2" count="1">
            <x v="486"/>
          </reference>
        </references>
      </pivotArea>
    </format>
    <format dxfId="2451">
      <pivotArea dataOnly="0" labelOnly="1" fieldPosition="0">
        <references count="3">
          <reference field="0" count="1" selected="0">
            <x v="11"/>
          </reference>
          <reference field="1" count="1" selected="0">
            <x v="486"/>
          </reference>
          <reference field="2" count="1">
            <x v="487"/>
          </reference>
        </references>
      </pivotArea>
    </format>
    <format dxfId="2450">
      <pivotArea dataOnly="0" labelOnly="1" fieldPosition="0">
        <references count="3">
          <reference field="0" count="1" selected="0">
            <x v="12"/>
          </reference>
          <reference field="1" count="1" selected="0">
            <x v="487"/>
          </reference>
          <reference field="2" count="1">
            <x v="488"/>
          </reference>
        </references>
      </pivotArea>
    </format>
    <format dxfId="2449">
      <pivotArea dataOnly="0" labelOnly="1" fieldPosition="0">
        <references count="3">
          <reference field="0" count="1" selected="0">
            <x v="13"/>
          </reference>
          <reference field="1" count="1" selected="0">
            <x v="488"/>
          </reference>
          <reference field="2" count="1">
            <x v="489"/>
          </reference>
        </references>
      </pivotArea>
    </format>
    <format dxfId="2448">
      <pivotArea dataOnly="0" labelOnly="1" fieldPosition="0">
        <references count="3">
          <reference field="0" count="1" selected="0">
            <x v="14"/>
          </reference>
          <reference field="1" count="1" selected="0">
            <x v="489"/>
          </reference>
          <reference field="2" count="1">
            <x v="490"/>
          </reference>
        </references>
      </pivotArea>
    </format>
    <format dxfId="2447">
      <pivotArea dataOnly="0" labelOnly="1" fieldPosition="0">
        <references count="3">
          <reference field="0" count="1" selected="0">
            <x v="15"/>
          </reference>
          <reference field="1" count="1" selected="0">
            <x v="490"/>
          </reference>
          <reference field="2" count="1">
            <x v="491"/>
          </reference>
        </references>
      </pivotArea>
    </format>
    <format dxfId="2446">
      <pivotArea dataOnly="0" labelOnly="1" fieldPosition="0">
        <references count="3">
          <reference field="0" count="1" selected="0">
            <x v="16"/>
          </reference>
          <reference field="1" count="1" selected="0">
            <x v="491"/>
          </reference>
          <reference field="2" count="1">
            <x v="492"/>
          </reference>
        </references>
      </pivotArea>
    </format>
    <format dxfId="2445">
      <pivotArea dataOnly="0" labelOnly="1" fieldPosition="0">
        <references count="3">
          <reference field="0" count="1" selected="0">
            <x v="17"/>
          </reference>
          <reference field="1" count="1" selected="0">
            <x v="492"/>
          </reference>
          <reference field="2" count="1">
            <x v="493"/>
          </reference>
        </references>
      </pivotArea>
    </format>
    <format dxfId="2444">
      <pivotArea dataOnly="0" labelOnly="1" fieldPosition="0">
        <references count="3">
          <reference field="0" count="1" selected="0">
            <x v="18"/>
          </reference>
          <reference field="1" count="1" selected="0">
            <x v="493"/>
          </reference>
          <reference field="2" count="1">
            <x v="494"/>
          </reference>
        </references>
      </pivotArea>
    </format>
    <format dxfId="2443">
      <pivotArea dataOnly="0" labelOnly="1" fieldPosition="0">
        <references count="3">
          <reference field="0" count="1" selected="0">
            <x v="19"/>
          </reference>
          <reference field="1" count="1" selected="0">
            <x v="494"/>
          </reference>
          <reference field="2" count="1">
            <x v="495"/>
          </reference>
        </references>
      </pivotArea>
    </format>
    <format dxfId="2442">
      <pivotArea dataOnly="0" labelOnly="1" fieldPosition="0">
        <references count="3">
          <reference field="0" count="1" selected="0">
            <x v="20"/>
          </reference>
          <reference field="1" count="1" selected="0">
            <x v="495"/>
          </reference>
          <reference field="2" count="1">
            <x v="496"/>
          </reference>
        </references>
      </pivotArea>
    </format>
    <format dxfId="2441">
      <pivotArea dataOnly="0" labelOnly="1" fieldPosition="0">
        <references count="3">
          <reference field="0" count="1" selected="0">
            <x v="21"/>
          </reference>
          <reference field="1" count="1" selected="0">
            <x v="496"/>
          </reference>
          <reference field="2" count="1">
            <x v="497"/>
          </reference>
        </references>
      </pivotArea>
    </format>
    <format dxfId="2440">
      <pivotArea dataOnly="0" labelOnly="1" fieldPosition="0">
        <references count="3">
          <reference field="0" count="1" selected="0">
            <x v="22"/>
          </reference>
          <reference field="1" count="1" selected="0">
            <x v="497"/>
          </reference>
          <reference field="2" count="1">
            <x v="498"/>
          </reference>
        </references>
      </pivotArea>
    </format>
    <format dxfId="2439">
      <pivotArea dataOnly="0" labelOnly="1" fieldPosition="0">
        <references count="3">
          <reference field="0" count="1" selected="0">
            <x v="23"/>
          </reference>
          <reference field="1" count="1" selected="0">
            <x v="498"/>
          </reference>
          <reference field="2" count="1">
            <x v="499"/>
          </reference>
        </references>
      </pivotArea>
    </format>
    <format dxfId="2438">
      <pivotArea dataOnly="0" labelOnly="1" fieldPosition="0">
        <references count="3">
          <reference field="0" count="1" selected="0">
            <x v="24"/>
          </reference>
          <reference field="1" count="1" selected="0">
            <x v="499"/>
          </reference>
          <reference field="2" count="1">
            <x v="500"/>
          </reference>
        </references>
      </pivotArea>
    </format>
    <format dxfId="2437">
      <pivotArea dataOnly="0" labelOnly="1" fieldPosition="0">
        <references count="3">
          <reference field="0" count="1" selected="0">
            <x v="25"/>
          </reference>
          <reference field="1" count="1" selected="0">
            <x v="500"/>
          </reference>
          <reference field="2" count="1">
            <x v="501"/>
          </reference>
        </references>
      </pivotArea>
    </format>
    <format dxfId="2436">
      <pivotArea dataOnly="0" labelOnly="1" fieldPosition="0">
        <references count="3">
          <reference field="0" count="1" selected="0">
            <x v="26"/>
          </reference>
          <reference field="1" count="1" selected="0">
            <x v="501"/>
          </reference>
          <reference field="2" count="1">
            <x v="502"/>
          </reference>
        </references>
      </pivotArea>
    </format>
    <format dxfId="2435">
      <pivotArea dataOnly="0" labelOnly="1" fieldPosition="0">
        <references count="3">
          <reference field="0" count="1" selected="0">
            <x v="27"/>
          </reference>
          <reference field="1" count="1" selected="0">
            <x v="502"/>
          </reference>
          <reference field="2" count="1">
            <x v="503"/>
          </reference>
        </references>
      </pivotArea>
    </format>
    <format dxfId="2434">
      <pivotArea dataOnly="0" labelOnly="1" fieldPosition="0">
        <references count="3">
          <reference field="0" count="1" selected="0">
            <x v="28"/>
          </reference>
          <reference field="1" count="1" selected="0">
            <x v="503"/>
          </reference>
          <reference field="2" count="1">
            <x v="504"/>
          </reference>
        </references>
      </pivotArea>
    </format>
    <format dxfId="2433">
      <pivotArea dataOnly="0" labelOnly="1" fieldPosition="0">
        <references count="3">
          <reference field="0" count="1" selected="0">
            <x v="29"/>
          </reference>
          <reference field="1" count="1" selected="0">
            <x v="504"/>
          </reference>
          <reference field="2" count="1">
            <x v="505"/>
          </reference>
        </references>
      </pivotArea>
    </format>
    <format dxfId="2432">
      <pivotArea dataOnly="0" labelOnly="1" fieldPosition="0">
        <references count="3">
          <reference field="0" count="1" selected="0">
            <x v="30"/>
          </reference>
          <reference field="1" count="1" selected="0">
            <x v="505"/>
          </reference>
          <reference field="2" count="1">
            <x v="506"/>
          </reference>
        </references>
      </pivotArea>
    </format>
    <format dxfId="2431">
      <pivotArea dataOnly="0" labelOnly="1" fieldPosition="0">
        <references count="3">
          <reference field="0" count="1" selected="0">
            <x v="31"/>
          </reference>
          <reference field="1" count="1" selected="0">
            <x v="506"/>
          </reference>
          <reference field="2" count="1">
            <x v="507"/>
          </reference>
        </references>
      </pivotArea>
    </format>
    <format dxfId="2430">
      <pivotArea dataOnly="0" labelOnly="1" fieldPosition="0">
        <references count="3">
          <reference field="0" count="1" selected="0">
            <x v="32"/>
          </reference>
          <reference field="1" count="1" selected="0">
            <x v="507"/>
          </reference>
          <reference field="2" count="1">
            <x v="508"/>
          </reference>
        </references>
      </pivotArea>
    </format>
    <format dxfId="2429">
      <pivotArea dataOnly="0" labelOnly="1" fieldPosition="0">
        <references count="3">
          <reference field="0" count="1" selected="0">
            <x v="33"/>
          </reference>
          <reference field="1" count="1" selected="0">
            <x v="508"/>
          </reference>
          <reference field="2" count="1">
            <x v="509"/>
          </reference>
        </references>
      </pivotArea>
    </format>
    <format dxfId="2428">
      <pivotArea dataOnly="0" labelOnly="1" fieldPosition="0">
        <references count="3">
          <reference field="0" count="1" selected="0">
            <x v="34"/>
          </reference>
          <reference field="1" count="1" selected="0">
            <x v="509"/>
          </reference>
          <reference field="2" count="1">
            <x v="510"/>
          </reference>
        </references>
      </pivotArea>
    </format>
    <format dxfId="2427">
      <pivotArea dataOnly="0" labelOnly="1" fieldPosition="0">
        <references count="3">
          <reference field="0" count="1" selected="0">
            <x v="35"/>
          </reference>
          <reference field="1" count="1" selected="0">
            <x v="510"/>
          </reference>
          <reference field="2" count="1">
            <x v="511"/>
          </reference>
        </references>
      </pivotArea>
    </format>
    <format dxfId="2426">
      <pivotArea dataOnly="0" labelOnly="1" fieldPosition="0">
        <references count="3">
          <reference field="0" count="1" selected="0">
            <x v="36"/>
          </reference>
          <reference field="1" count="1" selected="0">
            <x v="511"/>
          </reference>
          <reference field="2" count="1">
            <x v="512"/>
          </reference>
        </references>
      </pivotArea>
    </format>
    <format dxfId="2425">
      <pivotArea dataOnly="0" labelOnly="1" fieldPosition="0">
        <references count="3">
          <reference field="0" count="1" selected="0">
            <x v="37"/>
          </reference>
          <reference field="1" count="1" selected="0">
            <x v="512"/>
          </reference>
          <reference field="2" count="1">
            <x v="513"/>
          </reference>
        </references>
      </pivotArea>
    </format>
    <format dxfId="2424">
      <pivotArea dataOnly="0" labelOnly="1" fieldPosition="0">
        <references count="3">
          <reference field="0" count="1" selected="0">
            <x v="38"/>
          </reference>
          <reference field="1" count="1" selected="0">
            <x v="513"/>
          </reference>
          <reference field="2" count="1">
            <x v="514"/>
          </reference>
        </references>
      </pivotArea>
    </format>
    <format dxfId="2423">
      <pivotArea dataOnly="0" labelOnly="1" fieldPosition="0">
        <references count="3">
          <reference field="0" count="1" selected="0">
            <x v="39"/>
          </reference>
          <reference field="1" count="1" selected="0">
            <x v="514"/>
          </reference>
          <reference field="2" count="1">
            <x v="515"/>
          </reference>
        </references>
      </pivotArea>
    </format>
    <format dxfId="2422">
      <pivotArea dataOnly="0" labelOnly="1" fieldPosition="0">
        <references count="3">
          <reference field="0" count="1" selected="0">
            <x v="40"/>
          </reference>
          <reference field="1" count="1" selected="0">
            <x v="515"/>
          </reference>
          <reference field="2" count="1">
            <x v="516"/>
          </reference>
        </references>
      </pivotArea>
    </format>
    <format dxfId="2421">
      <pivotArea dataOnly="0" labelOnly="1" fieldPosition="0">
        <references count="3">
          <reference field="0" count="1" selected="0">
            <x v="41"/>
          </reference>
          <reference field="1" count="1" selected="0">
            <x v="516"/>
          </reference>
          <reference field="2" count="1">
            <x v="517"/>
          </reference>
        </references>
      </pivotArea>
    </format>
    <format dxfId="2420">
      <pivotArea dataOnly="0" labelOnly="1" fieldPosition="0">
        <references count="3">
          <reference field="0" count="1" selected="0">
            <x v="42"/>
          </reference>
          <reference field="1" count="1" selected="0">
            <x v="517"/>
          </reference>
          <reference field="2" count="1">
            <x v="518"/>
          </reference>
        </references>
      </pivotArea>
    </format>
    <format dxfId="2419">
      <pivotArea dataOnly="0" labelOnly="1" fieldPosition="0">
        <references count="3">
          <reference field="0" count="1" selected="0">
            <x v="43"/>
          </reference>
          <reference field="1" count="1" selected="0">
            <x v="518"/>
          </reference>
          <reference field="2" count="1">
            <x v="519"/>
          </reference>
        </references>
      </pivotArea>
    </format>
    <format dxfId="2418">
      <pivotArea dataOnly="0" labelOnly="1" fieldPosition="0">
        <references count="3">
          <reference field="0" count="1" selected="0">
            <x v="44"/>
          </reference>
          <reference field="1" count="1" selected="0">
            <x v="519"/>
          </reference>
          <reference field="2" count="1">
            <x v="520"/>
          </reference>
        </references>
      </pivotArea>
    </format>
    <format dxfId="2417">
      <pivotArea dataOnly="0" labelOnly="1" fieldPosition="0">
        <references count="3">
          <reference field="0" count="1" selected="0">
            <x v="45"/>
          </reference>
          <reference field="1" count="1" selected="0">
            <x v="520"/>
          </reference>
          <reference field="2" count="1">
            <x v="521"/>
          </reference>
        </references>
      </pivotArea>
    </format>
    <format dxfId="2416">
      <pivotArea dataOnly="0" labelOnly="1" fieldPosition="0">
        <references count="3">
          <reference field="0" count="1" selected="0">
            <x v="46"/>
          </reference>
          <reference field="1" count="1" selected="0">
            <x v="521"/>
          </reference>
          <reference field="2" count="1">
            <x v="522"/>
          </reference>
        </references>
      </pivotArea>
    </format>
    <format dxfId="2415">
      <pivotArea dataOnly="0" labelOnly="1" fieldPosition="0">
        <references count="3">
          <reference field="0" count="1" selected="0">
            <x v="47"/>
          </reference>
          <reference field="1" count="1" selected="0">
            <x v="522"/>
          </reference>
          <reference field="2" count="1">
            <x v="523"/>
          </reference>
        </references>
      </pivotArea>
    </format>
    <format dxfId="2414">
      <pivotArea dataOnly="0" labelOnly="1" fieldPosition="0">
        <references count="3">
          <reference field="0" count="1" selected="0">
            <x v="48"/>
          </reference>
          <reference field="1" count="1" selected="0">
            <x v="523"/>
          </reference>
          <reference field="2" count="1">
            <x v="524"/>
          </reference>
        </references>
      </pivotArea>
    </format>
    <format dxfId="2413">
      <pivotArea dataOnly="0" labelOnly="1" fieldPosition="0">
        <references count="3">
          <reference field="0" count="1" selected="0">
            <x v="49"/>
          </reference>
          <reference field="1" count="1" selected="0">
            <x v="524"/>
          </reference>
          <reference field="2" count="1">
            <x v="525"/>
          </reference>
        </references>
      </pivotArea>
    </format>
    <format dxfId="2412">
      <pivotArea dataOnly="0" labelOnly="1" fieldPosition="0">
        <references count="3">
          <reference field="0" count="1" selected="0">
            <x v="50"/>
          </reference>
          <reference field="1" count="1" selected="0">
            <x v="525"/>
          </reference>
          <reference field="2" count="1">
            <x v="526"/>
          </reference>
        </references>
      </pivotArea>
    </format>
    <format dxfId="2411">
      <pivotArea dataOnly="0" labelOnly="1" fieldPosition="0">
        <references count="3">
          <reference field="0" count="1" selected="0">
            <x v="51"/>
          </reference>
          <reference field="1" count="1" selected="0">
            <x v="526"/>
          </reference>
          <reference field="2" count="1">
            <x v="527"/>
          </reference>
        </references>
      </pivotArea>
    </format>
    <format dxfId="2410">
      <pivotArea dataOnly="0" labelOnly="1" fieldPosition="0">
        <references count="3">
          <reference field="0" count="1" selected="0">
            <x v="52"/>
          </reference>
          <reference field="1" count="1" selected="0">
            <x v="527"/>
          </reference>
          <reference field="2" count="1">
            <x v="528"/>
          </reference>
        </references>
      </pivotArea>
    </format>
    <format dxfId="2409">
      <pivotArea dataOnly="0" labelOnly="1" fieldPosition="0">
        <references count="3">
          <reference field="0" count="1" selected="0">
            <x v="53"/>
          </reference>
          <reference field="1" count="1" selected="0">
            <x v="528"/>
          </reference>
          <reference field="2" count="1">
            <x v="529"/>
          </reference>
        </references>
      </pivotArea>
    </format>
    <format dxfId="2408">
      <pivotArea dataOnly="0" labelOnly="1" fieldPosition="0">
        <references count="3">
          <reference field="0" count="1" selected="0">
            <x v="54"/>
          </reference>
          <reference field="1" count="1" selected="0">
            <x v="529"/>
          </reference>
          <reference field="2" count="1">
            <x v="530"/>
          </reference>
        </references>
      </pivotArea>
    </format>
    <format dxfId="2407">
      <pivotArea dataOnly="0" labelOnly="1" fieldPosition="0">
        <references count="3">
          <reference field="0" count="1" selected="0">
            <x v="55"/>
          </reference>
          <reference field="1" count="1" selected="0">
            <x v="530"/>
          </reference>
          <reference field="2" count="1">
            <x v="531"/>
          </reference>
        </references>
      </pivotArea>
    </format>
    <format dxfId="2406">
      <pivotArea dataOnly="0" labelOnly="1" fieldPosition="0">
        <references count="3">
          <reference field="0" count="1" selected="0">
            <x v="56"/>
          </reference>
          <reference field="1" count="1" selected="0">
            <x v="531"/>
          </reference>
          <reference field="2" count="1">
            <x v="532"/>
          </reference>
        </references>
      </pivotArea>
    </format>
    <format dxfId="2405">
      <pivotArea dataOnly="0" labelOnly="1" fieldPosition="0">
        <references count="3">
          <reference field="0" count="1" selected="0">
            <x v="57"/>
          </reference>
          <reference field="1" count="1" selected="0">
            <x v="532"/>
          </reference>
          <reference field="2" count="1">
            <x v="533"/>
          </reference>
        </references>
      </pivotArea>
    </format>
    <format dxfId="2404">
      <pivotArea dataOnly="0" labelOnly="1" fieldPosition="0">
        <references count="3">
          <reference field="0" count="1" selected="0">
            <x v="58"/>
          </reference>
          <reference field="1" count="1" selected="0">
            <x v="533"/>
          </reference>
          <reference field="2" count="1">
            <x v="534"/>
          </reference>
        </references>
      </pivotArea>
    </format>
    <format dxfId="2403">
      <pivotArea dataOnly="0" labelOnly="1" fieldPosition="0">
        <references count="3">
          <reference field="0" count="1" selected="0">
            <x v="59"/>
          </reference>
          <reference field="1" count="1" selected="0">
            <x v="534"/>
          </reference>
          <reference field="2" count="1">
            <x v="535"/>
          </reference>
        </references>
      </pivotArea>
    </format>
    <format dxfId="2402">
      <pivotArea dataOnly="0" labelOnly="1" fieldPosition="0">
        <references count="3">
          <reference field="0" count="1" selected="0">
            <x v="60"/>
          </reference>
          <reference field="1" count="1" selected="0">
            <x v="535"/>
          </reference>
          <reference field="2" count="1">
            <x v="536"/>
          </reference>
        </references>
      </pivotArea>
    </format>
    <format dxfId="2401">
      <pivotArea dataOnly="0" labelOnly="1" fieldPosition="0">
        <references count="3">
          <reference field="0" count="1" selected="0">
            <x v="61"/>
          </reference>
          <reference field="1" count="1" selected="0">
            <x v="536"/>
          </reference>
          <reference field="2" count="1">
            <x v="537"/>
          </reference>
        </references>
      </pivotArea>
    </format>
    <format dxfId="2400">
      <pivotArea dataOnly="0" labelOnly="1" fieldPosition="0">
        <references count="3">
          <reference field="0" count="1" selected="0">
            <x v="62"/>
          </reference>
          <reference field="1" count="1" selected="0">
            <x v="537"/>
          </reference>
          <reference field="2" count="1">
            <x v="538"/>
          </reference>
        </references>
      </pivotArea>
    </format>
    <format dxfId="2399">
      <pivotArea dataOnly="0" labelOnly="1" fieldPosition="0">
        <references count="3">
          <reference field="0" count="1" selected="0">
            <x v="63"/>
          </reference>
          <reference field="1" count="1" selected="0">
            <x v="538"/>
          </reference>
          <reference field="2" count="1">
            <x v="539"/>
          </reference>
        </references>
      </pivotArea>
    </format>
    <format dxfId="2398">
      <pivotArea dataOnly="0" labelOnly="1" fieldPosition="0">
        <references count="3">
          <reference field="0" count="1" selected="0">
            <x v="64"/>
          </reference>
          <reference field="1" count="1" selected="0">
            <x v="539"/>
          </reference>
          <reference field="2" count="1">
            <x v="540"/>
          </reference>
        </references>
      </pivotArea>
    </format>
    <format dxfId="2397">
      <pivotArea dataOnly="0" labelOnly="1" fieldPosition="0">
        <references count="3">
          <reference field="0" count="1" selected="0">
            <x v="65"/>
          </reference>
          <reference field="1" count="1" selected="0">
            <x v="540"/>
          </reference>
          <reference field="2" count="1">
            <x v="541"/>
          </reference>
        </references>
      </pivotArea>
    </format>
    <format dxfId="2396">
      <pivotArea dataOnly="0" labelOnly="1" fieldPosition="0">
        <references count="3">
          <reference field="0" count="1" selected="0">
            <x v="66"/>
          </reference>
          <reference field="1" count="1" selected="0">
            <x v="541"/>
          </reference>
          <reference field="2" count="1">
            <x v="542"/>
          </reference>
        </references>
      </pivotArea>
    </format>
    <format dxfId="2395">
      <pivotArea dataOnly="0" labelOnly="1" fieldPosition="0">
        <references count="3">
          <reference field="0" count="1" selected="0">
            <x v="67"/>
          </reference>
          <reference field="1" count="1" selected="0">
            <x v="542"/>
          </reference>
          <reference field="2" count="1">
            <x v="543"/>
          </reference>
        </references>
      </pivotArea>
    </format>
    <format dxfId="2394">
      <pivotArea dataOnly="0" labelOnly="1" fieldPosition="0">
        <references count="3">
          <reference field="0" count="1" selected="0">
            <x v="68"/>
          </reference>
          <reference field="1" count="1" selected="0">
            <x v="543"/>
          </reference>
          <reference field="2" count="1">
            <x v="544"/>
          </reference>
        </references>
      </pivotArea>
    </format>
    <format dxfId="2393">
      <pivotArea dataOnly="0" labelOnly="1" fieldPosition="0">
        <references count="3">
          <reference field="0" count="1" selected="0">
            <x v="69"/>
          </reference>
          <reference field="1" count="1" selected="0">
            <x v="544"/>
          </reference>
          <reference field="2" count="1">
            <x v="545"/>
          </reference>
        </references>
      </pivotArea>
    </format>
    <format dxfId="2392">
      <pivotArea dataOnly="0" labelOnly="1" fieldPosition="0">
        <references count="3">
          <reference field="0" count="1" selected="0">
            <x v="70"/>
          </reference>
          <reference field="1" count="1" selected="0">
            <x v="545"/>
          </reference>
          <reference field="2" count="1">
            <x v="546"/>
          </reference>
        </references>
      </pivotArea>
    </format>
    <format dxfId="2391">
      <pivotArea dataOnly="0" labelOnly="1" fieldPosition="0">
        <references count="3">
          <reference field="0" count="1" selected="0">
            <x v="71"/>
          </reference>
          <reference field="1" count="1" selected="0">
            <x v="546"/>
          </reference>
          <reference field="2" count="1">
            <x v="547"/>
          </reference>
        </references>
      </pivotArea>
    </format>
    <format dxfId="2390">
      <pivotArea dataOnly="0" labelOnly="1" fieldPosition="0">
        <references count="3">
          <reference field="0" count="1" selected="0">
            <x v="72"/>
          </reference>
          <reference field="1" count="1" selected="0">
            <x v="547"/>
          </reference>
          <reference field="2" count="1">
            <x v="548"/>
          </reference>
        </references>
      </pivotArea>
    </format>
    <format dxfId="2389">
      <pivotArea dataOnly="0" labelOnly="1" fieldPosition="0">
        <references count="3">
          <reference field="0" count="1" selected="0">
            <x v="73"/>
          </reference>
          <reference field="1" count="1" selected="0">
            <x v="548"/>
          </reference>
          <reference field="2" count="1">
            <x v="549"/>
          </reference>
        </references>
      </pivotArea>
    </format>
    <format dxfId="2388">
      <pivotArea dataOnly="0" labelOnly="1" fieldPosition="0">
        <references count="3">
          <reference field="0" count="1" selected="0">
            <x v="74"/>
          </reference>
          <reference field="1" count="1" selected="0">
            <x v="549"/>
          </reference>
          <reference field="2" count="1">
            <x v="550"/>
          </reference>
        </references>
      </pivotArea>
    </format>
    <format dxfId="2387">
      <pivotArea dataOnly="0" labelOnly="1" fieldPosition="0">
        <references count="3">
          <reference field="0" count="1" selected="0">
            <x v="75"/>
          </reference>
          <reference field="1" count="1" selected="0">
            <x v="550"/>
          </reference>
          <reference field="2" count="1">
            <x v="551"/>
          </reference>
        </references>
      </pivotArea>
    </format>
    <format dxfId="2386">
      <pivotArea dataOnly="0" labelOnly="1" fieldPosition="0">
        <references count="3">
          <reference field="0" count="1" selected="0">
            <x v="76"/>
          </reference>
          <reference field="1" count="1" selected="0">
            <x v="551"/>
          </reference>
          <reference field="2" count="1">
            <x v="552"/>
          </reference>
        </references>
      </pivotArea>
    </format>
    <format dxfId="2385">
      <pivotArea dataOnly="0" labelOnly="1" fieldPosition="0">
        <references count="3">
          <reference field="0" count="1" selected="0">
            <x v="77"/>
          </reference>
          <reference field="1" count="1" selected="0">
            <x v="552"/>
          </reference>
          <reference field="2" count="1">
            <x v="553"/>
          </reference>
        </references>
      </pivotArea>
    </format>
    <format dxfId="2384">
      <pivotArea dataOnly="0" labelOnly="1" fieldPosition="0">
        <references count="3">
          <reference field="0" count="1" selected="0">
            <x v="78"/>
          </reference>
          <reference field="1" count="1" selected="0">
            <x v="553"/>
          </reference>
          <reference field="2" count="1">
            <x v="554"/>
          </reference>
        </references>
      </pivotArea>
    </format>
    <format dxfId="2383">
      <pivotArea dataOnly="0" labelOnly="1" fieldPosition="0">
        <references count="3">
          <reference field="0" count="1" selected="0">
            <x v="79"/>
          </reference>
          <reference field="1" count="1" selected="0">
            <x v="554"/>
          </reference>
          <reference field="2" count="1">
            <x v="555"/>
          </reference>
        </references>
      </pivotArea>
    </format>
    <format dxfId="2382">
      <pivotArea dataOnly="0" labelOnly="1" fieldPosition="0">
        <references count="3">
          <reference field="0" count="1" selected="0">
            <x v="80"/>
          </reference>
          <reference field="1" count="1" selected="0">
            <x v="555"/>
          </reference>
          <reference field="2" count="1">
            <x v="556"/>
          </reference>
        </references>
      </pivotArea>
    </format>
    <format dxfId="2381">
      <pivotArea dataOnly="0" labelOnly="1" fieldPosition="0">
        <references count="3">
          <reference field="0" count="1" selected="0">
            <x v="81"/>
          </reference>
          <reference field="1" count="1" selected="0">
            <x v="556"/>
          </reference>
          <reference field="2" count="1">
            <x v="557"/>
          </reference>
        </references>
      </pivotArea>
    </format>
    <format dxfId="2380">
      <pivotArea dataOnly="0" labelOnly="1" fieldPosition="0">
        <references count="3">
          <reference field="0" count="1" selected="0">
            <x v="82"/>
          </reference>
          <reference field="1" count="1" selected="0">
            <x v="557"/>
          </reference>
          <reference field="2" count="1">
            <x v="558"/>
          </reference>
        </references>
      </pivotArea>
    </format>
    <format dxfId="2379">
      <pivotArea dataOnly="0" labelOnly="1" fieldPosition="0">
        <references count="3">
          <reference field="0" count="1" selected="0">
            <x v="83"/>
          </reference>
          <reference field="1" count="1" selected="0">
            <x v="558"/>
          </reference>
          <reference field="2" count="1">
            <x v="559"/>
          </reference>
        </references>
      </pivotArea>
    </format>
    <format dxfId="2378">
      <pivotArea dataOnly="0" labelOnly="1" fieldPosition="0">
        <references count="3">
          <reference field="0" count="1" selected="0">
            <x v="84"/>
          </reference>
          <reference field="1" count="1" selected="0">
            <x v="559"/>
          </reference>
          <reference field="2" count="1">
            <x v="560"/>
          </reference>
        </references>
      </pivotArea>
    </format>
    <format dxfId="2377">
      <pivotArea dataOnly="0" labelOnly="1" fieldPosition="0">
        <references count="3">
          <reference field="0" count="1" selected="0">
            <x v="85"/>
          </reference>
          <reference field="1" count="1" selected="0">
            <x v="560"/>
          </reference>
          <reference field="2" count="1">
            <x v="561"/>
          </reference>
        </references>
      </pivotArea>
    </format>
    <format dxfId="2376">
      <pivotArea dataOnly="0" labelOnly="1" fieldPosition="0">
        <references count="3">
          <reference field="0" count="1" selected="0">
            <x v="86"/>
          </reference>
          <reference field="1" count="1" selected="0">
            <x v="561"/>
          </reference>
          <reference field="2" count="1">
            <x v="562"/>
          </reference>
        </references>
      </pivotArea>
    </format>
    <format dxfId="2375">
      <pivotArea dataOnly="0" labelOnly="1" fieldPosition="0">
        <references count="3">
          <reference field="0" count="1" selected="0">
            <x v="87"/>
          </reference>
          <reference field="1" count="1" selected="0">
            <x v="562"/>
          </reference>
          <reference field="2" count="1">
            <x v="563"/>
          </reference>
        </references>
      </pivotArea>
    </format>
    <format dxfId="2374">
      <pivotArea dataOnly="0" labelOnly="1" fieldPosition="0">
        <references count="3">
          <reference field="0" count="1" selected="0">
            <x v="88"/>
          </reference>
          <reference field="1" count="1" selected="0">
            <x v="563"/>
          </reference>
          <reference field="2" count="1">
            <x v="564"/>
          </reference>
        </references>
      </pivotArea>
    </format>
    <format dxfId="2373">
      <pivotArea dataOnly="0" labelOnly="1" fieldPosition="0">
        <references count="3">
          <reference field="0" count="1" selected="0">
            <x v="89"/>
          </reference>
          <reference field="1" count="1" selected="0">
            <x v="564"/>
          </reference>
          <reference field="2" count="1">
            <x v="565"/>
          </reference>
        </references>
      </pivotArea>
    </format>
    <format dxfId="2372">
      <pivotArea dataOnly="0" labelOnly="1" fieldPosition="0">
        <references count="3">
          <reference field="0" count="1" selected="0">
            <x v="90"/>
          </reference>
          <reference field="1" count="1" selected="0">
            <x v="565"/>
          </reference>
          <reference field="2" count="1">
            <x v="566"/>
          </reference>
        </references>
      </pivotArea>
    </format>
    <format dxfId="2371">
      <pivotArea dataOnly="0" labelOnly="1" fieldPosition="0">
        <references count="3">
          <reference field="0" count="1" selected="0">
            <x v="91"/>
          </reference>
          <reference field="1" count="1" selected="0">
            <x v="566"/>
          </reference>
          <reference field="2" count="1">
            <x v="567"/>
          </reference>
        </references>
      </pivotArea>
    </format>
    <format dxfId="2370">
      <pivotArea dataOnly="0" labelOnly="1" fieldPosition="0">
        <references count="3">
          <reference field="0" count="1" selected="0">
            <x v="92"/>
          </reference>
          <reference field="1" count="1" selected="0">
            <x v="567"/>
          </reference>
          <reference field="2" count="1">
            <x v="568"/>
          </reference>
        </references>
      </pivotArea>
    </format>
    <format dxfId="2369">
      <pivotArea dataOnly="0" labelOnly="1" fieldPosition="0">
        <references count="3">
          <reference field="0" count="1" selected="0">
            <x v="93"/>
          </reference>
          <reference field="1" count="1" selected="0">
            <x v="568"/>
          </reference>
          <reference field="2" count="1">
            <x v="569"/>
          </reference>
        </references>
      </pivotArea>
    </format>
    <format dxfId="2368">
      <pivotArea dataOnly="0" labelOnly="1" fieldPosition="0">
        <references count="3">
          <reference field="0" count="1" selected="0">
            <x v="94"/>
          </reference>
          <reference field="1" count="1" selected="0">
            <x v="569"/>
          </reference>
          <reference field="2" count="1">
            <x v="570"/>
          </reference>
        </references>
      </pivotArea>
    </format>
    <format dxfId="2367">
      <pivotArea dataOnly="0" labelOnly="1" fieldPosition="0">
        <references count="3">
          <reference field="0" count="1" selected="0">
            <x v="95"/>
          </reference>
          <reference field="1" count="1" selected="0">
            <x v="570"/>
          </reference>
          <reference field="2" count="1">
            <x v="571"/>
          </reference>
        </references>
      </pivotArea>
    </format>
    <format dxfId="2366">
      <pivotArea dataOnly="0" labelOnly="1" fieldPosition="0">
        <references count="3">
          <reference field="0" count="1" selected="0">
            <x v="96"/>
          </reference>
          <reference field="1" count="1" selected="0">
            <x v="571"/>
          </reference>
          <reference field="2" count="1">
            <x v="572"/>
          </reference>
        </references>
      </pivotArea>
    </format>
    <format dxfId="2365">
      <pivotArea dataOnly="0" labelOnly="1" fieldPosition="0">
        <references count="3">
          <reference field="0" count="1" selected="0">
            <x v="97"/>
          </reference>
          <reference field="1" count="1" selected="0">
            <x v="572"/>
          </reference>
          <reference field="2" count="1">
            <x v="573"/>
          </reference>
        </references>
      </pivotArea>
    </format>
    <format dxfId="2364">
      <pivotArea dataOnly="0" labelOnly="1" fieldPosition="0">
        <references count="3">
          <reference field="0" count="1" selected="0">
            <x v="98"/>
          </reference>
          <reference field="1" count="1" selected="0">
            <x v="573"/>
          </reference>
          <reference field="2" count="1">
            <x v="574"/>
          </reference>
        </references>
      </pivotArea>
    </format>
    <format dxfId="2363">
      <pivotArea dataOnly="0" labelOnly="1" fieldPosition="0">
        <references count="3">
          <reference field="0" count="1" selected="0">
            <x v="99"/>
          </reference>
          <reference field="1" count="1" selected="0">
            <x v="574"/>
          </reference>
          <reference field="2" count="1">
            <x v="575"/>
          </reference>
        </references>
      </pivotArea>
    </format>
    <format dxfId="2362">
      <pivotArea dataOnly="0" labelOnly="1" fieldPosition="0">
        <references count="3">
          <reference field="0" count="1" selected="0">
            <x v="100"/>
          </reference>
          <reference field="1" count="1" selected="0">
            <x v="575"/>
          </reference>
          <reference field="2" count="1">
            <x v="576"/>
          </reference>
        </references>
      </pivotArea>
    </format>
    <format dxfId="2361">
      <pivotArea dataOnly="0" labelOnly="1" fieldPosition="0">
        <references count="3">
          <reference field="0" count="1" selected="0">
            <x v="101"/>
          </reference>
          <reference field="1" count="1" selected="0">
            <x v="576"/>
          </reference>
          <reference field="2" count="1">
            <x v="577"/>
          </reference>
        </references>
      </pivotArea>
    </format>
    <format dxfId="2360">
      <pivotArea dataOnly="0" labelOnly="1" fieldPosition="0">
        <references count="3">
          <reference field="0" count="1" selected="0">
            <x v="102"/>
          </reference>
          <reference field="1" count="1" selected="0">
            <x v="577"/>
          </reference>
          <reference field="2" count="1">
            <x v="578"/>
          </reference>
        </references>
      </pivotArea>
    </format>
    <format dxfId="2359">
      <pivotArea dataOnly="0" labelOnly="1" fieldPosition="0">
        <references count="3">
          <reference field="0" count="1" selected="0">
            <x v="103"/>
          </reference>
          <reference field="1" count="1" selected="0">
            <x v="578"/>
          </reference>
          <reference field="2" count="1">
            <x v="579"/>
          </reference>
        </references>
      </pivotArea>
    </format>
    <format dxfId="2358">
      <pivotArea dataOnly="0" labelOnly="1" fieldPosition="0">
        <references count="3">
          <reference field="0" count="1" selected="0">
            <x v="104"/>
          </reference>
          <reference field="1" count="1" selected="0">
            <x v="579"/>
          </reference>
          <reference field="2" count="1">
            <x v="580"/>
          </reference>
        </references>
      </pivotArea>
    </format>
    <format dxfId="2357">
      <pivotArea dataOnly="0" labelOnly="1" fieldPosition="0">
        <references count="3">
          <reference field="0" count="1" selected="0">
            <x v="105"/>
          </reference>
          <reference field="1" count="1" selected="0">
            <x v="580"/>
          </reference>
          <reference field="2" count="1">
            <x v="581"/>
          </reference>
        </references>
      </pivotArea>
    </format>
    <format dxfId="2356">
      <pivotArea dataOnly="0" labelOnly="1" fieldPosition="0">
        <references count="3">
          <reference field="0" count="1" selected="0">
            <x v="106"/>
          </reference>
          <reference field="1" count="1" selected="0">
            <x v="581"/>
          </reference>
          <reference field="2" count="1">
            <x v="582"/>
          </reference>
        </references>
      </pivotArea>
    </format>
    <format dxfId="2355">
      <pivotArea dataOnly="0" labelOnly="1" fieldPosition="0">
        <references count="3">
          <reference field="0" count="1" selected="0">
            <x v="107"/>
          </reference>
          <reference field="1" count="1" selected="0">
            <x v="582"/>
          </reference>
          <reference field="2" count="1">
            <x v="583"/>
          </reference>
        </references>
      </pivotArea>
    </format>
    <format dxfId="2354">
      <pivotArea dataOnly="0" labelOnly="1" fieldPosition="0">
        <references count="3">
          <reference field="0" count="1" selected="0">
            <x v="108"/>
          </reference>
          <reference field="1" count="1" selected="0">
            <x v="583"/>
          </reference>
          <reference field="2" count="1">
            <x v="584"/>
          </reference>
        </references>
      </pivotArea>
    </format>
    <format dxfId="2353">
      <pivotArea dataOnly="0" labelOnly="1" fieldPosition="0">
        <references count="3">
          <reference field="0" count="1" selected="0">
            <x v="109"/>
          </reference>
          <reference field="1" count="1" selected="0">
            <x v="584"/>
          </reference>
          <reference field="2" count="1">
            <x v="585"/>
          </reference>
        </references>
      </pivotArea>
    </format>
    <format dxfId="2352">
      <pivotArea dataOnly="0" labelOnly="1" fieldPosition="0">
        <references count="3">
          <reference field="0" count="1" selected="0">
            <x v="110"/>
          </reference>
          <reference field="1" count="1" selected="0">
            <x v="585"/>
          </reference>
          <reference field="2" count="1">
            <x v="586"/>
          </reference>
        </references>
      </pivotArea>
    </format>
    <format dxfId="2351">
      <pivotArea dataOnly="0" labelOnly="1" fieldPosition="0">
        <references count="3">
          <reference field="0" count="1" selected="0">
            <x v="111"/>
          </reference>
          <reference field="1" count="1" selected="0">
            <x v="586"/>
          </reference>
          <reference field="2" count="1">
            <x v="587"/>
          </reference>
        </references>
      </pivotArea>
    </format>
    <format dxfId="2350">
      <pivotArea dataOnly="0" labelOnly="1" fieldPosition="0">
        <references count="3">
          <reference field="0" count="1" selected="0">
            <x v="112"/>
          </reference>
          <reference field="1" count="1" selected="0">
            <x v="587"/>
          </reference>
          <reference field="2" count="1">
            <x v="588"/>
          </reference>
        </references>
      </pivotArea>
    </format>
    <format dxfId="2349">
      <pivotArea dataOnly="0" labelOnly="1" fieldPosition="0">
        <references count="3">
          <reference field="0" count="1" selected="0">
            <x v="113"/>
          </reference>
          <reference field="1" count="1" selected="0">
            <x v="588"/>
          </reference>
          <reference field="2" count="1">
            <x v="589"/>
          </reference>
        </references>
      </pivotArea>
    </format>
    <format dxfId="2348">
      <pivotArea dataOnly="0" labelOnly="1" fieldPosition="0">
        <references count="3">
          <reference field="0" count="1" selected="0">
            <x v="114"/>
          </reference>
          <reference field="1" count="1" selected="0">
            <x v="589"/>
          </reference>
          <reference field="2" count="1">
            <x v="590"/>
          </reference>
        </references>
      </pivotArea>
    </format>
    <format dxfId="2347">
      <pivotArea dataOnly="0" labelOnly="1" fieldPosition="0">
        <references count="3">
          <reference field="0" count="1" selected="0">
            <x v="115"/>
          </reference>
          <reference field="1" count="1" selected="0">
            <x v="590"/>
          </reference>
          <reference field="2" count="1">
            <x v="591"/>
          </reference>
        </references>
      </pivotArea>
    </format>
    <format dxfId="2346">
      <pivotArea dataOnly="0" labelOnly="1" fieldPosition="0">
        <references count="3">
          <reference field="0" count="1" selected="0">
            <x v="116"/>
          </reference>
          <reference field="1" count="1" selected="0">
            <x v="591"/>
          </reference>
          <reference field="2" count="1">
            <x v="592"/>
          </reference>
        </references>
      </pivotArea>
    </format>
    <format dxfId="2345">
      <pivotArea dataOnly="0" labelOnly="1" fieldPosition="0">
        <references count="3">
          <reference field="0" count="1" selected="0">
            <x v="117"/>
          </reference>
          <reference field="1" count="1" selected="0">
            <x v="592"/>
          </reference>
          <reference field="2" count="1">
            <x v="593"/>
          </reference>
        </references>
      </pivotArea>
    </format>
    <format dxfId="2344">
      <pivotArea dataOnly="0" labelOnly="1" fieldPosition="0">
        <references count="3">
          <reference field="0" count="1" selected="0">
            <x v="118"/>
          </reference>
          <reference field="1" count="1" selected="0">
            <x v="593"/>
          </reference>
          <reference field="2" count="1">
            <x v="594"/>
          </reference>
        </references>
      </pivotArea>
    </format>
    <format dxfId="2343">
      <pivotArea dataOnly="0" labelOnly="1" fieldPosition="0">
        <references count="3">
          <reference field="0" count="1" selected="0">
            <x v="119"/>
          </reference>
          <reference field="1" count="1" selected="0">
            <x v="594"/>
          </reference>
          <reference field="2" count="1">
            <x v="595"/>
          </reference>
        </references>
      </pivotArea>
    </format>
    <format dxfId="2342">
      <pivotArea dataOnly="0" labelOnly="1" fieldPosition="0">
        <references count="3">
          <reference field="0" count="1" selected="0">
            <x v="120"/>
          </reference>
          <reference field="1" count="1" selected="0">
            <x v="595"/>
          </reference>
          <reference field="2" count="1">
            <x v="596"/>
          </reference>
        </references>
      </pivotArea>
    </format>
    <format dxfId="2341">
      <pivotArea dataOnly="0" labelOnly="1" fieldPosition="0">
        <references count="3">
          <reference field="0" count="1" selected="0">
            <x v="121"/>
          </reference>
          <reference field="1" count="1" selected="0">
            <x v="596"/>
          </reference>
          <reference field="2" count="1">
            <x v="597"/>
          </reference>
        </references>
      </pivotArea>
    </format>
    <format dxfId="2340">
      <pivotArea dataOnly="0" labelOnly="1" fieldPosition="0">
        <references count="3">
          <reference field="0" count="1" selected="0">
            <x v="122"/>
          </reference>
          <reference field="1" count="1" selected="0">
            <x v="597"/>
          </reference>
          <reference field="2" count="1">
            <x v="598"/>
          </reference>
        </references>
      </pivotArea>
    </format>
    <format dxfId="2339">
      <pivotArea dataOnly="0" labelOnly="1" fieldPosition="0">
        <references count="3">
          <reference field="0" count="1" selected="0">
            <x v="123"/>
          </reference>
          <reference field="1" count="1" selected="0">
            <x v="598"/>
          </reference>
          <reference field="2" count="1">
            <x v="599"/>
          </reference>
        </references>
      </pivotArea>
    </format>
    <format dxfId="2338">
      <pivotArea dataOnly="0" labelOnly="1" fieldPosition="0">
        <references count="3">
          <reference field="0" count="1" selected="0">
            <x v="124"/>
          </reference>
          <reference field="1" count="1" selected="0">
            <x v="599"/>
          </reference>
          <reference field="2" count="1">
            <x v="600"/>
          </reference>
        </references>
      </pivotArea>
    </format>
    <format dxfId="2337">
      <pivotArea dataOnly="0" labelOnly="1" fieldPosition="0">
        <references count="3">
          <reference field="0" count="1" selected="0">
            <x v="125"/>
          </reference>
          <reference field="1" count="1" selected="0">
            <x v="600"/>
          </reference>
          <reference field="2" count="1">
            <x v="601"/>
          </reference>
        </references>
      </pivotArea>
    </format>
    <format dxfId="2336">
      <pivotArea dataOnly="0" labelOnly="1" fieldPosition="0">
        <references count="3">
          <reference field="0" count="1" selected="0">
            <x v="126"/>
          </reference>
          <reference field="1" count="1" selected="0">
            <x v="601"/>
          </reference>
          <reference field="2" count="1">
            <x v="602"/>
          </reference>
        </references>
      </pivotArea>
    </format>
    <format dxfId="2335">
      <pivotArea dataOnly="0" labelOnly="1" fieldPosition="0">
        <references count="3">
          <reference field="0" count="1" selected="0">
            <x v="127"/>
          </reference>
          <reference field="1" count="1" selected="0">
            <x v="602"/>
          </reference>
          <reference field="2" count="1">
            <x v="603"/>
          </reference>
        </references>
      </pivotArea>
    </format>
    <format dxfId="2334">
      <pivotArea dataOnly="0" labelOnly="1" fieldPosition="0">
        <references count="3">
          <reference field="0" count="1" selected="0">
            <x v="128"/>
          </reference>
          <reference field="1" count="1" selected="0">
            <x v="603"/>
          </reference>
          <reference field="2" count="1">
            <x v="604"/>
          </reference>
        </references>
      </pivotArea>
    </format>
    <format dxfId="2333">
      <pivotArea dataOnly="0" labelOnly="1" fieldPosition="0">
        <references count="3">
          <reference field="0" count="1" selected="0">
            <x v="129"/>
          </reference>
          <reference field="1" count="1" selected="0">
            <x v="604"/>
          </reference>
          <reference field="2" count="1">
            <x v="605"/>
          </reference>
        </references>
      </pivotArea>
    </format>
    <format dxfId="2332">
      <pivotArea dataOnly="0" labelOnly="1" fieldPosition="0">
        <references count="3">
          <reference field="0" count="1" selected="0">
            <x v="130"/>
          </reference>
          <reference field="1" count="1" selected="0">
            <x v="605"/>
          </reference>
          <reference field="2" count="1">
            <x v="606"/>
          </reference>
        </references>
      </pivotArea>
    </format>
    <format dxfId="2331">
      <pivotArea dataOnly="0" labelOnly="1" fieldPosition="0">
        <references count="3">
          <reference field="0" count="1" selected="0">
            <x v="131"/>
          </reference>
          <reference field="1" count="1" selected="0">
            <x v="606"/>
          </reference>
          <reference field="2" count="1">
            <x v="607"/>
          </reference>
        </references>
      </pivotArea>
    </format>
    <format dxfId="2330">
      <pivotArea dataOnly="0" labelOnly="1" fieldPosition="0">
        <references count="3">
          <reference field="0" count="1" selected="0">
            <x v="132"/>
          </reference>
          <reference field="1" count="1" selected="0">
            <x v="607"/>
          </reference>
          <reference field="2" count="1">
            <x v="608"/>
          </reference>
        </references>
      </pivotArea>
    </format>
    <format dxfId="2329">
      <pivotArea dataOnly="0" labelOnly="1" fieldPosition="0">
        <references count="3">
          <reference field="0" count="1" selected="0">
            <x v="133"/>
          </reference>
          <reference field="1" count="1" selected="0">
            <x v="608"/>
          </reference>
          <reference field="2" count="1">
            <x v="609"/>
          </reference>
        </references>
      </pivotArea>
    </format>
    <format dxfId="2328">
      <pivotArea dataOnly="0" labelOnly="1" fieldPosition="0">
        <references count="3">
          <reference field="0" count="1" selected="0">
            <x v="134"/>
          </reference>
          <reference field="1" count="1" selected="0">
            <x v="609"/>
          </reference>
          <reference field="2" count="1">
            <x v="610"/>
          </reference>
        </references>
      </pivotArea>
    </format>
    <format dxfId="2327">
      <pivotArea dataOnly="0" labelOnly="1" fieldPosition="0">
        <references count="3">
          <reference field="0" count="1" selected="0">
            <x v="135"/>
          </reference>
          <reference field="1" count="1" selected="0">
            <x v="610"/>
          </reference>
          <reference field="2" count="1">
            <x v="611"/>
          </reference>
        </references>
      </pivotArea>
    </format>
    <format dxfId="2326">
      <pivotArea dataOnly="0" labelOnly="1" fieldPosition="0">
        <references count="3">
          <reference field="0" count="1" selected="0">
            <x v="136"/>
          </reference>
          <reference field="1" count="1" selected="0">
            <x v="611"/>
          </reference>
          <reference field="2" count="1">
            <x v="612"/>
          </reference>
        </references>
      </pivotArea>
    </format>
    <format dxfId="2325">
      <pivotArea dataOnly="0" labelOnly="1" fieldPosition="0">
        <references count="3">
          <reference field="0" count="1" selected="0">
            <x v="137"/>
          </reference>
          <reference field="1" count="1" selected="0">
            <x v="612"/>
          </reference>
          <reference field="2" count="1">
            <x v="613"/>
          </reference>
        </references>
      </pivotArea>
    </format>
    <format dxfId="2324">
      <pivotArea dataOnly="0" labelOnly="1" fieldPosition="0">
        <references count="3">
          <reference field="0" count="1" selected="0">
            <x v="138"/>
          </reference>
          <reference field="1" count="1" selected="0">
            <x v="613"/>
          </reference>
          <reference field="2" count="1">
            <x v="614"/>
          </reference>
        </references>
      </pivotArea>
    </format>
    <format dxfId="2323">
      <pivotArea dataOnly="0" labelOnly="1" fieldPosition="0">
        <references count="3">
          <reference field="0" count="1" selected="0">
            <x v="139"/>
          </reference>
          <reference field="1" count="1" selected="0">
            <x v="614"/>
          </reference>
          <reference field="2" count="1">
            <x v="615"/>
          </reference>
        </references>
      </pivotArea>
    </format>
    <format dxfId="2322">
      <pivotArea dataOnly="0" labelOnly="1" fieldPosition="0">
        <references count="3">
          <reference field="0" count="1" selected="0">
            <x v="140"/>
          </reference>
          <reference field="1" count="1" selected="0">
            <x v="615"/>
          </reference>
          <reference field="2" count="1">
            <x v="616"/>
          </reference>
        </references>
      </pivotArea>
    </format>
    <format dxfId="2321">
      <pivotArea dataOnly="0" labelOnly="1" fieldPosition="0">
        <references count="3">
          <reference field="0" count="1" selected="0">
            <x v="141"/>
          </reference>
          <reference field="1" count="1" selected="0">
            <x v="616"/>
          </reference>
          <reference field="2" count="1">
            <x v="617"/>
          </reference>
        </references>
      </pivotArea>
    </format>
    <format dxfId="2320">
      <pivotArea dataOnly="0" labelOnly="1" fieldPosition="0">
        <references count="3">
          <reference field="0" count="1" selected="0">
            <x v="142"/>
          </reference>
          <reference field="1" count="1" selected="0">
            <x v="617"/>
          </reference>
          <reference field="2" count="1">
            <x v="618"/>
          </reference>
        </references>
      </pivotArea>
    </format>
    <format dxfId="2319">
      <pivotArea dataOnly="0" labelOnly="1" fieldPosition="0">
        <references count="3">
          <reference field="0" count="1" selected="0">
            <x v="143"/>
          </reference>
          <reference field="1" count="1" selected="0">
            <x v="618"/>
          </reference>
          <reference field="2" count="1">
            <x v="619"/>
          </reference>
        </references>
      </pivotArea>
    </format>
    <format dxfId="2318">
      <pivotArea dataOnly="0" labelOnly="1" fieldPosition="0">
        <references count="3">
          <reference field="0" count="1" selected="0">
            <x v="144"/>
          </reference>
          <reference field="1" count="1" selected="0">
            <x v="619"/>
          </reference>
          <reference field="2" count="1">
            <x v="620"/>
          </reference>
        </references>
      </pivotArea>
    </format>
    <format dxfId="2317">
      <pivotArea dataOnly="0" labelOnly="1" fieldPosition="0">
        <references count="3">
          <reference field="0" count="1" selected="0">
            <x v="145"/>
          </reference>
          <reference field="1" count="1" selected="0">
            <x v="620"/>
          </reference>
          <reference field="2" count="1">
            <x v="621"/>
          </reference>
        </references>
      </pivotArea>
    </format>
    <format dxfId="2316">
      <pivotArea dataOnly="0" labelOnly="1" fieldPosition="0">
        <references count="3">
          <reference field="0" count="1" selected="0">
            <x v="146"/>
          </reference>
          <reference field="1" count="1" selected="0">
            <x v="621"/>
          </reference>
          <reference field="2" count="1">
            <x v="622"/>
          </reference>
        </references>
      </pivotArea>
    </format>
    <format dxfId="2315">
      <pivotArea dataOnly="0" labelOnly="1" fieldPosition="0">
        <references count="3">
          <reference field="0" count="1" selected="0">
            <x v="147"/>
          </reference>
          <reference field="1" count="1" selected="0">
            <x v="622"/>
          </reference>
          <reference field="2" count="1">
            <x v="623"/>
          </reference>
        </references>
      </pivotArea>
    </format>
    <format dxfId="2314">
      <pivotArea dataOnly="0" labelOnly="1" fieldPosition="0">
        <references count="3">
          <reference field="0" count="1" selected="0">
            <x v="148"/>
          </reference>
          <reference field="1" count="1" selected="0">
            <x v="623"/>
          </reference>
          <reference field="2" count="1">
            <x v="624"/>
          </reference>
        </references>
      </pivotArea>
    </format>
    <format dxfId="2313">
      <pivotArea dataOnly="0" labelOnly="1" fieldPosition="0">
        <references count="3">
          <reference field="0" count="1" selected="0">
            <x v="149"/>
          </reference>
          <reference field="1" count="1" selected="0">
            <x v="624"/>
          </reference>
          <reference field="2" count="1">
            <x v="625"/>
          </reference>
        </references>
      </pivotArea>
    </format>
    <format dxfId="2312">
      <pivotArea dataOnly="0" labelOnly="1" fieldPosition="0">
        <references count="3">
          <reference field="0" count="1" selected="0">
            <x v="150"/>
          </reference>
          <reference field="1" count="1" selected="0">
            <x v="625"/>
          </reference>
          <reference field="2" count="1">
            <x v="626"/>
          </reference>
        </references>
      </pivotArea>
    </format>
    <format dxfId="2311">
      <pivotArea dataOnly="0" labelOnly="1" fieldPosition="0">
        <references count="3">
          <reference field="0" count="1" selected="0">
            <x v="151"/>
          </reference>
          <reference field="1" count="1" selected="0">
            <x v="626"/>
          </reference>
          <reference field="2" count="1">
            <x v="627"/>
          </reference>
        </references>
      </pivotArea>
    </format>
    <format dxfId="2310">
      <pivotArea dataOnly="0" labelOnly="1" fieldPosition="0">
        <references count="3">
          <reference field="0" count="1" selected="0">
            <x v="152"/>
          </reference>
          <reference field="1" count="1" selected="0">
            <x v="627"/>
          </reference>
          <reference field="2" count="1">
            <x v="628"/>
          </reference>
        </references>
      </pivotArea>
    </format>
    <format dxfId="2309">
      <pivotArea dataOnly="0" labelOnly="1" fieldPosition="0">
        <references count="3">
          <reference field="0" count="1" selected="0">
            <x v="153"/>
          </reference>
          <reference field="1" count="1" selected="0">
            <x v="628"/>
          </reference>
          <reference field="2" count="1">
            <x v="629"/>
          </reference>
        </references>
      </pivotArea>
    </format>
    <format dxfId="2308">
      <pivotArea dataOnly="0" labelOnly="1" fieldPosition="0">
        <references count="3">
          <reference field="0" count="1" selected="0">
            <x v="154"/>
          </reference>
          <reference field="1" count="1" selected="0">
            <x v="629"/>
          </reference>
          <reference field="2" count="1">
            <x v="630"/>
          </reference>
        </references>
      </pivotArea>
    </format>
    <format dxfId="2307">
      <pivotArea dataOnly="0" labelOnly="1" fieldPosition="0">
        <references count="3">
          <reference field="0" count="1" selected="0">
            <x v="155"/>
          </reference>
          <reference field="1" count="1" selected="0">
            <x v="630"/>
          </reference>
          <reference field="2" count="1">
            <x v="631"/>
          </reference>
        </references>
      </pivotArea>
    </format>
    <format dxfId="2306">
      <pivotArea dataOnly="0" labelOnly="1" fieldPosition="0">
        <references count="3">
          <reference field="0" count="1" selected="0">
            <x v="156"/>
          </reference>
          <reference field="1" count="1" selected="0">
            <x v="631"/>
          </reference>
          <reference field="2" count="1">
            <x v="632"/>
          </reference>
        </references>
      </pivotArea>
    </format>
    <format dxfId="2305">
      <pivotArea dataOnly="0" labelOnly="1" fieldPosition="0">
        <references count="3">
          <reference field="0" count="1" selected="0">
            <x v="157"/>
          </reference>
          <reference field="1" count="1" selected="0">
            <x v="632"/>
          </reference>
          <reference field="2" count="1">
            <x v="633"/>
          </reference>
        </references>
      </pivotArea>
    </format>
    <format dxfId="2304">
      <pivotArea dataOnly="0" labelOnly="1" fieldPosition="0">
        <references count="3">
          <reference field="0" count="1" selected="0">
            <x v="158"/>
          </reference>
          <reference field="1" count="1" selected="0">
            <x v="633"/>
          </reference>
          <reference field="2" count="1">
            <x v="634"/>
          </reference>
        </references>
      </pivotArea>
    </format>
    <format dxfId="2303">
      <pivotArea dataOnly="0" labelOnly="1" fieldPosition="0">
        <references count="3">
          <reference field="0" count="1" selected="0">
            <x v="159"/>
          </reference>
          <reference field="1" count="1" selected="0">
            <x v="634"/>
          </reference>
          <reference field="2" count="1">
            <x v="635"/>
          </reference>
        </references>
      </pivotArea>
    </format>
    <format dxfId="2302">
      <pivotArea dataOnly="0" labelOnly="1" fieldPosition="0">
        <references count="3">
          <reference field="0" count="1" selected="0">
            <x v="160"/>
          </reference>
          <reference field="1" count="1" selected="0">
            <x v="635"/>
          </reference>
          <reference field="2" count="1">
            <x v="636"/>
          </reference>
        </references>
      </pivotArea>
    </format>
    <format dxfId="2301">
      <pivotArea dataOnly="0" labelOnly="1" fieldPosition="0">
        <references count="3">
          <reference field="0" count="1" selected="0">
            <x v="161"/>
          </reference>
          <reference field="1" count="1" selected="0">
            <x v="636"/>
          </reference>
          <reference field="2" count="1">
            <x v="637"/>
          </reference>
        </references>
      </pivotArea>
    </format>
    <format dxfId="2300">
      <pivotArea dataOnly="0" labelOnly="1" fieldPosition="0">
        <references count="3">
          <reference field="0" count="1" selected="0">
            <x v="162"/>
          </reference>
          <reference field="1" count="1" selected="0">
            <x v="637"/>
          </reference>
          <reference field="2" count="1">
            <x v="638"/>
          </reference>
        </references>
      </pivotArea>
    </format>
    <format dxfId="2299">
      <pivotArea dataOnly="0" labelOnly="1" fieldPosition="0">
        <references count="3">
          <reference field="0" count="1" selected="0">
            <x v="163"/>
          </reference>
          <reference field="1" count="1" selected="0">
            <x v="638"/>
          </reference>
          <reference field="2" count="1">
            <x v="639"/>
          </reference>
        </references>
      </pivotArea>
    </format>
    <format dxfId="2298">
      <pivotArea dataOnly="0" labelOnly="1" fieldPosition="0">
        <references count="3">
          <reference field="0" count="1" selected="0">
            <x v="164"/>
          </reference>
          <reference field="1" count="1" selected="0">
            <x v="639"/>
          </reference>
          <reference field="2" count="1">
            <x v="640"/>
          </reference>
        </references>
      </pivotArea>
    </format>
    <format dxfId="2297">
      <pivotArea dataOnly="0" labelOnly="1" fieldPosition="0">
        <references count="3">
          <reference field="0" count="1" selected="0">
            <x v="165"/>
          </reference>
          <reference field="1" count="1" selected="0">
            <x v="640"/>
          </reference>
          <reference field="2" count="1">
            <x v="641"/>
          </reference>
        </references>
      </pivotArea>
    </format>
    <format dxfId="2296">
      <pivotArea dataOnly="0" labelOnly="1" fieldPosition="0">
        <references count="3">
          <reference field="0" count="1" selected="0">
            <x v="166"/>
          </reference>
          <reference field="1" count="1" selected="0">
            <x v="641"/>
          </reference>
          <reference field="2" count="1">
            <x v="642"/>
          </reference>
        </references>
      </pivotArea>
    </format>
    <format dxfId="2295">
      <pivotArea dataOnly="0" labelOnly="1" fieldPosition="0">
        <references count="3">
          <reference field="0" count="1" selected="0">
            <x v="167"/>
          </reference>
          <reference field="1" count="1" selected="0">
            <x v="642"/>
          </reference>
          <reference field="2" count="1">
            <x v="643"/>
          </reference>
        </references>
      </pivotArea>
    </format>
    <format dxfId="2294">
      <pivotArea dataOnly="0" labelOnly="1" fieldPosition="0">
        <references count="3">
          <reference field="0" count="1" selected="0">
            <x v="168"/>
          </reference>
          <reference field="1" count="1" selected="0">
            <x v="643"/>
          </reference>
          <reference field="2" count="1">
            <x v="644"/>
          </reference>
        </references>
      </pivotArea>
    </format>
    <format dxfId="2293">
      <pivotArea dataOnly="0" labelOnly="1" fieldPosition="0">
        <references count="3">
          <reference field="0" count="1" selected="0">
            <x v="169"/>
          </reference>
          <reference field="1" count="1" selected="0">
            <x v="644"/>
          </reference>
          <reference field="2" count="1">
            <x v="645"/>
          </reference>
        </references>
      </pivotArea>
    </format>
    <format dxfId="2292">
      <pivotArea dataOnly="0" labelOnly="1" fieldPosition="0">
        <references count="3">
          <reference field="0" count="1" selected="0">
            <x v="170"/>
          </reference>
          <reference field="1" count="1" selected="0">
            <x v="645"/>
          </reference>
          <reference field="2" count="1">
            <x v="646"/>
          </reference>
        </references>
      </pivotArea>
    </format>
    <format dxfId="2291">
      <pivotArea dataOnly="0" labelOnly="1" fieldPosition="0">
        <references count="3">
          <reference field="0" count="1" selected="0">
            <x v="171"/>
          </reference>
          <reference field="1" count="1" selected="0">
            <x v="646"/>
          </reference>
          <reference field="2" count="1">
            <x v="647"/>
          </reference>
        </references>
      </pivotArea>
    </format>
    <format dxfId="2290">
      <pivotArea dataOnly="0" labelOnly="1" fieldPosition="0">
        <references count="3">
          <reference field="0" count="1" selected="0">
            <x v="172"/>
          </reference>
          <reference field="1" count="1" selected="0">
            <x v="647"/>
          </reference>
          <reference field="2" count="1">
            <x v="648"/>
          </reference>
        </references>
      </pivotArea>
    </format>
    <format dxfId="2289">
      <pivotArea dataOnly="0" labelOnly="1" fieldPosition="0">
        <references count="3">
          <reference field="0" count="1" selected="0">
            <x v="173"/>
          </reference>
          <reference field="1" count="1" selected="0">
            <x v="648"/>
          </reference>
          <reference field="2" count="1">
            <x v="649"/>
          </reference>
        </references>
      </pivotArea>
    </format>
    <format dxfId="2288">
      <pivotArea dataOnly="0" labelOnly="1" fieldPosition="0">
        <references count="3">
          <reference field="0" count="1" selected="0">
            <x v="174"/>
          </reference>
          <reference field="1" count="1" selected="0">
            <x v="649"/>
          </reference>
          <reference field="2" count="1">
            <x v="650"/>
          </reference>
        </references>
      </pivotArea>
    </format>
    <format dxfId="2287">
      <pivotArea dataOnly="0" labelOnly="1" fieldPosition="0">
        <references count="3">
          <reference field="0" count="1" selected="0">
            <x v="175"/>
          </reference>
          <reference field="1" count="1" selected="0">
            <x v="650"/>
          </reference>
          <reference field="2" count="1">
            <x v="651"/>
          </reference>
        </references>
      </pivotArea>
    </format>
    <format dxfId="2286">
      <pivotArea dataOnly="0" labelOnly="1" fieldPosition="0">
        <references count="3">
          <reference field="0" count="1" selected="0">
            <x v="176"/>
          </reference>
          <reference field="1" count="1" selected="0">
            <x v="651"/>
          </reference>
          <reference field="2" count="1">
            <x v="652"/>
          </reference>
        </references>
      </pivotArea>
    </format>
    <format dxfId="2285">
      <pivotArea dataOnly="0" labelOnly="1" fieldPosition="0">
        <references count="3">
          <reference field="0" count="1" selected="0">
            <x v="177"/>
          </reference>
          <reference field="1" count="1" selected="0">
            <x v="652"/>
          </reference>
          <reference field="2" count="1">
            <x v="653"/>
          </reference>
        </references>
      </pivotArea>
    </format>
    <format dxfId="2284">
      <pivotArea dataOnly="0" labelOnly="1" fieldPosition="0">
        <references count="3">
          <reference field="0" count="1" selected="0">
            <x v="178"/>
          </reference>
          <reference field="1" count="1" selected="0">
            <x v="653"/>
          </reference>
          <reference field="2" count="1">
            <x v="654"/>
          </reference>
        </references>
      </pivotArea>
    </format>
    <format dxfId="2283">
      <pivotArea dataOnly="0" labelOnly="1" fieldPosition="0">
        <references count="3">
          <reference field="0" count="1" selected="0">
            <x v="179"/>
          </reference>
          <reference field="1" count="1" selected="0">
            <x v="654"/>
          </reference>
          <reference field="2" count="1">
            <x v="655"/>
          </reference>
        </references>
      </pivotArea>
    </format>
    <format dxfId="2282">
      <pivotArea dataOnly="0" labelOnly="1" fieldPosition="0">
        <references count="3">
          <reference field="0" count="1" selected="0">
            <x v="180"/>
          </reference>
          <reference field="1" count="1" selected="0">
            <x v="655"/>
          </reference>
          <reference field="2" count="1">
            <x v="656"/>
          </reference>
        </references>
      </pivotArea>
    </format>
    <format dxfId="2281">
      <pivotArea dataOnly="0" labelOnly="1" fieldPosition="0">
        <references count="3">
          <reference field="0" count="1" selected="0">
            <x v="181"/>
          </reference>
          <reference field="1" count="1" selected="0">
            <x v="656"/>
          </reference>
          <reference field="2" count="1">
            <x v="657"/>
          </reference>
        </references>
      </pivotArea>
    </format>
    <format dxfId="2280">
      <pivotArea dataOnly="0" labelOnly="1" fieldPosition="0">
        <references count="3">
          <reference field="0" count="1" selected="0">
            <x v="182"/>
          </reference>
          <reference field="1" count="1" selected="0">
            <x v="657"/>
          </reference>
          <reference field="2" count="1">
            <x v="658"/>
          </reference>
        </references>
      </pivotArea>
    </format>
    <format dxfId="2279">
      <pivotArea dataOnly="0" labelOnly="1" fieldPosition="0">
        <references count="3">
          <reference field="0" count="1" selected="0">
            <x v="183"/>
          </reference>
          <reference field="1" count="1" selected="0">
            <x v="658"/>
          </reference>
          <reference field="2" count="1">
            <x v="659"/>
          </reference>
        </references>
      </pivotArea>
    </format>
    <format dxfId="2278">
      <pivotArea dataOnly="0" labelOnly="1" fieldPosition="0">
        <references count="3">
          <reference field="0" count="1" selected="0">
            <x v="184"/>
          </reference>
          <reference field="1" count="1" selected="0">
            <x v="659"/>
          </reference>
          <reference field="2" count="1">
            <x v="660"/>
          </reference>
        </references>
      </pivotArea>
    </format>
    <format dxfId="2277">
      <pivotArea dataOnly="0" labelOnly="1" fieldPosition="0">
        <references count="3">
          <reference field="0" count="1" selected="0">
            <x v="185"/>
          </reference>
          <reference field="1" count="1" selected="0">
            <x v="660"/>
          </reference>
          <reference field="2" count="1">
            <x v="661"/>
          </reference>
        </references>
      </pivotArea>
    </format>
    <format dxfId="2276">
      <pivotArea dataOnly="0" labelOnly="1" fieldPosition="0">
        <references count="3">
          <reference field="0" count="1" selected="0">
            <x v="186"/>
          </reference>
          <reference field="1" count="1" selected="0">
            <x v="661"/>
          </reference>
          <reference field="2" count="1">
            <x v="662"/>
          </reference>
        </references>
      </pivotArea>
    </format>
    <format dxfId="2275">
      <pivotArea dataOnly="0" labelOnly="1" fieldPosition="0">
        <references count="3">
          <reference field="0" count="1" selected="0">
            <x v="187"/>
          </reference>
          <reference field="1" count="1" selected="0">
            <x v="662"/>
          </reference>
          <reference field="2" count="1">
            <x v="663"/>
          </reference>
        </references>
      </pivotArea>
    </format>
    <format dxfId="2274">
      <pivotArea dataOnly="0" labelOnly="1" fieldPosition="0">
        <references count="3">
          <reference field="0" count="1" selected="0">
            <x v="188"/>
          </reference>
          <reference field="1" count="1" selected="0">
            <x v="663"/>
          </reference>
          <reference field="2" count="1">
            <x v="664"/>
          </reference>
        </references>
      </pivotArea>
    </format>
    <format dxfId="2273">
      <pivotArea dataOnly="0" labelOnly="1" fieldPosition="0">
        <references count="3">
          <reference field="0" count="1" selected="0">
            <x v="189"/>
          </reference>
          <reference field="1" count="1" selected="0">
            <x v="664"/>
          </reference>
          <reference field="2" count="1">
            <x v="665"/>
          </reference>
        </references>
      </pivotArea>
    </format>
    <format dxfId="2272">
      <pivotArea dataOnly="0" labelOnly="1" fieldPosition="0">
        <references count="3">
          <reference field="0" count="1" selected="0">
            <x v="190"/>
          </reference>
          <reference field="1" count="1" selected="0">
            <x v="665"/>
          </reference>
          <reference field="2" count="1">
            <x v="666"/>
          </reference>
        </references>
      </pivotArea>
    </format>
    <format dxfId="2271">
      <pivotArea dataOnly="0" labelOnly="1" fieldPosition="0">
        <references count="3">
          <reference field="0" count="1" selected="0">
            <x v="191"/>
          </reference>
          <reference field="1" count="1" selected="0">
            <x v="666"/>
          </reference>
          <reference field="2" count="1">
            <x v="667"/>
          </reference>
        </references>
      </pivotArea>
    </format>
    <format dxfId="2270">
      <pivotArea dataOnly="0" labelOnly="1" fieldPosition="0">
        <references count="3">
          <reference field="0" count="1" selected="0">
            <x v="192"/>
          </reference>
          <reference field="1" count="1" selected="0">
            <x v="667"/>
          </reference>
          <reference field="2" count="1">
            <x v="668"/>
          </reference>
        </references>
      </pivotArea>
    </format>
    <format dxfId="2269">
      <pivotArea dataOnly="0" labelOnly="1" fieldPosition="0">
        <references count="3">
          <reference field="0" count="1" selected="0">
            <x v="193"/>
          </reference>
          <reference field="1" count="1" selected="0">
            <x v="668"/>
          </reference>
          <reference field="2" count="1">
            <x v="669"/>
          </reference>
        </references>
      </pivotArea>
    </format>
    <format dxfId="2268">
      <pivotArea dataOnly="0" labelOnly="1" fieldPosition="0">
        <references count="3">
          <reference field="0" count="1" selected="0">
            <x v="194"/>
          </reference>
          <reference field="1" count="1" selected="0">
            <x v="669"/>
          </reference>
          <reference field="2" count="1">
            <x v="670"/>
          </reference>
        </references>
      </pivotArea>
    </format>
    <format dxfId="2267">
      <pivotArea dataOnly="0" labelOnly="1" fieldPosition="0">
        <references count="3">
          <reference field="0" count="1" selected="0">
            <x v="195"/>
          </reference>
          <reference field="1" count="1" selected="0">
            <x v="670"/>
          </reference>
          <reference field="2" count="1">
            <x v="671"/>
          </reference>
        </references>
      </pivotArea>
    </format>
    <format dxfId="2266">
      <pivotArea dataOnly="0" labelOnly="1" fieldPosition="0">
        <references count="3">
          <reference field="0" count="1" selected="0">
            <x v="196"/>
          </reference>
          <reference field="1" count="1" selected="0">
            <x v="671"/>
          </reference>
          <reference field="2" count="1">
            <x v="672"/>
          </reference>
        </references>
      </pivotArea>
    </format>
    <format dxfId="2265">
      <pivotArea dataOnly="0" labelOnly="1" fieldPosition="0">
        <references count="3">
          <reference field="0" count="1" selected="0">
            <x v="197"/>
          </reference>
          <reference field="1" count="1" selected="0">
            <x v="672"/>
          </reference>
          <reference field="2" count="1">
            <x v="673"/>
          </reference>
        </references>
      </pivotArea>
    </format>
    <format dxfId="2264">
      <pivotArea dataOnly="0" labelOnly="1" fieldPosition="0">
        <references count="3">
          <reference field="0" count="1" selected="0">
            <x v="198"/>
          </reference>
          <reference field="1" count="1" selected="0">
            <x v="673"/>
          </reference>
          <reference field="2" count="1">
            <x v="674"/>
          </reference>
        </references>
      </pivotArea>
    </format>
    <format dxfId="2263">
      <pivotArea dataOnly="0" labelOnly="1" fieldPosition="0">
        <references count="3">
          <reference field="0" count="1" selected="0">
            <x v="199"/>
          </reference>
          <reference field="1" count="1" selected="0">
            <x v="674"/>
          </reference>
          <reference field="2" count="1">
            <x v="675"/>
          </reference>
        </references>
      </pivotArea>
    </format>
    <format dxfId="2262">
      <pivotArea dataOnly="0" labelOnly="1" fieldPosition="0">
        <references count="3">
          <reference field="0" count="1" selected="0">
            <x v="200"/>
          </reference>
          <reference field="1" count="1" selected="0">
            <x v="675"/>
          </reference>
          <reference field="2" count="1">
            <x v="676"/>
          </reference>
        </references>
      </pivotArea>
    </format>
    <format dxfId="2261">
      <pivotArea dataOnly="0" labelOnly="1" fieldPosition="0">
        <references count="3">
          <reference field="0" count="1" selected="0">
            <x v="201"/>
          </reference>
          <reference field="1" count="1" selected="0">
            <x v="676"/>
          </reference>
          <reference field="2" count="1">
            <x v="677"/>
          </reference>
        </references>
      </pivotArea>
    </format>
    <format dxfId="2260">
      <pivotArea dataOnly="0" labelOnly="1" fieldPosition="0">
        <references count="3">
          <reference field="0" count="1" selected="0">
            <x v="202"/>
          </reference>
          <reference field="1" count="1" selected="0">
            <x v="677"/>
          </reference>
          <reference field="2" count="1">
            <x v="678"/>
          </reference>
        </references>
      </pivotArea>
    </format>
    <format dxfId="2259">
      <pivotArea dataOnly="0" labelOnly="1" fieldPosition="0">
        <references count="3">
          <reference field="0" count="1" selected="0">
            <x v="203"/>
          </reference>
          <reference field="1" count="1" selected="0">
            <x v="678"/>
          </reference>
          <reference field="2" count="1">
            <x v="679"/>
          </reference>
        </references>
      </pivotArea>
    </format>
    <format dxfId="2258">
      <pivotArea dataOnly="0" labelOnly="1" fieldPosition="0">
        <references count="3">
          <reference field="0" count="1" selected="0">
            <x v="204"/>
          </reference>
          <reference field="1" count="1" selected="0">
            <x v="679"/>
          </reference>
          <reference field="2" count="1">
            <x v="680"/>
          </reference>
        </references>
      </pivotArea>
    </format>
    <format dxfId="2257">
      <pivotArea dataOnly="0" labelOnly="1" fieldPosition="0">
        <references count="3">
          <reference field="0" count="1" selected="0">
            <x v="205"/>
          </reference>
          <reference field="1" count="1" selected="0">
            <x v="680"/>
          </reference>
          <reference field="2" count="1">
            <x v="681"/>
          </reference>
        </references>
      </pivotArea>
    </format>
    <format dxfId="2256">
      <pivotArea dataOnly="0" labelOnly="1" fieldPosition="0">
        <references count="3">
          <reference field="0" count="1" selected="0">
            <x v="206"/>
          </reference>
          <reference field="1" count="1" selected="0">
            <x v="681"/>
          </reference>
          <reference field="2" count="1">
            <x v="682"/>
          </reference>
        </references>
      </pivotArea>
    </format>
    <format dxfId="2255">
      <pivotArea dataOnly="0" labelOnly="1" fieldPosition="0">
        <references count="3">
          <reference field="0" count="1" selected="0">
            <x v="207"/>
          </reference>
          <reference field="1" count="1" selected="0">
            <x v="682"/>
          </reference>
          <reference field="2" count="1">
            <x v="683"/>
          </reference>
        </references>
      </pivotArea>
    </format>
    <format dxfId="2254">
      <pivotArea dataOnly="0" labelOnly="1" fieldPosition="0">
        <references count="3">
          <reference field="0" count="1" selected="0">
            <x v="208"/>
          </reference>
          <reference field="1" count="1" selected="0">
            <x v="683"/>
          </reference>
          <reference field="2" count="1">
            <x v="684"/>
          </reference>
        </references>
      </pivotArea>
    </format>
    <format dxfId="2253">
      <pivotArea dataOnly="0" labelOnly="1" fieldPosition="0">
        <references count="3">
          <reference field="0" count="1" selected="0">
            <x v="209"/>
          </reference>
          <reference field="1" count="1" selected="0">
            <x v="684"/>
          </reference>
          <reference field="2" count="1">
            <x v="685"/>
          </reference>
        </references>
      </pivotArea>
    </format>
    <format dxfId="2252">
      <pivotArea dataOnly="0" labelOnly="1" fieldPosition="0">
        <references count="3">
          <reference field="0" count="1" selected="0">
            <x v="210"/>
          </reference>
          <reference field="1" count="1" selected="0">
            <x v="685"/>
          </reference>
          <reference field="2" count="1">
            <x v="686"/>
          </reference>
        </references>
      </pivotArea>
    </format>
    <format dxfId="2251">
      <pivotArea dataOnly="0" labelOnly="1" fieldPosition="0">
        <references count="3">
          <reference field="0" count="1" selected="0">
            <x v="211"/>
          </reference>
          <reference field="1" count="1" selected="0">
            <x v="686"/>
          </reference>
          <reference field="2" count="1">
            <x v="687"/>
          </reference>
        </references>
      </pivotArea>
    </format>
    <format dxfId="2250">
      <pivotArea dataOnly="0" labelOnly="1" fieldPosition="0">
        <references count="3">
          <reference field="0" count="1" selected="0">
            <x v="212"/>
          </reference>
          <reference field="1" count="1" selected="0">
            <x v="687"/>
          </reference>
          <reference field="2" count="1">
            <x v="688"/>
          </reference>
        </references>
      </pivotArea>
    </format>
    <format dxfId="2249">
      <pivotArea dataOnly="0" labelOnly="1" fieldPosition="0">
        <references count="3">
          <reference field="0" count="1" selected="0">
            <x v="213"/>
          </reference>
          <reference field="1" count="1" selected="0">
            <x v="688"/>
          </reference>
          <reference field="2" count="1">
            <x v="689"/>
          </reference>
        </references>
      </pivotArea>
    </format>
    <format dxfId="2248">
      <pivotArea dataOnly="0" labelOnly="1" fieldPosition="0">
        <references count="3">
          <reference field="0" count="1" selected="0">
            <x v="214"/>
          </reference>
          <reference field="1" count="1" selected="0">
            <x v="689"/>
          </reference>
          <reference field="2" count="1">
            <x v="690"/>
          </reference>
        </references>
      </pivotArea>
    </format>
    <format dxfId="2247">
      <pivotArea dataOnly="0" labelOnly="1" fieldPosition="0">
        <references count="3">
          <reference field="0" count="1" selected="0">
            <x v="215"/>
          </reference>
          <reference field="1" count="1" selected="0">
            <x v="690"/>
          </reference>
          <reference field="2" count="1">
            <x v="691"/>
          </reference>
        </references>
      </pivotArea>
    </format>
    <format dxfId="2246">
      <pivotArea dataOnly="0" labelOnly="1" fieldPosition="0">
        <references count="3">
          <reference field="0" count="1" selected="0">
            <x v="216"/>
          </reference>
          <reference field="1" count="1" selected="0">
            <x v="691"/>
          </reference>
          <reference field="2" count="1">
            <x v="692"/>
          </reference>
        </references>
      </pivotArea>
    </format>
    <format dxfId="2245">
      <pivotArea dataOnly="0" labelOnly="1" fieldPosition="0">
        <references count="3">
          <reference field="0" count="1" selected="0">
            <x v="217"/>
          </reference>
          <reference field="1" count="1" selected="0">
            <x v="692"/>
          </reference>
          <reference field="2" count="1">
            <x v="693"/>
          </reference>
        </references>
      </pivotArea>
    </format>
    <format dxfId="2244">
      <pivotArea dataOnly="0" labelOnly="1" fieldPosition="0">
        <references count="3">
          <reference field="0" count="1" selected="0">
            <x v="218"/>
          </reference>
          <reference field="1" count="1" selected="0">
            <x v="693"/>
          </reference>
          <reference field="2" count="1">
            <x v="694"/>
          </reference>
        </references>
      </pivotArea>
    </format>
    <format dxfId="2243">
      <pivotArea dataOnly="0" labelOnly="1" fieldPosition="0">
        <references count="3">
          <reference field="0" count="1" selected="0">
            <x v="219"/>
          </reference>
          <reference field="1" count="1" selected="0">
            <x v="694"/>
          </reference>
          <reference field="2" count="1">
            <x v="695"/>
          </reference>
        </references>
      </pivotArea>
    </format>
    <format dxfId="2242">
      <pivotArea dataOnly="0" labelOnly="1" fieldPosition="0">
        <references count="3">
          <reference field="0" count="1" selected="0">
            <x v="220"/>
          </reference>
          <reference field="1" count="1" selected="0">
            <x v="695"/>
          </reference>
          <reference field="2" count="1">
            <x v="696"/>
          </reference>
        </references>
      </pivotArea>
    </format>
    <format dxfId="2241">
      <pivotArea dataOnly="0" labelOnly="1" fieldPosition="0">
        <references count="3">
          <reference field="0" count="1" selected="0">
            <x v="221"/>
          </reference>
          <reference field="1" count="1" selected="0">
            <x v="696"/>
          </reference>
          <reference field="2" count="1">
            <x v="697"/>
          </reference>
        </references>
      </pivotArea>
    </format>
    <format dxfId="2240">
      <pivotArea dataOnly="0" labelOnly="1" fieldPosition="0">
        <references count="3">
          <reference field="0" count="1" selected="0">
            <x v="222"/>
          </reference>
          <reference field="1" count="1" selected="0">
            <x v="697"/>
          </reference>
          <reference field="2" count="1">
            <x v="698"/>
          </reference>
        </references>
      </pivotArea>
    </format>
    <format dxfId="2239">
      <pivotArea dataOnly="0" labelOnly="1" fieldPosition="0">
        <references count="3">
          <reference field="0" count="1" selected="0">
            <x v="223"/>
          </reference>
          <reference field="1" count="1" selected="0">
            <x v="698"/>
          </reference>
          <reference field="2" count="1">
            <x v="699"/>
          </reference>
        </references>
      </pivotArea>
    </format>
    <format dxfId="2238">
      <pivotArea dataOnly="0" labelOnly="1" fieldPosition="0">
        <references count="3">
          <reference field="0" count="1" selected="0">
            <x v="224"/>
          </reference>
          <reference field="1" count="1" selected="0">
            <x v="699"/>
          </reference>
          <reference field="2" count="1">
            <x v="700"/>
          </reference>
        </references>
      </pivotArea>
    </format>
    <format dxfId="2237">
      <pivotArea dataOnly="0" labelOnly="1" fieldPosition="0">
        <references count="3">
          <reference field="0" count="1" selected="0">
            <x v="225"/>
          </reference>
          <reference field="1" count="1" selected="0">
            <x v="700"/>
          </reference>
          <reference field="2" count="1">
            <x v="701"/>
          </reference>
        </references>
      </pivotArea>
    </format>
    <format dxfId="2236">
      <pivotArea dataOnly="0" labelOnly="1" fieldPosition="0">
        <references count="3">
          <reference field="0" count="1" selected="0">
            <x v="226"/>
          </reference>
          <reference field="1" count="1" selected="0">
            <x v="701"/>
          </reference>
          <reference field="2" count="1">
            <x v="702"/>
          </reference>
        </references>
      </pivotArea>
    </format>
    <format dxfId="2235">
      <pivotArea dataOnly="0" labelOnly="1" fieldPosition="0">
        <references count="3">
          <reference field="0" count="1" selected="0">
            <x v="227"/>
          </reference>
          <reference field="1" count="1" selected="0">
            <x v="702"/>
          </reference>
          <reference field="2" count="1">
            <x v="703"/>
          </reference>
        </references>
      </pivotArea>
    </format>
    <format dxfId="2234">
      <pivotArea dataOnly="0" labelOnly="1" fieldPosition="0">
        <references count="3">
          <reference field="0" count="1" selected="0">
            <x v="228"/>
          </reference>
          <reference field="1" count="1" selected="0">
            <x v="703"/>
          </reference>
          <reference field="2" count="1">
            <x v="704"/>
          </reference>
        </references>
      </pivotArea>
    </format>
    <format dxfId="2233">
      <pivotArea dataOnly="0" labelOnly="1" fieldPosition="0">
        <references count="3">
          <reference field="0" count="1" selected="0">
            <x v="229"/>
          </reference>
          <reference field="1" count="1" selected="0">
            <x v="704"/>
          </reference>
          <reference field="2" count="1">
            <x v="705"/>
          </reference>
        </references>
      </pivotArea>
    </format>
    <format dxfId="2232">
      <pivotArea dataOnly="0" labelOnly="1" fieldPosition="0">
        <references count="3">
          <reference field="0" count="1" selected="0">
            <x v="230"/>
          </reference>
          <reference field="1" count="1" selected="0">
            <x v="705"/>
          </reference>
          <reference field="2" count="1">
            <x v="706"/>
          </reference>
        </references>
      </pivotArea>
    </format>
    <format dxfId="2231">
      <pivotArea dataOnly="0" labelOnly="1" fieldPosition="0">
        <references count="3">
          <reference field="0" count="1" selected="0">
            <x v="231"/>
          </reference>
          <reference field="1" count="1" selected="0">
            <x v="706"/>
          </reference>
          <reference field="2" count="1">
            <x v="707"/>
          </reference>
        </references>
      </pivotArea>
    </format>
    <format dxfId="2230">
      <pivotArea dataOnly="0" labelOnly="1" fieldPosition="0">
        <references count="3">
          <reference field="0" count="1" selected="0">
            <x v="232"/>
          </reference>
          <reference field="1" count="1" selected="0">
            <x v="707"/>
          </reference>
          <reference field="2" count="1">
            <x v="708"/>
          </reference>
        </references>
      </pivotArea>
    </format>
    <format dxfId="2229">
      <pivotArea dataOnly="0" labelOnly="1" fieldPosition="0">
        <references count="3">
          <reference field="0" count="1" selected="0">
            <x v="233"/>
          </reference>
          <reference field="1" count="1" selected="0">
            <x v="708"/>
          </reference>
          <reference field="2" count="1">
            <x v="709"/>
          </reference>
        </references>
      </pivotArea>
    </format>
    <format dxfId="2228">
      <pivotArea dataOnly="0" labelOnly="1" fieldPosition="0">
        <references count="3">
          <reference field="0" count="1" selected="0">
            <x v="234"/>
          </reference>
          <reference field="1" count="1" selected="0">
            <x v="709"/>
          </reference>
          <reference field="2" count="1">
            <x v="710"/>
          </reference>
        </references>
      </pivotArea>
    </format>
    <format dxfId="2227">
      <pivotArea dataOnly="0" labelOnly="1" fieldPosition="0">
        <references count="3">
          <reference field="0" count="1" selected="0">
            <x v="235"/>
          </reference>
          <reference field="1" count="1" selected="0">
            <x v="710"/>
          </reference>
          <reference field="2" count="1">
            <x v="711"/>
          </reference>
        </references>
      </pivotArea>
    </format>
    <format dxfId="2226">
      <pivotArea dataOnly="0" labelOnly="1" fieldPosition="0">
        <references count="3">
          <reference field="0" count="1" selected="0">
            <x v="236"/>
          </reference>
          <reference field="1" count="1" selected="0">
            <x v="711"/>
          </reference>
          <reference field="2" count="1">
            <x v="712"/>
          </reference>
        </references>
      </pivotArea>
    </format>
    <format dxfId="2225">
      <pivotArea dataOnly="0" labelOnly="1" fieldPosition="0">
        <references count="3">
          <reference field="0" count="1" selected="0">
            <x v="237"/>
          </reference>
          <reference field="1" count="1" selected="0">
            <x v="712"/>
          </reference>
          <reference field="2" count="1">
            <x v="713"/>
          </reference>
        </references>
      </pivotArea>
    </format>
    <format dxfId="2224">
      <pivotArea dataOnly="0" labelOnly="1" fieldPosition="0">
        <references count="3">
          <reference field="0" count="1" selected="0">
            <x v="238"/>
          </reference>
          <reference field="1" count="1" selected="0">
            <x v="713"/>
          </reference>
          <reference field="2" count="1">
            <x v="714"/>
          </reference>
        </references>
      </pivotArea>
    </format>
    <format dxfId="2223">
      <pivotArea dataOnly="0" labelOnly="1" fieldPosition="0">
        <references count="3">
          <reference field="0" count="1" selected="0">
            <x v="239"/>
          </reference>
          <reference field="1" count="1" selected="0">
            <x v="714"/>
          </reference>
          <reference field="2" count="1">
            <x v="715"/>
          </reference>
        </references>
      </pivotArea>
    </format>
    <format dxfId="2222">
      <pivotArea dataOnly="0" labelOnly="1" fieldPosition="0">
        <references count="3">
          <reference field="0" count="1" selected="0">
            <x v="240"/>
          </reference>
          <reference field="1" count="1" selected="0">
            <x v="715"/>
          </reference>
          <reference field="2" count="1">
            <x v="716"/>
          </reference>
        </references>
      </pivotArea>
    </format>
    <format dxfId="2221">
      <pivotArea dataOnly="0" labelOnly="1" fieldPosition="0">
        <references count="3">
          <reference field="0" count="1" selected="0">
            <x v="241"/>
          </reference>
          <reference field="1" count="1" selected="0">
            <x v="716"/>
          </reference>
          <reference field="2" count="1">
            <x v="717"/>
          </reference>
        </references>
      </pivotArea>
    </format>
    <format dxfId="2220">
      <pivotArea dataOnly="0" labelOnly="1" fieldPosition="0">
        <references count="3">
          <reference field="0" count="1" selected="0">
            <x v="242"/>
          </reference>
          <reference field="1" count="1" selected="0">
            <x v="717"/>
          </reference>
          <reference field="2" count="1">
            <x v="718"/>
          </reference>
        </references>
      </pivotArea>
    </format>
    <format dxfId="2219">
      <pivotArea dataOnly="0" labelOnly="1" fieldPosition="0">
        <references count="3">
          <reference field="0" count="1" selected="0">
            <x v="243"/>
          </reference>
          <reference field="1" count="1" selected="0">
            <x v="718"/>
          </reference>
          <reference field="2" count="1">
            <x v="719"/>
          </reference>
        </references>
      </pivotArea>
    </format>
    <format dxfId="2218">
      <pivotArea dataOnly="0" labelOnly="1" fieldPosition="0">
        <references count="3">
          <reference field="0" count="1" selected="0">
            <x v="244"/>
          </reference>
          <reference field="1" count="1" selected="0">
            <x v="719"/>
          </reference>
          <reference field="2" count="1">
            <x v="720"/>
          </reference>
        </references>
      </pivotArea>
    </format>
    <format dxfId="2217">
      <pivotArea dataOnly="0" labelOnly="1" fieldPosition="0">
        <references count="3">
          <reference field="0" count="1" selected="0">
            <x v="245"/>
          </reference>
          <reference field="1" count="1" selected="0">
            <x v="720"/>
          </reference>
          <reference field="2" count="1">
            <x v="721"/>
          </reference>
        </references>
      </pivotArea>
    </format>
    <format dxfId="2216">
      <pivotArea dataOnly="0" labelOnly="1" fieldPosition="0">
        <references count="3">
          <reference field="0" count="1" selected="0">
            <x v="246"/>
          </reference>
          <reference field="1" count="1" selected="0">
            <x v="721"/>
          </reference>
          <reference field="2" count="1">
            <x v="722"/>
          </reference>
        </references>
      </pivotArea>
    </format>
    <format dxfId="2215">
      <pivotArea dataOnly="0" labelOnly="1" fieldPosition="0">
        <references count="3">
          <reference field="0" count="1" selected="0">
            <x v="247"/>
          </reference>
          <reference field="1" count="1" selected="0">
            <x v="722"/>
          </reference>
          <reference field="2" count="1">
            <x v="723"/>
          </reference>
        </references>
      </pivotArea>
    </format>
    <format dxfId="2214">
      <pivotArea dataOnly="0" labelOnly="1" fieldPosition="0">
        <references count="3">
          <reference field="0" count="1" selected="0">
            <x v="248"/>
          </reference>
          <reference field="1" count="1" selected="0">
            <x v="723"/>
          </reference>
          <reference field="2" count="1">
            <x v="724"/>
          </reference>
        </references>
      </pivotArea>
    </format>
    <format dxfId="2213">
      <pivotArea dataOnly="0" labelOnly="1" fieldPosition="0">
        <references count="3">
          <reference field="0" count="1" selected="0">
            <x v="249"/>
          </reference>
          <reference field="1" count="1" selected="0">
            <x v="724"/>
          </reference>
          <reference field="2" count="1">
            <x v="725"/>
          </reference>
        </references>
      </pivotArea>
    </format>
    <format dxfId="2212">
      <pivotArea dataOnly="0" labelOnly="1" fieldPosition="0">
        <references count="3">
          <reference field="0" count="1" selected="0">
            <x v="250"/>
          </reference>
          <reference field="1" count="1" selected="0">
            <x v="725"/>
          </reference>
          <reference field="2" count="1">
            <x v="726"/>
          </reference>
        </references>
      </pivotArea>
    </format>
    <format dxfId="2211">
      <pivotArea dataOnly="0" labelOnly="1" fieldPosition="0">
        <references count="3">
          <reference field="0" count="1" selected="0">
            <x v="251"/>
          </reference>
          <reference field="1" count="1" selected="0">
            <x v="726"/>
          </reference>
          <reference field="2" count="1">
            <x v="727"/>
          </reference>
        </references>
      </pivotArea>
    </format>
    <format dxfId="2210">
      <pivotArea dataOnly="0" labelOnly="1" fieldPosition="0">
        <references count="3">
          <reference field="0" count="1" selected="0">
            <x v="252"/>
          </reference>
          <reference field="1" count="1" selected="0">
            <x v="727"/>
          </reference>
          <reference field="2" count="1">
            <x v="728"/>
          </reference>
        </references>
      </pivotArea>
    </format>
    <format dxfId="2209">
      <pivotArea dataOnly="0" labelOnly="1" fieldPosition="0">
        <references count="3">
          <reference field="0" count="1" selected="0">
            <x v="253"/>
          </reference>
          <reference field="1" count="1" selected="0">
            <x v="728"/>
          </reference>
          <reference field="2" count="1">
            <x v="729"/>
          </reference>
        </references>
      </pivotArea>
    </format>
    <format dxfId="2208">
      <pivotArea dataOnly="0" labelOnly="1" fieldPosition="0">
        <references count="3">
          <reference field="0" count="1" selected="0">
            <x v="254"/>
          </reference>
          <reference field="1" count="1" selected="0">
            <x v="729"/>
          </reference>
          <reference field="2" count="1">
            <x v="730"/>
          </reference>
        </references>
      </pivotArea>
    </format>
    <format dxfId="2207">
      <pivotArea dataOnly="0" labelOnly="1" fieldPosition="0">
        <references count="3">
          <reference field="0" count="1" selected="0">
            <x v="255"/>
          </reference>
          <reference field="1" count="1" selected="0">
            <x v="730"/>
          </reference>
          <reference field="2" count="1">
            <x v="731"/>
          </reference>
        </references>
      </pivotArea>
    </format>
    <format dxfId="2206">
      <pivotArea dataOnly="0" labelOnly="1" fieldPosition="0">
        <references count="3">
          <reference field="0" count="1" selected="0">
            <x v="256"/>
          </reference>
          <reference field="1" count="1" selected="0">
            <x v="731"/>
          </reference>
          <reference field="2" count="1">
            <x v="732"/>
          </reference>
        </references>
      </pivotArea>
    </format>
    <format dxfId="2205">
      <pivotArea dataOnly="0" labelOnly="1" fieldPosition="0">
        <references count="3">
          <reference field="0" count="1" selected="0">
            <x v="257"/>
          </reference>
          <reference field="1" count="1" selected="0">
            <x v="732"/>
          </reference>
          <reference field="2" count="1">
            <x v="733"/>
          </reference>
        </references>
      </pivotArea>
    </format>
    <format dxfId="2204">
      <pivotArea dataOnly="0" labelOnly="1" fieldPosition="0">
        <references count="3">
          <reference field="0" count="1" selected="0">
            <x v="258"/>
          </reference>
          <reference field="1" count="1" selected="0">
            <x v="733"/>
          </reference>
          <reference field="2" count="1">
            <x v="734"/>
          </reference>
        </references>
      </pivotArea>
    </format>
    <format dxfId="2203">
      <pivotArea dataOnly="0" labelOnly="1" fieldPosition="0">
        <references count="3">
          <reference field="0" count="1" selected="0">
            <x v="259"/>
          </reference>
          <reference field="1" count="1" selected="0">
            <x v="734"/>
          </reference>
          <reference field="2" count="1">
            <x v="735"/>
          </reference>
        </references>
      </pivotArea>
    </format>
    <format dxfId="2202">
      <pivotArea dataOnly="0" labelOnly="1" fieldPosition="0">
        <references count="3">
          <reference field="0" count="1" selected="0">
            <x v="260"/>
          </reference>
          <reference field="1" count="1" selected="0">
            <x v="735"/>
          </reference>
          <reference field="2" count="1">
            <x v="736"/>
          </reference>
        </references>
      </pivotArea>
    </format>
    <format dxfId="2201">
      <pivotArea dataOnly="0" labelOnly="1" fieldPosition="0">
        <references count="3">
          <reference field="0" count="1" selected="0">
            <x v="261"/>
          </reference>
          <reference field="1" count="1" selected="0">
            <x v="736"/>
          </reference>
          <reference field="2" count="1">
            <x v="737"/>
          </reference>
        </references>
      </pivotArea>
    </format>
    <format dxfId="2200">
      <pivotArea dataOnly="0" labelOnly="1" fieldPosition="0">
        <references count="3">
          <reference field="0" count="1" selected="0">
            <x v="262"/>
          </reference>
          <reference field="1" count="1" selected="0">
            <x v="737"/>
          </reference>
          <reference field="2" count="1">
            <x v="738"/>
          </reference>
        </references>
      </pivotArea>
    </format>
    <format dxfId="2199">
      <pivotArea dataOnly="0" labelOnly="1" fieldPosition="0">
        <references count="3">
          <reference field="0" count="1" selected="0">
            <x v="263"/>
          </reference>
          <reference field="1" count="1" selected="0">
            <x v="738"/>
          </reference>
          <reference field="2" count="1">
            <x v="739"/>
          </reference>
        </references>
      </pivotArea>
    </format>
    <format dxfId="2198">
      <pivotArea dataOnly="0" labelOnly="1" fieldPosition="0">
        <references count="3">
          <reference field="0" count="1" selected="0">
            <x v="264"/>
          </reference>
          <reference field="1" count="1" selected="0">
            <x v="739"/>
          </reference>
          <reference field="2" count="1">
            <x v="740"/>
          </reference>
        </references>
      </pivotArea>
    </format>
    <format dxfId="2197">
      <pivotArea dataOnly="0" labelOnly="1" fieldPosition="0">
        <references count="3">
          <reference field="0" count="1" selected="0">
            <x v="265"/>
          </reference>
          <reference field="1" count="1" selected="0">
            <x v="740"/>
          </reference>
          <reference field="2" count="1">
            <x v="741"/>
          </reference>
        </references>
      </pivotArea>
    </format>
    <format dxfId="2196">
      <pivotArea dataOnly="0" labelOnly="1" fieldPosition="0">
        <references count="3">
          <reference field="0" count="1" selected="0">
            <x v="266"/>
          </reference>
          <reference field="1" count="1" selected="0">
            <x v="741"/>
          </reference>
          <reference field="2" count="1">
            <x v="742"/>
          </reference>
        </references>
      </pivotArea>
    </format>
    <format dxfId="2195">
      <pivotArea dataOnly="0" labelOnly="1" fieldPosition="0">
        <references count="3">
          <reference field="0" count="1" selected="0">
            <x v="267"/>
          </reference>
          <reference field="1" count="1" selected="0">
            <x v="742"/>
          </reference>
          <reference field="2" count="1">
            <x v="743"/>
          </reference>
        </references>
      </pivotArea>
    </format>
    <format dxfId="2194">
      <pivotArea dataOnly="0" labelOnly="1" fieldPosition="0">
        <references count="3">
          <reference field="0" count="1" selected="0">
            <x v="268"/>
          </reference>
          <reference field="1" count="1" selected="0">
            <x v="743"/>
          </reference>
          <reference field="2" count="1">
            <x v="744"/>
          </reference>
        </references>
      </pivotArea>
    </format>
    <format dxfId="2193">
      <pivotArea dataOnly="0" labelOnly="1" fieldPosition="0">
        <references count="3">
          <reference field="0" count="1" selected="0">
            <x v="269"/>
          </reference>
          <reference field="1" count="1" selected="0">
            <x v="744"/>
          </reference>
          <reference field="2" count="1">
            <x v="745"/>
          </reference>
        </references>
      </pivotArea>
    </format>
    <format dxfId="2192">
      <pivotArea dataOnly="0" labelOnly="1" fieldPosition="0">
        <references count="3">
          <reference field="0" count="1" selected="0">
            <x v="270"/>
          </reference>
          <reference field="1" count="1" selected="0">
            <x v="745"/>
          </reference>
          <reference field="2" count="1">
            <x v="746"/>
          </reference>
        </references>
      </pivotArea>
    </format>
    <format dxfId="2191">
      <pivotArea dataOnly="0" labelOnly="1" fieldPosition="0">
        <references count="3">
          <reference field="0" count="1" selected="0">
            <x v="271"/>
          </reference>
          <reference field="1" count="1" selected="0">
            <x v="746"/>
          </reference>
          <reference field="2" count="1">
            <x v="747"/>
          </reference>
        </references>
      </pivotArea>
    </format>
    <format dxfId="2190">
      <pivotArea dataOnly="0" labelOnly="1" fieldPosition="0">
        <references count="3">
          <reference field="0" count="1" selected="0">
            <x v="272"/>
          </reference>
          <reference field="1" count="1" selected="0">
            <x v="747"/>
          </reference>
          <reference field="2" count="1">
            <x v="748"/>
          </reference>
        </references>
      </pivotArea>
    </format>
    <format dxfId="2189">
      <pivotArea dataOnly="0" labelOnly="1" fieldPosition="0">
        <references count="3">
          <reference field="0" count="1" selected="0">
            <x v="273"/>
          </reference>
          <reference field="1" count="1" selected="0">
            <x v="748"/>
          </reference>
          <reference field="2" count="1">
            <x v="749"/>
          </reference>
        </references>
      </pivotArea>
    </format>
    <format dxfId="2188">
      <pivotArea dataOnly="0" labelOnly="1" fieldPosition="0">
        <references count="3">
          <reference field="0" count="1" selected="0">
            <x v="274"/>
          </reference>
          <reference field="1" count="1" selected="0">
            <x v="749"/>
          </reference>
          <reference field="2" count="1">
            <x v="750"/>
          </reference>
        </references>
      </pivotArea>
    </format>
    <format dxfId="2187">
      <pivotArea dataOnly="0" labelOnly="1" fieldPosition="0">
        <references count="3">
          <reference field="0" count="1" selected="0">
            <x v="275"/>
          </reference>
          <reference field="1" count="1" selected="0">
            <x v="750"/>
          </reference>
          <reference field="2" count="1">
            <x v="751"/>
          </reference>
        </references>
      </pivotArea>
    </format>
    <format dxfId="2186">
      <pivotArea dataOnly="0" labelOnly="1" fieldPosition="0">
        <references count="3">
          <reference field="0" count="1" selected="0">
            <x v="276"/>
          </reference>
          <reference field="1" count="1" selected="0">
            <x v="751"/>
          </reference>
          <reference field="2" count="1">
            <x v="752"/>
          </reference>
        </references>
      </pivotArea>
    </format>
    <format dxfId="2185">
      <pivotArea dataOnly="0" labelOnly="1" fieldPosition="0">
        <references count="3">
          <reference field="0" count="1" selected="0">
            <x v="277"/>
          </reference>
          <reference field="1" count="1" selected="0">
            <x v="752"/>
          </reference>
          <reference field="2" count="1">
            <x v="753"/>
          </reference>
        </references>
      </pivotArea>
    </format>
    <format dxfId="2184">
      <pivotArea dataOnly="0" labelOnly="1" fieldPosition="0">
        <references count="3">
          <reference field="0" count="1" selected="0">
            <x v="278"/>
          </reference>
          <reference field="1" count="1" selected="0">
            <x v="753"/>
          </reference>
          <reference field="2" count="1">
            <x v="754"/>
          </reference>
        </references>
      </pivotArea>
    </format>
    <format dxfId="2183">
      <pivotArea dataOnly="0" labelOnly="1" fieldPosition="0">
        <references count="3">
          <reference field="0" count="1" selected="0">
            <x v="279"/>
          </reference>
          <reference field="1" count="1" selected="0">
            <x v="754"/>
          </reference>
          <reference field="2" count="1">
            <x v="755"/>
          </reference>
        </references>
      </pivotArea>
    </format>
    <format dxfId="2182">
      <pivotArea dataOnly="0" labelOnly="1" fieldPosition="0">
        <references count="3">
          <reference field="0" count="1" selected="0">
            <x v="280"/>
          </reference>
          <reference field="1" count="1" selected="0">
            <x v="755"/>
          </reference>
          <reference field="2" count="1">
            <x v="756"/>
          </reference>
        </references>
      </pivotArea>
    </format>
    <format dxfId="2181">
      <pivotArea dataOnly="0" labelOnly="1" fieldPosition="0">
        <references count="3">
          <reference field="0" count="1" selected="0">
            <x v="281"/>
          </reference>
          <reference field="1" count="1" selected="0">
            <x v="756"/>
          </reference>
          <reference field="2" count="1">
            <x v="757"/>
          </reference>
        </references>
      </pivotArea>
    </format>
    <format dxfId="2180">
      <pivotArea dataOnly="0" labelOnly="1" fieldPosition="0">
        <references count="3">
          <reference field="0" count="1" selected="0">
            <x v="282"/>
          </reference>
          <reference field="1" count="1" selected="0">
            <x v="757"/>
          </reference>
          <reference field="2" count="1">
            <x v="758"/>
          </reference>
        </references>
      </pivotArea>
    </format>
    <format dxfId="2179">
      <pivotArea dataOnly="0" labelOnly="1" fieldPosition="0">
        <references count="3">
          <reference field="0" count="1" selected="0">
            <x v="283"/>
          </reference>
          <reference field="1" count="1" selected="0">
            <x v="758"/>
          </reference>
          <reference field="2" count="1">
            <x v="759"/>
          </reference>
        </references>
      </pivotArea>
    </format>
    <format dxfId="2178">
      <pivotArea dataOnly="0" labelOnly="1" fieldPosition="0">
        <references count="3">
          <reference field="0" count="1" selected="0">
            <x v="284"/>
          </reference>
          <reference field="1" count="1" selected="0">
            <x v="759"/>
          </reference>
          <reference field="2" count="1">
            <x v="760"/>
          </reference>
        </references>
      </pivotArea>
    </format>
    <format dxfId="2177">
      <pivotArea dataOnly="0" labelOnly="1" fieldPosition="0">
        <references count="3">
          <reference field="0" count="1" selected="0">
            <x v="285"/>
          </reference>
          <reference field="1" count="1" selected="0">
            <x v="760"/>
          </reference>
          <reference field="2" count="1">
            <x v="761"/>
          </reference>
        </references>
      </pivotArea>
    </format>
    <format dxfId="2176">
      <pivotArea dataOnly="0" labelOnly="1" fieldPosition="0">
        <references count="3">
          <reference field="0" count="1" selected="0">
            <x v="286"/>
          </reference>
          <reference field="1" count="1" selected="0">
            <x v="761"/>
          </reference>
          <reference field="2" count="1">
            <x v="762"/>
          </reference>
        </references>
      </pivotArea>
    </format>
    <format dxfId="2175">
      <pivotArea dataOnly="0" labelOnly="1" fieldPosition="0">
        <references count="3">
          <reference field="0" count="1" selected="0">
            <x v="287"/>
          </reference>
          <reference field="1" count="1" selected="0">
            <x v="762"/>
          </reference>
          <reference field="2" count="1">
            <x v="763"/>
          </reference>
        </references>
      </pivotArea>
    </format>
    <format dxfId="2174">
      <pivotArea dataOnly="0" labelOnly="1" fieldPosition="0">
        <references count="3">
          <reference field="0" count="1" selected="0">
            <x v="288"/>
          </reference>
          <reference field="1" count="1" selected="0">
            <x v="763"/>
          </reference>
          <reference field="2" count="1">
            <x v="764"/>
          </reference>
        </references>
      </pivotArea>
    </format>
    <format dxfId="2173">
      <pivotArea dataOnly="0" labelOnly="1" fieldPosition="0">
        <references count="3">
          <reference field="0" count="1" selected="0">
            <x v="289"/>
          </reference>
          <reference field="1" count="1" selected="0">
            <x v="764"/>
          </reference>
          <reference field="2" count="1">
            <x v="765"/>
          </reference>
        </references>
      </pivotArea>
    </format>
    <format dxfId="2172">
      <pivotArea dataOnly="0" labelOnly="1" fieldPosition="0">
        <references count="3">
          <reference field="0" count="1" selected="0">
            <x v="290"/>
          </reference>
          <reference field="1" count="1" selected="0">
            <x v="765"/>
          </reference>
          <reference field="2" count="1">
            <x v="766"/>
          </reference>
        </references>
      </pivotArea>
    </format>
    <format dxfId="2171">
      <pivotArea dataOnly="0" labelOnly="1" fieldPosition="0">
        <references count="3">
          <reference field="0" count="1" selected="0">
            <x v="291"/>
          </reference>
          <reference field="1" count="1" selected="0">
            <x v="766"/>
          </reference>
          <reference field="2" count="1">
            <x v="767"/>
          </reference>
        </references>
      </pivotArea>
    </format>
    <format dxfId="2170">
      <pivotArea dataOnly="0" labelOnly="1" fieldPosition="0">
        <references count="3">
          <reference field="0" count="1" selected="0">
            <x v="292"/>
          </reference>
          <reference field="1" count="1" selected="0">
            <x v="767"/>
          </reference>
          <reference field="2" count="1">
            <x v="768"/>
          </reference>
        </references>
      </pivotArea>
    </format>
    <format dxfId="2169">
      <pivotArea dataOnly="0" labelOnly="1" fieldPosition="0">
        <references count="3">
          <reference field="0" count="1" selected="0">
            <x v="293"/>
          </reference>
          <reference field="1" count="1" selected="0">
            <x v="768"/>
          </reference>
          <reference field="2" count="1">
            <x v="769"/>
          </reference>
        </references>
      </pivotArea>
    </format>
    <format dxfId="2168">
      <pivotArea dataOnly="0" labelOnly="1" fieldPosition="0">
        <references count="3">
          <reference field="0" count="1" selected="0">
            <x v="294"/>
          </reference>
          <reference field="1" count="1" selected="0">
            <x v="769"/>
          </reference>
          <reference field="2" count="1">
            <x v="770"/>
          </reference>
        </references>
      </pivotArea>
    </format>
    <format dxfId="2167">
      <pivotArea dataOnly="0" labelOnly="1" fieldPosition="0">
        <references count="3">
          <reference field="0" count="1" selected="0">
            <x v="295"/>
          </reference>
          <reference field="1" count="1" selected="0">
            <x v="770"/>
          </reference>
          <reference field="2" count="1">
            <x v="771"/>
          </reference>
        </references>
      </pivotArea>
    </format>
    <format dxfId="2166">
      <pivotArea dataOnly="0" labelOnly="1" fieldPosition="0">
        <references count="3">
          <reference field="0" count="1" selected="0">
            <x v="296"/>
          </reference>
          <reference field="1" count="1" selected="0">
            <x v="771"/>
          </reference>
          <reference field="2" count="1">
            <x v="772"/>
          </reference>
        </references>
      </pivotArea>
    </format>
    <format dxfId="2165">
      <pivotArea dataOnly="0" labelOnly="1" fieldPosition="0">
        <references count="3">
          <reference field="0" count="1" selected="0">
            <x v="297"/>
          </reference>
          <reference field="1" count="1" selected="0">
            <x v="772"/>
          </reference>
          <reference field="2" count="1">
            <x v="773"/>
          </reference>
        </references>
      </pivotArea>
    </format>
    <format dxfId="2164">
      <pivotArea dataOnly="0" labelOnly="1" fieldPosition="0">
        <references count="3">
          <reference field="0" count="1" selected="0">
            <x v="298"/>
          </reference>
          <reference field="1" count="1" selected="0">
            <x v="773"/>
          </reference>
          <reference field="2" count="1">
            <x v="774"/>
          </reference>
        </references>
      </pivotArea>
    </format>
    <format dxfId="2163">
      <pivotArea dataOnly="0" labelOnly="1" fieldPosition="0">
        <references count="3">
          <reference field="0" count="1" selected="0">
            <x v="299"/>
          </reference>
          <reference field="1" count="1" selected="0">
            <x v="774"/>
          </reference>
          <reference field="2" count="1">
            <x v="775"/>
          </reference>
        </references>
      </pivotArea>
    </format>
    <format dxfId="2162">
      <pivotArea dataOnly="0" labelOnly="1" fieldPosition="0">
        <references count="3">
          <reference field="0" count="1" selected="0">
            <x v="300"/>
          </reference>
          <reference field="1" count="1" selected="0">
            <x v="775"/>
          </reference>
          <reference field="2" count="1">
            <x v="776"/>
          </reference>
        </references>
      </pivotArea>
    </format>
    <format dxfId="2161">
      <pivotArea dataOnly="0" labelOnly="1" fieldPosition="0">
        <references count="3">
          <reference field="0" count="1" selected="0">
            <x v="301"/>
          </reference>
          <reference field="1" count="1" selected="0">
            <x v="776"/>
          </reference>
          <reference field="2" count="1">
            <x v="777"/>
          </reference>
        </references>
      </pivotArea>
    </format>
    <format dxfId="2160">
      <pivotArea dataOnly="0" labelOnly="1" fieldPosition="0">
        <references count="3">
          <reference field="0" count="1" selected="0">
            <x v="302"/>
          </reference>
          <reference field="1" count="1" selected="0">
            <x v="777"/>
          </reference>
          <reference field="2" count="1">
            <x v="778"/>
          </reference>
        </references>
      </pivotArea>
    </format>
    <format dxfId="2159">
      <pivotArea dataOnly="0" labelOnly="1" fieldPosition="0">
        <references count="3">
          <reference field="0" count="1" selected="0">
            <x v="303"/>
          </reference>
          <reference field="1" count="1" selected="0">
            <x v="778"/>
          </reference>
          <reference field="2" count="1">
            <x v="779"/>
          </reference>
        </references>
      </pivotArea>
    </format>
    <format dxfId="2158">
      <pivotArea dataOnly="0" labelOnly="1" fieldPosition="0">
        <references count="3">
          <reference field="0" count="1" selected="0">
            <x v="304"/>
          </reference>
          <reference field="1" count="1" selected="0">
            <x v="779"/>
          </reference>
          <reference field="2" count="1">
            <x v="780"/>
          </reference>
        </references>
      </pivotArea>
    </format>
    <format dxfId="2157">
      <pivotArea dataOnly="0" labelOnly="1" fieldPosition="0">
        <references count="3">
          <reference field="0" count="1" selected="0">
            <x v="305"/>
          </reference>
          <reference field="1" count="1" selected="0">
            <x v="780"/>
          </reference>
          <reference field="2" count="1">
            <x v="781"/>
          </reference>
        </references>
      </pivotArea>
    </format>
    <format dxfId="2156">
      <pivotArea dataOnly="0" labelOnly="1" fieldPosition="0">
        <references count="3">
          <reference field="0" count="1" selected="0">
            <x v="306"/>
          </reference>
          <reference field="1" count="1" selected="0">
            <x v="781"/>
          </reference>
          <reference field="2" count="1">
            <x v="782"/>
          </reference>
        </references>
      </pivotArea>
    </format>
    <format dxfId="2155">
      <pivotArea dataOnly="0" labelOnly="1" fieldPosition="0">
        <references count="3">
          <reference field="0" count="1" selected="0">
            <x v="307"/>
          </reference>
          <reference field="1" count="1" selected="0">
            <x v="782"/>
          </reference>
          <reference field="2" count="1">
            <x v="783"/>
          </reference>
        </references>
      </pivotArea>
    </format>
    <format dxfId="2154">
      <pivotArea dataOnly="0" labelOnly="1" fieldPosition="0">
        <references count="3">
          <reference field="0" count="1" selected="0">
            <x v="308"/>
          </reference>
          <reference field="1" count="1" selected="0">
            <x v="783"/>
          </reference>
          <reference field="2" count="1">
            <x v="784"/>
          </reference>
        </references>
      </pivotArea>
    </format>
    <format dxfId="2153">
      <pivotArea dataOnly="0" labelOnly="1" fieldPosition="0">
        <references count="3">
          <reference field="0" count="1" selected="0">
            <x v="309"/>
          </reference>
          <reference field="1" count="1" selected="0">
            <x v="784"/>
          </reference>
          <reference field="2" count="1">
            <x v="785"/>
          </reference>
        </references>
      </pivotArea>
    </format>
    <format dxfId="2152">
      <pivotArea dataOnly="0" labelOnly="1" fieldPosition="0">
        <references count="3">
          <reference field="0" count="1" selected="0">
            <x v="310"/>
          </reference>
          <reference field="1" count="1" selected="0">
            <x v="785"/>
          </reference>
          <reference field="2" count="1">
            <x v="786"/>
          </reference>
        </references>
      </pivotArea>
    </format>
    <format dxfId="2151">
      <pivotArea dataOnly="0" labelOnly="1" fieldPosition="0">
        <references count="3">
          <reference field="0" count="1" selected="0">
            <x v="311"/>
          </reference>
          <reference field="1" count="1" selected="0">
            <x v="786"/>
          </reference>
          <reference field="2" count="1">
            <x v="787"/>
          </reference>
        </references>
      </pivotArea>
    </format>
    <format dxfId="2150">
      <pivotArea dataOnly="0" labelOnly="1" fieldPosition="0">
        <references count="3">
          <reference field="0" count="1" selected="0">
            <x v="312"/>
          </reference>
          <reference field="1" count="1" selected="0">
            <x v="787"/>
          </reference>
          <reference field="2" count="1">
            <x v="788"/>
          </reference>
        </references>
      </pivotArea>
    </format>
    <format dxfId="2149">
      <pivotArea dataOnly="0" labelOnly="1" fieldPosition="0">
        <references count="3">
          <reference field="0" count="1" selected="0">
            <x v="313"/>
          </reference>
          <reference field="1" count="1" selected="0">
            <x v="788"/>
          </reference>
          <reference field="2" count="1">
            <x v="789"/>
          </reference>
        </references>
      </pivotArea>
    </format>
    <format dxfId="2148">
      <pivotArea dataOnly="0" labelOnly="1" fieldPosition="0">
        <references count="3">
          <reference field="0" count="1" selected="0">
            <x v="314"/>
          </reference>
          <reference field="1" count="1" selected="0">
            <x v="789"/>
          </reference>
          <reference field="2" count="1">
            <x v="790"/>
          </reference>
        </references>
      </pivotArea>
    </format>
    <format dxfId="2147">
      <pivotArea dataOnly="0" labelOnly="1" fieldPosition="0">
        <references count="3">
          <reference field="0" count="1" selected="0">
            <x v="315"/>
          </reference>
          <reference field="1" count="1" selected="0">
            <x v="790"/>
          </reference>
          <reference field="2" count="1">
            <x v="791"/>
          </reference>
        </references>
      </pivotArea>
    </format>
    <format dxfId="2146">
      <pivotArea dataOnly="0" labelOnly="1" fieldPosition="0">
        <references count="3">
          <reference field="0" count="1" selected="0">
            <x v="316"/>
          </reference>
          <reference field="1" count="1" selected="0">
            <x v="791"/>
          </reference>
          <reference field="2" count="1">
            <x v="792"/>
          </reference>
        </references>
      </pivotArea>
    </format>
    <format dxfId="2145">
      <pivotArea dataOnly="0" labelOnly="1" fieldPosition="0">
        <references count="3">
          <reference field="0" count="1" selected="0">
            <x v="317"/>
          </reference>
          <reference field="1" count="1" selected="0">
            <x v="792"/>
          </reference>
          <reference field="2" count="1">
            <x v="793"/>
          </reference>
        </references>
      </pivotArea>
    </format>
    <format dxfId="2144">
      <pivotArea dataOnly="0" labelOnly="1" fieldPosition="0">
        <references count="3">
          <reference field="0" count="1" selected="0">
            <x v="318"/>
          </reference>
          <reference field="1" count="1" selected="0">
            <x v="793"/>
          </reference>
          <reference field="2" count="1">
            <x v="794"/>
          </reference>
        </references>
      </pivotArea>
    </format>
    <format dxfId="2143">
      <pivotArea dataOnly="0" labelOnly="1" fieldPosition="0">
        <references count="3">
          <reference field="0" count="1" selected="0">
            <x v="319"/>
          </reference>
          <reference field="1" count="1" selected="0">
            <x v="794"/>
          </reference>
          <reference field="2" count="1">
            <x v="795"/>
          </reference>
        </references>
      </pivotArea>
    </format>
    <format dxfId="2142">
      <pivotArea dataOnly="0" labelOnly="1" fieldPosition="0">
        <references count="3">
          <reference field="0" count="1" selected="0">
            <x v="320"/>
          </reference>
          <reference field="1" count="1" selected="0">
            <x v="795"/>
          </reference>
          <reference field="2" count="1">
            <x v="796"/>
          </reference>
        </references>
      </pivotArea>
    </format>
    <format dxfId="2141">
      <pivotArea dataOnly="0" labelOnly="1" fieldPosition="0">
        <references count="3">
          <reference field="0" count="1" selected="0">
            <x v="321"/>
          </reference>
          <reference field="1" count="1" selected="0">
            <x v="796"/>
          </reference>
          <reference field="2" count="1">
            <x v="797"/>
          </reference>
        </references>
      </pivotArea>
    </format>
    <format dxfId="2140">
      <pivotArea dataOnly="0" labelOnly="1" fieldPosition="0">
        <references count="3">
          <reference field="0" count="1" selected="0">
            <x v="322"/>
          </reference>
          <reference field="1" count="1" selected="0">
            <x v="797"/>
          </reference>
          <reference field="2" count="1">
            <x v="798"/>
          </reference>
        </references>
      </pivotArea>
    </format>
    <format dxfId="2139">
      <pivotArea dataOnly="0" labelOnly="1" fieldPosition="0">
        <references count="3">
          <reference field="0" count="1" selected="0">
            <x v="323"/>
          </reference>
          <reference field="1" count="1" selected="0">
            <x v="798"/>
          </reference>
          <reference field="2" count="1">
            <x v="799"/>
          </reference>
        </references>
      </pivotArea>
    </format>
    <format dxfId="2138">
      <pivotArea dataOnly="0" labelOnly="1" fieldPosition="0">
        <references count="3">
          <reference field="0" count="1" selected="0">
            <x v="324"/>
          </reference>
          <reference field="1" count="1" selected="0">
            <x v="799"/>
          </reference>
          <reference field="2" count="1">
            <x v="800"/>
          </reference>
        </references>
      </pivotArea>
    </format>
    <format dxfId="2137">
      <pivotArea dataOnly="0" labelOnly="1" fieldPosition="0">
        <references count="3">
          <reference field="0" count="1" selected="0">
            <x v="325"/>
          </reference>
          <reference field="1" count="1" selected="0">
            <x v="800"/>
          </reference>
          <reference field="2" count="1">
            <x v="801"/>
          </reference>
        </references>
      </pivotArea>
    </format>
    <format dxfId="2136">
      <pivotArea dataOnly="0" labelOnly="1" fieldPosition="0">
        <references count="3">
          <reference field="0" count="1" selected="0">
            <x v="326"/>
          </reference>
          <reference field="1" count="1" selected="0">
            <x v="801"/>
          </reference>
          <reference field="2" count="1">
            <x v="802"/>
          </reference>
        </references>
      </pivotArea>
    </format>
    <format dxfId="2135">
      <pivotArea dataOnly="0" labelOnly="1" fieldPosition="0">
        <references count="3">
          <reference field="0" count="1" selected="0">
            <x v="327"/>
          </reference>
          <reference field="1" count="1" selected="0">
            <x v="802"/>
          </reference>
          <reference field="2" count="1">
            <x v="803"/>
          </reference>
        </references>
      </pivotArea>
    </format>
    <format dxfId="2134">
      <pivotArea dataOnly="0" labelOnly="1" fieldPosition="0">
        <references count="3">
          <reference field="0" count="1" selected="0">
            <x v="328"/>
          </reference>
          <reference field="1" count="1" selected="0">
            <x v="803"/>
          </reference>
          <reference field="2" count="1">
            <x v="804"/>
          </reference>
        </references>
      </pivotArea>
    </format>
    <format dxfId="2133">
      <pivotArea dataOnly="0" labelOnly="1" fieldPosition="0">
        <references count="3">
          <reference field="0" count="1" selected="0">
            <x v="329"/>
          </reference>
          <reference field="1" count="1" selected="0">
            <x v="804"/>
          </reference>
          <reference field="2" count="1">
            <x v="805"/>
          </reference>
        </references>
      </pivotArea>
    </format>
    <format dxfId="2132">
      <pivotArea dataOnly="0" labelOnly="1" fieldPosition="0">
        <references count="3">
          <reference field="0" count="1" selected="0">
            <x v="330"/>
          </reference>
          <reference field="1" count="1" selected="0">
            <x v="805"/>
          </reference>
          <reference field="2" count="1">
            <x v="806"/>
          </reference>
        </references>
      </pivotArea>
    </format>
    <format dxfId="2131">
      <pivotArea dataOnly="0" labelOnly="1" fieldPosition="0">
        <references count="3">
          <reference field="0" count="1" selected="0">
            <x v="331"/>
          </reference>
          <reference field="1" count="1" selected="0">
            <x v="806"/>
          </reference>
          <reference field="2" count="1">
            <x v="807"/>
          </reference>
        </references>
      </pivotArea>
    </format>
    <format dxfId="2130">
      <pivotArea dataOnly="0" labelOnly="1" fieldPosition="0">
        <references count="3">
          <reference field="0" count="1" selected="0">
            <x v="332"/>
          </reference>
          <reference field="1" count="1" selected="0">
            <x v="807"/>
          </reference>
          <reference field="2" count="1">
            <x v="808"/>
          </reference>
        </references>
      </pivotArea>
    </format>
    <format dxfId="2129">
      <pivotArea dataOnly="0" labelOnly="1" fieldPosition="0">
        <references count="3">
          <reference field="0" count="1" selected="0">
            <x v="333"/>
          </reference>
          <reference field="1" count="1" selected="0">
            <x v="808"/>
          </reference>
          <reference field="2" count="1">
            <x v="809"/>
          </reference>
        </references>
      </pivotArea>
    </format>
    <format dxfId="2128">
      <pivotArea dataOnly="0" labelOnly="1" fieldPosition="0">
        <references count="3">
          <reference field="0" count="1" selected="0">
            <x v="334"/>
          </reference>
          <reference field="1" count="1" selected="0">
            <x v="809"/>
          </reference>
          <reference field="2" count="1">
            <x v="810"/>
          </reference>
        </references>
      </pivotArea>
    </format>
    <format dxfId="2127">
      <pivotArea dataOnly="0" labelOnly="1" fieldPosition="0">
        <references count="3">
          <reference field="0" count="1" selected="0">
            <x v="335"/>
          </reference>
          <reference field="1" count="1" selected="0">
            <x v="810"/>
          </reference>
          <reference field="2" count="1">
            <x v="811"/>
          </reference>
        </references>
      </pivotArea>
    </format>
    <format dxfId="2126">
      <pivotArea dataOnly="0" labelOnly="1" fieldPosition="0">
        <references count="3">
          <reference field="0" count="1" selected="0">
            <x v="336"/>
          </reference>
          <reference field="1" count="1" selected="0">
            <x v="811"/>
          </reference>
          <reference field="2" count="1">
            <x v="812"/>
          </reference>
        </references>
      </pivotArea>
    </format>
    <format dxfId="2125">
      <pivotArea dataOnly="0" labelOnly="1" fieldPosition="0">
        <references count="3">
          <reference field="0" count="1" selected="0">
            <x v="337"/>
          </reference>
          <reference field="1" count="1" selected="0">
            <x v="812"/>
          </reference>
          <reference field="2" count="1">
            <x v="813"/>
          </reference>
        </references>
      </pivotArea>
    </format>
    <format dxfId="2124">
      <pivotArea dataOnly="0" labelOnly="1" fieldPosition="0">
        <references count="3">
          <reference field="0" count="1" selected="0">
            <x v="338"/>
          </reference>
          <reference field="1" count="1" selected="0">
            <x v="813"/>
          </reference>
          <reference field="2" count="1">
            <x v="814"/>
          </reference>
        </references>
      </pivotArea>
    </format>
    <format dxfId="2123">
      <pivotArea dataOnly="0" labelOnly="1" fieldPosition="0">
        <references count="3">
          <reference field="0" count="1" selected="0">
            <x v="339"/>
          </reference>
          <reference field="1" count="1" selected="0">
            <x v="814"/>
          </reference>
          <reference field="2" count="1">
            <x v="815"/>
          </reference>
        </references>
      </pivotArea>
    </format>
    <format dxfId="2122">
      <pivotArea dataOnly="0" labelOnly="1" fieldPosition="0">
        <references count="3">
          <reference field="0" count="1" selected="0">
            <x v="340"/>
          </reference>
          <reference field="1" count="1" selected="0">
            <x v="815"/>
          </reference>
          <reference field="2" count="1">
            <x v="816"/>
          </reference>
        </references>
      </pivotArea>
    </format>
    <format dxfId="2121">
      <pivotArea dataOnly="0" labelOnly="1" fieldPosition="0">
        <references count="3">
          <reference field="0" count="1" selected="0">
            <x v="341"/>
          </reference>
          <reference field="1" count="1" selected="0">
            <x v="816"/>
          </reference>
          <reference field="2" count="1">
            <x v="817"/>
          </reference>
        </references>
      </pivotArea>
    </format>
    <format dxfId="2120">
      <pivotArea dataOnly="0" labelOnly="1" fieldPosition="0">
        <references count="3">
          <reference field="0" count="1" selected="0">
            <x v="342"/>
          </reference>
          <reference field="1" count="1" selected="0">
            <x v="817"/>
          </reference>
          <reference field="2" count="1">
            <x v="818"/>
          </reference>
        </references>
      </pivotArea>
    </format>
    <format dxfId="2119">
      <pivotArea dataOnly="0" labelOnly="1" fieldPosition="0">
        <references count="3">
          <reference field="0" count="1" selected="0">
            <x v="343"/>
          </reference>
          <reference field="1" count="1" selected="0">
            <x v="818"/>
          </reference>
          <reference field="2" count="1">
            <x v="819"/>
          </reference>
        </references>
      </pivotArea>
    </format>
    <format dxfId="2118">
      <pivotArea dataOnly="0" labelOnly="1" fieldPosition="0">
        <references count="3">
          <reference field="0" count="1" selected="0">
            <x v="344"/>
          </reference>
          <reference field="1" count="1" selected="0">
            <x v="819"/>
          </reference>
          <reference field="2" count="1">
            <x v="820"/>
          </reference>
        </references>
      </pivotArea>
    </format>
    <format dxfId="2117">
      <pivotArea dataOnly="0" labelOnly="1" fieldPosition="0">
        <references count="3">
          <reference field="0" count="1" selected="0">
            <x v="345"/>
          </reference>
          <reference field="1" count="1" selected="0">
            <x v="820"/>
          </reference>
          <reference field="2" count="1">
            <x v="821"/>
          </reference>
        </references>
      </pivotArea>
    </format>
    <format dxfId="2116">
      <pivotArea dataOnly="0" labelOnly="1" fieldPosition="0">
        <references count="3">
          <reference field="0" count="1" selected="0">
            <x v="346"/>
          </reference>
          <reference field="1" count="1" selected="0">
            <x v="821"/>
          </reference>
          <reference field="2" count="1">
            <x v="822"/>
          </reference>
        </references>
      </pivotArea>
    </format>
    <format dxfId="2115">
      <pivotArea dataOnly="0" labelOnly="1" fieldPosition="0">
        <references count="3">
          <reference field="0" count="1" selected="0">
            <x v="347"/>
          </reference>
          <reference field="1" count="1" selected="0">
            <x v="822"/>
          </reference>
          <reference field="2" count="1">
            <x v="823"/>
          </reference>
        </references>
      </pivotArea>
    </format>
    <format dxfId="2114">
      <pivotArea dataOnly="0" labelOnly="1" fieldPosition="0">
        <references count="3">
          <reference field="0" count="1" selected="0">
            <x v="348"/>
          </reference>
          <reference field="1" count="1" selected="0">
            <x v="823"/>
          </reference>
          <reference field="2" count="1">
            <x v="824"/>
          </reference>
        </references>
      </pivotArea>
    </format>
    <format dxfId="2113">
      <pivotArea dataOnly="0" labelOnly="1" fieldPosition="0">
        <references count="3">
          <reference field="0" count="1" selected="0">
            <x v="349"/>
          </reference>
          <reference field="1" count="1" selected="0">
            <x v="824"/>
          </reference>
          <reference field="2" count="1">
            <x v="825"/>
          </reference>
        </references>
      </pivotArea>
    </format>
    <format dxfId="2112">
      <pivotArea dataOnly="0" labelOnly="1" fieldPosition="0">
        <references count="3">
          <reference field="0" count="1" selected="0">
            <x v="350"/>
          </reference>
          <reference field="1" count="1" selected="0">
            <x v="825"/>
          </reference>
          <reference field="2" count="1">
            <x v="826"/>
          </reference>
        </references>
      </pivotArea>
    </format>
    <format dxfId="2111">
      <pivotArea dataOnly="0" labelOnly="1" fieldPosition="0">
        <references count="3">
          <reference field="0" count="1" selected="0">
            <x v="351"/>
          </reference>
          <reference field="1" count="1" selected="0">
            <x v="826"/>
          </reference>
          <reference field="2" count="1">
            <x v="827"/>
          </reference>
        </references>
      </pivotArea>
    </format>
    <format dxfId="2110">
      <pivotArea dataOnly="0" labelOnly="1" fieldPosition="0">
        <references count="3">
          <reference field="0" count="1" selected="0">
            <x v="352"/>
          </reference>
          <reference field="1" count="1" selected="0">
            <x v="827"/>
          </reference>
          <reference field="2" count="1">
            <x v="828"/>
          </reference>
        </references>
      </pivotArea>
    </format>
    <format dxfId="2109">
      <pivotArea dataOnly="0" labelOnly="1" fieldPosition="0">
        <references count="3">
          <reference field="0" count="1" selected="0">
            <x v="353"/>
          </reference>
          <reference field="1" count="1" selected="0">
            <x v="828"/>
          </reference>
          <reference field="2" count="1">
            <x v="829"/>
          </reference>
        </references>
      </pivotArea>
    </format>
    <format dxfId="2108">
      <pivotArea dataOnly="0" labelOnly="1" fieldPosition="0">
        <references count="3">
          <reference field="0" count="1" selected="0">
            <x v="354"/>
          </reference>
          <reference field="1" count="1" selected="0">
            <x v="829"/>
          </reference>
          <reference field="2" count="1">
            <x v="830"/>
          </reference>
        </references>
      </pivotArea>
    </format>
    <format dxfId="2107">
      <pivotArea dataOnly="0" labelOnly="1" fieldPosition="0">
        <references count="3">
          <reference field="0" count="1" selected="0">
            <x v="355"/>
          </reference>
          <reference field="1" count="1" selected="0">
            <x v="830"/>
          </reference>
          <reference field="2" count="1">
            <x v="831"/>
          </reference>
        </references>
      </pivotArea>
    </format>
    <format dxfId="2106">
      <pivotArea dataOnly="0" labelOnly="1" fieldPosition="0">
        <references count="3">
          <reference field="0" count="1" selected="0">
            <x v="356"/>
          </reference>
          <reference field="1" count="1" selected="0">
            <x v="831"/>
          </reference>
          <reference field="2" count="1">
            <x v="832"/>
          </reference>
        </references>
      </pivotArea>
    </format>
    <format dxfId="2105">
      <pivotArea dataOnly="0" labelOnly="1" fieldPosition="0">
        <references count="3">
          <reference field="0" count="1" selected="0">
            <x v="357"/>
          </reference>
          <reference field="1" count="1" selected="0">
            <x v="832"/>
          </reference>
          <reference field="2" count="1">
            <x v="833"/>
          </reference>
        </references>
      </pivotArea>
    </format>
    <format dxfId="2104">
      <pivotArea dataOnly="0" labelOnly="1" fieldPosition="0">
        <references count="3">
          <reference field="0" count="1" selected="0">
            <x v="358"/>
          </reference>
          <reference field="1" count="1" selected="0">
            <x v="833"/>
          </reference>
          <reference field="2" count="1">
            <x v="834"/>
          </reference>
        </references>
      </pivotArea>
    </format>
    <format dxfId="2103">
      <pivotArea dataOnly="0" labelOnly="1" fieldPosition="0">
        <references count="3">
          <reference field="0" count="1" selected="0">
            <x v="359"/>
          </reference>
          <reference field="1" count="1" selected="0">
            <x v="834"/>
          </reference>
          <reference field="2" count="1">
            <x v="835"/>
          </reference>
        </references>
      </pivotArea>
    </format>
    <format dxfId="2102">
      <pivotArea dataOnly="0" labelOnly="1" fieldPosition="0">
        <references count="3">
          <reference field="0" count="1" selected="0">
            <x v="360"/>
          </reference>
          <reference field="1" count="1" selected="0">
            <x v="835"/>
          </reference>
          <reference field="2" count="1">
            <x v="836"/>
          </reference>
        </references>
      </pivotArea>
    </format>
    <format dxfId="2101">
      <pivotArea dataOnly="0" labelOnly="1" fieldPosition="0">
        <references count="3">
          <reference field="0" count="1" selected="0">
            <x v="361"/>
          </reference>
          <reference field="1" count="1" selected="0">
            <x v="836"/>
          </reference>
          <reference field="2" count="1">
            <x v="837"/>
          </reference>
        </references>
      </pivotArea>
    </format>
    <format dxfId="2100">
      <pivotArea dataOnly="0" labelOnly="1" fieldPosition="0">
        <references count="3">
          <reference field="0" count="1" selected="0">
            <x v="362"/>
          </reference>
          <reference field="1" count="1" selected="0">
            <x v="837"/>
          </reference>
          <reference field="2" count="1">
            <x v="838"/>
          </reference>
        </references>
      </pivotArea>
    </format>
    <format dxfId="2099">
      <pivotArea dataOnly="0" labelOnly="1" fieldPosition="0">
        <references count="3">
          <reference field="0" count="1" selected="0">
            <x v="363"/>
          </reference>
          <reference field="1" count="1" selected="0">
            <x v="838"/>
          </reference>
          <reference field="2" count="1">
            <x v="839"/>
          </reference>
        </references>
      </pivotArea>
    </format>
    <format dxfId="2098">
      <pivotArea dataOnly="0" labelOnly="1" fieldPosition="0">
        <references count="3">
          <reference field="0" count="1" selected="0">
            <x v="364"/>
          </reference>
          <reference field="1" count="1" selected="0">
            <x v="839"/>
          </reference>
          <reference field="2" count="1">
            <x v="840"/>
          </reference>
        </references>
      </pivotArea>
    </format>
    <format dxfId="2097">
      <pivotArea dataOnly="0" labelOnly="1" fieldPosition="0">
        <references count="3">
          <reference field="0" count="1" selected="0">
            <x v="365"/>
          </reference>
          <reference field="1" count="1" selected="0">
            <x v="840"/>
          </reference>
          <reference field="2" count="1">
            <x v="841"/>
          </reference>
        </references>
      </pivotArea>
    </format>
    <format dxfId="2096">
      <pivotArea dataOnly="0" labelOnly="1" fieldPosition="0">
        <references count="3">
          <reference field="0" count="1" selected="0">
            <x v="366"/>
          </reference>
          <reference field="1" count="1" selected="0">
            <x v="841"/>
          </reference>
          <reference field="2" count="1">
            <x v="842"/>
          </reference>
        </references>
      </pivotArea>
    </format>
    <format dxfId="2095">
      <pivotArea dataOnly="0" labelOnly="1" fieldPosition="0">
        <references count="3">
          <reference field="0" count="1" selected="0">
            <x v="367"/>
          </reference>
          <reference field="1" count="1" selected="0">
            <x v="842"/>
          </reference>
          <reference field="2" count="1">
            <x v="843"/>
          </reference>
        </references>
      </pivotArea>
    </format>
    <format dxfId="2094">
      <pivotArea dataOnly="0" labelOnly="1" fieldPosition="0">
        <references count="3">
          <reference field="0" count="1" selected="0">
            <x v="368"/>
          </reference>
          <reference field="1" count="1" selected="0">
            <x v="843"/>
          </reference>
          <reference field="2" count="1">
            <x v="844"/>
          </reference>
        </references>
      </pivotArea>
    </format>
    <format dxfId="2093">
      <pivotArea dataOnly="0" labelOnly="1" fieldPosition="0">
        <references count="3">
          <reference field="0" count="1" selected="0">
            <x v="369"/>
          </reference>
          <reference field="1" count="1" selected="0">
            <x v="844"/>
          </reference>
          <reference field="2" count="1">
            <x v="845"/>
          </reference>
        </references>
      </pivotArea>
    </format>
    <format dxfId="2092">
      <pivotArea dataOnly="0" labelOnly="1" fieldPosition="0">
        <references count="3">
          <reference field="0" count="1" selected="0">
            <x v="370"/>
          </reference>
          <reference field="1" count="1" selected="0">
            <x v="845"/>
          </reference>
          <reference field="2" count="1">
            <x v="846"/>
          </reference>
        </references>
      </pivotArea>
    </format>
    <format dxfId="2091">
      <pivotArea dataOnly="0" labelOnly="1" fieldPosition="0">
        <references count="3">
          <reference field="0" count="1" selected="0">
            <x v="371"/>
          </reference>
          <reference field="1" count="1" selected="0">
            <x v="846"/>
          </reference>
          <reference field="2" count="1">
            <x v="847"/>
          </reference>
        </references>
      </pivotArea>
    </format>
    <format dxfId="2090">
      <pivotArea dataOnly="0" labelOnly="1" fieldPosition="0">
        <references count="3">
          <reference field="0" count="1" selected="0">
            <x v="372"/>
          </reference>
          <reference field="1" count="1" selected="0">
            <x v="847"/>
          </reference>
          <reference field="2" count="1">
            <x v="848"/>
          </reference>
        </references>
      </pivotArea>
    </format>
    <format dxfId="2089">
      <pivotArea dataOnly="0" labelOnly="1" fieldPosition="0">
        <references count="3">
          <reference field="0" count="1" selected="0">
            <x v="373"/>
          </reference>
          <reference field="1" count="1" selected="0">
            <x v="848"/>
          </reference>
          <reference field="2" count="1">
            <x v="849"/>
          </reference>
        </references>
      </pivotArea>
    </format>
    <format dxfId="2088">
      <pivotArea dataOnly="0" labelOnly="1" fieldPosition="0">
        <references count="3">
          <reference field="0" count="1" selected="0">
            <x v="374"/>
          </reference>
          <reference field="1" count="1" selected="0">
            <x v="849"/>
          </reference>
          <reference field="2" count="1">
            <x v="850"/>
          </reference>
        </references>
      </pivotArea>
    </format>
    <format dxfId="2087">
      <pivotArea dataOnly="0" labelOnly="1" fieldPosition="0">
        <references count="3">
          <reference field="0" count="1" selected="0">
            <x v="375"/>
          </reference>
          <reference field="1" count="1" selected="0">
            <x v="850"/>
          </reference>
          <reference field="2" count="1">
            <x v="851"/>
          </reference>
        </references>
      </pivotArea>
    </format>
    <format dxfId="2086">
      <pivotArea dataOnly="0" labelOnly="1" fieldPosition="0">
        <references count="3">
          <reference field="0" count="1" selected="0">
            <x v="376"/>
          </reference>
          <reference field="1" count="1" selected="0">
            <x v="851"/>
          </reference>
          <reference field="2" count="1">
            <x v="852"/>
          </reference>
        </references>
      </pivotArea>
    </format>
    <format dxfId="2085">
      <pivotArea dataOnly="0" labelOnly="1" fieldPosition="0">
        <references count="3">
          <reference field="0" count="1" selected="0">
            <x v="377"/>
          </reference>
          <reference field="1" count="1" selected="0">
            <x v="852"/>
          </reference>
          <reference field="2" count="1">
            <x v="853"/>
          </reference>
        </references>
      </pivotArea>
    </format>
    <format dxfId="2084">
      <pivotArea dataOnly="0" labelOnly="1" fieldPosition="0">
        <references count="3">
          <reference field="0" count="1" selected="0">
            <x v="378"/>
          </reference>
          <reference field="1" count="1" selected="0">
            <x v="853"/>
          </reference>
          <reference field="2" count="1">
            <x v="854"/>
          </reference>
        </references>
      </pivotArea>
    </format>
    <format dxfId="2083">
      <pivotArea dataOnly="0" labelOnly="1" fieldPosition="0">
        <references count="3">
          <reference field="0" count="1" selected="0">
            <x v="379"/>
          </reference>
          <reference field="1" count="1" selected="0">
            <x v="854"/>
          </reference>
          <reference field="2" count="1">
            <x v="855"/>
          </reference>
        </references>
      </pivotArea>
    </format>
    <format dxfId="2082">
      <pivotArea dataOnly="0" labelOnly="1" fieldPosition="0">
        <references count="3">
          <reference field="0" count="1" selected="0">
            <x v="380"/>
          </reference>
          <reference field="1" count="1" selected="0">
            <x v="855"/>
          </reference>
          <reference field="2" count="1">
            <x v="856"/>
          </reference>
        </references>
      </pivotArea>
    </format>
    <format dxfId="2081">
      <pivotArea dataOnly="0" labelOnly="1" fieldPosition="0">
        <references count="3">
          <reference field="0" count="1" selected="0">
            <x v="381"/>
          </reference>
          <reference field="1" count="1" selected="0">
            <x v="856"/>
          </reference>
          <reference field="2" count="1">
            <x v="857"/>
          </reference>
        </references>
      </pivotArea>
    </format>
    <format dxfId="2080">
      <pivotArea dataOnly="0" labelOnly="1" fieldPosition="0">
        <references count="3">
          <reference field="0" count="1" selected="0">
            <x v="382"/>
          </reference>
          <reference field="1" count="1" selected="0">
            <x v="857"/>
          </reference>
          <reference field="2" count="1">
            <x v="858"/>
          </reference>
        </references>
      </pivotArea>
    </format>
    <format dxfId="2079">
      <pivotArea dataOnly="0" labelOnly="1" fieldPosition="0">
        <references count="3">
          <reference field="0" count="1" selected="0">
            <x v="383"/>
          </reference>
          <reference field="1" count="1" selected="0">
            <x v="858"/>
          </reference>
          <reference field="2" count="1">
            <x v="859"/>
          </reference>
        </references>
      </pivotArea>
    </format>
    <format dxfId="2078">
      <pivotArea dataOnly="0" labelOnly="1" fieldPosition="0">
        <references count="3">
          <reference field="0" count="1" selected="0">
            <x v="384"/>
          </reference>
          <reference field="1" count="1" selected="0">
            <x v="859"/>
          </reference>
          <reference field="2" count="1">
            <x v="860"/>
          </reference>
        </references>
      </pivotArea>
    </format>
    <format dxfId="2077">
      <pivotArea dataOnly="0" labelOnly="1" fieldPosition="0">
        <references count="3">
          <reference field="0" count="1" selected="0">
            <x v="385"/>
          </reference>
          <reference field="1" count="1" selected="0">
            <x v="860"/>
          </reference>
          <reference field="2" count="1">
            <x v="861"/>
          </reference>
        </references>
      </pivotArea>
    </format>
    <format dxfId="2076">
      <pivotArea dataOnly="0" labelOnly="1" fieldPosition="0">
        <references count="3">
          <reference field="0" count="1" selected="0">
            <x v="386"/>
          </reference>
          <reference field="1" count="1" selected="0">
            <x v="861"/>
          </reference>
          <reference field="2" count="1">
            <x v="862"/>
          </reference>
        </references>
      </pivotArea>
    </format>
    <format dxfId="2075">
      <pivotArea dataOnly="0" labelOnly="1" fieldPosition="0">
        <references count="3">
          <reference field="0" count="1" selected="0">
            <x v="387"/>
          </reference>
          <reference field="1" count="1" selected="0">
            <x v="862"/>
          </reference>
          <reference field="2" count="1">
            <x v="863"/>
          </reference>
        </references>
      </pivotArea>
    </format>
    <format dxfId="2074">
      <pivotArea dataOnly="0" labelOnly="1" fieldPosition="0">
        <references count="3">
          <reference field="0" count="1" selected="0">
            <x v="388"/>
          </reference>
          <reference field="1" count="1" selected="0">
            <x v="863"/>
          </reference>
          <reference field="2" count="1">
            <x v="864"/>
          </reference>
        </references>
      </pivotArea>
    </format>
    <format dxfId="2073">
      <pivotArea dataOnly="0" labelOnly="1" fieldPosition="0">
        <references count="3">
          <reference field="0" count="1" selected="0">
            <x v="389"/>
          </reference>
          <reference field="1" count="1" selected="0">
            <x v="864"/>
          </reference>
          <reference field="2" count="1">
            <x v="865"/>
          </reference>
        </references>
      </pivotArea>
    </format>
    <format dxfId="2072">
      <pivotArea dataOnly="0" labelOnly="1" fieldPosition="0">
        <references count="3">
          <reference field="0" count="1" selected="0">
            <x v="390"/>
          </reference>
          <reference field="1" count="1" selected="0">
            <x v="865"/>
          </reference>
          <reference field="2" count="1">
            <x v="866"/>
          </reference>
        </references>
      </pivotArea>
    </format>
    <format dxfId="2071">
      <pivotArea dataOnly="0" labelOnly="1" fieldPosition="0">
        <references count="3">
          <reference field="0" count="1" selected="0">
            <x v="391"/>
          </reference>
          <reference field="1" count="1" selected="0">
            <x v="866"/>
          </reference>
          <reference field="2" count="1">
            <x v="867"/>
          </reference>
        </references>
      </pivotArea>
    </format>
    <format dxfId="2070">
      <pivotArea dataOnly="0" labelOnly="1" fieldPosition="0">
        <references count="3">
          <reference field="0" count="1" selected="0">
            <x v="392"/>
          </reference>
          <reference field="1" count="1" selected="0">
            <x v="867"/>
          </reference>
          <reference field="2" count="1">
            <x v="868"/>
          </reference>
        </references>
      </pivotArea>
    </format>
    <format dxfId="2069">
      <pivotArea dataOnly="0" labelOnly="1" fieldPosition="0">
        <references count="3">
          <reference field="0" count="1" selected="0">
            <x v="393"/>
          </reference>
          <reference field="1" count="1" selected="0">
            <x v="868"/>
          </reference>
          <reference field="2" count="1">
            <x v="869"/>
          </reference>
        </references>
      </pivotArea>
    </format>
    <format dxfId="2068">
      <pivotArea dataOnly="0" labelOnly="1" fieldPosition="0">
        <references count="3">
          <reference field="0" count="1" selected="0">
            <x v="394"/>
          </reference>
          <reference field="1" count="1" selected="0">
            <x v="869"/>
          </reference>
          <reference field="2" count="1">
            <x v="870"/>
          </reference>
        </references>
      </pivotArea>
    </format>
    <format dxfId="2067">
      <pivotArea dataOnly="0" labelOnly="1" fieldPosition="0">
        <references count="3">
          <reference field="0" count="1" selected="0">
            <x v="395"/>
          </reference>
          <reference field="1" count="1" selected="0">
            <x v="870"/>
          </reference>
          <reference field="2" count="1">
            <x v="871"/>
          </reference>
        </references>
      </pivotArea>
    </format>
    <format dxfId="2066">
      <pivotArea dataOnly="0" labelOnly="1" fieldPosition="0">
        <references count="3">
          <reference field="0" count="1" selected="0">
            <x v="396"/>
          </reference>
          <reference field="1" count="1" selected="0">
            <x v="871"/>
          </reference>
          <reference field="2" count="1">
            <x v="872"/>
          </reference>
        </references>
      </pivotArea>
    </format>
    <format dxfId="2065">
      <pivotArea dataOnly="0" labelOnly="1" fieldPosition="0">
        <references count="3">
          <reference field="0" count="1" selected="0">
            <x v="397"/>
          </reference>
          <reference field="1" count="1" selected="0">
            <x v="872"/>
          </reference>
          <reference field="2" count="1">
            <x v="873"/>
          </reference>
        </references>
      </pivotArea>
    </format>
    <format dxfId="2064">
      <pivotArea dataOnly="0" labelOnly="1" fieldPosition="0">
        <references count="3">
          <reference field="0" count="1" selected="0">
            <x v="398"/>
          </reference>
          <reference field="1" count="1" selected="0">
            <x v="873"/>
          </reference>
          <reference field="2" count="1">
            <x v="874"/>
          </reference>
        </references>
      </pivotArea>
    </format>
    <format dxfId="2063">
      <pivotArea dataOnly="0" labelOnly="1" fieldPosition="0">
        <references count="3">
          <reference field="0" count="1" selected="0">
            <x v="399"/>
          </reference>
          <reference field="1" count="1" selected="0">
            <x v="874"/>
          </reference>
          <reference field="2" count="1">
            <x v="875"/>
          </reference>
        </references>
      </pivotArea>
    </format>
    <format dxfId="2062">
      <pivotArea dataOnly="0" labelOnly="1" fieldPosition="0">
        <references count="3">
          <reference field="0" count="1" selected="0">
            <x v="400"/>
          </reference>
          <reference field="1" count="1" selected="0">
            <x v="875"/>
          </reference>
          <reference field="2" count="1">
            <x v="876"/>
          </reference>
        </references>
      </pivotArea>
    </format>
    <format dxfId="2061">
      <pivotArea dataOnly="0" labelOnly="1" fieldPosition="0">
        <references count="3">
          <reference field="0" count="1" selected="0">
            <x v="401"/>
          </reference>
          <reference field="1" count="1" selected="0">
            <x v="876"/>
          </reference>
          <reference field="2" count="1">
            <x v="877"/>
          </reference>
        </references>
      </pivotArea>
    </format>
    <format dxfId="2060">
      <pivotArea dataOnly="0" labelOnly="1" fieldPosition="0">
        <references count="3">
          <reference field="0" count="1" selected="0">
            <x v="402"/>
          </reference>
          <reference field="1" count="1" selected="0">
            <x v="877"/>
          </reference>
          <reference field="2" count="1">
            <x v="878"/>
          </reference>
        </references>
      </pivotArea>
    </format>
    <format dxfId="2059">
      <pivotArea dataOnly="0" labelOnly="1" fieldPosition="0">
        <references count="3">
          <reference field="0" count="1" selected="0">
            <x v="403"/>
          </reference>
          <reference field="1" count="1" selected="0">
            <x v="878"/>
          </reference>
          <reference field="2" count="1">
            <x v="879"/>
          </reference>
        </references>
      </pivotArea>
    </format>
    <format dxfId="2058">
      <pivotArea dataOnly="0" labelOnly="1" fieldPosition="0">
        <references count="3">
          <reference field="0" count="1" selected="0">
            <x v="404"/>
          </reference>
          <reference field="1" count="1" selected="0">
            <x v="879"/>
          </reference>
          <reference field="2" count="1">
            <x v="880"/>
          </reference>
        </references>
      </pivotArea>
    </format>
    <format dxfId="2057">
      <pivotArea dataOnly="0" labelOnly="1" fieldPosition="0">
        <references count="3">
          <reference field="0" count="1" selected="0">
            <x v="405"/>
          </reference>
          <reference field="1" count="1" selected="0">
            <x v="880"/>
          </reference>
          <reference field="2" count="1">
            <x v="881"/>
          </reference>
        </references>
      </pivotArea>
    </format>
    <format dxfId="2056">
      <pivotArea dataOnly="0" labelOnly="1" fieldPosition="0">
        <references count="3">
          <reference field="0" count="1" selected="0">
            <x v="406"/>
          </reference>
          <reference field="1" count="1" selected="0">
            <x v="881"/>
          </reference>
          <reference field="2" count="1">
            <x v="882"/>
          </reference>
        </references>
      </pivotArea>
    </format>
    <format dxfId="2055">
      <pivotArea dataOnly="0" labelOnly="1" fieldPosition="0">
        <references count="3">
          <reference field="0" count="1" selected="0">
            <x v="407"/>
          </reference>
          <reference field="1" count="1" selected="0">
            <x v="882"/>
          </reference>
          <reference field="2" count="1">
            <x v="883"/>
          </reference>
        </references>
      </pivotArea>
    </format>
    <format dxfId="2054">
      <pivotArea dataOnly="0" labelOnly="1" fieldPosition="0">
        <references count="3">
          <reference field="0" count="1" selected="0">
            <x v="408"/>
          </reference>
          <reference field="1" count="1" selected="0">
            <x v="883"/>
          </reference>
          <reference field="2" count="1">
            <x v="884"/>
          </reference>
        </references>
      </pivotArea>
    </format>
    <format dxfId="2053">
      <pivotArea dataOnly="0" labelOnly="1" fieldPosition="0">
        <references count="3">
          <reference field="0" count="1" selected="0">
            <x v="409"/>
          </reference>
          <reference field="1" count="1" selected="0">
            <x v="884"/>
          </reference>
          <reference field="2" count="1">
            <x v="885"/>
          </reference>
        </references>
      </pivotArea>
    </format>
    <format dxfId="2052">
      <pivotArea dataOnly="0" labelOnly="1" fieldPosition="0">
        <references count="3">
          <reference field="0" count="1" selected="0">
            <x v="410"/>
          </reference>
          <reference field="1" count="1" selected="0">
            <x v="885"/>
          </reference>
          <reference field="2" count="1">
            <x v="886"/>
          </reference>
        </references>
      </pivotArea>
    </format>
    <format dxfId="2051">
      <pivotArea dataOnly="0" labelOnly="1" fieldPosition="0">
        <references count="3">
          <reference field="0" count="1" selected="0">
            <x v="411"/>
          </reference>
          <reference field="1" count="1" selected="0">
            <x v="886"/>
          </reference>
          <reference field="2" count="1">
            <x v="887"/>
          </reference>
        </references>
      </pivotArea>
    </format>
    <format dxfId="2050">
      <pivotArea dataOnly="0" labelOnly="1" fieldPosition="0">
        <references count="3">
          <reference field="0" count="1" selected="0">
            <x v="412"/>
          </reference>
          <reference field="1" count="1" selected="0">
            <x v="887"/>
          </reference>
          <reference field="2" count="1">
            <x v="888"/>
          </reference>
        </references>
      </pivotArea>
    </format>
    <format dxfId="2049">
      <pivotArea dataOnly="0" labelOnly="1" fieldPosition="0">
        <references count="3">
          <reference field="0" count="1" selected="0">
            <x v="413"/>
          </reference>
          <reference field="1" count="1" selected="0">
            <x v="888"/>
          </reference>
          <reference field="2" count="1">
            <x v="889"/>
          </reference>
        </references>
      </pivotArea>
    </format>
    <format dxfId="2048">
      <pivotArea dataOnly="0" labelOnly="1" fieldPosition="0">
        <references count="3">
          <reference field="0" count="1" selected="0">
            <x v="414"/>
          </reference>
          <reference field="1" count="1" selected="0">
            <x v="889"/>
          </reference>
          <reference field="2" count="1">
            <x v="890"/>
          </reference>
        </references>
      </pivotArea>
    </format>
    <format dxfId="2047">
      <pivotArea dataOnly="0" labelOnly="1" fieldPosition="0">
        <references count="3">
          <reference field="0" count="1" selected="0">
            <x v="415"/>
          </reference>
          <reference field="1" count="1" selected="0">
            <x v="890"/>
          </reference>
          <reference field="2" count="1">
            <x v="891"/>
          </reference>
        </references>
      </pivotArea>
    </format>
    <format dxfId="2046">
      <pivotArea dataOnly="0" labelOnly="1" fieldPosition="0">
        <references count="3">
          <reference field="0" count="1" selected="0">
            <x v="416"/>
          </reference>
          <reference field="1" count="1" selected="0">
            <x v="891"/>
          </reference>
          <reference field="2" count="1">
            <x v="892"/>
          </reference>
        </references>
      </pivotArea>
    </format>
    <format dxfId="2045">
      <pivotArea dataOnly="0" labelOnly="1" fieldPosition="0">
        <references count="3">
          <reference field="0" count="1" selected="0">
            <x v="417"/>
          </reference>
          <reference field="1" count="1" selected="0">
            <x v="892"/>
          </reference>
          <reference field="2" count="1">
            <x v="893"/>
          </reference>
        </references>
      </pivotArea>
    </format>
    <format dxfId="2044">
      <pivotArea dataOnly="0" labelOnly="1" fieldPosition="0">
        <references count="3">
          <reference field="0" count="1" selected="0">
            <x v="418"/>
          </reference>
          <reference field="1" count="1" selected="0">
            <x v="893"/>
          </reference>
          <reference field="2" count="1">
            <x v="894"/>
          </reference>
        </references>
      </pivotArea>
    </format>
    <format dxfId="2043">
      <pivotArea dataOnly="0" labelOnly="1" fieldPosition="0">
        <references count="3">
          <reference field="0" count="1" selected="0">
            <x v="419"/>
          </reference>
          <reference field="1" count="1" selected="0">
            <x v="894"/>
          </reference>
          <reference field="2" count="1">
            <x v="895"/>
          </reference>
        </references>
      </pivotArea>
    </format>
    <format dxfId="2042">
      <pivotArea dataOnly="0" labelOnly="1" fieldPosition="0">
        <references count="3">
          <reference field="0" count="1" selected="0">
            <x v="420"/>
          </reference>
          <reference field="1" count="1" selected="0">
            <x v="895"/>
          </reference>
          <reference field="2" count="1">
            <x v="896"/>
          </reference>
        </references>
      </pivotArea>
    </format>
    <format dxfId="2041">
      <pivotArea dataOnly="0" labelOnly="1" fieldPosition="0">
        <references count="3">
          <reference field="0" count="1" selected="0">
            <x v="421"/>
          </reference>
          <reference field="1" count="1" selected="0">
            <x v="896"/>
          </reference>
          <reference field="2" count="1">
            <x v="897"/>
          </reference>
        </references>
      </pivotArea>
    </format>
    <format dxfId="2040">
      <pivotArea dataOnly="0" labelOnly="1" fieldPosition="0">
        <references count="3">
          <reference field="0" count="1" selected="0">
            <x v="422"/>
          </reference>
          <reference field="1" count="1" selected="0">
            <x v="897"/>
          </reference>
          <reference field="2" count="1">
            <x v="898"/>
          </reference>
        </references>
      </pivotArea>
    </format>
    <format dxfId="2039">
      <pivotArea dataOnly="0" labelOnly="1" fieldPosition="0">
        <references count="3">
          <reference field="0" count="1" selected="0">
            <x v="423"/>
          </reference>
          <reference field="1" count="1" selected="0">
            <x v="898"/>
          </reference>
          <reference field="2" count="1">
            <x v="899"/>
          </reference>
        </references>
      </pivotArea>
    </format>
    <format dxfId="2038">
      <pivotArea dataOnly="0" labelOnly="1" fieldPosition="0">
        <references count="3">
          <reference field="0" count="1" selected="0">
            <x v="424"/>
          </reference>
          <reference field="1" count="1" selected="0">
            <x v="899"/>
          </reference>
          <reference field="2" count="1">
            <x v="900"/>
          </reference>
        </references>
      </pivotArea>
    </format>
    <format dxfId="2037">
      <pivotArea dataOnly="0" labelOnly="1" fieldPosition="0">
        <references count="3">
          <reference field="0" count="1" selected="0">
            <x v="425"/>
          </reference>
          <reference field="1" count="1" selected="0">
            <x v="900"/>
          </reference>
          <reference field="2" count="1">
            <x v="901"/>
          </reference>
        </references>
      </pivotArea>
    </format>
    <format dxfId="2036">
      <pivotArea dataOnly="0" labelOnly="1" fieldPosition="0">
        <references count="3">
          <reference field="0" count="1" selected="0">
            <x v="426"/>
          </reference>
          <reference field="1" count="1" selected="0">
            <x v="901"/>
          </reference>
          <reference field="2" count="1">
            <x v="902"/>
          </reference>
        </references>
      </pivotArea>
    </format>
    <format dxfId="2035">
      <pivotArea dataOnly="0" labelOnly="1" fieldPosition="0">
        <references count="3">
          <reference field="0" count="1" selected="0">
            <x v="427"/>
          </reference>
          <reference field="1" count="1" selected="0">
            <x v="902"/>
          </reference>
          <reference field="2" count="1">
            <x v="903"/>
          </reference>
        </references>
      </pivotArea>
    </format>
    <format dxfId="2034">
      <pivotArea dataOnly="0" labelOnly="1" fieldPosition="0">
        <references count="3">
          <reference field="0" count="1" selected="0">
            <x v="428"/>
          </reference>
          <reference field="1" count="1" selected="0">
            <x v="903"/>
          </reference>
          <reference field="2" count="1">
            <x v="904"/>
          </reference>
        </references>
      </pivotArea>
    </format>
    <format dxfId="2033">
      <pivotArea dataOnly="0" labelOnly="1" fieldPosition="0">
        <references count="3">
          <reference field="0" count="1" selected="0">
            <x v="429"/>
          </reference>
          <reference field="1" count="1" selected="0">
            <x v="904"/>
          </reference>
          <reference field="2" count="1">
            <x v="905"/>
          </reference>
        </references>
      </pivotArea>
    </format>
    <format dxfId="2032">
      <pivotArea dataOnly="0" labelOnly="1" fieldPosition="0">
        <references count="3">
          <reference field="0" count="1" selected="0">
            <x v="430"/>
          </reference>
          <reference field="1" count="1" selected="0">
            <x v="905"/>
          </reference>
          <reference field="2" count="1">
            <x v="906"/>
          </reference>
        </references>
      </pivotArea>
    </format>
    <format dxfId="2031">
      <pivotArea dataOnly="0" labelOnly="1" fieldPosition="0">
        <references count="3">
          <reference field="0" count="1" selected="0">
            <x v="431"/>
          </reference>
          <reference field="1" count="1" selected="0">
            <x v="906"/>
          </reference>
          <reference field="2" count="1">
            <x v="907"/>
          </reference>
        </references>
      </pivotArea>
    </format>
    <format dxfId="2030">
      <pivotArea dataOnly="0" labelOnly="1" fieldPosition="0">
        <references count="3">
          <reference field="0" count="1" selected="0">
            <x v="432"/>
          </reference>
          <reference field="1" count="1" selected="0">
            <x v="907"/>
          </reference>
          <reference field="2" count="1">
            <x v="908"/>
          </reference>
        </references>
      </pivotArea>
    </format>
    <format dxfId="2029">
      <pivotArea dataOnly="0" labelOnly="1" fieldPosition="0">
        <references count="3">
          <reference field="0" count="1" selected="0">
            <x v="433"/>
          </reference>
          <reference field="1" count="1" selected="0">
            <x v="908"/>
          </reference>
          <reference field="2" count="1">
            <x v="909"/>
          </reference>
        </references>
      </pivotArea>
    </format>
    <format dxfId="2028">
      <pivotArea dataOnly="0" labelOnly="1" fieldPosition="0">
        <references count="3">
          <reference field="0" count="1" selected="0">
            <x v="434"/>
          </reference>
          <reference field="1" count="1" selected="0">
            <x v="909"/>
          </reference>
          <reference field="2" count="1">
            <x v="910"/>
          </reference>
        </references>
      </pivotArea>
    </format>
    <format dxfId="2027">
      <pivotArea dataOnly="0" labelOnly="1" fieldPosition="0">
        <references count="3">
          <reference field="0" count="1" selected="0">
            <x v="435"/>
          </reference>
          <reference field="1" count="1" selected="0">
            <x v="910"/>
          </reference>
          <reference field="2" count="1">
            <x v="911"/>
          </reference>
        </references>
      </pivotArea>
    </format>
    <format dxfId="2026">
      <pivotArea dataOnly="0" labelOnly="1" fieldPosition="0">
        <references count="3">
          <reference field="0" count="1" selected="0">
            <x v="436"/>
          </reference>
          <reference field="1" count="1" selected="0">
            <x v="911"/>
          </reference>
          <reference field="2" count="1">
            <x v="912"/>
          </reference>
        </references>
      </pivotArea>
    </format>
    <format dxfId="2025">
      <pivotArea dataOnly="0" labelOnly="1" fieldPosition="0">
        <references count="3">
          <reference field="0" count="1" selected="0">
            <x v="437"/>
          </reference>
          <reference field="1" count="1" selected="0">
            <x v="912"/>
          </reference>
          <reference field="2" count="1">
            <x v="913"/>
          </reference>
        </references>
      </pivotArea>
    </format>
    <format dxfId="2024">
      <pivotArea dataOnly="0" labelOnly="1" fieldPosition="0">
        <references count="3">
          <reference field="0" count="1" selected="0">
            <x v="438"/>
          </reference>
          <reference field="1" count="1" selected="0">
            <x v="913"/>
          </reference>
          <reference field="2" count="1">
            <x v="914"/>
          </reference>
        </references>
      </pivotArea>
    </format>
    <format dxfId="2023">
      <pivotArea dataOnly="0" labelOnly="1" fieldPosition="0">
        <references count="3">
          <reference field="0" count="1" selected="0">
            <x v="439"/>
          </reference>
          <reference field="1" count="1" selected="0">
            <x v="914"/>
          </reference>
          <reference field="2" count="1">
            <x v="915"/>
          </reference>
        </references>
      </pivotArea>
    </format>
    <format dxfId="2022">
      <pivotArea dataOnly="0" labelOnly="1" fieldPosition="0">
        <references count="3">
          <reference field="0" count="1" selected="0">
            <x v="440"/>
          </reference>
          <reference field="1" count="1" selected="0">
            <x v="915"/>
          </reference>
          <reference field="2" count="1">
            <x v="916"/>
          </reference>
        </references>
      </pivotArea>
    </format>
    <format dxfId="2021">
      <pivotArea dataOnly="0" labelOnly="1" fieldPosition="0">
        <references count="3">
          <reference field="0" count="1" selected="0">
            <x v="441"/>
          </reference>
          <reference field="1" count="1" selected="0">
            <x v="916"/>
          </reference>
          <reference field="2" count="1">
            <x v="917"/>
          </reference>
        </references>
      </pivotArea>
    </format>
    <format dxfId="2020">
      <pivotArea dataOnly="0" labelOnly="1" fieldPosition="0">
        <references count="3">
          <reference field="0" count="1" selected="0">
            <x v="442"/>
          </reference>
          <reference field="1" count="1" selected="0">
            <x v="917"/>
          </reference>
          <reference field="2" count="1">
            <x v="918"/>
          </reference>
        </references>
      </pivotArea>
    </format>
    <format dxfId="2019">
      <pivotArea dataOnly="0" labelOnly="1" fieldPosition="0">
        <references count="3">
          <reference field="0" count="1" selected="0">
            <x v="443"/>
          </reference>
          <reference field="1" count="1" selected="0">
            <x v="918"/>
          </reference>
          <reference field="2" count="1">
            <x v="919"/>
          </reference>
        </references>
      </pivotArea>
    </format>
    <format dxfId="2018">
      <pivotArea dataOnly="0" labelOnly="1" fieldPosition="0">
        <references count="3">
          <reference field="0" count="1" selected="0">
            <x v="444"/>
          </reference>
          <reference field="1" count="1" selected="0">
            <x v="919"/>
          </reference>
          <reference field="2" count="1">
            <x v="920"/>
          </reference>
        </references>
      </pivotArea>
    </format>
    <format dxfId="2017">
      <pivotArea dataOnly="0" labelOnly="1" fieldPosition="0">
        <references count="3">
          <reference field="0" count="1" selected="0">
            <x v="445"/>
          </reference>
          <reference field="1" count="1" selected="0">
            <x v="920"/>
          </reference>
          <reference field="2" count="1">
            <x v="921"/>
          </reference>
        </references>
      </pivotArea>
    </format>
    <format dxfId="2016">
      <pivotArea dataOnly="0" labelOnly="1" fieldPosition="0">
        <references count="3">
          <reference field="0" count="1" selected="0">
            <x v="446"/>
          </reference>
          <reference field="1" count="1" selected="0">
            <x v="921"/>
          </reference>
          <reference field="2" count="1">
            <x v="922"/>
          </reference>
        </references>
      </pivotArea>
    </format>
    <format dxfId="2015">
      <pivotArea dataOnly="0" labelOnly="1" fieldPosition="0">
        <references count="3">
          <reference field="0" count="1" selected="0">
            <x v="447"/>
          </reference>
          <reference field="1" count="1" selected="0">
            <x v="922"/>
          </reference>
          <reference field="2" count="1">
            <x v="923"/>
          </reference>
        </references>
      </pivotArea>
    </format>
    <format dxfId="2014">
      <pivotArea dataOnly="0" labelOnly="1" fieldPosition="0">
        <references count="3">
          <reference field="0" count="1" selected="0">
            <x v="448"/>
          </reference>
          <reference field="1" count="1" selected="0">
            <x v="923"/>
          </reference>
          <reference field="2" count="1">
            <x v="924"/>
          </reference>
        </references>
      </pivotArea>
    </format>
    <format dxfId="2013">
      <pivotArea dataOnly="0" labelOnly="1" fieldPosition="0">
        <references count="3">
          <reference field="0" count="1" selected="0">
            <x v="449"/>
          </reference>
          <reference field="1" count="1" selected="0">
            <x v="924"/>
          </reference>
          <reference field="2" count="1">
            <x v="925"/>
          </reference>
        </references>
      </pivotArea>
    </format>
    <format dxfId="2012">
      <pivotArea dataOnly="0" labelOnly="1" fieldPosition="0">
        <references count="3">
          <reference field="0" count="1" selected="0">
            <x v="450"/>
          </reference>
          <reference field="1" count="1" selected="0">
            <x v="925"/>
          </reference>
          <reference field="2" count="1">
            <x v="926"/>
          </reference>
        </references>
      </pivotArea>
    </format>
    <format dxfId="2011">
      <pivotArea dataOnly="0" labelOnly="1" fieldPosition="0">
        <references count="3">
          <reference field="0" count="1" selected="0">
            <x v="451"/>
          </reference>
          <reference field="1" count="1" selected="0">
            <x v="926"/>
          </reference>
          <reference field="2" count="1">
            <x v="927"/>
          </reference>
        </references>
      </pivotArea>
    </format>
    <format dxfId="2010">
      <pivotArea dataOnly="0" labelOnly="1" fieldPosition="0">
        <references count="3">
          <reference field="0" count="1" selected="0">
            <x v="452"/>
          </reference>
          <reference field="1" count="1" selected="0">
            <x v="927"/>
          </reference>
          <reference field="2" count="1">
            <x v="928"/>
          </reference>
        </references>
      </pivotArea>
    </format>
    <format dxfId="2009">
      <pivotArea dataOnly="0" labelOnly="1" fieldPosition="0">
        <references count="3">
          <reference field="0" count="1" selected="0">
            <x v="453"/>
          </reference>
          <reference field="1" count="1" selected="0">
            <x v="928"/>
          </reference>
          <reference field="2" count="1">
            <x v="929"/>
          </reference>
        </references>
      </pivotArea>
    </format>
    <format dxfId="2008">
      <pivotArea dataOnly="0" labelOnly="1" fieldPosition="0">
        <references count="3">
          <reference field="0" count="1" selected="0">
            <x v="454"/>
          </reference>
          <reference field="1" count="1" selected="0">
            <x v="929"/>
          </reference>
          <reference field="2" count="1">
            <x v="930"/>
          </reference>
        </references>
      </pivotArea>
    </format>
    <format dxfId="2007">
      <pivotArea dataOnly="0" labelOnly="1" fieldPosition="0">
        <references count="3">
          <reference field="0" count="1" selected="0">
            <x v="455"/>
          </reference>
          <reference field="1" count="1" selected="0">
            <x v="930"/>
          </reference>
          <reference field="2" count="1">
            <x v="931"/>
          </reference>
        </references>
      </pivotArea>
    </format>
    <format dxfId="2006">
      <pivotArea dataOnly="0" labelOnly="1" fieldPosition="0">
        <references count="3">
          <reference field="0" count="1" selected="0">
            <x v="456"/>
          </reference>
          <reference field="1" count="1" selected="0">
            <x v="931"/>
          </reference>
          <reference field="2" count="1">
            <x v="932"/>
          </reference>
        </references>
      </pivotArea>
    </format>
    <format dxfId="2005">
      <pivotArea dataOnly="0" labelOnly="1" fieldPosition="0">
        <references count="3">
          <reference field="0" count="1" selected="0">
            <x v="457"/>
          </reference>
          <reference field="1" count="1" selected="0">
            <x v="932"/>
          </reference>
          <reference field="2" count="1">
            <x v="933"/>
          </reference>
        </references>
      </pivotArea>
    </format>
    <format dxfId="2004">
      <pivotArea dataOnly="0" labelOnly="1" fieldPosition="0">
        <references count="3">
          <reference field="0" count="1" selected="0">
            <x v="458"/>
          </reference>
          <reference field="1" count="1" selected="0">
            <x v="933"/>
          </reference>
          <reference field="2" count="1">
            <x v="934"/>
          </reference>
        </references>
      </pivotArea>
    </format>
    <format dxfId="2003">
      <pivotArea dataOnly="0" labelOnly="1" fieldPosition="0">
        <references count="3">
          <reference field="0" count="1" selected="0">
            <x v="459"/>
          </reference>
          <reference field="1" count="1" selected="0">
            <x v="934"/>
          </reference>
          <reference field="2" count="1">
            <x v="935"/>
          </reference>
        </references>
      </pivotArea>
    </format>
    <format dxfId="2002">
      <pivotArea dataOnly="0" labelOnly="1" fieldPosition="0">
        <references count="3">
          <reference field="0" count="1" selected="0">
            <x v="460"/>
          </reference>
          <reference field="1" count="1" selected="0">
            <x v="935"/>
          </reference>
          <reference field="2" count="1">
            <x v="936"/>
          </reference>
        </references>
      </pivotArea>
    </format>
    <format dxfId="2001">
      <pivotArea dataOnly="0" labelOnly="1" fieldPosition="0">
        <references count="3">
          <reference field="0" count="1" selected="0">
            <x v="461"/>
          </reference>
          <reference field="1" count="1" selected="0">
            <x v="936"/>
          </reference>
          <reference field="2" count="1">
            <x v="937"/>
          </reference>
        </references>
      </pivotArea>
    </format>
    <format dxfId="2000">
      <pivotArea dataOnly="0" labelOnly="1" fieldPosition="0">
        <references count="3">
          <reference field="0" count="1" selected="0">
            <x v="462"/>
          </reference>
          <reference field="1" count="1" selected="0">
            <x v="937"/>
          </reference>
          <reference field="2" count="1">
            <x v="938"/>
          </reference>
        </references>
      </pivotArea>
    </format>
    <format dxfId="1999">
      <pivotArea dataOnly="0" labelOnly="1" fieldPosition="0">
        <references count="3">
          <reference field="0" count="1" selected="0">
            <x v="463"/>
          </reference>
          <reference field="1" count="1" selected="0">
            <x v="938"/>
          </reference>
          <reference field="2" count="1">
            <x v="939"/>
          </reference>
        </references>
      </pivotArea>
    </format>
    <format dxfId="1998">
      <pivotArea dataOnly="0" labelOnly="1" fieldPosition="0">
        <references count="3">
          <reference field="0" count="1" selected="0">
            <x v="464"/>
          </reference>
          <reference field="1" count="1" selected="0">
            <x v="939"/>
          </reference>
          <reference field="2" count="1">
            <x v="940"/>
          </reference>
        </references>
      </pivotArea>
    </format>
    <format dxfId="1997">
      <pivotArea dataOnly="0" labelOnly="1" fieldPosition="0">
        <references count="3">
          <reference field="0" count="1" selected="0">
            <x v="465"/>
          </reference>
          <reference field="1" count="1" selected="0">
            <x v="940"/>
          </reference>
          <reference field="2" count="1">
            <x v="941"/>
          </reference>
        </references>
      </pivotArea>
    </format>
    <format dxfId="1996">
      <pivotArea dataOnly="0" labelOnly="1" fieldPosition="0">
        <references count="3">
          <reference field="0" count="1" selected="0">
            <x v="466"/>
          </reference>
          <reference field="1" count="1" selected="0">
            <x v="941"/>
          </reference>
          <reference field="2" count="1">
            <x v="942"/>
          </reference>
        </references>
      </pivotArea>
    </format>
    <format dxfId="1995">
      <pivotArea dataOnly="0" labelOnly="1" fieldPosition="0">
        <references count="3">
          <reference field="0" count="1" selected="0">
            <x v="467"/>
          </reference>
          <reference field="1" count="1" selected="0">
            <x v="942"/>
          </reference>
          <reference field="2" count="1">
            <x v="943"/>
          </reference>
        </references>
      </pivotArea>
    </format>
    <format dxfId="1994">
      <pivotArea dataOnly="0" labelOnly="1" fieldPosition="0">
        <references count="3">
          <reference field="0" count="1" selected="0">
            <x v="468"/>
          </reference>
          <reference field="1" count="1" selected="0">
            <x v="943"/>
          </reference>
          <reference field="2" count="1">
            <x v="944"/>
          </reference>
        </references>
      </pivotArea>
    </format>
    <format dxfId="1993">
      <pivotArea dataOnly="0" labelOnly="1" fieldPosition="0">
        <references count="3">
          <reference field="0" count="1" selected="0">
            <x v="469"/>
          </reference>
          <reference field="1" count="1" selected="0">
            <x v="944"/>
          </reference>
          <reference field="2" count="1">
            <x v="945"/>
          </reference>
        </references>
      </pivotArea>
    </format>
    <format dxfId="1992">
      <pivotArea dataOnly="0" labelOnly="1" fieldPosition="0">
        <references count="3">
          <reference field="0" count="1" selected="0">
            <x v="470"/>
          </reference>
          <reference field="1" count="1" selected="0">
            <x v="945"/>
          </reference>
          <reference field="2" count="1">
            <x v="946"/>
          </reference>
        </references>
      </pivotArea>
    </format>
    <format dxfId="1991">
      <pivotArea dataOnly="0" labelOnly="1" fieldPosition="0">
        <references count="3">
          <reference field="0" count="1" selected="0">
            <x v="471"/>
          </reference>
          <reference field="1" count="1" selected="0">
            <x v="946"/>
          </reference>
          <reference field="2" count="1">
            <x v="947"/>
          </reference>
        </references>
      </pivotArea>
    </format>
    <format dxfId="1990">
      <pivotArea dataOnly="0" labelOnly="1" fieldPosition="0">
        <references count="3">
          <reference field="0" count="1" selected="0">
            <x v="472"/>
          </reference>
          <reference field="1" count="1" selected="0">
            <x v="947"/>
          </reference>
          <reference field="2" count="1">
            <x v="948"/>
          </reference>
        </references>
      </pivotArea>
    </format>
    <format dxfId="1989">
      <pivotArea dataOnly="0" labelOnly="1" fieldPosition="0">
        <references count="3">
          <reference field="0" count="1" selected="0">
            <x v="473"/>
          </reference>
          <reference field="1" count="1" selected="0">
            <x v="948"/>
          </reference>
          <reference field="2" count="1">
            <x v="949"/>
          </reference>
        </references>
      </pivotArea>
    </format>
    <format dxfId="1988">
      <pivotArea dataOnly="0" labelOnly="1" fieldPosition="0">
        <references count="3">
          <reference field="0" count="1" selected="0">
            <x v="474"/>
          </reference>
          <reference field="1" count="1" selected="0">
            <x v="949"/>
          </reference>
          <reference field="2" count="1">
            <x v="950"/>
          </reference>
        </references>
      </pivotArea>
    </format>
    <format dxfId="1987">
      <pivotArea dataOnly="0" labelOnly="1" fieldPosition="0">
        <references count="3">
          <reference field="0" count="1" selected="0">
            <x v="475"/>
          </reference>
          <reference field="1" count="1" selected="0">
            <x v="950"/>
          </reference>
          <reference field="2" count="1">
            <x v="951"/>
          </reference>
        </references>
      </pivotArea>
    </format>
    <format dxfId="1986">
      <pivotArea dataOnly="0" labelOnly="1" fieldPosition="0">
        <references count="3">
          <reference field="0" count="1" selected="0">
            <x v="476"/>
          </reference>
          <reference field="1" count="1" selected="0">
            <x v="951"/>
          </reference>
          <reference field="2" count="1">
            <x v="952"/>
          </reference>
        </references>
      </pivotArea>
    </format>
    <format dxfId="1985">
      <pivotArea dataOnly="0" labelOnly="1" fieldPosition="0">
        <references count="3">
          <reference field="0" count="1" selected="0">
            <x v="477"/>
          </reference>
          <reference field="1" count="1" selected="0">
            <x v="952"/>
          </reference>
          <reference field="2" count="1">
            <x v="953"/>
          </reference>
        </references>
      </pivotArea>
    </format>
    <format dxfId="1984">
      <pivotArea dataOnly="0" labelOnly="1" fieldPosition="0">
        <references count="3">
          <reference field="0" count="1" selected="0">
            <x v="478"/>
          </reference>
          <reference field="1" count="1" selected="0">
            <x v="953"/>
          </reference>
          <reference field="2" count="1">
            <x v="954"/>
          </reference>
        </references>
      </pivotArea>
    </format>
    <format dxfId="1983">
      <pivotArea dataOnly="0" labelOnly="1" fieldPosition="0">
        <references count="3">
          <reference field="0" count="1" selected="0">
            <x v="479"/>
          </reference>
          <reference field="1" count="1" selected="0">
            <x v="954"/>
          </reference>
          <reference field="2" count="1">
            <x v="955"/>
          </reference>
        </references>
      </pivotArea>
    </format>
    <format dxfId="1982">
      <pivotArea dataOnly="0" labelOnly="1" fieldPosition="0">
        <references count="3">
          <reference field="0" count="1" selected="0">
            <x v="480"/>
          </reference>
          <reference field="1" count="1" selected="0">
            <x v="955"/>
          </reference>
          <reference field="2" count="1">
            <x v="956"/>
          </reference>
        </references>
      </pivotArea>
    </format>
    <format dxfId="1981">
      <pivotArea dataOnly="0" labelOnly="1" fieldPosition="0">
        <references count="3">
          <reference field="0" count="1" selected="0">
            <x v="481"/>
          </reference>
          <reference field="1" count="1" selected="0">
            <x v="956"/>
          </reference>
          <reference field="2" count="1">
            <x v="957"/>
          </reference>
        </references>
      </pivotArea>
    </format>
    <format dxfId="1980">
      <pivotArea dataOnly="0" labelOnly="1" fieldPosition="0">
        <references count="3">
          <reference field="0" count="1" selected="0">
            <x v="482"/>
          </reference>
          <reference field="1" count="1" selected="0">
            <x v="957"/>
          </reference>
          <reference field="2" count="1">
            <x v="958"/>
          </reference>
        </references>
      </pivotArea>
    </format>
    <format dxfId="1979">
      <pivotArea dataOnly="0" labelOnly="1" fieldPosition="0">
        <references count="3">
          <reference field="0" count="1" selected="0">
            <x v="483"/>
          </reference>
          <reference field="1" count="1" selected="0">
            <x v="958"/>
          </reference>
          <reference field="2" count="1">
            <x v="959"/>
          </reference>
        </references>
      </pivotArea>
    </format>
    <format dxfId="1978">
      <pivotArea dataOnly="0" labelOnly="1" fieldPosition="0">
        <references count="3">
          <reference field="0" count="1" selected="0">
            <x v="484"/>
          </reference>
          <reference field="1" count="1" selected="0">
            <x v="959"/>
          </reference>
          <reference field="2" count="1">
            <x v="960"/>
          </reference>
        </references>
      </pivotArea>
    </format>
    <format dxfId="1977">
      <pivotArea dataOnly="0" labelOnly="1" fieldPosition="0">
        <references count="4">
          <reference field="0" count="1" selected="0">
            <x v="2"/>
          </reference>
          <reference field="1" count="1" selected="0">
            <x v="1"/>
          </reference>
          <reference field="2" count="1" selected="0">
            <x v="1"/>
          </reference>
          <reference field="3" count="1">
            <x v="484"/>
          </reference>
        </references>
      </pivotArea>
    </format>
    <format dxfId="1976">
      <pivotArea dataOnly="0" labelOnly="1" fieldPosition="0">
        <references count="4">
          <reference field="0" count="1" selected="0">
            <x v="3"/>
          </reference>
          <reference field="1" count="1" selected="0">
            <x v="2"/>
          </reference>
          <reference field="2" count="1" selected="0">
            <x v="2"/>
          </reference>
          <reference field="3" count="1">
            <x v="485"/>
          </reference>
        </references>
      </pivotArea>
    </format>
    <format dxfId="1975">
      <pivotArea dataOnly="0" labelOnly="1" fieldPosition="0">
        <references count="4">
          <reference field="0" count="1" selected="0">
            <x v="8"/>
          </reference>
          <reference field="1" count="1" selected="0">
            <x v="483"/>
          </reference>
          <reference field="2" count="1" selected="0">
            <x v="484"/>
          </reference>
          <reference field="3" count="1">
            <x v="486"/>
          </reference>
        </references>
      </pivotArea>
    </format>
    <format dxfId="1974">
      <pivotArea dataOnly="0" labelOnly="1" fieldPosition="0">
        <references count="4">
          <reference field="0" count="1" selected="0">
            <x v="9"/>
          </reference>
          <reference field="1" count="1" selected="0">
            <x v="484"/>
          </reference>
          <reference field="2" count="1" selected="0">
            <x v="485"/>
          </reference>
          <reference field="3" count="1">
            <x v="487"/>
          </reference>
        </references>
      </pivotArea>
    </format>
    <format dxfId="1973">
      <pivotArea dataOnly="0" labelOnly="1" fieldPosition="0">
        <references count="4">
          <reference field="0" count="1" selected="0">
            <x v="10"/>
          </reference>
          <reference field="1" count="1" selected="0">
            <x v="485"/>
          </reference>
          <reference field="2" count="1" selected="0">
            <x v="486"/>
          </reference>
          <reference field="3" count="1">
            <x v="488"/>
          </reference>
        </references>
      </pivotArea>
    </format>
    <format dxfId="1972">
      <pivotArea dataOnly="0" labelOnly="1" fieldPosition="0">
        <references count="4">
          <reference field="0" count="1" selected="0">
            <x v="11"/>
          </reference>
          <reference field="1" count="1" selected="0">
            <x v="486"/>
          </reference>
          <reference field="2" count="1" selected="0">
            <x v="487"/>
          </reference>
          <reference field="3" count="1">
            <x v="489"/>
          </reference>
        </references>
      </pivotArea>
    </format>
    <format dxfId="1971">
      <pivotArea dataOnly="0" labelOnly="1" fieldPosition="0">
        <references count="4">
          <reference field="0" count="1" selected="0">
            <x v="12"/>
          </reference>
          <reference field="1" count="1" selected="0">
            <x v="487"/>
          </reference>
          <reference field="2" count="1" selected="0">
            <x v="488"/>
          </reference>
          <reference field="3" count="1">
            <x v="490"/>
          </reference>
        </references>
      </pivotArea>
    </format>
    <format dxfId="1970">
      <pivotArea dataOnly="0" labelOnly="1" fieldPosition="0">
        <references count="4">
          <reference field="0" count="1" selected="0">
            <x v="13"/>
          </reference>
          <reference field="1" count="1" selected="0">
            <x v="488"/>
          </reference>
          <reference field="2" count="1" selected="0">
            <x v="489"/>
          </reference>
          <reference field="3" count="1">
            <x v="491"/>
          </reference>
        </references>
      </pivotArea>
    </format>
    <format dxfId="1969">
      <pivotArea dataOnly="0" labelOnly="1" fieldPosition="0">
        <references count="4">
          <reference field="0" count="1" selected="0">
            <x v="14"/>
          </reference>
          <reference field="1" count="1" selected="0">
            <x v="489"/>
          </reference>
          <reference field="2" count="1" selected="0">
            <x v="490"/>
          </reference>
          <reference field="3" count="1">
            <x v="492"/>
          </reference>
        </references>
      </pivotArea>
    </format>
    <format dxfId="1968">
      <pivotArea dataOnly="0" labelOnly="1" fieldPosition="0">
        <references count="4">
          <reference field="0" count="1" selected="0">
            <x v="15"/>
          </reference>
          <reference field="1" count="1" selected="0">
            <x v="490"/>
          </reference>
          <reference field="2" count="1" selected="0">
            <x v="491"/>
          </reference>
          <reference field="3" count="1">
            <x v="493"/>
          </reference>
        </references>
      </pivotArea>
    </format>
    <format dxfId="1967">
      <pivotArea dataOnly="0" labelOnly="1" fieldPosition="0">
        <references count="4">
          <reference field="0" count="1" selected="0">
            <x v="16"/>
          </reference>
          <reference field="1" count="1" selected="0">
            <x v="491"/>
          </reference>
          <reference field="2" count="1" selected="0">
            <x v="492"/>
          </reference>
          <reference field="3" count="1">
            <x v="494"/>
          </reference>
        </references>
      </pivotArea>
    </format>
    <format dxfId="1966">
      <pivotArea dataOnly="0" labelOnly="1" fieldPosition="0">
        <references count="4">
          <reference field="0" count="1" selected="0">
            <x v="17"/>
          </reference>
          <reference field="1" count="1" selected="0">
            <x v="492"/>
          </reference>
          <reference field="2" count="1" selected="0">
            <x v="493"/>
          </reference>
          <reference field="3" count="1">
            <x v="495"/>
          </reference>
        </references>
      </pivotArea>
    </format>
    <format dxfId="1965">
      <pivotArea dataOnly="0" labelOnly="1" fieldPosition="0">
        <references count="4">
          <reference field="0" count="1" selected="0">
            <x v="18"/>
          </reference>
          <reference field="1" count="1" selected="0">
            <x v="493"/>
          </reference>
          <reference field="2" count="1" selected="0">
            <x v="494"/>
          </reference>
          <reference field="3" count="1">
            <x v="496"/>
          </reference>
        </references>
      </pivotArea>
    </format>
    <format dxfId="1964">
      <pivotArea dataOnly="0" labelOnly="1" fieldPosition="0">
        <references count="4">
          <reference field="0" count="1" selected="0">
            <x v="19"/>
          </reference>
          <reference field="1" count="1" selected="0">
            <x v="494"/>
          </reference>
          <reference field="2" count="1" selected="0">
            <x v="495"/>
          </reference>
          <reference field="3" count="1">
            <x v="497"/>
          </reference>
        </references>
      </pivotArea>
    </format>
    <format dxfId="1963">
      <pivotArea dataOnly="0" labelOnly="1" fieldPosition="0">
        <references count="4">
          <reference field="0" count="1" selected="0">
            <x v="20"/>
          </reference>
          <reference field="1" count="1" selected="0">
            <x v="495"/>
          </reference>
          <reference field="2" count="1" selected="0">
            <x v="496"/>
          </reference>
          <reference field="3" count="1">
            <x v="498"/>
          </reference>
        </references>
      </pivotArea>
    </format>
    <format dxfId="1962">
      <pivotArea dataOnly="0" labelOnly="1" fieldPosition="0">
        <references count="4">
          <reference field="0" count="1" selected="0">
            <x v="21"/>
          </reference>
          <reference field="1" count="1" selected="0">
            <x v="496"/>
          </reference>
          <reference field="2" count="1" selected="0">
            <x v="497"/>
          </reference>
          <reference field="3" count="1">
            <x v="499"/>
          </reference>
        </references>
      </pivotArea>
    </format>
    <format dxfId="1961">
      <pivotArea dataOnly="0" labelOnly="1" fieldPosition="0">
        <references count="4">
          <reference field="0" count="1" selected="0">
            <x v="22"/>
          </reference>
          <reference field="1" count="1" selected="0">
            <x v="497"/>
          </reference>
          <reference field="2" count="1" selected="0">
            <x v="498"/>
          </reference>
          <reference field="3" count="1">
            <x v="500"/>
          </reference>
        </references>
      </pivotArea>
    </format>
    <format dxfId="1960">
      <pivotArea dataOnly="0" labelOnly="1" fieldPosition="0">
        <references count="4">
          <reference field="0" count="1" selected="0">
            <x v="23"/>
          </reference>
          <reference field="1" count="1" selected="0">
            <x v="498"/>
          </reference>
          <reference field="2" count="1" selected="0">
            <x v="499"/>
          </reference>
          <reference field="3" count="1">
            <x v="501"/>
          </reference>
        </references>
      </pivotArea>
    </format>
    <format dxfId="1959">
      <pivotArea dataOnly="0" labelOnly="1" fieldPosition="0">
        <references count="4">
          <reference field="0" count="1" selected="0">
            <x v="24"/>
          </reference>
          <reference field="1" count="1" selected="0">
            <x v="499"/>
          </reference>
          <reference field="2" count="1" selected="0">
            <x v="500"/>
          </reference>
          <reference field="3" count="1">
            <x v="502"/>
          </reference>
        </references>
      </pivotArea>
    </format>
    <format dxfId="1958">
      <pivotArea dataOnly="0" labelOnly="1" fieldPosition="0">
        <references count="4">
          <reference field="0" count="1" selected="0">
            <x v="25"/>
          </reference>
          <reference field="1" count="1" selected="0">
            <x v="500"/>
          </reference>
          <reference field="2" count="1" selected="0">
            <x v="501"/>
          </reference>
          <reference field="3" count="1">
            <x v="503"/>
          </reference>
        </references>
      </pivotArea>
    </format>
    <format dxfId="1957">
      <pivotArea dataOnly="0" labelOnly="1" fieldPosition="0">
        <references count="4">
          <reference field="0" count="1" selected="0">
            <x v="26"/>
          </reference>
          <reference field="1" count="1" selected="0">
            <x v="501"/>
          </reference>
          <reference field="2" count="1" selected="0">
            <x v="502"/>
          </reference>
          <reference field="3" count="1">
            <x v="504"/>
          </reference>
        </references>
      </pivotArea>
    </format>
    <format dxfId="1956">
      <pivotArea dataOnly="0" labelOnly="1" fieldPosition="0">
        <references count="4">
          <reference field="0" count="1" selected="0">
            <x v="27"/>
          </reference>
          <reference field="1" count="1" selected="0">
            <x v="502"/>
          </reference>
          <reference field="2" count="1" selected="0">
            <x v="503"/>
          </reference>
          <reference field="3" count="1">
            <x v="505"/>
          </reference>
        </references>
      </pivotArea>
    </format>
    <format dxfId="1955">
      <pivotArea dataOnly="0" labelOnly="1" fieldPosition="0">
        <references count="4">
          <reference field="0" count="1" selected="0">
            <x v="28"/>
          </reference>
          <reference field="1" count="1" selected="0">
            <x v="503"/>
          </reference>
          <reference field="2" count="1" selected="0">
            <x v="504"/>
          </reference>
          <reference field="3" count="1">
            <x v="506"/>
          </reference>
        </references>
      </pivotArea>
    </format>
    <format dxfId="1954">
      <pivotArea dataOnly="0" labelOnly="1" fieldPosition="0">
        <references count="4">
          <reference field="0" count="1" selected="0">
            <x v="29"/>
          </reference>
          <reference field="1" count="1" selected="0">
            <x v="504"/>
          </reference>
          <reference field="2" count="1" selected="0">
            <x v="505"/>
          </reference>
          <reference field="3" count="1">
            <x v="507"/>
          </reference>
        </references>
      </pivotArea>
    </format>
    <format dxfId="1953">
      <pivotArea dataOnly="0" labelOnly="1" fieldPosition="0">
        <references count="4">
          <reference field="0" count="1" selected="0">
            <x v="30"/>
          </reference>
          <reference field="1" count="1" selected="0">
            <x v="505"/>
          </reference>
          <reference field="2" count="1" selected="0">
            <x v="506"/>
          </reference>
          <reference field="3" count="1">
            <x v="508"/>
          </reference>
        </references>
      </pivotArea>
    </format>
    <format dxfId="1952">
      <pivotArea dataOnly="0" labelOnly="1" fieldPosition="0">
        <references count="4">
          <reference field="0" count="1" selected="0">
            <x v="31"/>
          </reference>
          <reference field="1" count="1" selected="0">
            <x v="506"/>
          </reference>
          <reference field="2" count="1" selected="0">
            <x v="507"/>
          </reference>
          <reference field="3" count="1">
            <x v="509"/>
          </reference>
        </references>
      </pivotArea>
    </format>
    <format dxfId="1951">
      <pivotArea dataOnly="0" labelOnly="1" fieldPosition="0">
        <references count="4">
          <reference field="0" count="1" selected="0">
            <x v="32"/>
          </reference>
          <reference field="1" count="1" selected="0">
            <x v="507"/>
          </reference>
          <reference field="2" count="1" selected="0">
            <x v="508"/>
          </reference>
          <reference field="3" count="1">
            <x v="510"/>
          </reference>
        </references>
      </pivotArea>
    </format>
    <format dxfId="1950">
      <pivotArea dataOnly="0" labelOnly="1" fieldPosition="0">
        <references count="4">
          <reference field="0" count="1" selected="0">
            <x v="33"/>
          </reference>
          <reference field="1" count="1" selected="0">
            <x v="508"/>
          </reference>
          <reference field="2" count="1" selected="0">
            <x v="509"/>
          </reference>
          <reference field="3" count="1">
            <x v="511"/>
          </reference>
        </references>
      </pivotArea>
    </format>
    <format dxfId="1949">
      <pivotArea dataOnly="0" labelOnly="1" fieldPosition="0">
        <references count="4">
          <reference field="0" count="1" selected="0">
            <x v="34"/>
          </reference>
          <reference field="1" count="1" selected="0">
            <x v="509"/>
          </reference>
          <reference field="2" count="1" selected="0">
            <x v="510"/>
          </reference>
          <reference field="3" count="1">
            <x v="512"/>
          </reference>
        </references>
      </pivotArea>
    </format>
    <format dxfId="1948">
      <pivotArea dataOnly="0" labelOnly="1" fieldPosition="0">
        <references count="4">
          <reference field="0" count="1" selected="0">
            <x v="35"/>
          </reference>
          <reference field="1" count="1" selected="0">
            <x v="510"/>
          </reference>
          <reference field="2" count="1" selected="0">
            <x v="511"/>
          </reference>
          <reference field="3" count="1">
            <x v="513"/>
          </reference>
        </references>
      </pivotArea>
    </format>
    <format dxfId="1947">
      <pivotArea dataOnly="0" labelOnly="1" fieldPosition="0">
        <references count="4">
          <reference field="0" count="1" selected="0">
            <x v="36"/>
          </reference>
          <reference field="1" count="1" selected="0">
            <x v="511"/>
          </reference>
          <reference field="2" count="1" selected="0">
            <x v="512"/>
          </reference>
          <reference field="3" count="1">
            <x v="514"/>
          </reference>
        </references>
      </pivotArea>
    </format>
    <format dxfId="1946">
      <pivotArea dataOnly="0" labelOnly="1" fieldPosition="0">
        <references count="4">
          <reference field="0" count="1" selected="0">
            <x v="37"/>
          </reference>
          <reference field="1" count="1" selected="0">
            <x v="512"/>
          </reference>
          <reference field="2" count="1" selected="0">
            <x v="513"/>
          </reference>
          <reference field="3" count="1">
            <x v="515"/>
          </reference>
        </references>
      </pivotArea>
    </format>
    <format dxfId="1945">
      <pivotArea dataOnly="0" labelOnly="1" fieldPosition="0">
        <references count="4">
          <reference field="0" count="1" selected="0">
            <x v="38"/>
          </reference>
          <reference field="1" count="1" selected="0">
            <x v="513"/>
          </reference>
          <reference field="2" count="1" selected="0">
            <x v="514"/>
          </reference>
          <reference field="3" count="1">
            <x v="516"/>
          </reference>
        </references>
      </pivotArea>
    </format>
    <format dxfId="1944">
      <pivotArea dataOnly="0" labelOnly="1" fieldPosition="0">
        <references count="4">
          <reference field="0" count="1" selected="0">
            <x v="39"/>
          </reference>
          <reference field="1" count="1" selected="0">
            <x v="514"/>
          </reference>
          <reference field="2" count="1" selected="0">
            <x v="515"/>
          </reference>
          <reference field="3" count="1">
            <x v="517"/>
          </reference>
        </references>
      </pivotArea>
    </format>
    <format dxfId="1943">
      <pivotArea dataOnly="0" labelOnly="1" fieldPosition="0">
        <references count="4">
          <reference field="0" count="1" selected="0">
            <x v="40"/>
          </reference>
          <reference field="1" count="1" selected="0">
            <x v="515"/>
          </reference>
          <reference field="2" count="1" selected="0">
            <x v="516"/>
          </reference>
          <reference field="3" count="1">
            <x v="518"/>
          </reference>
        </references>
      </pivotArea>
    </format>
    <format dxfId="1942">
      <pivotArea dataOnly="0" labelOnly="1" fieldPosition="0">
        <references count="4">
          <reference field="0" count="1" selected="0">
            <x v="41"/>
          </reference>
          <reference field="1" count="1" selected="0">
            <x v="516"/>
          </reference>
          <reference field="2" count="1" selected="0">
            <x v="517"/>
          </reference>
          <reference field="3" count="1">
            <x v="519"/>
          </reference>
        </references>
      </pivotArea>
    </format>
    <format dxfId="1941">
      <pivotArea dataOnly="0" labelOnly="1" fieldPosition="0">
        <references count="4">
          <reference field="0" count="1" selected="0">
            <x v="42"/>
          </reference>
          <reference field="1" count="1" selected="0">
            <x v="517"/>
          </reference>
          <reference field="2" count="1" selected="0">
            <x v="518"/>
          </reference>
          <reference field="3" count="1">
            <x v="520"/>
          </reference>
        </references>
      </pivotArea>
    </format>
    <format dxfId="1940">
      <pivotArea dataOnly="0" labelOnly="1" fieldPosition="0">
        <references count="4">
          <reference field="0" count="1" selected="0">
            <x v="43"/>
          </reference>
          <reference field="1" count="1" selected="0">
            <x v="518"/>
          </reference>
          <reference field="2" count="1" selected="0">
            <x v="519"/>
          </reference>
          <reference field="3" count="1">
            <x v="521"/>
          </reference>
        </references>
      </pivotArea>
    </format>
    <format dxfId="1939">
      <pivotArea dataOnly="0" labelOnly="1" fieldPosition="0">
        <references count="4">
          <reference field="0" count="1" selected="0">
            <x v="44"/>
          </reference>
          <reference field="1" count="1" selected="0">
            <x v="519"/>
          </reference>
          <reference field="2" count="1" selected="0">
            <x v="520"/>
          </reference>
          <reference field="3" count="1">
            <x v="522"/>
          </reference>
        </references>
      </pivotArea>
    </format>
    <format dxfId="1938">
      <pivotArea dataOnly="0" labelOnly="1" fieldPosition="0">
        <references count="4">
          <reference field="0" count="1" selected="0">
            <x v="45"/>
          </reference>
          <reference field="1" count="1" selected="0">
            <x v="520"/>
          </reference>
          <reference field="2" count="1" selected="0">
            <x v="521"/>
          </reference>
          <reference field="3" count="1">
            <x v="523"/>
          </reference>
        </references>
      </pivotArea>
    </format>
    <format dxfId="1937">
      <pivotArea dataOnly="0" labelOnly="1" fieldPosition="0">
        <references count="4">
          <reference field="0" count="1" selected="0">
            <x v="46"/>
          </reference>
          <reference field="1" count="1" selected="0">
            <x v="521"/>
          </reference>
          <reference field="2" count="1" selected="0">
            <x v="522"/>
          </reference>
          <reference field="3" count="1">
            <x v="524"/>
          </reference>
        </references>
      </pivotArea>
    </format>
    <format dxfId="1936">
      <pivotArea dataOnly="0" labelOnly="1" fieldPosition="0">
        <references count="4">
          <reference field="0" count="1" selected="0">
            <x v="47"/>
          </reference>
          <reference field="1" count="1" selected="0">
            <x v="522"/>
          </reference>
          <reference field="2" count="1" selected="0">
            <x v="523"/>
          </reference>
          <reference field="3" count="1">
            <x v="525"/>
          </reference>
        </references>
      </pivotArea>
    </format>
    <format dxfId="1935">
      <pivotArea dataOnly="0" labelOnly="1" fieldPosition="0">
        <references count="4">
          <reference field="0" count="1" selected="0">
            <x v="48"/>
          </reference>
          <reference field="1" count="1" selected="0">
            <x v="523"/>
          </reference>
          <reference field="2" count="1" selected="0">
            <x v="524"/>
          </reference>
          <reference field="3" count="1">
            <x v="526"/>
          </reference>
        </references>
      </pivotArea>
    </format>
    <format dxfId="1934">
      <pivotArea dataOnly="0" labelOnly="1" fieldPosition="0">
        <references count="4">
          <reference field="0" count="1" selected="0">
            <x v="49"/>
          </reference>
          <reference field="1" count="1" selected="0">
            <x v="524"/>
          </reference>
          <reference field="2" count="1" selected="0">
            <x v="525"/>
          </reference>
          <reference field="3" count="1">
            <x v="527"/>
          </reference>
        </references>
      </pivotArea>
    </format>
    <format dxfId="1933">
      <pivotArea dataOnly="0" labelOnly="1" fieldPosition="0">
        <references count="4">
          <reference field="0" count="1" selected="0">
            <x v="50"/>
          </reference>
          <reference field="1" count="1" selected="0">
            <x v="525"/>
          </reference>
          <reference field="2" count="1" selected="0">
            <x v="526"/>
          </reference>
          <reference field="3" count="1">
            <x v="528"/>
          </reference>
        </references>
      </pivotArea>
    </format>
    <format dxfId="1932">
      <pivotArea dataOnly="0" labelOnly="1" fieldPosition="0">
        <references count="4">
          <reference field="0" count="1" selected="0">
            <x v="51"/>
          </reference>
          <reference field="1" count="1" selected="0">
            <x v="526"/>
          </reference>
          <reference field="2" count="1" selected="0">
            <x v="527"/>
          </reference>
          <reference field="3" count="1">
            <x v="529"/>
          </reference>
        </references>
      </pivotArea>
    </format>
    <format dxfId="1931">
      <pivotArea dataOnly="0" labelOnly="1" fieldPosition="0">
        <references count="4">
          <reference field="0" count="1" selected="0">
            <x v="52"/>
          </reference>
          <reference field="1" count="1" selected="0">
            <x v="527"/>
          </reference>
          <reference field="2" count="1" selected="0">
            <x v="528"/>
          </reference>
          <reference field="3" count="1">
            <x v="530"/>
          </reference>
        </references>
      </pivotArea>
    </format>
    <format dxfId="1930">
      <pivotArea dataOnly="0" labelOnly="1" fieldPosition="0">
        <references count="4">
          <reference field="0" count="1" selected="0">
            <x v="53"/>
          </reference>
          <reference field="1" count="1" selected="0">
            <x v="528"/>
          </reference>
          <reference field="2" count="1" selected="0">
            <x v="529"/>
          </reference>
          <reference field="3" count="1">
            <x v="531"/>
          </reference>
        </references>
      </pivotArea>
    </format>
    <format dxfId="1929">
      <pivotArea dataOnly="0" labelOnly="1" fieldPosition="0">
        <references count="4">
          <reference field="0" count="1" selected="0">
            <x v="54"/>
          </reference>
          <reference field="1" count="1" selected="0">
            <x v="529"/>
          </reference>
          <reference field="2" count="1" selected="0">
            <x v="530"/>
          </reference>
          <reference field="3" count="1">
            <x v="532"/>
          </reference>
        </references>
      </pivotArea>
    </format>
    <format dxfId="1928">
      <pivotArea dataOnly="0" labelOnly="1" fieldPosition="0">
        <references count="4">
          <reference field="0" count="1" selected="0">
            <x v="55"/>
          </reference>
          <reference field="1" count="1" selected="0">
            <x v="530"/>
          </reference>
          <reference field="2" count="1" selected="0">
            <x v="531"/>
          </reference>
          <reference field="3" count="1">
            <x v="533"/>
          </reference>
        </references>
      </pivotArea>
    </format>
    <format dxfId="1927">
      <pivotArea dataOnly="0" labelOnly="1" fieldPosition="0">
        <references count="4">
          <reference field="0" count="1" selected="0">
            <x v="56"/>
          </reference>
          <reference field="1" count="1" selected="0">
            <x v="531"/>
          </reference>
          <reference field="2" count="1" selected="0">
            <x v="532"/>
          </reference>
          <reference field="3" count="1">
            <x v="534"/>
          </reference>
        </references>
      </pivotArea>
    </format>
    <format dxfId="1926">
      <pivotArea dataOnly="0" labelOnly="1" fieldPosition="0">
        <references count="4">
          <reference field="0" count="1" selected="0">
            <x v="57"/>
          </reference>
          <reference field="1" count="1" selected="0">
            <x v="532"/>
          </reference>
          <reference field="2" count="1" selected="0">
            <x v="533"/>
          </reference>
          <reference field="3" count="1">
            <x v="535"/>
          </reference>
        </references>
      </pivotArea>
    </format>
    <format dxfId="1925">
      <pivotArea dataOnly="0" labelOnly="1" fieldPosition="0">
        <references count="4">
          <reference field="0" count="1" selected="0">
            <x v="58"/>
          </reference>
          <reference field="1" count="1" selected="0">
            <x v="533"/>
          </reference>
          <reference field="2" count="1" selected="0">
            <x v="534"/>
          </reference>
          <reference field="3" count="1">
            <x v="536"/>
          </reference>
        </references>
      </pivotArea>
    </format>
    <format dxfId="1924">
      <pivotArea dataOnly="0" labelOnly="1" fieldPosition="0">
        <references count="4">
          <reference field="0" count="1" selected="0">
            <x v="59"/>
          </reference>
          <reference field="1" count="1" selected="0">
            <x v="534"/>
          </reference>
          <reference field="2" count="1" selected="0">
            <x v="535"/>
          </reference>
          <reference field="3" count="1">
            <x v="537"/>
          </reference>
        </references>
      </pivotArea>
    </format>
    <format dxfId="1923">
      <pivotArea dataOnly="0" labelOnly="1" fieldPosition="0">
        <references count="4">
          <reference field="0" count="1" selected="0">
            <x v="60"/>
          </reference>
          <reference field="1" count="1" selected="0">
            <x v="535"/>
          </reference>
          <reference field="2" count="1" selected="0">
            <x v="536"/>
          </reference>
          <reference field="3" count="1">
            <x v="538"/>
          </reference>
        </references>
      </pivotArea>
    </format>
    <format dxfId="1922">
      <pivotArea dataOnly="0" labelOnly="1" fieldPosition="0">
        <references count="4">
          <reference field="0" count="1" selected="0">
            <x v="61"/>
          </reference>
          <reference field="1" count="1" selected="0">
            <x v="536"/>
          </reference>
          <reference field="2" count="1" selected="0">
            <x v="537"/>
          </reference>
          <reference field="3" count="1">
            <x v="539"/>
          </reference>
        </references>
      </pivotArea>
    </format>
    <format dxfId="1921">
      <pivotArea dataOnly="0" labelOnly="1" fieldPosition="0">
        <references count="4">
          <reference field="0" count="1" selected="0">
            <x v="62"/>
          </reference>
          <reference field="1" count="1" selected="0">
            <x v="537"/>
          </reference>
          <reference field="2" count="1" selected="0">
            <x v="538"/>
          </reference>
          <reference field="3" count="1">
            <x v="540"/>
          </reference>
        </references>
      </pivotArea>
    </format>
    <format dxfId="1920">
      <pivotArea dataOnly="0" labelOnly="1" fieldPosition="0">
        <references count="4">
          <reference field="0" count="1" selected="0">
            <x v="63"/>
          </reference>
          <reference field="1" count="1" selected="0">
            <x v="538"/>
          </reference>
          <reference field="2" count="1" selected="0">
            <x v="539"/>
          </reference>
          <reference field="3" count="1">
            <x v="541"/>
          </reference>
        </references>
      </pivotArea>
    </format>
    <format dxfId="1919">
      <pivotArea dataOnly="0" labelOnly="1" fieldPosition="0">
        <references count="4">
          <reference field="0" count="1" selected="0">
            <x v="64"/>
          </reference>
          <reference field="1" count="1" selected="0">
            <x v="539"/>
          </reference>
          <reference field="2" count="1" selected="0">
            <x v="540"/>
          </reference>
          <reference field="3" count="1">
            <x v="542"/>
          </reference>
        </references>
      </pivotArea>
    </format>
    <format dxfId="1918">
      <pivotArea dataOnly="0" labelOnly="1" fieldPosition="0">
        <references count="4">
          <reference field="0" count="1" selected="0">
            <x v="65"/>
          </reference>
          <reference field="1" count="1" selected="0">
            <x v="540"/>
          </reference>
          <reference field="2" count="1" selected="0">
            <x v="541"/>
          </reference>
          <reference field="3" count="1">
            <x v="543"/>
          </reference>
        </references>
      </pivotArea>
    </format>
    <format dxfId="1917">
      <pivotArea dataOnly="0" labelOnly="1" fieldPosition="0">
        <references count="4">
          <reference field="0" count="1" selected="0">
            <x v="66"/>
          </reference>
          <reference field="1" count="1" selected="0">
            <x v="541"/>
          </reference>
          <reference field="2" count="1" selected="0">
            <x v="542"/>
          </reference>
          <reference field="3" count="1">
            <x v="544"/>
          </reference>
        </references>
      </pivotArea>
    </format>
    <format dxfId="1916">
      <pivotArea dataOnly="0" labelOnly="1" fieldPosition="0">
        <references count="4">
          <reference field="0" count="1" selected="0">
            <x v="67"/>
          </reference>
          <reference field="1" count="1" selected="0">
            <x v="542"/>
          </reference>
          <reference field="2" count="1" selected="0">
            <x v="543"/>
          </reference>
          <reference field="3" count="1">
            <x v="545"/>
          </reference>
        </references>
      </pivotArea>
    </format>
    <format dxfId="1915">
      <pivotArea dataOnly="0" labelOnly="1" fieldPosition="0">
        <references count="4">
          <reference field="0" count="1" selected="0">
            <x v="68"/>
          </reference>
          <reference field="1" count="1" selected="0">
            <x v="543"/>
          </reference>
          <reference field="2" count="1" selected="0">
            <x v="544"/>
          </reference>
          <reference field="3" count="1">
            <x v="546"/>
          </reference>
        </references>
      </pivotArea>
    </format>
    <format dxfId="1914">
      <pivotArea dataOnly="0" labelOnly="1" fieldPosition="0">
        <references count="4">
          <reference field="0" count="1" selected="0">
            <x v="69"/>
          </reference>
          <reference field="1" count="1" selected="0">
            <x v="544"/>
          </reference>
          <reference field="2" count="1" selected="0">
            <x v="545"/>
          </reference>
          <reference field="3" count="1">
            <x v="547"/>
          </reference>
        </references>
      </pivotArea>
    </format>
    <format dxfId="1913">
      <pivotArea dataOnly="0" labelOnly="1" fieldPosition="0">
        <references count="4">
          <reference field="0" count="1" selected="0">
            <x v="70"/>
          </reference>
          <reference field="1" count="1" selected="0">
            <x v="545"/>
          </reference>
          <reference field="2" count="1" selected="0">
            <x v="546"/>
          </reference>
          <reference field="3" count="1">
            <x v="548"/>
          </reference>
        </references>
      </pivotArea>
    </format>
    <format dxfId="1912">
      <pivotArea dataOnly="0" labelOnly="1" fieldPosition="0">
        <references count="4">
          <reference field="0" count="1" selected="0">
            <x v="71"/>
          </reference>
          <reference field="1" count="1" selected="0">
            <x v="546"/>
          </reference>
          <reference field="2" count="1" selected="0">
            <x v="547"/>
          </reference>
          <reference field="3" count="1">
            <x v="549"/>
          </reference>
        </references>
      </pivotArea>
    </format>
    <format dxfId="1911">
      <pivotArea dataOnly="0" labelOnly="1" fieldPosition="0">
        <references count="4">
          <reference field="0" count="1" selected="0">
            <x v="72"/>
          </reference>
          <reference field="1" count="1" selected="0">
            <x v="547"/>
          </reference>
          <reference field="2" count="1" selected="0">
            <x v="548"/>
          </reference>
          <reference field="3" count="1">
            <x v="550"/>
          </reference>
        </references>
      </pivotArea>
    </format>
    <format dxfId="1910">
      <pivotArea dataOnly="0" labelOnly="1" fieldPosition="0">
        <references count="4">
          <reference field="0" count="1" selected="0">
            <x v="73"/>
          </reference>
          <reference field="1" count="1" selected="0">
            <x v="548"/>
          </reference>
          <reference field="2" count="1" selected="0">
            <x v="549"/>
          </reference>
          <reference field="3" count="1">
            <x v="551"/>
          </reference>
        </references>
      </pivotArea>
    </format>
    <format dxfId="1909">
      <pivotArea dataOnly="0" labelOnly="1" fieldPosition="0">
        <references count="4">
          <reference field="0" count="1" selected="0">
            <x v="74"/>
          </reference>
          <reference field="1" count="1" selected="0">
            <x v="549"/>
          </reference>
          <reference field="2" count="1" selected="0">
            <x v="550"/>
          </reference>
          <reference field="3" count="1">
            <x v="552"/>
          </reference>
        </references>
      </pivotArea>
    </format>
    <format dxfId="1908">
      <pivotArea dataOnly="0" labelOnly="1" fieldPosition="0">
        <references count="4">
          <reference field="0" count="1" selected="0">
            <x v="75"/>
          </reference>
          <reference field="1" count="1" selected="0">
            <x v="550"/>
          </reference>
          <reference field="2" count="1" selected="0">
            <x v="551"/>
          </reference>
          <reference field="3" count="1">
            <x v="553"/>
          </reference>
        </references>
      </pivotArea>
    </format>
    <format dxfId="1907">
      <pivotArea dataOnly="0" labelOnly="1" fieldPosition="0">
        <references count="4">
          <reference field="0" count="1" selected="0">
            <x v="76"/>
          </reference>
          <reference field="1" count="1" selected="0">
            <x v="551"/>
          </reference>
          <reference field="2" count="1" selected="0">
            <x v="552"/>
          </reference>
          <reference field="3" count="1">
            <x v="554"/>
          </reference>
        </references>
      </pivotArea>
    </format>
    <format dxfId="1906">
      <pivotArea dataOnly="0" labelOnly="1" fieldPosition="0">
        <references count="4">
          <reference field="0" count="1" selected="0">
            <x v="77"/>
          </reference>
          <reference field="1" count="1" selected="0">
            <x v="552"/>
          </reference>
          <reference field="2" count="1" selected="0">
            <x v="553"/>
          </reference>
          <reference field="3" count="1">
            <x v="555"/>
          </reference>
        </references>
      </pivotArea>
    </format>
    <format dxfId="1905">
      <pivotArea dataOnly="0" labelOnly="1" fieldPosition="0">
        <references count="4">
          <reference field="0" count="1" selected="0">
            <x v="78"/>
          </reference>
          <reference field="1" count="1" selected="0">
            <x v="553"/>
          </reference>
          <reference field="2" count="1" selected="0">
            <x v="554"/>
          </reference>
          <reference field="3" count="1">
            <x v="556"/>
          </reference>
        </references>
      </pivotArea>
    </format>
    <format dxfId="1904">
      <pivotArea dataOnly="0" labelOnly="1" fieldPosition="0">
        <references count="4">
          <reference field="0" count="1" selected="0">
            <x v="79"/>
          </reference>
          <reference field="1" count="1" selected="0">
            <x v="554"/>
          </reference>
          <reference field="2" count="1" selected="0">
            <x v="555"/>
          </reference>
          <reference field="3" count="1">
            <x v="557"/>
          </reference>
        </references>
      </pivotArea>
    </format>
    <format dxfId="1903">
      <pivotArea dataOnly="0" labelOnly="1" fieldPosition="0">
        <references count="4">
          <reference field="0" count="1" selected="0">
            <x v="80"/>
          </reference>
          <reference field="1" count="1" selected="0">
            <x v="555"/>
          </reference>
          <reference field="2" count="1" selected="0">
            <x v="556"/>
          </reference>
          <reference field="3" count="1">
            <x v="558"/>
          </reference>
        </references>
      </pivotArea>
    </format>
    <format dxfId="1902">
      <pivotArea dataOnly="0" labelOnly="1" fieldPosition="0">
        <references count="4">
          <reference field="0" count="1" selected="0">
            <x v="81"/>
          </reference>
          <reference field="1" count="1" selected="0">
            <x v="556"/>
          </reference>
          <reference field="2" count="1" selected="0">
            <x v="557"/>
          </reference>
          <reference field="3" count="1">
            <x v="559"/>
          </reference>
        </references>
      </pivotArea>
    </format>
    <format dxfId="1901">
      <pivotArea dataOnly="0" labelOnly="1" fieldPosition="0">
        <references count="4">
          <reference field="0" count="1" selected="0">
            <x v="82"/>
          </reference>
          <reference field="1" count="1" selected="0">
            <x v="557"/>
          </reference>
          <reference field="2" count="1" selected="0">
            <x v="558"/>
          </reference>
          <reference field="3" count="1">
            <x v="560"/>
          </reference>
        </references>
      </pivotArea>
    </format>
    <format dxfId="1900">
      <pivotArea dataOnly="0" labelOnly="1" fieldPosition="0">
        <references count="4">
          <reference field="0" count="1" selected="0">
            <x v="83"/>
          </reference>
          <reference field="1" count="1" selected="0">
            <x v="558"/>
          </reference>
          <reference field="2" count="1" selected="0">
            <x v="559"/>
          </reference>
          <reference field="3" count="1">
            <x v="561"/>
          </reference>
        </references>
      </pivotArea>
    </format>
    <format dxfId="1899">
      <pivotArea dataOnly="0" labelOnly="1" fieldPosition="0">
        <references count="4">
          <reference field="0" count="1" selected="0">
            <x v="84"/>
          </reference>
          <reference field="1" count="1" selected="0">
            <x v="559"/>
          </reference>
          <reference field="2" count="1" selected="0">
            <x v="560"/>
          </reference>
          <reference field="3" count="1">
            <x v="562"/>
          </reference>
        </references>
      </pivotArea>
    </format>
    <format dxfId="1898">
      <pivotArea dataOnly="0" labelOnly="1" fieldPosition="0">
        <references count="4">
          <reference field="0" count="1" selected="0">
            <x v="85"/>
          </reference>
          <reference field="1" count="1" selected="0">
            <x v="560"/>
          </reference>
          <reference field="2" count="1" selected="0">
            <x v="561"/>
          </reference>
          <reference field="3" count="1">
            <x v="563"/>
          </reference>
        </references>
      </pivotArea>
    </format>
    <format dxfId="1897">
      <pivotArea dataOnly="0" labelOnly="1" fieldPosition="0">
        <references count="4">
          <reference field="0" count="1" selected="0">
            <x v="86"/>
          </reference>
          <reference field="1" count="1" selected="0">
            <x v="561"/>
          </reference>
          <reference field="2" count="1" selected="0">
            <x v="562"/>
          </reference>
          <reference field="3" count="1">
            <x v="564"/>
          </reference>
        </references>
      </pivotArea>
    </format>
    <format dxfId="1896">
      <pivotArea dataOnly="0" labelOnly="1" fieldPosition="0">
        <references count="4">
          <reference field="0" count="1" selected="0">
            <x v="87"/>
          </reference>
          <reference field="1" count="1" selected="0">
            <x v="562"/>
          </reference>
          <reference field="2" count="1" selected="0">
            <x v="563"/>
          </reference>
          <reference field="3" count="1">
            <x v="565"/>
          </reference>
        </references>
      </pivotArea>
    </format>
    <format dxfId="1895">
      <pivotArea dataOnly="0" labelOnly="1" fieldPosition="0">
        <references count="4">
          <reference field="0" count="1" selected="0">
            <x v="88"/>
          </reference>
          <reference field="1" count="1" selected="0">
            <x v="563"/>
          </reference>
          <reference field="2" count="1" selected="0">
            <x v="564"/>
          </reference>
          <reference field="3" count="1">
            <x v="566"/>
          </reference>
        </references>
      </pivotArea>
    </format>
    <format dxfId="1894">
      <pivotArea dataOnly="0" labelOnly="1" fieldPosition="0">
        <references count="4">
          <reference field="0" count="1" selected="0">
            <x v="89"/>
          </reference>
          <reference field="1" count="1" selected="0">
            <x v="564"/>
          </reference>
          <reference field="2" count="1" selected="0">
            <x v="565"/>
          </reference>
          <reference field="3" count="1">
            <x v="567"/>
          </reference>
        </references>
      </pivotArea>
    </format>
    <format dxfId="1893">
      <pivotArea dataOnly="0" labelOnly="1" fieldPosition="0">
        <references count="4">
          <reference field="0" count="1" selected="0">
            <x v="90"/>
          </reference>
          <reference field="1" count="1" selected="0">
            <x v="565"/>
          </reference>
          <reference field="2" count="1" selected="0">
            <x v="566"/>
          </reference>
          <reference field="3" count="1">
            <x v="568"/>
          </reference>
        </references>
      </pivotArea>
    </format>
    <format dxfId="1892">
      <pivotArea dataOnly="0" labelOnly="1" fieldPosition="0">
        <references count="4">
          <reference field="0" count="1" selected="0">
            <x v="91"/>
          </reference>
          <reference field="1" count="1" selected="0">
            <x v="566"/>
          </reference>
          <reference field="2" count="1" selected="0">
            <x v="567"/>
          </reference>
          <reference field="3" count="1">
            <x v="569"/>
          </reference>
        </references>
      </pivotArea>
    </format>
    <format dxfId="1891">
      <pivotArea dataOnly="0" labelOnly="1" fieldPosition="0">
        <references count="4">
          <reference field="0" count="1" selected="0">
            <x v="92"/>
          </reference>
          <reference field="1" count="1" selected="0">
            <x v="567"/>
          </reference>
          <reference field="2" count="1" selected="0">
            <x v="568"/>
          </reference>
          <reference field="3" count="1">
            <x v="570"/>
          </reference>
        </references>
      </pivotArea>
    </format>
    <format dxfId="1890">
      <pivotArea dataOnly="0" labelOnly="1" fieldPosition="0">
        <references count="4">
          <reference field="0" count="1" selected="0">
            <x v="93"/>
          </reference>
          <reference field="1" count="1" selected="0">
            <x v="568"/>
          </reference>
          <reference field="2" count="1" selected="0">
            <x v="569"/>
          </reference>
          <reference field="3" count="1">
            <x v="571"/>
          </reference>
        </references>
      </pivotArea>
    </format>
    <format dxfId="1889">
      <pivotArea dataOnly="0" labelOnly="1" fieldPosition="0">
        <references count="4">
          <reference field="0" count="1" selected="0">
            <x v="94"/>
          </reference>
          <reference field="1" count="1" selected="0">
            <x v="569"/>
          </reference>
          <reference field="2" count="1" selected="0">
            <x v="570"/>
          </reference>
          <reference field="3" count="1">
            <x v="572"/>
          </reference>
        </references>
      </pivotArea>
    </format>
    <format dxfId="1888">
      <pivotArea dataOnly="0" labelOnly="1" fieldPosition="0">
        <references count="4">
          <reference field="0" count="1" selected="0">
            <x v="95"/>
          </reference>
          <reference field="1" count="1" selected="0">
            <x v="570"/>
          </reference>
          <reference field="2" count="1" selected="0">
            <x v="571"/>
          </reference>
          <reference field="3" count="1">
            <x v="573"/>
          </reference>
        </references>
      </pivotArea>
    </format>
    <format dxfId="1887">
      <pivotArea dataOnly="0" labelOnly="1" fieldPosition="0">
        <references count="4">
          <reference field="0" count="1" selected="0">
            <x v="96"/>
          </reference>
          <reference field="1" count="1" selected="0">
            <x v="571"/>
          </reference>
          <reference field="2" count="1" selected="0">
            <x v="572"/>
          </reference>
          <reference field="3" count="1">
            <x v="574"/>
          </reference>
        </references>
      </pivotArea>
    </format>
    <format dxfId="1886">
      <pivotArea dataOnly="0" labelOnly="1" fieldPosition="0">
        <references count="4">
          <reference field="0" count="1" selected="0">
            <x v="97"/>
          </reference>
          <reference field="1" count="1" selected="0">
            <x v="572"/>
          </reference>
          <reference field="2" count="1" selected="0">
            <x v="573"/>
          </reference>
          <reference field="3" count="1">
            <x v="575"/>
          </reference>
        </references>
      </pivotArea>
    </format>
    <format dxfId="1885">
      <pivotArea dataOnly="0" labelOnly="1" fieldPosition="0">
        <references count="4">
          <reference field="0" count="1" selected="0">
            <x v="98"/>
          </reference>
          <reference field="1" count="1" selected="0">
            <x v="573"/>
          </reference>
          <reference field="2" count="1" selected="0">
            <x v="574"/>
          </reference>
          <reference field="3" count="1">
            <x v="576"/>
          </reference>
        </references>
      </pivotArea>
    </format>
    <format dxfId="1884">
      <pivotArea dataOnly="0" labelOnly="1" fieldPosition="0">
        <references count="4">
          <reference field="0" count="1" selected="0">
            <x v="99"/>
          </reference>
          <reference field="1" count="1" selected="0">
            <x v="574"/>
          </reference>
          <reference field="2" count="1" selected="0">
            <x v="575"/>
          </reference>
          <reference field="3" count="1">
            <x v="577"/>
          </reference>
        </references>
      </pivotArea>
    </format>
    <format dxfId="1883">
      <pivotArea dataOnly="0" labelOnly="1" fieldPosition="0">
        <references count="4">
          <reference field="0" count="1" selected="0">
            <x v="100"/>
          </reference>
          <reference field="1" count="1" selected="0">
            <x v="575"/>
          </reference>
          <reference field="2" count="1" selected="0">
            <x v="576"/>
          </reference>
          <reference field="3" count="1">
            <x v="578"/>
          </reference>
        </references>
      </pivotArea>
    </format>
    <format dxfId="1882">
      <pivotArea dataOnly="0" labelOnly="1" fieldPosition="0">
        <references count="4">
          <reference field="0" count="1" selected="0">
            <x v="101"/>
          </reference>
          <reference field="1" count="1" selected="0">
            <x v="576"/>
          </reference>
          <reference field="2" count="1" selected="0">
            <x v="577"/>
          </reference>
          <reference field="3" count="1">
            <x v="579"/>
          </reference>
        </references>
      </pivotArea>
    </format>
    <format dxfId="1881">
      <pivotArea dataOnly="0" labelOnly="1" fieldPosition="0">
        <references count="4">
          <reference field="0" count="1" selected="0">
            <x v="102"/>
          </reference>
          <reference field="1" count="1" selected="0">
            <x v="577"/>
          </reference>
          <reference field="2" count="1" selected="0">
            <x v="578"/>
          </reference>
          <reference field="3" count="1">
            <x v="580"/>
          </reference>
        </references>
      </pivotArea>
    </format>
    <format dxfId="1880">
      <pivotArea dataOnly="0" labelOnly="1" fieldPosition="0">
        <references count="4">
          <reference field="0" count="1" selected="0">
            <x v="103"/>
          </reference>
          <reference field="1" count="1" selected="0">
            <x v="578"/>
          </reference>
          <reference field="2" count="1" selected="0">
            <x v="579"/>
          </reference>
          <reference field="3" count="1">
            <x v="581"/>
          </reference>
        </references>
      </pivotArea>
    </format>
    <format dxfId="1879">
      <pivotArea dataOnly="0" labelOnly="1" fieldPosition="0">
        <references count="4">
          <reference field="0" count="1" selected="0">
            <x v="104"/>
          </reference>
          <reference field="1" count="1" selected="0">
            <x v="579"/>
          </reference>
          <reference field="2" count="1" selected="0">
            <x v="580"/>
          </reference>
          <reference field="3" count="1">
            <x v="582"/>
          </reference>
        </references>
      </pivotArea>
    </format>
    <format dxfId="1878">
      <pivotArea dataOnly="0" labelOnly="1" fieldPosition="0">
        <references count="4">
          <reference field="0" count="1" selected="0">
            <x v="105"/>
          </reference>
          <reference field="1" count="1" selected="0">
            <x v="580"/>
          </reference>
          <reference field="2" count="1" selected="0">
            <x v="581"/>
          </reference>
          <reference field="3" count="1">
            <x v="583"/>
          </reference>
        </references>
      </pivotArea>
    </format>
    <format dxfId="1877">
      <pivotArea dataOnly="0" labelOnly="1" fieldPosition="0">
        <references count="4">
          <reference field="0" count="1" selected="0">
            <x v="106"/>
          </reference>
          <reference field="1" count="1" selected="0">
            <x v="581"/>
          </reference>
          <reference field="2" count="1" selected="0">
            <x v="582"/>
          </reference>
          <reference field="3" count="1">
            <x v="584"/>
          </reference>
        </references>
      </pivotArea>
    </format>
    <format dxfId="1876">
      <pivotArea dataOnly="0" labelOnly="1" fieldPosition="0">
        <references count="4">
          <reference field="0" count="1" selected="0">
            <x v="107"/>
          </reference>
          <reference field="1" count="1" selected="0">
            <x v="582"/>
          </reference>
          <reference field="2" count="1" selected="0">
            <x v="583"/>
          </reference>
          <reference field="3" count="1">
            <x v="585"/>
          </reference>
        </references>
      </pivotArea>
    </format>
    <format dxfId="1875">
      <pivotArea dataOnly="0" labelOnly="1" fieldPosition="0">
        <references count="4">
          <reference field="0" count="1" selected="0">
            <x v="108"/>
          </reference>
          <reference field="1" count="1" selected="0">
            <x v="583"/>
          </reference>
          <reference field="2" count="1" selected="0">
            <x v="584"/>
          </reference>
          <reference field="3" count="1">
            <x v="586"/>
          </reference>
        </references>
      </pivotArea>
    </format>
    <format dxfId="1874">
      <pivotArea dataOnly="0" labelOnly="1" fieldPosition="0">
        <references count="4">
          <reference field="0" count="1" selected="0">
            <x v="109"/>
          </reference>
          <reference field="1" count="1" selected="0">
            <x v="584"/>
          </reference>
          <reference field="2" count="1" selected="0">
            <x v="585"/>
          </reference>
          <reference field="3" count="1">
            <x v="587"/>
          </reference>
        </references>
      </pivotArea>
    </format>
    <format dxfId="1873">
      <pivotArea dataOnly="0" labelOnly="1" fieldPosition="0">
        <references count="4">
          <reference field="0" count="1" selected="0">
            <x v="110"/>
          </reference>
          <reference field="1" count="1" selected="0">
            <x v="585"/>
          </reference>
          <reference field="2" count="1" selected="0">
            <x v="586"/>
          </reference>
          <reference field="3" count="1">
            <x v="588"/>
          </reference>
        </references>
      </pivotArea>
    </format>
    <format dxfId="1872">
      <pivotArea dataOnly="0" labelOnly="1" fieldPosition="0">
        <references count="4">
          <reference field="0" count="1" selected="0">
            <x v="111"/>
          </reference>
          <reference field="1" count="1" selected="0">
            <x v="586"/>
          </reference>
          <reference field="2" count="1" selected="0">
            <x v="587"/>
          </reference>
          <reference field="3" count="1">
            <x v="589"/>
          </reference>
        </references>
      </pivotArea>
    </format>
    <format dxfId="1871">
      <pivotArea dataOnly="0" labelOnly="1" fieldPosition="0">
        <references count="4">
          <reference field="0" count="1" selected="0">
            <x v="112"/>
          </reference>
          <reference field="1" count="1" selected="0">
            <x v="587"/>
          </reference>
          <reference field="2" count="1" selected="0">
            <x v="588"/>
          </reference>
          <reference field="3" count="1">
            <x v="590"/>
          </reference>
        </references>
      </pivotArea>
    </format>
    <format dxfId="1870">
      <pivotArea dataOnly="0" labelOnly="1" fieldPosition="0">
        <references count="4">
          <reference field="0" count="1" selected="0">
            <x v="113"/>
          </reference>
          <reference field="1" count="1" selected="0">
            <x v="588"/>
          </reference>
          <reference field="2" count="1" selected="0">
            <x v="589"/>
          </reference>
          <reference field="3" count="1">
            <x v="591"/>
          </reference>
        </references>
      </pivotArea>
    </format>
    <format dxfId="1869">
      <pivotArea dataOnly="0" labelOnly="1" fieldPosition="0">
        <references count="4">
          <reference field="0" count="1" selected="0">
            <x v="114"/>
          </reference>
          <reference field="1" count="1" selected="0">
            <x v="589"/>
          </reference>
          <reference field="2" count="1" selected="0">
            <x v="590"/>
          </reference>
          <reference field="3" count="1">
            <x v="592"/>
          </reference>
        </references>
      </pivotArea>
    </format>
    <format dxfId="1868">
      <pivotArea dataOnly="0" labelOnly="1" fieldPosition="0">
        <references count="4">
          <reference field="0" count="1" selected="0">
            <x v="115"/>
          </reference>
          <reference field="1" count="1" selected="0">
            <x v="590"/>
          </reference>
          <reference field="2" count="1" selected="0">
            <x v="591"/>
          </reference>
          <reference field="3" count="1">
            <x v="593"/>
          </reference>
        </references>
      </pivotArea>
    </format>
    <format dxfId="1867">
      <pivotArea dataOnly="0" labelOnly="1" fieldPosition="0">
        <references count="4">
          <reference field="0" count="1" selected="0">
            <x v="116"/>
          </reference>
          <reference field="1" count="1" selected="0">
            <x v="591"/>
          </reference>
          <reference field="2" count="1" selected="0">
            <x v="592"/>
          </reference>
          <reference field="3" count="1">
            <x v="594"/>
          </reference>
        </references>
      </pivotArea>
    </format>
    <format dxfId="1866">
      <pivotArea dataOnly="0" labelOnly="1" fieldPosition="0">
        <references count="4">
          <reference field="0" count="1" selected="0">
            <x v="117"/>
          </reference>
          <reference field="1" count="1" selected="0">
            <x v="592"/>
          </reference>
          <reference field="2" count="1" selected="0">
            <x v="593"/>
          </reference>
          <reference field="3" count="1">
            <x v="595"/>
          </reference>
        </references>
      </pivotArea>
    </format>
    <format dxfId="1865">
      <pivotArea dataOnly="0" labelOnly="1" fieldPosition="0">
        <references count="4">
          <reference field="0" count="1" selected="0">
            <x v="118"/>
          </reference>
          <reference field="1" count="1" selected="0">
            <x v="593"/>
          </reference>
          <reference field="2" count="1" selected="0">
            <x v="594"/>
          </reference>
          <reference field="3" count="1">
            <x v="596"/>
          </reference>
        </references>
      </pivotArea>
    </format>
    <format dxfId="1864">
      <pivotArea dataOnly="0" labelOnly="1" fieldPosition="0">
        <references count="4">
          <reference field="0" count="1" selected="0">
            <x v="119"/>
          </reference>
          <reference field="1" count="1" selected="0">
            <x v="594"/>
          </reference>
          <reference field="2" count="1" selected="0">
            <x v="595"/>
          </reference>
          <reference field="3" count="1">
            <x v="597"/>
          </reference>
        </references>
      </pivotArea>
    </format>
    <format dxfId="1863">
      <pivotArea dataOnly="0" labelOnly="1" fieldPosition="0">
        <references count="4">
          <reference field="0" count="1" selected="0">
            <x v="120"/>
          </reference>
          <reference field="1" count="1" selected="0">
            <x v="595"/>
          </reference>
          <reference field="2" count="1" selected="0">
            <x v="596"/>
          </reference>
          <reference field="3" count="1">
            <x v="598"/>
          </reference>
        </references>
      </pivotArea>
    </format>
    <format dxfId="1862">
      <pivotArea dataOnly="0" labelOnly="1" fieldPosition="0">
        <references count="4">
          <reference field="0" count="1" selected="0">
            <x v="121"/>
          </reference>
          <reference field="1" count="1" selected="0">
            <x v="596"/>
          </reference>
          <reference field="2" count="1" selected="0">
            <x v="597"/>
          </reference>
          <reference field="3" count="1">
            <x v="599"/>
          </reference>
        </references>
      </pivotArea>
    </format>
    <format dxfId="1861">
      <pivotArea dataOnly="0" labelOnly="1" fieldPosition="0">
        <references count="4">
          <reference field="0" count="1" selected="0">
            <x v="122"/>
          </reference>
          <reference field="1" count="1" selected="0">
            <x v="597"/>
          </reference>
          <reference field="2" count="1" selected="0">
            <x v="598"/>
          </reference>
          <reference field="3" count="1">
            <x v="600"/>
          </reference>
        </references>
      </pivotArea>
    </format>
    <format dxfId="1860">
      <pivotArea dataOnly="0" labelOnly="1" fieldPosition="0">
        <references count="4">
          <reference field="0" count="1" selected="0">
            <x v="123"/>
          </reference>
          <reference field="1" count="1" selected="0">
            <x v="598"/>
          </reference>
          <reference field="2" count="1" selected="0">
            <x v="599"/>
          </reference>
          <reference field="3" count="1">
            <x v="601"/>
          </reference>
        </references>
      </pivotArea>
    </format>
    <format dxfId="1859">
      <pivotArea dataOnly="0" labelOnly="1" fieldPosition="0">
        <references count="4">
          <reference field="0" count="1" selected="0">
            <x v="124"/>
          </reference>
          <reference field="1" count="1" selected="0">
            <x v="599"/>
          </reference>
          <reference field="2" count="1" selected="0">
            <x v="600"/>
          </reference>
          <reference field="3" count="1">
            <x v="602"/>
          </reference>
        </references>
      </pivotArea>
    </format>
    <format dxfId="1858">
      <pivotArea dataOnly="0" labelOnly="1" fieldPosition="0">
        <references count="4">
          <reference field="0" count="1" selected="0">
            <x v="125"/>
          </reference>
          <reference field="1" count="1" selected="0">
            <x v="600"/>
          </reference>
          <reference field="2" count="1" selected="0">
            <x v="601"/>
          </reference>
          <reference field="3" count="1">
            <x v="603"/>
          </reference>
        </references>
      </pivotArea>
    </format>
    <format dxfId="1857">
      <pivotArea dataOnly="0" labelOnly="1" fieldPosition="0">
        <references count="4">
          <reference field="0" count="1" selected="0">
            <x v="126"/>
          </reference>
          <reference field="1" count="1" selected="0">
            <x v="601"/>
          </reference>
          <reference field="2" count="1" selected="0">
            <x v="602"/>
          </reference>
          <reference field="3" count="1">
            <x v="604"/>
          </reference>
        </references>
      </pivotArea>
    </format>
    <format dxfId="1856">
      <pivotArea dataOnly="0" labelOnly="1" fieldPosition="0">
        <references count="4">
          <reference field="0" count="1" selected="0">
            <x v="127"/>
          </reference>
          <reference field="1" count="1" selected="0">
            <x v="602"/>
          </reference>
          <reference field="2" count="1" selected="0">
            <x v="603"/>
          </reference>
          <reference field="3" count="1">
            <x v="605"/>
          </reference>
        </references>
      </pivotArea>
    </format>
    <format dxfId="1855">
      <pivotArea dataOnly="0" labelOnly="1" fieldPosition="0">
        <references count="4">
          <reference field="0" count="1" selected="0">
            <x v="128"/>
          </reference>
          <reference field="1" count="1" selected="0">
            <x v="603"/>
          </reference>
          <reference field="2" count="1" selected="0">
            <x v="604"/>
          </reference>
          <reference field="3" count="1">
            <x v="606"/>
          </reference>
        </references>
      </pivotArea>
    </format>
    <format dxfId="1854">
      <pivotArea dataOnly="0" labelOnly="1" fieldPosition="0">
        <references count="4">
          <reference field="0" count="1" selected="0">
            <x v="129"/>
          </reference>
          <reference field="1" count="1" selected="0">
            <x v="604"/>
          </reference>
          <reference field="2" count="1" selected="0">
            <x v="605"/>
          </reference>
          <reference field="3" count="1">
            <x v="607"/>
          </reference>
        </references>
      </pivotArea>
    </format>
    <format dxfId="1853">
      <pivotArea dataOnly="0" labelOnly="1" fieldPosition="0">
        <references count="4">
          <reference field="0" count="1" selected="0">
            <x v="130"/>
          </reference>
          <reference field="1" count="1" selected="0">
            <x v="605"/>
          </reference>
          <reference field="2" count="1" selected="0">
            <x v="606"/>
          </reference>
          <reference field="3" count="1">
            <x v="608"/>
          </reference>
        </references>
      </pivotArea>
    </format>
    <format dxfId="1852">
      <pivotArea dataOnly="0" labelOnly="1" fieldPosition="0">
        <references count="4">
          <reference field="0" count="1" selected="0">
            <x v="131"/>
          </reference>
          <reference field="1" count="1" selected="0">
            <x v="606"/>
          </reference>
          <reference field="2" count="1" selected="0">
            <x v="607"/>
          </reference>
          <reference field="3" count="1">
            <x v="609"/>
          </reference>
        </references>
      </pivotArea>
    </format>
    <format dxfId="1851">
      <pivotArea dataOnly="0" labelOnly="1" fieldPosition="0">
        <references count="4">
          <reference field="0" count="1" selected="0">
            <x v="132"/>
          </reference>
          <reference field="1" count="1" selected="0">
            <x v="607"/>
          </reference>
          <reference field="2" count="1" selected="0">
            <x v="608"/>
          </reference>
          <reference field="3" count="1">
            <x v="610"/>
          </reference>
        </references>
      </pivotArea>
    </format>
    <format dxfId="1850">
      <pivotArea dataOnly="0" labelOnly="1" fieldPosition="0">
        <references count="4">
          <reference field="0" count="1" selected="0">
            <x v="133"/>
          </reference>
          <reference field="1" count="1" selected="0">
            <x v="608"/>
          </reference>
          <reference field="2" count="1" selected="0">
            <x v="609"/>
          </reference>
          <reference field="3" count="1">
            <x v="611"/>
          </reference>
        </references>
      </pivotArea>
    </format>
    <format dxfId="1849">
      <pivotArea dataOnly="0" labelOnly="1" fieldPosition="0">
        <references count="4">
          <reference field="0" count="1" selected="0">
            <x v="134"/>
          </reference>
          <reference field="1" count="1" selected="0">
            <x v="609"/>
          </reference>
          <reference field="2" count="1" selected="0">
            <x v="610"/>
          </reference>
          <reference field="3" count="1">
            <x v="612"/>
          </reference>
        </references>
      </pivotArea>
    </format>
    <format dxfId="1848">
      <pivotArea dataOnly="0" labelOnly="1" fieldPosition="0">
        <references count="4">
          <reference field="0" count="1" selected="0">
            <x v="135"/>
          </reference>
          <reference field="1" count="1" selected="0">
            <x v="610"/>
          </reference>
          <reference field="2" count="1" selected="0">
            <x v="611"/>
          </reference>
          <reference field="3" count="1">
            <x v="613"/>
          </reference>
        </references>
      </pivotArea>
    </format>
    <format dxfId="1847">
      <pivotArea dataOnly="0" labelOnly="1" fieldPosition="0">
        <references count="4">
          <reference field="0" count="1" selected="0">
            <x v="136"/>
          </reference>
          <reference field="1" count="1" selected="0">
            <x v="611"/>
          </reference>
          <reference field="2" count="1" selected="0">
            <x v="612"/>
          </reference>
          <reference field="3" count="1">
            <x v="614"/>
          </reference>
        </references>
      </pivotArea>
    </format>
    <format dxfId="1846">
      <pivotArea dataOnly="0" labelOnly="1" fieldPosition="0">
        <references count="4">
          <reference field="0" count="1" selected="0">
            <x v="137"/>
          </reference>
          <reference field="1" count="1" selected="0">
            <x v="612"/>
          </reference>
          <reference field="2" count="1" selected="0">
            <x v="613"/>
          </reference>
          <reference field="3" count="1">
            <x v="615"/>
          </reference>
        </references>
      </pivotArea>
    </format>
    <format dxfId="1845">
      <pivotArea dataOnly="0" labelOnly="1" fieldPosition="0">
        <references count="4">
          <reference field="0" count="1" selected="0">
            <x v="138"/>
          </reference>
          <reference field="1" count="1" selected="0">
            <x v="613"/>
          </reference>
          <reference field="2" count="1" selected="0">
            <x v="614"/>
          </reference>
          <reference field="3" count="1">
            <x v="616"/>
          </reference>
        </references>
      </pivotArea>
    </format>
    <format dxfId="1844">
      <pivotArea dataOnly="0" labelOnly="1" fieldPosition="0">
        <references count="4">
          <reference field="0" count="1" selected="0">
            <x v="139"/>
          </reference>
          <reference field="1" count="1" selected="0">
            <x v="614"/>
          </reference>
          <reference field="2" count="1" selected="0">
            <x v="615"/>
          </reference>
          <reference field="3" count="1">
            <x v="617"/>
          </reference>
        </references>
      </pivotArea>
    </format>
    <format dxfId="1843">
      <pivotArea dataOnly="0" labelOnly="1" fieldPosition="0">
        <references count="4">
          <reference field="0" count="1" selected="0">
            <x v="140"/>
          </reference>
          <reference field="1" count="1" selected="0">
            <x v="615"/>
          </reference>
          <reference field="2" count="1" selected="0">
            <x v="616"/>
          </reference>
          <reference field="3" count="1">
            <x v="618"/>
          </reference>
        </references>
      </pivotArea>
    </format>
    <format dxfId="1842">
      <pivotArea dataOnly="0" labelOnly="1" fieldPosition="0">
        <references count="4">
          <reference field="0" count="1" selected="0">
            <x v="141"/>
          </reference>
          <reference field="1" count="1" selected="0">
            <x v="616"/>
          </reference>
          <reference field="2" count="1" selected="0">
            <x v="617"/>
          </reference>
          <reference field="3" count="1">
            <x v="619"/>
          </reference>
        </references>
      </pivotArea>
    </format>
    <format dxfId="1841">
      <pivotArea dataOnly="0" labelOnly="1" fieldPosition="0">
        <references count="4">
          <reference field="0" count="1" selected="0">
            <x v="142"/>
          </reference>
          <reference field="1" count="1" selected="0">
            <x v="617"/>
          </reference>
          <reference field="2" count="1" selected="0">
            <x v="618"/>
          </reference>
          <reference field="3" count="1">
            <x v="620"/>
          </reference>
        </references>
      </pivotArea>
    </format>
    <format dxfId="1840">
      <pivotArea dataOnly="0" labelOnly="1" fieldPosition="0">
        <references count="4">
          <reference field="0" count="1" selected="0">
            <x v="143"/>
          </reference>
          <reference field="1" count="1" selected="0">
            <x v="618"/>
          </reference>
          <reference field="2" count="1" selected="0">
            <x v="619"/>
          </reference>
          <reference field="3" count="1">
            <x v="621"/>
          </reference>
        </references>
      </pivotArea>
    </format>
    <format dxfId="1839">
      <pivotArea dataOnly="0" labelOnly="1" fieldPosition="0">
        <references count="4">
          <reference field="0" count="1" selected="0">
            <x v="144"/>
          </reference>
          <reference field="1" count="1" selected="0">
            <x v="619"/>
          </reference>
          <reference field="2" count="1" selected="0">
            <x v="620"/>
          </reference>
          <reference field="3" count="1">
            <x v="622"/>
          </reference>
        </references>
      </pivotArea>
    </format>
    <format dxfId="1838">
      <pivotArea dataOnly="0" labelOnly="1" fieldPosition="0">
        <references count="4">
          <reference field="0" count="1" selected="0">
            <x v="145"/>
          </reference>
          <reference field="1" count="1" selected="0">
            <x v="620"/>
          </reference>
          <reference field="2" count="1" selected="0">
            <x v="621"/>
          </reference>
          <reference field="3" count="1">
            <x v="623"/>
          </reference>
        </references>
      </pivotArea>
    </format>
    <format dxfId="1837">
      <pivotArea dataOnly="0" labelOnly="1" fieldPosition="0">
        <references count="4">
          <reference field="0" count="1" selected="0">
            <x v="146"/>
          </reference>
          <reference field="1" count="1" selected="0">
            <x v="621"/>
          </reference>
          <reference field="2" count="1" selected="0">
            <x v="622"/>
          </reference>
          <reference field="3" count="1">
            <x v="624"/>
          </reference>
        </references>
      </pivotArea>
    </format>
    <format dxfId="1836">
      <pivotArea dataOnly="0" labelOnly="1" fieldPosition="0">
        <references count="4">
          <reference field="0" count="1" selected="0">
            <x v="147"/>
          </reference>
          <reference field="1" count="1" selected="0">
            <x v="622"/>
          </reference>
          <reference field="2" count="1" selected="0">
            <x v="623"/>
          </reference>
          <reference field="3" count="1">
            <x v="625"/>
          </reference>
        </references>
      </pivotArea>
    </format>
    <format dxfId="1835">
      <pivotArea dataOnly="0" labelOnly="1" fieldPosition="0">
        <references count="4">
          <reference field="0" count="1" selected="0">
            <x v="148"/>
          </reference>
          <reference field="1" count="1" selected="0">
            <x v="623"/>
          </reference>
          <reference field="2" count="1" selected="0">
            <x v="624"/>
          </reference>
          <reference field="3" count="1">
            <x v="626"/>
          </reference>
        </references>
      </pivotArea>
    </format>
    <format dxfId="1834">
      <pivotArea dataOnly="0" labelOnly="1" fieldPosition="0">
        <references count="4">
          <reference field="0" count="1" selected="0">
            <x v="149"/>
          </reference>
          <reference field="1" count="1" selected="0">
            <x v="624"/>
          </reference>
          <reference field="2" count="1" selected="0">
            <x v="625"/>
          </reference>
          <reference field="3" count="1">
            <x v="627"/>
          </reference>
        </references>
      </pivotArea>
    </format>
    <format dxfId="1833">
      <pivotArea dataOnly="0" labelOnly="1" fieldPosition="0">
        <references count="4">
          <reference field="0" count="1" selected="0">
            <x v="150"/>
          </reference>
          <reference field="1" count="1" selected="0">
            <x v="625"/>
          </reference>
          <reference field="2" count="1" selected="0">
            <x v="626"/>
          </reference>
          <reference field="3" count="1">
            <x v="628"/>
          </reference>
        </references>
      </pivotArea>
    </format>
    <format dxfId="1832">
      <pivotArea dataOnly="0" labelOnly="1" fieldPosition="0">
        <references count="4">
          <reference field="0" count="1" selected="0">
            <x v="151"/>
          </reference>
          <reference field="1" count="1" selected="0">
            <x v="626"/>
          </reference>
          <reference field="2" count="1" selected="0">
            <x v="627"/>
          </reference>
          <reference field="3" count="1">
            <x v="629"/>
          </reference>
        </references>
      </pivotArea>
    </format>
    <format dxfId="1831">
      <pivotArea dataOnly="0" labelOnly="1" fieldPosition="0">
        <references count="4">
          <reference field="0" count="1" selected="0">
            <x v="152"/>
          </reference>
          <reference field="1" count="1" selected="0">
            <x v="627"/>
          </reference>
          <reference field="2" count="1" selected="0">
            <x v="628"/>
          </reference>
          <reference field="3" count="1">
            <x v="630"/>
          </reference>
        </references>
      </pivotArea>
    </format>
    <format dxfId="1830">
      <pivotArea dataOnly="0" labelOnly="1" fieldPosition="0">
        <references count="4">
          <reference field="0" count="1" selected="0">
            <x v="153"/>
          </reference>
          <reference field="1" count="1" selected="0">
            <x v="628"/>
          </reference>
          <reference field="2" count="1" selected="0">
            <x v="629"/>
          </reference>
          <reference field="3" count="1">
            <x v="631"/>
          </reference>
        </references>
      </pivotArea>
    </format>
    <format dxfId="1829">
      <pivotArea dataOnly="0" labelOnly="1" fieldPosition="0">
        <references count="4">
          <reference field="0" count="1" selected="0">
            <x v="154"/>
          </reference>
          <reference field="1" count="1" selected="0">
            <x v="629"/>
          </reference>
          <reference field="2" count="1" selected="0">
            <x v="630"/>
          </reference>
          <reference field="3" count="1">
            <x v="632"/>
          </reference>
        </references>
      </pivotArea>
    </format>
    <format dxfId="1828">
      <pivotArea dataOnly="0" labelOnly="1" fieldPosition="0">
        <references count="4">
          <reference field="0" count="1" selected="0">
            <x v="155"/>
          </reference>
          <reference field="1" count="1" selected="0">
            <x v="630"/>
          </reference>
          <reference field="2" count="1" selected="0">
            <x v="631"/>
          </reference>
          <reference field="3" count="1">
            <x v="633"/>
          </reference>
        </references>
      </pivotArea>
    </format>
    <format dxfId="1827">
      <pivotArea dataOnly="0" labelOnly="1" fieldPosition="0">
        <references count="4">
          <reference field="0" count="1" selected="0">
            <x v="156"/>
          </reference>
          <reference field="1" count="1" selected="0">
            <x v="631"/>
          </reference>
          <reference field="2" count="1" selected="0">
            <x v="632"/>
          </reference>
          <reference field="3" count="1">
            <x v="634"/>
          </reference>
        </references>
      </pivotArea>
    </format>
    <format dxfId="1826">
      <pivotArea dataOnly="0" labelOnly="1" fieldPosition="0">
        <references count="4">
          <reference field="0" count="1" selected="0">
            <x v="157"/>
          </reference>
          <reference field="1" count="1" selected="0">
            <x v="632"/>
          </reference>
          <reference field="2" count="1" selected="0">
            <x v="633"/>
          </reference>
          <reference field="3" count="1">
            <x v="635"/>
          </reference>
        </references>
      </pivotArea>
    </format>
    <format dxfId="1825">
      <pivotArea dataOnly="0" labelOnly="1" fieldPosition="0">
        <references count="4">
          <reference field="0" count="1" selected="0">
            <x v="158"/>
          </reference>
          <reference field="1" count="1" selected="0">
            <x v="633"/>
          </reference>
          <reference field="2" count="1" selected="0">
            <x v="634"/>
          </reference>
          <reference field="3" count="1">
            <x v="636"/>
          </reference>
        </references>
      </pivotArea>
    </format>
    <format dxfId="1824">
      <pivotArea dataOnly="0" labelOnly="1" fieldPosition="0">
        <references count="4">
          <reference field="0" count="1" selected="0">
            <x v="159"/>
          </reference>
          <reference field="1" count="1" selected="0">
            <x v="634"/>
          </reference>
          <reference field="2" count="1" selected="0">
            <x v="635"/>
          </reference>
          <reference field="3" count="1">
            <x v="637"/>
          </reference>
        </references>
      </pivotArea>
    </format>
    <format dxfId="1823">
      <pivotArea dataOnly="0" labelOnly="1" fieldPosition="0">
        <references count="4">
          <reference field="0" count="1" selected="0">
            <x v="160"/>
          </reference>
          <reference field="1" count="1" selected="0">
            <x v="635"/>
          </reference>
          <reference field="2" count="1" selected="0">
            <x v="636"/>
          </reference>
          <reference field="3" count="1">
            <x v="638"/>
          </reference>
        </references>
      </pivotArea>
    </format>
    <format dxfId="1822">
      <pivotArea dataOnly="0" labelOnly="1" fieldPosition="0">
        <references count="4">
          <reference field="0" count="1" selected="0">
            <x v="161"/>
          </reference>
          <reference field="1" count="1" selected="0">
            <x v="636"/>
          </reference>
          <reference field="2" count="1" selected="0">
            <x v="637"/>
          </reference>
          <reference field="3" count="1">
            <x v="639"/>
          </reference>
        </references>
      </pivotArea>
    </format>
    <format dxfId="1821">
      <pivotArea dataOnly="0" labelOnly="1" fieldPosition="0">
        <references count="4">
          <reference field="0" count="1" selected="0">
            <x v="162"/>
          </reference>
          <reference field="1" count="1" selected="0">
            <x v="637"/>
          </reference>
          <reference field="2" count="1" selected="0">
            <x v="638"/>
          </reference>
          <reference field="3" count="1">
            <x v="640"/>
          </reference>
        </references>
      </pivotArea>
    </format>
    <format dxfId="1820">
      <pivotArea dataOnly="0" labelOnly="1" fieldPosition="0">
        <references count="4">
          <reference field="0" count="1" selected="0">
            <x v="163"/>
          </reference>
          <reference field="1" count="1" selected="0">
            <x v="638"/>
          </reference>
          <reference field="2" count="1" selected="0">
            <x v="639"/>
          </reference>
          <reference field="3" count="1">
            <x v="641"/>
          </reference>
        </references>
      </pivotArea>
    </format>
    <format dxfId="1819">
      <pivotArea dataOnly="0" labelOnly="1" fieldPosition="0">
        <references count="4">
          <reference field="0" count="1" selected="0">
            <x v="164"/>
          </reference>
          <reference field="1" count="1" selected="0">
            <x v="639"/>
          </reference>
          <reference field="2" count="1" selected="0">
            <x v="640"/>
          </reference>
          <reference field="3" count="1">
            <x v="642"/>
          </reference>
        </references>
      </pivotArea>
    </format>
    <format dxfId="1818">
      <pivotArea dataOnly="0" labelOnly="1" fieldPosition="0">
        <references count="4">
          <reference field="0" count="1" selected="0">
            <x v="165"/>
          </reference>
          <reference field="1" count="1" selected="0">
            <x v="640"/>
          </reference>
          <reference field="2" count="1" selected="0">
            <x v="641"/>
          </reference>
          <reference field="3" count="1">
            <x v="643"/>
          </reference>
        </references>
      </pivotArea>
    </format>
    <format dxfId="1817">
      <pivotArea dataOnly="0" labelOnly="1" fieldPosition="0">
        <references count="4">
          <reference field="0" count="1" selected="0">
            <x v="166"/>
          </reference>
          <reference field="1" count="1" selected="0">
            <x v="641"/>
          </reference>
          <reference field="2" count="1" selected="0">
            <x v="642"/>
          </reference>
          <reference field="3" count="1">
            <x v="644"/>
          </reference>
        </references>
      </pivotArea>
    </format>
    <format dxfId="1816">
      <pivotArea dataOnly="0" labelOnly="1" fieldPosition="0">
        <references count="4">
          <reference field="0" count="1" selected="0">
            <x v="167"/>
          </reference>
          <reference field="1" count="1" selected="0">
            <x v="642"/>
          </reference>
          <reference field="2" count="1" selected="0">
            <x v="643"/>
          </reference>
          <reference field="3" count="1">
            <x v="645"/>
          </reference>
        </references>
      </pivotArea>
    </format>
    <format dxfId="1815">
      <pivotArea dataOnly="0" labelOnly="1" fieldPosition="0">
        <references count="4">
          <reference field="0" count="1" selected="0">
            <x v="168"/>
          </reference>
          <reference field="1" count="1" selected="0">
            <x v="643"/>
          </reference>
          <reference field="2" count="1" selected="0">
            <x v="644"/>
          </reference>
          <reference field="3" count="1">
            <x v="646"/>
          </reference>
        </references>
      </pivotArea>
    </format>
    <format dxfId="1814">
      <pivotArea dataOnly="0" labelOnly="1" fieldPosition="0">
        <references count="4">
          <reference field="0" count="1" selected="0">
            <x v="169"/>
          </reference>
          <reference field="1" count="1" selected="0">
            <x v="644"/>
          </reference>
          <reference field="2" count="1" selected="0">
            <x v="645"/>
          </reference>
          <reference field="3" count="1">
            <x v="647"/>
          </reference>
        </references>
      </pivotArea>
    </format>
    <format dxfId="1813">
      <pivotArea dataOnly="0" labelOnly="1" fieldPosition="0">
        <references count="4">
          <reference field="0" count="1" selected="0">
            <x v="170"/>
          </reference>
          <reference field="1" count="1" selected="0">
            <x v="645"/>
          </reference>
          <reference field="2" count="1" selected="0">
            <x v="646"/>
          </reference>
          <reference field="3" count="1">
            <x v="648"/>
          </reference>
        </references>
      </pivotArea>
    </format>
    <format dxfId="1812">
      <pivotArea dataOnly="0" labelOnly="1" fieldPosition="0">
        <references count="4">
          <reference field="0" count="1" selected="0">
            <x v="171"/>
          </reference>
          <reference field="1" count="1" selected="0">
            <x v="646"/>
          </reference>
          <reference field="2" count="1" selected="0">
            <x v="647"/>
          </reference>
          <reference field="3" count="1">
            <x v="649"/>
          </reference>
        </references>
      </pivotArea>
    </format>
    <format dxfId="1811">
      <pivotArea dataOnly="0" labelOnly="1" fieldPosition="0">
        <references count="4">
          <reference field="0" count="1" selected="0">
            <x v="172"/>
          </reference>
          <reference field="1" count="1" selected="0">
            <x v="647"/>
          </reference>
          <reference field="2" count="1" selected="0">
            <x v="648"/>
          </reference>
          <reference field="3" count="1">
            <x v="650"/>
          </reference>
        </references>
      </pivotArea>
    </format>
    <format dxfId="1810">
      <pivotArea dataOnly="0" labelOnly="1" fieldPosition="0">
        <references count="4">
          <reference field="0" count="1" selected="0">
            <x v="173"/>
          </reference>
          <reference field="1" count="1" selected="0">
            <x v="648"/>
          </reference>
          <reference field="2" count="1" selected="0">
            <x v="649"/>
          </reference>
          <reference field="3" count="1">
            <x v="651"/>
          </reference>
        </references>
      </pivotArea>
    </format>
    <format dxfId="1809">
      <pivotArea dataOnly="0" labelOnly="1" fieldPosition="0">
        <references count="4">
          <reference field="0" count="1" selected="0">
            <x v="174"/>
          </reference>
          <reference field="1" count="1" selected="0">
            <x v="649"/>
          </reference>
          <reference field="2" count="1" selected="0">
            <x v="650"/>
          </reference>
          <reference field="3" count="1">
            <x v="652"/>
          </reference>
        </references>
      </pivotArea>
    </format>
    <format dxfId="1808">
      <pivotArea dataOnly="0" labelOnly="1" fieldPosition="0">
        <references count="4">
          <reference field="0" count="1" selected="0">
            <x v="175"/>
          </reference>
          <reference field="1" count="1" selected="0">
            <x v="650"/>
          </reference>
          <reference field="2" count="1" selected="0">
            <x v="651"/>
          </reference>
          <reference field="3" count="1">
            <x v="653"/>
          </reference>
        </references>
      </pivotArea>
    </format>
    <format dxfId="1807">
      <pivotArea dataOnly="0" labelOnly="1" fieldPosition="0">
        <references count="4">
          <reference field="0" count="1" selected="0">
            <x v="176"/>
          </reference>
          <reference field="1" count="1" selected="0">
            <x v="651"/>
          </reference>
          <reference field="2" count="1" selected="0">
            <x v="652"/>
          </reference>
          <reference field="3" count="1">
            <x v="654"/>
          </reference>
        </references>
      </pivotArea>
    </format>
    <format dxfId="1806">
      <pivotArea dataOnly="0" labelOnly="1" fieldPosition="0">
        <references count="4">
          <reference field="0" count="1" selected="0">
            <x v="177"/>
          </reference>
          <reference field="1" count="1" selected="0">
            <x v="652"/>
          </reference>
          <reference field="2" count="1" selected="0">
            <x v="653"/>
          </reference>
          <reference field="3" count="1">
            <x v="655"/>
          </reference>
        </references>
      </pivotArea>
    </format>
    <format dxfId="1805">
      <pivotArea dataOnly="0" labelOnly="1" fieldPosition="0">
        <references count="4">
          <reference field="0" count="1" selected="0">
            <x v="178"/>
          </reference>
          <reference field="1" count="1" selected="0">
            <x v="653"/>
          </reference>
          <reference field="2" count="1" selected="0">
            <x v="654"/>
          </reference>
          <reference field="3" count="1">
            <x v="656"/>
          </reference>
        </references>
      </pivotArea>
    </format>
    <format dxfId="1804">
      <pivotArea dataOnly="0" labelOnly="1" fieldPosition="0">
        <references count="4">
          <reference field="0" count="1" selected="0">
            <x v="179"/>
          </reference>
          <reference field="1" count="1" selected="0">
            <x v="654"/>
          </reference>
          <reference field="2" count="1" selected="0">
            <x v="655"/>
          </reference>
          <reference field="3" count="1">
            <x v="657"/>
          </reference>
        </references>
      </pivotArea>
    </format>
    <format dxfId="1803">
      <pivotArea dataOnly="0" labelOnly="1" fieldPosition="0">
        <references count="4">
          <reference field="0" count="1" selected="0">
            <x v="180"/>
          </reference>
          <reference field="1" count="1" selected="0">
            <x v="655"/>
          </reference>
          <reference field="2" count="1" selected="0">
            <x v="656"/>
          </reference>
          <reference field="3" count="1">
            <x v="658"/>
          </reference>
        </references>
      </pivotArea>
    </format>
    <format dxfId="1802">
      <pivotArea dataOnly="0" labelOnly="1" fieldPosition="0">
        <references count="4">
          <reference field="0" count="1" selected="0">
            <x v="181"/>
          </reference>
          <reference field="1" count="1" selected="0">
            <x v="656"/>
          </reference>
          <reference field="2" count="1" selected="0">
            <x v="657"/>
          </reference>
          <reference field="3" count="1">
            <x v="659"/>
          </reference>
        </references>
      </pivotArea>
    </format>
    <format dxfId="1801">
      <pivotArea dataOnly="0" labelOnly="1" fieldPosition="0">
        <references count="4">
          <reference field="0" count="1" selected="0">
            <x v="182"/>
          </reference>
          <reference field="1" count="1" selected="0">
            <x v="657"/>
          </reference>
          <reference field="2" count="1" selected="0">
            <x v="658"/>
          </reference>
          <reference field="3" count="1">
            <x v="660"/>
          </reference>
        </references>
      </pivotArea>
    </format>
    <format dxfId="1800">
      <pivotArea dataOnly="0" labelOnly="1" fieldPosition="0">
        <references count="4">
          <reference field="0" count="1" selected="0">
            <x v="183"/>
          </reference>
          <reference field="1" count="1" selected="0">
            <x v="658"/>
          </reference>
          <reference field="2" count="1" selected="0">
            <x v="659"/>
          </reference>
          <reference field="3" count="1">
            <x v="661"/>
          </reference>
        </references>
      </pivotArea>
    </format>
    <format dxfId="1799">
      <pivotArea dataOnly="0" labelOnly="1" fieldPosition="0">
        <references count="4">
          <reference field="0" count="1" selected="0">
            <x v="184"/>
          </reference>
          <reference field="1" count="1" selected="0">
            <x v="659"/>
          </reference>
          <reference field="2" count="1" selected="0">
            <x v="660"/>
          </reference>
          <reference field="3" count="1">
            <x v="662"/>
          </reference>
        </references>
      </pivotArea>
    </format>
    <format dxfId="1798">
      <pivotArea dataOnly="0" labelOnly="1" fieldPosition="0">
        <references count="4">
          <reference field="0" count="1" selected="0">
            <x v="185"/>
          </reference>
          <reference field="1" count="1" selected="0">
            <x v="660"/>
          </reference>
          <reference field="2" count="1" selected="0">
            <x v="661"/>
          </reference>
          <reference field="3" count="1">
            <x v="663"/>
          </reference>
        </references>
      </pivotArea>
    </format>
    <format dxfId="1797">
      <pivotArea dataOnly="0" labelOnly="1" fieldPosition="0">
        <references count="4">
          <reference field="0" count="1" selected="0">
            <x v="186"/>
          </reference>
          <reference field="1" count="1" selected="0">
            <x v="661"/>
          </reference>
          <reference field="2" count="1" selected="0">
            <x v="662"/>
          </reference>
          <reference field="3" count="1">
            <x v="664"/>
          </reference>
        </references>
      </pivotArea>
    </format>
    <format dxfId="1796">
      <pivotArea dataOnly="0" labelOnly="1" fieldPosition="0">
        <references count="4">
          <reference field="0" count="1" selected="0">
            <x v="187"/>
          </reference>
          <reference field="1" count="1" selected="0">
            <x v="662"/>
          </reference>
          <reference field="2" count="1" selected="0">
            <x v="663"/>
          </reference>
          <reference field="3" count="1">
            <x v="665"/>
          </reference>
        </references>
      </pivotArea>
    </format>
    <format dxfId="1795">
      <pivotArea dataOnly="0" labelOnly="1" fieldPosition="0">
        <references count="4">
          <reference field="0" count="1" selected="0">
            <x v="188"/>
          </reference>
          <reference field="1" count="1" selected="0">
            <x v="663"/>
          </reference>
          <reference field="2" count="1" selected="0">
            <x v="664"/>
          </reference>
          <reference field="3" count="1">
            <x v="666"/>
          </reference>
        </references>
      </pivotArea>
    </format>
    <format dxfId="1794">
      <pivotArea dataOnly="0" labelOnly="1" fieldPosition="0">
        <references count="4">
          <reference field="0" count="1" selected="0">
            <x v="189"/>
          </reference>
          <reference field="1" count="1" selected="0">
            <x v="664"/>
          </reference>
          <reference field="2" count="1" selected="0">
            <x v="665"/>
          </reference>
          <reference field="3" count="1">
            <x v="667"/>
          </reference>
        </references>
      </pivotArea>
    </format>
    <format dxfId="1793">
      <pivotArea dataOnly="0" labelOnly="1" fieldPosition="0">
        <references count="4">
          <reference field="0" count="1" selected="0">
            <x v="190"/>
          </reference>
          <reference field="1" count="1" selected="0">
            <x v="665"/>
          </reference>
          <reference field="2" count="1" selected="0">
            <x v="666"/>
          </reference>
          <reference field="3" count="1">
            <x v="668"/>
          </reference>
        </references>
      </pivotArea>
    </format>
    <format dxfId="1792">
      <pivotArea dataOnly="0" labelOnly="1" fieldPosition="0">
        <references count="4">
          <reference field="0" count="1" selected="0">
            <x v="191"/>
          </reference>
          <reference field="1" count="1" selected="0">
            <x v="666"/>
          </reference>
          <reference field="2" count="1" selected="0">
            <x v="667"/>
          </reference>
          <reference field="3" count="1">
            <x v="669"/>
          </reference>
        </references>
      </pivotArea>
    </format>
    <format dxfId="1791">
      <pivotArea dataOnly="0" labelOnly="1" fieldPosition="0">
        <references count="4">
          <reference field="0" count="1" selected="0">
            <x v="192"/>
          </reference>
          <reference field="1" count="1" selected="0">
            <x v="667"/>
          </reference>
          <reference field="2" count="1" selected="0">
            <x v="668"/>
          </reference>
          <reference field="3" count="1">
            <x v="670"/>
          </reference>
        </references>
      </pivotArea>
    </format>
    <format dxfId="1790">
      <pivotArea dataOnly="0" labelOnly="1" fieldPosition="0">
        <references count="4">
          <reference field="0" count="1" selected="0">
            <x v="193"/>
          </reference>
          <reference field="1" count="1" selected="0">
            <x v="668"/>
          </reference>
          <reference field="2" count="1" selected="0">
            <x v="669"/>
          </reference>
          <reference field="3" count="1">
            <x v="671"/>
          </reference>
        </references>
      </pivotArea>
    </format>
    <format dxfId="1789">
      <pivotArea dataOnly="0" labelOnly="1" fieldPosition="0">
        <references count="4">
          <reference field="0" count="1" selected="0">
            <x v="194"/>
          </reference>
          <reference field="1" count="1" selected="0">
            <x v="669"/>
          </reference>
          <reference field="2" count="1" selected="0">
            <x v="670"/>
          </reference>
          <reference field="3" count="1">
            <x v="672"/>
          </reference>
        </references>
      </pivotArea>
    </format>
    <format dxfId="1788">
      <pivotArea dataOnly="0" labelOnly="1" fieldPosition="0">
        <references count="4">
          <reference field="0" count="1" selected="0">
            <x v="195"/>
          </reference>
          <reference field="1" count="1" selected="0">
            <x v="670"/>
          </reference>
          <reference field="2" count="1" selected="0">
            <x v="671"/>
          </reference>
          <reference field="3" count="1">
            <x v="673"/>
          </reference>
        </references>
      </pivotArea>
    </format>
    <format dxfId="1787">
      <pivotArea dataOnly="0" labelOnly="1" fieldPosition="0">
        <references count="4">
          <reference field="0" count="1" selected="0">
            <x v="196"/>
          </reference>
          <reference field="1" count="1" selected="0">
            <x v="671"/>
          </reference>
          <reference field="2" count="1" selected="0">
            <x v="672"/>
          </reference>
          <reference field="3" count="1">
            <x v="674"/>
          </reference>
        </references>
      </pivotArea>
    </format>
    <format dxfId="1786">
      <pivotArea dataOnly="0" labelOnly="1" fieldPosition="0">
        <references count="4">
          <reference field="0" count="1" selected="0">
            <x v="197"/>
          </reference>
          <reference field="1" count="1" selected="0">
            <x v="672"/>
          </reference>
          <reference field="2" count="1" selected="0">
            <x v="673"/>
          </reference>
          <reference field="3" count="1">
            <x v="675"/>
          </reference>
        </references>
      </pivotArea>
    </format>
    <format dxfId="1785">
      <pivotArea dataOnly="0" labelOnly="1" fieldPosition="0">
        <references count="4">
          <reference field="0" count="1" selected="0">
            <x v="198"/>
          </reference>
          <reference field="1" count="1" selected="0">
            <x v="673"/>
          </reference>
          <reference field="2" count="1" selected="0">
            <x v="674"/>
          </reference>
          <reference field="3" count="1">
            <x v="676"/>
          </reference>
        </references>
      </pivotArea>
    </format>
    <format dxfId="1784">
      <pivotArea dataOnly="0" labelOnly="1" fieldPosition="0">
        <references count="4">
          <reference field="0" count="1" selected="0">
            <x v="199"/>
          </reference>
          <reference field="1" count="1" selected="0">
            <x v="674"/>
          </reference>
          <reference field="2" count="1" selected="0">
            <x v="675"/>
          </reference>
          <reference field="3" count="1">
            <x v="677"/>
          </reference>
        </references>
      </pivotArea>
    </format>
    <format dxfId="1783">
      <pivotArea dataOnly="0" labelOnly="1" fieldPosition="0">
        <references count="4">
          <reference field="0" count="1" selected="0">
            <x v="200"/>
          </reference>
          <reference field="1" count="1" selected="0">
            <x v="675"/>
          </reference>
          <reference field="2" count="1" selected="0">
            <x v="676"/>
          </reference>
          <reference field="3" count="1">
            <x v="678"/>
          </reference>
        </references>
      </pivotArea>
    </format>
    <format dxfId="1782">
      <pivotArea dataOnly="0" labelOnly="1" fieldPosition="0">
        <references count="4">
          <reference field="0" count="1" selected="0">
            <x v="201"/>
          </reference>
          <reference field="1" count="1" selected="0">
            <x v="676"/>
          </reference>
          <reference field="2" count="1" selected="0">
            <x v="677"/>
          </reference>
          <reference field="3" count="1">
            <x v="679"/>
          </reference>
        </references>
      </pivotArea>
    </format>
    <format dxfId="1781">
      <pivotArea dataOnly="0" labelOnly="1" fieldPosition="0">
        <references count="4">
          <reference field="0" count="1" selected="0">
            <x v="202"/>
          </reference>
          <reference field="1" count="1" selected="0">
            <x v="677"/>
          </reference>
          <reference field="2" count="1" selected="0">
            <x v="678"/>
          </reference>
          <reference field="3" count="1">
            <x v="680"/>
          </reference>
        </references>
      </pivotArea>
    </format>
    <format dxfId="1780">
      <pivotArea dataOnly="0" labelOnly="1" fieldPosition="0">
        <references count="4">
          <reference field="0" count="1" selected="0">
            <x v="203"/>
          </reference>
          <reference field="1" count="1" selected="0">
            <x v="678"/>
          </reference>
          <reference field="2" count="1" selected="0">
            <x v="679"/>
          </reference>
          <reference field="3" count="1">
            <x v="681"/>
          </reference>
        </references>
      </pivotArea>
    </format>
    <format dxfId="1779">
      <pivotArea dataOnly="0" labelOnly="1" fieldPosition="0">
        <references count="4">
          <reference field="0" count="1" selected="0">
            <x v="204"/>
          </reference>
          <reference field="1" count="1" selected="0">
            <x v="679"/>
          </reference>
          <reference field="2" count="1" selected="0">
            <x v="680"/>
          </reference>
          <reference field="3" count="1">
            <x v="682"/>
          </reference>
        </references>
      </pivotArea>
    </format>
    <format dxfId="1778">
      <pivotArea dataOnly="0" labelOnly="1" fieldPosition="0">
        <references count="4">
          <reference field="0" count="1" selected="0">
            <x v="205"/>
          </reference>
          <reference field="1" count="1" selected="0">
            <x v="680"/>
          </reference>
          <reference field="2" count="1" selected="0">
            <x v="681"/>
          </reference>
          <reference field="3" count="1">
            <x v="683"/>
          </reference>
        </references>
      </pivotArea>
    </format>
    <format dxfId="1777">
      <pivotArea dataOnly="0" labelOnly="1" fieldPosition="0">
        <references count="4">
          <reference field="0" count="1" selected="0">
            <x v="206"/>
          </reference>
          <reference field="1" count="1" selected="0">
            <x v="681"/>
          </reference>
          <reference field="2" count="1" selected="0">
            <x v="682"/>
          </reference>
          <reference field="3" count="1">
            <x v="684"/>
          </reference>
        </references>
      </pivotArea>
    </format>
    <format dxfId="1776">
      <pivotArea dataOnly="0" labelOnly="1" fieldPosition="0">
        <references count="4">
          <reference field="0" count="1" selected="0">
            <x v="207"/>
          </reference>
          <reference field="1" count="1" selected="0">
            <x v="682"/>
          </reference>
          <reference field="2" count="1" selected="0">
            <x v="683"/>
          </reference>
          <reference field="3" count="1">
            <x v="685"/>
          </reference>
        </references>
      </pivotArea>
    </format>
    <format dxfId="1775">
      <pivotArea dataOnly="0" labelOnly="1" fieldPosition="0">
        <references count="4">
          <reference field="0" count="1" selected="0">
            <x v="208"/>
          </reference>
          <reference field="1" count="1" selected="0">
            <x v="683"/>
          </reference>
          <reference field="2" count="1" selected="0">
            <x v="684"/>
          </reference>
          <reference field="3" count="1">
            <x v="686"/>
          </reference>
        </references>
      </pivotArea>
    </format>
    <format dxfId="1774">
      <pivotArea dataOnly="0" labelOnly="1" fieldPosition="0">
        <references count="4">
          <reference field="0" count="1" selected="0">
            <x v="209"/>
          </reference>
          <reference field="1" count="1" selected="0">
            <x v="684"/>
          </reference>
          <reference field="2" count="1" selected="0">
            <x v="685"/>
          </reference>
          <reference field="3" count="1">
            <x v="687"/>
          </reference>
        </references>
      </pivotArea>
    </format>
    <format dxfId="1773">
      <pivotArea dataOnly="0" labelOnly="1" fieldPosition="0">
        <references count="4">
          <reference field="0" count="1" selected="0">
            <x v="210"/>
          </reference>
          <reference field="1" count="1" selected="0">
            <x v="685"/>
          </reference>
          <reference field="2" count="1" selected="0">
            <x v="686"/>
          </reference>
          <reference field="3" count="1">
            <x v="688"/>
          </reference>
        </references>
      </pivotArea>
    </format>
    <format dxfId="1772">
      <pivotArea dataOnly="0" labelOnly="1" fieldPosition="0">
        <references count="4">
          <reference field="0" count="1" selected="0">
            <x v="211"/>
          </reference>
          <reference field="1" count="1" selected="0">
            <x v="686"/>
          </reference>
          <reference field="2" count="1" selected="0">
            <x v="687"/>
          </reference>
          <reference field="3" count="1">
            <x v="689"/>
          </reference>
        </references>
      </pivotArea>
    </format>
    <format dxfId="1771">
      <pivotArea dataOnly="0" labelOnly="1" fieldPosition="0">
        <references count="4">
          <reference field="0" count="1" selected="0">
            <x v="212"/>
          </reference>
          <reference field="1" count="1" selected="0">
            <x v="687"/>
          </reference>
          <reference field="2" count="1" selected="0">
            <x v="688"/>
          </reference>
          <reference field="3" count="1">
            <x v="690"/>
          </reference>
        </references>
      </pivotArea>
    </format>
    <format dxfId="1770">
      <pivotArea dataOnly="0" labelOnly="1" fieldPosition="0">
        <references count="4">
          <reference field="0" count="1" selected="0">
            <x v="213"/>
          </reference>
          <reference field="1" count="1" selected="0">
            <x v="688"/>
          </reference>
          <reference field="2" count="1" selected="0">
            <x v="689"/>
          </reference>
          <reference field="3" count="1">
            <x v="691"/>
          </reference>
        </references>
      </pivotArea>
    </format>
    <format dxfId="1769">
      <pivotArea dataOnly="0" labelOnly="1" fieldPosition="0">
        <references count="4">
          <reference field="0" count="1" selected="0">
            <x v="214"/>
          </reference>
          <reference field="1" count="1" selected="0">
            <x v="689"/>
          </reference>
          <reference field="2" count="1" selected="0">
            <x v="690"/>
          </reference>
          <reference field="3" count="1">
            <x v="692"/>
          </reference>
        </references>
      </pivotArea>
    </format>
    <format dxfId="1768">
      <pivotArea dataOnly="0" labelOnly="1" fieldPosition="0">
        <references count="4">
          <reference field="0" count="1" selected="0">
            <x v="215"/>
          </reference>
          <reference field="1" count="1" selected="0">
            <x v="690"/>
          </reference>
          <reference field="2" count="1" selected="0">
            <x v="691"/>
          </reference>
          <reference field="3" count="1">
            <x v="693"/>
          </reference>
        </references>
      </pivotArea>
    </format>
    <format dxfId="1767">
      <pivotArea dataOnly="0" labelOnly="1" fieldPosition="0">
        <references count="4">
          <reference field="0" count="1" selected="0">
            <x v="216"/>
          </reference>
          <reference field="1" count="1" selected="0">
            <x v="691"/>
          </reference>
          <reference field="2" count="1" selected="0">
            <x v="692"/>
          </reference>
          <reference field="3" count="1">
            <x v="694"/>
          </reference>
        </references>
      </pivotArea>
    </format>
    <format dxfId="1766">
      <pivotArea dataOnly="0" labelOnly="1" fieldPosition="0">
        <references count="4">
          <reference field="0" count="1" selected="0">
            <x v="217"/>
          </reference>
          <reference field="1" count="1" selected="0">
            <x v="692"/>
          </reference>
          <reference field="2" count="1" selected="0">
            <x v="693"/>
          </reference>
          <reference field="3" count="1">
            <x v="695"/>
          </reference>
        </references>
      </pivotArea>
    </format>
    <format dxfId="1765">
      <pivotArea dataOnly="0" labelOnly="1" fieldPosition="0">
        <references count="4">
          <reference field="0" count="1" selected="0">
            <x v="218"/>
          </reference>
          <reference field="1" count="1" selected="0">
            <x v="693"/>
          </reference>
          <reference field="2" count="1" selected="0">
            <x v="694"/>
          </reference>
          <reference field="3" count="1">
            <x v="696"/>
          </reference>
        </references>
      </pivotArea>
    </format>
    <format dxfId="1764">
      <pivotArea dataOnly="0" labelOnly="1" fieldPosition="0">
        <references count="4">
          <reference field="0" count="1" selected="0">
            <x v="219"/>
          </reference>
          <reference field="1" count="1" selected="0">
            <x v="694"/>
          </reference>
          <reference field="2" count="1" selected="0">
            <x v="695"/>
          </reference>
          <reference field="3" count="1">
            <x v="697"/>
          </reference>
        </references>
      </pivotArea>
    </format>
    <format dxfId="1763">
      <pivotArea dataOnly="0" labelOnly="1" fieldPosition="0">
        <references count="4">
          <reference field="0" count="1" selected="0">
            <x v="220"/>
          </reference>
          <reference field="1" count="1" selected="0">
            <x v="695"/>
          </reference>
          <reference field="2" count="1" selected="0">
            <x v="696"/>
          </reference>
          <reference field="3" count="1">
            <x v="698"/>
          </reference>
        </references>
      </pivotArea>
    </format>
    <format dxfId="1762">
      <pivotArea dataOnly="0" labelOnly="1" fieldPosition="0">
        <references count="4">
          <reference field="0" count="1" selected="0">
            <x v="221"/>
          </reference>
          <reference field="1" count="1" selected="0">
            <x v="696"/>
          </reference>
          <reference field="2" count="1" selected="0">
            <x v="697"/>
          </reference>
          <reference field="3" count="1">
            <x v="699"/>
          </reference>
        </references>
      </pivotArea>
    </format>
    <format dxfId="1761">
      <pivotArea dataOnly="0" labelOnly="1" fieldPosition="0">
        <references count="4">
          <reference field="0" count="1" selected="0">
            <x v="222"/>
          </reference>
          <reference field="1" count="1" selected="0">
            <x v="697"/>
          </reference>
          <reference field="2" count="1" selected="0">
            <x v="698"/>
          </reference>
          <reference field="3" count="1">
            <x v="700"/>
          </reference>
        </references>
      </pivotArea>
    </format>
    <format dxfId="1760">
      <pivotArea dataOnly="0" labelOnly="1" fieldPosition="0">
        <references count="4">
          <reference field="0" count="1" selected="0">
            <x v="223"/>
          </reference>
          <reference field="1" count="1" selected="0">
            <x v="698"/>
          </reference>
          <reference field="2" count="1" selected="0">
            <x v="699"/>
          </reference>
          <reference field="3" count="1">
            <x v="701"/>
          </reference>
        </references>
      </pivotArea>
    </format>
    <format dxfId="1759">
      <pivotArea dataOnly="0" labelOnly="1" fieldPosition="0">
        <references count="4">
          <reference field="0" count="1" selected="0">
            <x v="224"/>
          </reference>
          <reference field="1" count="1" selected="0">
            <x v="699"/>
          </reference>
          <reference field="2" count="1" selected="0">
            <x v="700"/>
          </reference>
          <reference field="3" count="1">
            <x v="702"/>
          </reference>
        </references>
      </pivotArea>
    </format>
    <format dxfId="1758">
      <pivotArea dataOnly="0" labelOnly="1" fieldPosition="0">
        <references count="4">
          <reference field="0" count="1" selected="0">
            <x v="225"/>
          </reference>
          <reference field="1" count="1" selected="0">
            <x v="700"/>
          </reference>
          <reference field="2" count="1" selected="0">
            <x v="701"/>
          </reference>
          <reference field="3" count="1">
            <x v="703"/>
          </reference>
        </references>
      </pivotArea>
    </format>
    <format dxfId="1757">
      <pivotArea dataOnly="0" labelOnly="1" fieldPosition="0">
        <references count="4">
          <reference field="0" count="1" selected="0">
            <x v="226"/>
          </reference>
          <reference field="1" count="1" selected="0">
            <x v="701"/>
          </reference>
          <reference field="2" count="1" selected="0">
            <x v="702"/>
          </reference>
          <reference field="3" count="1">
            <x v="704"/>
          </reference>
        </references>
      </pivotArea>
    </format>
    <format dxfId="1756">
      <pivotArea dataOnly="0" labelOnly="1" fieldPosition="0">
        <references count="4">
          <reference field="0" count="1" selected="0">
            <x v="227"/>
          </reference>
          <reference field="1" count="1" selected="0">
            <x v="702"/>
          </reference>
          <reference field="2" count="1" selected="0">
            <x v="703"/>
          </reference>
          <reference field="3" count="1">
            <x v="705"/>
          </reference>
        </references>
      </pivotArea>
    </format>
    <format dxfId="1755">
      <pivotArea dataOnly="0" labelOnly="1" fieldPosition="0">
        <references count="4">
          <reference field="0" count="1" selected="0">
            <x v="228"/>
          </reference>
          <reference field="1" count="1" selected="0">
            <x v="703"/>
          </reference>
          <reference field="2" count="1" selected="0">
            <x v="704"/>
          </reference>
          <reference field="3" count="1">
            <x v="706"/>
          </reference>
        </references>
      </pivotArea>
    </format>
    <format dxfId="1754">
      <pivotArea dataOnly="0" labelOnly="1" fieldPosition="0">
        <references count="4">
          <reference field="0" count="1" selected="0">
            <x v="229"/>
          </reference>
          <reference field="1" count="1" selected="0">
            <x v="704"/>
          </reference>
          <reference field="2" count="1" selected="0">
            <x v="705"/>
          </reference>
          <reference field="3" count="1">
            <x v="707"/>
          </reference>
        </references>
      </pivotArea>
    </format>
    <format dxfId="1753">
      <pivotArea dataOnly="0" labelOnly="1" fieldPosition="0">
        <references count="4">
          <reference field="0" count="1" selected="0">
            <x v="230"/>
          </reference>
          <reference field="1" count="1" selected="0">
            <x v="705"/>
          </reference>
          <reference field="2" count="1" selected="0">
            <x v="706"/>
          </reference>
          <reference field="3" count="1">
            <x v="708"/>
          </reference>
        </references>
      </pivotArea>
    </format>
    <format dxfId="1752">
      <pivotArea dataOnly="0" labelOnly="1" fieldPosition="0">
        <references count="4">
          <reference field="0" count="1" selected="0">
            <x v="231"/>
          </reference>
          <reference field="1" count="1" selected="0">
            <x v="706"/>
          </reference>
          <reference field="2" count="1" selected="0">
            <x v="707"/>
          </reference>
          <reference field="3" count="1">
            <x v="709"/>
          </reference>
        </references>
      </pivotArea>
    </format>
    <format dxfId="1751">
      <pivotArea dataOnly="0" labelOnly="1" fieldPosition="0">
        <references count="4">
          <reference field="0" count="1" selected="0">
            <x v="232"/>
          </reference>
          <reference field="1" count="1" selected="0">
            <x v="707"/>
          </reference>
          <reference field="2" count="1" selected="0">
            <x v="708"/>
          </reference>
          <reference field="3" count="1">
            <x v="710"/>
          </reference>
        </references>
      </pivotArea>
    </format>
    <format dxfId="1750">
      <pivotArea dataOnly="0" labelOnly="1" fieldPosition="0">
        <references count="4">
          <reference field="0" count="1" selected="0">
            <x v="233"/>
          </reference>
          <reference field="1" count="1" selected="0">
            <x v="708"/>
          </reference>
          <reference field="2" count="1" selected="0">
            <x v="709"/>
          </reference>
          <reference field="3" count="1">
            <x v="711"/>
          </reference>
        </references>
      </pivotArea>
    </format>
    <format dxfId="1749">
      <pivotArea dataOnly="0" labelOnly="1" fieldPosition="0">
        <references count="4">
          <reference field="0" count="1" selected="0">
            <x v="234"/>
          </reference>
          <reference field="1" count="1" selected="0">
            <x v="709"/>
          </reference>
          <reference field="2" count="1" selected="0">
            <x v="710"/>
          </reference>
          <reference field="3" count="1">
            <x v="712"/>
          </reference>
        </references>
      </pivotArea>
    </format>
    <format dxfId="1748">
      <pivotArea dataOnly="0" labelOnly="1" fieldPosition="0">
        <references count="4">
          <reference field="0" count="1" selected="0">
            <x v="235"/>
          </reference>
          <reference field="1" count="1" selected="0">
            <x v="710"/>
          </reference>
          <reference field="2" count="1" selected="0">
            <x v="711"/>
          </reference>
          <reference field="3" count="1">
            <x v="713"/>
          </reference>
        </references>
      </pivotArea>
    </format>
    <format dxfId="1747">
      <pivotArea dataOnly="0" labelOnly="1" fieldPosition="0">
        <references count="4">
          <reference field="0" count="1" selected="0">
            <x v="236"/>
          </reference>
          <reference field="1" count="1" selected="0">
            <x v="711"/>
          </reference>
          <reference field="2" count="1" selected="0">
            <x v="712"/>
          </reference>
          <reference field="3" count="1">
            <x v="714"/>
          </reference>
        </references>
      </pivotArea>
    </format>
    <format dxfId="1746">
      <pivotArea dataOnly="0" labelOnly="1" fieldPosition="0">
        <references count="4">
          <reference field="0" count="1" selected="0">
            <x v="237"/>
          </reference>
          <reference field="1" count="1" selected="0">
            <x v="712"/>
          </reference>
          <reference field="2" count="1" selected="0">
            <x v="713"/>
          </reference>
          <reference field="3" count="1">
            <x v="715"/>
          </reference>
        </references>
      </pivotArea>
    </format>
    <format dxfId="1745">
      <pivotArea dataOnly="0" labelOnly="1" fieldPosition="0">
        <references count="4">
          <reference field="0" count="1" selected="0">
            <x v="238"/>
          </reference>
          <reference field="1" count="1" selected="0">
            <x v="713"/>
          </reference>
          <reference field="2" count="1" selected="0">
            <x v="714"/>
          </reference>
          <reference field="3" count="1">
            <x v="716"/>
          </reference>
        </references>
      </pivotArea>
    </format>
    <format dxfId="1744">
      <pivotArea dataOnly="0" labelOnly="1" fieldPosition="0">
        <references count="4">
          <reference field="0" count="1" selected="0">
            <x v="239"/>
          </reference>
          <reference field="1" count="1" selected="0">
            <x v="714"/>
          </reference>
          <reference field="2" count="1" selected="0">
            <x v="715"/>
          </reference>
          <reference field="3" count="1">
            <x v="717"/>
          </reference>
        </references>
      </pivotArea>
    </format>
    <format dxfId="1743">
      <pivotArea dataOnly="0" labelOnly="1" fieldPosition="0">
        <references count="4">
          <reference field="0" count="1" selected="0">
            <x v="240"/>
          </reference>
          <reference field="1" count="1" selected="0">
            <x v="715"/>
          </reference>
          <reference field="2" count="1" selected="0">
            <x v="716"/>
          </reference>
          <reference field="3" count="1">
            <x v="718"/>
          </reference>
        </references>
      </pivotArea>
    </format>
    <format dxfId="1742">
      <pivotArea dataOnly="0" labelOnly="1" fieldPosition="0">
        <references count="4">
          <reference field="0" count="1" selected="0">
            <x v="241"/>
          </reference>
          <reference field="1" count="1" selected="0">
            <x v="716"/>
          </reference>
          <reference field="2" count="1" selected="0">
            <x v="717"/>
          </reference>
          <reference field="3" count="1">
            <x v="719"/>
          </reference>
        </references>
      </pivotArea>
    </format>
    <format dxfId="1741">
      <pivotArea dataOnly="0" labelOnly="1" fieldPosition="0">
        <references count="4">
          <reference field="0" count="1" selected="0">
            <x v="242"/>
          </reference>
          <reference field="1" count="1" selected="0">
            <x v="717"/>
          </reference>
          <reference field="2" count="1" selected="0">
            <x v="718"/>
          </reference>
          <reference field="3" count="1">
            <x v="720"/>
          </reference>
        </references>
      </pivotArea>
    </format>
    <format dxfId="1740">
      <pivotArea dataOnly="0" labelOnly="1" fieldPosition="0">
        <references count="4">
          <reference field="0" count="1" selected="0">
            <x v="243"/>
          </reference>
          <reference field="1" count="1" selected="0">
            <x v="718"/>
          </reference>
          <reference field="2" count="1" selected="0">
            <x v="719"/>
          </reference>
          <reference field="3" count="1">
            <x v="721"/>
          </reference>
        </references>
      </pivotArea>
    </format>
    <format dxfId="1739">
      <pivotArea dataOnly="0" labelOnly="1" fieldPosition="0">
        <references count="4">
          <reference field="0" count="1" selected="0">
            <x v="244"/>
          </reference>
          <reference field="1" count="1" selected="0">
            <x v="719"/>
          </reference>
          <reference field="2" count="1" selected="0">
            <x v="720"/>
          </reference>
          <reference field="3" count="1">
            <x v="722"/>
          </reference>
        </references>
      </pivotArea>
    </format>
    <format dxfId="1738">
      <pivotArea dataOnly="0" labelOnly="1" fieldPosition="0">
        <references count="4">
          <reference field="0" count="1" selected="0">
            <x v="245"/>
          </reference>
          <reference field="1" count="1" selected="0">
            <x v="720"/>
          </reference>
          <reference field="2" count="1" selected="0">
            <x v="721"/>
          </reference>
          <reference field="3" count="1">
            <x v="723"/>
          </reference>
        </references>
      </pivotArea>
    </format>
    <format dxfId="1737">
      <pivotArea dataOnly="0" labelOnly="1" fieldPosition="0">
        <references count="4">
          <reference field="0" count="1" selected="0">
            <x v="246"/>
          </reference>
          <reference field="1" count="1" selected="0">
            <x v="721"/>
          </reference>
          <reference field="2" count="1" selected="0">
            <x v="722"/>
          </reference>
          <reference field="3" count="1">
            <x v="724"/>
          </reference>
        </references>
      </pivotArea>
    </format>
    <format dxfId="1736">
      <pivotArea dataOnly="0" labelOnly="1" fieldPosition="0">
        <references count="4">
          <reference field="0" count="1" selected="0">
            <x v="247"/>
          </reference>
          <reference field="1" count="1" selected="0">
            <x v="722"/>
          </reference>
          <reference field="2" count="1" selected="0">
            <x v="723"/>
          </reference>
          <reference field="3" count="1">
            <x v="725"/>
          </reference>
        </references>
      </pivotArea>
    </format>
    <format dxfId="1735">
      <pivotArea dataOnly="0" labelOnly="1" fieldPosition="0">
        <references count="4">
          <reference field="0" count="1" selected="0">
            <x v="248"/>
          </reference>
          <reference field="1" count="1" selected="0">
            <x v="723"/>
          </reference>
          <reference field="2" count="1" selected="0">
            <x v="724"/>
          </reference>
          <reference field="3" count="1">
            <x v="726"/>
          </reference>
        </references>
      </pivotArea>
    </format>
    <format dxfId="1734">
      <pivotArea dataOnly="0" labelOnly="1" fieldPosition="0">
        <references count="4">
          <reference field="0" count="1" selected="0">
            <x v="249"/>
          </reference>
          <reference field="1" count="1" selected="0">
            <x v="724"/>
          </reference>
          <reference field="2" count="1" selected="0">
            <x v="725"/>
          </reference>
          <reference field="3" count="1">
            <x v="727"/>
          </reference>
        </references>
      </pivotArea>
    </format>
    <format dxfId="1733">
      <pivotArea dataOnly="0" labelOnly="1" fieldPosition="0">
        <references count="4">
          <reference field="0" count="1" selected="0">
            <x v="250"/>
          </reference>
          <reference field="1" count="1" selected="0">
            <x v="725"/>
          </reference>
          <reference field="2" count="1" selected="0">
            <x v="726"/>
          </reference>
          <reference field="3" count="1">
            <x v="728"/>
          </reference>
        </references>
      </pivotArea>
    </format>
    <format dxfId="1732">
      <pivotArea dataOnly="0" labelOnly="1" fieldPosition="0">
        <references count="4">
          <reference field="0" count="1" selected="0">
            <x v="251"/>
          </reference>
          <reference field="1" count="1" selected="0">
            <x v="726"/>
          </reference>
          <reference field="2" count="1" selected="0">
            <x v="727"/>
          </reference>
          <reference field="3" count="1">
            <x v="729"/>
          </reference>
        </references>
      </pivotArea>
    </format>
    <format dxfId="1731">
      <pivotArea dataOnly="0" labelOnly="1" fieldPosition="0">
        <references count="4">
          <reference field="0" count="1" selected="0">
            <x v="252"/>
          </reference>
          <reference field="1" count="1" selected="0">
            <x v="727"/>
          </reference>
          <reference field="2" count="1" selected="0">
            <x v="728"/>
          </reference>
          <reference field="3" count="1">
            <x v="730"/>
          </reference>
        </references>
      </pivotArea>
    </format>
    <format dxfId="1730">
      <pivotArea dataOnly="0" labelOnly="1" fieldPosition="0">
        <references count="4">
          <reference field="0" count="1" selected="0">
            <x v="253"/>
          </reference>
          <reference field="1" count="1" selected="0">
            <x v="728"/>
          </reference>
          <reference field="2" count="1" selected="0">
            <x v="729"/>
          </reference>
          <reference field="3" count="1">
            <x v="731"/>
          </reference>
        </references>
      </pivotArea>
    </format>
    <format dxfId="1729">
      <pivotArea dataOnly="0" labelOnly="1" fieldPosition="0">
        <references count="4">
          <reference field="0" count="1" selected="0">
            <x v="254"/>
          </reference>
          <reference field="1" count="1" selected="0">
            <x v="729"/>
          </reference>
          <reference field="2" count="1" selected="0">
            <x v="730"/>
          </reference>
          <reference field="3" count="1">
            <x v="732"/>
          </reference>
        </references>
      </pivotArea>
    </format>
    <format dxfId="1728">
      <pivotArea dataOnly="0" labelOnly="1" fieldPosition="0">
        <references count="4">
          <reference field="0" count="1" selected="0">
            <x v="255"/>
          </reference>
          <reference field="1" count="1" selected="0">
            <x v="730"/>
          </reference>
          <reference field="2" count="1" selected="0">
            <x v="731"/>
          </reference>
          <reference field="3" count="1">
            <x v="733"/>
          </reference>
        </references>
      </pivotArea>
    </format>
    <format dxfId="1727">
      <pivotArea dataOnly="0" labelOnly="1" fieldPosition="0">
        <references count="4">
          <reference field="0" count="1" selected="0">
            <x v="256"/>
          </reference>
          <reference field="1" count="1" selected="0">
            <x v="731"/>
          </reference>
          <reference field="2" count="1" selected="0">
            <x v="732"/>
          </reference>
          <reference field="3" count="1">
            <x v="734"/>
          </reference>
        </references>
      </pivotArea>
    </format>
    <format dxfId="1726">
      <pivotArea dataOnly="0" labelOnly="1" fieldPosition="0">
        <references count="4">
          <reference field="0" count="1" selected="0">
            <x v="257"/>
          </reference>
          <reference field="1" count="1" selected="0">
            <x v="732"/>
          </reference>
          <reference field="2" count="1" selected="0">
            <x v="733"/>
          </reference>
          <reference field="3" count="1">
            <x v="735"/>
          </reference>
        </references>
      </pivotArea>
    </format>
    <format dxfId="1725">
      <pivotArea dataOnly="0" labelOnly="1" fieldPosition="0">
        <references count="4">
          <reference field="0" count="1" selected="0">
            <x v="258"/>
          </reference>
          <reference field="1" count="1" selected="0">
            <x v="733"/>
          </reference>
          <reference field="2" count="1" selected="0">
            <x v="734"/>
          </reference>
          <reference field="3" count="1">
            <x v="736"/>
          </reference>
        </references>
      </pivotArea>
    </format>
    <format dxfId="1724">
      <pivotArea dataOnly="0" labelOnly="1" fieldPosition="0">
        <references count="4">
          <reference field="0" count="1" selected="0">
            <x v="259"/>
          </reference>
          <reference field="1" count="1" selected="0">
            <x v="734"/>
          </reference>
          <reference field="2" count="1" selected="0">
            <x v="735"/>
          </reference>
          <reference field="3" count="1">
            <x v="737"/>
          </reference>
        </references>
      </pivotArea>
    </format>
    <format dxfId="1723">
      <pivotArea dataOnly="0" labelOnly="1" fieldPosition="0">
        <references count="4">
          <reference field="0" count="1" selected="0">
            <x v="260"/>
          </reference>
          <reference field="1" count="1" selected="0">
            <x v="735"/>
          </reference>
          <reference field="2" count="1" selected="0">
            <x v="736"/>
          </reference>
          <reference field="3" count="1">
            <x v="738"/>
          </reference>
        </references>
      </pivotArea>
    </format>
    <format dxfId="1722">
      <pivotArea dataOnly="0" labelOnly="1" fieldPosition="0">
        <references count="4">
          <reference field="0" count="1" selected="0">
            <x v="261"/>
          </reference>
          <reference field="1" count="1" selected="0">
            <x v="736"/>
          </reference>
          <reference field="2" count="1" selected="0">
            <x v="737"/>
          </reference>
          <reference field="3" count="1">
            <x v="739"/>
          </reference>
        </references>
      </pivotArea>
    </format>
    <format dxfId="1721">
      <pivotArea dataOnly="0" labelOnly="1" fieldPosition="0">
        <references count="4">
          <reference field="0" count="1" selected="0">
            <x v="262"/>
          </reference>
          <reference field="1" count="1" selected="0">
            <x v="737"/>
          </reference>
          <reference field="2" count="1" selected="0">
            <x v="738"/>
          </reference>
          <reference field="3" count="1">
            <x v="740"/>
          </reference>
        </references>
      </pivotArea>
    </format>
    <format dxfId="1720">
      <pivotArea dataOnly="0" labelOnly="1" fieldPosition="0">
        <references count="4">
          <reference field="0" count="1" selected="0">
            <x v="263"/>
          </reference>
          <reference field="1" count="1" selected="0">
            <x v="738"/>
          </reference>
          <reference field="2" count="1" selected="0">
            <x v="739"/>
          </reference>
          <reference field="3" count="1">
            <x v="741"/>
          </reference>
        </references>
      </pivotArea>
    </format>
    <format dxfId="1719">
      <pivotArea dataOnly="0" labelOnly="1" fieldPosition="0">
        <references count="4">
          <reference field="0" count="1" selected="0">
            <x v="264"/>
          </reference>
          <reference field="1" count="1" selected="0">
            <x v="739"/>
          </reference>
          <reference field="2" count="1" selected="0">
            <x v="740"/>
          </reference>
          <reference field="3" count="1">
            <x v="742"/>
          </reference>
        </references>
      </pivotArea>
    </format>
    <format dxfId="1718">
      <pivotArea dataOnly="0" labelOnly="1" fieldPosition="0">
        <references count="4">
          <reference field="0" count="1" selected="0">
            <x v="265"/>
          </reference>
          <reference field="1" count="1" selected="0">
            <x v="740"/>
          </reference>
          <reference field="2" count="1" selected="0">
            <x v="741"/>
          </reference>
          <reference field="3" count="1">
            <x v="743"/>
          </reference>
        </references>
      </pivotArea>
    </format>
    <format dxfId="1717">
      <pivotArea dataOnly="0" labelOnly="1" fieldPosition="0">
        <references count="4">
          <reference field="0" count="1" selected="0">
            <x v="266"/>
          </reference>
          <reference field="1" count="1" selected="0">
            <x v="741"/>
          </reference>
          <reference field="2" count="1" selected="0">
            <x v="742"/>
          </reference>
          <reference field="3" count="1">
            <x v="744"/>
          </reference>
        </references>
      </pivotArea>
    </format>
    <format dxfId="1716">
      <pivotArea dataOnly="0" labelOnly="1" fieldPosition="0">
        <references count="4">
          <reference field="0" count="1" selected="0">
            <x v="267"/>
          </reference>
          <reference field="1" count="1" selected="0">
            <x v="742"/>
          </reference>
          <reference field="2" count="1" selected="0">
            <x v="743"/>
          </reference>
          <reference field="3" count="1">
            <x v="745"/>
          </reference>
        </references>
      </pivotArea>
    </format>
    <format dxfId="1715">
      <pivotArea dataOnly="0" labelOnly="1" fieldPosition="0">
        <references count="4">
          <reference field="0" count="1" selected="0">
            <x v="268"/>
          </reference>
          <reference field="1" count="1" selected="0">
            <x v="743"/>
          </reference>
          <reference field="2" count="1" selected="0">
            <x v="744"/>
          </reference>
          <reference field="3" count="1">
            <x v="746"/>
          </reference>
        </references>
      </pivotArea>
    </format>
    <format dxfId="1714">
      <pivotArea dataOnly="0" labelOnly="1" fieldPosition="0">
        <references count="4">
          <reference field="0" count="1" selected="0">
            <x v="269"/>
          </reference>
          <reference field="1" count="1" selected="0">
            <x v="744"/>
          </reference>
          <reference field="2" count="1" selected="0">
            <x v="745"/>
          </reference>
          <reference field="3" count="1">
            <x v="747"/>
          </reference>
        </references>
      </pivotArea>
    </format>
    <format dxfId="1713">
      <pivotArea dataOnly="0" labelOnly="1" fieldPosition="0">
        <references count="4">
          <reference field="0" count="1" selected="0">
            <x v="270"/>
          </reference>
          <reference field="1" count="1" selected="0">
            <x v="745"/>
          </reference>
          <reference field="2" count="1" selected="0">
            <x v="746"/>
          </reference>
          <reference field="3" count="1">
            <x v="748"/>
          </reference>
        </references>
      </pivotArea>
    </format>
    <format dxfId="1712">
      <pivotArea dataOnly="0" labelOnly="1" fieldPosition="0">
        <references count="4">
          <reference field="0" count="1" selected="0">
            <x v="271"/>
          </reference>
          <reference field="1" count="1" selected="0">
            <x v="746"/>
          </reference>
          <reference field="2" count="1" selected="0">
            <x v="747"/>
          </reference>
          <reference field="3" count="1">
            <x v="749"/>
          </reference>
        </references>
      </pivotArea>
    </format>
    <format dxfId="1711">
      <pivotArea dataOnly="0" labelOnly="1" fieldPosition="0">
        <references count="4">
          <reference field="0" count="1" selected="0">
            <x v="272"/>
          </reference>
          <reference field="1" count="1" selected="0">
            <x v="747"/>
          </reference>
          <reference field="2" count="1" selected="0">
            <x v="748"/>
          </reference>
          <reference field="3" count="1">
            <x v="750"/>
          </reference>
        </references>
      </pivotArea>
    </format>
    <format dxfId="1710">
      <pivotArea dataOnly="0" labelOnly="1" fieldPosition="0">
        <references count="4">
          <reference field="0" count="1" selected="0">
            <x v="273"/>
          </reference>
          <reference field="1" count="1" selected="0">
            <x v="748"/>
          </reference>
          <reference field="2" count="1" selected="0">
            <x v="749"/>
          </reference>
          <reference field="3" count="1">
            <x v="751"/>
          </reference>
        </references>
      </pivotArea>
    </format>
    <format dxfId="1709">
      <pivotArea dataOnly="0" labelOnly="1" fieldPosition="0">
        <references count="4">
          <reference field="0" count="1" selected="0">
            <x v="274"/>
          </reference>
          <reference field="1" count="1" selected="0">
            <x v="749"/>
          </reference>
          <reference field="2" count="1" selected="0">
            <x v="750"/>
          </reference>
          <reference field="3" count="1">
            <x v="752"/>
          </reference>
        </references>
      </pivotArea>
    </format>
    <format dxfId="1708">
      <pivotArea dataOnly="0" labelOnly="1" fieldPosition="0">
        <references count="4">
          <reference field="0" count="1" selected="0">
            <x v="275"/>
          </reference>
          <reference field="1" count="1" selected="0">
            <x v="750"/>
          </reference>
          <reference field="2" count="1" selected="0">
            <x v="751"/>
          </reference>
          <reference field="3" count="1">
            <x v="753"/>
          </reference>
        </references>
      </pivotArea>
    </format>
    <format dxfId="1707">
      <pivotArea dataOnly="0" labelOnly="1" fieldPosition="0">
        <references count="4">
          <reference field="0" count="1" selected="0">
            <x v="276"/>
          </reference>
          <reference field="1" count="1" selected="0">
            <x v="751"/>
          </reference>
          <reference field="2" count="1" selected="0">
            <x v="752"/>
          </reference>
          <reference field="3" count="1">
            <x v="754"/>
          </reference>
        </references>
      </pivotArea>
    </format>
    <format dxfId="1706">
      <pivotArea dataOnly="0" labelOnly="1" fieldPosition="0">
        <references count="4">
          <reference field="0" count="1" selected="0">
            <x v="277"/>
          </reference>
          <reference field="1" count="1" selected="0">
            <x v="752"/>
          </reference>
          <reference field="2" count="1" selected="0">
            <x v="753"/>
          </reference>
          <reference field="3" count="1">
            <x v="755"/>
          </reference>
        </references>
      </pivotArea>
    </format>
    <format dxfId="1705">
      <pivotArea dataOnly="0" labelOnly="1" fieldPosition="0">
        <references count="4">
          <reference field="0" count="1" selected="0">
            <x v="278"/>
          </reference>
          <reference field="1" count="1" selected="0">
            <x v="753"/>
          </reference>
          <reference field="2" count="1" selected="0">
            <x v="754"/>
          </reference>
          <reference field="3" count="1">
            <x v="756"/>
          </reference>
        </references>
      </pivotArea>
    </format>
    <format dxfId="1704">
      <pivotArea dataOnly="0" labelOnly="1" fieldPosition="0">
        <references count="4">
          <reference field="0" count="1" selected="0">
            <x v="279"/>
          </reference>
          <reference field="1" count="1" selected="0">
            <x v="754"/>
          </reference>
          <reference field="2" count="1" selected="0">
            <x v="755"/>
          </reference>
          <reference field="3" count="1">
            <x v="757"/>
          </reference>
        </references>
      </pivotArea>
    </format>
    <format dxfId="1703">
      <pivotArea dataOnly="0" labelOnly="1" fieldPosition="0">
        <references count="4">
          <reference field="0" count="1" selected="0">
            <x v="280"/>
          </reference>
          <reference field="1" count="1" selected="0">
            <x v="755"/>
          </reference>
          <reference field="2" count="1" selected="0">
            <x v="756"/>
          </reference>
          <reference field="3" count="1">
            <x v="758"/>
          </reference>
        </references>
      </pivotArea>
    </format>
    <format dxfId="1702">
      <pivotArea dataOnly="0" labelOnly="1" fieldPosition="0">
        <references count="4">
          <reference field="0" count="1" selected="0">
            <x v="281"/>
          </reference>
          <reference field="1" count="1" selected="0">
            <x v="756"/>
          </reference>
          <reference field="2" count="1" selected="0">
            <x v="757"/>
          </reference>
          <reference field="3" count="1">
            <x v="759"/>
          </reference>
        </references>
      </pivotArea>
    </format>
    <format dxfId="1701">
      <pivotArea dataOnly="0" labelOnly="1" fieldPosition="0">
        <references count="4">
          <reference field="0" count="1" selected="0">
            <x v="282"/>
          </reference>
          <reference field="1" count="1" selected="0">
            <x v="757"/>
          </reference>
          <reference field="2" count="1" selected="0">
            <x v="758"/>
          </reference>
          <reference field="3" count="1">
            <x v="760"/>
          </reference>
        </references>
      </pivotArea>
    </format>
    <format dxfId="1700">
      <pivotArea dataOnly="0" labelOnly="1" fieldPosition="0">
        <references count="4">
          <reference field="0" count="1" selected="0">
            <x v="283"/>
          </reference>
          <reference field="1" count="1" selected="0">
            <x v="758"/>
          </reference>
          <reference field="2" count="1" selected="0">
            <x v="759"/>
          </reference>
          <reference field="3" count="1">
            <x v="761"/>
          </reference>
        </references>
      </pivotArea>
    </format>
    <format dxfId="1699">
      <pivotArea dataOnly="0" labelOnly="1" fieldPosition="0">
        <references count="4">
          <reference field="0" count="1" selected="0">
            <x v="284"/>
          </reference>
          <reference field="1" count="1" selected="0">
            <x v="759"/>
          </reference>
          <reference field="2" count="1" selected="0">
            <x v="760"/>
          </reference>
          <reference field="3" count="1">
            <x v="762"/>
          </reference>
        </references>
      </pivotArea>
    </format>
    <format dxfId="1698">
      <pivotArea dataOnly="0" labelOnly="1" fieldPosition="0">
        <references count="4">
          <reference field="0" count="1" selected="0">
            <x v="285"/>
          </reference>
          <reference field="1" count="1" selected="0">
            <x v="760"/>
          </reference>
          <reference field="2" count="1" selected="0">
            <x v="761"/>
          </reference>
          <reference field="3" count="1">
            <x v="763"/>
          </reference>
        </references>
      </pivotArea>
    </format>
    <format dxfId="1697">
      <pivotArea dataOnly="0" labelOnly="1" fieldPosition="0">
        <references count="4">
          <reference field="0" count="1" selected="0">
            <x v="286"/>
          </reference>
          <reference field="1" count="1" selected="0">
            <x v="761"/>
          </reference>
          <reference field="2" count="1" selected="0">
            <x v="762"/>
          </reference>
          <reference field="3" count="1">
            <x v="764"/>
          </reference>
        </references>
      </pivotArea>
    </format>
    <format dxfId="1696">
      <pivotArea dataOnly="0" labelOnly="1" fieldPosition="0">
        <references count="4">
          <reference field="0" count="1" selected="0">
            <x v="287"/>
          </reference>
          <reference field="1" count="1" selected="0">
            <x v="762"/>
          </reference>
          <reference field="2" count="1" selected="0">
            <x v="763"/>
          </reference>
          <reference field="3" count="1">
            <x v="765"/>
          </reference>
        </references>
      </pivotArea>
    </format>
    <format dxfId="1695">
      <pivotArea dataOnly="0" labelOnly="1" fieldPosition="0">
        <references count="4">
          <reference field="0" count="1" selected="0">
            <x v="288"/>
          </reference>
          <reference field="1" count="1" selected="0">
            <x v="763"/>
          </reference>
          <reference field="2" count="1" selected="0">
            <x v="764"/>
          </reference>
          <reference field="3" count="1">
            <x v="766"/>
          </reference>
        </references>
      </pivotArea>
    </format>
    <format dxfId="1694">
      <pivotArea dataOnly="0" labelOnly="1" fieldPosition="0">
        <references count="4">
          <reference field="0" count="1" selected="0">
            <x v="289"/>
          </reference>
          <reference field="1" count="1" selected="0">
            <x v="764"/>
          </reference>
          <reference field="2" count="1" selected="0">
            <x v="765"/>
          </reference>
          <reference field="3" count="1">
            <x v="767"/>
          </reference>
        </references>
      </pivotArea>
    </format>
    <format dxfId="1693">
      <pivotArea dataOnly="0" labelOnly="1" fieldPosition="0">
        <references count="4">
          <reference field="0" count="1" selected="0">
            <x v="290"/>
          </reference>
          <reference field="1" count="1" selected="0">
            <x v="765"/>
          </reference>
          <reference field="2" count="1" selected="0">
            <x v="766"/>
          </reference>
          <reference field="3" count="1">
            <x v="768"/>
          </reference>
        </references>
      </pivotArea>
    </format>
    <format dxfId="1692">
      <pivotArea dataOnly="0" labelOnly="1" fieldPosition="0">
        <references count="4">
          <reference field="0" count="1" selected="0">
            <x v="291"/>
          </reference>
          <reference field="1" count="1" selected="0">
            <x v="766"/>
          </reference>
          <reference field="2" count="1" selected="0">
            <x v="767"/>
          </reference>
          <reference field="3" count="1">
            <x v="769"/>
          </reference>
        </references>
      </pivotArea>
    </format>
    <format dxfId="1691">
      <pivotArea dataOnly="0" labelOnly="1" fieldPosition="0">
        <references count="4">
          <reference field="0" count="1" selected="0">
            <x v="292"/>
          </reference>
          <reference field="1" count="1" selected="0">
            <x v="767"/>
          </reference>
          <reference field="2" count="1" selected="0">
            <x v="768"/>
          </reference>
          <reference field="3" count="1">
            <x v="770"/>
          </reference>
        </references>
      </pivotArea>
    </format>
    <format dxfId="1690">
      <pivotArea dataOnly="0" labelOnly="1" fieldPosition="0">
        <references count="4">
          <reference field="0" count="1" selected="0">
            <x v="293"/>
          </reference>
          <reference field="1" count="1" selected="0">
            <x v="768"/>
          </reference>
          <reference field="2" count="1" selected="0">
            <x v="769"/>
          </reference>
          <reference field="3" count="1">
            <x v="771"/>
          </reference>
        </references>
      </pivotArea>
    </format>
    <format dxfId="1689">
      <pivotArea dataOnly="0" labelOnly="1" fieldPosition="0">
        <references count="4">
          <reference field="0" count="1" selected="0">
            <x v="294"/>
          </reference>
          <reference field="1" count="1" selected="0">
            <x v="769"/>
          </reference>
          <reference field="2" count="1" selected="0">
            <x v="770"/>
          </reference>
          <reference field="3" count="1">
            <x v="772"/>
          </reference>
        </references>
      </pivotArea>
    </format>
    <format dxfId="1688">
      <pivotArea dataOnly="0" labelOnly="1" fieldPosition="0">
        <references count="4">
          <reference field="0" count="1" selected="0">
            <x v="295"/>
          </reference>
          <reference field="1" count="1" selected="0">
            <x v="770"/>
          </reference>
          <reference field="2" count="1" selected="0">
            <x v="771"/>
          </reference>
          <reference field="3" count="1">
            <x v="773"/>
          </reference>
        </references>
      </pivotArea>
    </format>
    <format dxfId="1687">
      <pivotArea dataOnly="0" labelOnly="1" fieldPosition="0">
        <references count="4">
          <reference field="0" count="1" selected="0">
            <x v="296"/>
          </reference>
          <reference field="1" count="1" selected="0">
            <x v="771"/>
          </reference>
          <reference field="2" count="1" selected="0">
            <x v="772"/>
          </reference>
          <reference field="3" count="1">
            <x v="774"/>
          </reference>
        </references>
      </pivotArea>
    </format>
    <format dxfId="1686">
      <pivotArea dataOnly="0" labelOnly="1" fieldPosition="0">
        <references count="4">
          <reference field="0" count="1" selected="0">
            <x v="297"/>
          </reference>
          <reference field="1" count="1" selected="0">
            <x v="772"/>
          </reference>
          <reference field="2" count="1" selected="0">
            <x v="773"/>
          </reference>
          <reference field="3" count="1">
            <x v="775"/>
          </reference>
        </references>
      </pivotArea>
    </format>
    <format dxfId="1685">
      <pivotArea dataOnly="0" labelOnly="1" fieldPosition="0">
        <references count="4">
          <reference field="0" count="1" selected="0">
            <x v="298"/>
          </reference>
          <reference field="1" count="1" selected="0">
            <x v="773"/>
          </reference>
          <reference field="2" count="1" selected="0">
            <x v="774"/>
          </reference>
          <reference field="3" count="1">
            <x v="776"/>
          </reference>
        </references>
      </pivotArea>
    </format>
    <format dxfId="1684">
      <pivotArea dataOnly="0" labelOnly="1" fieldPosition="0">
        <references count="4">
          <reference field="0" count="1" selected="0">
            <x v="299"/>
          </reference>
          <reference field="1" count="1" selected="0">
            <x v="774"/>
          </reference>
          <reference field="2" count="1" selected="0">
            <x v="775"/>
          </reference>
          <reference field="3" count="1">
            <x v="777"/>
          </reference>
        </references>
      </pivotArea>
    </format>
    <format dxfId="1683">
      <pivotArea dataOnly="0" labelOnly="1" fieldPosition="0">
        <references count="4">
          <reference field="0" count="1" selected="0">
            <x v="300"/>
          </reference>
          <reference field="1" count="1" selected="0">
            <x v="775"/>
          </reference>
          <reference field="2" count="1" selected="0">
            <x v="776"/>
          </reference>
          <reference field="3" count="1">
            <x v="778"/>
          </reference>
        </references>
      </pivotArea>
    </format>
    <format dxfId="1682">
      <pivotArea dataOnly="0" labelOnly="1" fieldPosition="0">
        <references count="4">
          <reference field="0" count="1" selected="0">
            <x v="301"/>
          </reference>
          <reference field="1" count="1" selected="0">
            <x v="776"/>
          </reference>
          <reference field="2" count="1" selected="0">
            <x v="777"/>
          </reference>
          <reference field="3" count="1">
            <x v="779"/>
          </reference>
        </references>
      </pivotArea>
    </format>
    <format dxfId="1681">
      <pivotArea dataOnly="0" labelOnly="1" fieldPosition="0">
        <references count="4">
          <reference field="0" count="1" selected="0">
            <x v="302"/>
          </reference>
          <reference field="1" count="1" selected="0">
            <x v="777"/>
          </reference>
          <reference field="2" count="1" selected="0">
            <x v="778"/>
          </reference>
          <reference field="3" count="1">
            <x v="780"/>
          </reference>
        </references>
      </pivotArea>
    </format>
    <format dxfId="1680">
      <pivotArea dataOnly="0" labelOnly="1" fieldPosition="0">
        <references count="4">
          <reference field="0" count="1" selected="0">
            <x v="303"/>
          </reference>
          <reference field="1" count="1" selected="0">
            <x v="778"/>
          </reference>
          <reference field="2" count="1" selected="0">
            <x v="779"/>
          </reference>
          <reference field="3" count="1">
            <x v="781"/>
          </reference>
        </references>
      </pivotArea>
    </format>
    <format dxfId="1679">
      <pivotArea dataOnly="0" labelOnly="1" fieldPosition="0">
        <references count="4">
          <reference field="0" count="1" selected="0">
            <x v="304"/>
          </reference>
          <reference field="1" count="1" selected="0">
            <x v="779"/>
          </reference>
          <reference field="2" count="1" selected="0">
            <x v="780"/>
          </reference>
          <reference field="3" count="1">
            <x v="782"/>
          </reference>
        </references>
      </pivotArea>
    </format>
    <format dxfId="1678">
      <pivotArea dataOnly="0" labelOnly="1" fieldPosition="0">
        <references count="4">
          <reference field="0" count="1" selected="0">
            <x v="305"/>
          </reference>
          <reference field="1" count="1" selected="0">
            <x v="780"/>
          </reference>
          <reference field="2" count="1" selected="0">
            <x v="781"/>
          </reference>
          <reference field="3" count="1">
            <x v="783"/>
          </reference>
        </references>
      </pivotArea>
    </format>
    <format dxfId="1677">
      <pivotArea dataOnly="0" labelOnly="1" fieldPosition="0">
        <references count="4">
          <reference field="0" count="1" selected="0">
            <x v="306"/>
          </reference>
          <reference field="1" count="1" selected="0">
            <x v="781"/>
          </reference>
          <reference field="2" count="1" selected="0">
            <x v="782"/>
          </reference>
          <reference field="3" count="1">
            <x v="784"/>
          </reference>
        </references>
      </pivotArea>
    </format>
    <format dxfId="1676">
      <pivotArea dataOnly="0" labelOnly="1" fieldPosition="0">
        <references count="4">
          <reference field="0" count="1" selected="0">
            <x v="307"/>
          </reference>
          <reference field="1" count="1" selected="0">
            <x v="782"/>
          </reference>
          <reference field="2" count="1" selected="0">
            <x v="783"/>
          </reference>
          <reference field="3" count="1">
            <x v="785"/>
          </reference>
        </references>
      </pivotArea>
    </format>
    <format dxfId="1675">
      <pivotArea dataOnly="0" labelOnly="1" fieldPosition="0">
        <references count="4">
          <reference field="0" count="1" selected="0">
            <x v="308"/>
          </reference>
          <reference field="1" count="1" selected="0">
            <x v="783"/>
          </reference>
          <reference field="2" count="1" selected="0">
            <x v="784"/>
          </reference>
          <reference field="3" count="1">
            <x v="786"/>
          </reference>
        </references>
      </pivotArea>
    </format>
    <format dxfId="1674">
      <pivotArea dataOnly="0" labelOnly="1" fieldPosition="0">
        <references count="4">
          <reference field="0" count="1" selected="0">
            <x v="309"/>
          </reference>
          <reference field="1" count="1" selected="0">
            <x v="784"/>
          </reference>
          <reference field="2" count="1" selected="0">
            <x v="785"/>
          </reference>
          <reference field="3" count="1">
            <x v="787"/>
          </reference>
        </references>
      </pivotArea>
    </format>
    <format dxfId="1673">
      <pivotArea dataOnly="0" labelOnly="1" fieldPosition="0">
        <references count="4">
          <reference field="0" count="1" selected="0">
            <x v="310"/>
          </reference>
          <reference field="1" count="1" selected="0">
            <x v="785"/>
          </reference>
          <reference field="2" count="1" selected="0">
            <x v="786"/>
          </reference>
          <reference field="3" count="1">
            <x v="788"/>
          </reference>
        </references>
      </pivotArea>
    </format>
    <format dxfId="1672">
      <pivotArea dataOnly="0" labelOnly="1" fieldPosition="0">
        <references count="4">
          <reference field="0" count="1" selected="0">
            <x v="311"/>
          </reference>
          <reference field="1" count="1" selected="0">
            <x v="786"/>
          </reference>
          <reference field="2" count="1" selected="0">
            <x v="787"/>
          </reference>
          <reference field="3" count="1">
            <x v="789"/>
          </reference>
        </references>
      </pivotArea>
    </format>
    <format dxfId="1671">
      <pivotArea dataOnly="0" labelOnly="1" fieldPosition="0">
        <references count="4">
          <reference field="0" count="1" selected="0">
            <x v="312"/>
          </reference>
          <reference field="1" count="1" selected="0">
            <x v="787"/>
          </reference>
          <reference field="2" count="1" selected="0">
            <x v="788"/>
          </reference>
          <reference field="3" count="1">
            <x v="790"/>
          </reference>
        </references>
      </pivotArea>
    </format>
    <format dxfId="1670">
      <pivotArea dataOnly="0" labelOnly="1" fieldPosition="0">
        <references count="4">
          <reference field="0" count="1" selected="0">
            <x v="313"/>
          </reference>
          <reference field="1" count="1" selected="0">
            <x v="788"/>
          </reference>
          <reference field="2" count="1" selected="0">
            <x v="789"/>
          </reference>
          <reference field="3" count="1">
            <x v="791"/>
          </reference>
        </references>
      </pivotArea>
    </format>
    <format dxfId="1669">
      <pivotArea dataOnly="0" labelOnly="1" fieldPosition="0">
        <references count="4">
          <reference field="0" count="1" selected="0">
            <x v="314"/>
          </reference>
          <reference field="1" count="1" selected="0">
            <x v="789"/>
          </reference>
          <reference field="2" count="1" selected="0">
            <x v="790"/>
          </reference>
          <reference field="3" count="1">
            <x v="792"/>
          </reference>
        </references>
      </pivotArea>
    </format>
    <format dxfId="1668">
      <pivotArea dataOnly="0" labelOnly="1" fieldPosition="0">
        <references count="4">
          <reference field="0" count="1" selected="0">
            <x v="315"/>
          </reference>
          <reference field="1" count="1" selected="0">
            <x v="790"/>
          </reference>
          <reference field="2" count="1" selected="0">
            <x v="791"/>
          </reference>
          <reference field="3" count="1">
            <x v="793"/>
          </reference>
        </references>
      </pivotArea>
    </format>
    <format dxfId="1667">
      <pivotArea dataOnly="0" labelOnly="1" fieldPosition="0">
        <references count="4">
          <reference field="0" count="1" selected="0">
            <x v="316"/>
          </reference>
          <reference field="1" count="1" selected="0">
            <x v="791"/>
          </reference>
          <reference field="2" count="1" selected="0">
            <x v="792"/>
          </reference>
          <reference field="3" count="1">
            <x v="794"/>
          </reference>
        </references>
      </pivotArea>
    </format>
    <format dxfId="1666">
      <pivotArea dataOnly="0" labelOnly="1" fieldPosition="0">
        <references count="4">
          <reference field="0" count="1" selected="0">
            <x v="317"/>
          </reference>
          <reference field="1" count="1" selected="0">
            <x v="792"/>
          </reference>
          <reference field="2" count="1" selected="0">
            <x v="793"/>
          </reference>
          <reference field="3" count="1">
            <x v="795"/>
          </reference>
        </references>
      </pivotArea>
    </format>
    <format dxfId="1665">
      <pivotArea dataOnly="0" labelOnly="1" fieldPosition="0">
        <references count="4">
          <reference field="0" count="1" selected="0">
            <x v="318"/>
          </reference>
          <reference field="1" count="1" selected="0">
            <x v="793"/>
          </reference>
          <reference field="2" count="1" selected="0">
            <x v="794"/>
          </reference>
          <reference field="3" count="1">
            <x v="796"/>
          </reference>
        </references>
      </pivotArea>
    </format>
    <format dxfId="1664">
      <pivotArea dataOnly="0" labelOnly="1" fieldPosition="0">
        <references count="4">
          <reference field="0" count="1" selected="0">
            <x v="319"/>
          </reference>
          <reference field="1" count="1" selected="0">
            <x v="794"/>
          </reference>
          <reference field="2" count="1" selected="0">
            <x v="795"/>
          </reference>
          <reference field="3" count="1">
            <x v="797"/>
          </reference>
        </references>
      </pivotArea>
    </format>
    <format dxfId="1663">
      <pivotArea dataOnly="0" labelOnly="1" fieldPosition="0">
        <references count="4">
          <reference field="0" count="1" selected="0">
            <x v="320"/>
          </reference>
          <reference field="1" count="1" selected="0">
            <x v="795"/>
          </reference>
          <reference field="2" count="1" selected="0">
            <x v="796"/>
          </reference>
          <reference field="3" count="1">
            <x v="798"/>
          </reference>
        </references>
      </pivotArea>
    </format>
    <format dxfId="1662">
      <pivotArea dataOnly="0" labelOnly="1" fieldPosition="0">
        <references count="4">
          <reference field="0" count="1" selected="0">
            <x v="321"/>
          </reference>
          <reference field="1" count="1" selected="0">
            <x v="796"/>
          </reference>
          <reference field="2" count="1" selected="0">
            <x v="797"/>
          </reference>
          <reference field="3" count="1">
            <x v="799"/>
          </reference>
        </references>
      </pivotArea>
    </format>
    <format dxfId="1661">
      <pivotArea dataOnly="0" labelOnly="1" fieldPosition="0">
        <references count="4">
          <reference field="0" count="1" selected="0">
            <x v="322"/>
          </reference>
          <reference field="1" count="1" selected="0">
            <x v="797"/>
          </reference>
          <reference field="2" count="1" selected="0">
            <x v="798"/>
          </reference>
          <reference field="3" count="1">
            <x v="800"/>
          </reference>
        </references>
      </pivotArea>
    </format>
    <format dxfId="1660">
      <pivotArea dataOnly="0" labelOnly="1" fieldPosition="0">
        <references count="4">
          <reference field="0" count="1" selected="0">
            <x v="323"/>
          </reference>
          <reference field="1" count="1" selected="0">
            <x v="798"/>
          </reference>
          <reference field="2" count="1" selected="0">
            <x v="799"/>
          </reference>
          <reference field="3" count="1">
            <x v="801"/>
          </reference>
        </references>
      </pivotArea>
    </format>
    <format dxfId="1659">
      <pivotArea dataOnly="0" labelOnly="1" fieldPosition="0">
        <references count="4">
          <reference field="0" count="1" selected="0">
            <x v="324"/>
          </reference>
          <reference field="1" count="1" selected="0">
            <x v="799"/>
          </reference>
          <reference field="2" count="1" selected="0">
            <x v="800"/>
          </reference>
          <reference field="3" count="1">
            <x v="802"/>
          </reference>
        </references>
      </pivotArea>
    </format>
    <format dxfId="1658">
      <pivotArea dataOnly="0" labelOnly="1" fieldPosition="0">
        <references count="4">
          <reference field="0" count="1" selected="0">
            <x v="325"/>
          </reference>
          <reference field="1" count="1" selected="0">
            <x v="800"/>
          </reference>
          <reference field="2" count="1" selected="0">
            <x v="801"/>
          </reference>
          <reference field="3" count="1">
            <x v="803"/>
          </reference>
        </references>
      </pivotArea>
    </format>
    <format dxfId="1657">
      <pivotArea dataOnly="0" labelOnly="1" fieldPosition="0">
        <references count="4">
          <reference field="0" count="1" selected="0">
            <x v="326"/>
          </reference>
          <reference field="1" count="1" selected="0">
            <x v="801"/>
          </reference>
          <reference field="2" count="1" selected="0">
            <x v="802"/>
          </reference>
          <reference field="3" count="1">
            <x v="804"/>
          </reference>
        </references>
      </pivotArea>
    </format>
    <format dxfId="1656">
      <pivotArea dataOnly="0" labelOnly="1" fieldPosition="0">
        <references count="4">
          <reference field="0" count="1" selected="0">
            <x v="327"/>
          </reference>
          <reference field="1" count="1" selected="0">
            <x v="802"/>
          </reference>
          <reference field="2" count="1" selected="0">
            <x v="803"/>
          </reference>
          <reference field="3" count="1">
            <x v="805"/>
          </reference>
        </references>
      </pivotArea>
    </format>
    <format dxfId="1655">
      <pivotArea dataOnly="0" labelOnly="1" fieldPosition="0">
        <references count="4">
          <reference field="0" count="1" selected="0">
            <x v="328"/>
          </reference>
          <reference field="1" count="1" selected="0">
            <x v="803"/>
          </reference>
          <reference field="2" count="1" selected="0">
            <x v="804"/>
          </reference>
          <reference field="3" count="1">
            <x v="806"/>
          </reference>
        </references>
      </pivotArea>
    </format>
    <format dxfId="1654">
      <pivotArea dataOnly="0" labelOnly="1" fieldPosition="0">
        <references count="4">
          <reference field="0" count="1" selected="0">
            <x v="329"/>
          </reference>
          <reference field="1" count="1" selected="0">
            <x v="804"/>
          </reference>
          <reference field="2" count="1" selected="0">
            <x v="805"/>
          </reference>
          <reference field="3" count="1">
            <x v="807"/>
          </reference>
        </references>
      </pivotArea>
    </format>
    <format dxfId="1653">
      <pivotArea dataOnly="0" labelOnly="1" fieldPosition="0">
        <references count="4">
          <reference field="0" count="1" selected="0">
            <x v="330"/>
          </reference>
          <reference field="1" count="1" selected="0">
            <x v="805"/>
          </reference>
          <reference field="2" count="1" selected="0">
            <x v="806"/>
          </reference>
          <reference field="3" count="1">
            <x v="808"/>
          </reference>
        </references>
      </pivotArea>
    </format>
    <format dxfId="1652">
      <pivotArea dataOnly="0" labelOnly="1" fieldPosition="0">
        <references count="4">
          <reference field="0" count="1" selected="0">
            <x v="331"/>
          </reference>
          <reference field="1" count="1" selected="0">
            <x v="806"/>
          </reference>
          <reference field="2" count="1" selected="0">
            <x v="807"/>
          </reference>
          <reference field="3" count="1">
            <x v="809"/>
          </reference>
        </references>
      </pivotArea>
    </format>
    <format dxfId="1651">
      <pivotArea dataOnly="0" labelOnly="1" fieldPosition="0">
        <references count="4">
          <reference field="0" count="1" selected="0">
            <x v="332"/>
          </reference>
          <reference field="1" count="1" selected="0">
            <x v="807"/>
          </reference>
          <reference field="2" count="1" selected="0">
            <x v="808"/>
          </reference>
          <reference field="3" count="1">
            <x v="810"/>
          </reference>
        </references>
      </pivotArea>
    </format>
    <format dxfId="1650">
      <pivotArea dataOnly="0" labelOnly="1" fieldPosition="0">
        <references count="4">
          <reference field="0" count="1" selected="0">
            <x v="333"/>
          </reference>
          <reference field="1" count="1" selected="0">
            <x v="808"/>
          </reference>
          <reference field="2" count="1" selected="0">
            <x v="809"/>
          </reference>
          <reference field="3" count="1">
            <x v="811"/>
          </reference>
        </references>
      </pivotArea>
    </format>
    <format dxfId="1649">
      <pivotArea dataOnly="0" labelOnly="1" fieldPosition="0">
        <references count="4">
          <reference field="0" count="1" selected="0">
            <x v="334"/>
          </reference>
          <reference field="1" count="1" selected="0">
            <x v="809"/>
          </reference>
          <reference field="2" count="1" selected="0">
            <x v="810"/>
          </reference>
          <reference field="3" count="1">
            <x v="812"/>
          </reference>
        </references>
      </pivotArea>
    </format>
    <format dxfId="1648">
      <pivotArea dataOnly="0" labelOnly="1" fieldPosition="0">
        <references count="4">
          <reference field="0" count="1" selected="0">
            <x v="335"/>
          </reference>
          <reference field="1" count="1" selected="0">
            <x v="810"/>
          </reference>
          <reference field="2" count="1" selected="0">
            <x v="811"/>
          </reference>
          <reference field="3" count="1">
            <x v="813"/>
          </reference>
        </references>
      </pivotArea>
    </format>
    <format dxfId="1647">
      <pivotArea dataOnly="0" labelOnly="1" fieldPosition="0">
        <references count="4">
          <reference field="0" count="1" selected="0">
            <x v="336"/>
          </reference>
          <reference field="1" count="1" selected="0">
            <x v="811"/>
          </reference>
          <reference field="2" count="1" selected="0">
            <x v="812"/>
          </reference>
          <reference field="3" count="1">
            <x v="814"/>
          </reference>
        </references>
      </pivotArea>
    </format>
    <format dxfId="1646">
      <pivotArea dataOnly="0" labelOnly="1" fieldPosition="0">
        <references count="4">
          <reference field="0" count="1" selected="0">
            <x v="337"/>
          </reference>
          <reference field="1" count="1" selected="0">
            <x v="812"/>
          </reference>
          <reference field="2" count="1" selected="0">
            <x v="813"/>
          </reference>
          <reference field="3" count="1">
            <x v="815"/>
          </reference>
        </references>
      </pivotArea>
    </format>
    <format dxfId="1645">
      <pivotArea dataOnly="0" labelOnly="1" fieldPosition="0">
        <references count="4">
          <reference field="0" count="1" selected="0">
            <x v="338"/>
          </reference>
          <reference field="1" count="1" selected="0">
            <x v="813"/>
          </reference>
          <reference field="2" count="1" selected="0">
            <x v="814"/>
          </reference>
          <reference field="3" count="1">
            <x v="816"/>
          </reference>
        </references>
      </pivotArea>
    </format>
    <format dxfId="1644">
      <pivotArea dataOnly="0" labelOnly="1" fieldPosition="0">
        <references count="4">
          <reference field="0" count="1" selected="0">
            <x v="339"/>
          </reference>
          <reference field="1" count="1" selected="0">
            <x v="814"/>
          </reference>
          <reference field="2" count="1" selected="0">
            <x v="815"/>
          </reference>
          <reference field="3" count="1">
            <x v="817"/>
          </reference>
        </references>
      </pivotArea>
    </format>
    <format dxfId="1643">
      <pivotArea dataOnly="0" labelOnly="1" fieldPosition="0">
        <references count="4">
          <reference field="0" count="1" selected="0">
            <x v="340"/>
          </reference>
          <reference field="1" count="1" selected="0">
            <x v="815"/>
          </reference>
          <reference field="2" count="1" selected="0">
            <x v="816"/>
          </reference>
          <reference field="3" count="1">
            <x v="818"/>
          </reference>
        </references>
      </pivotArea>
    </format>
    <format dxfId="1642">
      <pivotArea dataOnly="0" labelOnly="1" fieldPosition="0">
        <references count="4">
          <reference field="0" count="1" selected="0">
            <x v="341"/>
          </reference>
          <reference field="1" count="1" selected="0">
            <x v="816"/>
          </reference>
          <reference field="2" count="1" selected="0">
            <x v="817"/>
          </reference>
          <reference field="3" count="1">
            <x v="819"/>
          </reference>
        </references>
      </pivotArea>
    </format>
    <format dxfId="1641">
      <pivotArea dataOnly="0" labelOnly="1" fieldPosition="0">
        <references count="4">
          <reference field="0" count="1" selected="0">
            <x v="342"/>
          </reference>
          <reference field="1" count="1" selected="0">
            <x v="817"/>
          </reference>
          <reference field="2" count="1" selected="0">
            <x v="818"/>
          </reference>
          <reference field="3" count="1">
            <x v="820"/>
          </reference>
        </references>
      </pivotArea>
    </format>
    <format dxfId="1640">
      <pivotArea dataOnly="0" labelOnly="1" fieldPosition="0">
        <references count="4">
          <reference field="0" count="1" selected="0">
            <x v="343"/>
          </reference>
          <reference field="1" count="1" selected="0">
            <x v="818"/>
          </reference>
          <reference field="2" count="1" selected="0">
            <x v="819"/>
          </reference>
          <reference field="3" count="1">
            <x v="821"/>
          </reference>
        </references>
      </pivotArea>
    </format>
    <format dxfId="1639">
      <pivotArea dataOnly="0" labelOnly="1" fieldPosition="0">
        <references count="4">
          <reference field="0" count="1" selected="0">
            <x v="344"/>
          </reference>
          <reference field="1" count="1" selected="0">
            <x v="819"/>
          </reference>
          <reference field="2" count="1" selected="0">
            <x v="820"/>
          </reference>
          <reference field="3" count="1">
            <x v="822"/>
          </reference>
        </references>
      </pivotArea>
    </format>
    <format dxfId="1638">
      <pivotArea dataOnly="0" labelOnly="1" fieldPosition="0">
        <references count="4">
          <reference field="0" count="1" selected="0">
            <x v="345"/>
          </reference>
          <reference field="1" count="1" selected="0">
            <x v="820"/>
          </reference>
          <reference field="2" count="1" selected="0">
            <x v="821"/>
          </reference>
          <reference field="3" count="1">
            <x v="823"/>
          </reference>
        </references>
      </pivotArea>
    </format>
    <format dxfId="1637">
      <pivotArea dataOnly="0" labelOnly="1" fieldPosition="0">
        <references count="4">
          <reference field="0" count="1" selected="0">
            <x v="346"/>
          </reference>
          <reference field="1" count="1" selected="0">
            <x v="821"/>
          </reference>
          <reference field="2" count="1" selected="0">
            <x v="822"/>
          </reference>
          <reference field="3" count="1">
            <x v="824"/>
          </reference>
        </references>
      </pivotArea>
    </format>
    <format dxfId="1636">
      <pivotArea dataOnly="0" labelOnly="1" fieldPosition="0">
        <references count="4">
          <reference field="0" count="1" selected="0">
            <x v="347"/>
          </reference>
          <reference field="1" count="1" selected="0">
            <x v="822"/>
          </reference>
          <reference field="2" count="1" selected="0">
            <x v="823"/>
          </reference>
          <reference field="3" count="1">
            <x v="825"/>
          </reference>
        </references>
      </pivotArea>
    </format>
    <format dxfId="1635">
      <pivotArea dataOnly="0" labelOnly="1" fieldPosition="0">
        <references count="4">
          <reference field="0" count="1" selected="0">
            <x v="348"/>
          </reference>
          <reference field="1" count="1" selected="0">
            <x v="823"/>
          </reference>
          <reference field="2" count="1" selected="0">
            <x v="824"/>
          </reference>
          <reference field="3" count="1">
            <x v="826"/>
          </reference>
        </references>
      </pivotArea>
    </format>
    <format dxfId="1634">
      <pivotArea dataOnly="0" labelOnly="1" fieldPosition="0">
        <references count="4">
          <reference field="0" count="1" selected="0">
            <x v="349"/>
          </reference>
          <reference field="1" count="1" selected="0">
            <x v="824"/>
          </reference>
          <reference field="2" count="1" selected="0">
            <x v="825"/>
          </reference>
          <reference field="3" count="1">
            <x v="827"/>
          </reference>
        </references>
      </pivotArea>
    </format>
    <format dxfId="1633">
      <pivotArea dataOnly="0" labelOnly="1" fieldPosition="0">
        <references count="4">
          <reference field="0" count="1" selected="0">
            <x v="350"/>
          </reference>
          <reference field="1" count="1" selected="0">
            <x v="825"/>
          </reference>
          <reference field="2" count="1" selected="0">
            <x v="826"/>
          </reference>
          <reference field="3" count="1">
            <x v="828"/>
          </reference>
        </references>
      </pivotArea>
    </format>
    <format dxfId="1632">
      <pivotArea dataOnly="0" labelOnly="1" fieldPosition="0">
        <references count="4">
          <reference field="0" count="1" selected="0">
            <x v="351"/>
          </reference>
          <reference field="1" count="1" selected="0">
            <x v="826"/>
          </reference>
          <reference field="2" count="1" selected="0">
            <x v="827"/>
          </reference>
          <reference field="3" count="1">
            <x v="829"/>
          </reference>
        </references>
      </pivotArea>
    </format>
    <format dxfId="1631">
      <pivotArea dataOnly="0" labelOnly="1" fieldPosition="0">
        <references count="4">
          <reference field="0" count="1" selected="0">
            <x v="352"/>
          </reference>
          <reference field="1" count="1" selected="0">
            <x v="827"/>
          </reference>
          <reference field="2" count="1" selected="0">
            <x v="828"/>
          </reference>
          <reference field="3" count="1">
            <x v="830"/>
          </reference>
        </references>
      </pivotArea>
    </format>
    <format dxfId="1630">
      <pivotArea dataOnly="0" labelOnly="1" fieldPosition="0">
        <references count="4">
          <reference field="0" count="1" selected="0">
            <x v="353"/>
          </reference>
          <reference field="1" count="1" selected="0">
            <x v="828"/>
          </reference>
          <reference field="2" count="1" selected="0">
            <x v="829"/>
          </reference>
          <reference field="3" count="1">
            <x v="831"/>
          </reference>
        </references>
      </pivotArea>
    </format>
    <format dxfId="1629">
      <pivotArea dataOnly="0" labelOnly="1" fieldPosition="0">
        <references count="4">
          <reference field="0" count="1" selected="0">
            <x v="354"/>
          </reference>
          <reference field="1" count="1" selected="0">
            <x v="829"/>
          </reference>
          <reference field="2" count="1" selected="0">
            <x v="830"/>
          </reference>
          <reference field="3" count="1">
            <x v="832"/>
          </reference>
        </references>
      </pivotArea>
    </format>
    <format dxfId="1628">
      <pivotArea dataOnly="0" labelOnly="1" fieldPosition="0">
        <references count="4">
          <reference field="0" count="1" selected="0">
            <x v="355"/>
          </reference>
          <reference field="1" count="1" selected="0">
            <x v="830"/>
          </reference>
          <reference field="2" count="1" selected="0">
            <x v="831"/>
          </reference>
          <reference field="3" count="1">
            <x v="833"/>
          </reference>
        </references>
      </pivotArea>
    </format>
    <format dxfId="1627">
      <pivotArea dataOnly="0" labelOnly="1" fieldPosition="0">
        <references count="4">
          <reference field="0" count="1" selected="0">
            <x v="356"/>
          </reference>
          <reference field="1" count="1" selected="0">
            <x v="831"/>
          </reference>
          <reference field="2" count="1" selected="0">
            <x v="832"/>
          </reference>
          <reference field="3" count="1">
            <x v="834"/>
          </reference>
        </references>
      </pivotArea>
    </format>
    <format dxfId="1626">
      <pivotArea dataOnly="0" labelOnly="1" fieldPosition="0">
        <references count="4">
          <reference field="0" count="1" selected="0">
            <x v="357"/>
          </reference>
          <reference field="1" count="1" selected="0">
            <x v="832"/>
          </reference>
          <reference field="2" count="1" selected="0">
            <x v="833"/>
          </reference>
          <reference field="3" count="1">
            <x v="835"/>
          </reference>
        </references>
      </pivotArea>
    </format>
    <format dxfId="1625">
      <pivotArea dataOnly="0" labelOnly="1" fieldPosition="0">
        <references count="4">
          <reference field="0" count="1" selected="0">
            <x v="358"/>
          </reference>
          <reference field="1" count="1" selected="0">
            <x v="833"/>
          </reference>
          <reference field="2" count="1" selected="0">
            <x v="834"/>
          </reference>
          <reference field="3" count="1">
            <x v="836"/>
          </reference>
        </references>
      </pivotArea>
    </format>
    <format dxfId="1624">
      <pivotArea dataOnly="0" labelOnly="1" fieldPosition="0">
        <references count="4">
          <reference field="0" count="1" selected="0">
            <x v="359"/>
          </reference>
          <reference field="1" count="1" selected="0">
            <x v="834"/>
          </reference>
          <reference field="2" count="1" selected="0">
            <x v="835"/>
          </reference>
          <reference field="3" count="1">
            <x v="837"/>
          </reference>
        </references>
      </pivotArea>
    </format>
    <format dxfId="1623">
      <pivotArea dataOnly="0" labelOnly="1" fieldPosition="0">
        <references count="4">
          <reference field="0" count="1" selected="0">
            <x v="360"/>
          </reference>
          <reference field="1" count="1" selected="0">
            <x v="835"/>
          </reference>
          <reference field="2" count="1" selected="0">
            <x v="836"/>
          </reference>
          <reference field="3" count="1">
            <x v="838"/>
          </reference>
        </references>
      </pivotArea>
    </format>
    <format dxfId="1622">
      <pivotArea dataOnly="0" labelOnly="1" fieldPosition="0">
        <references count="4">
          <reference field="0" count="1" selected="0">
            <x v="361"/>
          </reference>
          <reference field="1" count="1" selected="0">
            <x v="836"/>
          </reference>
          <reference field="2" count="1" selected="0">
            <x v="837"/>
          </reference>
          <reference field="3" count="1">
            <x v="839"/>
          </reference>
        </references>
      </pivotArea>
    </format>
    <format dxfId="1621">
      <pivotArea dataOnly="0" labelOnly="1" fieldPosition="0">
        <references count="4">
          <reference field="0" count="1" selected="0">
            <x v="362"/>
          </reference>
          <reference field="1" count="1" selected="0">
            <x v="837"/>
          </reference>
          <reference field="2" count="1" selected="0">
            <x v="838"/>
          </reference>
          <reference field="3" count="1">
            <x v="840"/>
          </reference>
        </references>
      </pivotArea>
    </format>
    <format dxfId="1620">
      <pivotArea dataOnly="0" labelOnly="1" fieldPosition="0">
        <references count="4">
          <reference field="0" count="1" selected="0">
            <x v="363"/>
          </reference>
          <reference field="1" count="1" selected="0">
            <x v="838"/>
          </reference>
          <reference field="2" count="1" selected="0">
            <x v="839"/>
          </reference>
          <reference field="3" count="1">
            <x v="841"/>
          </reference>
        </references>
      </pivotArea>
    </format>
    <format dxfId="1619">
      <pivotArea dataOnly="0" labelOnly="1" fieldPosition="0">
        <references count="4">
          <reference field="0" count="1" selected="0">
            <x v="364"/>
          </reference>
          <reference field="1" count="1" selected="0">
            <x v="839"/>
          </reference>
          <reference field="2" count="1" selected="0">
            <x v="840"/>
          </reference>
          <reference field="3" count="1">
            <x v="842"/>
          </reference>
        </references>
      </pivotArea>
    </format>
    <format dxfId="1618">
      <pivotArea dataOnly="0" labelOnly="1" fieldPosition="0">
        <references count="4">
          <reference field="0" count="1" selected="0">
            <x v="365"/>
          </reference>
          <reference field="1" count="1" selected="0">
            <x v="840"/>
          </reference>
          <reference field="2" count="1" selected="0">
            <x v="841"/>
          </reference>
          <reference field="3" count="1">
            <x v="843"/>
          </reference>
        </references>
      </pivotArea>
    </format>
    <format dxfId="1617">
      <pivotArea dataOnly="0" labelOnly="1" fieldPosition="0">
        <references count="4">
          <reference field="0" count="1" selected="0">
            <x v="366"/>
          </reference>
          <reference field="1" count="1" selected="0">
            <x v="841"/>
          </reference>
          <reference field="2" count="1" selected="0">
            <x v="842"/>
          </reference>
          <reference field="3" count="1">
            <x v="844"/>
          </reference>
        </references>
      </pivotArea>
    </format>
    <format dxfId="1616">
      <pivotArea dataOnly="0" labelOnly="1" fieldPosition="0">
        <references count="4">
          <reference field="0" count="1" selected="0">
            <x v="367"/>
          </reference>
          <reference field="1" count="1" selected="0">
            <x v="842"/>
          </reference>
          <reference field="2" count="1" selected="0">
            <x v="843"/>
          </reference>
          <reference field="3" count="1">
            <x v="845"/>
          </reference>
        </references>
      </pivotArea>
    </format>
    <format dxfId="1615">
      <pivotArea dataOnly="0" labelOnly="1" fieldPosition="0">
        <references count="4">
          <reference field="0" count="1" selected="0">
            <x v="368"/>
          </reference>
          <reference field="1" count="1" selected="0">
            <x v="843"/>
          </reference>
          <reference field="2" count="1" selected="0">
            <x v="844"/>
          </reference>
          <reference field="3" count="1">
            <x v="846"/>
          </reference>
        </references>
      </pivotArea>
    </format>
    <format dxfId="1614">
      <pivotArea dataOnly="0" labelOnly="1" fieldPosition="0">
        <references count="4">
          <reference field="0" count="1" selected="0">
            <x v="369"/>
          </reference>
          <reference field="1" count="1" selected="0">
            <x v="844"/>
          </reference>
          <reference field="2" count="1" selected="0">
            <x v="845"/>
          </reference>
          <reference field="3" count="1">
            <x v="847"/>
          </reference>
        </references>
      </pivotArea>
    </format>
    <format dxfId="1613">
      <pivotArea dataOnly="0" labelOnly="1" fieldPosition="0">
        <references count="4">
          <reference field="0" count="1" selected="0">
            <x v="370"/>
          </reference>
          <reference field="1" count="1" selected="0">
            <x v="845"/>
          </reference>
          <reference field="2" count="1" selected="0">
            <x v="846"/>
          </reference>
          <reference field="3" count="1">
            <x v="848"/>
          </reference>
        </references>
      </pivotArea>
    </format>
    <format dxfId="1612">
      <pivotArea dataOnly="0" labelOnly="1" fieldPosition="0">
        <references count="4">
          <reference field="0" count="1" selected="0">
            <x v="371"/>
          </reference>
          <reference field="1" count="1" selected="0">
            <x v="846"/>
          </reference>
          <reference field="2" count="1" selected="0">
            <x v="847"/>
          </reference>
          <reference field="3" count="1">
            <x v="849"/>
          </reference>
        </references>
      </pivotArea>
    </format>
    <format dxfId="1611">
      <pivotArea dataOnly="0" labelOnly="1" fieldPosition="0">
        <references count="4">
          <reference field="0" count="1" selected="0">
            <x v="372"/>
          </reference>
          <reference field="1" count="1" selected="0">
            <x v="847"/>
          </reference>
          <reference field="2" count="1" selected="0">
            <x v="848"/>
          </reference>
          <reference field="3" count="1">
            <x v="850"/>
          </reference>
        </references>
      </pivotArea>
    </format>
    <format dxfId="1610">
      <pivotArea dataOnly="0" labelOnly="1" fieldPosition="0">
        <references count="4">
          <reference field="0" count="1" selected="0">
            <x v="373"/>
          </reference>
          <reference field="1" count="1" selected="0">
            <x v="848"/>
          </reference>
          <reference field="2" count="1" selected="0">
            <x v="849"/>
          </reference>
          <reference field="3" count="1">
            <x v="851"/>
          </reference>
        </references>
      </pivotArea>
    </format>
    <format dxfId="1609">
      <pivotArea dataOnly="0" labelOnly="1" fieldPosition="0">
        <references count="4">
          <reference field="0" count="1" selected="0">
            <x v="374"/>
          </reference>
          <reference field="1" count="1" selected="0">
            <x v="849"/>
          </reference>
          <reference field="2" count="1" selected="0">
            <x v="850"/>
          </reference>
          <reference field="3" count="1">
            <x v="852"/>
          </reference>
        </references>
      </pivotArea>
    </format>
    <format dxfId="1608">
      <pivotArea dataOnly="0" labelOnly="1" fieldPosition="0">
        <references count="4">
          <reference field="0" count="1" selected="0">
            <x v="375"/>
          </reference>
          <reference field="1" count="1" selected="0">
            <x v="850"/>
          </reference>
          <reference field="2" count="1" selected="0">
            <x v="851"/>
          </reference>
          <reference field="3" count="1">
            <x v="853"/>
          </reference>
        </references>
      </pivotArea>
    </format>
    <format dxfId="1607">
      <pivotArea dataOnly="0" labelOnly="1" fieldPosition="0">
        <references count="4">
          <reference field="0" count="1" selected="0">
            <x v="376"/>
          </reference>
          <reference field="1" count="1" selected="0">
            <x v="851"/>
          </reference>
          <reference field="2" count="1" selected="0">
            <x v="852"/>
          </reference>
          <reference field="3" count="1">
            <x v="854"/>
          </reference>
        </references>
      </pivotArea>
    </format>
    <format dxfId="1606">
      <pivotArea dataOnly="0" labelOnly="1" fieldPosition="0">
        <references count="4">
          <reference field="0" count="1" selected="0">
            <x v="377"/>
          </reference>
          <reference field="1" count="1" selected="0">
            <x v="852"/>
          </reference>
          <reference field="2" count="1" selected="0">
            <x v="853"/>
          </reference>
          <reference field="3" count="1">
            <x v="855"/>
          </reference>
        </references>
      </pivotArea>
    </format>
    <format dxfId="1605">
      <pivotArea dataOnly="0" labelOnly="1" fieldPosition="0">
        <references count="4">
          <reference field="0" count="1" selected="0">
            <x v="378"/>
          </reference>
          <reference field="1" count="1" selected="0">
            <x v="853"/>
          </reference>
          <reference field="2" count="1" selected="0">
            <x v="854"/>
          </reference>
          <reference field="3" count="1">
            <x v="856"/>
          </reference>
        </references>
      </pivotArea>
    </format>
    <format dxfId="1604">
      <pivotArea dataOnly="0" labelOnly="1" fieldPosition="0">
        <references count="4">
          <reference field="0" count="1" selected="0">
            <x v="379"/>
          </reference>
          <reference field="1" count="1" selected="0">
            <x v="854"/>
          </reference>
          <reference field="2" count="1" selected="0">
            <x v="855"/>
          </reference>
          <reference field="3" count="1">
            <x v="857"/>
          </reference>
        </references>
      </pivotArea>
    </format>
    <format dxfId="1603">
      <pivotArea dataOnly="0" labelOnly="1" fieldPosition="0">
        <references count="4">
          <reference field="0" count="1" selected="0">
            <x v="380"/>
          </reference>
          <reference field="1" count="1" selected="0">
            <x v="855"/>
          </reference>
          <reference field="2" count="1" selected="0">
            <x v="856"/>
          </reference>
          <reference field="3" count="1">
            <x v="858"/>
          </reference>
        </references>
      </pivotArea>
    </format>
    <format dxfId="1602">
      <pivotArea dataOnly="0" labelOnly="1" fieldPosition="0">
        <references count="4">
          <reference field="0" count="1" selected="0">
            <x v="381"/>
          </reference>
          <reference field="1" count="1" selected="0">
            <x v="856"/>
          </reference>
          <reference field="2" count="1" selected="0">
            <x v="857"/>
          </reference>
          <reference field="3" count="1">
            <x v="859"/>
          </reference>
        </references>
      </pivotArea>
    </format>
    <format dxfId="1601">
      <pivotArea dataOnly="0" labelOnly="1" fieldPosition="0">
        <references count="4">
          <reference field="0" count="1" selected="0">
            <x v="382"/>
          </reference>
          <reference field="1" count="1" selected="0">
            <x v="857"/>
          </reference>
          <reference field="2" count="1" selected="0">
            <x v="858"/>
          </reference>
          <reference field="3" count="1">
            <x v="860"/>
          </reference>
        </references>
      </pivotArea>
    </format>
    <format dxfId="1600">
      <pivotArea dataOnly="0" labelOnly="1" fieldPosition="0">
        <references count="4">
          <reference field="0" count="1" selected="0">
            <x v="383"/>
          </reference>
          <reference field="1" count="1" selected="0">
            <x v="858"/>
          </reference>
          <reference field="2" count="1" selected="0">
            <x v="859"/>
          </reference>
          <reference field="3" count="1">
            <x v="861"/>
          </reference>
        </references>
      </pivotArea>
    </format>
    <format dxfId="1599">
      <pivotArea dataOnly="0" labelOnly="1" fieldPosition="0">
        <references count="4">
          <reference field="0" count="1" selected="0">
            <x v="384"/>
          </reference>
          <reference field="1" count="1" selected="0">
            <x v="859"/>
          </reference>
          <reference field="2" count="1" selected="0">
            <x v="860"/>
          </reference>
          <reference field="3" count="1">
            <x v="862"/>
          </reference>
        </references>
      </pivotArea>
    </format>
    <format dxfId="1598">
      <pivotArea dataOnly="0" labelOnly="1" fieldPosition="0">
        <references count="4">
          <reference field="0" count="1" selected="0">
            <x v="385"/>
          </reference>
          <reference field="1" count="1" selected="0">
            <x v="860"/>
          </reference>
          <reference field="2" count="1" selected="0">
            <x v="861"/>
          </reference>
          <reference field="3" count="1">
            <x v="863"/>
          </reference>
        </references>
      </pivotArea>
    </format>
    <format dxfId="1597">
      <pivotArea dataOnly="0" labelOnly="1" fieldPosition="0">
        <references count="4">
          <reference field="0" count="1" selected="0">
            <x v="386"/>
          </reference>
          <reference field="1" count="1" selected="0">
            <x v="861"/>
          </reference>
          <reference field="2" count="1" selected="0">
            <x v="862"/>
          </reference>
          <reference field="3" count="1">
            <x v="864"/>
          </reference>
        </references>
      </pivotArea>
    </format>
    <format dxfId="1596">
      <pivotArea dataOnly="0" labelOnly="1" fieldPosition="0">
        <references count="4">
          <reference field="0" count="1" selected="0">
            <x v="387"/>
          </reference>
          <reference field="1" count="1" selected="0">
            <x v="862"/>
          </reference>
          <reference field="2" count="1" selected="0">
            <x v="863"/>
          </reference>
          <reference field="3" count="1">
            <x v="865"/>
          </reference>
        </references>
      </pivotArea>
    </format>
    <format dxfId="1595">
      <pivotArea dataOnly="0" labelOnly="1" fieldPosition="0">
        <references count="4">
          <reference field="0" count="1" selected="0">
            <x v="388"/>
          </reference>
          <reference field="1" count="1" selected="0">
            <x v="863"/>
          </reference>
          <reference field="2" count="1" selected="0">
            <x v="864"/>
          </reference>
          <reference field="3" count="1">
            <x v="866"/>
          </reference>
        </references>
      </pivotArea>
    </format>
    <format dxfId="1594">
      <pivotArea dataOnly="0" labelOnly="1" fieldPosition="0">
        <references count="4">
          <reference field="0" count="1" selected="0">
            <x v="389"/>
          </reference>
          <reference field="1" count="1" selected="0">
            <x v="864"/>
          </reference>
          <reference field="2" count="1" selected="0">
            <x v="865"/>
          </reference>
          <reference field="3" count="1">
            <x v="867"/>
          </reference>
        </references>
      </pivotArea>
    </format>
    <format dxfId="1593">
      <pivotArea dataOnly="0" labelOnly="1" fieldPosition="0">
        <references count="4">
          <reference field="0" count="1" selected="0">
            <x v="390"/>
          </reference>
          <reference field="1" count="1" selected="0">
            <x v="865"/>
          </reference>
          <reference field="2" count="1" selected="0">
            <x v="866"/>
          </reference>
          <reference field="3" count="1">
            <x v="868"/>
          </reference>
        </references>
      </pivotArea>
    </format>
    <format dxfId="1592">
      <pivotArea dataOnly="0" labelOnly="1" fieldPosition="0">
        <references count="4">
          <reference field="0" count="1" selected="0">
            <x v="391"/>
          </reference>
          <reference field="1" count="1" selected="0">
            <x v="866"/>
          </reference>
          <reference field="2" count="1" selected="0">
            <x v="867"/>
          </reference>
          <reference field="3" count="1">
            <x v="869"/>
          </reference>
        </references>
      </pivotArea>
    </format>
    <format dxfId="1591">
      <pivotArea dataOnly="0" labelOnly="1" fieldPosition="0">
        <references count="4">
          <reference field="0" count="1" selected="0">
            <x v="392"/>
          </reference>
          <reference field="1" count="1" selected="0">
            <x v="867"/>
          </reference>
          <reference field="2" count="1" selected="0">
            <x v="868"/>
          </reference>
          <reference field="3" count="1">
            <x v="870"/>
          </reference>
        </references>
      </pivotArea>
    </format>
    <format dxfId="1590">
      <pivotArea dataOnly="0" labelOnly="1" fieldPosition="0">
        <references count="4">
          <reference field="0" count="1" selected="0">
            <x v="393"/>
          </reference>
          <reference field="1" count="1" selected="0">
            <x v="868"/>
          </reference>
          <reference field="2" count="1" selected="0">
            <x v="869"/>
          </reference>
          <reference field="3" count="1">
            <x v="871"/>
          </reference>
        </references>
      </pivotArea>
    </format>
    <format dxfId="1589">
      <pivotArea dataOnly="0" labelOnly="1" fieldPosition="0">
        <references count="4">
          <reference field="0" count="1" selected="0">
            <x v="394"/>
          </reference>
          <reference field="1" count="1" selected="0">
            <x v="869"/>
          </reference>
          <reference field="2" count="1" selected="0">
            <x v="870"/>
          </reference>
          <reference field="3" count="1">
            <x v="872"/>
          </reference>
        </references>
      </pivotArea>
    </format>
    <format dxfId="1588">
      <pivotArea dataOnly="0" labelOnly="1" fieldPosition="0">
        <references count="4">
          <reference field="0" count="1" selected="0">
            <x v="395"/>
          </reference>
          <reference field="1" count="1" selected="0">
            <x v="870"/>
          </reference>
          <reference field="2" count="1" selected="0">
            <x v="871"/>
          </reference>
          <reference field="3" count="1">
            <x v="873"/>
          </reference>
        </references>
      </pivotArea>
    </format>
    <format dxfId="1587">
      <pivotArea dataOnly="0" labelOnly="1" fieldPosition="0">
        <references count="4">
          <reference field="0" count="1" selected="0">
            <x v="396"/>
          </reference>
          <reference field="1" count="1" selected="0">
            <x v="871"/>
          </reference>
          <reference field="2" count="1" selected="0">
            <x v="872"/>
          </reference>
          <reference field="3" count="1">
            <x v="874"/>
          </reference>
        </references>
      </pivotArea>
    </format>
    <format dxfId="1586">
      <pivotArea dataOnly="0" labelOnly="1" fieldPosition="0">
        <references count="4">
          <reference field="0" count="1" selected="0">
            <x v="397"/>
          </reference>
          <reference field="1" count="1" selected="0">
            <x v="872"/>
          </reference>
          <reference field="2" count="1" selected="0">
            <x v="873"/>
          </reference>
          <reference field="3" count="1">
            <x v="875"/>
          </reference>
        </references>
      </pivotArea>
    </format>
    <format dxfId="1585">
      <pivotArea dataOnly="0" labelOnly="1" fieldPosition="0">
        <references count="4">
          <reference field="0" count="1" selected="0">
            <x v="398"/>
          </reference>
          <reference field="1" count="1" selected="0">
            <x v="873"/>
          </reference>
          <reference field="2" count="1" selected="0">
            <x v="874"/>
          </reference>
          <reference field="3" count="1">
            <x v="876"/>
          </reference>
        </references>
      </pivotArea>
    </format>
    <format dxfId="1584">
      <pivotArea dataOnly="0" labelOnly="1" fieldPosition="0">
        <references count="4">
          <reference field="0" count="1" selected="0">
            <x v="399"/>
          </reference>
          <reference field="1" count="1" selected="0">
            <x v="874"/>
          </reference>
          <reference field="2" count="1" selected="0">
            <x v="875"/>
          </reference>
          <reference field="3" count="1">
            <x v="877"/>
          </reference>
        </references>
      </pivotArea>
    </format>
    <format dxfId="1583">
      <pivotArea dataOnly="0" labelOnly="1" fieldPosition="0">
        <references count="4">
          <reference field="0" count="1" selected="0">
            <x v="400"/>
          </reference>
          <reference field="1" count="1" selected="0">
            <x v="875"/>
          </reference>
          <reference field="2" count="1" selected="0">
            <x v="876"/>
          </reference>
          <reference field="3" count="1">
            <x v="878"/>
          </reference>
        </references>
      </pivotArea>
    </format>
    <format dxfId="1582">
      <pivotArea dataOnly="0" labelOnly="1" fieldPosition="0">
        <references count="4">
          <reference field="0" count="1" selected="0">
            <x v="401"/>
          </reference>
          <reference field="1" count="1" selected="0">
            <x v="876"/>
          </reference>
          <reference field="2" count="1" selected="0">
            <x v="877"/>
          </reference>
          <reference field="3" count="1">
            <x v="879"/>
          </reference>
        </references>
      </pivotArea>
    </format>
    <format dxfId="1581">
      <pivotArea dataOnly="0" labelOnly="1" fieldPosition="0">
        <references count="4">
          <reference field="0" count="1" selected="0">
            <x v="402"/>
          </reference>
          <reference field="1" count="1" selected="0">
            <x v="877"/>
          </reference>
          <reference field="2" count="1" selected="0">
            <x v="878"/>
          </reference>
          <reference field="3" count="1">
            <x v="880"/>
          </reference>
        </references>
      </pivotArea>
    </format>
    <format dxfId="1580">
      <pivotArea dataOnly="0" labelOnly="1" fieldPosition="0">
        <references count="4">
          <reference field="0" count="1" selected="0">
            <x v="403"/>
          </reference>
          <reference field="1" count="1" selected="0">
            <x v="878"/>
          </reference>
          <reference field="2" count="1" selected="0">
            <x v="879"/>
          </reference>
          <reference field="3" count="1">
            <x v="881"/>
          </reference>
        </references>
      </pivotArea>
    </format>
    <format dxfId="1579">
      <pivotArea dataOnly="0" labelOnly="1" fieldPosition="0">
        <references count="4">
          <reference field="0" count="1" selected="0">
            <x v="404"/>
          </reference>
          <reference field="1" count="1" selected="0">
            <x v="879"/>
          </reference>
          <reference field="2" count="1" selected="0">
            <x v="880"/>
          </reference>
          <reference field="3" count="1">
            <x v="882"/>
          </reference>
        </references>
      </pivotArea>
    </format>
    <format dxfId="1578">
      <pivotArea dataOnly="0" labelOnly="1" fieldPosition="0">
        <references count="4">
          <reference field="0" count="1" selected="0">
            <x v="405"/>
          </reference>
          <reference field="1" count="1" selected="0">
            <x v="880"/>
          </reference>
          <reference field="2" count="1" selected="0">
            <x v="881"/>
          </reference>
          <reference field="3" count="1">
            <x v="883"/>
          </reference>
        </references>
      </pivotArea>
    </format>
    <format dxfId="1577">
      <pivotArea dataOnly="0" labelOnly="1" fieldPosition="0">
        <references count="4">
          <reference field="0" count="1" selected="0">
            <x v="406"/>
          </reference>
          <reference field="1" count="1" selected="0">
            <x v="881"/>
          </reference>
          <reference field="2" count="1" selected="0">
            <x v="882"/>
          </reference>
          <reference field="3" count="1">
            <x v="884"/>
          </reference>
        </references>
      </pivotArea>
    </format>
    <format dxfId="1576">
      <pivotArea dataOnly="0" labelOnly="1" fieldPosition="0">
        <references count="4">
          <reference field="0" count="1" selected="0">
            <x v="407"/>
          </reference>
          <reference field="1" count="1" selected="0">
            <x v="882"/>
          </reference>
          <reference field="2" count="1" selected="0">
            <x v="883"/>
          </reference>
          <reference field="3" count="1">
            <x v="885"/>
          </reference>
        </references>
      </pivotArea>
    </format>
    <format dxfId="1575">
      <pivotArea dataOnly="0" labelOnly="1" fieldPosition="0">
        <references count="4">
          <reference field="0" count="1" selected="0">
            <x v="408"/>
          </reference>
          <reference field="1" count="1" selected="0">
            <x v="883"/>
          </reference>
          <reference field="2" count="1" selected="0">
            <x v="884"/>
          </reference>
          <reference field="3" count="1">
            <x v="886"/>
          </reference>
        </references>
      </pivotArea>
    </format>
    <format dxfId="1574">
      <pivotArea dataOnly="0" labelOnly="1" fieldPosition="0">
        <references count="4">
          <reference field="0" count="1" selected="0">
            <x v="409"/>
          </reference>
          <reference field="1" count="1" selected="0">
            <x v="884"/>
          </reference>
          <reference field="2" count="1" selected="0">
            <x v="885"/>
          </reference>
          <reference field="3" count="1">
            <x v="887"/>
          </reference>
        </references>
      </pivotArea>
    </format>
    <format dxfId="1573">
      <pivotArea dataOnly="0" labelOnly="1" fieldPosition="0">
        <references count="4">
          <reference field="0" count="1" selected="0">
            <x v="410"/>
          </reference>
          <reference field="1" count="1" selected="0">
            <x v="885"/>
          </reference>
          <reference field="2" count="1" selected="0">
            <x v="886"/>
          </reference>
          <reference field="3" count="1">
            <x v="888"/>
          </reference>
        </references>
      </pivotArea>
    </format>
    <format dxfId="1572">
      <pivotArea dataOnly="0" labelOnly="1" fieldPosition="0">
        <references count="4">
          <reference field="0" count="1" selected="0">
            <x v="411"/>
          </reference>
          <reference field="1" count="1" selected="0">
            <x v="886"/>
          </reference>
          <reference field="2" count="1" selected="0">
            <x v="887"/>
          </reference>
          <reference field="3" count="1">
            <x v="889"/>
          </reference>
        </references>
      </pivotArea>
    </format>
    <format dxfId="1571">
      <pivotArea dataOnly="0" labelOnly="1" fieldPosition="0">
        <references count="4">
          <reference field="0" count="1" selected="0">
            <x v="412"/>
          </reference>
          <reference field="1" count="1" selected="0">
            <x v="887"/>
          </reference>
          <reference field="2" count="1" selected="0">
            <x v="888"/>
          </reference>
          <reference field="3" count="1">
            <x v="890"/>
          </reference>
        </references>
      </pivotArea>
    </format>
    <format dxfId="1570">
      <pivotArea dataOnly="0" labelOnly="1" fieldPosition="0">
        <references count="4">
          <reference field="0" count="1" selected="0">
            <x v="413"/>
          </reference>
          <reference field="1" count="1" selected="0">
            <x v="888"/>
          </reference>
          <reference field="2" count="1" selected="0">
            <x v="889"/>
          </reference>
          <reference field="3" count="1">
            <x v="891"/>
          </reference>
        </references>
      </pivotArea>
    </format>
    <format dxfId="1569">
      <pivotArea dataOnly="0" labelOnly="1" fieldPosition="0">
        <references count="4">
          <reference field="0" count="1" selected="0">
            <x v="414"/>
          </reference>
          <reference field="1" count="1" selected="0">
            <x v="889"/>
          </reference>
          <reference field="2" count="1" selected="0">
            <x v="890"/>
          </reference>
          <reference field="3" count="1">
            <x v="892"/>
          </reference>
        </references>
      </pivotArea>
    </format>
    <format dxfId="1568">
      <pivotArea dataOnly="0" labelOnly="1" fieldPosition="0">
        <references count="4">
          <reference field="0" count="1" selected="0">
            <x v="415"/>
          </reference>
          <reference field="1" count="1" selected="0">
            <x v="890"/>
          </reference>
          <reference field="2" count="1" selected="0">
            <x v="891"/>
          </reference>
          <reference field="3" count="1">
            <x v="893"/>
          </reference>
        </references>
      </pivotArea>
    </format>
    <format dxfId="1567">
      <pivotArea dataOnly="0" labelOnly="1" fieldPosition="0">
        <references count="4">
          <reference field="0" count="1" selected="0">
            <x v="416"/>
          </reference>
          <reference field="1" count="1" selected="0">
            <x v="891"/>
          </reference>
          <reference field="2" count="1" selected="0">
            <x v="892"/>
          </reference>
          <reference field="3" count="1">
            <x v="894"/>
          </reference>
        </references>
      </pivotArea>
    </format>
    <format dxfId="1566">
      <pivotArea dataOnly="0" labelOnly="1" fieldPosition="0">
        <references count="4">
          <reference field="0" count="1" selected="0">
            <x v="417"/>
          </reference>
          <reference field="1" count="1" selected="0">
            <x v="892"/>
          </reference>
          <reference field="2" count="1" selected="0">
            <x v="893"/>
          </reference>
          <reference field="3" count="1">
            <x v="895"/>
          </reference>
        </references>
      </pivotArea>
    </format>
    <format dxfId="1565">
      <pivotArea dataOnly="0" labelOnly="1" fieldPosition="0">
        <references count="4">
          <reference field="0" count="1" selected="0">
            <x v="418"/>
          </reference>
          <reference field="1" count="1" selected="0">
            <x v="893"/>
          </reference>
          <reference field="2" count="1" selected="0">
            <x v="894"/>
          </reference>
          <reference field="3" count="1">
            <x v="896"/>
          </reference>
        </references>
      </pivotArea>
    </format>
    <format dxfId="1564">
      <pivotArea dataOnly="0" labelOnly="1" fieldPosition="0">
        <references count="4">
          <reference field="0" count="1" selected="0">
            <x v="419"/>
          </reference>
          <reference field="1" count="1" selected="0">
            <x v="894"/>
          </reference>
          <reference field="2" count="1" selected="0">
            <x v="895"/>
          </reference>
          <reference field="3" count="1">
            <x v="897"/>
          </reference>
        </references>
      </pivotArea>
    </format>
    <format dxfId="1563">
      <pivotArea dataOnly="0" labelOnly="1" fieldPosition="0">
        <references count="4">
          <reference field="0" count="1" selected="0">
            <x v="420"/>
          </reference>
          <reference field="1" count="1" selected="0">
            <x v="895"/>
          </reference>
          <reference field="2" count="1" selected="0">
            <x v="896"/>
          </reference>
          <reference field="3" count="1">
            <x v="898"/>
          </reference>
        </references>
      </pivotArea>
    </format>
    <format dxfId="1562">
      <pivotArea dataOnly="0" labelOnly="1" fieldPosition="0">
        <references count="4">
          <reference field="0" count="1" selected="0">
            <x v="421"/>
          </reference>
          <reference field="1" count="1" selected="0">
            <x v="896"/>
          </reference>
          <reference field="2" count="1" selected="0">
            <x v="897"/>
          </reference>
          <reference field="3" count="1">
            <x v="899"/>
          </reference>
        </references>
      </pivotArea>
    </format>
    <format dxfId="1561">
      <pivotArea dataOnly="0" labelOnly="1" fieldPosition="0">
        <references count="4">
          <reference field="0" count="1" selected="0">
            <x v="422"/>
          </reference>
          <reference field="1" count="1" selected="0">
            <x v="897"/>
          </reference>
          <reference field="2" count="1" selected="0">
            <x v="898"/>
          </reference>
          <reference field="3" count="1">
            <x v="900"/>
          </reference>
        </references>
      </pivotArea>
    </format>
    <format dxfId="1560">
      <pivotArea dataOnly="0" labelOnly="1" fieldPosition="0">
        <references count="4">
          <reference field="0" count="1" selected="0">
            <x v="423"/>
          </reference>
          <reference field="1" count="1" selected="0">
            <x v="898"/>
          </reference>
          <reference field="2" count="1" selected="0">
            <x v="899"/>
          </reference>
          <reference field="3" count="1">
            <x v="901"/>
          </reference>
        </references>
      </pivotArea>
    </format>
    <format dxfId="1559">
      <pivotArea dataOnly="0" labelOnly="1" fieldPosition="0">
        <references count="4">
          <reference field="0" count="1" selected="0">
            <x v="424"/>
          </reference>
          <reference field="1" count="1" selected="0">
            <x v="899"/>
          </reference>
          <reference field="2" count="1" selected="0">
            <x v="900"/>
          </reference>
          <reference field="3" count="1">
            <x v="902"/>
          </reference>
        </references>
      </pivotArea>
    </format>
    <format dxfId="1558">
      <pivotArea dataOnly="0" labelOnly="1" fieldPosition="0">
        <references count="4">
          <reference field="0" count="1" selected="0">
            <x v="425"/>
          </reference>
          <reference field="1" count="1" selected="0">
            <x v="900"/>
          </reference>
          <reference field="2" count="1" selected="0">
            <x v="901"/>
          </reference>
          <reference field="3" count="1">
            <x v="903"/>
          </reference>
        </references>
      </pivotArea>
    </format>
    <format dxfId="1557">
      <pivotArea dataOnly="0" labelOnly="1" fieldPosition="0">
        <references count="4">
          <reference field="0" count="1" selected="0">
            <x v="426"/>
          </reference>
          <reference field="1" count="1" selected="0">
            <x v="901"/>
          </reference>
          <reference field="2" count="1" selected="0">
            <x v="902"/>
          </reference>
          <reference field="3" count="1">
            <x v="904"/>
          </reference>
        </references>
      </pivotArea>
    </format>
    <format dxfId="1556">
      <pivotArea dataOnly="0" labelOnly="1" fieldPosition="0">
        <references count="4">
          <reference field="0" count="1" selected="0">
            <x v="427"/>
          </reference>
          <reference field="1" count="1" selected="0">
            <x v="902"/>
          </reference>
          <reference field="2" count="1" selected="0">
            <x v="903"/>
          </reference>
          <reference field="3" count="1">
            <x v="905"/>
          </reference>
        </references>
      </pivotArea>
    </format>
    <format dxfId="1555">
      <pivotArea dataOnly="0" labelOnly="1" fieldPosition="0">
        <references count="4">
          <reference field="0" count="1" selected="0">
            <x v="428"/>
          </reference>
          <reference field="1" count="1" selected="0">
            <x v="903"/>
          </reference>
          <reference field="2" count="1" selected="0">
            <x v="904"/>
          </reference>
          <reference field="3" count="1">
            <x v="906"/>
          </reference>
        </references>
      </pivotArea>
    </format>
    <format dxfId="1554">
      <pivotArea dataOnly="0" labelOnly="1" fieldPosition="0">
        <references count="4">
          <reference field="0" count="1" selected="0">
            <x v="429"/>
          </reference>
          <reference field="1" count="1" selected="0">
            <x v="904"/>
          </reference>
          <reference field="2" count="1" selected="0">
            <x v="905"/>
          </reference>
          <reference field="3" count="1">
            <x v="907"/>
          </reference>
        </references>
      </pivotArea>
    </format>
    <format dxfId="1553">
      <pivotArea dataOnly="0" labelOnly="1" fieldPosition="0">
        <references count="4">
          <reference field="0" count="1" selected="0">
            <x v="430"/>
          </reference>
          <reference field="1" count="1" selected="0">
            <x v="905"/>
          </reference>
          <reference field="2" count="1" selected="0">
            <x v="906"/>
          </reference>
          <reference field="3" count="1">
            <x v="908"/>
          </reference>
        </references>
      </pivotArea>
    </format>
    <format dxfId="1552">
      <pivotArea dataOnly="0" labelOnly="1" fieldPosition="0">
        <references count="4">
          <reference field="0" count="1" selected="0">
            <x v="431"/>
          </reference>
          <reference field="1" count="1" selected="0">
            <x v="906"/>
          </reference>
          <reference field="2" count="1" selected="0">
            <x v="907"/>
          </reference>
          <reference field="3" count="1">
            <x v="909"/>
          </reference>
        </references>
      </pivotArea>
    </format>
    <format dxfId="1551">
      <pivotArea dataOnly="0" labelOnly="1" fieldPosition="0">
        <references count="4">
          <reference field="0" count="1" selected="0">
            <x v="432"/>
          </reference>
          <reference field="1" count="1" selected="0">
            <x v="907"/>
          </reference>
          <reference field="2" count="1" selected="0">
            <x v="908"/>
          </reference>
          <reference field="3" count="1">
            <x v="910"/>
          </reference>
        </references>
      </pivotArea>
    </format>
    <format dxfId="1550">
      <pivotArea dataOnly="0" labelOnly="1" fieldPosition="0">
        <references count="4">
          <reference field="0" count="1" selected="0">
            <x v="433"/>
          </reference>
          <reference field="1" count="1" selected="0">
            <x v="908"/>
          </reference>
          <reference field="2" count="1" selected="0">
            <x v="909"/>
          </reference>
          <reference field="3" count="1">
            <x v="911"/>
          </reference>
        </references>
      </pivotArea>
    </format>
    <format dxfId="1549">
      <pivotArea dataOnly="0" labelOnly="1" fieldPosition="0">
        <references count="4">
          <reference field="0" count="1" selected="0">
            <x v="434"/>
          </reference>
          <reference field="1" count="1" selected="0">
            <x v="909"/>
          </reference>
          <reference field="2" count="1" selected="0">
            <x v="910"/>
          </reference>
          <reference field="3" count="1">
            <x v="912"/>
          </reference>
        </references>
      </pivotArea>
    </format>
    <format dxfId="1548">
      <pivotArea dataOnly="0" labelOnly="1" fieldPosition="0">
        <references count="4">
          <reference field="0" count="1" selected="0">
            <x v="435"/>
          </reference>
          <reference field="1" count="1" selected="0">
            <x v="910"/>
          </reference>
          <reference field="2" count="1" selected="0">
            <x v="911"/>
          </reference>
          <reference field="3" count="1">
            <x v="913"/>
          </reference>
        </references>
      </pivotArea>
    </format>
    <format dxfId="1547">
      <pivotArea dataOnly="0" labelOnly="1" fieldPosition="0">
        <references count="4">
          <reference field="0" count="1" selected="0">
            <x v="436"/>
          </reference>
          <reference field="1" count="1" selected="0">
            <x v="911"/>
          </reference>
          <reference field="2" count="1" selected="0">
            <x v="912"/>
          </reference>
          <reference field="3" count="1">
            <x v="914"/>
          </reference>
        </references>
      </pivotArea>
    </format>
    <format dxfId="1546">
      <pivotArea dataOnly="0" labelOnly="1" fieldPosition="0">
        <references count="4">
          <reference field="0" count="1" selected="0">
            <x v="437"/>
          </reference>
          <reference field="1" count="1" selected="0">
            <x v="912"/>
          </reference>
          <reference field="2" count="1" selected="0">
            <x v="913"/>
          </reference>
          <reference field="3" count="1">
            <x v="915"/>
          </reference>
        </references>
      </pivotArea>
    </format>
    <format dxfId="1545">
      <pivotArea dataOnly="0" labelOnly="1" fieldPosition="0">
        <references count="4">
          <reference field="0" count="1" selected="0">
            <x v="438"/>
          </reference>
          <reference field="1" count="1" selected="0">
            <x v="913"/>
          </reference>
          <reference field="2" count="1" selected="0">
            <x v="914"/>
          </reference>
          <reference field="3" count="1">
            <x v="916"/>
          </reference>
        </references>
      </pivotArea>
    </format>
    <format dxfId="1544">
      <pivotArea dataOnly="0" labelOnly="1" fieldPosition="0">
        <references count="4">
          <reference field="0" count="1" selected="0">
            <x v="439"/>
          </reference>
          <reference field="1" count="1" selected="0">
            <x v="914"/>
          </reference>
          <reference field="2" count="1" selected="0">
            <x v="915"/>
          </reference>
          <reference field="3" count="1">
            <x v="917"/>
          </reference>
        </references>
      </pivotArea>
    </format>
    <format dxfId="1543">
      <pivotArea dataOnly="0" labelOnly="1" fieldPosition="0">
        <references count="4">
          <reference field="0" count="1" selected="0">
            <x v="440"/>
          </reference>
          <reference field="1" count="1" selected="0">
            <x v="915"/>
          </reference>
          <reference field="2" count="1" selected="0">
            <x v="916"/>
          </reference>
          <reference field="3" count="1">
            <x v="918"/>
          </reference>
        </references>
      </pivotArea>
    </format>
    <format dxfId="1542">
      <pivotArea dataOnly="0" labelOnly="1" fieldPosition="0">
        <references count="4">
          <reference field="0" count="1" selected="0">
            <x v="441"/>
          </reference>
          <reference field="1" count="1" selected="0">
            <x v="916"/>
          </reference>
          <reference field="2" count="1" selected="0">
            <x v="917"/>
          </reference>
          <reference field="3" count="1">
            <x v="919"/>
          </reference>
        </references>
      </pivotArea>
    </format>
    <format dxfId="1541">
      <pivotArea dataOnly="0" labelOnly="1" fieldPosition="0">
        <references count="4">
          <reference field="0" count="1" selected="0">
            <x v="442"/>
          </reference>
          <reference field="1" count="1" selected="0">
            <x v="917"/>
          </reference>
          <reference field="2" count="1" selected="0">
            <x v="918"/>
          </reference>
          <reference field="3" count="1">
            <x v="920"/>
          </reference>
        </references>
      </pivotArea>
    </format>
    <format dxfId="1540">
      <pivotArea dataOnly="0" labelOnly="1" fieldPosition="0">
        <references count="4">
          <reference field="0" count="1" selected="0">
            <x v="443"/>
          </reference>
          <reference field="1" count="1" selected="0">
            <x v="918"/>
          </reference>
          <reference field="2" count="1" selected="0">
            <x v="919"/>
          </reference>
          <reference field="3" count="1">
            <x v="921"/>
          </reference>
        </references>
      </pivotArea>
    </format>
    <format dxfId="1539">
      <pivotArea dataOnly="0" labelOnly="1" fieldPosition="0">
        <references count="4">
          <reference field="0" count="1" selected="0">
            <x v="444"/>
          </reference>
          <reference field="1" count="1" selected="0">
            <x v="919"/>
          </reference>
          <reference field="2" count="1" selected="0">
            <x v="920"/>
          </reference>
          <reference field="3" count="1">
            <x v="922"/>
          </reference>
        </references>
      </pivotArea>
    </format>
    <format dxfId="1538">
      <pivotArea dataOnly="0" labelOnly="1" fieldPosition="0">
        <references count="4">
          <reference field="0" count="1" selected="0">
            <x v="445"/>
          </reference>
          <reference field="1" count="1" selected="0">
            <x v="920"/>
          </reference>
          <reference field="2" count="1" selected="0">
            <x v="921"/>
          </reference>
          <reference field="3" count="1">
            <x v="923"/>
          </reference>
        </references>
      </pivotArea>
    </format>
    <format dxfId="1537">
      <pivotArea dataOnly="0" labelOnly="1" fieldPosition="0">
        <references count="4">
          <reference field="0" count="1" selected="0">
            <x v="446"/>
          </reference>
          <reference field="1" count="1" selected="0">
            <x v="921"/>
          </reference>
          <reference field="2" count="1" selected="0">
            <x v="922"/>
          </reference>
          <reference field="3" count="1">
            <x v="924"/>
          </reference>
        </references>
      </pivotArea>
    </format>
    <format dxfId="1536">
      <pivotArea dataOnly="0" labelOnly="1" fieldPosition="0">
        <references count="4">
          <reference field="0" count="1" selected="0">
            <x v="447"/>
          </reference>
          <reference field="1" count="1" selected="0">
            <x v="922"/>
          </reference>
          <reference field="2" count="1" selected="0">
            <x v="923"/>
          </reference>
          <reference field="3" count="1">
            <x v="925"/>
          </reference>
        </references>
      </pivotArea>
    </format>
    <format dxfId="1535">
      <pivotArea dataOnly="0" labelOnly="1" fieldPosition="0">
        <references count="4">
          <reference field="0" count="1" selected="0">
            <x v="448"/>
          </reference>
          <reference field="1" count="1" selected="0">
            <x v="923"/>
          </reference>
          <reference field="2" count="1" selected="0">
            <x v="924"/>
          </reference>
          <reference field="3" count="1">
            <x v="926"/>
          </reference>
        </references>
      </pivotArea>
    </format>
    <format dxfId="1534">
      <pivotArea dataOnly="0" labelOnly="1" fieldPosition="0">
        <references count="4">
          <reference field="0" count="1" selected="0">
            <x v="449"/>
          </reference>
          <reference field="1" count="1" selected="0">
            <x v="924"/>
          </reference>
          <reference field="2" count="1" selected="0">
            <x v="925"/>
          </reference>
          <reference field="3" count="1">
            <x v="927"/>
          </reference>
        </references>
      </pivotArea>
    </format>
    <format dxfId="1533">
      <pivotArea dataOnly="0" labelOnly="1" fieldPosition="0">
        <references count="4">
          <reference field="0" count="1" selected="0">
            <x v="450"/>
          </reference>
          <reference field="1" count="1" selected="0">
            <x v="925"/>
          </reference>
          <reference field="2" count="1" selected="0">
            <x v="926"/>
          </reference>
          <reference field="3" count="1">
            <x v="928"/>
          </reference>
        </references>
      </pivotArea>
    </format>
    <format dxfId="1532">
      <pivotArea dataOnly="0" labelOnly="1" fieldPosition="0">
        <references count="4">
          <reference field="0" count="1" selected="0">
            <x v="451"/>
          </reference>
          <reference field="1" count="1" selected="0">
            <x v="926"/>
          </reference>
          <reference field="2" count="1" selected="0">
            <x v="927"/>
          </reference>
          <reference field="3" count="1">
            <x v="929"/>
          </reference>
        </references>
      </pivotArea>
    </format>
    <format dxfId="1531">
      <pivotArea dataOnly="0" labelOnly="1" fieldPosition="0">
        <references count="4">
          <reference field="0" count="1" selected="0">
            <x v="452"/>
          </reference>
          <reference field="1" count="1" selected="0">
            <x v="927"/>
          </reference>
          <reference field="2" count="1" selected="0">
            <x v="928"/>
          </reference>
          <reference field="3" count="1">
            <x v="930"/>
          </reference>
        </references>
      </pivotArea>
    </format>
    <format dxfId="1530">
      <pivotArea dataOnly="0" labelOnly="1" fieldPosition="0">
        <references count="4">
          <reference field="0" count="1" selected="0">
            <x v="453"/>
          </reference>
          <reference field="1" count="1" selected="0">
            <x v="928"/>
          </reference>
          <reference field="2" count="1" selected="0">
            <x v="929"/>
          </reference>
          <reference field="3" count="1">
            <x v="931"/>
          </reference>
        </references>
      </pivotArea>
    </format>
    <format dxfId="1529">
      <pivotArea dataOnly="0" labelOnly="1" fieldPosition="0">
        <references count="4">
          <reference field="0" count="1" selected="0">
            <x v="454"/>
          </reference>
          <reference field="1" count="1" selected="0">
            <x v="929"/>
          </reference>
          <reference field="2" count="1" selected="0">
            <x v="930"/>
          </reference>
          <reference field="3" count="1">
            <x v="932"/>
          </reference>
        </references>
      </pivotArea>
    </format>
    <format dxfId="1528">
      <pivotArea dataOnly="0" labelOnly="1" fieldPosition="0">
        <references count="4">
          <reference field="0" count="1" selected="0">
            <x v="455"/>
          </reference>
          <reference field="1" count="1" selected="0">
            <x v="930"/>
          </reference>
          <reference field="2" count="1" selected="0">
            <x v="931"/>
          </reference>
          <reference field="3" count="1">
            <x v="933"/>
          </reference>
        </references>
      </pivotArea>
    </format>
    <format dxfId="1527">
      <pivotArea dataOnly="0" labelOnly="1" fieldPosition="0">
        <references count="4">
          <reference field="0" count="1" selected="0">
            <x v="456"/>
          </reference>
          <reference field="1" count="1" selected="0">
            <x v="931"/>
          </reference>
          <reference field="2" count="1" selected="0">
            <x v="932"/>
          </reference>
          <reference field="3" count="1">
            <x v="934"/>
          </reference>
        </references>
      </pivotArea>
    </format>
    <format dxfId="1526">
      <pivotArea dataOnly="0" labelOnly="1" fieldPosition="0">
        <references count="4">
          <reference field="0" count="1" selected="0">
            <x v="457"/>
          </reference>
          <reference field="1" count="1" selected="0">
            <x v="932"/>
          </reference>
          <reference field="2" count="1" selected="0">
            <x v="933"/>
          </reference>
          <reference field="3" count="1">
            <x v="935"/>
          </reference>
        </references>
      </pivotArea>
    </format>
    <format dxfId="1525">
      <pivotArea dataOnly="0" labelOnly="1" fieldPosition="0">
        <references count="4">
          <reference field="0" count="1" selected="0">
            <x v="458"/>
          </reference>
          <reference field="1" count="1" selected="0">
            <x v="933"/>
          </reference>
          <reference field="2" count="1" selected="0">
            <x v="934"/>
          </reference>
          <reference field="3" count="1">
            <x v="936"/>
          </reference>
        </references>
      </pivotArea>
    </format>
    <format dxfId="1524">
      <pivotArea dataOnly="0" labelOnly="1" fieldPosition="0">
        <references count="4">
          <reference field="0" count="1" selected="0">
            <x v="459"/>
          </reference>
          <reference field="1" count="1" selected="0">
            <x v="934"/>
          </reference>
          <reference field="2" count="1" selected="0">
            <x v="935"/>
          </reference>
          <reference field="3" count="1">
            <x v="937"/>
          </reference>
        </references>
      </pivotArea>
    </format>
    <format dxfId="1523">
      <pivotArea dataOnly="0" labelOnly="1" fieldPosition="0">
        <references count="4">
          <reference field="0" count="1" selected="0">
            <x v="460"/>
          </reference>
          <reference field="1" count="1" selected="0">
            <x v="935"/>
          </reference>
          <reference field="2" count="1" selected="0">
            <x v="936"/>
          </reference>
          <reference field="3" count="1">
            <x v="938"/>
          </reference>
        </references>
      </pivotArea>
    </format>
    <format dxfId="1522">
      <pivotArea dataOnly="0" labelOnly="1" fieldPosition="0">
        <references count="4">
          <reference field="0" count="1" selected="0">
            <x v="461"/>
          </reference>
          <reference field="1" count="1" selected="0">
            <x v="936"/>
          </reference>
          <reference field="2" count="1" selected="0">
            <x v="937"/>
          </reference>
          <reference field="3" count="1">
            <x v="939"/>
          </reference>
        </references>
      </pivotArea>
    </format>
    <format dxfId="1521">
      <pivotArea dataOnly="0" labelOnly="1" fieldPosition="0">
        <references count="4">
          <reference field="0" count="1" selected="0">
            <x v="462"/>
          </reference>
          <reference field="1" count="1" selected="0">
            <x v="937"/>
          </reference>
          <reference field="2" count="1" selected="0">
            <x v="938"/>
          </reference>
          <reference field="3" count="1">
            <x v="940"/>
          </reference>
        </references>
      </pivotArea>
    </format>
    <format dxfId="1520">
      <pivotArea dataOnly="0" labelOnly="1" fieldPosition="0">
        <references count="4">
          <reference field="0" count="1" selected="0">
            <x v="463"/>
          </reference>
          <reference field="1" count="1" selected="0">
            <x v="938"/>
          </reference>
          <reference field="2" count="1" selected="0">
            <x v="939"/>
          </reference>
          <reference field="3" count="1">
            <x v="941"/>
          </reference>
        </references>
      </pivotArea>
    </format>
    <format dxfId="1519">
      <pivotArea dataOnly="0" labelOnly="1" fieldPosition="0">
        <references count="4">
          <reference field="0" count="1" selected="0">
            <x v="464"/>
          </reference>
          <reference field="1" count="1" selected="0">
            <x v="939"/>
          </reference>
          <reference field="2" count="1" selected="0">
            <x v="940"/>
          </reference>
          <reference field="3" count="1">
            <x v="942"/>
          </reference>
        </references>
      </pivotArea>
    </format>
    <format dxfId="1518">
      <pivotArea dataOnly="0" labelOnly="1" fieldPosition="0">
        <references count="4">
          <reference field="0" count="1" selected="0">
            <x v="465"/>
          </reference>
          <reference field="1" count="1" selected="0">
            <x v="940"/>
          </reference>
          <reference field="2" count="1" selected="0">
            <x v="941"/>
          </reference>
          <reference field="3" count="1">
            <x v="943"/>
          </reference>
        </references>
      </pivotArea>
    </format>
    <format dxfId="1517">
      <pivotArea dataOnly="0" labelOnly="1" fieldPosition="0">
        <references count="4">
          <reference field="0" count="1" selected="0">
            <x v="466"/>
          </reference>
          <reference field="1" count="1" selected="0">
            <x v="941"/>
          </reference>
          <reference field="2" count="1" selected="0">
            <x v="942"/>
          </reference>
          <reference field="3" count="1">
            <x v="944"/>
          </reference>
        </references>
      </pivotArea>
    </format>
    <format dxfId="1516">
      <pivotArea dataOnly="0" labelOnly="1" fieldPosition="0">
        <references count="4">
          <reference field="0" count="1" selected="0">
            <x v="467"/>
          </reference>
          <reference field="1" count="1" selected="0">
            <x v="942"/>
          </reference>
          <reference field="2" count="1" selected="0">
            <x v="943"/>
          </reference>
          <reference field="3" count="1">
            <x v="945"/>
          </reference>
        </references>
      </pivotArea>
    </format>
    <format dxfId="1515">
      <pivotArea dataOnly="0" labelOnly="1" fieldPosition="0">
        <references count="4">
          <reference field="0" count="1" selected="0">
            <x v="468"/>
          </reference>
          <reference field="1" count="1" selected="0">
            <x v="943"/>
          </reference>
          <reference field="2" count="1" selected="0">
            <x v="944"/>
          </reference>
          <reference field="3" count="1">
            <x v="946"/>
          </reference>
        </references>
      </pivotArea>
    </format>
    <format dxfId="1514">
      <pivotArea dataOnly="0" labelOnly="1" fieldPosition="0">
        <references count="4">
          <reference field="0" count="1" selected="0">
            <x v="469"/>
          </reference>
          <reference field="1" count="1" selected="0">
            <x v="944"/>
          </reference>
          <reference field="2" count="1" selected="0">
            <x v="945"/>
          </reference>
          <reference field="3" count="1">
            <x v="947"/>
          </reference>
        </references>
      </pivotArea>
    </format>
    <format dxfId="1513">
      <pivotArea dataOnly="0" labelOnly="1" fieldPosition="0">
        <references count="4">
          <reference field="0" count="1" selected="0">
            <x v="470"/>
          </reference>
          <reference field="1" count="1" selected="0">
            <x v="945"/>
          </reference>
          <reference field="2" count="1" selected="0">
            <x v="946"/>
          </reference>
          <reference field="3" count="1">
            <x v="948"/>
          </reference>
        </references>
      </pivotArea>
    </format>
    <format dxfId="1512">
      <pivotArea dataOnly="0" labelOnly="1" fieldPosition="0">
        <references count="4">
          <reference field="0" count="1" selected="0">
            <x v="471"/>
          </reference>
          <reference field="1" count="1" selected="0">
            <x v="946"/>
          </reference>
          <reference field="2" count="1" selected="0">
            <x v="947"/>
          </reference>
          <reference field="3" count="1">
            <x v="949"/>
          </reference>
        </references>
      </pivotArea>
    </format>
    <format dxfId="1511">
      <pivotArea dataOnly="0" labelOnly="1" fieldPosition="0">
        <references count="4">
          <reference field="0" count="1" selected="0">
            <x v="472"/>
          </reference>
          <reference field="1" count="1" selected="0">
            <x v="947"/>
          </reference>
          <reference field="2" count="1" selected="0">
            <x v="948"/>
          </reference>
          <reference field="3" count="1">
            <x v="950"/>
          </reference>
        </references>
      </pivotArea>
    </format>
    <format dxfId="1510">
      <pivotArea dataOnly="0" labelOnly="1" fieldPosition="0">
        <references count="4">
          <reference field="0" count="1" selected="0">
            <x v="473"/>
          </reference>
          <reference field="1" count="1" selected="0">
            <x v="948"/>
          </reference>
          <reference field="2" count="1" selected="0">
            <x v="949"/>
          </reference>
          <reference field="3" count="1">
            <x v="951"/>
          </reference>
        </references>
      </pivotArea>
    </format>
    <format dxfId="1509">
      <pivotArea dataOnly="0" labelOnly="1" fieldPosition="0">
        <references count="4">
          <reference field="0" count="1" selected="0">
            <x v="474"/>
          </reference>
          <reference field="1" count="1" selected="0">
            <x v="949"/>
          </reference>
          <reference field="2" count="1" selected="0">
            <x v="950"/>
          </reference>
          <reference field="3" count="1">
            <x v="952"/>
          </reference>
        </references>
      </pivotArea>
    </format>
    <format dxfId="1508">
      <pivotArea dataOnly="0" labelOnly="1" fieldPosition="0">
        <references count="4">
          <reference field="0" count="1" selected="0">
            <x v="475"/>
          </reference>
          <reference field="1" count="1" selected="0">
            <x v="950"/>
          </reference>
          <reference field="2" count="1" selected="0">
            <x v="951"/>
          </reference>
          <reference field="3" count="1">
            <x v="953"/>
          </reference>
        </references>
      </pivotArea>
    </format>
    <format dxfId="1507">
      <pivotArea dataOnly="0" labelOnly="1" fieldPosition="0">
        <references count="4">
          <reference field="0" count="1" selected="0">
            <x v="476"/>
          </reference>
          <reference field="1" count="1" selected="0">
            <x v="951"/>
          </reference>
          <reference field="2" count="1" selected="0">
            <x v="952"/>
          </reference>
          <reference field="3" count="1">
            <x v="954"/>
          </reference>
        </references>
      </pivotArea>
    </format>
    <format dxfId="1506">
      <pivotArea dataOnly="0" labelOnly="1" fieldPosition="0">
        <references count="4">
          <reference field="0" count="1" selected="0">
            <x v="477"/>
          </reference>
          <reference field="1" count="1" selected="0">
            <x v="952"/>
          </reference>
          <reference field="2" count="1" selected="0">
            <x v="953"/>
          </reference>
          <reference field="3" count="1">
            <x v="955"/>
          </reference>
        </references>
      </pivotArea>
    </format>
    <format dxfId="1505">
      <pivotArea dataOnly="0" labelOnly="1" fieldPosition="0">
        <references count="4">
          <reference field="0" count="1" selected="0">
            <x v="478"/>
          </reference>
          <reference field="1" count="1" selected="0">
            <x v="953"/>
          </reference>
          <reference field="2" count="1" selected="0">
            <x v="954"/>
          </reference>
          <reference field="3" count="1">
            <x v="956"/>
          </reference>
        </references>
      </pivotArea>
    </format>
    <format dxfId="1504">
      <pivotArea dataOnly="0" labelOnly="1" fieldPosition="0">
        <references count="4">
          <reference field="0" count="1" selected="0">
            <x v="479"/>
          </reference>
          <reference field="1" count="1" selected="0">
            <x v="954"/>
          </reference>
          <reference field="2" count="1" selected="0">
            <x v="955"/>
          </reference>
          <reference field="3" count="1">
            <x v="957"/>
          </reference>
        </references>
      </pivotArea>
    </format>
    <format dxfId="1503">
      <pivotArea dataOnly="0" labelOnly="1" fieldPosition="0">
        <references count="4">
          <reference field="0" count="1" selected="0">
            <x v="480"/>
          </reference>
          <reference field="1" count="1" selected="0">
            <x v="955"/>
          </reference>
          <reference field="2" count="1" selected="0">
            <x v="956"/>
          </reference>
          <reference field="3" count="1">
            <x v="958"/>
          </reference>
        </references>
      </pivotArea>
    </format>
    <format dxfId="1502">
      <pivotArea dataOnly="0" labelOnly="1" fieldPosition="0">
        <references count="4">
          <reference field="0" count="1" selected="0">
            <x v="481"/>
          </reference>
          <reference field="1" count="1" selected="0">
            <x v="956"/>
          </reference>
          <reference field="2" count="1" selected="0">
            <x v="957"/>
          </reference>
          <reference field="3" count="1">
            <x v="959"/>
          </reference>
        </references>
      </pivotArea>
    </format>
    <format dxfId="1501">
      <pivotArea dataOnly="0" labelOnly="1" fieldPosition="0">
        <references count="4">
          <reference field="0" count="1" selected="0">
            <x v="482"/>
          </reference>
          <reference field="1" count="1" selected="0">
            <x v="957"/>
          </reference>
          <reference field="2" count="1" selected="0">
            <x v="958"/>
          </reference>
          <reference field="3" count="1">
            <x v="960"/>
          </reference>
        </references>
      </pivotArea>
    </format>
    <format dxfId="1500">
      <pivotArea dataOnly="0" labelOnly="1" fieldPosition="0">
        <references count="4">
          <reference field="0" count="1" selected="0">
            <x v="483"/>
          </reference>
          <reference field="1" count="1" selected="0">
            <x v="958"/>
          </reference>
          <reference field="2" count="1" selected="0">
            <x v="959"/>
          </reference>
          <reference field="3" count="1">
            <x v="961"/>
          </reference>
        </references>
      </pivotArea>
    </format>
    <format dxfId="1499">
      <pivotArea dataOnly="0" labelOnly="1" fieldPosition="0">
        <references count="4">
          <reference field="0" count="1" selected="0">
            <x v="484"/>
          </reference>
          <reference field="1" count="1" selected="0">
            <x v="959"/>
          </reference>
          <reference field="2" count="1" selected="0">
            <x v="960"/>
          </reference>
          <reference field="3" count="1">
            <x v="962"/>
          </reference>
        </references>
      </pivotArea>
    </format>
    <format dxfId="1498">
      <pivotArea dataOnly="0" labelOnly="1" fieldPosition="0">
        <references count="5">
          <reference field="0" count="1" selected="0">
            <x v="2"/>
          </reference>
          <reference field="1" count="1" selected="0">
            <x v="1"/>
          </reference>
          <reference field="2" count="1" selected="0">
            <x v="1"/>
          </reference>
          <reference field="3" count="1" selected="0">
            <x v="484"/>
          </reference>
          <reference field="4" count="1">
            <x v="487"/>
          </reference>
        </references>
      </pivotArea>
    </format>
    <format dxfId="1497">
      <pivotArea dataOnly="0" labelOnly="1" fieldPosition="0">
        <references count="5">
          <reference field="0" count="1" selected="0">
            <x v="3"/>
          </reference>
          <reference field="1" count="1" selected="0">
            <x v="2"/>
          </reference>
          <reference field="2" count="1" selected="0">
            <x v="2"/>
          </reference>
          <reference field="3" count="1" selected="0">
            <x v="485"/>
          </reference>
          <reference field="4" count="1">
            <x v="488"/>
          </reference>
        </references>
      </pivotArea>
    </format>
    <format dxfId="1496">
      <pivotArea dataOnly="0" labelOnly="1" fieldPosition="0">
        <references count="5">
          <reference field="0" count="1" selected="0">
            <x v="8"/>
          </reference>
          <reference field="1" count="1" selected="0">
            <x v="483"/>
          </reference>
          <reference field="2" count="1" selected="0">
            <x v="484"/>
          </reference>
          <reference field="3" count="1" selected="0">
            <x v="486"/>
          </reference>
          <reference field="4" count="1">
            <x v="489"/>
          </reference>
        </references>
      </pivotArea>
    </format>
    <format dxfId="1495">
      <pivotArea dataOnly="0" labelOnly="1" fieldPosition="0">
        <references count="5">
          <reference field="0" count="1" selected="0">
            <x v="9"/>
          </reference>
          <reference field="1" count="1" selected="0">
            <x v="484"/>
          </reference>
          <reference field="2" count="1" selected="0">
            <x v="485"/>
          </reference>
          <reference field="3" count="1" selected="0">
            <x v="487"/>
          </reference>
          <reference field="4" count="1">
            <x v="490"/>
          </reference>
        </references>
      </pivotArea>
    </format>
    <format dxfId="1494">
      <pivotArea dataOnly="0" labelOnly="1" fieldPosition="0">
        <references count="5">
          <reference field="0" count="1" selected="0">
            <x v="10"/>
          </reference>
          <reference field="1" count="1" selected="0">
            <x v="485"/>
          </reference>
          <reference field="2" count="1" selected="0">
            <x v="486"/>
          </reference>
          <reference field="3" count="1" selected="0">
            <x v="488"/>
          </reference>
          <reference field="4" count="1">
            <x v="491"/>
          </reference>
        </references>
      </pivotArea>
    </format>
    <format dxfId="1493">
      <pivotArea dataOnly="0" labelOnly="1" fieldPosition="0">
        <references count="5">
          <reference field="0" count="1" selected="0">
            <x v="11"/>
          </reference>
          <reference field="1" count="1" selected="0">
            <x v="486"/>
          </reference>
          <reference field="2" count="1" selected="0">
            <x v="487"/>
          </reference>
          <reference field="3" count="1" selected="0">
            <x v="489"/>
          </reference>
          <reference field="4" count="1">
            <x v="492"/>
          </reference>
        </references>
      </pivotArea>
    </format>
    <format dxfId="1492">
      <pivotArea dataOnly="0" labelOnly="1" fieldPosition="0">
        <references count="5">
          <reference field="0" count="1" selected="0">
            <x v="12"/>
          </reference>
          <reference field="1" count="1" selected="0">
            <x v="487"/>
          </reference>
          <reference field="2" count="1" selected="0">
            <x v="488"/>
          </reference>
          <reference field="3" count="1" selected="0">
            <x v="490"/>
          </reference>
          <reference field="4" count="1">
            <x v="493"/>
          </reference>
        </references>
      </pivotArea>
    </format>
    <format dxfId="1491">
      <pivotArea dataOnly="0" labelOnly="1" fieldPosition="0">
        <references count="5">
          <reference field="0" count="1" selected="0">
            <x v="13"/>
          </reference>
          <reference field="1" count="1" selected="0">
            <x v="488"/>
          </reference>
          <reference field="2" count="1" selected="0">
            <x v="489"/>
          </reference>
          <reference field="3" count="1" selected="0">
            <x v="491"/>
          </reference>
          <reference field="4" count="1">
            <x v="494"/>
          </reference>
        </references>
      </pivotArea>
    </format>
    <format dxfId="1490">
      <pivotArea dataOnly="0" labelOnly="1" fieldPosition="0">
        <references count="5">
          <reference field="0" count="1" selected="0">
            <x v="14"/>
          </reference>
          <reference field="1" count="1" selected="0">
            <x v="489"/>
          </reference>
          <reference field="2" count="1" selected="0">
            <x v="490"/>
          </reference>
          <reference field="3" count="1" selected="0">
            <x v="492"/>
          </reference>
          <reference field="4" count="1">
            <x v="495"/>
          </reference>
        </references>
      </pivotArea>
    </format>
    <format dxfId="1489">
      <pivotArea dataOnly="0" labelOnly="1" fieldPosition="0">
        <references count="5">
          <reference field="0" count="1" selected="0">
            <x v="15"/>
          </reference>
          <reference field="1" count="1" selected="0">
            <x v="490"/>
          </reference>
          <reference field="2" count="1" selected="0">
            <x v="491"/>
          </reference>
          <reference field="3" count="1" selected="0">
            <x v="493"/>
          </reference>
          <reference field="4" count="1">
            <x v="496"/>
          </reference>
        </references>
      </pivotArea>
    </format>
    <format dxfId="1488">
      <pivotArea dataOnly="0" labelOnly="1" fieldPosition="0">
        <references count="5">
          <reference field="0" count="1" selected="0">
            <x v="16"/>
          </reference>
          <reference field="1" count="1" selected="0">
            <x v="491"/>
          </reference>
          <reference field="2" count="1" selected="0">
            <x v="492"/>
          </reference>
          <reference field="3" count="1" selected="0">
            <x v="494"/>
          </reference>
          <reference field="4" count="1">
            <x v="497"/>
          </reference>
        </references>
      </pivotArea>
    </format>
    <format dxfId="1487">
      <pivotArea dataOnly="0" labelOnly="1" fieldPosition="0">
        <references count="5">
          <reference field="0" count="1" selected="0">
            <x v="17"/>
          </reference>
          <reference field="1" count="1" selected="0">
            <x v="492"/>
          </reference>
          <reference field="2" count="1" selected="0">
            <x v="493"/>
          </reference>
          <reference field="3" count="1" selected="0">
            <x v="495"/>
          </reference>
          <reference field="4" count="1">
            <x v="498"/>
          </reference>
        </references>
      </pivotArea>
    </format>
    <format dxfId="1486">
      <pivotArea dataOnly="0" labelOnly="1" fieldPosition="0">
        <references count="5">
          <reference field="0" count="1" selected="0">
            <x v="18"/>
          </reference>
          <reference field="1" count="1" selected="0">
            <x v="493"/>
          </reference>
          <reference field="2" count="1" selected="0">
            <x v="494"/>
          </reference>
          <reference field="3" count="1" selected="0">
            <x v="496"/>
          </reference>
          <reference field="4" count="1">
            <x v="499"/>
          </reference>
        </references>
      </pivotArea>
    </format>
    <format dxfId="1485">
      <pivotArea dataOnly="0" labelOnly="1" fieldPosition="0">
        <references count="5">
          <reference field="0" count="1" selected="0">
            <x v="19"/>
          </reference>
          <reference field="1" count="1" selected="0">
            <x v="494"/>
          </reference>
          <reference field="2" count="1" selected="0">
            <x v="495"/>
          </reference>
          <reference field="3" count="1" selected="0">
            <x v="497"/>
          </reference>
          <reference field="4" count="1">
            <x v="500"/>
          </reference>
        </references>
      </pivotArea>
    </format>
    <format dxfId="1484">
      <pivotArea dataOnly="0" labelOnly="1" fieldPosition="0">
        <references count="5">
          <reference field="0" count="1" selected="0">
            <x v="20"/>
          </reference>
          <reference field="1" count="1" selected="0">
            <x v="495"/>
          </reference>
          <reference field="2" count="1" selected="0">
            <x v="496"/>
          </reference>
          <reference field="3" count="1" selected="0">
            <x v="498"/>
          </reference>
          <reference field="4" count="1">
            <x v="501"/>
          </reference>
        </references>
      </pivotArea>
    </format>
    <format dxfId="1483">
      <pivotArea dataOnly="0" labelOnly="1" fieldPosition="0">
        <references count="5">
          <reference field="0" count="1" selected="0">
            <x v="21"/>
          </reference>
          <reference field="1" count="1" selected="0">
            <x v="496"/>
          </reference>
          <reference field="2" count="1" selected="0">
            <x v="497"/>
          </reference>
          <reference field="3" count="1" selected="0">
            <x v="499"/>
          </reference>
          <reference field="4" count="1">
            <x v="502"/>
          </reference>
        </references>
      </pivotArea>
    </format>
    <format dxfId="1482">
      <pivotArea dataOnly="0" labelOnly="1" fieldPosition="0">
        <references count="5">
          <reference field="0" count="1" selected="0">
            <x v="22"/>
          </reference>
          <reference field="1" count="1" selected="0">
            <x v="497"/>
          </reference>
          <reference field="2" count="1" selected="0">
            <x v="498"/>
          </reference>
          <reference field="3" count="1" selected="0">
            <x v="500"/>
          </reference>
          <reference field="4" count="1">
            <x v="503"/>
          </reference>
        </references>
      </pivotArea>
    </format>
    <format dxfId="1481">
      <pivotArea dataOnly="0" labelOnly="1" fieldPosition="0">
        <references count="5">
          <reference field="0" count="1" selected="0">
            <x v="23"/>
          </reference>
          <reference field="1" count="1" selected="0">
            <x v="498"/>
          </reference>
          <reference field="2" count="1" selected="0">
            <x v="499"/>
          </reference>
          <reference field="3" count="1" selected="0">
            <x v="501"/>
          </reference>
          <reference field="4" count="1">
            <x v="504"/>
          </reference>
        </references>
      </pivotArea>
    </format>
    <format dxfId="1480">
      <pivotArea dataOnly="0" labelOnly="1" fieldPosition="0">
        <references count="5">
          <reference field="0" count="1" selected="0">
            <x v="24"/>
          </reference>
          <reference field="1" count="1" selected="0">
            <x v="499"/>
          </reference>
          <reference field="2" count="1" selected="0">
            <x v="500"/>
          </reference>
          <reference field="3" count="1" selected="0">
            <x v="502"/>
          </reference>
          <reference field="4" count="1">
            <x v="505"/>
          </reference>
        </references>
      </pivotArea>
    </format>
    <format dxfId="1479">
      <pivotArea dataOnly="0" labelOnly="1" fieldPosition="0">
        <references count="5">
          <reference field="0" count="1" selected="0">
            <x v="25"/>
          </reference>
          <reference field="1" count="1" selected="0">
            <x v="500"/>
          </reference>
          <reference field="2" count="1" selected="0">
            <x v="501"/>
          </reference>
          <reference field="3" count="1" selected="0">
            <x v="503"/>
          </reference>
          <reference field="4" count="1">
            <x v="506"/>
          </reference>
        </references>
      </pivotArea>
    </format>
    <format dxfId="1478">
      <pivotArea dataOnly="0" labelOnly="1" fieldPosition="0">
        <references count="5">
          <reference field="0" count="1" selected="0">
            <x v="26"/>
          </reference>
          <reference field="1" count="1" selected="0">
            <x v="501"/>
          </reference>
          <reference field="2" count="1" selected="0">
            <x v="502"/>
          </reference>
          <reference field="3" count="1" selected="0">
            <x v="504"/>
          </reference>
          <reference field="4" count="1">
            <x v="507"/>
          </reference>
        </references>
      </pivotArea>
    </format>
    <format dxfId="1477">
      <pivotArea dataOnly="0" labelOnly="1" fieldPosition="0">
        <references count="5">
          <reference field="0" count="1" selected="0">
            <x v="27"/>
          </reference>
          <reference field="1" count="1" selected="0">
            <x v="502"/>
          </reference>
          <reference field="2" count="1" selected="0">
            <x v="503"/>
          </reference>
          <reference field="3" count="1" selected="0">
            <x v="505"/>
          </reference>
          <reference field="4" count="1">
            <x v="508"/>
          </reference>
        </references>
      </pivotArea>
    </format>
    <format dxfId="1476">
      <pivotArea dataOnly="0" labelOnly="1" fieldPosition="0">
        <references count="5">
          <reference field="0" count="1" selected="0">
            <x v="28"/>
          </reference>
          <reference field="1" count="1" selected="0">
            <x v="503"/>
          </reference>
          <reference field="2" count="1" selected="0">
            <x v="504"/>
          </reference>
          <reference field="3" count="1" selected="0">
            <x v="506"/>
          </reference>
          <reference field="4" count="1">
            <x v="509"/>
          </reference>
        </references>
      </pivotArea>
    </format>
    <format dxfId="1475">
      <pivotArea dataOnly="0" labelOnly="1" fieldPosition="0">
        <references count="5">
          <reference field="0" count="1" selected="0">
            <x v="29"/>
          </reference>
          <reference field="1" count="1" selected="0">
            <x v="504"/>
          </reference>
          <reference field="2" count="1" selected="0">
            <x v="505"/>
          </reference>
          <reference field="3" count="1" selected="0">
            <x v="507"/>
          </reference>
          <reference field="4" count="1">
            <x v="510"/>
          </reference>
        </references>
      </pivotArea>
    </format>
    <format dxfId="1474">
      <pivotArea dataOnly="0" labelOnly="1" fieldPosition="0">
        <references count="5">
          <reference field="0" count="1" selected="0">
            <x v="30"/>
          </reference>
          <reference field="1" count="1" selected="0">
            <x v="505"/>
          </reference>
          <reference field="2" count="1" selected="0">
            <x v="506"/>
          </reference>
          <reference field="3" count="1" selected="0">
            <x v="508"/>
          </reference>
          <reference field="4" count="1">
            <x v="511"/>
          </reference>
        </references>
      </pivotArea>
    </format>
    <format dxfId="1473">
      <pivotArea dataOnly="0" labelOnly="1" fieldPosition="0">
        <references count="5">
          <reference field="0" count="1" selected="0">
            <x v="31"/>
          </reference>
          <reference field="1" count="1" selected="0">
            <x v="506"/>
          </reference>
          <reference field="2" count="1" selected="0">
            <x v="507"/>
          </reference>
          <reference field="3" count="1" selected="0">
            <x v="509"/>
          </reference>
          <reference field="4" count="1">
            <x v="512"/>
          </reference>
        </references>
      </pivotArea>
    </format>
    <format dxfId="1472">
      <pivotArea dataOnly="0" labelOnly="1" fieldPosition="0">
        <references count="5">
          <reference field="0" count="1" selected="0">
            <x v="32"/>
          </reference>
          <reference field="1" count="1" selected="0">
            <x v="507"/>
          </reference>
          <reference field="2" count="1" selected="0">
            <x v="508"/>
          </reference>
          <reference field="3" count="1" selected="0">
            <x v="510"/>
          </reference>
          <reference field="4" count="1">
            <x v="513"/>
          </reference>
        </references>
      </pivotArea>
    </format>
    <format dxfId="1471">
      <pivotArea dataOnly="0" labelOnly="1" fieldPosition="0">
        <references count="5">
          <reference field="0" count="1" selected="0">
            <x v="33"/>
          </reference>
          <reference field="1" count="1" selected="0">
            <x v="508"/>
          </reference>
          <reference field="2" count="1" selected="0">
            <x v="509"/>
          </reference>
          <reference field="3" count="1" selected="0">
            <x v="511"/>
          </reference>
          <reference field="4" count="1">
            <x v="514"/>
          </reference>
        </references>
      </pivotArea>
    </format>
    <format dxfId="1470">
      <pivotArea dataOnly="0" labelOnly="1" fieldPosition="0">
        <references count="5">
          <reference field="0" count="1" selected="0">
            <x v="34"/>
          </reference>
          <reference field="1" count="1" selected="0">
            <x v="509"/>
          </reference>
          <reference field="2" count="1" selected="0">
            <x v="510"/>
          </reference>
          <reference field="3" count="1" selected="0">
            <x v="512"/>
          </reference>
          <reference field="4" count="1">
            <x v="515"/>
          </reference>
        </references>
      </pivotArea>
    </format>
    <format dxfId="1469">
      <pivotArea dataOnly="0" labelOnly="1" fieldPosition="0">
        <references count="5">
          <reference field="0" count="1" selected="0">
            <x v="35"/>
          </reference>
          <reference field="1" count="1" selected="0">
            <x v="510"/>
          </reference>
          <reference field="2" count="1" selected="0">
            <x v="511"/>
          </reference>
          <reference field="3" count="1" selected="0">
            <x v="513"/>
          </reference>
          <reference field="4" count="1">
            <x v="516"/>
          </reference>
        </references>
      </pivotArea>
    </format>
    <format dxfId="1468">
      <pivotArea dataOnly="0" labelOnly="1" fieldPosition="0">
        <references count="5">
          <reference field="0" count="1" selected="0">
            <x v="36"/>
          </reference>
          <reference field="1" count="1" selected="0">
            <x v="511"/>
          </reference>
          <reference field="2" count="1" selected="0">
            <x v="512"/>
          </reference>
          <reference field="3" count="1" selected="0">
            <x v="514"/>
          </reference>
          <reference field="4" count="1">
            <x v="517"/>
          </reference>
        </references>
      </pivotArea>
    </format>
    <format dxfId="1467">
      <pivotArea dataOnly="0" labelOnly="1" fieldPosition="0">
        <references count="5">
          <reference field="0" count="1" selected="0">
            <x v="37"/>
          </reference>
          <reference field="1" count="1" selected="0">
            <x v="512"/>
          </reference>
          <reference field="2" count="1" selected="0">
            <x v="513"/>
          </reference>
          <reference field="3" count="1" selected="0">
            <x v="515"/>
          </reference>
          <reference field="4" count="1">
            <x v="518"/>
          </reference>
        </references>
      </pivotArea>
    </format>
    <format dxfId="1466">
      <pivotArea dataOnly="0" labelOnly="1" fieldPosition="0">
        <references count="5">
          <reference field="0" count="1" selected="0">
            <x v="38"/>
          </reference>
          <reference field="1" count="1" selected="0">
            <x v="513"/>
          </reference>
          <reference field="2" count="1" selected="0">
            <x v="514"/>
          </reference>
          <reference field="3" count="1" selected="0">
            <x v="516"/>
          </reference>
          <reference field="4" count="1">
            <x v="519"/>
          </reference>
        </references>
      </pivotArea>
    </format>
    <format dxfId="1465">
      <pivotArea dataOnly="0" labelOnly="1" fieldPosition="0">
        <references count="5">
          <reference field="0" count="1" selected="0">
            <x v="39"/>
          </reference>
          <reference field="1" count="1" selected="0">
            <x v="514"/>
          </reference>
          <reference field="2" count="1" selected="0">
            <x v="515"/>
          </reference>
          <reference field="3" count="1" selected="0">
            <x v="517"/>
          </reference>
          <reference field="4" count="1">
            <x v="520"/>
          </reference>
        </references>
      </pivotArea>
    </format>
    <format dxfId="1464">
      <pivotArea dataOnly="0" labelOnly="1" fieldPosition="0">
        <references count="5">
          <reference field="0" count="1" selected="0">
            <x v="40"/>
          </reference>
          <reference field="1" count="1" selected="0">
            <x v="515"/>
          </reference>
          <reference field="2" count="1" selected="0">
            <x v="516"/>
          </reference>
          <reference field="3" count="1" selected="0">
            <x v="518"/>
          </reference>
          <reference field="4" count="1">
            <x v="521"/>
          </reference>
        </references>
      </pivotArea>
    </format>
    <format dxfId="1463">
      <pivotArea dataOnly="0" labelOnly="1" fieldPosition="0">
        <references count="5">
          <reference field="0" count="1" selected="0">
            <x v="41"/>
          </reference>
          <reference field="1" count="1" selected="0">
            <x v="516"/>
          </reference>
          <reference field="2" count="1" selected="0">
            <x v="517"/>
          </reference>
          <reference field="3" count="1" selected="0">
            <x v="519"/>
          </reference>
          <reference field="4" count="1">
            <x v="522"/>
          </reference>
        </references>
      </pivotArea>
    </format>
    <format dxfId="1462">
      <pivotArea dataOnly="0" labelOnly="1" fieldPosition="0">
        <references count="5">
          <reference field="0" count="1" selected="0">
            <x v="42"/>
          </reference>
          <reference field="1" count="1" selected="0">
            <x v="517"/>
          </reference>
          <reference field="2" count="1" selected="0">
            <x v="518"/>
          </reference>
          <reference field="3" count="1" selected="0">
            <x v="520"/>
          </reference>
          <reference field="4" count="1">
            <x v="523"/>
          </reference>
        </references>
      </pivotArea>
    </format>
    <format dxfId="1461">
      <pivotArea dataOnly="0" labelOnly="1" fieldPosition="0">
        <references count="5">
          <reference field="0" count="1" selected="0">
            <x v="43"/>
          </reference>
          <reference field="1" count="1" selected="0">
            <x v="518"/>
          </reference>
          <reference field="2" count="1" selected="0">
            <x v="519"/>
          </reference>
          <reference field="3" count="1" selected="0">
            <x v="521"/>
          </reference>
          <reference field="4" count="1">
            <x v="524"/>
          </reference>
        </references>
      </pivotArea>
    </format>
    <format dxfId="1460">
      <pivotArea dataOnly="0" labelOnly="1" fieldPosition="0">
        <references count="5">
          <reference field="0" count="1" selected="0">
            <x v="44"/>
          </reference>
          <reference field="1" count="1" selected="0">
            <x v="519"/>
          </reference>
          <reference field="2" count="1" selected="0">
            <x v="520"/>
          </reference>
          <reference field="3" count="1" selected="0">
            <x v="522"/>
          </reference>
          <reference field="4" count="1">
            <x v="525"/>
          </reference>
        </references>
      </pivotArea>
    </format>
    <format dxfId="1459">
      <pivotArea dataOnly="0" labelOnly="1" fieldPosition="0">
        <references count="5">
          <reference field="0" count="1" selected="0">
            <x v="45"/>
          </reference>
          <reference field="1" count="1" selected="0">
            <x v="520"/>
          </reference>
          <reference field="2" count="1" selected="0">
            <x v="521"/>
          </reference>
          <reference field="3" count="1" selected="0">
            <x v="523"/>
          </reference>
          <reference field="4" count="1">
            <x v="526"/>
          </reference>
        </references>
      </pivotArea>
    </format>
    <format dxfId="1458">
      <pivotArea dataOnly="0" labelOnly="1" fieldPosition="0">
        <references count="5">
          <reference field="0" count="1" selected="0">
            <x v="46"/>
          </reference>
          <reference field="1" count="1" selected="0">
            <x v="521"/>
          </reference>
          <reference field="2" count="1" selected="0">
            <x v="522"/>
          </reference>
          <reference field="3" count="1" selected="0">
            <x v="524"/>
          </reference>
          <reference field="4" count="1">
            <x v="527"/>
          </reference>
        </references>
      </pivotArea>
    </format>
    <format dxfId="1457">
      <pivotArea dataOnly="0" labelOnly="1" fieldPosition="0">
        <references count="5">
          <reference field="0" count="1" selected="0">
            <x v="47"/>
          </reference>
          <reference field="1" count="1" selected="0">
            <x v="522"/>
          </reference>
          <reference field="2" count="1" selected="0">
            <x v="523"/>
          </reference>
          <reference field="3" count="1" selected="0">
            <x v="525"/>
          </reference>
          <reference field="4" count="1">
            <x v="528"/>
          </reference>
        </references>
      </pivotArea>
    </format>
    <format dxfId="1456">
      <pivotArea dataOnly="0" labelOnly="1" fieldPosition="0">
        <references count="5">
          <reference field="0" count="1" selected="0">
            <x v="48"/>
          </reference>
          <reference field="1" count="1" selected="0">
            <x v="523"/>
          </reference>
          <reference field="2" count="1" selected="0">
            <x v="524"/>
          </reference>
          <reference field="3" count="1" selected="0">
            <x v="526"/>
          </reference>
          <reference field="4" count="1">
            <x v="529"/>
          </reference>
        </references>
      </pivotArea>
    </format>
    <format dxfId="1455">
      <pivotArea dataOnly="0" labelOnly="1" fieldPosition="0">
        <references count="5">
          <reference field="0" count="1" selected="0">
            <x v="49"/>
          </reference>
          <reference field="1" count="1" selected="0">
            <x v="524"/>
          </reference>
          <reference field="2" count="1" selected="0">
            <x v="525"/>
          </reference>
          <reference field="3" count="1" selected="0">
            <x v="527"/>
          </reference>
          <reference field="4" count="1">
            <x v="530"/>
          </reference>
        </references>
      </pivotArea>
    </format>
    <format dxfId="1454">
      <pivotArea dataOnly="0" labelOnly="1" fieldPosition="0">
        <references count="5">
          <reference field="0" count="1" selected="0">
            <x v="50"/>
          </reference>
          <reference field="1" count="1" selected="0">
            <x v="525"/>
          </reference>
          <reference field="2" count="1" selected="0">
            <x v="526"/>
          </reference>
          <reference field="3" count="1" selected="0">
            <x v="528"/>
          </reference>
          <reference field="4" count="1">
            <x v="531"/>
          </reference>
        </references>
      </pivotArea>
    </format>
    <format dxfId="1453">
      <pivotArea dataOnly="0" labelOnly="1" fieldPosition="0">
        <references count="5">
          <reference field="0" count="1" selected="0">
            <x v="51"/>
          </reference>
          <reference field="1" count="1" selected="0">
            <x v="526"/>
          </reference>
          <reference field="2" count="1" selected="0">
            <x v="527"/>
          </reference>
          <reference field="3" count="1" selected="0">
            <x v="529"/>
          </reference>
          <reference field="4" count="1">
            <x v="532"/>
          </reference>
        </references>
      </pivotArea>
    </format>
    <format dxfId="1452">
      <pivotArea dataOnly="0" labelOnly="1" fieldPosition="0">
        <references count="5">
          <reference field="0" count="1" selected="0">
            <x v="52"/>
          </reference>
          <reference field="1" count="1" selected="0">
            <x v="527"/>
          </reference>
          <reference field="2" count="1" selected="0">
            <x v="528"/>
          </reference>
          <reference field="3" count="1" selected="0">
            <x v="530"/>
          </reference>
          <reference field="4" count="1">
            <x v="533"/>
          </reference>
        </references>
      </pivotArea>
    </format>
    <format dxfId="1451">
      <pivotArea dataOnly="0" labelOnly="1" fieldPosition="0">
        <references count="5">
          <reference field="0" count="1" selected="0">
            <x v="53"/>
          </reference>
          <reference field="1" count="1" selected="0">
            <x v="528"/>
          </reference>
          <reference field="2" count="1" selected="0">
            <x v="529"/>
          </reference>
          <reference field="3" count="1" selected="0">
            <x v="531"/>
          </reference>
          <reference field="4" count="1">
            <x v="534"/>
          </reference>
        </references>
      </pivotArea>
    </format>
    <format dxfId="1450">
      <pivotArea dataOnly="0" labelOnly="1" fieldPosition="0">
        <references count="5">
          <reference field="0" count="1" selected="0">
            <x v="54"/>
          </reference>
          <reference field="1" count="1" selected="0">
            <x v="529"/>
          </reference>
          <reference field="2" count="1" selected="0">
            <x v="530"/>
          </reference>
          <reference field="3" count="1" selected="0">
            <x v="532"/>
          </reference>
          <reference field="4" count="1">
            <x v="535"/>
          </reference>
        </references>
      </pivotArea>
    </format>
    <format dxfId="1449">
      <pivotArea dataOnly="0" labelOnly="1" fieldPosition="0">
        <references count="5">
          <reference field="0" count="1" selected="0">
            <x v="55"/>
          </reference>
          <reference field="1" count="1" selected="0">
            <x v="530"/>
          </reference>
          <reference field="2" count="1" selected="0">
            <x v="531"/>
          </reference>
          <reference field="3" count="1" selected="0">
            <x v="533"/>
          </reference>
          <reference field="4" count="1">
            <x v="536"/>
          </reference>
        </references>
      </pivotArea>
    </format>
    <format dxfId="1448">
      <pivotArea dataOnly="0" labelOnly="1" fieldPosition="0">
        <references count="5">
          <reference field="0" count="1" selected="0">
            <x v="56"/>
          </reference>
          <reference field="1" count="1" selected="0">
            <x v="531"/>
          </reference>
          <reference field="2" count="1" selected="0">
            <x v="532"/>
          </reference>
          <reference field="3" count="1" selected="0">
            <x v="534"/>
          </reference>
          <reference field="4" count="1">
            <x v="537"/>
          </reference>
        </references>
      </pivotArea>
    </format>
    <format dxfId="1447">
      <pivotArea dataOnly="0" labelOnly="1" fieldPosition="0">
        <references count="5">
          <reference field="0" count="1" selected="0">
            <x v="57"/>
          </reference>
          <reference field="1" count="1" selected="0">
            <x v="532"/>
          </reference>
          <reference field="2" count="1" selected="0">
            <x v="533"/>
          </reference>
          <reference field="3" count="1" selected="0">
            <x v="535"/>
          </reference>
          <reference field="4" count="1">
            <x v="538"/>
          </reference>
        </references>
      </pivotArea>
    </format>
    <format dxfId="1446">
      <pivotArea dataOnly="0" labelOnly="1" fieldPosition="0">
        <references count="5">
          <reference field="0" count="1" selected="0">
            <x v="58"/>
          </reference>
          <reference field="1" count="1" selected="0">
            <x v="533"/>
          </reference>
          <reference field="2" count="1" selected="0">
            <x v="534"/>
          </reference>
          <reference field="3" count="1" selected="0">
            <x v="536"/>
          </reference>
          <reference field="4" count="1">
            <x v="539"/>
          </reference>
        </references>
      </pivotArea>
    </format>
    <format dxfId="1445">
      <pivotArea dataOnly="0" labelOnly="1" fieldPosition="0">
        <references count="5">
          <reference field="0" count="1" selected="0">
            <x v="59"/>
          </reference>
          <reference field="1" count="1" selected="0">
            <x v="534"/>
          </reference>
          <reference field="2" count="1" selected="0">
            <x v="535"/>
          </reference>
          <reference field="3" count="1" selected="0">
            <x v="537"/>
          </reference>
          <reference field="4" count="1">
            <x v="540"/>
          </reference>
        </references>
      </pivotArea>
    </format>
    <format dxfId="1444">
      <pivotArea dataOnly="0" labelOnly="1" fieldPosition="0">
        <references count="5">
          <reference field="0" count="1" selected="0">
            <x v="60"/>
          </reference>
          <reference field="1" count="1" selected="0">
            <x v="535"/>
          </reference>
          <reference field="2" count="1" selected="0">
            <x v="536"/>
          </reference>
          <reference field="3" count="1" selected="0">
            <x v="538"/>
          </reference>
          <reference field="4" count="1">
            <x v="541"/>
          </reference>
        </references>
      </pivotArea>
    </format>
    <format dxfId="1443">
      <pivotArea dataOnly="0" labelOnly="1" fieldPosition="0">
        <references count="5">
          <reference field="0" count="1" selected="0">
            <x v="61"/>
          </reference>
          <reference field="1" count="1" selected="0">
            <x v="536"/>
          </reference>
          <reference field="2" count="1" selected="0">
            <x v="537"/>
          </reference>
          <reference field="3" count="1" selected="0">
            <x v="539"/>
          </reference>
          <reference field="4" count="1">
            <x v="542"/>
          </reference>
        </references>
      </pivotArea>
    </format>
    <format dxfId="1442">
      <pivotArea dataOnly="0" labelOnly="1" fieldPosition="0">
        <references count="5">
          <reference field="0" count="1" selected="0">
            <x v="62"/>
          </reference>
          <reference field="1" count="1" selected="0">
            <x v="537"/>
          </reference>
          <reference field="2" count="1" selected="0">
            <x v="538"/>
          </reference>
          <reference field="3" count="1" selected="0">
            <x v="540"/>
          </reference>
          <reference field="4" count="1">
            <x v="543"/>
          </reference>
        </references>
      </pivotArea>
    </format>
    <format dxfId="1441">
      <pivotArea dataOnly="0" labelOnly="1" fieldPosition="0">
        <references count="5">
          <reference field="0" count="1" selected="0">
            <x v="63"/>
          </reference>
          <reference field="1" count="1" selected="0">
            <x v="538"/>
          </reference>
          <reference field="2" count="1" selected="0">
            <x v="539"/>
          </reference>
          <reference field="3" count="1" selected="0">
            <x v="541"/>
          </reference>
          <reference field="4" count="1">
            <x v="544"/>
          </reference>
        </references>
      </pivotArea>
    </format>
    <format dxfId="1440">
      <pivotArea dataOnly="0" labelOnly="1" fieldPosition="0">
        <references count="5">
          <reference field="0" count="1" selected="0">
            <x v="64"/>
          </reference>
          <reference field="1" count="1" selected="0">
            <x v="539"/>
          </reference>
          <reference field="2" count="1" selected="0">
            <x v="540"/>
          </reference>
          <reference field="3" count="1" selected="0">
            <x v="542"/>
          </reference>
          <reference field="4" count="1">
            <x v="545"/>
          </reference>
        </references>
      </pivotArea>
    </format>
    <format dxfId="1439">
      <pivotArea dataOnly="0" labelOnly="1" fieldPosition="0">
        <references count="5">
          <reference field="0" count="1" selected="0">
            <x v="65"/>
          </reference>
          <reference field="1" count="1" selected="0">
            <x v="540"/>
          </reference>
          <reference field="2" count="1" selected="0">
            <x v="541"/>
          </reference>
          <reference field="3" count="1" selected="0">
            <x v="543"/>
          </reference>
          <reference field="4" count="1">
            <x v="546"/>
          </reference>
        </references>
      </pivotArea>
    </format>
    <format dxfId="1438">
      <pivotArea dataOnly="0" labelOnly="1" fieldPosition="0">
        <references count="5">
          <reference field="0" count="1" selected="0">
            <x v="66"/>
          </reference>
          <reference field="1" count="1" selected="0">
            <x v="541"/>
          </reference>
          <reference field="2" count="1" selected="0">
            <x v="542"/>
          </reference>
          <reference field="3" count="1" selected="0">
            <x v="544"/>
          </reference>
          <reference field="4" count="1">
            <x v="547"/>
          </reference>
        </references>
      </pivotArea>
    </format>
    <format dxfId="1437">
      <pivotArea dataOnly="0" labelOnly="1" fieldPosition="0">
        <references count="5">
          <reference field="0" count="1" selected="0">
            <x v="67"/>
          </reference>
          <reference field="1" count="1" selected="0">
            <x v="542"/>
          </reference>
          <reference field="2" count="1" selected="0">
            <x v="543"/>
          </reference>
          <reference field="3" count="1" selected="0">
            <x v="545"/>
          </reference>
          <reference field="4" count="1">
            <x v="548"/>
          </reference>
        </references>
      </pivotArea>
    </format>
    <format dxfId="1436">
      <pivotArea dataOnly="0" labelOnly="1" fieldPosition="0">
        <references count="5">
          <reference field="0" count="1" selected="0">
            <x v="68"/>
          </reference>
          <reference field="1" count="1" selected="0">
            <x v="543"/>
          </reference>
          <reference field="2" count="1" selected="0">
            <x v="544"/>
          </reference>
          <reference field="3" count="1" selected="0">
            <x v="546"/>
          </reference>
          <reference field="4" count="1">
            <x v="549"/>
          </reference>
        </references>
      </pivotArea>
    </format>
    <format dxfId="1435">
      <pivotArea dataOnly="0" labelOnly="1" fieldPosition="0">
        <references count="5">
          <reference field="0" count="1" selected="0">
            <x v="69"/>
          </reference>
          <reference field="1" count="1" selected="0">
            <x v="544"/>
          </reference>
          <reference field="2" count="1" selected="0">
            <x v="545"/>
          </reference>
          <reference field="3" count="1" selected="0">
            <x v="547"/>
          </reference>
          <reference field="4" count="1">
            <x v="550"/>
          </reference>
        </references>
      </pivotArea>
    </format>
    <format dxfId="1434">
      <pivotArea dataOnly="0" labelOnly="1" fieldPosition="0">
        <references count="5">
          <reference field="0" count="1" selected="0">
            <x v="70"/>
          </reference>
          <reference field="1" count="1" selected="0">
            <x v="545"/>
          </reference>
          <reference field="2" count="1" selected="0">
            <x v="546"/>
          </reference>
          <reference field="3" count="1" selected="0">
            <x v="548"/>
          </reference>
          <reference field="4" count="1">
            <x v="551"/>
          </reference>
        </references>
      </pivotArea>
    </format>
    <format dxfId="1433">
      <pivotArea dataOnly="0" labelOnly="1" fieldPosition="0">
        <references count="5">
          <reference field="0" count="1" selected="0">
            <x v="71"/>
          </reference>
          <reference field="1" count="1" selected="0">
            <x v="546"/>
          </reference>
          <reference field="2" count="1" selected="0">
            <x v="547"/>
          </reference>
          <reference field="3" count="1" selected="0">
            <x v="549"/>
          </reference>
          <reference field="4" count="1">
            <x v="552"/>
          </reference>
        </references>
      </pivotArea>
    </format>
    <format dxfId="1432">
      <pivotArea dataOnly="0" labelOnly="1" fieldPosition="0">
        <references count="5">
          <reference field="0" count="1" selected="0">
            <x v="72"/>
          </reference>
          <reference field="1" count="1" selected="0">
            <x v="547"/>
          </reference>
          <reference field="2" count="1" selected="0">
            <x v="548"/>
          </reference>
          <reference field="3" count="1" selected="0">
            <x v="550"/>
          </reference>
          <reference field="4" count="1">
            <x v="553"/>
          </reference>
        </references>
      </pivotArea>
    </format>
    <format dxfId="1431">
      <pivotArea dataOnly="0" labelOnly="1" fieldPosition="0">
        <references count="5">
          <reference field="0" count="1" selected="0">
            <x v="73"/>
          </reference>
          <reference field="1" count="1" selected="0">
            <x v="548"/>
          </reference>
          <reference field="2" count="1" selected="0">
            <x v="549"/>
          </reference>
          <reference field="3" count="1" selected="0">
            <x v="551"/>
          </reference>
          <reference field="4" count="1">
            <x v="554"/>
          </reference>
        </references>
      </pivotArea>
    </format>
    <format dxfId="1430">
      <pivotArea dataOnly="0" labelOnly="1" fieldPosition="0">
        <references count="5">
          <reference field="0" count="1" selected="0">
            <x v="74"/>
          </reference>
          <reference field="1" count="1" selected="0">
            <x v="549"/>
          </reference>
          <reference field="2" count="1" selected="0">
            <x v="550"/>
          </reference>
          <reference field="3" count="1" selected="0">
            <x v="552"/>
          </reference>
          <reference field="4" count="1">
            <x v="555"/>
          </reference>
        </references>
      </pivotArea>
    </format>
    <format dxfId="1429">
      <pivotArea dataOnly="0" labelOnly="1" fieldPosition="0">
        <references count="5">
          <reference field="0" count="1" selected="0">
            <x v="75"/>
          </reference>
          <reference field="1" count="1" selected="0">
            <x v="550"/>
          </reference>
          <reference field="2" count="1" selected="0">
            <x v="551"/>
          </reference>
          <reference field="3" count="1" selected="0">
            <x v="553"/>
          </reference>
          <reference field="4" count="1">
            <x v="556"/>
          </reference>
        </references>
      </pivotArea>
    </format>
    <format dxfId="1428">
      <pivotArea dataOnly="0" labelOnly="1" fieldPosition="0">
        <references count="5">
          <reference field="0" count="1" selected="0">
            <x v="76"/>
          </reference>
          <reference field="1" count="1" selected="0">
            <x v="551"/>
          </reference>
          <reference field="2" count="1" selected="0">
            <x v="552"/>
          </reference>
          <reference field="3" count="1" selected="0">
            <x v="554"/>
          </reference>
          <reference field="4" count="1">
            <x v="557"/>
          </reference>
        </references>
      </pivotArea>
    </format>
    <format dxfId="1427">
      <pivotArea dataOnly="0" labelOnly="1" fieldPosition="0">
        <references count="5">
          <reference field="0" count="1" selected="0">
            <x v="77"/>
          </reference>
          <reference field="1" count="1" selected="0">
            <x v="552"/>
          </reference>
          <reference field="2" count="1" selected="0">
            <x v="553"/>
          </reference>
          <reference field="3" count="1" selected="0">
            <x v="555"/>
          </reference>
          <reference field="4" count="1">
            <x v="558"/>
          </reference>
        </references>
      </pivotArea>
    </format>
    <format dxfId="1426">
      <pivotArea dataOnly="0" labelOnly="1" fieldPosition="0">
        <references count="5">
          <reference field="0" count="1" selected="0">
            <x v="78"/>
          </reference>
          <reference field="1" count="1" selected="0">
            <x v="553"/>
          </reference>
          <reference field="2" count="1" selected="0">
            <x v="554"/>
          </reference>
          <reference field="3" count="1" selected="0">
            <x v="556"/>
          </reference>
          <reference field="4" count="1">
            <x v="559"/>
          </reference>
        </references>
      </pivotArea>
    </format>
    <format dxfId="1425">
      <pivotArea dataOnly="0" labelOnly="1" fieldPosition="0">
        <references count="5">
          <reference field="0" count="1" selected="0">
            <x v="79"/>
          </reference>
          <reference field="1" count="1" selected="0">
            <x v="554"/>
          </reference>
          <reference field="2" count="1" selected="0">
            <x v="555"/>
          </reference>
          <reference field="3" count="1" selected="0">
            <x v="557"/>
          </reference>
          <reference field="4" count="1">
            <x v="560"/>
          </reference>
        </references>
      </pivotArea>
    </format>
    <format dxfId="1424">
      <pivotArea dataOnly="0" labelOnly="1" fieldPosition="0">
        <references count="5">
          <reference field="0" count="1" selected="0">
            <x v="80"/>
          </reference>
          <reference field="1" count="1" selected="0">
            <x v="555"/>
          </reference>
          <reference field="2" count="1" selected="0">
            <x v="556"/>
          </reference>
          <reference field="3" count="1" selected="0">
            <x v="558"/>
          </reference>
          <reference field="4" count="1">
            <x v="561"/>
          </reference>
        </references>
      </pivotArea>
    </format>
    <format dxfId="1423">
      <pivotArea dataOnly="0" labelOnly="1" fieldPosition="0">
        <references count="5">
          <reference field="0" count="1" selected="0">
            <x v="81"/>
          </reference>
          <reference field="1" count="1" selected="0">
            <x v="556"/>
          </reference>
          <reference field="2" count="1" selected="0">
            <x v="557"/>
          </reference>
          <reference field="3" count="1" selected="0">
            <x v="559"/>
          </reference>
          <reference field="4" count="1">
            <x v="562"/>
          </reference>
        </references>
      </pivotArea>
    </format>
    <format dxfId="1422">
      <pivotArea dataOnly="0" labelOnly="1" fieldPosition="0">
        <references count="5">
          <reference field="0" count="1" selected="0">
            <x v="82"/>
          </reference>
          <reference field="1" count="1" selected="0">
            <x v="557"/>
          </reference>
          <reference field="2" count="1" selected="0">
            <x v="558"/>
          </reference>
          <reference field="3" count="1" selected="0">
            <x v="560"/>
          </reference>
          <reference field="4" count="1">
            <x v="563"/>
          </reference>
        </references>
      </pivotArea>
    </format>
    <format dxfId="1421">
      <pivotArea dataOnly="0" labelOnly="1" fieldPosition="0">
        <references count="5">
          <reference field="0" count="1" selected="0">
            <x v="83"/>
          </reference>
          <reference field="1" count="1" selected="0">
            <x v="558"/>
          </reference>
          <reference field="2" count="1" selected="0">
            <x v="559"/>
          </reference>
          <reference field="3" count="1" selected="0">
            <x v="561"/>
          </reference>
          <reference field="4" count="1">
            <x v="564"/>
          </reference>
        </references>
      </pivotArea>
    </format>
    <format dxfId="1420">
      <pivotArea dataOnly="0" labelOnly="1" fieldPosition="0">
        <references count="5">
          <reference field="0" count="1" selected="0">
            <x v="84"/>
          </reference>
          <reference field="1" count="1" selected="0">
            <x v="559"/>
          </reference>
          <reference field="2" count="1" selected="0">
            <x v="560"/>
          </reference>
          <reference field="3" count="1" selected="0">
            <x v="562"/>
          </reference>
          <reference field="4" count="1">
            <x v="565"/>
          </reference>
        </references>
      </pivotArea>
    </format>
    <format dxfId="1419">
      <pivotArea dataOnly="0" labelOnly="1" fieldPosition="0">
        <references count="5">
          <reference field="0" count="1" selected="0">
            <x v="85"/>
          </reference>
          <reference field="1" count="1" selected="0">
            <x v="560"/>
          </reference>
          <reference field="2" count="1" selected="0">
            <x v="561"/>
          </reference>
          <reference field="3" count="1" selected="0">
            <x v="563"/>
          </reference>
          <reference field="4" count="1">
            <x v="566"/>
          </reference>
        </references>
      </pivotArea>
    </format>
    <format dxfId="1418">
      <pivotArea dataOnly="0" labelOnly="1" fieldPosition="0">
        <references count="5">
          <reference field="0" count="1" selected="0">
            <x v="86"/>
          </reference>
          <reference field="1" count="1" selected="0">
            <x v="561"/>
          </reference>
          <reference field="2" count="1" selected="0">
            <x v="562"/>
          </reference>
          <reference field="3" count="1" selected="0">
            <x v="564"/>
          </reference>
          <reference field="4" count="1">
            <x v="567"/>
          </reference>
        </references>
      </pivotArea>
    </format>
    <format dxfId="1417">
      <pivotArea dataOnly="0" labelOnly="1" fieldPosition="0">
        <references count="5">
          <reference field="0" count="1" selected="0">
            <x v="87"/>
          </reference>
          <reference field="1" count="1" selected="0">
            <x v="562"/>
          </reference>
          <reference field="2" count="1" selected="0">
            <x v="563"/>
          </reference>
          <reference field="3" count="1" selected="0">
            <x v="565"/>
          </reference>
          <reference field="4" count="1">
            <x v="568"/>
          </reference>
        </references>
      </pivotArea>
    </format>
    <format dxfId="1416">
      <pivotArea dataOnly="0" labelOnly="1" fieldPosition="0">
        <references count="5">
          <reference field="0" count="1" selected="0">
            <x v="88"/>
          </reference>
          <reference field="1" count="1" selected="0">
            <x v="563"/>
          </reference>
          <reference field="2" count="1" selected="0">
            <x v="564"/>
          </reference>
          <reference field="3" count="1" selected="0">
            <x v="566"/>
          </reference>
          <reference field="4" count="1">
            <x v="569"/>
          </reference>
        </references>
      </pivotArea>
    </format>
    <format dxfId="1415">
      <pivotArea dataOnly="0" labelOnly="1" fieldPosition="0">
        <references count="5">
          <reference field="0" count="1" selected="0">
            <x v="89"/>
          </reference>
          <reference field="1" count="1" selected="0">
            <x v="564"/>
          </reference>
          <reference field="2" count="1" selected="0">
            <x v="565"/>
          </reference>
          <reference field="3" count="1" selected="0">
            <x v="567"/>
          </reference>
          <reference field="4" count="1">
            <x v="570"/>
          </reference>
        </references>
      </pivotArea>
    </format>
    <format dxfId="1414">
      <pivotArea dataOnly="0" labelOnly="1" fieldPosition="0">
        <references count="5">
          <reference field="0" count="1" selected="0">
            <x v="90"/>
          </reference>
          <reference field="1" count="1" selected="0">
            <x v="565"/>
          </reference>
          <reference field="2" count="1" selected="0">
            <x v="566"/>
          </reference>
          <reference field="3" count="1" selected="0">
            <x v="568"/>
          </reference>
          <reference field="4" count="1">
            <x v="571"/>
          </reference>
        </references>
      </pivotArea>
    </format>
    <format dxfId="1413">
      <pivotArea dataOnly="0" labelOnly="1" fieldPosition="0">
        <references count="5">
          <reference field="0" count="1" selected="0">
            <x v="91"/>
          </reference>
          <reference field="1" count="1" selected="0">
            <x v="566"/>
          </reference>
          <reference field="2" count="1" selected="0">
            <x v="567"/>
          </reference>
          <reference field="3" count="1" selected="0">
            <x v="569"/>
          </reference>
          <reference field="4" count="1">
            <x v="572"/>
          </reference>
        </references>
      </pivotArea>
    </format>
    <format dxfId="1412">
      <pivotArea dataOnly="0" labelOnly="1" fieldPosition="0">
        <references count="5">
          <reference field="0" count="1" selected="0">
            <x v="92"/>
          </reference>
          <reference field="1" count="1" selected="0">
            <x v="567"/>
          </reference>
          <reference field="2" count="1" selected="0">
            <x v="568"/>
          </reference>
          <reference field="3" count="1" selected="0">
            <x v="570"/>
          </reference>
          <reference field="4" count="1">
            <x v="573"/>
          </reference>
        </references>
      </pivotArea>
    </format>
    <format dxfId="1411">
      <pivotArea dataOnly="0" labelOnly="1" fieldPosition="0">
        <references count="5">
          <reference field="0" count="1" selected="0">
            <x v="93"/>
          </reference>
          <reference field="1" count="1" selected="0">
            <x v="568"/>
          </reference>
          <reference field="2" count="1" selected="0">
            <x v="569"/>
          </reference>
          <reference field="3" count="1" selected="0">
            <x v="571"/>
          </reference>
          <reference field="4" count="1">
            <x v="574"/>
          </reference>
        </references>
      </pivotArea>
    </format>
    <format dxfId="1410">
      <pivotArea dataOnly="0" labelOnly="1" fieldPosition="0">
        <references count="5">
          <reference field="0" count="1" selected="0">
            <x v="94"/>
          </reference>
          <reference field="1" count="1" selected="0">
            <x v="569"/>
          </reference>
          <reference field="2" count="1" selected="0">
            <x v="570"/>
          </reference>
          <reference field="3" count="1" selected="0">
            <x v="572"/>
          </reference>
          <reference field="4" count="1">
            <x v="575"/>
          </reference>
        </references>
      </pivotArea>
    </format>
    <format dxfId="1409">
      <pivotArea dataOnly="0" labelOnly="1" fieldPosition="0">
        <references count="5">
          <reference field="0" count="1" selected="0">
            <x v="95"/>
          </reference>
          <reference field="1" count="1" selected="0">
            <x v="570"/>
          </reference>
          <reference field="2" count="1" selected="0">
            <x v="571"/>
          </reference>
          <reference field="3" count="1" selected="0">
            <x v="573"/>
          </reference>
          <reference field="4" count="1">
            <x v="576"/>
          </reference>
        </references>
      </pivotArea>
    </format>
    <format dxfId="1408">
      <pivotArea dataOnly="0" labelOnly="1" fieldPosition="0">
        <references count="5">
          <reference field="0" count="1" selected="0">
            <x v="96"/>
          </reference>
          <reference field="1" count="1" selected="0">
            <x v="571"/>
          </reference>
          <reference field="2" count="1" selected="0">
            <x v="572"/>
          </reference>
          <reference field="3" count="1" selected="0">
            <x v="574"/>
          </reference>
          <reference field="4" count="1">
            <x v="577"/>
          </reference>
        </references>
      </pivotArea>
    </format>
    <format dxfId="1407">
      <pivotArea dataOnly="0" labelOnly="1" fieldPosition="0">
        <references count="5">
          <reference field="0" count="1" selected="0">
            <x v="97"/>
          </reference>
          <reference field="1" count="1" selected="0">
            <x v="572"/>
          </reference>
          <reference field="2" count="1" selected="0">
            <x v="573"/>
          </reference>
          <reference field="3" count="1" selected="0">
            <x v="575"/>
          </reference>
          <reference field="4" count="1">
            <x v="578"/>
          </reference>
        </references>
      </pivotArea>
    </format>
    <format dxfId="1406">
      <pivotArea dataOnly="0" labelOnly="1" fieldPosition="0">
        <references count="5">
          <reference field="0" count="1" selected="0">
            <x v="98"/>
          </reference>
          <reference field="1" count="1" selected="0">
            <x v="573"/>
          </reference>
          <reference field="2" count="1" selected="0">
            <x v="574"/>
          </reference>
          <reference field="3" count="1" selected="0">
            <x v="576"/>
          </reference>
          <reference field="4" count="1">
            <x v="579"/>
          </reference>
        </references>
      </pivotArea>
    </format>
    <format dxfId="1405">
      <pivotArea dataOnly="0" labelOnly="1" fieldPosition="0">
        <references count="5">
          <reference field="0" count="1" selected="0">
            <x v="99"/>
          </reference>
          <reference field="1" count="1" selected="0">
            <x v="574"/>
          </reference>
          <reference field="2" count="1" selected="0">
            <x v="575"/>
          </reference>
          <reference field="3" count="1" selected="0">
            <x v="577"/>
          </reference>
          <reference field="4" count="1">
            <x v="580"/>
          </reference>
        </references>
      </pivotArea>
    </format>
    <format dxfId="1404">
      <pivotArea dataOnly="0" labelOnly="1" fieldPosition="0">
        <references count="5">
          <reference field="0" count="1" selected="0">
            <x v="100"/>
          </reference>
          <reference field="1" count="1" selected="0">
            <x v="575"/>
          </reference>
          <reference field="2" count="1" selected="0">
            <x v="576"/>
          </reference>
          <reference field="3" count="1" selected="0">
            <x v="578"/>
          </reference>
          <reference field="4" count="1">
            <x v="581"/>
          </reference>
        </references>
      </pivotArea>
    </format>
    <format dxfId="1403">
      <pivotArea dataOnly="0" labelOnly="1" fieldPosition="0">
        <references count="5">
          <reference field="0" count="1" selected="0">
            <x v="101"/>
          </reference>
          <reference field="1" count="1" selected="0">
            <x v="576"/>
          </reference>
          <reference field="2" count="1" selected="0">
            <x v="577"/>
          </reference>
          <reference field="3" count="1" selected="0">
            <x v="579"/>
          </reference>
          <reference field="4" count="1">
            <x v="582"/>
          </reference>
        </references>
      </pivotArea>
    </format>
    <format dxfId="1402">
      <pivotArea dataOnly="0" labelOnly="1" fieldPosition="0">
        <references count="5">
          <reference field="0" count="1" selected="0">
            <x v="102"/>
          </reference>
          <reference field="1" count="1" selected="0">
            <x v="577"/>
          </reference>
          <reference field="2" count="1" selected="0">
            <x v="578"/>
          </reference>
          <reference field="3" count="1" selected="0">
            <x v="580"/>
          </reference>
          <reference field="4" count="1">
            <x v="583"/>
          </reference>
        </references>
      </pivotArea>
    </format>
    <format dxfId="1401">
      <pivotArea dataOnly="0" labelOnly="1" fieldPosition="0">
        <references count="5">
          <reference field="0" count="1" selected="0">
            <x v="103"/>
          </reference>
          <reference field="1" count="1" selected="0">
            <x v="578"/>
          </reference>
          <reference field="2" count="1" selected="0">
            <x v="579"/>
          </reference>
          <reference field="3" count="1" selected="0">
            <x v="581"/>
          </reference>
          <reference field="4" count="1">
            <x v="584"/>
          </reference>
        </references>
      </pivotArea>
    </format>
    <format dxfId="1400">
      <pivotArea dataOnly="0" labelOnly="1" fieldPosition="0">
        <references count="5">
          <reference field="0" count="1" selected="0">
            <x v="104"/>
          </reference>
          <reference field="1" count="1" selected="0">
            <x v="579"/>
          </reference>
          <reference field="2" count="1" selected="0">
            <x v="580"/>
          </reference>
          <reference field="3" count="1" selected="0">
            <x v="582"/>
          </reference>
          <reference field="4" count="1">
            <x v="585"/>
          </reference>
        </references>
      </pivotArea>
    </format>
    <format dxfId="1399">
      <pivotArea dataOnly="0" labelOnly="1" fieldPosition="0">
        <references count="5">
          <reference field="0" count="1" selected="0">
            <x v="105"/>
          </reference>
          <reference field="1" count="1" selected="0">
            <x v="580"/>
          </reference>
          <reference field="2" count="1" selected="0">
            <x v="581"/>
          </reference>
          <reference field="3" count="1" selected="0">
            <x v="583"/>
          </reference>
          <reference field="4" count="1">
            <x v="586"/>
          </reference>
        </references>
      </pivotArea>
    </format>
    <format dxfId="1398">
      <pivotArea dataOnly="0" labelOnly="1" fieldPosition="0">
        <references count="5">
          <reference field="0" count="1" selected="0">
            <x v="106"/>
          </reference>
          <reference field="1" count="1" selected="0">
            <x v="581"/>
          </reference>
          <reference field="2" count="1" selected="0">
            <x v="582"/>
          </reference>
          <reference field="3" count="1" selected="0">
            <x v="584"/>
          </reference>
          <reference field="4" count="1">
            <x v="587"/>
          </reference>
        </references>
      </pivotArea>
    </format>
    <format dxfId="1397">
      <pivotArea dataOnly="0" labelOnly="1" fieldPosition="0">
        <references count="5">
          <reference field="0" count="1" selected="0">
            <x v="107"/>
          </reference>
          <reference field="1" count="1" selected="0">
            <x v="582"/>
          </reference>
          <reference field="2" count="1" selected="0">
            <x v="583"/>
          </reference>
          <reference field="3" count="1" selected="0">
            <x v="585"/>
          </reference>
          <reference field="4" count="1">
            <x v="588"/>
          </reference>
        </references>
      </pivotArea>
    </format>
    <format dxfId="1396">
      <pivotArea dataOnly="0" labelOnly="1" fieldPosition="0">
        <references count="5">
          <reference field="0" count="1" selected="0">
            <x v="108"/>
          </reference>
          <reference field="1" count="1" selected="0">
            <x v="583"/>
          </reference>
          <reference field="2" count="1" selected="0">
            <x v="584"/>
          </reference>
          <reference field="3" count="1" selected="0">
            <x v="586"/>
          </reference>
          <reference field="4" count="1">
            <x v="589"/>
          </reference>
        </references>
      </pivotArea>
    </format>
    <format dxfId="1395">
      <pivotArea dataOnly="0" labelOnly="1" fieldPosition="0">
        <references count="5">
          <reference field="0" count="1" selected="0">
            <x v="109"/>
          </reference>
          <reference field="1" count="1" selected="0">
            <x v="584"/>
          </reference>
          <reference field="2" count="1" selected="0">
            <x v="585"/>
          </reference>
          <reference field="3" count="1" selected="0">
            <x v="587"/>
          </reference>
          <reference field="4" count="1">
            <x v="590"/>
          </reference>
        </references>
      </pivotArea>
    </format>
    <format dxfId="1394">
      <pivotArea dataOnly="0" labelOnly="1" fieldPosition="0">
        <references count="5">
          <reference field="0" count="1" selected="0">
            <x v="110"/>
          </reference>
          <reference field="1" count="1" selected="0">
            <x v="585"/>
          </reference>
          <reference field="2" count="1" selected="0">
            <x v="586"/>
          </reference>
          <reference field="3" count="1" selected="0">
            <x v="588"/>
          </reference>
          <reference field="4" count="1">
            <x v="591"/>
          </reference>
        </references>
      </pivotArea>
    </format>
    <format dxfId="1393">
      <pivotArea dataOnly="0" labelOnly="1" fieldPosition="0">
        <references count="5">
          <reference field="0" count="1" selected="0">
            <x v="111"/>
          </reference>
          <reference field="1" count="1" selected="0">
            <x v="586"/>
          </reference>
          <reference field="2" count="1" selected="0">
            <x v="587"/>
          </reference>
          <reference field="3" count="1" selected="0">
            <x v="589"/>
          </reference>
          <reference field="4" count="1">
            <x v="592"/>
          </reference>
        </references>
      </pivotArea>
    </format>
    <format dxfId="1392">
      <pivotArea dataOnly="0" labelOnly="1" fieldPosition="0">
        <references count="5">
          <reference field="0" count="1" selected="0">
            <x v="112"/>
          </reference>
          <reference field="1" count="1" selected="0">
            <x v="587"/>
          </reference>
          <reference field="2" count="1" selected="0">
            <x v="588"/>
          </reference>
          <reference field="3" count="1" selected="0">
            <x v="590"/>
          </reference>
          <reference field="4" count="1">
            <x v="593"/>
          </reference>
        </references>
      </pivotArea>
    </format>
    <format dxfId="1391">
      <pivotArea dataOnly="0" labelOnly="1" fieldPosition="0">
        <references count="5">
          <reference field="0" count="1" selected="0">
            <x v="113"/>
          </reference>
          <reference field="1" count="1" selected="0">
            <x v="588"/>
          </reference>
          <reference field="2" count="1" selected="0">
            <x v="589"/>
          </reference>
          <reference field="3" count="1" selected="0">
            <x v="591"/>
          </reference>
          <reference field="4" count="1">
            <x v="594"/>
          </reference>
        </references>
      </pivotArea>
    </format>
    <format dxfId="1390">
      <pivotArea dataOnly="0" labelOnly="1" fieldPosition="0">
        <references count="5">
          <reference field="0" count="1" selected="0">
            <x v="114"/>
          </reference>
          <reference field="1" count="1" selected="0">
            <x v="589"/>
          </reference>
          <reference field="2" count="1" selected="0">
            <x v="590"/>
          </reference>
          <reference field="3" count="1" selected="0">
            <x v="592"/>
          </reference>
          <reference field="4" count="1">
            <x v="595"/>
          </reference>
        </references>
      </pivotArea>
    </format>
    <format dxfId="1389">
      <pivotArea dataOnly="0" labelOnly="1" fieldPosition="0">
        <references count="5">
          <reference field="0" count="1" selected="0">
            <x v="115"/>
          </reference>
          <reference field="1" count="1" selected="0">
            <x v="590"/>
          </reference>
          <reference field="2" count="1" selected="0">
            <x v="591"/>
          </reference>
          <reference field="3" count="1" selected="0">
            <x v="593"/>
          </reference>
          <reference field="4" count="1">
            <x v="596"/>
          </reference>
        </references>
      </pivotArea>
    </format>
    <format dxfId="1388">
      <pivotArea dataOnly="0" labelOnly="1" fieldPosition="0">
        <references count="5">
          <reference field="0" count="1" selected="0">
            <x v="116"/>
          </reference>
          <reference field="1" count="1" selected="0">
            <x v="591"/>
          </reference>
          <reference field="2" count="1" selected="0">
            <x v="592"/>
          </reference>
          <reference field="3" count="1" selected="0">
            <x v="594"/>
          </reference>
          <reference field="4" count="1">
            <x v="597"/>
          </reference>
        </references>
      </pivotArea>
    </format>
    <format dxfId="1387">
      <pivotArea dataOnly="0" labelOnly="1" fieldPosition="0">
        <references count="5">
          <reference field="0" count="1" selected="0">
            <x v="117"/>
          </reference>
          <reference field="1" count="1" selected="0">
            <x v="592"/>
          </reference>
          <reference field="2" count="1" selected="0">
            <x v="593"/>
          </reference>
          <reference field="3" count="1" selected="0">
            <x v="595"/>
          </reference>
          <reference field="4" count="1">
            <x v="598"/>
          </reference>
        </references>
      </pivotArea>
    </format>
    <format dxfId="1386">
      <pivotArea dataOnly="0" labelOnly="1" fieldPosition="0">
        <references count="5">
          <reference field="0" count="1" selected="0">
            <x v="118"/>
          </reference>
          <reference field="1" count="1" selected="0">
            <x v="593"/>
          </reference>
          <reference field="2" count="1" selected="0">
            <x v="594"/>
          </reference>
          <reference field="3" count="1" selected="0">
            <x v="596"/>
          </reference>
          <reference field="4" count="1">
            <x v="599"/>
          </reference>
        </references>
      </pivotArea>
    </format>
    <format dxfId="1385">
      <pivotArea dataOnly="0" labelOnly="1" fieldPosition="0">
        <references count="5">
          <reference field="0" count="1" selected="0">
            <x v="119"/>
          </reference>
          <reference field="1" count="1" selected="0">
            <x v="594"/>
          </reference>
          <reference field="2" count="1" selected="0">
            <x v="595"/>
          </reference>
          <reference field="3" count="1" selected="0">
            <x v="597"/>
          </reference>
          <reference field="4" count="1">
            <x v="600"/>
          </reference>
        </references>
      </pivotArea>
    </format>
    <format dxfId="1384">
      <pivotArea dataOnly="0" labelOnly="1" fieldPosition="0">
        <references count="5">
          <reference field="0" count="1" selected="0">
            <x v="120"/>
          </reference>
          <reference field="1" count="1" selected="0">
            <x v="595"/>
          </reference>
          <reference field="2" count="1" selected="0">
            <x v="596"/>
          </reference>
          <reference field="3" count="1" selected="0">
            <x v="598"/>
          </reference>
          <reference field="4" count="1">
            <x v="601"/>
          </reference>
        </references>
      </pivotArea>
    </format>
    <format dxfId="1383">
      <pivotArea dataOnly="0" labelOnly="1" fieldPosition="0">
        <references count="5">
          <reference field="0" count="1" selected="0">
            <x v="121"/>
          </reference>
          <reference field="1" count="1" selected="0">
            <x v="596"/>
          </reference>
          <reference field="2" count="1" selected="0">
            <x v="597"/>
          </reference>
          <reference field="3" count="1" selected="0">
            <x v="599"/>
          </reference>
          <reference field="4" count="1">
            <x v="602"/>
          </reference>
        </references>
      </pivotArea>
    </format>
    <format dxfId="1382">
      <pivotArea dataOnly="0" labelOnly="1" fieldPosition="0">
        <references count="5">
          <reference field="0" count="1" selected="0">
            <x v="122"/>
          </reference>
          <reference field="1" count="1" selected="0">
            <x v="597"/>
          </reference>
          <reference field="2" count="1" selected="0">
            <x v="598"/>
          </reference>
          <reference field="3" count="1" selected="0">
            <x v="600"/>
          </reference>
          <reference field="4" count="1">
            <x v="603"/>
          </reference>
        </references>
      </pivotArea>
    </format>
    <format dxfId="1381">
      <pivotArea dataOnly="0" labelOnly="1" fieldPosition="0">
        <references count="5">
          <reference field="0" count="1" selected="0">
            <x v="123"/>
          </reference>
          <reference field="1" count="1" selected="0">
            <x v="598"/>
          </reference>
          <reference field="2" count="1" selected="0">
            <x v="599"/>
          </reference>
          <reference field="3" count="1" selected="0">
            <x v="601"/>
          </reference>
          <reference field="4" count="1">
            <x v="604"/>
          </reference>
        </references>
      </pivotArea>
    </format>
    <format dxfId="1380">
      <pivotArea dataOnly="0" labelOnly="1" fieldPosition="0">
        <references count="5">
          <reference field="0" count="1" selected="0">
            <x v="124"/>
          </reference>
          <reference field="1" count="1" selected="0">
            <x v="599"/>
          </reference>
          <reference field="2" count="1" selected="0">
            <x v="600"/>
          </reference>
          <reference field="3" count="1" selected="0">
            <x v="602"/>
          </reference>
          <reference field="4" count="1">
            <x v="605"/>
          </reference>
        </references>
      </pivotArea>
    </format>
    <format dxfId="1379">
      <pivotArea dataOnly="0" labelOnly="1" fieldPosition="0">
        <references count="5">
          <reference field="0" count="1" selected="0">
            <x v="125"/>
          </reference>
          <reference field="1" count="1" selected="0">
            <x v="600"/>
          </reference>
          <reference field="2" count="1" selected="0">
            <x v="601"/>
          </reference>
          <reference field="3" count="1" selected="0">
            <x v="603"/>
          </reference>
          <reference field="4" count="1">
            <x v="606"/>
          </reference>
        </references>
      </pivotArea>
    </format>
    <format dxfId="1378">
      <pivotArea dataOnly="0" labelOnly="1" fieldPosition="0">
        <references count="5">
          <reference field="0" count="1" selected="0">
            <x v="126"/>
          </reference>
          <reference field="1" count="1" selected="0">
            <x v="601"/>
          </reference>
          <reference field="2" count="1" selected="0">
            <x v="602"/>
          </reference>
          <reference field="3" count="1" selected="0">
            <x v="604"/>
          </reference>
          <reference field="4" count="1">
            <x v="607"/>
          </reference>
        </references>
      </pivotArea>
    </format>
    <format dxfId="1377">
      <pivotArea dataOnly="0" labelOnly="1" fieldPosition="0">
        <references count="5">
          <reference field="0" count="1" selected="0">
            <x v="127"/>
          </reference>
          <reference field="1" count="1" selected="0">
            <x v="602"/>
          </reference>
          <reference field="2" count="1" selected="0">
            <x v="603"/>
          </reference>
          <reference field="3" count="1" selected="0">
            <x v="605"/>
          </reference>
          <reference field="4" count="1">
            <x v="608"/>
          </reference>
        </references>
      </pivotArea>
    </format>
    <format dxfId="1376">
      <pivotArea dataOnly="0" labelOnly="1" fieldPosition="0">
        <references count="5">
          <reference field="0" count="1" selected="0">
            <x v="128"/>
          </reference>
          <reference field="1" count="1" selected="0">
            <x v="603"/>
          </reference>
          <reference field="2" count="1" selected="0">
            <x v="604"/>
          </reference>
          <reference field="3" count="1" selected="0">
            <x v="606"/>
          </reference>
          <reference field="4" count="1">
            <x v="609"/>
          </reference>
        </references>
      </pivotArea>
    </format>
    <format dxfId="1375">
      <pivotArea dataOnly="0" labelOnly="1" fieldPosition="0">
        <references count="5">
          <reference field="0" count="1" selected="0">
            <x v="129"/>
          </reference>
          <reference field="1" count="1" selected="0">
            <x v="604"/>
          </reference>
          <reference field="2" count="1" selected="0">
            <x v="605"/>
          </reference>
          <reference field="3" count="1" selected="0">
            <x v="607"/>
          </reference>
          <reference field="4" count="1">
            <x v="610"/>
          </reference>
        </references>
      </pivotArea>
    </format>
    <format dxfId="1374">
      <pivotArea dataOnly="0" labelOnly="1" fieldPosition="0">
        <references count="5">
          <reference field="0" count="1" selected="0">
            <x v="130"/>
          </reference>
          <reference field="1" count="1" selected="0">
            <x v="605"/>
          </reference>
          <reference field="2" count="1" selected="0">
            <x v="606"/>
          </reference>
          <reference field="3" count="1" selected="0">
            <x v="608"/>
          </reference>
          <reference field="4" count="1">
            <x v="611"/>
          </reference>
        </references>
      </pivotArea>
    </format>
    <format dxfId="1373">
      <pivotArea dataOnly="0" labelOnly="1" fieldPosition="0">
        <references count="5">
          <reference field="0" count="1" selected="0">
            <x v="131"/>
          </reference>
          <reference field="1" count="1" selected="0">
            <x v="606"/>
          </reference>
          <reference field="2" count="1" selected="0">
            <x v="607"/>
          </reference>
          <reference field="3" count="1" selected="0">
            <x v="609"/>
          </reference>
          <reference field="4" count="1">
            <x v="612"/>
          </reference>
        </references>
      </pivotArea>
    </format>
    <format dxfId="1372">
      <pivotArea dataOnly="0" labelOnly="1" fieldPosition="0">
        <references count="5">
          <reference field="0" count="1" selected="0">
            <x v="132"/>
          </reference>
          <reference field="1" count="1" selected="0">
            <x v="607"/>
          </reference>
          <reference field="2" count="1" selected="0">
            <x v="608"/>
          </reference>
          <reference field="3" count="1" selected="0">
            <x v="610"/>
          </reference>
          <reference field="4" count="1">
            <x v="613"/>
          </reference>
        </references>
      </pivotArea>
    </format>
    <format dxfId="1371">
      <pivotArea dataOnly="0" labelOnly="1" fieldPosition="0">
        <references count="5">
          <reference field="0" count="1" selected="0">
            <x v="133"/>
          </reference>
          <reference field="1" count="1" selected="0">
            <x v="608"/>
          </reference>
          <reference field="2" count="1" selected="0">
            <x v="609"/>
          </reference>
          <reference field="3" count="1" selected="0">
            <x v="611"/>
          </reference>
          <reference field="4" count="1">
            <x v="614"/>
          </reference>
        </references>
      </pivotArea>
    </format>
    <format dxfId="1370">
      <pivotArea dataOnly="0" labelOnly="1" fieldPosition="0">
        <references count="5">
          <reference field="0" count="1" selected="0">
            <x v="134"/>
          </reference>
          <reference field="1" count="1" selected="0">
            <x v="609"/>
          </reference>
          <reference field="2" count="1" selected="0">
            <x v="610"/>
          </reference>
          <reference field="3" count="1" selected="0">
            <x v="612"/>
          </reference>
          <reference field="4" count="1">
            <x v="615"/>
          </reference>
        </references>
      </pivotArea>
    </format>
    <format dxfId="1369">
      <pivotArea dataOnly="0" labelOnly="1" fieldPosition="0">
        <references count="5">
          <reference field="0" count="1" selected="0">
            <x v="135"/>
          </reference>
          <reference field="1" count="1" selected="0">
            <x v="610"/>
          </reference>
          <reference field="2" count="1" selected="0">
            <x v="611"/>
          </reference>
          <reference field="3" count="1" selected="0">
            <x v="613"/>
          </reference>
          <reference field="4" count="1">
            <x v="616"/>
          </reference>
        </references>
      </pivotArea>
    </format>
    <format dxfId="1368">
      <pivotArea dataOnly="0" labelOnly="1" fieldPosition="0">
        <references count="5">
          <reference field="0" count="1" selected="0">
            <x v="136"/>
          </reference>
          <reference field="1" count="1" selected="0">
            <x v="611"/>
          </reference>
          <reference field="2" count="1" selected="0">
            <x v="612"/>
          </reference>
          <reference field="3" count="1" selected="0">
            <x v="614"/>
          </reference>
          <reference field="4" count="1">
            <x v="617"/>
          </reference>
        </references>
      </pivotArea>
    </format>
    <format dxfId="1367">
      <pivotArea dataOnly="0" labelOnly="1" fieldPosition="0">
        <references count="5">
          <reference field="0" count="1" selected="0">
            <x v="137"/>
          </reference>
          <reference field="1" count="1" selected="0">
            <x v="612"/>
          </reference>
          <reference field="2" count="1" selected="0">
            <x v="613"/>
          </reference>
          <reference field="3" count="1" selected="0">
            <x v="615"/>
          </reference>
          <reference field="4" count="1">
            <x v="618"/>
          </reference>
        </references>
      </pivotArea>
    </format>
    <format dxfId="1366">
      <pivotArea dataOnly="0" labelOnly="1" fieldPosition="0">
        <references count="5">
          <reference field="0" count="1" selected="0">
            <x v="138"/>
          </reference>
          <reference field="1" count="1" selected="0">
            <x v="613"/>
          </reference>
          <reference field="2" count="1" selected="0">
            <x v="614"/>
          </reference>
          <reference field="3" count="1" selected="0">
            <x v="616"/>
          </reference>
          <reference field="4" count="1">
            <x v="619"/>
          </reference>
        </references>
      </pivotArea>
    </format>
    <format dxfId="1365">
      <pivotArea dataOnly="0" labelOnly="1" fieldPosition="0">
        <references count="5">
          <reference field="0" count="1" selected="0">
            <x v="139"/>
          </reference>
          <reference field="1" count="1" selected="0">
            <x v="614"/>
          </reference>
          <reference field="2" count="1" selected="0">
            <x v="615"/>
          </reference>
          <reference field="3" count="1" selected="0">
            <x v="617"/>
          </reference>
          <reference field="4" count="1">
            <x v="620"/>
          </reference>
        </references>
      </pivotArea>
    </format>
    <format dxfId="1364">
      <pivotArea dataOnly="0" labelOnly="1" fieldPosition="0">
        <references count="5">
          <reference field="0" count="1" selected="0">
            <x v="140"/>
          </reference>
          <reference field="1" count="1" selected="0">
            <x v="615"/>
          </reference>
          <reference field="2" count="1" selected="0">
            <x v="616"/>
          </reference>
          <reference field="3" count="1" selected="0">
            <x v="618"/>
          </reference>
          <reference field="4" count="1">
            <x v="621"/>
          </reference>
        </references>
      </pivotArea>
    </format>
    <format dxfId="1363">
      <pivotArea dataOnly="0" labelOnly="1" fieldPosition="0">
        <references count="5">
          <reference field="0" count="1" selected="0">
            <x v="141"/>
          </reference>
          <reference field="1" count="1" selected="0">
            <x v="616"/>
          </reference>
          <reference field="2" count="1" selected="0">
            <x v="617"/>
          </reference>
          <reference field="3" count="1" selected="0">
            <x v="619"/>
          </reference>
          <reference field="4" count="1">
            <x v="622"/>
          </reference>
        </references>
      </pivotArea>
    </format>
    <format dxfId="1362">
      <pivotArea dataOnly="0" labelOnly="1" fieldPosition="0">
        <references count="5">
          <reference field="0" count="1" selected="0">
            <x v="142"/>
          </reference>
          <reference field="1" count="1" selected="0">
            <x v="617"/>
          </reference>
          <reference field="2" count="1" selected="0">
            <x v="618"/>
          </reference>
          <reference field="3" count="1" selected="0">
            <x v="620"/>
          </reference>
          <reference field="4" count="1">
            <x v="623"/>
          </reference>
        </references>
      </pivotArea>
    </format>
    <format dxfId="1361">
      <pivotArea dataOnly="0" labelOnly="1" fieldPosition="0">
        <references count="5">
          <reference field="0" count="1" selected="0">
            <x v="143"/>
          </reference>
          <reference field="1" count="1" selected="0">
            <x v="618"/>
          </reference>
          <reference field="2" count="1" selected="0">
            <x v="619"/>
          </reference>
          <reference field="3" count="1" selected="0">
            <x v="621"/>
          </reference>
          <reference field="4" count="1">
            <x v="624"/>
          </reference>
        </references>
      </pivotArea>
    </format>
    <format dxfId="1360">
      <pivotArea dataOnly="0" labelOnly="1" fieldPosition="0">
        <references count="5">
          <reference field="0" count="1" selected="0">
            <x v="144"/>
          </reference>
          <reference field="1" count="1" selected="0">
            <x v="619"/>
          </reference>
          <reference field="2" count="1" selected="0">
            <x v="620"/>
          </reference>
          <reference field="3" count="1" selected="0">
            <x v="622"/>
          </reference>
          <reference field="4" count="1">
            <x v="625"/>
          </reference>
        </references>
      </pivotArea>
    </format>
    <format dxfId="1359">
      <pivotArea dataOnly="0" labelOnly="1" fieldPosition="0">
        <references count="5">
          <reference field="0" count="1" selected="0">
            <x v="145"/>
          </reference>
          <reference field="1" count="1" selected="0">
            <x v="620"/>
          </reference>
          <reference field="2" count="1" selected="0">
            <x v="621"/>
          </reference>
          <reference field="3" count="1" selected="0">
            <x v="623"/>
          </reference>
          <reference field="4" count="1">
            <x v="626"/>
          </reference>
        </references>
      </pivotArea>
    </format>
    <format dxfId="1358">
      <pivotArea dataOnly="0" labelOnly="1" fieldPosition="0">
        <references count="5">
          <reference field="0" count="1" selected="0">
            <x v="146"/>
          </reference>
          <reference field="1" count="1" selected="0">
            <x v="621"/>
          </reference>
          <reference field="2" count="1" selected="0">
            <x v="622"/>
          </reference>
          <reference field="3" count="1" selected="0">
            <x v="624"/>
          </reference>
          <reference field="4" count="1">
            <x v="627"/>
          </reference>
        </references>
      </pivotArea>
    </format>
    <format dxfId="1357">
      <pivotArea dataOnly="0" labelOnly="1" fieldPosition="0">
        <references count="5">
          <reference field="0" count="1" selected="0">
            <x v="147"/>
          </reference>
          <reference field="1" count="1" selected="0">
            <x v="622"/>
          </reference>
          <reference field="2" count="1" selected="0">
            <x v="623"/>
          </reference>
          <reference field="3" count="1" selected="0">
            <x v="625"/>
          </reference>
          <reference field="4" count="1">
            <x v="628"/>
          </reference>
        </references>
      </pivotArea>
    </format>
    <format dxfId="1356">
      <pivotArea dataOnly="0" labelOnly="1" fieldPosition="0">
        <references count="5">
          <reference field="0" count="1" selected="0">
            <x v="148"/>
          </reference>
          <reference field="1" count="1" selected="0">
            <x v="623"/>
          </reference>
          <reference field="2" count="1" selected="0">
            <x v="624"/>
          </reference>
          <reference field="3" count="1" selected="0">
            <x v="626"/>
          </reference>
          <reference field="4" count="1">
            <x v="629"/>
          </reference>
        </references>
      </pivotArea>
    </format>
    <format dxfId="1355">
      <pivotArea dataOnly="0" labelOnly="1" fieldPosition="0">
        <references count="5">
          <reference field="0" count="1" selected="0">
            <x v="149"/>
          </reference>
          <reference field="1" count="1" selected="0">
            <x v="624"/>
          </reference>
          <reference field="2" count="1" selected="0">
            <x v="625"/>
          </reference>
          <reference field="3" count="1" selected="0">
            <x v="627"/>
          </reference>
          <reference field="4" count="1">
            <x v="630"/>
          </reference>
        </references>
      </pivotArea>
    </format>
    <format dxfId="1354">
      <pivotArea dataOnly="0" labelOnly="1" fieldPosition="0">
        <references count="5">
          <reference field="0" count="1" selected="0">
            <x v="150"/>
          </reference>
          <reference field="1" count="1" selected="0">
            <x v="625"/>
          </reference>
          <reference field="2" count="1" selected="0">
            <x v="626"/>
          </reference>
          <reference field="3" count="1" selected="0">
            <x v="628"/>
          </reference>
          <reference field="4" count="1">
            <x v="631"/>
          </reference>
        </references>
      </pivotArea>
    </format>
    <format dxfId="1353">
      <pivotArea dataOnly="0" labelOnly="1" fieldPosition="0">
        <references count="5">
          <reference field="0" count="1" selected="0">
            <x v="151"/>
          </reference>
          <reference field="1" count="1" selected="0">
            <x v="626"/>
          </reference>
          <reference field="2" count="1" selected="0">
            <x v="627"/>
          </reference>
          <reference field="3" count="1" selected="0">
            <x v="629"/>
          </reference>
          <reference field="4" count="1">
            <x v="632"/>
          </reference>
        </references>
      </pivotArea>
    </format>
    <format dxfId="1352">
      <pivotArea dataOnly="0" labelOnly="1" fieldPosition="0">
        <references count="5">
          <reference field="0" count="1" selected="0">
            <x v="152"/>
          </reference>
          <reference field="1" count="1" selected="0">
            <x v="627"/>
          </reference>
          <reference field="2" count="1" selected="0">
            <x v="628"/>
          </reference>
          <reference field="3" count="1" selected="0">
            <x v="630"/>
          </reference>
          <reference field="4" count="1">
            <x v="633"/>
          </reference>
        </references>
      </pivotArea>
    </format>
    <format dxfId="1351">
      <pivotArea dataOnly="0" labelOnly="1" fieldPosition="0">
        <references count="5">
          <reference field="0" count="1" selected="0">
            <x v="153"/>
          </reference>
          <reference field="1" count="1" selected="0">
            <x v="628"/>
          </reference>
          <reference field="2" count="1" selected="0">
            <x v="629"/>
          </reference>
          <reference field="3" count="1" selected="0">
            <x v="631"/>
          </reference>
          <reference field="4" count="1">
            <x v="634"/>
          </reference>
        </references>
      </pivotArea>
    </format>
    <format dxfId="1350">
      <pivotArea dataOnly="0" labelOnly="1" fieldPosition="0">
        <references count="5">
          <reference field="0" count="1" selected="0">
            <x v="154"/>
          </reference>
          <reference field="1" count="1" selected="0">
            <x v="629"/>
          </reference>
          <reference field="2" count="1" selected="0">
            <x v="630"/>
          </reference>
          <reference field="3" count="1" selected="0">
            <x v="632"/>
          </reference>
          <reference field="4" count="1">
            <x v="635"/>
          </reference>
        </references>
      </pivotArea>
    </format>
    <format dxfId="1349">
      <pivotArea dataOnly="0" labelOnly="1" fieldPosition="0">
        <references count="5">
          <reference field="0" count="1" selected="0">
            <x v="155"/>
          </reference>
          <reference field="1" count="1" selected="0">
            <x v="630"/>
          </reference>
          <reference field="2" count="1" selected="0">
            <x v="631"/>
          </reference>
          <reference field="3" count="1" selected="0">
            <x v="633"/>
          </reference>
          <reference field="4" count="1">
            <x v="636"/>
          </reference>
        </references>
      </pivotArea>
    </format>
    <format dxfId="1348">
      <pivotArea dataOnly="0" labelOnly="1" fieldPosition="0">
        <references count="5">
          <reference field="0" count="1" selected="0">
            <x v="156"/>
          </reference>
          <reference field="1" count="1" selected="0">
            <x v="631"/>
          </reference>
          <reference field="2" count="1" selected="0">
            <x v="632"/>
          </reference>
          <reference field="3" count="1" selected="0">
            <x v="634"/>
          </reference>
          <reference field="4" count="1">
            <x v="637"/>
          </reference>
        </references>
      </pivotArea>
    </format>
    <format dxfId="1347">
      <pivotArea dataOnly="0" labelOnly="1" fieldPosition="0">
        <references count="5">
          <reference field="0" count="1" selected="0">
            <x v="157"/>
          </reference>
          <reference field="1" count="1" selected="0">
            <x v="632"/>
          </reference>
          <reference field="2" count="1" selected="0">
            <x v="633"/>
          </reference>
          <reference field="3" count="1" selected="0">
            <x v="635"/>
          </reference>
          <reference field="4" count="1">
            <x v="638"/>
          </reference>
        </references>
      </pivotArea>
    </format>
    <format dxfId="1346">
      <pivotArea dataOnly="0" labelOnly="1" fieldPosition="0">
        <references count="5">
          <reference field="0" count="1" selected="0">
            <x v="158"/>
          </reference>
          <reference field="1" count="1" selected="0">
            <x v="633"/>
          </reference>
          <reference field="2" count="1" selected="0">
            <x v="634"/>
          </reference>
          <reference field="3" count="1" selected="0">
            <x v="636"/>
          </reference>
          <reference field="4" count="1">
            <x v="639"/>
          </reference>
        </references>
      </pivotArea>
    </format>
    <format dxfId="1345">
      <pivotArea dataOnly="0" labelOnly="1" fieldPosition="0">
        <references count="5">
          <reference field="0" count="1" selected="0">
            <x v="159"/>
          </reference>
          <reference field="1" count="1" selected="0">
            <x v="634"/>
          </reference>
          <reference field="2" count="1" selected="0">
            <x v="635"/>
          </reference>
          <reference field="3" count="1" selected="0">
            <x v="637"/>
          </reference>
          <reference field="4" count="1">
            <x v="640"/>
          </reference>
        </references>
      </pivotArea>
    </format>
    <format dxfId="1344">
      <pivotArea dataOnly="0" labelOnly="1" fieldPosition="0">
        <references count="5">
          <reference field="0" count="1" selected="0">
            <x v="160"/>
          </reference>
          <reference field="1" count="1" selected="0">
            <x v="635"/>
          </reference>
          <reference field="2" count="1" selected="0">
            <x v="636"/>
          </reference>
          <reference field="3" count="1" selected="0">
            <x v="638"/>
          </reference>
          <reference field="4" count="1">
            <x v="641"/>
          </reference>
        </references>
      </pivotArea>
    </format>
    <format dxfId="1343">
      <pivotArea dataOnly="0" labelOnly="1" fieldPosition="0">
        <references count="5">
          <reference field="0" count="1" selected="0">
            <x v="161"/>
          </reference>
          <reference field="1" count="1" selected="0">
            <x v="636"/>
          </reference>
          <reference field="2" count="1" selected="0">
            <x v="637"/>
          </reference>
          <reference field="3" count="1" selected="0">
            <x v="639"/>
          </reference>
          <reference field="4" count="1">
            <x v="642"/>
          </reference>
        </references>
      </pivotArea>
    </format>
    <format dxfId="1342">
      <pivotArea dataOnly="0" labelOnly="1" fieldPosition="0">
        <references count="5">
          <reference field="0" count="1" selected="0">
            <x v="162"/>
          </reference>
          <reference field="1" count="1" selected="0">
            <x v="637"/>
          </reference>
          <reference field="2" count="1" selected="0">
            <x v="638"/>
          </reference>
          <reference field="3" count="1" selected="0">
            <x v="640"/>
          </reference>
          <reference field="4" count="1">
            <x v="643"/>
          </reference>
        </references>
      </pivotArea>
    </format>
    <format dxfId="1341">
      <pivotArea dataOnly="0" labelOnly="1" fieldPosition="0">
        <references count="5">
          <reference field="0" count="1" selected="0">
            <x v="163"/>
          </reference>
          <reference field="1" count="1" selected="0">
            <x v="638"/>
          </reference>
          <reference field="2" count="1" selected="0">
            <x v="639"/>
          </reference>
          <reference field="3" count="1" selected="0">
            <x v="641"/>
          </reference>
          <reference field="4" count="1">
            <x v="644"/>
          </reference>
        </references>
      </pivotArea>
    </format>
    <format dxfId="1340">
      <pivotArea dataOnly="0" labelOnly="1" fieldPosition="0">
        <references count="5">
          <reference field="0" count="1" selected="0">
            <x v="164"/>
          </reference>
          <reference field="1" count="1" selected="0">
            <x v="639"/>
          </reference>
          <reference field="2" count="1" selected="0">
            <x v="640"/>
          </reference>
          <reference field="3" count="1" selected="0">
            <x v="642"/>
          </reference>
          <reference field="4" count="1">
            <x v="645"/>
          </reference>
        </references>
      </pivotArea>
    </format>
    <format dxfId="1339">
      <pivotArea dataOnly="0" labelOnly="1" fieldPosition="0">
        <references count="5">
          <reference field="0" count="1" selected="0">
            <x v="165"/>
          </reference>
          <reference field="1" count="1" selected="0">
            <x v="640"/>
          </reference>
          <reference field="2" count="1" selected="0">
            <x v="641"/>
          </reference>
          <reference field="3" count="1" selected="0">
            <x v="643"/>
          </reference>
          <reference field="4" count="1">
            <x v="646"/>
          </reference>
        </references>
      </pivotArea>
    </format>
    <format dxfId="1338">
      <pivotArea dataOnly="0" labelOnly="1" fieldPosition="0">
        <references count="5">
          <reference field="0" count="1" selected="0">
            <x v="166"/>
          </reference>
          <reference field="1" count="1" selected="0">
            <x v="641"/>
          </reference>
          <reference field="2" count="1" selected="0">
            <x v="642"/>
          </reference>
          <reference field="3" count="1" selected="0">
            <x v="644"/>
          </reference>
          <reference field="4" count="1">
            <x v="647"/>
          </reference>
        </references>
      </pivotArea>
    </format>
    <format dxfId="1337">
      <pivotArea dataOnly="0" labelOnly="1" fieldPosition="0">
        <references count="5">
          <reference field="0" count="1" selected="0">
            <x v="167"/>
          </reference>
          <reference field="1" count="1" selected="0">
            <x v="642"/>
          </reference>
          <reference field="2" count="1" selected="0">
            <x v="643"/>
          </reference>
          <reference field="3" count="1" selected="0">
            <x v="645"/>
          </reference>
          <reference field="4" count="1">
            <x v="648"/>
          </reference>
        </references>
      </pivotArea>
    </format>
    <format dxfId="1336">
      <pivotArea dataOnly="0" labelOnly="1" fieldPosition="0">
        <references count="5">
          <reference field="0" count="1" selected="0">
            <x v="168"/>
          </reference>
          <reference field="1" count="1" selected="0">
            <x v="643"/>
          </reference>
          <reference field="2" count="1" selected="0">
            <x v="644"/>
          </reference>
          <reference field="3" count="1" selected="0">
            <x v="646"/>
          </reference>
          <reference field="4" count="1">
            <x v="649"/>
          </reference>
        </references>
      </pivotArea>
    </format>
    <format dxfId="1335">
      <pivotArea dataOnly="0" labelOnly="1" fieldPosition="0">
        <references count="5">
          <reference field="0" count="1" selected="0">
            <x v="169"/>
          </reference>
          <reference field="1" count="1" selected="0">
            <x v="644"/>
          </reference>
          <reference field="2" count="1" selected="0">
            <x v="645"/>
          </reference>
          <reference field="3" count="1" selected="0">
            <x v="647"/>
          </reference>
          <reference field="4" count="1">
            <x v="650"/>
          </reference>
        </references>
      </pivotArea>
    </format>
    <format dxfId="1334">
      <pivotArea dataOnly="0" labelOnly="1" fieldPosition="0">
        <references count="5">
          <reference field="0" count="1" selected="0">
            <x v="170"/>
          </reference>
          <reference field="1" count="1" selected="0">
            <x v="645"/>
          </reference>
          <reference field="2" count="1" selected="0">
            <x v="646"/>
          </reference>
          <reference field="3" count="1" selected="0">
            <x v="648"/>
          </reference>
          <reference field="4" count="1">
            <x v="651"/>
          </reference>
        </references>
      </pivotArea>
    </format>
    <format dxfId="1333">
      <pivotArea dataOnly="0" labelOnly="1" fieldPosition="0">
        <references count="5">
          <reference field="0" count="1" selected="0">
            <x v="171"/>
          </reference>
          <reference field="1" count="1" selected="0">
            <x v="646"/>
          </reference>
          <reference field="2" count="1" selected="0">
            <x v="647"/>
          </reference>
          <reference field="3" count="1" selected="0">
            <x v="649"/>
          </reference>
          <reference field="4" count="1">
            <x v="652"/>
          </reference>
        </references>
      </pivotArea>
    </format>
    <format dxfId="1332">
      <pivotArea dataOnly="0" labelOnly="1" fieldPosition="0">
        <references count="5">
          <reference field="0" count="1" selected="0">
            <x v="172"/>
          </reference>
          <reference field="1" count="1" selected="0">
            <x v="647"/>
          </reference>
          <reference field="2" count="1" selected="0">
            <x v="648"/>
          </reference>
          <reference field="3" count="1" selected="0">
            <x v="650"/>
          </reference>
          <reference field="4" count="1">
            <x v="653"/>
          </reference>
        </references>
      </pivotArea>
    </format>
    <format dxfId="1331">
      <pivotArea dataOnly="0" labelOnly="1" fieldPosition="0">
        <references count="5">
          <reference field="0" count="1" selected="0">
            <x v="173"/>
          </reference>
          <reference field="1" count="1" selected="0">
            <x v="648"/>
          </reference>
          <reference field="2" count="1" selected="0">
            <x v="649"/>
          </reference>
          <reference field="3" count="1" selected="0">
            <x v="651"/>
          </reference>
          <reference field="4" count="1">
            <x v="654"/>
          </reference>
        </references>
      </pivotArea>
    </format>
    <format dxfId="1330">
      <pivotArea dataOnly="0" labelOnly="1" fieldPosition="0">
        <references count="5">
          <reference field="0" count="1" selected="0">
            <x v="174"/>
          </reference>
          <reference field="1" count="1" selected="0">
            <x v="649"/>
          </reference>
          <reference field="2" count="1" selected="0">
            <x v="650"/>
          </reference>
          <reference field="3" count="1" selected="0">
            <x v="652"/>
          </reference>
          <reference field="4" count="1">
            <x v="655"/>
          </reference>
        </references>
      </pivotArea>
    </format>
    <format dxfId="1329">
      <pivotArea dataOnly="0" labelOnly="1" fieldPosition="0">
        <references count="5">
          <reference field="0" count="1" selected="0">
            <x v="175"/>
          </reference>
          <reference field="1" count="1" selected="0">
            <x v="650"/>
          </reference>
          <reference field="2" count="1" selected="0">
            <x v="651"/>
          </reference>
          <reference field="3" count="1" selected="0">
            <x v="653"/>
          </reference>
          <reference field="4" count="1">
            <x v="656"/>
          </reference>
        </references>
      </pivotArea>
    </format>
    <format dxfId="1328">
      <pivotArea dataOnly="0" labelOnly="1" fieldPosition="0">
        <references count="5">
          <reference field="0" count="1" selected="0">
            <x v="176"/>
          </reference>
          <reference field="1" count="1" selected="0">
            <x v="651"/>
          </reference>
          <reference field="2" count="1" selected="0">
            <x v="652"/>
          </reference>
          <reference field="3" count="1" selected="0">
            <x v="654"/>
          </reference>
          <reference field="4" count="1">
            <x v="657"/>
          </reference>
        </references>
      </pivotArea>
    </format>
    <format dxfId="1327">
      <pivotArea dataOnly="0" labelOnly="1" fieldPosition="0">
        <references count="5">
          <reference field="0" count="1" selected="0">
            <x v="177"/>
          </reference>
          <reference field="1" count="1" selected="0">
            <x v="652"/>
          </reference>
          <reference field="2" count="1" selected="0">
            <x v="653"/>
          </reference>
          <reference field="3" count="1" selected="0">
            <x v="655"/>
          </reference>
          <reference field="4" count="1">
            <x v="658"/>
          </reference>
        </references>
      </pivotArea>
    </format>
    <format dxfId="1326">
      <pivotArea dataOnly="0" labelOnly="1" fieldPosition="0">
        <references count="5">
          <reference field="0" count="1" selected="0">
            <x v="178"/>
          </reference>
          <reference field="1" count="1" selected="0">
            <x v="653"/>
          </reference>
          <reference field="2" count="1" selected="0">
            <x v="654"/>
          </reference>
          <reference field="3" count="1" selected="0">
            <x v="656"/>
          </reference>
          <reference field="4" count="1">
            <x v="659"/>
          </reference>
        </references>
      </pivotArea>
    </format>
    <format dxfId="1325">
      <pivotArea dataOnly="0" labelOnly="1" fieldPosition="0">
        <references count="5">
          <reference field="0" count="1" selected="0">
            <x v="179"/>
          </reference>
          <reference field="1" count="1" selected="0">
            <x v="654"/>
          </reference>
          <reference field="2" count="1" selected="0">
            <x v="655"/>
          </reference>
          <reference field="3" count="1" selected="0">
            <x v="657"/>
          </reference>
          <reference field="4" count="1">
            <x v="660"/>
          </reference>
        </references>
      </pivotArea>
    </format>
    <format dxfId="1324">
      <pivotArea dataOnly="0" labelOnly="1" fieldPosition="0">
        <references count="5">
          <reference field="0" count="1" selected="0">
            <x v="180"/>
          </reference>
          <reference field="1" count="1" selected="0">
            <x v="655"/>
          </reference>
          <reference field="2" count="1" selected="0">
            <x v="656"/>
          </reference>
          <reference field="3" count="1" selected="0">
            <x v="658"/>
          </reference>
          <reference field="4" count="1">
            <x v="661"/>
          </reference>
        </references>
      </pivotArea>
    </format>
    <format dxfId="1323">
      <pivotArea dataOnly="0" labelOnly="1" fieldPosition="0">
        <references count="5">
          <reference field="0" count="1" selected="0">
            <x v="181"/>
          </reference>
          <reference field="1" count="1" selected="0">
            <x v="656"/>
          </reference>
          <reference field="2" count="1" selected="0">
            <x v="657"/>
          </reference>
          <reference field="3" count="1" selected="0">
            <x v="659"/>
          </reference>
          <reference field="4" count="1">
            <x v="662"/>
          </reference>
        </references>
      </pivotArea>
    </format>
    <format dxfId="1322">
      <pivotArea dataOnly="0" labelOnly="1" fieldPosition="0">
        <references count="5">
          <reference field="0" count="1" selected="0">
            <x v="182"/>
          </reference>
          <reference field="1" count="1" selected="0">
            <x v="657"/>
          </reference>
          <reference field="2" count="1" selected="0">
            <x v="658"/>
          </reference>
          <reference field="3" count="1" selected="0">
            <x v="660"/>
          </reference>
          <reference field="4" count="1">
            <x v="663"/>
          </reference>
        </references>
      </pivotArea>
    </format>
    <format dxfId="1321">
      <pivotArea dataOnly="0" labelOnly="1" fieldPosition="0">
        <references count="5">
          <reference field="0" count="1" selected="0">
            <x v="183"/>
          </reference>
          <reference field="1" count="1" selected="0">
            <x v="658"/>
          </reference>
          <reference field="2" count="1" selected="0">
            <x v="659"/>
          </reference>
          <reference field="3" count="1" selected="0">
            <x v="661"/>
          </reference>
          <reference field="4" count="1">
            <x v="664"/>
          </reference>
        </references>
      </pivotArea>
    </format>
    <format dxfId="1320">
      <pivotArea dataOnly="0" labelOnly="1" fieldPosition="0">
        <references count="5">
          <reference field="0" count="1" selected="0">
            <x v="184"/>
          </reference>
          <reference field="1" count="1" selected="0">
            <x v="659"/>
          </reference>
          <reference field="2" count="1" selected="0">
            <x v="660"/>
          </reference>
          <reference field="3" count="1" selected="0">
            <x v="662"/>
          </reference>
          <reference field="4" count="1">
            <x v="665"/>
          </reference>
        </references>
      </pivotArea>
    </format>
    <format dxfId="1319">
      <pivotArea dataOnly="0" labelOnly="1" fieldPosition="0">
        <references count="5">
          <reference field="0" count="1" selected="0">
            <x v="185"/>
          </reference>
          <reference field="1" count="1" selected="0">
            <x v="660"/>
          </reference>
          <reference field="2" count="1" selected="0">
            <x v="661"/>
          </reference>
          <reference field="3" count="1" selected="0">
            <x v="663"/>
          </reference>
          <reference field="4" count="1">
            <x v="666"/>
          </reference>
        </references>
      </pivotArea>
    </format>
    <format dxfId="1318">
      <pivotArea dataOnly="0" labelOnly="1" fieldPosition="0">
        <references count="5">
          <reference field="0" count="1" selected="0">
            <x v="186"/>
          </reference>
          <reference field="1" count="1" selected="0">
            <x v="661"/>
          </reference>
          <reference field="2" count="1" selected="0">
            <x v="662"/>
          </reference>
          <reference field="3" count="1" selected="0">
            <x v="664"/>
          </reference>
          <reference field="4" count="1">
            <x v="667"/>
          </reference>
        </references>
      </pivotArea>
    </format>
    <format dxfId="1317">
      <pivotArea dataOnly="0" labelOnly="1" fieldPosition="0">
        <references count="5">
          <reference field="0" count="1" selected="0">
            <x v="187"/>
          </reference>
          <reference field="1" count="1" selected="0">
            <x v="662"/>
          </reference>
          <reference field="2" count="1" selected="0">
            <x v="663"/>
          </reference>
          <reference field="3" count="1" selected="0">
            <x v="665"/>
          </reference>
          <reference field="4" count="1">
            <x v="668"/>
          </reference>
        </references>
      </pivotArea>
    </format>
    <format dxfId="1316">
      <pivotArea dataOnly="0" labelOnly="1" fieldPosition="0">
        <references count="5">
          <reference field="0" count="1" selected="0">
            <x v="188"/>
          </reference>
          <reference field="1" count="1" selected="0">
            <x v="663"/>
          </reference>
          <reference field="2" count="1" selected="0">
            <x v="664"/>
          </reference>
          <reference field="3" count="1" selected="0">
            <x v="666"/>
          </reference>
          <reference field="4" count="1">
            <x v="669"/>
          </reference>
        </references>
      </pivotArea>
    </format>
    <format dxfId="1315">
      <pivotArea dataOnly="0" labelOnly="1" fieldPosition="0">
        <references count="5">
          <reference field="0" count="1" selected="0">
            <x v="189"/>
          </reference>
          <reference field="1" count="1" selected="0">
            <x v="664"/>
          </reference>
          <reference field="2" count="1" selected="0">
            <x v="665"/>
          </reference>
          <reference field="3" count="1" selected="0">
            <x v="667"/>
          </reference>
          <reference field="4" count="1">
            <x v="670"/>
          </reference>
        </references>
      </pivotArea>
    </format>
    <format dxfId="1314">
      <pivotArea dataOnly="0" labelOnly="1" fieldPosition="0">
        <references count="5">
          <reference field="0" count="1" selected="0">
            <x v="190"/>
          </reference>
          <reference field="1" count="1" selected="0">
            <x v="665"/>
          </reference>
          <reference field="2" count="1" selected="0">
            <x v="666"/>
          </reference>
          <reference field="3" count="1" selected="0">
            <x v="668"/>
          </reference>
          <reference field="4" count="1">
            <x v="671"/>
          </reference>
        </references>
      </pivotArea>
    </format>
    <format dxfId="1313">
      <pivotArea dataOnly="0" labelOnly="1" fieldPosition="0">
        <references count="5">
          <reference field="0" count="1" selected="0">
            <x v="191"/>
          </reference>
          <reference field="1" count="1" selected="0">
            <x v="666"/>
          </reference>
          <reference field="2" count="1" selected="0">
            <x v="667"/>
          </reference>
          <reference field="3" count="1" selected="0">
            <x v="669"/>
          </reference>
          <reference field="4" count="1">
            <x v="672"/>
          </reference>
        </references>
      </pivotArea>
    </format>
    <format dxfId="1312">
      <pivotArea dataOnly="0" labelOnly="1" fieldPosition="0">
        <references count="5">
          <reference field="0" count="1" selected="0">
            <x v="192"/>
          </reference>
          <reference field="1" count="1" selected="0">
            <x v="667"/>
          </reference>
          <reference field="2" count="1" selected="0">
            <x v="668"/>
          </reference>
          <reference field="3" count="1" selected="0">
            <x v="670"/>
          </reference>
          <reference field="4" count="1">
            <x v="673"/>
          </reference>
        </references>
      </pivotArea>
    </format>
    <format dxfId="1311">
      <pivotArea dataOnly="0" labelOnly="1" fieldPosition="0">
        <references count="5">
          <reference field="0" count="1" selected="0">
            <x v="193"/>
          </reference>
          <reference field="1" count="1" selected="0">
            <x v="668"/>
          </reference>
          <reference field="2" count="1" selected="0">
            <x v="669"/>
          </reference>
          <reference field="3" count="1" selected="0">
            <x v="671"/>
          </reference>
          <reference field="4" count="1">
            <x v="674"/>
          </reference>
        </references>
      </pivotArea>
    </format>
    <format dxfId="1310">
      <pivotArea dataOnly="0" labelOnly="1" fieldPosition="0">
        <references count="5">
          <reference field="0" count="1" selected="0">
            <x v="194"/>
          </reference>
          <reference field="1" count="1" selected="0">
            <x v="669"/>
          </reference>
          <reference field="2" count="1" selected="0">
            <x v="670"/>
          </reference>
          <reference field="3" count="1" selected="0">
            <x v="672"/>
          </reference>
          <reference field="4" count="1">
            <x v="675"/>
          </reference>
        </references>
      </pivotArea>
    </format>
    <format dxfId="1309">
      <pivotArea dataOnly="0" labelOnly="1" fieldPosition="0">
        <references count="5">
          <reference field="0" count="1" selected="0">
            <x v="195"/>
          </reference>
          <reference field="1" count="1" selected="0">
            <x v="670"/>
          </reference>
          <reference field="2" count="1" selected="0">
            <x v="671"/>
          </reference>
          <reference field="3" count="1" selected="0">
            <x v="673"/>
          </reference>
          <reference field="4" count="1">
            <x v="676"/>
          </reference>
        </references>
      </pivotArea>
    </format>
    <format dxfId="1308">
      <pivotArea dataOnly="0" labelOnly="1" fieldPosition="0">
        <references count="5">
          <reference field="0" count="1" selected="0">
            <x v="196"/>
          </reference>
          <reference field="1" count="1" selected="0">
            <x v="671"/>
          </reference>
          <reference field="2" count="1" selected="0">
            <x v="672"/>
          </reference>
          <reference field="3" count="1" selected="0">
            <x v="674"/>
          </reference>
          <reference field="4" count="1">
            <x v="677"/>
          </reference>
        </references>
      </pivotArea>
    </format>
    <format dxfId="1307">
      <pivotArea dataOnly="0" labelOnly="1" fieldPosition="0">
        <references count="5">
          <reference field="0" count="1" selected="0">
            <x v="197"/>
          </reference>
          <reference field="1" count="1" selected="0">
            <x v="672"/>
          </reference>
          <reference field="2" count="1" selected="0">
            <x v="673"/>
          </reference>
          <reference field="3" count="1" selected="0">
            <x v="675"/>
          </reference>
          <reference field="4" count="1">
            <x v="678"/>
          </reference>
        </references>
      </pivotArea>
    </format>
    <format dxfId="1306">
      <pivotArea dataOnly="0" labelOnly="1" fieldPosition="0">
        <references count="5">
          <reference field="0" count="1" selected="0">
            <x v="198"/>
          </reference>
          <reference field="1" count="1" selected="0">
            <x v="673"/>
          </reference>
          <reference field="2" count="1" selected="0">
            <x v="674"/>
          </reference>
          <reference field="3" count="1" selected="0">
            <x v="676"/>
          </reference>
          <reference field="4" count="1">
            <x v="679"/>
          </reference>
        </references>
      </pivotArea>
    </format>
    <format dxfId="1305">
      <pivotArea dataOnly="0" labelOnly="1" fieldPosition="0">
        <references count="5">
          <reference field="0" count="1" selected="0">
            <x v="199"/>
          </reference>
          <reference field="1" count="1" selected="0">
            <x v="674"/>
          </reference>
          <reference field="2" count="1" selected="0">
            <x v="675"/>
          </reference>
          <reference field="3" count="1" selected="0">
            <x v="677"/>
          </reference>
          <reference field="4" count="1">
            <x v="680"/>
          </reference>
        </references>
      </pivotArea>
    </format>
    <format dxfId="1304">
      <pivotArea dataOnly="0" labelOnly="1" fieldPosition="0">
        <references count="5">
          <reference field="0" count="1" selected="0">
            <x v="200"/>
          </reference>
          <reference field="1" count="1" selected="0">
            <x v="675"/>
          </reference>
          <reference field="2" count="1" selected="0">
            <x v="676"/>
          </reference>
          <reference field="3" count="1" selected="0">
            <x v="678"/>
          </reference>
          <reference field="4" count="1">
            <x v="681"/>
          </reference>
        </references>
      </pivotArea>
    </format>
    <format dxfId="1303">
      <pivotArea dataOnly="0" labelOnly="1" fieldPosition="0">
        <references count="5">
          <reference field="0" count="1" selected="0">
            <x v="201"/>
          </reference>
          <reference field="1" count="1" selected="0">
            <x v="676"/>
          </reference>
          <reference field="2" count="1" selected="0">
            <x v="677"/>
          </reference>
          <reference field="3" count="1" selected="0">
            <x v="679"/>
          </reference>
          <reference field="4" count="1">
            <x v="682"/>
          </reference>
        </references>
      </pivotArea>
    </format>
    <format dxfId="1302">
      <pivotArea dataOnly="0" labelOnly="1" fieldPosition="0">
        <references count="5">
          <reference field="0" count="1" selected="0">
            <x v="202"/>
          </reference>
          <reference field="1" count="1" selected="0">
            <x v="677"/>
          </reference>
          <reference field="2" count="1" selected="0">
            <x v="678"/>
          </reference>
          <reference field="3" count="1" selected="0">
            <x v="680"/>
          </reference>
          <reference field="4" count="1">
            <x v="683"/>
          </reference>
        </references>
      </pivotArea>
    </format>
    <format dxfId="1301">
      <pivotArea dataOnly="0" labelOnly="1" fieldPosition="0">
        <references count="5">
          <reference field="0" count="1" selected="0">
            <x v="203"/>
          </reference>
          <reference field="1" count="1" selected="0">
            <x v="678"/>
          </reference>
          <reference field="2" count="1" selected="0">
            <x v="679"/>
          </reference>
          <reference field="3" count="1" selected="0">
            <x v="681"/>
          </reference>
          <reference field="4" count="1">
            <x v="684"/>
          </reference>
        </references>
      </pivotArea>
    </format>
    <format dxfId="1300">
      <pivotArea dataOnly="0" labelOnly="1" fieldPosition="0">
        <references count="5">
          <reference field="0" count="1" selected="0">
            <x v="204"/>
          </reference>
          <reference field="1" count="1" selected="0">
            <x v="679"/>
          </reference>
          <reference field="2" count="1" selected="0">
            <x v="680"/>
          </reference>
          <reference field="3" count="1" selected="0">
            <x v="682"/>
          </reference>
          <reference field="4" count="1">
            <x v="685"/>
          </reference>
        </references>
      </pivotArea>
    </format>
    <format dxfId="1299">
      <pivotArea dataOnly="0" labelOnly="1" fieldPosition="0">
        <references count="5">
          <reference field="0" count="1" selected="0">
            <x v="205"/>
          </reference>
          <reference field="1" count="1" selected="0">
            <x v="680"/>
          </reference>
          <reference field="2" count="1" selected="0">
            <x v="681"/>
          </reference>
          <reference field="3" count="1" selected="0">
            <x v="683"/>
          </reference>
          <reference field="4" count="1">
            <x v="686"/>
          </reference>
        </references>
      </pivotArea>
    </format>
    <format dxfId="1298">
      <pivotArea dataOnly="0" labelOnly="1" fieldPosition="0">
        <references count="5">
          <reference field="0" count="1" selected="0">
            <x v="206"/>
          </reference>
          <reference field="1" count="1" selected="0">
            <x v="681"/>
          </reference>
          <reference field="2" count="1" selected="0">
            <x v="682"/>
          </reference>
          <reference field="3" count="1" selected="0">
            <x v="684"/>
          </reference>
          <reference field="4" count="1">
            <x v="687"/>
          </reference>
        </references>
      </pivotArea>
    </format>
    <format dxfId="1297">
      <pivotArea dataOnly="0" labelOnly="1" fieldPosition="0">
        <references count="5">
          <reference field="0" count="1" selected="0">
            <x v="207"/>
          </reference>
          <reference field="1" count="1" selected="0">
            <x v="682"/>
          </reference>
          <reference field="2" count="1" selected="0">
            <x v="683"/>
          </reference>
          <reference field="3" count="1" selected="0">
            <x v="685"/>
          </reference>
          <reference field="4" count="1">
            <x v="688"/>
          </reference>
        </references>
      </pivotArea>
    </format>
    <format dxfId="1296">
      <pivotArea dataOnly="0" labelOnly="1" fieldPosition="0">
        <references count="5">
          <reference field="0" count="1" selected="0">
            <x v="208"/>
          </reference>
          <reference field="1" count="1" selected="0">
            <x v="683"/>
          </reference>
          <reference field="2" count="1" selected="0">
            <x v="684"/>
          </reference>
          <reference field="3" count="1" selected="0">
            <x v="686"/>
          </reference>
          <reference field="4" count="1">
            <x v="689"/>
          </reference>
        </references>
      </pivotArea>
    </format>
    <format dxfId="1295">
      <pivotArea dataOnly="0" labelOnly="1" fieldPosition="0">
        <references count="5">
          <reference field="0" count="1" selected="0">
            <x v="209"/>
          </reference>
          <reference field="1" count="1" selected="0">
            <x v="684"/>
          </reference>
          <reference field="2" count="1" selected="0">
            <x v="685"/>
          </reference>
          <reference field="3" count="1" selected="0">
            <x v="687"/>
          </reference>
          <reference field="4" count="1">
            <x v="690"/>
          </reference>
        </references>
      </pivotArea>
    </format>
    <format dxfId="1294">
      <pivotArea dataOnly="0" labelOnly="1" fieldPosition="0">
        <references count="5">
          <reference field="0" count="1" selected="0">
            <x v="210"/>
          </reference>
          <reference field="1" count="1" selected="0">
            <x v="685"/>
          </reference>
          <reference field="2" count="1" selected="0">
            <x v="686"/>
          </reference>
          <reference field="3" count="1" selected="0">
            <x v="688"/>
          </reference>
          <reference field="4" count="1">
            <x v="691"/>
          </reference>
        </references>
      </pivotArea>
    </format>
    <format dxfId="1293">
      <pivotArea dataOnly="0" labelOnly="1" fieldPosition="0">
        <references count="5">
          <reference field="0" count="1" selected="0">
            <x v="211"/>
          </reference>
          <reference field="1" count="1" selected="0">
            <x v="686"/>
          </reference>
          <reference field="2" count="1" selected="0">
            <x v="687"/>
          </reference>
          <reference field="3" count="1" selected="0">
            <x v="689"/>
          </reference>
          <reference field="4" count="1">
            <x v="692"/>
          </reference>
        </references>
      </pivotArea>
    </format>
    <format dxfId="1292">
      <pivotArea dataOnly="0" labelOnly="1" fieldPosition="0">
        <references count="5">
          <reference field="0" count="1" selected="0">
            <x v="212"/>
          </reference>
          <reference field="1" count="1" selected="0">
            <x v="687"/>
          </reference>
          <reference field="2" count="1" selected="0">
            <x v="688"/>
          </reference>
          <reference field="3" count="1" selected="0">
            <x v="690"/>
          </reference>
          <reference field="4" count="1">
            <x v="693"/>
          </reference>
        </references>
      </pivotArea>
    </format>
    <format dxfId="1291">
      <pivotArea dataOnly="0" labelOnly="1" fieldPosition="0">
        <references count="5">
          <reference field="0" count="1" selected="0">
            <x v="213"/>
          </reference>
          <reference field="1" count="1" selected="0">
            <x v="688"/>
          </reference>
          <reference field="2" count="1" selected="0">
            <x v="689"/>
          </reference>
          <reference field="3" count="1" selected="0">
            <x v="691"/>
          </reference>
          <reference field="4" count="1">
            <x v="694"/>
          </reference>
        </references>
      </pivotArea>
    </format>
    <format dxfId="1290">
      <pivotArea dataOnly="0" labelOnly="1" fieldPosition="0">
        <references count="5">
          <reference field="0" count="1" selected="0">
            <x v="214"/>
          </reference>
          <reference field="1" count="1" selected="0">
            <x v="689"/>
          </reference>
          <reference field="2" count="1" selected="0">
            <x v="690"/>
          </reference>
          <reference field="3" count="1" selected="0">
            <x v="692"/>
          </reference>
          <reference field="4" count="1">
            <x v="695"/>
          </reference>
        </references>
      </pivotArea>
    </format>
    <format dxfId="1289">
      <pivotArea dataOnly="0" labelOnly="1" fieldPosition="0">
        <references count="5">
          <reference field="0" count="1" selected="0">
            <x v="215"/>
          </reference>
          <reference field="1" count="1" selected="0">
            <x v="690"/>
          </reference>
          <reference field="2" count="1" selected="0">
            <x v="691"/>
          </reference>
          <reference field="3" count="1" selected="0">
            <x v="693"/>
          </reference>
          <reference field="4" count="1">
            <x v="696"/>
          </reference>
        </references>
      </pivotArea>
    </format>
    <format dxfId="1288">
      <pivotArea dataOnly="0" labelOnly="1" fieldPosition="0">
        <references count="5">
          <reference field="0" count="1" selected="0">
            <x v="216"/>
          </reference>
          <reference field="1" count="1" selected="0">
            <x v="691"/>
          </reference>
          <reference field="2" count="1" selected="0">
            <x v="692"/>
          </reference>
          <reference field="3" count="1" selected="0">
            <x v="694"/>
          </reference>
          <reference field="4" count="1">
            <x v="697"/>
          </reference>
        </references>
      </pivotArea>
    </format>
    <format dxfId="1287">
      <pivotArea dataOnly="0" labelOnly="1" fieldPosition="0">
        <references count="5">
          <reference field="0" count="1" selected="0">
            <x v="217"/>
          </reference>
          <reference field="1" count="1" selected="0">
            <x v="692"/>
          </reference>
          <reference field="2" count="1" selected="0">
            <x v="693"/>
          </reference>
          <reference field="3" count="1" selected="0">
            <x v="695"/>
          </reference>
          <reference field="4" count="1">
            <x v="698"/>
          </reference>
        </references>
      </pivotArea>
    </format>
    <format dxfId="1286">
      <pivotArea dataOnly="0" labelOnly="1" fieldPosition="0">
        <references count="5">
          <reference field="0" count="1" selected="0">
            <x v="218"/>
          </reference>
          <reference field="1" count="1" selected="0">
            <x v="693"/>
          </reference>
          <reference field="2" count="1" selected="0">
            <x v="694"/>
          </reference>
          <reference field="3" count="1" selected="0">
            <x v="696"/>
          </reference>
          <reference field="4" count="1">
            <x v="699"/>
          </reference>
        </references>
      </pivotArea>
    </format>
    <format dxfId="1285">
      <pivotArea dataOnly="0" labelOnly="1" fieldPosition="0">
        <references count="5">
          <reference field="0" count="1" selected="0">
            <x v="219"/>
          </reference>
          <reference field="1" count="1" selected="0">
            <x v="694"/>
          </reference>
          <reference field="2" count="1" selected="0">
            <x v="695"/>
          </reference>
          <reference field="3" count="1" selected="0">
            <x v="697"/>
          </reference>
          <reference field="4" count="1">
            <x v="700"/>
          </reference>
        </references>
      </pivotArea>
    </format>
    <format dxfId="1284">
      <pivotArea dataOnly="0" labelOnly="1" fieldPosition="0">
        <references count="5">
          <reference field="0" count="1" selected="0">
            <x v="220"/>
          </reference>
          <reference field="1" count="1" selected="0">
            <x v="695"/>
          </reference>
          <reference field="2" count="1" selected="0">
            <x v="696"/>
          </reference>
          <reference field="3" count="1" selected="0">
            <x v="698"/>
          </reference>
          <reference field="4" count="1">
            <x v="701"/>
          </reference>
        </references>
      </pivotArea>
    </format>
    <format dxfId="1283">
      <pivotArea dataOnly="0" labelOnly="1" fieldPosition="0">
        <references count="5">
          <reference field="0" count="1" selected="0">
            <x v="221"/>
          </reference>
          <reference field="1" count="1" selected="0">
            <x v="696"/>
          </reference>
          <reference field="2" count="1" selected="0">
            <x v="697"/>
          </reference>
          <reference field="3" count="1" selected="0">
            <x v="699"/>
          </reference>
          <reference field="4" count="1">
            <x v="702"/>
          </reference>
        </references>
      </pivotArea>
    </format>
    <format dxfId="1282">
      <pivotArea dataOnly="0" labelOnly="1" fieldPosition="0">
        <references count="5">
          <reference field="0" count="1" selected="0">
            <x v="222"/>
          </reference>
          <reference field="1" count="1" selected="0">
            <x v="697"/>
          </reference>
          <reference field="2" count="1" selected="0">
            <x v="698"/>
          </reference>
          <reference field="3" count="1" selected="0">
            <x v="700"/>
          </reference>
          <reference field="4" count="1">
            <x v="703"/>
          </reference>
        </references>
      </pivotArea>
    </format>
    <format dxfId="1281">
      <pivotArea dataOnly="0" labelOnly="1" fieldPosition="0">
        <references count="5">
          <reference field="0" count="1" selected="0">
            <x v="223"/>
          </reference>
          <reference field="1" count="1" selected="0">
            <x v="698"/>
          </reference>
          <reference field="2" count="1" selected="0">
            <x v="699"/>
          </reference>
          <reference field="3" count="1" selected="0">
            <x v="701"/>
          </reference>
          <reference field="4" count="1">
            <x v="704"/>
          </reference>
        </references>
      </pivotArea>
    </format>
    <format dxfId="1280">
      <pivotArea dataOnly="0" labelOnly="1" fieldPosition="0">
        <references count="5">
          <reference field="0" count="1" selected="0">
            <x v="224"/>
          </reference>
          <reference field="1" count="1" selected="0">
            <x v="699"/>
          </reference>
          <reference field="2" count="1" selected="0">
            <x v="700"/>
          </reference>
          <reference field="3" count="1" selected="0">
            <x v="702"/>
          </reference>
          <reference field="4" count="1">
            <x v="705"/>
          </reference>
        </references>
      </pivotArea>
    </format>
    <format dxfId="1279">
      <pivotArea dataOnly="0" labelOnly="1" fieldPosition="0">
        <references count="5">
          <reference field="0" count="1" selected="0">
            <x v="225"/>
          </reference>
          <reference field="1" count="1" selected="0">
            <x v="700"/>
          </reference>
          <reference field="2" count="1" selected="0">
            <x v="701"/>
          </reference>
          <reference field="3" count="1" selected="0">
            <x v="703"/>
          </reference>
          <reference field="4" count="1">
            <x v="706"/>
          </reference>
        </references>
      </pivotArea>
    </format>
    <format dxfId="1278">
      <pivotArea dataOnly="0" labelOnly="1" fieldPosition="0">
        <references count="5">
          <reference field="0" count="1" selected="0">
            <x v="226"/>
          </reference>
          <reference field="1" count="1" selected="0">
            <x v="701"/>
          </reference>
          <reference field="2" count="1" selected="0">
            <x v="702"/>
          </reference>
          <reference field="3" count="1" selected="0">
            <x v="704"/>
          </reference>
          <reference field="4" count="1">
            <x v="707"/>
          </reference>
        </references>
      </pivotArea>
    </format>
    <format dxfId="1277">
      <pivotArea dataOnly="0" labelOnly="1" fieldPosition="0">
        <references count="5">
          <reference field="0" count="1" selected="0">
            <x v="227"/>
          </reference>
          <reference field="1" count="1" selected="0">
            <x v="702"/>
          </reference>
          <reference field="2" count="1" selected="0">
            <x v="703"/>
          </reference>
          <reference field="3" count="1" selected="0">
            <x v="705"/>
          </reference>
          <reference field="4" count="1">
            <x v="708"/>
          </reference>
        </references>
      </pivotArea>
    </format>
    <format dxfId="1276">
      <pivotArea dataOnly="0" labelOnly="1" fieldPosition="0">
        <references count="5">
          <reference field="0" count="1" selected="0">
            <x v="228"/>
          </reference>
          <reference field="1" count="1" selected="0">
            <x v="703"/>
          </reference>
          <reference field="2" count="1" selected="0">
            <x v="704"/>
          </reference>
          <reference field="3" count="1" selected="0">
            <x v="706"/>
          </reference>
          <reference field="4" count="1">
            <x v="709"/>
          </reference>
        </references>
      </pivotArea>
    </format>
    <format dxfId="1275">
      <pivotArea dataOnly="0" labelOnly="1" fieldPosition="0">
        <references count="5">
          <reference field="0" count="1" selected="0">
            <x v="229"/>
          </reference>
          <reference field="1" count="1" selected="0">
            <x v="704"/>
          </reference>
          <reference field="2" count="1" selected="0">
            <x v="705"/>
          </reference>
          <reference field="3" count="1" selected="0">
            <x v="707"/>
          </reference>
          <reference field="4" count="1">
            <x v="710"/>
          </reference>
        </references>
      </pivotArea>
    </format>
    <format dxfId="1274">
      <pivotArea dataOnly="0" labelOnly="1" fieldPosition="0">
        <references count="5">
          <reference field="0" count="1" selected="0">
            <x v="230"/>
          </reference>
          <reference field="1" count="1" selected="0">
            <x v="705"/>
          </reference>
          <reference field="2" count="1" selected="0">
            <x v="706"/>
          </reference>
          <reference field="3" count="1" selected="0">
            <x v="708"/>
          </reference>
          <reference field="4" count="1">
            <x v="711"/>
          </reference>
        </references>
      </pivotArea>
    </format>
    <format dxfId="1273">
      <pivotArea dataOnly="0" labelOnly="1" fieldPosition="0">
        <references count="5">
          <reference field="0" count="1" selected="0">
            <x v="231"/>
          </reference>
          <reference field="1" count="1" selected="0">
            <x v="706"/>
          </reference>
          <reference field="2" count="1" selected="0">
            <x v="707"/>
          </reference>
          <reference field="3" count="1" selected="0">
            <x v="709"/>
          </reference>
          <reference field="4" count="1">
            <x v="712"/>
          </reference>
        </references>
      </pivotArea>
    </format>
    <format dxfId="1272">
      <pivotArea dataOnly="0" labelOnly="1" fieldPosition="0">
        <references count="5">
          <reference field="0" count="1" selected="0">
            <x v="232"/>
          </reference>
          <reference field="1" count="1" selected="0">
            <x v="707"/>
          </reference>
          <reference field="2" count="1" selected="0">
            <x v="708"/>
          </reference>
          <reference field="3" count="1" selected="0">
            <x v="710"/>
          </reference>
          <reference field="4" count="1">
            <x v="713"/>
          </reference>
        </references>
      </pivotArea>
    </format>
    <format dxfId="1271">
      <pivotArea dataOnly="0" labelOnly="1" fieldPosition="0">
        <references count="5">
          <reference field="0" count="1" selected="0">
            <x v="233"/>
          </reference>
          <reference field="1" count="1" selected="0">
            <x v="708"/>
          </reference>
          <reference field="2" count="1" selected="0">
            <x v="709"/>
          </reference>
          <reference field="3" count="1" selected="0">
            <x v="711"/>
          </reference>
          <reference field="4" count="1">
            <x v="714"/>
          </reference>
        </references>
      </pivotArea>
    </format>
    <format dxfId="1270">
      <pivotArea dataOnly="0" labelOnly="1" fieldPosition="0">
        <references count="5">
          <reference field="0" count="1" selected="0">
            <x v="234"/>
          </reference>
          <reference field="1" count="1" selected="0">
            <x v="709"/>
          </reference>
          <reference field="2" count="1" selected="0">
            <x v="710"/>
          </reference>
          <reference field="3" count="1" selected="0">
            <x v="712"/>
          </reference>
          <reference field="4" count="1">
            <x v="715"/>
          </reference>
        </references>
      </pivotArea>
    </format>
    <format dxfId="1269">
      <pivotArea dataOnly="0" labelOnly="1" fieldPosition="0">
        <references count="5">
          <reference field="0" count="1" selected="0">
            <x v="235"/>
          </reference>
          <reference field="1" count="1" selected="0">
            <x v="710"/>
          </reference>
          <reference field="2" count="1" selected="0">
            <x v="711"/>
          </reference>
          <reference field="3" count="1" selected="0">
            <x v="713"/>
          </reference>
          <reference field="4" count="1">
            <x v="716"/>
          </reference>
        </references>
      </pivotArea>
    </format>
    <format dxfId="1268">
      <pivotArea dataOnly="0" labelOnly="1" fieldPosition="0">
        <references count="5">
          <reference field="0" count="1" selected="0">
            <x v="236"/>
          </reference>
          <reference field="1" count="1" selected="0">
            <x v="711"/>
          </reference>
          <reference field="2" count="1" selected="0">
            <x v="712"/>
          </reference>
          <reference field="3" count="1" selected="0">
            <x v="714"/>
          </reference>
          <reference field="4" count="1">
            <x v="717"/>
          </reference>
        </references>
      </pivotArea>
    </format>
    <format dxfId="1267">
      <pivotArea dataOnly="0" labelOnly="1" fieldPosition="0">
        <references count="5">
          <reference field="0" count="1" selected="0">
            <x v="237"/>
          </reference>
          <reference field="1" count="1" selected="0">
            <x v="712"/>
          </reference>
          <reference field="2" count="1" selected="0">
            <x v="713"/>
          </reference>
          <reference field="3" count="1" selected="0">
            <x v="715"/>
          </reference>
          <reference field="4" count="1">
            <x v="718"/>
          </reference>
        </references>
      </pivotArea>
    </format>
    <format dxfId="1266">
      <pivotArea dataOnly="0" labelOnly="1" fieldPosition="0">
        <references count="5">
          <reference field="0" count="1" selected="0">
            <x v="238"/>
          </reference>
          <reference field="1" count="1" selected="0">
            <x v="713"/>
          </reference>
          <reference field="2" count="1" selected="0">
            <x v="714"/>
          </reference>
          <reference field="3" count="1" selected="0">
            <x v="716"/>
          </reference>
          <reference field="4" count="1">
            <x v="719"/>
          </reference>
        </references>
      </pivotArea>
    </format>
    <format dxfId="1265">
      <pivotArea dataOnly="0" labelOnly="1" fieldPosition="0">
        <references count="5">
          <reference field="0" count="1" selected="0">
            <x v="239"/>
          </reference>
          <reference field="1" count="1" selected="0">
            <x v="714"/>
          </reference>
          <reference field="2" count="1" selected="0">
            <x v="715"/>
          </reference>
          <reference field="3" count="1" selected="0">
            <x v="717"/>
          </reference>
          <reference field="4" count="1">
            <x v="720"/>
          </reference>
        </references>
      </pivotArea>
    </format>
    <format dxfId="1264">
      <pivotArea dataOnly="0" labelOnly="1" fieldPosition="0">
        <references count="5">
          <reference field="0" count="1" selected="0">
            <x v="240"/>
          </reference>
          <reference field="1" count="1" selected="0">
            <x v="715"/>
          </reference>
          <reference field="2" count="1" selected="0">
            <x v="716"/>
          </reference>
          <reference field="3" count="1" selected="0">
            <x v="718"/>
          </reference>
          <reference field="4" count="1">
            <x v="721"/>
          </reference>
        </references>
      </pivotArea>
    </format>
    <format dxfId="1263">
      <pivotArea dataOnly="0" labelOnly="1" fieldPosition="0">
        <references count="5">
          <reference field="0" count="1" selected="0">
            <x v="241"/>
          </reference>
          <reference field="1" count="1" selected="0">
            <x v="716"/>
          </reference>
          <reference field="2" count="1" selected="0">
            <x v="717"/>
          </reference>
          <reference field="3" count="1" selected="0">
            <x v="719"/>
          </reference>
          <reference field="4" count="1">
            <x v="722"/>
          </reference>
        </references>
      </pivotArea>
    </format>
    <format dxfId="1262">
      <pivotArea dataOnly="0" labelOnly="1" fieldPosition="0">
        <references count="5">
          <reference field="0" count="1" selected="0">
            <x v="242"/>
          </reference>
          <reference field="1" count="1" selected="0">
            <x v="717"/>
          </reference>
          <reference field="2" count="1" selected="0">
            <x v="718"/>
          </reference>
          <reference field="3" count="1" selected="0">
            <x v="720"/>
          </reference>
          <reference field="4" count="1">
            <x v="723"/>
          </reference>
        </references>
      </pivotArea>
    </format>
    <format dxfId="1261">
      <pivotArea dataOnly="0" labelOnly="1" fieldPosition="0">
        <references count="5">
          <reference field="0" count="1" selected="0">
            <x v="243"/>
          </reference>
          <reference field="1" count="1" selected="0">
            <x v="718"/>
          </reference>
          <reference field="2" count="1" selected="0">
            <x v="719"/>
          </reference>
          <reference field="3" count="1" selected="0">
            <x v="721"/>
          </reference>
          <reference field="4" count="1">
            <x v="724"/>
          </reference>
        </references>
      </pivotArea>
    </format>
    <format dxfId="1260">
      <pivotArea dataOnly="0" labelOnly="1" fieldPosition="0">
        <references count="5">
          <reference field="0" count="1" selected="0">
            <x v="244"/>
          </reference>
          <reference field="1" count="1" selected="0">
            <x v="719"/>
          </reference>
          <reference field="2" count="1" selected="0">
            <x v="720"/>
          </reference>
          <reference field="3" count="1" selected="0">
            <x v="722"/>
          </reference>
          <reference field="4" count="1">
            <x v="725"/>
          </reference>
        </references>
      </pivotArea>
    </format>
    <format dxfId="1259">
      <pivotArea dataOnly="0" labelOnly="1" fieldPosition="0">
        <references count="5">
          <reference field="0" count="1" selected="0">
            <x v="245"/>
          </reference>
          <reference field="1" count="1" selected="0">
            <x v="720"/>
          </reference>
          <reference field="2" count="1" selected="0">
            <x v="721"/>
          </reference>
          <reference field="3" count="1" selected="0">
            <x v="723"/>
          </reference>
          <reference field="4" count="1">
            <x v="726"/>
          </reference>
        </references>
      </pivotArea>
    </format>
    <format dxfId="1258">
      <pivotArea dataOnly="0" labelOnly="1" fieldPosition="0">
        <references count="5">
          <reference field="0" count="1" selected="0">
            <x v="246"/>
          </reference>
          <reference field="1" count="1" selected="0">
            <x v="721"/>
          </reference>
          <reference field="2" count="1" selected="0">
            <x v="722"/>
          </reference>
          <reference field="3" count="1" selected="0">
            <x v="724"/>
          </reference>
          <reference field="4" count="1">
            <x v="727"/>
          </reference>
        </references>
      </pivotArea>
    </format>
    <format dxfId="1257">
      <pivotArea dataOnly="0" labelOnly="1" fieldPosition="0">
        <references count="5">
          <reference field="0" count="1" selected="0">
            <x v="247"/>
          </reference>
          <reference field="1" count="1" selected="0">
            <x v="722"/>
          </reference>
          <reference field="2" count="1" selected="0">
            <x v="723"/>
          </reference>
          <reference field="3" count="1" selected="0">
            <x v="725"/>
          </reference>
          <reference field="4" count="1">
            <x v="728"/>
          </reference>
        </references>
      </pivotArea>
    </format>
    <format dxfId="1256">
      <pivotArea dataOnly="0" labelOnly="1" fieldPosition="0">
        <references count="5">
          <reference field="0" count="1" selected="0">
            <x v="248"/>
          </reference>
          <reference field="1" count="1" selected="0">
            <x v="723"/>
          </reference>
          <reference field="2" count="1" selected="0">
            <x v="724"/>
          </reference>
          <reference field="3" count="1" selected="0">
            <x v="726"/>
          </reference>
          <reference field="4" count="1">
            <x v="729"/>
          </reference>
        </references>
      </pivotArea>
    </format>
    <format dxfId="1255">
      <pivotArea dataOnly="0" labelOnly="1" fieldPosition="0">
        <references count="5">
          <reference field="0" count="1" selected="0">
            <x v="249"/>
          </reference>
          <reference field="1" count="1" selected="0">
            <x v="724"/>
          </reference>
          <reference field="2" count="1" selected="0">
            <x v="725"/>
          </reference>
          <reference field="3" count="1" selected="0">
            <x v="727"/>
          </reference>
          <reference field="4" count="1">
            <x v="730"/>
          </reference>
        </references>
      </pivotArea>
    </format>
    <format dxfId="1254">
      <pivotArea dataOnly="0" labelOnly="1" fieldPosition="0">
        <references count="5">
          <reference field="0" count="1" selected="0">
            <x v="250"/>
          </reference>
          <reference field="1" count="1" selected="0">
            <x v="725"/>
          </reference>
          <reference field="2" count="1" selected="0">
            <x v="726"/>
          </reference>
          <reference field="3" count="1" selected="0">
            <x v="728"/>
          </reference>
          <reference field="4" count="1">
            <x v="731"/>
          </reference>
        </references>
      </pivotArea>
    </format>
    <format dxfId="1253">
      <pivotArea dataOnly="0" labelOnly="1" fieldPosition="0">
        <references count="5">
          <reference field="0" count="1" selected="0">
            <x v="251"/>
          </reference>
          <reference field="1" count="1" selected="0">
            <x v="726"/>
          </reference>
          <reference field="2" count="1" selected="0">
            <x v="727"/>
          </reference>
          <reference field="3" count="1" selected="0">
            <x v="729"/>
          </reference>
          <reference field="4" count="1">
            <x v="732"/>
          </reference>
        </references>
      </pivotArea>
    </format>
    <format dxfId="1252">
      <pivotArea dataOnly="0" labelOnly="1" fieldPosition="0">
        <references count="5">
          <reference field="0" count="1" selected="0">
            <x v="252"/>
          </reference>
          <reference field="1" count="1" selected="0">
            <x v="727"/>
          </reference>
          <reference field="2" count="1" selected="0">
            <x v="728"/>
          </reference>
          <reference field="3" count="1" selected="0">
            <x v="730"/>
          </reference>
          <reference field="4" count="1">
            <x v="733"/>
          </reference>
        </references>
      </pivotArea>
    </format>
    <format dxfId="1251">
      <pivotArea dataOnly="0" labelOnly="1" fieldPosition="0">
        <references count="5">
          <reference field="0" count="1" selected="0">
            <x v="253"/>
          </reference>
          <reference field="1" count="1" selected="0">
            <x v="728"/>
          </reference>
          <reference field="2" count="1" selected="0">
            <x v="729"/>
          </reference>
          <reference field="3" count="1" selected="0">
            <x v="731"/>
          </reference>
          <reference field="4" count="1">
            <x v="734"/>
          </reference>
        </references>
      </pivotArea>
    </format>
    <format dxfId="1250">
      <pivotArea dataOnly="0" labelOnly="1" fieldPosition="0">
        <references count="5">
          <reference field="0" count="1" selected="0">
            <x v="254"/>
          </reference>
          <reference field="1" count="1" selected="0">
            <x v="729"/>
          </reference>
          <reference field="2" count="1" selected="0">
            <x v="730"/>
          </reference>
          <reference field="3" count="1" selected="0">
            <x v="732"/>
          </reference>
          <reference field="4" count="1">
            <x v="735"/>
          </reference>
        </references>
      </pivotArea>
    </format>
    <format dxfId="1249">
      <pivotArea dataOnly="0" labelOnly="1" fieldPosition="0">
        <references count="5">
          <reference field="0" count="1" selected="0">
            <x v="255"/>
          </reference>
          <reference field="1" count="1" selected="0">
            <x v="730"/>
          </reference>
          <reference field="2" count="1" selected="0">
            <x v="731"/>
          </reference>
          <reference field="3" count="1" selected="0">
            <x v="733"/>
          </reference>
          <reference field="4" count="1">
            <x v="736"/>
          </reference>
        </references>
      </pivotArea>
    </format>
    <format dxfId="1248">
      <pivotArea dataOnly="0" labelOnly="1" fieldPosition="0">
        <references count="5">
          <reference field="0" count="1" selected="0">
            <x v="256"/>
          </reference>
          <reference field="1" count="1" selected="0">
            <x v="731"/>
          </reference>
          <reference field="2" count="1" selected="0">
            <x v="732"/>
          </reference>
          <reference field="3" count="1" selected="0">
            <x v="734"/>
          </reference>
          <reference field="4" count="1">
            <x v="737"/>
          </reference>
        </references>
      </pivotArea>
    </format>
    <format dxfId="1247">
      <pivotArea dataOnly="0" labelOnly="1" fieldPosition="0">
        <references count="5">
          <reference field="0" count="1" selected="0">
            <x v="257"/>
          </reference>
          <reference field="1" count="1" selected="0">
            <x v="732"/>
          </reference>
          <reference field="2" count="1" selected="0">
            <x v="733"/>
          </reference>
          <reference field="3" count="1" selected="0">
            <x v="735"/>
          </reference>
          <reference field="4" count="1">
            <x v="738"/>
          </reference>
        </references>
      </pivotArea>
    </format>
    <format dxfId="1246">
      <pivotArea dataOnly="0" labelOnly="1" fieldPosition="0">
        <references count="5">
          <reference field="0" count="1" selected="0">
            <x v="258"/>
          </reference>
          <reference field="1" count="1" selected="0">
            <x v="733"/>
          </reference>
          <reference field="2" count="1" selected="0">
            <x v="734"/>
          </reference>
          <reference field="3" count="1" selected="0">
            <x v="736"/>
          </reference>
          <reference field="4" count="1">
            <x v="739"/>
          </reference>
        </references>
      </pivotArea>
    </format>
    <format dxfId="1245">
      <pivotArea dataOnly="0" labelOnly="1" fieldPosition="0">
        <references count="5">
          <reference field="0" count="1" selected="0">
            <x v="259"/>
          </reference>
          <reference field="1" count="1" selected="0">
            <x v="734"/>
          </reference>
          <reference field="2" count="1" selected="0">
            <x v="735"/>
          </reference>
          <reference field="3" count="1" selected="0">
            <x v="737"/>
          </reference>
          <reference field="4" count="1">
            <x v="740"/>
          </reference>
        </references>
      </pivotArea>
    </format>
    <format dxfId="1244">
      <pivotArea dataOnly="0" labelOnly="1" fieldPosition="0">
        <references count="5">
          <reference field="0" count="1" selected="0">
            <x v="260"/>
          </reference>
          <reference field="1" count="1" selected="0">
            <x v="735"/>
          </reference>
          <reference field="2" count="1" selected="0">
            <x v="736"/>
          </reference>
          <reference field="3" count="1" selected="0">
            <x v="738"/>
          </reference>
          <reference field="4" count="1">
            <x v="741"/>
          </reference>
        </references>
      </pivotArea>
    </format>
    <format dxfId="1243">
      <pivotArea dataOnly="0" labelOnly="1" fieldPosition="0">
        <references count="5">
          <reference field="0" count="1" selected="0">
            <x v="261"/>
          </reference>
          <reference field="1" count="1" selected="0">
            <x v="736"/>
          </reference>
          <reference field="2" count="1" selected="0">
            <x v="737"/>
          </reference>
          <reference field="3" count="1" selected="0">
            <x v="739"/>
          </reference>
          <reference field="4" count="1">
            <x v="742"/>
          </reference>
        </references>
      </pivotArea>
    </format>
    <format dxfId="1242">
      <pivotArea dataOnly="0" labelOnly="1" fieldPosition="0">
        <references count="5">
          <reference field="0" count="1" selected="0">
            <x v="262"/>
          </reference>
          <reference field="1" count="1" selected="0">
            <x v="737"/>
          </reference>
          <reference field="2" count="1" selected="0">
            <x v="738"/>
          </reference>
          <reference field="3" count="1" selected="0">
            <x v="740"/>
          </reference>
          <reference field="4" count="1">
            <x v="743"/>
          </reference>
        </references>
      </pivotArea>
    </format>
    <format dxfId="1241">
      <pivotArea dataOnly="0" labelOnly="1" fieldPosition="0">
        <references count="5">
          <reference field="0" count="1" selected="0">
            <x v="263"/>
          </reference>
          <reference field="1" count="1" selected="0">
            <x v="738"/>
          </reference>
          <reference field="2" count="1" selected="0">
            <x v="739"/>
          </reference>
          <reference field="3" count="1" selected="0">
            <x v="741"/>
          </reference>
          <reference field="4" count="1">
            <x v="744"/>
          </reference>
        </references>
      </pivotArea>
    </format>
    <format dxfId="1240">
      <pivotArea dataOnly="0" labelOnly="1" fieldPosition="0">
        <references count="5">
          <reference field="0" count="1" selected="0">
            <x v="264"/>
          </reference>
          <reference field="1" count="1" selected="0">
            <x v="739"/>
          </reference>
          <reference field="2" count="1" selected="0">
            <x v="740"/>
          </reference>
          <reference field="3" count="1" selected="0">
            <x v="742"/>
          </reference>
          <reference field="4" count="1">
            <x v="745"/>
          </reference>
        </references>
      </pivotArea>
    </format>
    <format dxfId="1239">
      <pivotArea dataOnly="0" labelOnly="1" fieldPosition="0">
        <references count="5">
          <reference field="0" count="1" selected="0">
            <x v="265"/>
          </reference>
          <reference field="1" count="1" selected="0">
            <x v="740"/>
          </reference>
          <reference field="2" count="1" selected="0">
            <x v="741"/>
          </reference>
          <reference field="3" count="1" selected="0">
            <x v="743"/>
          </reference>
          <reference field="4" count="1">
            <x v="746"/>
          </reference>
        </references>
      </pivotArea>
    </format>
    <format dxfId="1238">
      <pivotArea dataOnly="0" labelOnly="1" fieldPosition="0">
        <references count="5">
          <reference field="0" count="1" selected="0">
            <x v="266"/>
          </reference>
          <reference field="1" count="1" selected="0">
            <x v="741"/>
          </reference>
          <reference field="2" count="1" selected="0">
            <x v="742"/>
          </reference>
          <reference field="3" count="1" selected="0">
            <x v="744"/>
          </reference>
          <reference field="4" count="1">
            <x v="747"/>
          </reference>
        </references>
      </pivotArea>
    </format>
    <format dxfId="1237">
      <pivotArea dataOnly="0" labelOnly="1" fieldPosition="0">
        <references count="5">
          <reference field="0" count="1" selected="0">
            <x v="267"/>
          </reference>
          <reference field="1" count="1" selected="0">
            <x v="742"/>
          </reference>
          <reference field="2" count="1" selected="0">
            <x v="743"/>
          </reference>
          <reference field="3" count="1" selected="0">
            <x v="745"/>
          </reference>
          <reference field="4" count="1">
            <x v="748"/>
          </reference>
        </references>
      </pivotArea>
    </format>
    <format dxfId="1236">
      <pivotArea dataOnly="0" labelOnly="1" fieldPosition="0">
        <references count="5">
          <reference field="0" count="1" selected="0">
            <x v="268"/>
          </reference>
          <reference field="1" count="1" selected="0">
            <x v="743"/>
          </reference>
          <reference field="2" count="1" selected="0">
            <x v="744"/>
          </reference>
          <reference field="3" count="1" selected="0">
            <x v="746"/>
          </reference>
          <reference field="4" count="1">
            <x v="749"/>
          </reference>
        </references>
      </pivotArea>
    </format>
    <format dxfId="1235">
      <pivotArea dataOnly="0" labelOnly="1" fieldPosition="0">
        <references count="5">
          <reference field="0" count="1" selected="0">
            <x v="269"/>
          </reference>
          <reference field="1" count="1" selected="0">
            <x v="744"/>
          </reference>
          <reference field="2" count="1" selected="0">
            <x v="745"/>
          </reference>
          <reference field="3" count="1" selected="0">
            <x v="747"/>
          </reference>
          <reference field="4" count="1">
            <x v="750"/>
          </reference>
        </references>
      </pivotArea>
    </format>
    <format dxfId="1234">
      <pivotArea dataOnly="0" labelOnly="1" fieldPosition="0">
        <references count="5">
          <reference field="0" count="1" selected="0">
            <x v="270"/>
          </reference>
          <reference field="1" count="1" selected="0">
            <x v="745"/>
          </reference>
          <reference field="2" count="1" selected="0">
            <x v="746"/>
          </reference>
          <reference field="3" count="1" selected="0">
            <x v="748"/>
          </reference>
          <reference field="4" count="1">
            <x v="751"/>
          </reference>
        </references>
      </pivotArea>
    </format>
    <format dxfId="1233">
      <pivotArea dataOnly="0" labelOnly="1" fieldPosition="0">
        <references count="5">
          <reference field="0" count="1" selected="0">
            <x v="271"/>
          </reference>
          <reference field="1" count="1" selected="0">
            <x v="746"/>
          </reference>
          <reference field="2" count="1" selected="0">
            <x v="747"/>
          </reference>
          <reference field="3" count="1" selected="0">
            <x v="749"/>
          </reference>
          <reference field="4" count="1">
            <x v="752"/>
          </reference>
        </references>
      </pivotArea>
    </format>
    <format dxfId="1232">
      <pivotArea dataOnly="0" labelOnly="1" fieldPosition="0">
        <references count="5">
          <reference field="0" count="1" selected="0">
            <x v="272"/>
          </reference>
          <reference field="1" count="1" selected="0">
            <x v="747"/>
          </reference>
          <reference field="2" count="1" selected="0">
            <x v="748"/>
          </reference>
          <reference field="3" count="1" selected="0">
            <x v="750"/>
          </reference>
          <reference field="4" count="1">
            <x v="753"/>
          </reference>
        </references>
      </pivotArea>
    </format>
    <format dxfId="1231">
      <pivotArea dataOnly="0" labelOnly="1" fieldPosition="0">
        <references count="5">
          <reference field="0" count="1" selected="0">
            <x v="273"/>
          </reference>
          <reference field="1" count="1" selected="0">
            <x v="748"/>
          </reference>
          <reference field="2" count="1" selected="0">
            <x v="749"/>
          </reference>
          <reference field="3" count="1" selected="0">
            <x v="751"/>
          </reference>
          <reference field="4" count="1">
            <x v="754"/>
          </reference>
        </references>
      </pivotArea>
    </format>
    <format dxfId="1230">
      <pivotArea dataOnly="0" labelOnly="1" fieldPosition="0">
        <references count="5">
          <reference field="0" count="1" selected="0">
            <x v="274"/>
          </reference>
          <reference field="1" count="1" selected="0">
            <x v="749"/>
          </reference>
          <reference field="2" count="1" selected="0">
            <x v="750"/>
          </reference>
          <reference field="3" count="1" selected="0">
            <x v="752"/>
          </reference>
          <reference field="4" count="1">
            <x v="755"/>
          </reference>
        </references>
      </pivotArea>
    </format>
    <format dxfId="1229">
      <pivotArea dataOnly="0" labelOnly="1" fieldPosition="0">
        <references count="5">
          <reference field="0" count="1" selected="0">
            <x v="275"/>
          </reference>
          <reference field="1" count="1" selected="0">
            <x v="750"/>
          </reference>
          <reference field="2" count="1" selected="0">
            <x v="751"/>
          </reference>
          <reference field="3" count="1" selected="0">
            <x v="753"/>
          </reference>
          <reference field="4" count="1">
            <x v="756"/>
          </reference>
        </references>
      </pivotArea>
    </format>
    <format dxfId="1228">
      <pivotArea dataOnly="0" labelOnly="1" fieldPosition="0">
        <references count="5">
          <reference field="0" count="1" selected="0">
            <x v="276"/>
          </reference>
          <reference field="1" count="1" selected="0">
            <x v="751"/>
          </reference>
          <reference field="2" count="1" selected="0">
            <x v="752"/>
          </reference>
          <reference field="3" count="1" selected="0">
            <x v="754"/>
          </reference>
          <reference field="4" count="1">
            <x v="757"/>
          </reference>
        </references>
      </pivotArea>
    </format>
    <format dxfId="1227">
      <pivotArea dataOnly="0" labelOnly="1" fieldPosition="0">
        <references count="5">
          <reference field="0" count="1" selected="0">
            <x v="277"/>
          </reference>
          <reference field="1" count="1" selected="0">
            <x v="752"/>
          </reference>
          <reference field="2" count="1" selected="0">
            <x v="753"/>
          </reference>
          <reference field="3" count="1" selected="0">
            <x v="755"/>
          </reference>
          <reference field="4" count="1">
            <x v="758"/>
          </reference>
        </references>
      </pivotArea>
    </format>
    <format dxfId="1226">
      <pivotArea dataOnly="0" labelOnly="1" fieldPosition="0">
        <references count="5">
          <reference field="0" count="1" selected="0">
            <x v="278"/>
          </reference>
          <reference field="1" count="1" selected="0">
            <x v="753"/>
          </reference>
          <reference field="2" count="1" selected="0">
            <x v="754"/>
          </reference>
          <reference field="3" count="1" selected="0">
            <x v="756"/>
          </reference>
          <reference field="4" count="1">
            <x v="759"/>
          </reference>
        </references>
      </pivotArea>
    </format>
    <format dxfId="1225">
      <pivotArea dataOnly="0" labelOnly="1" fieldPosition="0">
        <references count="5">
          <reference field="0" count="1" selected="0">
            <x v="279"/>
          </reference>
          <reference field="1" count="1" selected="0">
            <x v="754"/>
          </reference>
          <reference field="2" count="1" selected="0">
            <x v="755"/>
          </reference>
          <reference field="3" count="1" selected="0">
            <x v="757"/>
          </reference>
          <reference field="4" count="1">
            <x v="760"/>
          </reference>
        </references>
      </pivotArea>
    </format>
    <format dxfId="1224">
      <pivotArea dataOnly="0" labelOnly="1" fieldPosition="0">
        <references count="5">
          <reference field="0" count="1" selected="0">
            <x v="280"/>
          </reference>
          <reference field="1" count="1" selected="0">
            <x v="755"/>
          </reference>
          <reference field="2" count="1" selected="0">
            <x v="756"/>
          </reference>
          <reference field="3" count="1" selected="0">
            <x v="758"/>
          </reference>
          <reference field="4" count="1">
            <x v="761"/>
          </reference>
        </references>
      </pivotArea>
    </format>
    <format dxfId="1223">
      <pivotArea dataOnly="0" labelOnly="1" fieldPosition="0">
        <references count="5">
          <reference field="0" count="1" selected="0">
            <x v="281"/>
          </reference>
          <reference field="1" count="1" selected="0">
            <x v="756"/>
          </reference>
          <reference field="2" count="1" selected="0">
            <x v="757"/>
          </reference>
          <reference field="3" count="1" selected="0">
            <x v="759"/>
          </reference>
          <reference field="4" count="1">
            <x v="762"/>
          </reference>
        </references>
      </pivotArea>
    </format>
    <format dxfId="1222">
      <pivotArea dataOnly="0" labelOnly="1" fieldPosition="0">
        <references count="5">
          <reference field="0" count="1" selected="0">
            <x v="282"/>
          </reference>
          <reference field="1" count="1" selected="0">
            <x v="757"/>
          </reference>
          <reference field="2" count="1" selected="0">
            <x v="758"/>
          </reference>
          <reference field="3" count="1" selected="0">
            <x v="760"/>
          </reference>
          <reference field="4" count="1">
            <x v="763"/>
          </reference>
        </references>
      </pivotArea>
    </format>
    <format dxfId="1221">
      <pivotArea dataOnly="0" labelOnly="1" fieldPosition="0">
        <references count="5">
          <reference field="0" count="1" selected="0">
            <x v="283"/>
          </reference>
          <reference field="1" count="1" selected="0">
            <x v="758"/>
          </reference>
          <reference field="2" count="1" selected="0">
            <x v="759"/>
          </reference>
          <reference field="3" count="1" selected="0">
            <x v="761"/>
          </reference>
          <reference field="4" count="1">
            <x v="764"/>
          </reference>
        </references>
      </pivotArea>
    </format>
    <format dxfId="1220">
      <pivotArea dataOnly="0" labelOnly="1" fieldPosition="0">
        <references count="5">
          <reference field="0" count="1" selected="0">
            <x v="284"/>
          </reference>
          <reference field="1" count="1" selected="0">
            <x v="759"/>
          </reference>
          <reference field="2" count="1" selected="0">
            <x v="760"/>
          </reference>
          <reference field="3" count="1" selected="0">
            <x v="762"/>
          </reference>
          <reference field="4" count="1">
            <x v="765"/>
          </reference>
        </references>
      </pivotArea>
    </format>
    <format dxfId="1219">
      <pivotArea dataOnly="0" labelOnly="1" fieldPosition="0">
        <references count="5">
          <reference field="0" count="1" selected="0">
            <x v="285"/>
          </reference>
          <reference field="1" count="1" selected="0">
            <x v="760"/>
          </reference>
          <reference field="2" count="1" selected="0">
            <x v="761"/>
          </reference>
          <reference field="3" count="1" selected="0">
            <x v="763"/>
          </reference>
          <reference field="4" count="1">
            <x v="766"/>
          </reference>
        </references>
      </pivotArea>
    </format>
    <format dxfId="1218">
      <pivotArea dataOnly="0" labelOnly="1" fieldPosition="0">
        <references count="5">
          <reference field="0" count="1" selected="0">
            <x v="286"/>
          </reference>
          <reference field="1" count="1" selected="0">
            <x v="761"/>
          </reference>
          <reference field="2" count="1" selected="0">
            <x v="762"/>
          </reference>
          <reference field="3" count="1" selected="0">
            <x v="764"/>
          </reference>
          <reference field="4" count="1">
            <x v="767"/>
          </reference>
        </references>
      </pivotArea>
    </format>
    <format dxfId="1217">
      <pivotArea dataOnly="0" labelOnly="1" fieldPosition="0">
        <references count="5">
          <reference field="0" count="1" selected="0">
            <x v="287"/>
          </reference>
          <reference field="1" count="1" selected="0">
            <x v="762"/>
          </reference>
          <reference field="2" count="1" selected="0">
            <x v="763"/>
          </reference>
          <reference field="3" count="1" selected="0">
            <x v="765"/>
          </reference>
          <reference field="4" count="1">
            <x v="768"/>
          </reference>
        </references>
      </pivotArea>
    </format>
    <format dxfId="1216">
      <pivotArea dataOnly="0" labelOnly="1" fieldPosition="0">
        <references count="5">
          <reference field="0" count="1" selected="0">
            <x v="288"/>
          </reference>
          <reference field="1" count="1" selected="0">
            <x v="763"/>
          </reference>
          <reference field="2" count="1" selected="0">
            <x v="764"/>
          </reference>
          <reference field="3" count="1" selected="0">
            <x v="766"/>
          </reference>
          <reference field="4" count="1">
            <x v="769"/>
          </reference>
        </references>
      </pivotArea>
    </format>
    <format dxfId="1215">
      <pivotArea dataOnly="0" labelOnly="1" fieldPosition="0">
        <references count="5">
          <reference field="0" count="1" selected="0">
            <x v="289"/>
          </reference>
          <reference field="1" count="1" selected="0">
            <x v="764"/>
          </reference>
          <reference field="2" count="1" selected="0">
            <x v="765"/>
          </reference>
          <reference field="3" count="1" selected="0">
            <x v="767"/>
          </reference>
          <reference field="4" count="1">
            <x v="770"/>
          </reference>
        </references>
      </pivotArea>
    </format>
    <format dxfId="1214">
      <pivotArea dataOnly="0" labelOnly="1" fieldPosition="0">
        <references count="5">
          <reference field="0" count="1" selected="0">
            <x v="290"/>
          </reference>
          <reference field="1" count="1" selected="0">
            <x v="765"/>
          </reference>
          <reference field="2" count="1" selected="0">
            <x v="766"/>
          </reference>
          <reference field="3" count="1" selected="0">
            <x v="768"/>
          </reference>
          <reference field="4" count="1">
            <x v="771"/>
          </reference>
        </references>
      </pivotArea>
    </format>
    <format dxfId="1213">
      <pivotArea dataOnly="0" labelOnly="1" fieldPosition="0">
        <references count="5">
          <reference field="0" count="1" selected="0">
            <x v="291"/>
          </reference>
          <reference field="1" count="1" selected="0">
            <x v="766"/>
          </reference>
          <reference field="2" count="1" selected="0">
            <x v="767"/>
          </reference>
          <reference field="3" count="1" selected="0">
            <x v="769"/>
          </reference>
          <reference field="4" count="1">
            <x v="772"/>
          </reference>
        </references>
      </pivotArea>
    </format>
    <format dxfId="1212">
      <pivotArea dataOnly="0" labelOnly="1" fieldPosition="0">
        <references count="5">
          <reference field="0" count="1" selected="0">
            <x v="292"/>
          </reference>
          <reference field="1" count="1" selected="0">
            <x v="767"/>
          </reference>
          <reference field="2" count="1" selected="0">
            <x v="768"/>
          </reference>
          <reference field="3" count="1" selected="0">
            <x v="770"/>
          </reference>
          <reference field="4" count="1">
            <x v="773"/>
          </reference>
        </references>
      </pivotArea>
    </format>
    <format dxfId="1211">
      <pivotArea dataOnly="0" labelOnly="1" fieldPosition="0">
        <references count="5">
          <reference field="0" count="1" selected="0">
            <x v="293"/>
          </reference>
          <reference field="1" count="1" selected="0">
            <x v="768"/>
          </reference>
          <reference field="2" count="1" selected="0">
            <x v="769"/>
          </reference>
          <reference field="3" count="1" selected="0">
            <x v="771"/>
          </reference>
          <reference field="4" count="1">
            <x v="774"/>
          </reference>
        </references>
      </pivotArea>
    </format>
    <format dxfId="1210">
      <pivotArea dataOnly="0" labelOnly="1" fieldPosition="0">
        <references count="5">
          <reference field="0" count="1" selected="0">
            <x v="294"/>
          </reference>
          <reference field="1" count="1" selected="0">
            <x v="769"/>
          </reference>
          <reference field="2" count="1" selected="0">
            <x v="770"/>
          </reference>
          <reference field="3" count="1" selected="0">
            <x v="772"/>
          </reference>
          <reference field="4" count="1">
            <x v="775"/>
          </reference>
        </references>
      </pivotArea>
    </format>
    <format dxfId="1209">
      <pivotArea dataOnly="0" labelOnly="1" fieldPosition="0">
        <references count="5">
          <reference field="0" count="1" selected="0">
            <x v="295"/>
          </reference>
          <reference field="1" count="1" selected="0">
            <x v="770"/>
          </reference>
          <reference field="2" count="1" selected="0">
            <x v="771"/>
          </reference>
          <reference field="3" count="1" selected="0">
            <x v="773"/>
          </reference>
          <reference field="4" count="1">
            <x v="776"/>
          </reference>
        </references>
      </pivotArea>
    </format>
    <format dxfId="1208">
      <pivotArea dataOnly="0" labelOnly="1" fieldPosition="0">
        <references count="5">
          <reference field="0" count="1" selected="0">
            <x v="296"/>
          </reference>
          <reference field="1" count="1" selected="0">
            <x v="771"/>
          </reference>
          <reference field="2" count="1" selected="0">
            <x v="772"/>
          </reference>
          <reference field="3" count="1" selected="0">
            <x v="774"/>
          </reference>
          <reference field="4" count="1">
            <x v="777"/>
          </reference>
        </references>
      </pivotArea>
    </format>
    <format dxfId="1207">
      <pivotArea dataOnly="0" labelOnly="1" fieldPosition="0">
        <references count="5">
          <reference field="0" count="1" selected="0">
            <x v="297"/>
          </reference>
          <reference field="1" count="1" selected="0">
            <x v="772"/>
          </reference>
          <reference field="2" count="1" selected="0">
            <x v="773"/>
          </reference>
          <reference field="3" count="1" selected="0">
            <x v="775"/>
          </reference>
          <reference field="4" count="1">
            <x v="778"/>
          </reference>
        </references>
      </pivotArea>
    </format>
    <format dxfId="1206">
      <pivotArea dataOnly="0" labelOnly="1" fieldPosition="0">
        <references count="5">
          <reference field="0" count="1" selected="0">
            <x v="298"/>
          </reference>
          <reference field="1" count="1" selected="0">
            <x v="773"/>
          </reference>
          <reference field="2" count="1" selected="0">
            <x v="774"/>
          </reference>
          <reference field="3" count="1" selected="0">
            <x v="776"/>
          </reference>
          <reference field="4" count="1">
            <x v="779"/>
          </reference>
        </references>
      </pivotArea>
    </format>
    <format dxfId="1205">
      <pivotArea dataOnly="0" labelOnly="1" fieldPosition="0">
        <references count="5">
          <reference field="0" count="1" selected="0">
            <x v="299"/>
          </reference>
          <reference field="1" count="1" selected="0">
            <x v="774"/>
          </reference>
          <reference field="2" count="1" selected="0">
            <x v="775"/>
          </reference>
          <reference field="3" count="1" selected="0">
            <x v="777"/>
          </reference>
          <reference field="4" count="1">
            <x v="780"/>
          </reference>
        </references>
      </pivotArea>
    </format>
    <format dxfId="1204">
      <pivotArea dataOnly="0" labelOnly="1" fieldPosition="0">
        <references count="5">
          <reference field="0" count="1" selected="0">
            <x v="300"/>
          </reference>
          <reference field="1" count="1" selected="0">
            <x v="775"/>
          </reference>
          <reference field="2" count="1" selected="0">
            <x v="776"/>
          </reference>
          <reference field="3" count="1" selected="0">
            <x v="778"/>
          </reference>
          <reference field="4" count="1">
            <x v="781"/>
          </reference>
        </references>
      </pivotArea>
    </format>
    <format dxfId="1203">
      <pivotArea dataOnly="0" labelOnly="1" fieldPosition="0">
        <references count="5">
          <reference field="0" count="1" selected="0">
            <x v="301"/>
          </reference>
          <reference field="1" count="1" selected="0">
            <x v="776"/>
          </reference>
          <reference field="2" count="1" selected="0">
            <x v="777"/>
          </reference>
          <reference field="3" count="1" selected="0">
            <x v="779"/>
          </reference>
          <reference field="4" count="1">
            <x v="782"/>
          </reference>
        </references>
      </pivotArea>
    </format>
    <format dxfId="1202">
      <pivotArea dataOnly="0" labelOnly="1" fieldPosition="0">
        <references count="5">
          <reference field="0" count="1" selected="0">
            <x v="302"/>
          </reference>
          <reference field="1" count="1" selected="0">
            <x v="777"/>
          </reference>
          <reference field="2" count="1" selected="0">
            <x v="778"/>
          </reference>
          <reference field="3" count="1" selected="0">
            <x v="780"/>
          </reference>
          <reference field="4" count="1">
            <x v="783"/>
          </reference>
        </references>
      </pivotArea>
    </format>
    <format dxfId="1201">
      <pivotArea dataOnly="0" labelOnly="1" fieldPosition="0">
        <references count="5">
          <reference field="0" count="1" selected="0">
            <x v="303"/>
          </reference>
          <reference field="1" count="1" selected="0">
            <x v="778"/>
          </reference>
          <reference field="2" count="1" selected="0">
            <x v="779"/>
          </reference>
          <reference field="3" count="1" selected="0">
            <x v="781"/>
          </reference>
          <reference field="4" count="1">
            <x v="784"/>
          </reference>
        </references>
      </pivotArea>
    </format>
    <format dxfId="1200">
      <pivotArea dataOnly="0" labelOnly="1" fieldPosition="0">
        <references count="5">
          <reference field="0" count="1" selected="0">
            <x v="304"/>
          </reference>
          <reference field="1" count="1" selected="0">
            <x v="779"/>
          </reference>
          <reference field="2" count="1" selected="0">
            <x v="780"/>
          </reference>
          <reference field="3" count="1" selected="0">
            <x v="782"/>
          </reference>
          <reference field="4" count="1">
            <x v="785"/>
          </reference>
        </references>
      </pivotArea>
    </format>
    <format dxfId="1199">
      <pivotArea dataOnly="0" labelOnly="1" fieldPosition="0">
        <references count="5">
          <reference field="0" count="1" selected="0">
            <x v="305"/>
          </reference>
          <reference field="1" count="1" selected="0">
            <x v="780"/>
          </reference>
          <reference field="2" count="1" selected="0">
            <x v="781"/>
          </reference>
          <reference field="3" count="1" selected="0">
            <x v="783"/>
          </reference>
          <reference field="4" count="1">
            <x v="786"/>
          </reference>
        </references>
      </pivotArea>
    </format>
    <format dxfId="1198">
      <pivotArea dataOnly="0" labelOnly="1" fieldPosition="0">
        <references count="5">
          <reference field="0" count="1" selected="0">
            <x v="306"/>
          </reference>
          <reference field="1" count="1" selected="0">
            <x v="781"/>
          </reference>
          <reference field="2" count="1" selected="0">
            <x v="782"/>
          </reference>
          <reference field="3" count="1" selected="0">
            <x v="784"/>
          </reference>
          <reference field="4" count="1">
            <x v="787"/>
          </reference>
        </references>
      </pivotArea>
    </format>
    <format dxfId="1197">
      <pivotArea dataOnly="0" labelOnly="1" fieldPosition="0">
        <references count="5">
          <reference field="0" count="1" selected="0">
            <x v="307"/>
          </reference>
          <reference field="1" count="1" selected="0">
            <x v="782"/>
          </reference>
          <reference field="2" count="1" selected="0">
            <x v="783"/>
          </reference>
          <reference field="3" count="1" selected="0">
            <x v="785"/>
          </reference>
          <reference field="4" count="1">
            <x v="788"/>
          </reference>
        </references>
      </pivotArea>
    </format>
    <format dxfId="1196">
      <pivotArea dataOnly="0" labelOnly="1" fieldPosition="0">
        <references count="5">
          <reference field="0" count="1" selected="0">
            <x v="308"/>
          </reference>
          <reference field="1" count="1" selected="0">
            <x v="783"/>
          </reference>
          <reference field="2" count="1" selected="0">
            <x v="784"/>
          </reference>
          <reference field="3" count="1" selected="0">
            <x v="786"/>
          </reference>
          <reference field="4" count="1">
            <x v="789"/>
          </reference>
        </references>
      </pivotArea>
    </format>
    <format dxfId="1195">
      <pivotArea dataOnly="0" labelOnly="1" fieldPosition="0">
        <references count="5">
          <reference field="0" count="1" selected="0">
            <x v="309"/>
          </reference>
          <reference field="1" count="1" selected="0">
            <x v="784"/>
          </reference>
          <reference field="2" count="1" selected="0">
            <x v="785"/>
          </reference>
          <reference field="3" count="1" selected="0">
            <x v="787"/>
          </reference>
          <reference field="4" count="1">
            <x v="790"/>
          </reference>
        </references>
      </pivotArea>
    </format>
    <format dxfId="1194">
      <pivotArea dataOnly="0" labelOnly="1" fieldPosition="0">
        <references count="5">
          <reference field="0" count="1" selected="0">
            <x v="310"/>
          </reference>
          <reference field="1" count="1" selected="0">
            <x v="785"/>
          </reference>
          <reference field="2" count="1" selected="0">
            <x v="786"/>
          </reference>
          <reference field="3" count="1" selected="0">
            <x v="788"/>
          </reference>
          <reference field="4" count="1">
            <x v="791"/>
          </reference>
        </references>
      </pivotArea>
    </format>
    <format dxfId="1193">
      <pivotArea dataOnly="0" labelOnly="1" fieldPosition="0">
        <references count="5">
          <reference field="0" count="1" selected="0">
            <x v="311"/>
          </reference>
          <reference field="1" count="1" selected="0">
            <x v="786"/>
          </reference>
          <reference field="2" count="1" selected="0">
            <x v="787"/>
          </reference>
          <reference field="3" count="1" selected="0">
            <x v="789"/>
          </reference>
          <reference field="4" count="1">
            <x v="792"/>
          </reference>
        </references>
      </pivotArea>
    </format>
    <format dxfId="1192">
      <pivotArea dataOnly="0" labelOnly="1" fieldPosition="0">
        <references count="5">
          <reference field="0" count="1" selected="0">
            <x v="312"/>
          </reference>
          <reference field="1" count="1" selected="0">
            <x v="787"/>
          </reference>
          <reference field="2" count="1" selected="0">
            <x v="788"/>
          </reference>
          <reference field="3" count="1" selected="0">
            <x v="790"/>
          </reference>
          <reference field="4" count="1">
            <x v="793"/>
          </reference>
        </references>
      </pivotArea>
    </format>
    <format dxfId="1191">
      <pivotArea dataOnly="0" labelOnly="1" fieldPosition="0">
        <references count="5">
          <reference field="0" count="1" selected="0">
            <x v="313"/>
          </reference>
          <reference field="1" count="1" selected="0">
            <x v="788"/>
          </reference>
          <reference field="2" count="1" selected="0">
            <x v="789"/>
          </reference>
          <reference field="3" count="1" selected="0">
            <x v="791"/>
          </reference>
          <reference field="4" count="1">
            <x v="794"/>
          </reference>
        </references>
      </pivotArea>
    </format>
    <format dxfId="1190">
      <pivotArea dataOnly="0" labelOnly="1" fieldPosition="0">
        <references count="5">
          <reference field="0" count="1" selected="0">
            <x v="314"/>
          </reference>
          <reference field="1" count="1" selected="0">
            <x v="789"/>
          </reference>
          <reference field="2" count="1" selected="0">
            <x v="790"/>
          </reference>
          <reference field="3" count="1" selected="0">
            <x v="792"/>
          </reference>
          <reference field="4" count="1">
            <x v="795"/>
          </reference>
        </references>
      </pivotArea>
    </format>
    <format dxfId="1189">
      <pivotArea dataOnly="0" labelOnly="1" fieldPosition="0">
        <references count="5">
          <reference field="0" count="1" selected="0">
            <x v="315"/>
          </reference>
          <reference field="1" count="1" selected="0">
            <x v="790"/>
          </reference>
          <reference field="2" count="1" selected="0">
            <x v="791"/>
          </reference>
          <reference field="3" count="1" selected="0">
            <x v="793"/>
          </reference>
          <reference field="4" count="1">
            <x v="796"/>
          </reference>
        </references>
      </pivotArea>
    </format>
    <format dxfId="1188">
      <pivotArea dataOnly="0" labelOnly="1" fieldPosition="0">
        <references count="5">
          <reference field="0" count="1" selected="0">
            <x v="316"/>
          </reference>
          <reference field="1" count="1" selected="0">
            <x v="791"/>
          </reference>
          <reference field="2" count="1" selected="0">
            <x v="792"/>
          </reference>
          <reference field="3" count="1" selected="0">
            <x v="794"/>
          </reference>
          <reference field="4" count="1">
            <x v="797"/>
          </reference>
        </references>
      </pivotArea>
    </format>
    <format dxfId="1187">
      <pivotArea dataOnly="0" labelOnly="1" fieldPosition="0">
        <references count="5">
          <reference field="0" count="1" selected="0">
            <x v="317"/>
          </reference>
          <reference field="1" count="1" selected="0">
            <x v="792"/>
          </reference>
          <reference field="2" count="1" selected="0">
            <x v="793"/>
          </reference>
          <reference field="3" count="1" selected="0">
            <x v="795"/>
          </reference>
          <reference field="4" count="1">
            <x v="798"/>
          </reference>
        </references>
      </pivotArea>
    </format>
    <format dxfId="1186">
      <pivotArea dataOnly="0" labelOnly="1" fieldPosition="0">
        <references count="5">
          <reference field="0" count="1" selected="0">
            <x v="318"/>
          </reference>
          <reference field="1" count="1" selected="0">
            <x v="793"/>
          </reference>
          <reference field="2" count="1" selected="0">
            <x v="794"/>
          </reference>
          <reference field="3" count="1" selected="0">
            <x v="796"/>
          </reference>
          <reference field="4" count="1">
            <x v="799"/>
          </reference>
        </references>
      </pivotArea>
    </format>
    <format dxfId="1185">
      <pivotArea dataOnly="0" labelOnly="1" fieldPosition="0">
        <references count="5">
          <reference field="0" count="1" selected="0">
            <x v="319"/>
          </reference>
          <reference field="1" count="1" selected="0">
            <x v="794"/>
          </reference>
          <reference field="2" count="1" selected="0">
            <x v="795"/>
          </reference>
          <reference field="3" count="1" selected="0">
            <x v="797"/>
          </reference>
          <reference field="4" count="1">
            <x v="800"/>
          </reference>
        </references>
      </pivotArea>
    </format>
    <format dxfId="1184">
      <pivotArea dataOnly="0" labelOnly="1" fieldPosition="0">
        <references count="5">
          <reference field="0" count="1" selected="0">
            <x v="320"/>
          </reference>
          <reference field="1" count="1" selected="0">
            <x v="795"/>
          </reference>
          <reference field="2" count="1" selected="0">
            <x v="796"/>
          </reference>
          <reference field="3" count="1" selected="0">
            <x v="798"/>
          </reference>
          <reference field="4" count="1">
            <x v="801"/>
          </reference>
        </references>
      </pivotArea>
    </format>
    <format dxfId="1183">
      <pivotArea dataOnly="0" labelOnly="1" fieldPosition="0">
        <references count="5">
          <reference field="0" count="1" selected="0">
            <x v="321"/>
          </reference>
          <reference field="1" count="1" selected="0">
            <x v="796"/>
          </reference>
          <reference field="2" count="1" selected="0">
            <x v="797"/>
          </reference>
          <reference field="3" count="1" selected="0">
            <x v="799"/>
          </reference>
          <reference field="4" count="1">
            <x v="802"/>
          </reference>
        </references>
      </pivotArea>
    </format>
    <format dxfId="1182">
      <pivotArea dataOnly="0" labelOnly="1" fieldPosition="0">
        <references count="5">
          <reference field="0" count="1" selected="0">
            <x v="322"/>
          </reference>
          <reference field="1" count="1" selected="0">
            <x v="797"/>
          </reference>
          <reference field="2" count="1" selected="0">
            <x v="798"/>
          </reference>
          <reference field="3" count="1" selected="0">
            <x v="800"/>
          </reference>
          <reference field="4" count="1">
            <x v="803"/>
          </reference>
        </references>
      </pivotArea>
    </format>
    <format dxfId="1181">
      <pivotArea dataOnly="0" labelOnly="1" fieldPosition="0">
        <references count="5">
          <reference field="0" count="1" selected="0">
            <x v="323"/>
          </reference>
          <reference field="1" count="1" selected="0">
            <x v="798"/>
          </reference>
          <reference field="2" count="1" selected="0">
            <x v="799"/>
          </reference>
          <reference field="3" count="1" selected="0">
            <x v="801"/>
          </reference>
          <reference field="4" count="1">
            <x v="804"/>
          </reference>
        </references>
      </pivotArea>
    </format>
    <format dxfId="1180">
      <pivotArea dataOnly="0" labelOnly="1" fieldPosition="0">
        <references count="5">
          <reference field="0" count="1" selected="0">
            <x v="324"/>
          </reference>
          <reference field="1" count="1" selected="0">
            <x v="799"/>
          </reference>
          <reference field="2" count="1" selected="0">
            <x v="800"/>
          </reference>
          <reference field="3" count="1" selected="0">
            <x v="802"/>
          </reference>
          <reference field="4" count="1">
            <x v="805"/>
          </reference>
        </references>
      </pivotArea>
    </format>
    <format dxfId="1179">
      <pivotArea dataOnly="0" labelOnly="1" fieldPosition="0">
        <references count="5">
          <reference field="0" count="1" selected="0">
            <x v="325"/>
          </reference>
          <reference field="1" count="1" selected="0">
            <x v="800"/>
          </reference>
          <reference field="2" count="1" selected="0">
            <x v="801"/>
          </reference>
          <reference field="3" count="1" selected="0">
            <x v="803"/>
          </reference>
          <reference field="4" count="1">
            <x v="806"/>
          </reference>
        </references>
      </pivotArea>
    </format>
    <format dxfId="1178">
      <pivotArea dataOnly="0" labelOnly="1" fieldPosition="0">
        <references count="5">
          <reference field="0" count="1" selected="0">
            <x v="326"/>
          </reference>
          <reference field="1" count="1" selected="0">
            <x v="801"/>
          </reference>
          <reference field="2" count="1" selected="0">
            <x v="802"/>
          </reference>
          <reference field="3" count="1" selected="0">
            <x v="804"/>
          </reference>
          <reference field="4" count="1">
            <x v="807"/>
          </reference>
        </references>
      </pivotArea>
    </format>
    <format dxfId="1177">
      <pivotArea dataOnly="0" labelOnly="1" fieldPosition="0">
        <references count="5">
          <reference field="0" count="1" selected="0">
            <x v="327"/>
          </reference>
          <reference field="1" count="1" selected="0">
            <x v="802"/>
          </reference>
          <reference field="2" count="1" selected="0">
            <x v="803"/>
          </reference>
          <reference field="3" count="1" selected="0">
            <x v="805"/>
          </reference>
          <reference field="4" count="1">
            <x v="808"/>
          </reference>
        </references>
      </pivotArea>
    </format>
    <format dxfId="1176">
      <pivotArea dataOnly="0" labelOnly="1" fieldPosition="0">
        <references count="5">
          <reference field="0" count="1" selected="0">
            <x v="328"/>
          </reference>
          <reference field="1" count="1" selected="0">
            <x v="803"/>
          </reference>
          <reference field="2" count="1" selected="0">
            <x v="804"/>
          </reference>
          <reference field="3" count="1" selected="0">
            <x v="806"/>
          </reference>
          <reference field="4" count="1">
            <x v="809"/>
          </reference>
        </references>
      </pivotArea>
    </format>
    <format dxfId="1175">
      <pivotArea dataOnly="0" labelOnly="1" fieldPosition="0">
        <references count="5">
          <reference field="0" count="1" selected="0">
            <x v="329"/>
          </reference>
          <reference field="1" count="1" selected="0">
            <x v="804"/>
          </reference>
          <reference field="2" count="1" selected="0">
            <x v="805"/>
          </reference>
          <reference field="3" count="1" selected="0">
            <x v="807"/>
          </reference>
          <reference field="4" count="1">
            <x v="810"/>
          </reference>
        </references>
      </pivotArea>
    </format>
    <format dxfId="1174">
      <pivotArea dataOnly="0" labelOnly="1" fieldPosition="0">
        <references count="5">
          <reference field="0" count="1" selected="0">
            <x v="330"/>
          </reference>
          <reference field="1" count="1" selected="0">
            <x v="805"/>
          </reference>
          <reference field="2" count="1" selected="0">
            <x v="806"/>
          </reference>
          <reference field="3" count="1" selected="0">
            <x v="808"/>
          </reference>
          <reference field="4" count="1">
            <x v="811"/>
          </reference>
        </references>
      </pivotArea>
    </format>
    <format dxfId="1173">
      <pivotArea dataOnly="0" labelOnly="1" fieldPosition="0">
        <references count="5">
          <reference field="0" count="1" selected="0">
            <x v="331"/>
          </reference>
          <reference field="1" count="1" selected="0">
            <x v="806"/>
          </reference>
          <reference field="2" count="1" selected="0">
            <x v="807"/>
          </reference>
          <reference field="3" count="1" selected="0">
            <x v="809"/>
          </reference>
          <reference field="4" count="1">
            <x v="812"/>
          </reference>
        </references>
      </pivotArea>
    </format>
    <format dxfId="1172">
      <pivotArea dataOnly="0" labelOnly="1" fieldPosition="0">
        <references count="5">
          <reference field="0" count="1" selected="0">
            <x v="332"/>
          </reference>
          <reference field="1" count="1" selected="0">
            <x v="807"/>
          </reference>
          <reference field="2" count="1" selected="0">
            <x v="808"/>
          </reference>
          <reference field="3" count="1" selected="0">
            <x v="810"/>
          </reference>
          <reference field="4" count="1">
            <x v="813"/>
          </reference>
        </references>
      </pivotArea>
    </format>
    <format dxfId="1171">
      <pivotArea dataOnly="0" labelOnly="1" fieldPosition="0">
        <references count="5">
          <reference field="0" count="1" selected="0">
            <x v="333"/>
          </reference>
          <reference field="1" count="1" selected="0">
            <x v="808"/>
          </reference>
          <reference field="2" count="1" selected="0">
            <x v="809"/>
          </reference>
          <reference field="3" count="1" selected="0">
            <x v="811"/>
          </reference>
          <reference field="4" count="1">
            <x v="814"/>
          </reference>
        </references>
      </pivotArea>
    </format>
    <format dxfId="1170">
      <pivotArea dataOnly="0" labelOnly="1" fieldPosition="0">
        <references count="5">
          <reference field="0" count="1" selected="0">
            <x v="334"/>
          </reference>
          <reference field="1" count="1" selected="0">
            <x v="809"/>
          </reference>
          <reference field="2" count="1" selected="0">
            <x v="810"/>
          </reference>
          <reference field="3" count="1" selected="0">
            <x v="812"/>
          </reference>
          <reference field="4" count="1">
            <x v="815"/>
          </reference>
        </references>
      </pivotArea>
    </format>
    <format dxfId="1169">
      <pivotArea dataOnly="0" labelOnly="1" fieldPosition="0">
        <references count="5">
          <reference field="0" count="1" selected="0">
            <x v="335"/>
          </reference>
          <reference field="1" count="1" selected="0">
            <x v="810"/>
          </reference>
          <reference field="2" count="1" selected="0">
            <x v="811"/>
          </reference>
          <reference field="3" count="1" selected="0">
            <x v="813"/>
          </reference>
          <reference field="4" count="1">
            <x v="816"/>
          </reference>
        </references>
      </pivotArea>
    </format>
    <format dxfId="1168">
      <pivotArea dataOnly="0" labelOnly="1" fieldPosition="0">
        <references count="5">
          <reference field="0" count="1" selected="0">
            <x v="336"/>
          </reference>
          <reference field="1" count="1" selected="0">
            <x v="811"/>
          </reference>
          <reference field="2" count="1" selected="0">
            <x v="812"/>
          </reference>
          <reference field="3" count="1" selected="0">
            <x v="814"/>
          </reference>
          <reference field="4" count="1">
            <x v="817"/>
          </reference>
        </references>
      </pivotArea>
    </format>
    <format dxfId="1167">
      <pivotArea dataOnly="0" labelOnly="1" fieldPosition="0">
        <references count="5">
          <reference field="0" count="1" selected="0">
            <x v="337"/>
          </reference>
          <reference field="1" count="1" selected="0">
            <x v="812"/>
          </reference>
          <reference field="2" count="1" selected="0">
            <x v="813"/>
          </reference>
          <reference field="3" count="1" selected="0">
            <x v="815"/>
          </reference>
          <reference field="4" count="1">
            <x v="818"/>
          </reference>
        </references>
      </pivotArea>
    </format>
    <format dxfId="1166">
      <pivotArea dataOnly="0" labelOnly="1" fieldPosition="0">
        <references count="5">
          <reference field="0" count="1" selected="0">
            <x v="338"/>
          </reference>
          <reference field="1" count="1" selected="0">
            <x v="813"/>
          </reference>
          <reference field="2" count="1" selected="0">
            <x v="814"/>
          </reference>
          <reference field="3" count="1" selected="0">
            <x v="816"/>
          </reference>
          <reference field="4" count="1">
            <x v="819"/>
          </reference>
        </references>
      </pivotArea>
    </format>
    <format dxfId="1165">
      <pivotArea dataOnly="0" labelOnly="1" fieldPosition="0">
        <references count="5">
          <reference field="0" count="1" selected="0">
            <x v="339"/>
          </reference>
          <reference field="1" count="1" selected="0">
            <x v="814"/>
          </reference>
          <reference field="2" count="1" selected="0">
            <x v="815"/>
          </reference>
          <reference field="3" count="1" selected="0">
            <x v="817"/>
          </reference>
          <reference field="4" count="1">
            <x v="820"/>
          </reference>
        </references>
      </pivotArea>
    </format>
    <format dxfId="1164">
      <pivotArea dataOnly="0" labelOnly="1" fieldPosition="0">
        <references count="5">
          <reference field="0" count="1" selected="0">
            <x v="340"/>
          </reference>
          <reference field="1" count="1" selected="0">
            <x v="815"/>
          </reference>
          <reference field="2" count="1" selected="0">
            <x v="816"/>
          </reference>
          <reference field="3" count="1" selected="0">
            <x v="818"/>
          </reference>
          <reference field="4" count="1">
            <x v="821"/>
          </reference>
        </references>
      </pivotArea>
    </format>
    <format dxfId="1163">
      <pivotArea dataOnly="0" labelOnly="1" fieldPosition="0">
        <references count="5">
          <reference field="0" count="1" selected="0">
            <x v="341"/>
          </reference>
          <reference field="1" count="1" selected="0">
            <x v="816"/>
          </reference>
          <reference field="2" count="1" selected="0">
            <x v="817"/>
          </reference>
          <reference field="3" count="1" selected="0">
            <x v="819"/>
          </reference>
          <reference field="4" count="1">
            <x v="822"/>
          </reference>
        </references>
      </pivotArea>
    </format>
    <format dxfId="1162">
      <pivotArea dataOnly="0" labelOnly="1" fieldPosition="0">
        <references count="5">
          <reference field="0" count="1" selected="0">
            <x v="342"/>
          </reference>
          <reference field="1" count="1" selected="0">
            <x v="817"/>
          </reference>
          <reference field="2" count="1" selected="0">
            <x v="818"/>
          </reference>
          <reference field="3" count="1" selected="0">
            <x v="820"/>
          </reference>
          <reference field="4" count="1">
            <x v="823"/>
          </reference>
        </references>
      </pivotArea>
    </format>
    <format dxfId="1161">
      <pivotArea dataOnly="0" labelOnly="1" fieldPosition="0">
        <references count="5">
          <reference field="0" count="1" selected="0">
            <x v="343"/>
          </reference>
          <reference field="1" count="1" selected="0">
            <x v="818"/>
          </reference>
          <reference field="2" count="1" selected="0">
            <x v="819"/>
          </reference>
          <reference field="3" count="1" selected="0">
            <x v="821"/>
          </reference>
          <reference field="4" count="1">
            <x v="824"/>
          </reference>
        </references>
      </pivotArea>
    </format>
    <format dxfId="1160">
      <pivotArea dataOnly="0" labelOnly="1" fieldPosition="0">
        <references count="5">
          <reference field="0" count="1" selected="0">
            <x v="344"/>
          </reference>
          <reference field="1" count="1" selected="0">
            <x v="819"/>
          </reference>
          <reference field="2" count="1" selected="0">
            <x v="820"/>
          </reference>
          <reference field="3" count="1" selected="0">
            <x v="822"/>
          </reference>
          <reference field="4" count="1">
            <x v="825"/>
          </reference>
        </references>
      </pivotArea>
    </format>
    <format dxfId="1159">
      <pivotArea dataOnly="0" labelOnly="1" fieldPosition="0">
        <references count="5">
          <reference field="0" count="1" selected="0">
            <x v="345"/>
          </reference>
          <reference field="1" count="1" selected="0">
            <x v="820"/>
          </reference>
          <reference field="2" count="1" selected="0">
            <x v="821"/>
          </reference>
          <reference field="3" count="1" selected="0">
            <x v="823"/>
          </reference>
          <reference field="4" count="1">
            <x v="826"/>
          </reference>
        </references>
      </pivotArea>
    </format>
    <format dxfId="1158">
      <pivotArea dataOnly="0" labelOnly="1" fieldPosition="0">
        <references count="5">
          <reference field="0" count="1" selected="0">
            <x v="346"/>
          </reference>
          <reference field="1" count="1" selected="0">
            <x v="821"/>
          </reference>
          <reference field="2" count="1" selected="0">
            <x v="822"/>
          </reference>
          <reference field="3" count="1" selected="0">
            <x v="824"/>
          </reference>
          <reference field="4" count="1">
            <x v="827"/>
          </reference>
        </references>
      </pivotArea>
    </format>
    <format dxfId="1157">
      <pivotArea dataOnly="0" labelOnly="1" fieldPosition="0">
        <references count="5">
          <reference field="0" count="1" selected="0">
            <x v="347"/>
          </reference>
          <reference field="1" count="1" selected="0">
            <x v="822"/>
          </reference>
          <reference field="2" count="1" selected="0">
            <x v="823"/>
          </reference>
          <reference field="3" count="1" selected="0">
            <x v="825"/>
          </reference>
          <reference field="4" count="1">
            <x v="828"/>
          </reference>
        </references>
      </pivotArea>
    </format>
    <format dxfId="1156">
      <pivotArea dataOnly="0" labelOnly="1" fieldPosition="0">
        <references count="5">
          <reference field="0" count="1" selected="0">
            <x v="348"/>
          </reference>
          <reference field="1" count="1" selected="0">
            <x v="823"/>
          </reference>
          <reference field="2" count="1" selected="0">
            <x v="824"/>
          </reference>
          <reference field="3" count="1" selected="0">
            <x v="826"/>
          </reference>
          <reference field="4" count="1">
            <x v="829"/>
          </reference>
        </references>
      </pivotArea>
    </format>
    <format dxfId="1155">
      <pivotArea dataOnly="0" labelOnly="1" fieldPosition="0">
        <references count="5">
          <reference field="0" count="1" selected="0">
            <x v="349"/>
          </reference>
          <reference field="1" count="1" selected="0">
            <x v="824"/>
          </reference>
          <reference field="2" count="1" selected="0">
            <x v="825"/>
          </reference>
          <reference field="3" count="1" selected="0">
            <x v="827"/>
          </reference>
          <reference field="4" count="1">
            <x v="830"/>
          </reference>
        </references>
      </pivotArea>
    </format>
    <format dxfId="1154">
      <pivotArea dataOnly="0" labelOnly="1" fieldPosition="0">
        <references count="5">
          <reference field="0" count="1" selected="0">
            <x v="350"/>
          </reference>
          <reference field="1" count="1" selected="0">
            <x v="825"/>
          </reference>
          <reference field="2" count="1" selected="0">
            <x v="826"/>
          </reference>
          <reference field="3" count="1" selected="0">
            <x v="828"/>
          </reference>
          <reference field="4" count="1">
            <x v="831"/>
          </reference>
        </references>
      </pivotArea>
    </format>
    <format dxfId="1153">
      <pivotArea dataOnly="0" labelOnly="1" fieldPosition="0">
        <references count="5">
          <reference field="0" count="1" selected="0">
            <x v="351"/>
          </reference>
          <reference field="1" count="1" selected="0">
            <x v="826"/>
          </reference>
          <reference field="2" count="1" selected="0">
            <x v="827"/>
          </reference>
          <reference field="3" count="1" selected="0">
            <x v="829"/>
          </reference>
          <reference field="4" count="1">
            <x v="832"/>
          </reference>
        </references>
      </pivotArea>
    </format>
    <format dxfId="1152">
      <pivotArea dataOnly="0" labelOnly="1" fieldPosition="0">
        <references count="5">
          <reference field="0" count="1" selected="0">
            <x v="352"/>
          </reference>
          <reference field="1" count="1" selected="0">
            <x v="827"/>
          </reference>
          <reference field="2" count="1" selected="0">
            <x v="828"/>
          </reference>
          <reference field="3" count="1" selected="0">
            <x v="830"/>
          </reference>
          <reference field="4" count="1">
            <x v="833"/>
          </reference>
        </references>
      </pivotArea>
    </format>
    <format dxfId="1151">
      <pivotArea dataOnly="0" labelOnly="1" fieldPosition="0">
        <references count="5">
          <reference field="0" count="1" selected="0">
            <x v="353"/>
          </reference>
          <reference field="1" count="1" selected="0">
            <x v="828"/>
          </reference>
          <reference field="2" count="1" selected="0">
            <x v="829"/>
          </reference>
          <reference field="3" count="1" selected="0">
            <x v="831"/>
          </reference>
          <reference field="4" count="1">
            <x v="834"/>
          </reference>
        </references>
      </pivotArea>
    </format>
    <format dxfId="1150">
      <pivotArea dataOnly="0" labelOnly="1" fieldPosition="0">
        <references count="5">
          <reference field="0" count="1" selected="0">
            <x v="354"/>
          </reference>
          <reference field="1" count="1" selected="0">
            <x v="829"/>
          </reference>
          <reference field="2" count="1" selected="0">
            <x v="830"/>
          </reference>
          <reference field="3" count="1" selected="0">
            <x v="832"/>
          </reference>
          <reference field="4" count="1">
            <x v="835"/>
          </reference>
        </references>
      </pivotArea>
    </format>
    <format dxfId="1149">
      <pivotArea dataOnly="0" labelOnly="1" fieldPosition="0">
        <references count="5">
          <reference field="0" count="1" selected="0">
            <x v="355"/>
          </reference>
          <reference field="1" count="1" selected="0">
            <x v="830"/>
          </reference>
          <reference field="2" count="1" selected="0">
            <x v="831"/>
          </reference>
          <reference field="3" count="1" selected="0">
            <x v="833"/>
          </reference>
          <reference field="4" count="1">
            <x v="836"/>
          </reference>
        </references>
      </pivotArea>
    </format>
    <format dxfId="1148">
      <pivotArea dataOnly="0" labelOnly="1" fieldPosition="0">
        <references count="5">
          <reference field="0" count="1" selected="0">
            <x v="356"/>
          </reference>
          <reference field="1" count="1" selected="0">
            <x v="831"/>
          </reference>
          <reference field="2" count="1" selected="0">
            <x v="832"/>
          </reference>
          <reference field="3" count="1" selected="0">
            <x v="834"/>
          </reference>
          <reference field="4" count="1">
            <x v="837"/>
          </reference>
        </references>
      </pivotArea>
    </format>
    <format dxfId="1147">
      <pivotArea dataOnly="0" labelOnly="1" fieldPosition="0">
        <references count="5">
          <reference field="0" count="1" selected="0">
            <x v="357"/>
          </reference>
          <reference field="1" count="1" selected="0">
            <x v="832"/>
          </reference>
          <reference field="2" count="1" selected="0">
            <x v="833"/>
          </reference>
          <reference field="3" count="1" selected="0">
            <x v="835"/>
          </reference>
          <reference field="4" count="1">
            <x v="838"/>
          </reference>
        </references>
      </pivotArea>
    </format>
    <format dxfId="1146">
      <pivotArea dataOnly="0" labelOnly="1" fieldPosition="0">
        <references count="5">
          <reference field="0" count="1" selected="0">
            <x v="358"/>
          </reference>
          <reference field="1" count="1" selected="0">
            <x v="833"/>
          </reference>
          <reference field="2" count="1" selected="0">
            <x v="834"/>
          </reference>
          <reference field="3" count="1" selected="0">
            <x v="836"/>
          </reference>
          <reference field="4" count="1">
            <x v="839"/>
          </reference>
        </references>
      </pivotArea>
    </format>
    <format dxfId="1145">
      <pivotArea dataOnly="0" labelOnly="1" fieldPosition="0">
        <references count="5">
          <reference field="0" count="1" selected="0">
            <x v="359"/>
          </reference>
          <reference field="1" count="1" selected="0">
            <x v="834"/>
          </reference>
          <reference field="2" count="1" selected="0">
            <x v="835"/>
          </reference>
          <reference field="3" count="1" selected="0">
            <x v="837"/>
          </reference>
          <reference field="4" count="1">
            <x v="840"/>
          </reference>
        </references>
      </pivotArea>
    </format>
    <format dxfId="1144">
      <pivotArea dataOnly="0" labelOnly="1" fieldPosition="0">
        <references count="5">
          <reference field="0" count="1" selected="0">
            <x v="360"/>
          </reference>
          <reference field="1" count="1" selected="0">
            <x v="835"/>
          </reference>
          <reference field="2" count="1" selected="0">
            <x v="836"/>
          </reference>
          <reference field="3" count="1" selected="0">
            <x v="838"/>
          </reference>
          <reference field="4" count="1">
            <x v="841"/>
          </reference>
        </references>
      </pivotArea>
    </format>
    <format dxfId="1143">
      <pivotArea dataOnly="0" labelOnly="1" fieldPosition="0">
        <references count="5">
          <reference field="0" count="1" selected="0">
            <x v="361"/>
          </reference>
          <reference field="1" count="1" selected="0">
            <x v="836"/>
          </reference>
          <reference field="2" count="1" selected="0">
            <x v="837"/>
          </reference>
          <reference field="3" count="1" selected="0">
            <x v="839"/>
          </reference>
          <reference field="4" count="1">
            <x v="842"/>
          </reference>
        </references>
      </pivotArea>
    </format>
    <format dxfId="1142">
      <pivotArea dataOnly="0" labelOnly="1" fieldPosition="0">
        <references count="5">
          <reference field="0" count="1" selected="0">
            <x v="362"/>
          </reference>
          <reference field="1" count="1" selected="0">
            <x v="837"/>
          </reference>
          <reference field="2" count="1" selected="0">
            <x v="838"/>
          </reference>
          <reference field="3" count="1" selected="0">
            <x v="840"/>
          </reference>
          <reference field="4" count="1">
            <x v="843"/>
          </reference>
        </references>
      </pivotArea>
    </format>
    <format dxfId="1141">
      <pivotArea dataOnly="0" labelOnly="1" fieldPosition="0">
        <references count="5">
          <reference field="0" count="1" selected="0">
            <x v="363"/>
          </reference>
          <reference field="1" count="1" selected="0">
            <x v="838"/>
          </reference>
          <reference field="2" count="1" selected="0">
            <x v="839"/>
          </reference>
          <reference field="3" count="1" selected="0">
            <x v="841"/>
          </reference>
          <reference field="4" count="1">
            <x v="844"/>
          </reference>
        </references>
      </pivotArea>
    </format>
    <format dxfId="1140">
      <pivotArea dataOnly="0" labelOnly="1" fieldPosition="0">
        <references count="5">
          <reference field="0" count="1" selected="0">
            <x v="364"/>
          </reference>
          <reference field="1" count="1" selected="0">
            <x v="839"/>
          </reference>
          <reference field="2" count="1" selected="0">
            <x v="840"/>
          </reference>
          <reference field="3" count="1" selected="0">
            <x v="842"/>
          </reference>
          <reference field="4" count="1">
            <x v="845"/>
          </reference>
        </references>
      </pivotArea>
    </format>
    <format dxfId="1139">
      <pivotArea dataOnly="0" labelOnly="1" fieldPosition="0">
        <references count="5">
          <reference field="0" count="1" selected="0">
            <x v="365"/>
          </reference>
          <reference field="1" count="1" selected="0">
            <x v="840"/>
          </reference>
          <reference field="2" count="1" selected="0">
            <x v="841"/>
          </reference>
          <reference field="3" count="1" selected="0">
            <x v="843"/>
          </reference>
          <reference field="4" count="1">
            <x v="846"/>
          </reference>
        </references>
      </pivotArea>
    </format>
    <format dxfId="1138">
      <pivotArea dataOnly="0" labelOnly="1" fieldPosition="0">
        <references count="5">
          <reference field="0" count="1" selected="0">
            <x v="366"/>
          </reference>
          <reference field="1" count="1" selected="0">
            <x v="841"/>
          </reference>
          <reference field="2" count="1" selected="0">
            <x v="842"/>
          </reference>
          <reference field="3" count="1" selected="0">
            <x v="844"/>
          </reference>
          <reference field="4" count="1">
            <x v="847"/>
          </reference>
        </references>
      </pivotArea>
    </format>
    <format dxfId="1137">
      <pivotArea dataOnly="0" labelOnly="1" fieldPosition="0">
        <references count="5">
          <reference field="0" count="1" selected="0">
            <x v="367"/>
          </reference>
          <reference field="1" count="1" selected="0">
            <x v="842"/>
          </reference>
          <reference field="2" count="1" selected="0">
            <x v="843"/>
          </reference>
          <reference field="3" count="1" selected="0">
            <x v="845"/>
          </reference>
          <reference field="4" count="1">
            <x v="848"/>
          </reference>
        </references>
      </pivotArea>
    </format>
    <format dxfId="1136">
      <pivotArea dataOnly="0" labelOnly="1" fieldPosition="0">
        <references count="5">
          <reference field="0" count="1" selected="0">
            <x v="368"/>
          </reference>
          <reference field="1" count="1" selected="0">
            <x v="843"/>
          </reference>
          <reference field="2" count="1" selected="0">
            <x v="844"/>
          </reference>
          <reference field="3" count="1" selected="0">
            <x v="846"/>
          </reference>
          <reference field="4" count="1">
            <x v="849"/>
          </reference>
        </references>
      </pivotArea>
    </format>
    <format dxfId="1135">
      <pivotArea dataOnly="0" labelOnly="1" fieldPosition="0">
        <references count="5">
          <reference field="0" count="1" selected="0">
            <x v="369"/>
          </reference>
          <reference field="1" count="1" selected="0">
            <x v="844"/>
          </reference>
          <reference field="2" count="1" selected="0">
            <x v="845"/>
          </reference>
          <reference field="3" count="1" selected="0">
            <x v="847"/>
          </reference>
          <reference field="4" count="1">
            <x v="850"/>
          </reference>
        </references>
      </pivotArea>
    </format>
    <format dxfId="1134">
      <pivotArea dataOnly="0" labelOnly="1" fieldPosition="0">
        <references count="5">
          <reference field="0" count="1" selected="0">
            <x v="370"/>
          </reference>
          <reference field="1" count="1" selected="0">
            <x v="845"/>
          </reference>
          <reference field="2" count="1" selected="0">
            <x v="846"/>
          </reference>
          <reference field="3" count="1" selected="0">
            <x v="848"/>
          </reference>
          <reference field="4" count="1">
            <x v="851"/>
          </reference>
        </references>
      </pivotArea>
    </format>
    <format dxfId="1133">
      <pivotArea dataOnly="0" labelOnly="1" fieldPosition="0">
        <references count="5">
          <reference field="0" count="1" selected="0">
            <x v="371"/>
          </reference>
          <reference field="1" count="1" selected="0">
            <x v="846"/>
          </reference>
          <reference field="2" count="1" selected="0">
            <x v="847"/>
          </reference>
          <reference field="3" count="1" selected="0">
            <x v="849"/>
          </reference>
          <reference field="4" count="1">
            <x v="852"/>
          </reference>
        </references>
      </pivotArea>
    </format>
    <format dxfId="1132">
      <pivotArea dataOnly="0" labelOnly="1" fieldPosition="0">
        <references count="5">
          <reference field="0" count="1" selected="0">
            <x v="372"/>
          </reference>
          <reference field="1" count="1" selected="0">
            <x v="847"/>
          </reference>
          <reference field="2" count="1" selected="0">
            <x v="848"/>
          </reference>
          <reference field="3" count="1" selected="0">
            <x v="850"/>
          </reference>
          <reference field="4" count="1">
            <x v="853"/>
          </reference>
        </references>
      </pivotArea>
    </format>
    <format dxfId="1131">
      <pivotArea dataOnly="0" labelOnly="1" fieldPosition="0">
        <references count="5">
          <reference field="0" count="1" selected="0">
            <x v="373"/>
          </reference>
          <reference field="1" count="1" selected="0">
            <x v="848"/>
          </reference>
          <reference field="2" count="1" selected="0">
            <x v="849"/>
          </reference>
          <reference field="3" count="1" selected="0">
            <x v="851"/>
          </reference>
          <reference field="4" count="1">
            <x v="854"/>
          </reference>
        </references>
      </pivotArea>
    </format>
    <format dxfId="1130">
      <pivotArea dataOnly="0" labelOnly="1" fieldPosition="0">
        <references count="5">
          <reference field="0" count="1" selected="0">
            <x v="374"/>
          </reference>
          <reference field="1" count="1" selected="0">
            <x v="849"/>
          </reference>
          <reference field="2" count="1" selected="0">
            <x v="850"/>
          </reference>
          <reference field="3" count="1" selected="0">
            <x v="852"/>
          </reference>
          <reference field="4" count="1">
            <x v="855"/>
          </reference>
        </references>
      </pivotArea>
    </format>
    <format dxfId="1129">
      <pivotArea dataOnly="0" labelOnly="1" fieldPosition="0">
        <references count="5">
          <reference field="0" count="1" selected="0">
            <x v="375"/>
          </reference>
          <reference field="1" count="1" selected="0">
            <x v="850"/>
          </reference>
          <reference field="2" count="1" selected="0">
            <x v="851"/>
          </reference>
          <reference field="3" count="1" selected="0">
            <x v="853"/>
          </reference>
          <reference field="4" count="1">
            <x v="856"/>
          </reference>
        </references>
      </pivotArea>
    </format>
    <format dxfId="1128">
      <pivotArea dataOnly="0" labelOnly="1" fieldPosition="0">
        <references count="5">
          <reference field="0" count="1" selected="0">
            <x v="376"/>
          </reference>
          <reference field="1" count="1" selected="0">
            <x v="851"/>
          </reference>
          <reference field="2" count="1" selected="0">
            <x v="852"/>
          </reference>
          <reference field="3" count="1" selected="0">
            <x v="854"/>
          </reference>
          <reference field="4" count="1">
            <x v="857"/>
          </reference>
        </references>
      </pivotArea>
    </format>
    <format dxfId="1127">
      <pivotArea dataOnly="0" labelOnly="1" fieldPosition="0">
        <references count="5">
          <reference field="0" count="1" selected="0">
            <x v="377"/>
          </reference>
          <reference field="1" count="1" selected="0">
            <x v="852"/>
          </reference>
          <reference field="2" count="1" selected="0">
            <x v="853"/>
          </reference>
          <reference field="3" count="1" selected="0">
            <x v="855"/>
          </reference>
          <reference field="4" count="1">
            <x v="858"/>
          </reference>
        </references>
      </pivotArea>
    </format>
    <format dxfId="1126">
      <pivotArea dataOnly="0" labelOnly="1" fieldPosition="0">
        <references count="5">
          <reference field="0" count="1" selected="0">
            <x v="378"/>
          </reference>
          <reference field="1" count="1" selected="0">
            <x v="853"/>
          </reference>
          <reference field="2" count="1" selected="0">
            <x v="854"/>
          </reference>
          <reference field="3" count="1" selected="0">
            <x v="856"/>
          </reference>
          <reference field="4" count="1">
            <x v="859"/>
          </reference>
        </references>
      </pivotArea>
    </format>
    <format dxfId="1125">
      <pivotArea dataOnly="0" labelOnly="1" fieldPosition="0">
        <references count="5">
          <reference field="0" count="1" selected="0">
            <x v="379"/>
          </reference>
          <reference field="1" count="1" selected="0">
            <x v="854"/>
          </reference>
          <reference field="2" count="1" selected="0">
            <x v="855"/>
          </reference>
          <reference field="3" count="1" selected="0">
            <x v="857"/>
          </reference>
          <reference field="4" count="1">
            <x v="860"/>
          </reference>
        </references>
      </pivotArea>
    </format>
    <format dxfId="1124">
      <pivotArea dataOnly="0" labelOnly="1" fieldPosition="0">
        <references count="5">
          <reference field="0" count="1" selected="0">
            <x v="380"/>
          </reference>
          <reference field="1" count="1" selected="0">
            <x v="855"/>
          </reference>
          <reference field="2" count="1" selected="0">
            <x v="856"/>
          </reference>
          <reference field="3" count="1" selected="0">
            <x v="858"/>
          </reference>
          <reference field="4" count="1">
            <x v="861"/>
          </reference>
        </references>
      </pivotArea>
    </format>
    <format dxfId="1123">
      <pivotArea dataOnly="0" labelOnly="1" fieldPosition="0">
        <references count="5">
          <reference field="0" count="1" selected="0">
            <x v="381"/>
          </reference>
          <reference field="1" count="1" selected="0">
            <x v="856"/>
          </reference>
          <reference field="2" count="1" selected="0">
            <x v="857"/>
          </reference>
          <reference field="3" count="1" selected="0">
            <x v="859"/>
          </reference>
          <reference field="4" count="1">
            <x v="862"/>
          </reference>
        </references>
      </pivotArea>
    </format>
    <format dxfId="1122">
      <pivotArea dataOnly="0" labelOnly="1" fieldPosition="0">
        <references count="5">
          <reference field="0" count="1" selected="0">
            <x v="382"/>
          </reference>
          <reference field="1" count="1" selected="0">
            <x v="857"/>
          </reference>
          <reference field="2" count="1" selected="0">
            <x v="858"/>
          </reference>
          <reference field="3" count="1" selected="0">
            <x v="860"/>
          </reference>
          <reference field="4" count="1">
            <x v="863"/>
          </reference>
        </references>
      </pivotArea>
    </format>
    <format dxfId="1121">
      <pivotArea dataOnly="0" labelOnly="1" fieldPosition="0">
        <references count="5">
          <reference field="0" count="1" selected="0">
            <x v="383"/>
          </reference>
          <reference field="1" count="1" selected="0">
            <x v="858"/>
          </reference>
          <reference field="2" count="1" selected="0">
            <x v="859"/>
          </reference>
          <reference field="3" count="1" selected="0">
            <x v="861"/>
          </reference>
          <reference field="4" count="1">
            <x v="864"/>
          </reference>
        </references>
      </pivotArea>
    </format>
    <format dxfId="1120">
      <pivotArea dataOnly="0" labelOnly="1" fieldPosition="0">
        <references count="5">
          <reference field="0" count="1" selected="0">
            <x v="384"/>
          </reference>
          <reference field="1" count="1" selected="0">
            <x v="859"/>
          </reference>
          <reference field="2" count="1" selected="0">
            <x v="860"/>
          </reference>
          <reference field="3" count="1" selected="0">
            <x v="862"/>
          </reference>
          <reference field="4" count="1">
            <x v="865"/>
          </reference>
        </references>
      </pivotArea>
    </format>
    <format dxfId="1119">
      <pivotArea dataOnly="0" labelOnly="1" fieldPosition="0">
        <references count="5">
          <reference field="0" count="1" selected="0">
            <x v="385"/>
          </reference>
          <reference field="1" count="1" selected="0">
            <x v="860"/>
          </reference>
          <reference field="2" count="1" selected="0">
            <x v="861"/>
          </reference>
          <reference field="3" count="1" selected="0">
            <x v="863"/>
          </reference>
          <reference field="4" count="1">
            <x v="866"/>
          </reference>
        </references>
      </pivotArea>
    </format>
    <format dxfId="1118">
      <pivotArea dataOnly="0" labelOnly="1" fieldPosition="0">
        <references count="5">
          <reference field="0" count="1" selected="0">
            <x v="386"/>
          </reference>
          <reference field="1" count="1" selected="0">
            <x v="861"/>
          </reference>
          <reference field="2" count="1" selected="0">
            <x v="862"/>
          </reference>
          <reference field="3" count="1" selected="0">
            <x v="864"/>
          </reference>
          <reference field="4" count="1">
            <x v="867"/>
          </reference>
        </references>
      </pivotArea>
    </format>
    <format dxfId="1117">
      <pivotArea dataOnly="0" labelOnly="1" fieldPosition="0">
        <references count="5">
          <reference field="0" count="1" selected="0">
            <x v="387"/>
          </reference>
          <reference field="1" count="1" selected="0">
            <x v="862"/>
          </reference>
          <reference field="2" count="1" selected="0">
            <x v="863"/>
          </reference>
          <reference field="3" count="1" selected="0">
            <x v="865"/>
          </reference>
          <reference field="4" count="1">
            <x v="868"/>
          </reference>
        </references>
      </pivotArea>
    </format>
    <format dxfId="1116">
      <pivotArea dataOnly="0" labelOnly="1" fieldPosition="0">
        <references count="5">
          <reference field="0" count="1" selected="0">
            <x v="388"/>
          </reference>
          <reference field="1" count="1" selected="0">
            <x v="863"/>
          </reference>
          <reference field="2" count="1" selected="0">
            <x v="864"/>
          </reference>
          <reference field="3" count="1" selected="0">
            <x v="866"/>
          </reference>
          <reference field="4" count="1">
            <x v="869"/>
          </reference>
        </references>
      </pivotArea>
    </format>
    <format dxfId="1115">
      <pivotArea dataOnly="0" labelOnly="1" fieldPosition="0">
        <references count="5">
          <reference field="0" count="1" selected="0">
            <x v="389"/>
          </reference>
          <reference field="1" count="1" selected="0">
            <x v="864"/>
          </reference>
          <reference field="2" count="1" selected="0">
            <x v="865"/>
          </reference>
          <reference field="3" count="1" selected="0">
            <x v="867"/>
          </reference>
          <reference field="4" count="1">
            <x v="870"/>
          </reference>
        </references>
      </pivotArea>
    </format>
    <format dxfId="1114">
      <pivotArea dataOnly="0" labelOnly="1" fieldPosition="0">
        <references count="5">
          <reference field="0" count="1" selected="0">
            <x v="390"/>
          </reference>
          <reference field="1" count="1" selected="0">
            <x v="865"/>
          </reference>
          <reference field="2" count="1" selected="0">
            <x v="866"/>
          </reference>
          <reference field="3" count="1" selected="0">
            <x v="868"/>
          </reference>
          <reference field="4" count="1">
            <x v="871"/>
          </reference>
        </references>
      </pivotArea>
    </format>
    <format dxfId="1113">
      <pivotArea dataOnly="0" labelOnly="1" fieldPosition="0">
        <references count="5">
          <reference field="0" count="1" selected="0">
            <x v="391"/>
          </reference>
          <reference field="1" count="1" selected="0">
            <x v="866"/>
          </reference>
          <reference field="2" count="1" selected="0">
            <x v="867"/>
          </reference>
          <reference field="3" count="1" selected="0">
            <x v="869"/>
          </reference>
          <reference field="4" count="1">
            <x v="872"/>
          </reference>
        </references>
      </pivotArea>
    </format>
    <format dxfId="1112">
      <pivotArea dataOnly="0" labelOnly="1" fieldPosition="0">
        <references count="5">
          <reference field="0" count="1" selected="0">
            <x v="392"/>
          </reference>
          <reference field="1" count="1" selected="0">
            <x v="867"/>
          </reference>
          <reference field="2" count="1" selected="0">
            <x v="868"/>
          </reference>
          <reference field="3" count="1" selected="0">
            <x v="870"/>
          </reference>
          <reference field="4" count="1">
            <x v="873"/>
          </reference>
        </references>
      </pivotArea>
    </format>
    <format dxfId="1111">
      <pivotArea dataOnly="0" labelOnly="1" fieldPosition="0">
        <references count="5">
          <reference field="0" count="1" selected="0">
            <x v="393"/>
          </reference>
          <reference field="1" count="1" selected="0">
            <x v="868"/>
          </reference>
          <reference field="2" count="1" selected="0">
            <x v="869"/>
          </reference>
          <reference field="3" count="1" selected="0">
            <x v="871"/>
          </reference>
          <reference field="4" count="1">
            <x v="874"/>
          </reference>
        </references>
      </pivotArea>
    </format>
    <format dxfId="1110">
      <pivotArea dataOnly="0" labelOnly="1" fieldPosition="0">
        <references count="5">
          <reference field="0" count="1" selected="0">
            <x v="394"/>
          </reference>
          <reference field="1" count="1" selected="0">
            <x v="869"/>
          </reference>
          <reference field="2" count="1" selected="0">
            <x v="870"/>
          </reference>
          <reference field="3" count="1" selected="0">
            <x v="872"/>
          </reference>
          <reference field="4" count="1">
            <x v="875"/>
          </reference>
        </references>
      </pivotArea>
    </format>
    <format dxfId="1109">
      <pivotArea dataOnly="0" labelOnly="1" fieldPosition="0">
        <references count="5">
          <reference field="0" count="1" selected="0">
            <x v="395"/>
          </reference>
          <reference field="1" count="1" selected="0">
            <x v="870"/>
          </reference>
          <reference field="2" count="1" selected="0">
            <x v="871"/>
          </reference>
          <reference field="3" count="1" selected="0">
            <x v="873"/>
          </reference>
          <reference field="4" count="1">
            <x v="876"/>
          </reference>
        </references>
      </pivotArea>
    </format>
    <format dxfId="1108">
      <pivotArea dataOnly="0" labelOnly="1" fieldPosition="0">
        <references count="5">
          <reference field="0" count="1" selected="0">
            <x v="396"/>
          </reference>
          <reference field="1" count="1" selected="0">
            <x v="871"/>
          </reference>
          <reference field="2" count="1" selected="0">
            <x v="872"/>
          </reference>
          <reference field="3" count="1" selected="0">
            <x v="874"/>
          </reference>
          <reference field="4" count="1">
            <x v="877"/>
          </reference>
        </references>
      </pivotArea>
    </format>
    <format dxfId="1107">
      <pivotArea dataOnly="0" labelOnly="1" fieldPosition="0">
        <references count="5">
          <reference field="0" count="1" selected="0">
            <x v="397"/>
          </reference>
          <reference field="1" count="1" selected="0">
            <x v="872"/>
          </reference>
          <reference field="2" count="1" selected="0">
            <x v="873"/>
          </reference>
          <reference field="3" count="1" selected="0">
            <x v="875"/>
          </reference>
          <reference field="4" count="1">
            <x v="878"/>
          </reference>
        </references>
      </pivotArea>
    </format>
    <format dxfId="1106">
      <pivotArea dataOnly="0" labelOnly="1" fieldPosition="0">
        <references count="5">
          <reference field="0" count="1" selected="0">
            <x v="398"/>
          </reference>
          <reference field="1" count="1" selected="0">
            <x v="873"/>
          </reference>
          <reference field="2" count="1" selected="0">
            <x v="874"/>
          </reference>
          <reference field="3" count="1" selected="0">
            <x v="876"/>
          </reference>
          <reference field="4" count="1">
            <x v="879"/>
          </reference>
        </references>
      </pivotArea>
    </format>
    <format dxfId="1105">
      <pivotArea dataOnly="0" labelOnly="1" fieldPosition="0">
        <references count="5">
          <reference field="0" count="1" selected="0">
            <x v="399"/>
          </reference>
          <reference field="1" count="1" selected="0">
            <x v="874"/>
          </reference>
          <reference field="2" count="1" selected="0">
            <x v="875"/>
          </reference>
          <reference field="3" count="1" selected="0">
            <x v="877"/>
          </reference>
          <reference field="4" count="1">
            <x v="880"/>
          </reference>
        </references>
      </pivotArea>
    </format>
    <format dxfId="1104">
      <pivotArea dataOnly="0" labelOnly="1" fieldPosition="0">
        <references count="5">
          <reference field="0" count="1" selected="0">
            <x v="400"/>
          </reference>
          <reference field="1" count="1" selected="0">
            <x v="875"/>
          </reference>
          <reference field="2" count="1" selected="0">
            <x v="876"/>
          </reference>
          <reference field="3" count="1" selected="0">
            <x v="878"/>
          </reference>
          <reference field="4" count="1">
            <x v="881"/>
          </reference>
        </references>
      </pivotArea>
    </format>
    <format dxfId="1103">
      <pivotArea dataOnly="0" labelOnly="1" fieldPosition="0">
        <references count="5">
          <reference field="0" count="1" selected="0">
            <x v="401"/>
          </reference>
          <reference field="1" count="1" selected="0">
            <x v="876"/>
          </reference>
          <reference field="2" count="1" selected="0">
            <x v="877"/>
          </reference>
          <reference field="3" count="1" selected="0">
            <x v="879"/>
          </reference>
          <reference field="4" count="1">
            <x v="882"/>
          </reference>
        </references>
      </pivotArea>
    </format>
    <format dxfId="1102">
      <pivotArea dataOnly="0" labelOnly="1" fieldPosition="0">
        <references count="5">
          <reference field="0" count="1" selected="0">
            <x v="402"/>
          </reference>
          <reference field="1" count="1" selected="0">
            <x v="877"/>
          </reference>
          <reference field="2" count="1" selected="0">
            <x v="878"/>
          </reference>
          <reference field="3" count="1" selected="0">
            <x v="880"/>
          </reference>
          <reference field="4" count="1">
            <x v="883"/>
          </reference>
        </references>
      </pivotArea>
    </format>
    <format dxfId="1101">
      <pivotArea dataOnly="0" labelOnly="1" fieldPosition="0">
        <references count="5">
          <reference field="0" count="1" selected="0">
            <x v="403"/>
          </reference>
          <reference field="1" count="1" selected="0">
            <x v="878"/>
          </reference>
          <reference field="2" count="1" selected="0">
            <x v="879"/>
          </reference>
          <reference field="3" count="1" selected="0">
            <x v="881"/>
          </reference>
          <reference field="4" count="1">
            <x v="884"/>
          </reference>
        </references>
      </pivotArea>
    </format>
    <format dxfId="1100">
      <pivotArea dataOnly="0" labelOnly="1" fieldPosition="0">
        <references count="5">
          <reference field="0" count="1" selected="0">
            <x v="404"/>
          </reference>
          <reference field="1" count="1" selected="0">
            <x v="879"/>
          </reference>
          <reference field="2" count="1" selected="0">
            <x v="880"/>
          </reference>
          <reference field="3" count="1" selected="0">
            <x v="882"/>
          </reference>
          <reference field="4" count="1">
            <x v="885"/>
          </reference>
        </references>
      </pivotArea>
    </format>
    <format dxfId="1099">
      <pivotArea dataOnly="0" labelOnly="1" fieldPosition="0">
        <references count="5">
          <reference field="0" count="1" selected="0">
            <x v="405"/>
          </reference>
          <reference field="1" count="1" selected="0">
            <x v="880"/>
          </reference>
          <reference field="2" count="1" selected="0">
            <x v="881"/>
          </reference>
          <reference field="3" count="1" selected="0">
            <x v="883"/>
          </reference>
          <reference field="4" count="1">
            <x v="886"/>
          </reference>
        </references>
      </pivotArea>
    </format>
    <format dxfId="1098">
      <pivotArea dataOnly="0" labelOnly="1" fieldPosition="0">
        <references count="5">
          <reference field="0" count="1" selected="0">
            <x v="406"/>
          </reference>
          <reference field="1" count="1" selected="0">
            <x v="881"/>
          </reference>
          <reference field="2" count="1" selected="0">
            <x v="882"/>
          </reference>
          <reference field="3" count="1" selected="0">
            <x v="884"/>
          </reference>
          <reference field="4" count="1">
            <x v="887"/>
          </reference>
        </references>
      </pivotArea>
    </format>
    <format dxfId="1097">
      <pivotArea dataOnly="0" labelOnly="1" fieldPosition="0">
        <references count="5">
          <reference field="0" count="1" selected="0">
            <x v="407"/>
          </reference>
          <reference field="1" count="1" selected="0">
            <x v="882"/>
          </reference>
          <reference field="2" count="1" selected="0">
            <x v="883"/>
          </reference>
          <reference field="3" count="1" selected="0">
            <x v="885"/>
          </reference>
          <reference field="4" count="1">
            <x v="888"/>
          </reference>
        </references>
      </pivotArea>
    </format>
    <format dxfId="1096">
      <pivotArea dataOnly="0" labelOnly="1" fieldPosition="0">
        <references count="5">
          <reference field="0" count="1" selected="0">
            <x v="408"/>
          </reference>
          <reference field="1" count="1" selected="0">
            <x v="883"/>
          </reference>
          <reference field="2" count="1" selected="0">
            <x v="884"/>
          </reference>
          <reference field="3" count="1" selected="0">
            <x v="886"/>
          </reference>
          <reference field="4" count="1">
            <x v="889"/>
          </reference>
        </references>
      </pivotArea>
    </format>
    <format dxfId="1095">
      <pivotArea dataOnly="0" labelOnly="1" fieldPosition="0">
        <references count="5">
          <reference field="0" count="1" selected="0">
            <x v="409"/>
          </reference>
          <reference field="1" count="1" selected="0">
            <x v="884"/>
          </reference>
          <reference field="2" count="1" selected="0">
            <x v="885"/>
          </reference>
          <reference field="3" count="1" selected="0">
            <x v="887"/>
          </reference>
          <reference field="4" count="1">
            <x v="890"/>
          </reference>
        </references>
      </pivotArea>
    </format>
    <format dxfId="1094">
      <pivotArea dataOnly="0" labelOnly="1" fieldPosition="0">
        <references count="5">
          <reference field="0" count="1" selected="0">
            <x v="410"/>
          </reference>
          <reference field="1" count="1" selected="0">
            <x v="885"/>
          </reference>
          <reference field="2" count="1" selected="0">
            <x v="886"/>
          </reference>
          <reference field="3" count="1" selected="0">
            <x v="888"/>
          </reference>
          <reference field="4" count="1">
            <x v="891"/>
          </reference>
        </references>
      </pivotArea>
    </format>
    <format dxfId="1093">
      <pivotArea dataOnly="0" labelOnly="1" fieldPosition="0">
        <references count="5">
          <reference field="0" count="1" selected="0">
            <x v="411"/>
          </reference>
          <reference field="1" count="1" selected="0">
            <x v="886"/>
          </reference>
          <reference field="2" count="1" selected="0">
            <x v="887"/>
          </reference>
          <reference field="3" count="1" selected="0">
            <x v="889"/>
          </reference>
          <reference field="4" count="1">
            <x v="892"/>
          </reference>
        </references>
      </pivotArea>
    </format>
    <format dxfId="1092">
      <pivotArea dataOnly="0" labelOnly="1" fieldPosition="0">
        <references count="5">
          <reference field="0" count="1" selected="0">
            <x v="412"/>
          </reference>
          <reference field="1" count="1" selected="0">
            <x v="887"/>
          </reference>
          <reference field="2" count="1" selected="0">
            <x v="888"/>
          </reference>
          <reference field="3" count="1" selected="0">
            <x v="890"/>
          </reference>
          <reference field="4" count="1">
            <x v="893"/>
          </reference>
        </references>
      </pivotArea>
    </format>
    <format dxfId="1091">
      <pivotArea dataOnly="0" labelOnly="1" fieldPosition="0">
        <references count="5">
          <reference field="0" count="1" selected="0">
            <x v="413"/>
          </reference>
          <reference field="1" count="1" selected="0">
            <x v="888"/>
          </reference>
          <reference field="2" count="1" selected="0">
            <x v="889"/>
          </reference>
          <reference field="3" count="1" selected="0">
            <x v="891"/>
          </reference>
          <reference field="4" count="1">
            <x v="894"/>
          </reference>
        </references>
      </pivotArea>
    </format>
    <format dxfId="1090">
      <pivotArea dataOnly="0" labelOnly="1" fieldPosition="0">
        <references count="5">
          <reference field="0" count="1" selected="0">
            <x v="414"/>
          </reference>
          <reference field="1" count="1" selected="0">
            <x v="889"/>
          </reference>
          <reference field="2" count="1" selected="0">
            <x v="890"/>
          </reference>
          <reference field="3" count="1" selected="0">
            <x v="892"/>
          </reference>
          <reference field="4" count="1">
            <x v="895"/>
          </reference>
        </references>
      </pivotArea>
    </format>
    <format dxfId="1089">
      <pivotArea dataOnly="0" labelOnly="1" fieldPosition="0">
        <references count="5">
          <reference field="0" count="1" selected="0">
            <x v="415"/>
          </reference>
          <reference field="1" count="1" selected="0">
            <x v="890"/>
          </reference>
          <reference field="2" count="1" selected="0">
            <x v="891"/>
          </reference>
          <reference field="3" count="1" selected="0">
            <x v="893"/>
          </reference>
          <reference field="4" count="1">
            <x v="896"/>
          </reference>
        </references>
      </pivotArea>
    </format>
    <format dxfId="1088">
      <pivotArea dataOnly="0" labelOnly="1" fieldPosition="0">
        <references count="5">
          <reference field="0" count="1" selected="0">
            <x v="416"/>
          </reference>
          <reference field="1" count="1" selected="0">
            <x v="891"/>
          </reference>
          <reference field="2" count="1" selected="0">
            <x v="892"/>
          </reference>
          <reference field="3" count="1" selected="0">
            <x v="894"/>
          </reference>
          <reference field="4" count="1">
            <x v="897"/>
          </reference>
        </references>
      </pivotArea>
    </format>
    <format dxfId="1087">
      <pivotArea dataOnly="0" labelOnly="1" fieldPosition="0">
        <references count="5">
          <reference field="0" count="1" selected="0">
            <x v="417"/>
          </reference>
          <reference field="1" count="1" selected="0">
            <x v="892"/>
          </reference>
          <reference field="2" count="1" selected="0">
            <x v="893"/>
          </reference>
          <reference field="3" count="1" selected="0">
            <x v="895"/>
          </reference>
          <reference field="4" count="1">
            <x v="898"/>
          </reference>
        </references>
      </pivotArea>
    </format>
    <format dxfId="1086">
      <pivotArea dataOnly="0" labelOnly="1" fieldPosition="0">
        <references count="5">
          <reference field="0" count="1" selected="0">
            <x v="418"/>
          </reference>
          <reference field="1" count="1" selected="0">
            <x v="893"/>
          </reference>
          <reference field="2" count="1" selected="0">
            <x v="894"/>
          </reference>
          <reference field="3" count="1" selected="0">
            <x v="896"/>
          </reference>
          <reference field="4" count="1">
            <x v="899"/>
          </reference>
        </references>
      </pivotArea>
    </format>
    <format dxfId="1085">
      <pivotArea dataOnly="0" labelOnly="1" fieldPosition="0">
        <references count="5">
          <reference field="0" count="1" selected="0">
            <x v="419"/>
          </reference>
          <reference field="1" count="1" selected="0">
            <x v="894"/>
          </reference>
          <reference field="2" count="1" selected="0">
            <x v="895"/>
          </reference>
          <reference field="3" count="1" selected="0">
            <x v="897"/>
          </reference>
          <reference field="4" count="1">
            <x v="900"/>
          </reference>
        </references>
      </pivotArea>
    </format>
    <format dxfId="1084">
      <pivotArea dataOnly="0" labelOnly="1" fieldPosition="0">
        <references count="5">
          <reference field="0" count="1" selected="0">
            <x v="420"/>
          </reference>
          <reference field="1" count="1" selected="0">
            <x v="895"/>
          </reference>
          <reference field="2" count="1" selected="0">
            <x v="896"/>
          </reference>
          <reference field="3" count="1" selected="0">
            <x v="898"/>
          </reference>
          <reference field="4" count="1">
            <x v="901"/>
          </reference>
        </references>
      </pivotArea>
    </format>
    <format dxfId="1083">
      <pivotArea dataOnly="0" labelOnly="1" fieldPosition="0">
        <references count="5">
          <reference field="0" count="1" selected="0">
            <x v="421"/>
          </reference>
          <reference field="1" count="1" selected="0">
            <x v="896"/>
          </reference>
          <reference field="2" count="1" selected="0">
            <x v="897"/>
          </reference>
          <reference field="3" count="1" selected="0">
            <x v="899"/>
          </reference>
          <reference field="4" count="1">
            <x v="902"/>
          </reference>
        </references>
      </pivotArea>
    </format>
    <format dxfId="1082">
      <pivotArea dataOnly="0" labelOnly="1" fieldPosition="0">
        <references count="5">
          <reference field="0" count="1" selected="0">
            <x v="422"/>
          </reference>
          <reference field="1" count="1" selected="0">
            <x v="897"/>
          </reference>
          <reference field="2" count="1" selected="0">
            <x v="898"/>
          </reference>
          <reference field="3" count="1" selected="0">
            <x v="900"/>
          </reference>
          <reference field="4" count="1">
            <x v="903"/>
          </reference>
        </references>
      </pivotArea>
    </format>
    <format dxfId="1081">
      <pivotArea dataOnly="0" labelOnly="1" fieldPosition="0">
        <references count="5">
          <reference field="0" count="1" selected="0">
            <x v="423"/>
          </reference>
          <reference field="1" count="1" selected="0">
            <x v="898"/>
          </reference>
          <reference field="2" count="1" selected="0">
            <x v="899"/>
          </reference>
          <reference field="3" count="1" selected="0">
            <x v="901"/>
          </reference>
          <reference field="4" count="1">
            <x v="904"/>
          </reference>
        </references>
      </pivotArea>
    </format>
    <format dxfId="1080">
      <pivotArea dataOnly="0" labelOnly="1" fieldPosition="0">
        <references count="5">
          <reference field="0" count="1" selected="0">
            <x v="424"/>
          </reference>
          <reference field="1" count="1" selected="0">
            <x v="899"/>
          </reference>
          <reference field="2" count="1" selected="0">
            <x v="900"/>
          </reference>
          <reference field="3" count="1" selected="0">
            <x v="902"/>
          </reference>
          <reference field="4" count="1">
            <x v="905"/>
          </reference>
        </references>
      </pivotArea>
    </format>
    <format dxfId="1079">
      <pivotArea dataOnly="0" labelOnly="1" fieldPosition="0">
        <references count="5">
          <reference field="0" count="1" selected="0">
            <x v="425"/>
          </reference>
          <reference field="1" count="1" selected="0">
            <x v="900"/>
          </reference>
          <reference field="2" count="1" selected="0">
            <x v="901"/>
          </reference>
          <reference field="3" count="1" selected="0">
            <x v="903"/>
          </reference>
          <reference field="4" count="1">
            <x v="906"/>
          </reference>
        </references>
      </pivotArea>
    </format>
    <format dxfId="1078">
      <pivotArea dataOnly="0" labelOnly="1" fieldPosition="0">
        <references count="5">
          <reference field="0" count="1" selected="0">
            <x v="426"/>
          </reference>
          <reference field="1" count="1" selected="0">
            <x v="901"/>
          </reference>
          <reference field="2" count="1" selected="0">
            <x v="902"/>
          </reference>
          <reference field="3" count="1" selected="0">
            <x v="904"/>
          </reference>
          <reference field="4" count="1">
            <x v="907"/>
          </reference>
        </references>
      </pivotArea>
    </format>
    <format dxfId="1077">
      <pivotArea dataOnly="0" labelOnly="1" fieldPosition="0">
        <references count="5">
          <reference field="0" count="1" selected="0">
            <x v="427"/>
          </reference>
          <reference field="1" count="1" selected="0">
            <x v="902"/>
          </reference>
          <reference field="2" count="1" selected="0">
            <x v="903"/>
          </reference>
          <reference field="3" count="1" selected="0">
            <x v="905"/>
          </reference>
          <reference field="4" count="1">
            <x v="908"/>
          </reference>
        </references>
      </pivotArea>
    </format>
    <format dxfId="1076">
      <pivotArea dataOnly="0" labelOnly="1" fieldPosition="0">
        <references count="5">
          <reference field="0" count="1" selected="0">
            <x v="428"/>
          </reference>
          <reference field="1" count="1" selected="0">
            <x v="903"/>
          </reference>
          <reference field="2" count="1" selected="0">
            <x v="904"/>
          </reference>
          <reference field="3" count="1" selected="0">
            <x v="906"/>
          </reference>
          <reference field="4" count="1">
            <x v="909"/>
          </reference>
        </references>
      </pivotArea>
    </format>
    <format dxfId="1075">
      <pivotArea dataOnly="0" labelOnly="1" fieldPosition="0">
        <references count="5">
          <reference field="0" count="1" selected="0">
            <x v="429"/>
          </reference>
          <reference field="1" count="1" selected="0">
            <x v="904"/>
          </reference>
          <reference field="2" count="1" selected="0">
            <x v="905"/>
          </reference>
          <reference field="3" count="1" selected="0">
            <x v="907"/>
          </reference>
          <reference field="4" count="1">
            <x v="910"/>
          </reference>
        </references>
      </pivotArea>
    </format>
    <format dxfId="1074">
      <pivotArea dataOnly="0" labelOnly="1" fieldPosition="0">
        <references count="5">
          <reference field="0" count="1" selected="0">
            <x v="430"/>
          </reference>
          <reference field="1" count="1" selected="0">
            <x v="905"/>
          </reference>
          <reference field="2" count="1" selected="0">
            <x v="906"/>
          </reference>
          <reference field="3" count="1" selected="0">
            <x v="908"/>
          </reference>
          <reference field="4" count="1">
            <x v="911"/>
          </reference>
        </references>
      </pivotArea>
    </format>
    <format dxfId="1073">
      <pivotArea dataOnly="0" labelOnly="1" fieldPosition="0">
        <references count="5">
          <reference field="0" count="1" selected="0">
            <x v="431"/>
          </reference>
          <reference field="1" count="1" selected="0">
            <x v="906"/>
          </reference>
          <reference field="2" count="1" selected="0">
            <x v="907"/>
          </reference>
          <reference field="3" count="1" selected="0">
            <x v="909"/>
          </reference>
          <reference field="4" count="1">
            <x v="912"/>
          </reference>
        </references>
      </pivotArea>
    </format>
    <format dxfId="1072">
      <pivotArea dataOnly="0" labelOnly="1" fieldPosition="0">
        <references count="5">
          <reference field="0" count="1" selected="0">
            <x v="432"/>
          </reference>
          <reference field="1" count="1" selected="0">
            <x v="907"/>
          </reference>
          <reference field="2" count="1" selected="0">
            <x v="908"/>
          </reference>
          <reference field="3" count="1" selected="0">
            <x v="910"/>
          </reference>
          <reference field="4" count="1">
            <x v="913"/>
          </reference>
        </references>
      </pivotArea>
    </format>
    <format dxfId="1071">
      <pivotArea dataOnly="0" labelOnly="1" fieldPosition="0">
        <references count="5">
          <reference field="0" count="1" selected="0">
            <x v="433"/>
          </reference>
          <reference field="1" count="1" selected="0">
            <x v="908"/>
          </reference>
          <reference field="2" count="1" selected="0">
            <x v="909"/>
          </reference>
          <reference field="3" count="1" selected="0">
            <x v="911"/>
          </reference>
          <reference field="4" count="1">
            <x v="914"/>
          </reference>
        </references>
      </pivotArea>
    </format>
    <format dxfId="1070">
      <pivotArea dataOnly="0" labelOnly="1" fieldPosition="0">
        <references count="5">
          <reference field="0" count="1" selected="0">
            <x v="434"/>
          </reference>
          <reference field="1" count="1" selected="0">
            <x v="909"/>
          </reference>
          <reference field="2" count="1" selected="0">
            <x v="910"/>
          </reference>
          <reference field="3" count="1" selected="0">
            <x v="912"/>
          </reference>
          <reference field="4" count="1">
            <x v="915"/>
          </reference>
        </references>
      </pivotArea>
    </format>
    <format dxfId="1069">
      <pivotArea dataOnly="0" labelOnly="1" fieldPosition="0">
        <references count="5">
          <reference field="0" count="1" selected="0">
            <x v="435"/>
          </reference>
          <reference field="1" count="1" selected="0">
            <x v="910"/>
          </reference>
          <reference field="2" count="1" selected="0">
            <x v="911"/>
          </reference>
          <reference field="3" count="1" selected="0">
            <x v="913"/>
          </reference>
          <reference field="4" count="1">
            <x v="916"/>
          </reference>
        </references>
      </pivotArea>
    </format>
    <format dxfId="1068">
      <pivotArea dataOnly="0" labelOnly="1" fieldPosition="0">
        <references count="5">
          <reference field="0" count="1" selected="0">
            <x v="436"/>
          </reference>
          <reference field="1" count="1" selected="0">
            <x v="911"/>
          </reference>
          <reference field="2" count="1" selected="0">
            <x v="912"/>
          </reference>
          <reference field="3" count="1" selected="0">
            <x v="914"/>
          </reference>
          <reference field="4" count="1">
            <x v="917"/>
          </reference>
        </references>
      </pivotArea>
    </format>
    <format dxfId="1067">
      <pivotArea dataOnly="0" labelOnly="1" fieldPosition="0">
        <references count="5">
          <reference field="0" count="1" selected="0">
            <x v="437"/>
          </reference>
          <reference field="1" count="1" selected="0">
            <x v="912"/>
          </reference>
          <reference field="2" count="1" selected="0">
            <x v="913"/>
          </reference>
          <reference field="3" count="1" selected="0">
            <x v="915"/>
          </reference>
          <reference field="4" count="1">
            <x v="918"/>
          </reference>
        </references>
      </pivotArea>
    </format>
    <format dxfId="1066">
      <pivotArea dataOnly="0" labelOnly="1" fieldPosition="0">
        <references count="5">
          <reference field="0" count="1" selected="0">
            <x v="438"/>
          </reference>
          <reference field="1" count="1" selected="0">
            <x v="913"/>
          </reference>
          <reference field="2" count="1" selected="0">
            <x v="914"/>
          </reference>
          <reference field="3" count="1" selected="0">
            <x v="916"/>
          </reference>
          <reference field="4" count="1">
            <x v="919"/>
          </reference>
        </references>
      </pivotArea>
    </format>
    <format dxfId="1065">
      <pivotArea dataOnly="0" labelOnly="1" fieldPosition="0">
        <references count="5">
          <reference field="0" count="1" selected="0">
            <x v="439"/>
          </reference>
          <reference field="1" count="1" selected="0">
            <x v="914"/>
          </reference>
          <reference field="2" count="1" selected="0">
            <x v="915"/>
          </reference>
          <reference field="3" count="1" selected="0">
            <x v="917"/>
          </reference>
          <reference field="4" count="1">
            <x v="920"/>
          </reference>
        </references>
      </pivotArea>
    </format>
    <format dxfId="1064">
      <pivotArea dataOnly="0" labelOnly="1" fieldPosition="0">
        <references count="5">
          <reference field="0" count="1" selected="0">
            <x v="440"/>
          </reference>
          <reference field="1" count="1" selected="0">
            <x v="915"/>
          </reference>
          <reference field="2" count="1" selected="0">
            <x v="916"/>
          </reference>
          <reference field="3" count="1" selected="0">
            <x v="918"/>
          </reference>
          <reference field="4" count="1">
            <x v="921"/>
          </reference>
        </references>
      </pivotArea>
    </format>
    <format dxfId="1063">
      <pivotArea dataOnly="0" labelOnly="1" fieldPosition="0">
        <references count="5">
          <reference field="0" count="1" selected="0">
            <x v="441"/>
          </reference>
          <reference field="1" count="1" selected="0">
            <x v="916"/>
          </reference>
          <reference field="2" count="1" selected="0">
            <x v="917"/>
          </reference>
          <reference field="3" count="1" selected="0">
            <x v="919"/>
          </reference>
          <reference field="4" count="1">
            <x v="922"/>
          </reference>
        </references>
      </pivotArea>
    </format>
    <format dxfId="1062">
      <pivotArea dataOnly="0" labelOnly="1" fieldPosition="0">
        <references count="5">
          <reference field="0" count="1" selected="0">
            <x v="442"/>
          </reference>
          <reference field="1" count="1" selected="0">
            <x v="917"/>
          </reference>
          <reference field="2" count="1" selected="0">
            <x v="918"/>
          </reference>
          <reference field="3" count="1" selected="0">
            <x v="920"/>
          </reference>
          <reference field="4" count="1">
            <x v="923"/>
          </reference>
        </references>
      </pivotArea>
    </format>
    <format dxfId="1061">
      <pivotArea dataOnly="0" labelOnly="1" fieldPosition="0">
        <references count="5">
          <reference field="0" count="1" selected="0">
            <x v="443"/>
          </reference>
          <reference field="1" count="1" selected="0">
            <x v="918"/>
          </reference>
          <reference field="2" count="1" selected="0">
            <x v="919"/>
          </reference>
          <reference field="3" count="1" selected="0">
            <x v="921"/>
          </reference>
          <reference field="4" count="1">
            <x v="924"/>
          </reference>
        </references>
      </pivotArea>
    </format>
    <format dxfId="1060">
      <pivotArea dataOnly="0" labelOnly="1" fieldPosition="0">
        <references count="5">
          <reference field="0" count="1" selected="0">
            <x v="444"/>
          </reference>
          <reference field="1" count="1" selected="0">
            <x v="919"/>
          </reference>
          <reference field="2" count="1" selected="0">
            <x v="920"/>
          </reference>
          <reference field="3" count="1" selected="0">
            <x v="922"/>
          </reference>
          <reference field="4" count="1">
            <x v="925"/>
          </reference>
        </references>
      </pivotArea>
    </format>
    <format dxfId="1059">
      <pivotArea dataOnly="0" labelOnly="1" fieldPosition="0">
        <references count="5">
          <reference field="0" count="1" selected="0">
            <x v="445"/>
          </reference>
          <reference field="1" count="1" selected="0">
            <x v="920"/>
          </reference>
          <reference field="2" count="1" selected="0">
            <x v="921"/>
          </reference>
          <reference field="3" count="1" selected="0">
            <x v="923"/>
          </reference>
          <reference field="4" count="1">
            <x v="926"/>
          </reference>
        </references>
      </pivotArea>
    </format>
    <format dxfId="1058">
      <pivotArea dataOnly="0" labelOnly="1" fieldPosition="0">
        <references count="5">
          <reference field="0" count="1" selected="0">
            <x v="446"/>
          </reference>
          <reference field="1" count="1" selected="0">
            <x v="921"/>
          </reference>
          <reference field="2" count="1" selected="0">
            <x v="922"/>
          </reference>
          <reference field="3" count="1" selected="0">
            <x v="924"/>
          </reference>
          <reference field="4" count="1">
            <x v="927"/>
          </reference>
        </references>
      </pivotArea>
    </format>
    <format dxfId="1057">
      <pivotArea dataOnly="0" labelOnly="1" fieldPosition="0">
        <references count="5">
          <reference field="0" count="1" selected="0">
            <x v="447"/>
          </reference>
          <reference field="1" count="1" selected="0">
            <x v="922"/>
          </reference>
          <reference field="2" count="1" selected="0">
            <x v="923"/>
          </reference>
          <reference field="3" count="1" selected="0">
            <x v="925"/>
          </reference>
          <reference field="4" count="1">
            <x v="928"/>
          </reference>
        </references>
      </pivotArea>
    </format>
    <format dxfId="1056">
      <pivotArea dataOnly="0" labelOnly="1" fieldPosition="0">
        <references count="5">
          <reference field="0" count="1" selected="0">
            <x v="448"/>
          </reference>
          <reference field="1" count="1" selected="0">
            <x v="923"/>
          </reference>
          <reference field="2" count="1" selected="0">
            <x v="924"/>
          </reference>
          <reference field="3" count="1" selected="0">
            <x v="926"/>
          </reference>
          <reference field="4" count="1">
            <x v="929"/>
          </reference>
        </references>
      </pivotArea>
    </format>
    <format dxfId="1055">
      <pivotArea dataOnly="0" labelOnly="1" fieldPosition="0">
        <references count="5">
          <reference field="0" count="1" selected="0">
            <x v="449"/>
          </reference>
          <reference field="1" count="1" selected="0">
            <x v="924"/>
          </reference>
          <reference field="2" count="1" selected="0">
            <x v="925"/>
          </reference>
          <reference field="3" count="1" selected="0">
            <x v="927"/>
          </reference>
          <reference field="4" count="1">
            <x v="930"/>
          </reference>
        </references>
      </pivotArea>
    </format>
    <format dxfId="1054">
      <pivotArea dataOnly="0" labelOnly="1" fieldPosition="0">
        <references count="5">
          <reference field="0" count="1" selected="0">
            <x v="450"/>
          </reference>
          <reference field="1" count="1" selected="0">
            <x v="925"/>
          </reference>
          <reference field="2" count="1" selected="0">
            <x v="926"/>
          </reference>
          <reference field="3" count="1" selected="0">
            <x v="928"/>
          </reference>
          <reference field="4" count="1">
            <x v="931"/>
          </reference>
        </references>
      </pivotArea>
    </format>
    <format dxfId="1053">
      <pivotArea dataOnly="0" labelOnly="1" fieldPosition="0">
        <references count="5">
          <reference field="0" count="1" selected="0">
            <x v="451"/>
          </reference>
          <reference field="1" count="1" selected="0">
            <x v="926"/>
          </reference>
          <reference field="2" count="1" selected="0">
            <x v="927"/>
          </reference>
          <reference field="3" count="1" selected="0">
            <x v="929"/>
          </reference>
          <reference field="4" count="1">
            <x v="932"/>
          </reference>
        </references>
      </pivotArea>
    </format>
    <format dxfId="1052">
      <pivotArea dataOnly="0" labelOnly="1" fieldPosition="0">
        <references count="5">
          <reference field="0" count="1" selected="0">
            <x v="452"/>
          </reference>
          <reference field="1" count="1" selected="0">
            <x v="927"/>
          </reference>
          <reference field="2" count="1" selected="0">
            <x v="928"/>
          </reference>
          <reference field="3" count="1" selected="0">
            <x v="930"/>
          </reference>
          <reference field="4" count="1">
            <x v="933"/>
          </reference>
        </references>
      </pivotArea>
    </format>
    <format dxfId="1051">
      <pivotArea dataOnly="0" labelOnly="1" fieldPosition="0">
        <references count="5">
          <reference field="0" count="1" selected="0">
            <x v="453"/>
          </reference>
          <reference field="1" count="1" selected="0">
            <x v="928"/>
          </reference>
          <reference field="2" count="1" selected="0">
            <x v="929"/>
          </reference>
          <reference field="3" count="1" selected="0">
            <x v="931"/>
          </reference>
          <reference field="4" count="1">
            <x v="934"/>
          </reference>
        </references>
      </pivotArea>
    </format>
    <format dxfId="1050">
      <pivotArea dataOnly="0" labelOnly="1" fieldPosition="0">
        <references count="5">
          <reference field="0" count="1" selected="0">
            <x v="454"/>
          </reference>
          <reference field="1" count="1" selected="0">
            <x v="929"/>
          </reference>
          <reference field="2" count="1" selected="0">
            <x v="930"/>
          </reference>
          <reference field="3" count="1" selected="0">
            <x v="932"/>
          </reference>
          <reference field="4" count="1">
            <x v="935"/>
          </reference>
        </references>
      </pivotArea>
    </format>
    <format dxfId="1049">
      <pivotArea dataOnly="0" labelOnly="1" fieldPosition="0">
        <references count="5">
          <reference field="0" count="1" selected="0">
            <x v="455"/>
          </reference>
          <reference field="1" count="1" selected="0">
            <x v="930"/>
          </reference>
          <reference field="2" count="1" selected="0">
            <x v="931"/>
          </reference>
          <reference field="3" count="1" selected="0">
            <x v="933"/>
          </reference>
          <reference field="4" count="1">
            <x v="936"/>
          </reference>
        </references>
      </pivotArea>
    </format>
    <format dxfId="1048">
      <pivotArea dataOnly="0" labelOnly="1" fieldPosition="0">
        <references count="5">
          <reference field="0" count="1" selected="0">
            <x v="456"/>
          </reference>
          <reference field="1" count="1" selected="0">
            <x v="931"/>
          </reference>
          <reference field="2" count="1" selected="0">
            <x v="932"/>
          </reference>
          <reference field="3" count="1" selected="0">
            <x v="934"/>
          </reference>
          <reference field="4" count="1">
            <x v="937"/>
          </reference>
        </references>
      </pivotArea>
    </format>
    <format dxfId="1047">
      <pivotArea dataOnly="0" labelOnly="1" fieldPosition="0">
        <references count="5">
          <reference field="0" count="1" selected="0">
            <x v="457"/>
          </reference>
          <reference field="1" count="1" selected="0">
            <x v="932"/>
          </reference>
          <reference field="2" count="1" selected="0">
            <x v="933"/>
          </reference>
          <reference field="3" count="1" selected="0">
            <x v="935"/>
          </reference>
          <reference field="4" count="1">
            <x v="938"/>
          </reference>
        </references>
      </pivotArea>
    </format>
    <format dxfId="1046">
      <pivotArea dataOnly="0" labelOnly="1" fieldPosition="0">
        <references count="5">
          <reference field="0" count="1" selected="0">
            <x v="458"/>
          </reference>
          <reference field="1" count="1" selected="0">
            <x v="933"/>
          </reference>
          <reference field="2" count="1" selected="0">
            <x v="934"/>
          </reference>
          <reference field="3" count="1" selected="0">
            <x v="936"/>
          </reference>
          <reference field="4" count="1">
            <x v="939"/>
          </reference>
        </references>
      </pivotArea>
    </format>
    <format dxfId="1045">
      <pivotArea dataOnly="0" labelOnly="1" fieldPosition="0">
        <references count="5">
          <reference field="0" count="1" selected="0">
            <x v="459"/>
          </reference>
          <reference field="1" count="1" selected="0">
            <x v="934"/>
          </reference>
          <reference field="2" count="1" selected="0">
            <x v="935"/>
          </reference>
          <reference field="3" count="1" selected="0">
            <x v="937"/>
          </reference>
          <reference field="4" count="1">
            <x v="940"/>
          </reference>
        </references>
      </pivotArea>
    </format>
    <format dxfId="1044">
      <pivotArea dataOnly="0" labelOnly="1" fieldPosition="0">
        <references count="5">
          <reference field="0" count="1" selected="0">
            <x v="460"/>
          </reference>
          <reference field="1" count="1" selected="0">
            <x v="935"/>
          </reference>
          <reference field="2" count="1" selected="0">
            <x v="936"/>
          </reference>
          <reference field="3" count="1" selected="0">
            <x v="938"/>
          </reference>
          <reference field="4" count="1">
            <x v="941"/>
          </reference>
        </references>
      </pivotArea>
    </format>
    <format dxfId="1043">
      <pivotArea dataOnly="0" labelOnly="1" fieldPosition="0">
        <references count="5">
          <reference field="0" count="1" selected="0">
            <x v="461"/>
          </reference>
          <reference field="1" count="1" selected="0">
            <x v="936"/>
          </reference>
          <reference field="2" count="1" selected="0">
            <x v="937"/>
          </reference>
          <reference field="3" count="1" selected="0">
            <x v="939"/>
          </reference>
          <reference field="4" count="1">
            <x v="942"/>
          </reference>
        </references>
      </pivotArea>
    </format>
    <format dxfId="1042">
      <pivotArea dataOnly="0" labelOnly="1" fieldPosition="0">
        <references count="5">
          <reference field="0" count="1" selected="0">
            <x v="462"/>
          </reference>
          <reference field="1" count="1" selected="0">
            <x v="937"/>
          </reference>
          <reference field="2" count="1" selected="0">
            <x v="938"/>
          </reference>
          <reference field="3" count="1" selected="0">
            <x v="940"/>
          </reference>
          <reference field="4" count="1">
            <x v="943"/>
          </reference>
        </references>
      </pivotArea>
    </format>
    <format dxfId="1041">
      <pivotArea dataOnly="0" labelOnly="1" fieldPosition="0">
        <references count="5">
          <reference field="0" count="1" selected="0">
            <x v="463"/>
          </reference>
          <reference field="1" count="1" selected="0">
            <x v="938"/>
          </reference>
          <reference field="2" count="1" selected="0">
            <x v="939"/>
          </reference>
          <reference field="3" count="1" selected="0">
            <x v="941"/>
          </reference>
          <reference field="4" count="1">
            <x v="944"/>
          </reference>
        </references>
      </pivotArea>
    </format>
    <format dxfId="1040">
      <pivotArea dataOnly="0" labelOnly="1" fieldPosition="0">
        <references count="5">
          <reference field="0" count="1" selected="0">
            <x v="464"/>
          </reference>
          <reference field="1" count="1" selected="0">
            <x v="939"/>
          </reference>
          <reference field="2" count="1" selected="0">
            <x v="940"/>
          </reference>
          <reference field="3" count="1" selected="0">
            <x v="942"/>
          </reference>
          <reference field="4" count="1">
            <x v="945"/>
          </reference>
        </references>
      </pivotArea>
    </format>
    <format dxfId="1039">
      <pivotArea dataOnly="0" labelOnly="1" fieldPosition="0">
        <references count="5">
          <reference field="0" count="1" selected="0">
            <x v="465"/>
          </reference>
          <reference field="1" count="1" selected="0">
            <x v="940"/>
          </reference>
          <reference field="2" count="1" selected="0">
            <x v="941"/>
          </reference>
          <reference field="3" count="1" selected="0">
            <x v="943"/>
          </reference>
          <reference field="4" count="1">
            <x v="946"/>
          </reference>
        </references>
      </pivotArea>
    </format>
    <format dxfId="1038">
      <pivotArea dataOnly="0" labelOnly="1" fieldPosition="0">
        <references count="5">
          <reference field="0" count="1" selected="0">
            <x v="466"/>
          </reference>
          <reference field="1" count="1" selected="0">
            <x v="941"/>
          </reference>
          <reference field="2" count="1" selected="0">
            <x v="942"/>
          </reference>
          <reference field="3" count="1" selected="0">
            <x v="944"/>
          </reference>
          <reference field="4" count="1">
            <x v="947"/>
          </reference>
        </references>
      </pivotArea>
    </format>
    <format dxfId="1037">
      <pivotArea dataOnly="0" labelOnly="1" fieldPosition="0">
        <references count="5">
          <reference field="0" count="1" selected="0">
            <x v="467"/>
          </reference>
          <reference field="1" count="1" selected="0">
            <x v="942"/>
          </reference>
          <reference field="2" count="1" selected="0">
            <x v="943"/>
          </reference>
          <reference field="3" count="1" selected="0">
            <x v="945"/>
          </reference>
          <reference field="4" count="1">
            <x v="948"/>
          </reference>
        </references>
      </pivotArea>
    </format>
    <format dxfId="1036">
      <pivotArea dataOnly="0" labelOnly="1" fieldPosition="0">
        <references count="5">
          <reference field="0" count="1" selected="0">
            <x v="468"/>
          </reference>
          <reference field="1" count="1" selected="0">
            <x v="943"/>
          </reference>
          <reference field="2" count="1" selected="0">
            <x v="944"/>
          </reference>
          <reference field="3" count="1" selected="0">
            <x v="946"/>
          </reference>
          <reference field="4" count="1">
            <x v="949"/>
          </reference>
        </references>
      </pivotArea>
    </format>
    <format dxfId="1035">
      <pivotArea dataOnly="0" labelOnly="1" fieldPosition="0">
        <references count="5">
          <reference field="0" count="1" selected="0">
            <x v="469"/>
          </reference>
          <reference field="1" count="1" selected="0">
            <x v="944"/>
          </reference>
          <reference field="2" count="1" selected="0">
            <x v="945"/>
          </reference>
          <reference field="3" count="1" selected="0">
            <x v="947"/>
          </reference>
          <reference field="4" count="1">
            <x v="950"/>
          </reference>
        </references>
      </pivotArea>
    </format>
    <format dxfId="1034">
      <pivotArea dataOnly="0" labelOnly="1" fieldPosition="0">
        <references count="5">
          <reference field="0" count="1" selected="0">
            <x v="470"/>
          </reference>
          <reference field="1" count="1" selected="0">
            <x v="945"/>
          </reference>
          <reference field="2" count="1" selected="0">
            <x v="946"/>
          </reference>
          <reference field="3" count="1" selected="0">
            <x v="948"/>
          </reference>
          <reference field="4" count="1">
            <x v="951"/>
          </reference>
        </references>
      </pivotArea>
    </format>
    <format dxfId="1033">
      <pivotArea dataOnly="0" labelOnly="1" fieldPosition="0">
        <references count="5">
          <reference field="0" count="1" selected="0">
            <x v="471"/>
          </reference>
          <reference field="1" count="1" selected="0">
            <x v="946"/>
          </reference>
          <reference field="2" count="1" selected="0">
            <x v="947"/>
          </reference>
          <reference field="3" count="1" selected="0">
            <x v="949"/>
          </reference>
          <reference field="4" count="1">
            <x v="952"/>
          </reference>
        </references>
      </pivotArea>
    </format>
    <format dxfId="1032">
      <pivotArea dataOnly="0" labelOnly="1" fieldPosition="0">
        <references count="5">
          <reference field="0" count="1" selected="0">
            <x v="472"/>
          </reference>
          <reference field="1" count="1" selected="0">
            <x v="947"/>
          </reference>
          <reference field="2" count="1" selected="0">
            <x v="948"/>
          </reference>
          <reference field="3" count="1" selected="0">
            <x v="950"/>
          </reference>
          <reference field="4" count="1">
            <x v="953"/>
          </reference>
        </references>
      </pivotArea>
    </format>
    <format dxfId="1031">
      <pivotArea dataOnly="0" labelOnly="1" fieldPosition="0">
        <references count="5">
          <reference field="0" count="1" selected="0">
            <x v="473"/>
          </reference>
          <reference field="1" count="1" selected="0">
            <x v="948"/>
          </reference>
          <reference field="2" count="1" selected="0">
            <x v="949"/>
          </reference>
          <reference field="3" count="1" selected="0">
            <x v="951"/>
          </reference>
          <reference field="4" count="1">
            <x v="954"/>
          </reference>
        </references>
      </pivotArea>
    </format>
    <format dxfId="1030">
      <pivotArea dataOnly="0" labelOnly="1" fieldPosition="0">
        <references count="5">
          <reference field="0" count="1" selected="0">
            <x v="474"/>
          </reference>
          <reference field="1" count="1" selected="0">
            <x v="949"/>
          </reference>
          <reference field="2" count="1" selected="0">
            <x v="950"/>
          </reference>
          <reference field="3" count="1" selected="0">
            <x v="952"/>
          </reference>
          <reference field="4" count="1">
            <x v="955"/>
          </reference>
        </references>
      </pivotArea>
    </format>
    <format dxfId="1029">
      <pivotArea dataOnly="0" labelOnly="1" fieldPosition="0">
        <references count="5">
          <reference field="0" count="1" selected="0">
            <x v="475"/>
          </reference>
          <reference field="1" count="1" selected="0">
            <x v="950"/>
          </reference>
          <reference field="2" count="1" selected="0">
            <x v="951"/>
          </reference>
          <reference field="3" count="1" selected="0">
            <x v="953"/>
          </reference>
          <reference field="4" count="1">
            <x v="956"/>
          </reference>
        </references>
      </pivotArea>
    </format>
    <format dxfId="1028">
      <pivotArea dataOnly="0" labelOnly="1" fieldPosition="0">
        <references count="5">
          <reference field="0" count="1" selected="0">
            <x v="476"/>
          </reference>
          <reference field="1" count="1" selected="0">
            <x v="951"/>
          </reference>
          <reference field="2" count="1" selected="0">
            <x v="952"/>
          </reference>
          <reference field="3" count="1" selected="0">
            <x v="954"/>
          </reference>
          <reference field="4" count="1">
            <x v="957"/>
          </reference>
        </references>
      </pivotArea>
    </format>
    <format dxfId="1027">
      <pivotArea dataOnly="0" labelOnly="1" fieldPosition="0">
        <references count="5">
          <reference field="0" count="1" selected="0">
            <x v="477"/>
          </reference>
          <reference field="1" count="1" selected="0">
            <x v="952"/>
          </reference>
          <reference field="2" count="1" selected="0">
            <x v="953"/>
          </reference>
          <reference field="3" count="1" selected="0">
            <x v="955"/>
          </reference>
          <reference field="4" count="1">
            <x v="958"/>
          </reference>
        </references>
      </pivotArea>
    </format>
    <format dxfId="1026">
      <pivotArea dataOnly="0" labelOnly="1" fieldPosition="0">
        <references count="5">
          <reference field="0" count="1" selected="0">
            <x v="478"/>
          </reference>
          <reference field="1" count="1" selected="0">
            <x v="953"/>
          </reference>
          <reference field="2" count="1" selected="0">
            <x v="954"/>
          </reference>
          <reference field="3" count="1" selected="0">
            <x v="956"/>
          </reference>
          <reference field="4" count="1">
            <x v="959"/>
          </reference>
        </references>
      </pivotArea>
    </format>
    <format dxfId="1025">
      <pivotArea dataOnly="0" labelOnly="1" fieldPosition="0">
        <references count="5">
          <reference field="0" count="1" selected="0">
            <x v="479"/>
          </reference>
          <reference field="1" count="1" selected="0">
            <x v="954"/>
          </reference>
          <reference field="2" count="1" selected="0">
            <x v="955"/>
          </reference>
          <reference field="3" count="1" selected="0">
            <x v="957"/>
          </reference>
          <reference field="4" count="1">
            <x v="960"/>
          </reference>
        </references>
      </pivotArea>
    </format>
    <format dxfId="1024">
      <pivotArea dataOnly="0" labelOnly="1" fieldPosition="0">
        <references count="5">
          <reference field="0" count="1" selected="0">
            <x v="480"/>
          </reference>
          <reference field="1" count="1" selected="0">
            <x v="955"/>
          </reference>
          <reference field="2" count="1" selected="0">
            <x v="956"/>
          </reference>
          <reference field="3" count="1" selected="0">
            <x v="958"/>
          </reference>
          <reference field="4" count="1">
            <x v="961"/>
          </reference>
        </references>
      </pivotArea>
    </format>
    <format dxfId="1023">
      <pivotArea dataOnly="0" labelOnly="1" fieldPosition="0">
        <references count="5">
          <reference field="0" count="1" selected="0">
            <x v="481"/>
          </reference>
          <reference field="1" count="1" selected="0">
            <x v="956"/>
          </reference>
          <reference field="2" count="1" selected="0">
            <x v="957"/>
          </reference>
          <reference field="3" count="1" selected="0">
            <x v="959"/>
          </reference>
          <reference field="4" count="1">
            <x v="962"/>
          </reference>
        </references>
      </pivotArea>
    </format>
    <format dxfId="1022">
      <pivotArea dataOnly="0" labelOnly="1" fieldPosition="0">
        <references count="5">
          <reference field="0" count="1" selected="0">
            <x v="482"/>
          </reference>
          <reference field="1" count="1" selected="0">
            <x v="957"/>
          </reference>
          <reference field="2" count="1" selected="0">
            <x v="958"/>
          </reference>
          <reference field="3" count="1" selected="0">
            <x v="960"/>
          </reference>
          <reference field="4" count="1">
            <x v="963"/>
          </reference>
        </references>
      </pivotArea>
    </format>
    <format dxfId="1021">
      <pivotArea dataOnly="0" labelOnly="1" fieldPosition="0">
        <references count="5">
          <reference field="0" count="1" selected="0">
            <x v="483"/>
          </reference>
          <reference field="1" count="1" selected="0">
            <x v="958"/>
          </reference>
          <reference field="2" count="1" selected="0">
            <x v="959"/>
          </reference>
          <reference field="3" count="1" selected="0">
            <x v="961"/>
          </reference>
          <reference field="4" count="1">
            <x v="964"/>
          </reference>
        </references>
      </pivotArea>
    </format>
    <format dxfId="1020">
      <pivotArea dataOnly="0" labelOnly="1" fieldPosition="0">
        <references count="5">
          <reference field="0" count="1" selected="0">
            <x v="484"/>
          </reference>
          <reference field="1" count="1" selected="0">
            <x v="959"/>
          </reference>
          <reference field="2" count="1" selected="0">
            <x v="960"/>
          </reference>
          <reference field="3" count="1" selected="0">
            <x v="962"/>
          </reference>
          <reference field="4" count="1">
            <x v="965"/>
          </reference>
        </references>
      </pivotArea>
    </format>
    <format dxfId="1019">
      <pivotArea dataOnly="0" labelOnly="1" fieldPosition="0">
        <references count="6">
          <reference field="0" count="1" selected="0">
            <x v="2"/>
          </reference>
          <reference field="1" count="1" selected="0">
            <x v="1"/>
          </reference>
          <reference field="2" count="1" selected="0">
            <x v="1"/>
          </reference>
          <reference field="3" count="1" selected="0">
            <x v="484"/>
          </reference>
          <reference field="4" count="1" selected="0">
            <x v="487"/>
          </reference>
          <reference field="5" count="1">
            <x v="1"/>
          </reference>
        </references>
      </pivotArea>
    </format>
    <format dxfId="1018">
      <pivotArea dataOnly="0" labelOnly="1" fieldPosition="0">
        <references count="6">
          <reference field="0" count="1" selected="0">
            <x v="3"/>
          </reference>
          <reference field="1" count="1" selected="0">
            <x v="2"/>
          </reference>
          <reference field="2" count="1" selected="0">
            <x v="2"/>
          </reference>
          <reference field="3" count="1" selected="0">
            <x v="485"/>
          </reference>
          <reference field="4" count="1" selected="0">
            <x v="488"/>
          </reference>
          <reference field="5" count="1">
            <x v="2"/>
          </reference>
        </references>
      </pivotArea>
    </format>
    <format dxfId="1017">
      <pivotArea dataOnly="0" labelOnly="1" fieldPosition="0">
        <references count="6">
          <reference field="0" count="1" selected="0">
            <x v="8"/>
          </reference>
          <reference field="1" count="1" selected="0">
            <x v="483"/>
          </reference>
          <reference field="2" count="1" selected="0">
            <x v="484"/>
          </reference>
          <reference field="3" count="1" selected="0">
            <x v="486"/>
          </reference>
          <reference field="4" count="1" selected="0">
            <x v="489"/>
          </reference>
          <reference field="5" count="1">
            <x v="3"/>
          </reference>
        </references>
      </pivotArea>
    </format>
    <format dxfId="1016">
      <pivotArea dataOnly="0" labelOnly="1" fieldPosition="0">
        <references count="6">
          <reference field="0" count="1" selected="0">
            <x v="9"/>
          </reference>
          <reference field="1" count="1" selected="0">
            <x v="484"/>
          </reference>
          <reference field="2" count="1" selected="0">
            <x v="485"/>
          </reference>
          <reference field="3" count="1" selected="0">
            <x v="487"/>
          </reference>
          <reference field="4" count="1" selected="0">
            <x v="490"/>
          </reference>
          <reference field="5" count="1">
            <x v="484"/>
          </reference>
        </references>
      </pivotArea>
    </format>
    <format dxfId="1015">
      <pivotArea dataOnly="0" labelOnly="1" fieldPosition="0">
        <references count="6">
          <reference field="0" count="1" selected="0">
            <x v="10"/>
          </reference>
          <reference field="1" count="1" selected="0">
            <x v="485"/>
          </reference>
          <reference field="2" count="1" selected="0">
            <x v="486"/>
          </reference>
          <reference field="3" count="1" selected="0">
            <x v="488"/>
          </reference>
          <reference field="4" count="1" selected="0">
            <x v="491"/>
          </reference>
          <reference field="5" count="1">
            <x v="485"/>
          </reference>
        </references>
      </pivotArea>
    </format>
    <format dxfId="1014">
      <pivotArea dataOnly="0" labelOnly="1" fieldPosition="0">
        <references count="6">
          <reference field="0" count="1" selected="0">
            <x v="11"/>
          </reference>
          <reference field="1" count="1" selected="0">
            <x v="486"/>
          </reference>
          <reference field="2" count="1" selected="0">
            <x v="487"/>
          </reference>
          <reference field="3" count="1" selected="0">
            <x v="489"/>
          </reference>
          <reference field="4" count="1" selected="0">
            <x v="492"/>
          </reference>
          <reference field="5" count="1">
            <x v="486"/>
          </reference>
        </references>
      </pivotArea>
    </format>
    <format dxfId="1013">
      <pivotArea dataOnly="0" labelOnly="1" fieldPosition="0">
        <references count="6">
          <reference field="0" count="1" selected="0">
            <x v="12"/>
          </reference>
          <reference field="1" count="1" selected="0">
            <x v="487"/>
          </reference>
          <reference field="2" count="1" selected="0">
            <x v="488"/>
          </reference>
          <reference field="3" count="1" selected="0">
            <x v="490"/>
          </reference>
          <reference field="4" count="1" selected="0">
            <x v="493"/>
          </reference>
          <reference field="5" count="1">
            <x v="487"/>
          </reference>
        </references>
      </pivotArea>
    </format>
    <format dxfId="1012">
      <pivotArea dataOnly="0" labelOnly="1" fieldPosition="0">
        <references count="6">
          <reference field="0" count="1" selected="0">
            <x v="13"/>
          </reference>
          <reference field="1" count="1" selected="0">
            <x v="488"/>
          </reference>
          <reference field="2" count="1" selected="0">
            <x v="489"/>
          </reference>
          <reference field="3" count="1" selected="0">
            <x v="491"/>
          </reference>
          <reference field="4" count="1" selected="0">
            <x v="494"/>
          </reference>
          <reference field="5" count="1">
            <x v="488"/>
          </reference>
        </references>
      </pivotArea>
    </format>
    <format dxfId="1011">
      <pivotArea dataOnly="0" labelOnly="1" fieldPosition="0">
        <references count="6">
          <reference field="0" count="1" selected="0">
            <x v="14"/>
          </reference>
          <reference field="1" count="1" selected="0">
            <x v="489"/>
          </reference>
          <reference field="2" count="1" selected="0">
            <x v="490"/>
          </reference>
          <reference field="3" count="1" selected="0">
            <x v="492"/>
          </reference>
          <reference field="4" count="1" selected="0">
            <x v="495"/>
          </reference>
          <reference field="5" count="1">
            <x v="489"/>
          </reference>
        </references>
      </pivotArea>
    </format>
    <format dxfId="1010">
      <pivotArea dataOnly="0" labelOnly="1" fieldPosition="0">
        <references count="6">
          <reference field="0" count="1" selected="0">
            <x v="15"/>
          </reference>
          <reference field="1" count="1" selected="0">
            <x v="490"/>
          </reference>
          <reference field="2" count="1" selected="0">
            <x v="491"/>
          </reference>
          <reference field="3" count="1" selected="0">
            <x v="493"/>
          </reference>
          <reference field="4" count="1" selected="0">
            <x v="496"/>
          </reference>
          <reference field="5" count="1">
            <x v="490"/>
          </reference>
        </references>
      </pivotArea>
    </format>
    <format dxfId="1009">
      <pivotArea dataOnly="0" labelOnly="1" fieldPosition="0">
        <references count="6">
          <reference field="0" count="1" selected="0">
            <x v="16"/>
          </reference>
          <reference field="1" count="1" selected="0">
            <x v="491"/>
          </reference>
          <reference field="2" count="1" selected="0">
            <x v="492"/>
          </reference>
          <reference field="3" count="1" selected="0">
            <x v="494"/>
          </reference>
          <reference field="4" count="1" selected="0">
            <x v="497"/>
          </reference>
          <reference field="5" count="1">
            <x v="491"/>
          </reference>
        </references>
      </pivotArea>
    </format>
    <format dxfId="1008">
      <pivotArea dataOnly="0" labelOnly="1" fieldPosition="0">
        <references count="6">
          <reference field="0" count="1" selected="0">
            <x v="17"/>
          </reference>
          <reference field="1" count="1" selected="0">
            <x v="492"/>
          </reference>
          <reference field="2" count="1" selected="0">
            <x v="493"/>
          </reference>
          <reference field="3" count="1" selected="0">
            <x v="495"/>
          </reference>
          <reference field="4" count="1" selected="0">
            <x v="498"/>
          </reference>
          <reference field="5" count="1">
            <x v="492"/>
          </reference>
        </references>
      </pivotArea>
    </format>
    <format dxfId="1007">
      <pivotArea dataOnly="0" labelOnly="1" fieldPosition="0">
        <references count="6">
          <reference field="0" count="1" selected="0">
            <x v="18"/>
          </reference>
          <reference field="1" count="1" selected="0">
            <x v="493"/>
          </reference>
          <reference field="2" count="1" selected="0">
            <x v="494"/>
          </reference>
          <reference field="3" count="1" selected="0">
            <x v="496"/>
          </reference>
          <reference field="4" count="1" selected="0">
            <x v="499"/>
          </reference>
          <reference field="5" count="1">
            <x v="493"/>
          </reference>
        </references>
      </pivotArea>
    </format>
    <format dxfId="1006">
      <pivotArea dataOnly="0" labelOnly="1" fieldPosition="0">
        <references count="6">
          <reference field="0" count="1" selected="0">
            <x v="19"/>
          </reference>
          <reference field="1" count="1" selected="0">
            <x v="494"/>
          </reference>
          <reference field="2" count="1" selected="0">
            <x v="495"/>
          </reference>
          <reference field="3" count="1" selected="0">
            <x v="497"/>
          </reference>
          <reference field="4" count="1" selected="0">
            <x v="500"/>
          </reference>
          <reference field="5" count="1">
            <x v="494"/>
          </reference>
        </references>
      </pivotArea>
    </format>
    <format dxfId="1005">
      <pivotArea dataOnly="0" labelOnly="1" fieldPosition="0">
        <references count="6">
          <reference field="0" count="1" selected="0">
            <x v="20"/>
          </reference>
          <reference field="1" count="1" selected="0">
            <x v="495"/>
          </reference>
          <reference field="2" count="1" selected="0">
            <x v="496"/>
          </reference>
          <reference field="3" count="1" selected="0">
            <x v="498"/>
          </reference>
          <reference field="4" count="1" selected="0">
            <x v="501"/>
          </reference>
          <reference field="5" count="1">
            <x v="495"/>
          </reference>
        </references>
      </pivotArea>
    </format>
    <format dxfId="1004">
      <pivotArea dataOnly="0" labelOnly="1" fieldPosition="0">
        <references count="6">
          <reference field="0" count="1" selected="0">
            <x v="21"/>
          </reference>
          <reference field="1" count="1" selected="0">
            <x v="496"/>
          </reference>
          <reference field="2" count="1" selected="0">
            <x v="497"/>
          </reference>
          <reference field="3" count="1" selected="0">
            <x v="499"/>
          </reference>
          <reference field="4" count="1" selected="0">
            <x v="502"/>
          </reference>
          <reference field="5" count="1">
            <x v="496"/>
          </reference>
        </references>
      </pivotArea>
    </format>
    <format dxfId="1003">
      <pivotArea dataOnly="0" labelOnly="1" fieldPosition="0">
        <references count="6">
          <reference field="0" count="1" selected="0">
            <x v="22"/>
          </reference>
          <reference field="1" count="1" selected="0">
            <x v="497"/>
          </reference>
          <reference field="2" count="1" selected="0">
            <x v="498"/>
          </reference>
          <reference field="3" count="1" selected="0">
            <x v="500"/>
          </reference>
          <reference field="4" count="1" selected="0">
            <x v="503"/>
          </reference>
          <reference field="5" count="1">
            <x v="497"/>
          </reference>
        </references>
      </pivotArea>
    </format>
    <format dxfId="1002">
      <pivotArea dataOnly="0" labelOnly="1" fieldPosition="0">
        <references count="6">
          <reference field="0" count="1" selected="0">
            <x v="23"/>
          </reference>
          <reference field="1" count="1" selected="0">
            <x v="498"/>
          </reference>
          <reference field="2" count="1" selected="0">
            <x v="499"/>
          </reference>
          <reference field="3" count="1" selected="0">
            <x v="501"/>
          </reference>
          <reference field="4" count="1" selected="0">
            <x v="504"/>
          </reference>
          <reference field="5" count="1">
            <x v="498"/>
          </reference>
        </references>
      </pivotArea>
    </format>
    <format dxfId="1001">
      <pivotArea dataOnly="0" labelOnly="1" fieldPosition="0">
        <references count="6">
          <reference field="0" count="1" selected="0">
            <x v="24"/>
          </reference>
          <reference field="1" count="1" selected="0">
            <x v="499"/>
          </reference>
          <reference field="2" count="1" selected="0">
            <x v="500"/>
          </reference>
          <reference field="3" count="1" selected="0">
            <x v="502"/>
          </reference>
          <reference field="4" count="1" selected="0">
            <x v="505"/>
          </reference>
          <reference field="5" count="1">
            <x v="499"/>
          </reference>
        </references>
      </pivotArea>
    </format>
    <format dxfId="1000">
      <pivotArea dataOnly="0" labelOnly="1" fieldPosition="0">
        <references count="6">
          <reference field="0" count="1" selected="0">
            <x v="25"/>
          </reference>
          <reference field="1" count="1" selected="0">
            <x v="500"/>
          </reference>
          <reference field="2" count="1" selected="0">
            <x v="501"/>
          </reference>
          <reference field="3" count="1" selected="0">
            <x v="503"/>
          </reference>
          <reference field="4" count="1" selected="0">
            <x v="506"/>
          </reference>
          <reference field="5" count="1">
            <x v="500"/>
          </reference>
        </references>
      </pivotArea>
    </format>
    <format dxfId="999">
      <pivotArea dataOnly="0" labelOnly="1" fieldPosition="0">
        <references count="6">
          <reference field="0" count="1" selected="0">
            <x v="26"/>
          </reference>
          <reference field="1" count="1" selected="0">
            <x v="501"/>
          </reference>
          <reference field="2" count="1" selected="0">
            <x v="502"/>
          </reference>
          <reference field="3" count="1" selected="0">
            <x v="504"/>
          </reference>
          <reference field="4" count="1" selected="0">
            <x v="507"/>
          </reference>
          <reference field="5" count="1">
            <x v="501"/>
          </reference>
        </references>
      </pivotArea>
    </format>
    <format dxfId="998">
      <pivotArea dataOnly="0" labelOnly="1" fieldPosition="0">
        <references count="6">
          <reference field="0" count="1" selected="0">
            <x v="27"/>
          </reference>
          <reference field="1" count="1" selected="0">
            <x v="502"/>
          </reference>
          <reference field="2" count="1" selected="0">
            <x v="503"/>
          </reference>
          <reference field="3" count="1" selected="0">
            <x v="505"/>
          </reference>
          <reference field="4" count="1" selected="0">
            <x v="508"/>
          </reference>
          <reference field="5" count="1">
            <x v="502"/>
          </reference>
        </references>
      </pivotArea>
    </format>
    <format dxfId="997">
      <pivotArea dataOnly="0" labelOnly="1" fieldPosition="0">
        <references count="6">
          <reference field="0" count="1" selected="0">
            <x v="28"/>
          </reference>
          <reference field="1" count="1" selected="0">
            <x v="503"/>
          </reference>
          <reference field="2" count="1" selected="0">
            <x v="504"/>
          </reference>
          <reference field="3" count="1" selected="0">
            <x v="506"/>
          </reference>
          <reference field="4" count="1" selected="0">
            <x v="509"/>
          </reference>
          <reference field="5" count="1">
            <x v="503"/>
          </reference>
        </references>
      </pivotArea>
    </format>
    <format dxfId="996">
      <pivotArea dataOnly="0" labelOnly="1" fieldPosition="0">
        <references count="6">
          <reference field="0" count="1" selected="0">
            <x v="29"/>
          </reference>
          <reference field="1" count="1" selected="0">
            <x v="504"/>
          </reference>
          <reference field="2" count="1" selected="0">
            <x v="505"/>
          </reference>
          <reference field="3" count="1" selected="0">
            <x v="507"/>
          </reference>
          <reference field="4" count="1" selected="0">
            <x v="510"/>
          </reference>
          <reference field="5" count="1">
            <x v="504"/>
          </reference>
        </references>
      </pivotArea>
    </format>
    <format dxfId="995">
      <pivotArea dataOnly="0" labelOnly="1" fieldPosition="0">
        <references count="6">
          <reference field="0" count="1" selected="0">
            <x v="30"/>
          </reference>
          <reference field="1" count="1" selected="0">
            <x v="505"/>
          </reference>
          <reference field="2" count="1" selected="0">
            <x v="506"/>
          </reference>
          <reference field="3" count="1" selected="0">
            <x v="508"/>
          </reference>
          <reference field="4" count="1" selected="0">
            <x v="511"/>
          </reference>
          <reference field="5" count="1">
            <x v="505"/>
          </reference>
        </references>
      </pivotArea>
    </format>
    <format dxfId="994">
      <pivotArea dataOnly="0" labelOnly="1" fieldPosition="0">
        <references count="6">
          <reference field="0" count="1" selected="0">
            <x v="31"/>
          </reference>
          <reference field="1" count="1" selected="0">
            <x v="506"/>
          </reference>
          <reference field="2" count="1" selected="0">
            <x v="507"/>
          </reference>
          <reference field="3" count="1" selected="0">
            <x v="509"/>
          </reference>
          <reference field="4" count="1" selected="0">
            <x v="512"/>
          </reference>
          <reference field="5" count="1">
            <x v="506"/>
          </reference>
        </references>
      </pivotArea>
    </format>
    <format dxfId="993">
      <pivotArea dataOnly="0" labelOnly="1" fieldPosition="0">
        <references count="6">
          <reference field="0" count="1" selected="0">
            <x v="32"/>
          </reference>
          <reference field="1" count="1" selected="0">
            <x v="507"/>
          </reference>
          <reference field="2" count="1" selected="0">
            <x v="508"/>
          </reference>
          <reference field="3" count="1" selected="0">
            <x v="510"/>
          </reference>
          <reference field="4" count="1" selected="0">
            <x v="513"/>
          </reference>
          <reference field="5" count="1">
            <x v="507"/>
          </reference>
        </references>
      </pivotArea>
    </format>
    <format dxfId="992">
      <pivotArea dataOnly="0" labelOnly="1" fieldPosition="0">
        <references count="6">
          <reference field="0" count="1" selected="0">
            <x v="33"/>
          </reference>
          <reference field="1" count="1" selected="0">
            <x v="508"/>
          </reference>
          <reference field="2" count="1" selected="0">
            <x v="509"/>
          </reference>
          <reference field="3" count="1" selected="0">
            <x v="511"/>
          </reference>
          <reference field="4" count="1" selected="0">
            <x v="514"/>
          </reference>
          <reference field="5" count="1">
            <x v="508"/>
          </reference>
        </references>
      </pivotArea>
    </format>
    <format dxfId="991">
      <pivotArea dataOnly="0" labelOnly="1" fieldPosition="0">
        <references count="6">
          <reference field="0" count="1" selected="0">
            <x v="34"/>
          </reference>
          <reference field="1" count="1" selected="0">
            <x v="509"/>
          </reference>
          <reference field="2" count="1" selected="0">
            <x v="510"/>
          </reference>
          <reference field="3" count="1" selected="0">
            <x v="512"/>
          </reference>
          <reference field="4" count="1" selected="0">
            <x v="515"/>
          </reference>
          <reference field="5" count="1">
            <x v="509"/>
          </reference>
        </references>
      </pivotArea>
    </format>
    <format dxfId="990">
      <pivotArea dataOnly="0" labelOnly="1" fieldPosition="0">
        <references count="6">
          <reference field="0" count="1" selected="0">
            <x v="35"/>
          </reference>
          <reference field="1" count="1" selected="0">
            <x v="510"/>
          </reference>
          <reference field="2" count="1" selected="0">
            <x v="511"/>
          </reference>
          <reference field="3" count="1" selected="0">
            <x v="513"/>
          </reference>
          <reference field="4" count="1" selected="0">
            <x v="516"/>
          </reference>
          <reference field="5" count="1">
            <x v="510"/>
          </reference>
        </references>
      </pivotArea>
    </format>
    <format dxfId="989">
      <pivotArea dataOnly="0" labelOnly="1" fieldPosition="0">
        <references count="6">
          <reference field="0" count="1" selected="0">
            <x v="36"/>
          </reference>
          <reference field="1" count="1" selected="0">
            <x v="511"/>
          </reference>
          <reference field="2" count="1" selected="0">
            <x v="512"/>
          </reference>
          <reference field="3" count="1" selected="0">
            <x v="514"/>
          </reference>
          <reference field="4" count="1" selected="0">
            <x v="517"/>
          </reference>
          <reference field="5" count="1">
            <x v="511"/>
          </reference>
        </references>
      </pivotArea>
    </format>
    <format dxfId="988">
      <pivotArea dataOnly="0" labelOnly="1" fieldPosition="0">
        <references count="6">
          <reference field="0" count="1" selected="0">
            <x v="37"/>
          </reference>
          <reference field="1" count="1" selected="0">
            <x v="512"/>
          </reference>
          <reference field="2" count="1" selected="0">
            <x v="513"/>
          </reference>
          <reference field="3" count="1" selected="0">
            <x v="515"/>
          </reference>
          <reference field="4" count="1" selected="0">
            <x v="518"/>
          </reference>
          <reference field="5" count="1">
            <x v="512"/>
          </reference>
        </references>
      </pivotArea>
    </format>
    <format dxfId="987">
      <pivotArea dataOnly="0" labelOnly="1" fieldPosition="0">
        <references count="6">
          <reference field="0" count="1" selected="0">
            <x v="38"/>
          </reference>
          <reference field="1" count="1" selected="0">
            <x v="513"/>
          </reference>
          <reference field="2" count="1" selected="0">
            <x v="514"/>
          </reference>
          <reference field="3" count="1" selected="0">
            <x v="516"/>
          </reference>
          <reference field="4" count="1" selected="0">
            <x v="519"/>
          </reference>
          <reference field="5" count="1">
            <x v="513"/>
          </reference>
        </references>
      </pivotArea>
    </format>
    <format dxfId="986">
      <pivotArea dataOnly="0" labelOnly="1" fieldPosition="0">
        <references count="6">
          <reference field="0" count="1" selected="0">
            <x v="39"/>
          </reference>
          <reference field="1" count="1" selected="0">
            <x v="514"/>
          </reference>
          <reference field="2" count="1" selected="0">
            <x v="515"/>
          </reference>
          <reference field="3" count="1" selected="0">
            <x v="517"/>
          </reference>
          <reference field="4" count="1" selected="0">
            <x v="520"/>
          </reference>
          <reference field="5" count="1">
            <x v="514"/>
          </reference>
        </references>
      </pivotArea>
    </format>
    <format dxfId="985">
      <pivotArea dataOnly="0" labelOnly="1" fieldPosition="0">
        <references count="6">
          <reference field="0" count="1" selected="0">
            <x v="40"/>
          </reference>
          <reference field="1" count="1" selected="0">
            <x v="515"/>
          </reference>
          <reference field="2" count="1" selected="0">
            <x v="516"/>
          </reference>
          <reference field="3" count="1" selected="0">
            <x v="518"/>
          </reference>
          <reference field="4" count="1" selected="0">
            <x v="521"/>
          </reference>
          <reference field="5" count="1">
            <x v="515"/>
          </reference>
        </references>
      </pivotArea>
    </format>
    <format dxfId="984">
      <pivotArea dataOnly="0" labelOnly="1" fieldPosition="0">
        <references count="6">
          <reference field="0" count="1" selected="0">
            <x v="41"/>
          </reference>
          <reference field="1" count="1" selected="0">
            <x v="516"/>
          </reference>
          <reference field="2" count="1" selected="0">
            <x v="517"/>
          </reference>
          <reference field="3" count="1" selected="0">
            <x v="519"/>
          </reference>
          <reference field="4" count="1" selected="0">
            <x v="522"/>
          </reference>
          <reference field="5" count="1">
            <x v="516"/>
          </reference>
        </references>
      </pivotArea>
    </format>
    <format dxfId="983">
      <pivotArea dataOnly="0" labelOnly="1" fieldPosition="0">
        <references count="6">
          <reference field="0" count="1" selected="0">
            <x v="42"/>
          </reference>
          <reference field="1" count="1" selected="0">
            <x v="517"/>
          </reference>
          <reference field="2" count="1" selected="0">
            <x v="518"/>
          </reference>
          <reference field="3" count="1" selected="0">
            <x v="520"/>
          </reference>
          <reference field="4" count="1" selected="0">
            <x v="523"/>
          </reference>
          <reference field="5" count="1">
            <x v="517"/>
          </reference>
        </references>
      </pivotArea>
    </format>
    <format dxfId="982">
      <pivotArea dataOnly="0" labelOnly="1" fieldPosition="0">
        <references count="6">
          <reference field="0" count="1" selected="0">
            <x v="43"/>
          </reference>
          <reference field="1" count="1" selected="0">
            <x v="518"/>
          </reference>
          <reference field="2" count="1" selected="0">
            <x v="519"/>
          </reference>
          <reference field="3" count="1" selected="0">
            <x v="521"/>
          </reference>
          <reference field="4" count="1" selected="0">
            <x v="524"/>
          </reference>
          <reference field="5" count="1">
            <x v="518"/>
          </reference>
        </references>
      </pivotArea>
    </format>
    <format dxfId="981">
      <pivotArea dataOnly="0" labelOnly="1" fieldPosition="0">
        <references count="6">
          <reference field="0" count="1" selected="0">
            <x v="44"/>
          </reference>
          <reference field="1" count="1" selected="0">
            <x v="519"/>
          </reference>
          <reference field="2" count="1" selected="0">
            <x v="520"/>
          </reference>
          <reference field="3" count="1" selected="0">
            <x v="522"/>
          </reference>
          <reference field="4" count="1" selected="0">
            <x v="525"/>
          </reference>
          <reference field="5" count="1">
            <x v="519"/>
          </reference>
        </references>
      </pivotArea>
    </format>
    <format dxfId="980">
      <pivotArea dataOnly="0" labelOnly="1" fieldPosition="0">
        <references count="6">
          <reference field="0" count="1" selected="0">
            <x v="45"/>
          </reference>
          <reference field="1" count="1" selected="0">
            <x v="520"/>
          </reference>
          <reference field="2" count="1" selected="0">
            <x v="521"/>
          </reference>
          <reference field="3" count="1" selected="0">
            <x v="523"/>
          </reference>
          <reference field="4" count="1" selected="0">
            <x v="526"/>
          </reference>
          <reference field="5" count="1">
            <x v="520"/>
          </reference>
        </references>
      </pivotArea>
    </format>
    <format dxfId="979">
      <pivotArea dataOnly="0" labelOnly="1" fieldPosition="0">
        <references count="6">
          <reference field="0" count="1" selected="0">
            <x v="46"/>
          </reference>
          <reference field="1" count="1" selected="0">
            <x v="521"/>
          </reference>
          <reference field="2" count="1" selected="0">
            <x v="522"/>
          </reference>
          <reference field="3" count="1" selected="0">
            <x v="524"/>
          </reference>
          <reference field="4" count="1" selected="0">
            <x v="527"/>
          </reference>
          <reference field="5" count="1">
            <x v="521"/>
          </reference>
        </references>
      </pivotArea>
    </format>
    <format dxfId="978">
      <pivotArea dataOnly="0" labelOnly="1" fieldPosition="0">
        <references count="6">
          <reference field="0" count="1" selected="0">
            <x v="47"/>
          </reference>
          <reference field="1" count="1" selected="0">
            <x v="522"/>
          </reference>
          <reference field="2" count="1" selected="0">
            <x v="523"/>
          </reference>
          <reference field="3" count="1" selected="0">
            <x v="525"/>
          </reference>
          <reference field="4" count="1" selected="0">
            <x v="528"/>
          </reference>
          <reference field="5" count="1">
            <x v="522"/>
          </reference>
        </references>
      </pivotArea>
    </format>
    <format dxfId="977">
      <pivotArea dataOnly="0" labelOnly="1" fieldPosition="0">
        <references count="6">
          <reference field="0" count="1" selected="0">
            <x v="48"/>
          </reference>
          <reference field="1" count="1" selected="0">
            <x v="523"/>
          </reference>
          <reference field="2" count="1" selected="0">
            <x v="524"/>
          </reference>
          <reference field="3" count="1" selected="0">
            <x v="526"/>
          </reference>
          <reference field="4" count="1" selected="0">
            <x v="529"/>
          </reference>
          <reference field="5" count="1">
            <x v="523"/>
          </reference>
        </references>
      </pivotArea>
    </format>
    <format dxfId="976">
      <pivotArea dataOnly="0" labelOnly="1" fieldPosition="0">
        <references count="6">
          <reference field="0" count="1" selected="0">
            <x v="49"/>
          </reference>
          <reference field="1" count="1" selected="0">
            <x v="524"/>
          </reference>
          <reference field="2" count="1" selected="0">
            <x v="525"/>
          </reference>
          <reference field="3" count="1" selected="0">
            <x v="527"/>
          </reference>
          <reference field="4" count="1" selected="0">
            <x v="530"/>
          </reference>
          <reference field="5" count="1">
            <x v="524"/>
          </reference>
        </references>
      </pivotArea>
    </format>
    <format dxfId="975">
      <pivotArea dataOnly="0" labelOnly="1" fieldPosition="0">
        <references count="6">
          <reference field="0" count="1" selected="0">
            <x v="50"/>
          </reference>
          <reference field="1" count="1" selected="0">
            <x v="525"/>
          </reference>
          <reference field="2" count="1" selected="0">
            <x v="526"/>
          </reference>
          <reference field="3" count="1" selected="0">
            <x v="528"/>
          </reference>
          <reference field="4" count="1" selected="0">
            <x v="531"/>
          </reference>
          <reference field="5" count="1">
            <x v="525"/>
          </reference>
        </references>
      </pivotArea>
    </format>
    <format dxfId="974">
      <pivotArea dataOnly="0" labelOnly="1" fieldPosition="0">
        <references count="6">
          <reference field="0" count="1" selected="0">
            <x v="51"/>
          </reference>
          <reference field="1" count="1" selected="0">
            <x v="526"/>
          </reference>
          <reference field="2" count="1" selected="0">
            <x v="527"/>
          </reference>
          <reference field="3" count="1" selected="0">
            <x v="529"/>
          </reference>
          <reference field="4" count="1" selected="0">
            <x v="532"/>
          </reference>
          <reference field="5" count="1">
            <x v="526"/>
          </reference>
        </references>
      </pivotArea>
    </format>
    <format dxfId="973">
      <pivotArea dataOnly="0" labelOnly="1" fieldPosition="0">
        <references count="6">
          <reference field="0" count="1" selected="0">
            <x v="52"/>
          </reference>
          <reference field="1" count="1" selected="0">
            <x v="527"/>
          </reference>
          <reference field="2" count="1" selected="0">
            <x v="528"/>
          </reference>
          <reference field="3" count="1" selected="0">
            <x v="530"/>
          </reference>
          <reference field="4" count="1" selected="0">
            <x v="533"/>
          </reference>
          <reference field="5" count="1">
            <x v="527"/>
          </reference>
        </references>
      </pivotArea>
    </format>
    <format dxfId="972">
      <pivotArea dataOnly="0" labelOnly="1" fieldPosition="0">
        <references count="6">
          <reference field="0" count="1" selected="0">
            <x v="53"/>
          </reference>
          <reference field="1" count="1" selected="0">
            <x v="528"/>
          </reference>
          <reference field="2" count="1" selected="0">
            <x v="529"/>
          </reference>
          <reference field="3" count="1" selected="0">
            <x v="531"/>
          </reference>
          <reference field="4" count="1" selected="0">
            <x v="534"/>
          </reference>
          <reference field="5" count="1">
            <x v="528"/>
          </reference>
        </references>
      </pivotArea>
    </format>
    <format dxfId="971">
      <pivotArea dataOnly="0" labelOnly="1" fieldPosition="0">
        <references count="6">
          <reference field="0" count="1" selected="0">
            <x v="54"/>
          </reference>
          <reference field="1" count="1" selected="0">
            <x v="529"/>
          </reference>
          <reference field="2" count="1" selected="0">
            <x v="530"/>
          </reference>
          <reference field="3" count="1" selected="0">
            <x v="532"/>
          </reference>
          <reference field="4" count="1" selected="0">
            <x v="535"/>
          </reference>
          <reference field="5" count="1">
            <x v="529"/>
          </reference>
        </references>
      </pivotArea>
    </format>
    <format dxfId="970">
      <pivotArea dataOnly="0" labelOnly="1" fieldPosition="0">
        <references count="6">
          <reference field="0" count="1" selected="0">
            <x v="55"/>
          </reference>
          <reference field="1" count="1" selected="0">
            <x v="530"/>
          </reference>
          <reference field="2" count="1" selected="0">
            <x v="531"/>
          </reference>
          <reference field="3" count="1" selected="0">
            <x v="533"/>
          </reference>
          <reference field="4" count="1" selected="0">
            <x v="536"/>
          </reference>
          <reference field="5" count="1">
            <x v="530"/>
          </reference>
        </references>
      </pivotArea>
    </format>
    <format dxfId="969">
      <pivotArea dataOnly="0" labelOnly="1" fieldPosition="0">
        <references count="6">
          <reference field="0" count="1" selected="0">
            <x v="56"/>
          </reference>
          <reference field="1" count="1" selected="0">
            <x v="531"/>
          </reference>
          <reference field="2" count="1" selected="0">
            <x v="532"/>
          </reference>
          <reference field="3" count="1" selected="0">
            <x v="534"/>
          </reference>
          <reference field="4" count="1" selected="0">
            <x v="537"/>
          </reference>
          <reference field="5" count="1">
            <x v="531"/>
          </reference>
        </references>
      </pivotArea>
    </format>
    <format dxfId="968">
      <pivotArea dataOnly="0" labelOnly="1" fieldPosition="0">
        <references count="6">
          <reference field="0" count="1" selected="0">
            <x v="57"/>
          </reference>
          <reference field="1" count="1" selected="0">
            <x v="532"/>
          </reference>
          <reference field="2" count="1" selected="0">
            <x v="533"/>
          </reference>
          <reference field="3" count="1" selected="0">
            <x v="535"/>
          </reference>
          <reference field="4" count="1" selected="0">
            <x v="538"/>
          </reference>
          <reference field="5" count="1">
            <x v="532"/>
          </reference>
        </references>
      </pivotArea>
    </format>
    <format dxfId="967">
      <pivotArea dataOnly="0" labelOnly="1" fieldPosition="0">
        <references count="6">
          <reference field="0" count="1" selected="0">
            <x v="58"/>
          </reference>
          <reference field="1" count="1" selected="0">
            <x v="533"/>
          </reference>
          <reference field="2" count="1" selected="0">
            <x v="534"/>
          </reference>
          <reference field="3" count="1" selected="0">
            <x v="536"/>
          </reference>
          <reference field="4" count="1" selected="0">
            <x v="539"/>
          </reference>
          <reference field="5" count="1">
            <x v="533"/>
          </reference>
        </references>
      </pivotArea>
    </format>
    <format dxfId="966">
      <pivotArea dataOnly="0" labelOnly="1" fieldPosition="0">
        <references count="6">
          <reference field="0" count="1" selected="0">
            <x v="59"/>
          </reference>
          <reference field="1" count="1" selected="0">
            <x v="534"/>
          </reference>
          <reference field="2" count="1" selected="0">
            <x v="535"/>
          </reference>
          <reference field="3" count="1" selected="0">
            <x v="537"/>
          </reference>
          <reference field="4" count="1" selected="0">
            <x v="540"/>
          </reference>
          <reference field="5" count="1">
            <x v="534"/>
          </reference>
        </references>
      </pivotArea>
    </format>
    <format dxfId="965">
      <pivotArea dataOnly="0" labelOnly="1" fieldPosition="0">
        <references count="6">
          <reference field="0" count="1" selected="0">
            <x v="60"/>
          </reference>
          <reference field="1" count="1" selected="0">
            <x v="535"/>
          </reference>
          <reference field="2" count="1" selected="0">
            <x v="536"/>
          </reference>
          <reference field="3" count="1" selected="0">
            <x v="538"/>
          </reference>
          <reference field="4" count="1" selected="0">
            <x v="541"/>
          </reference>
          <reference field="5" count="1">
            <x v="535"/>
          </reference>
        </references>
      </pivotArea>
    </format>
    <format dxfId="964">
      <pivotArea dataOnly="0" labelOnly="1" fieldPosition="0">
        <references count="6">
          <reference field="0" count="1" selected="0">
            <x v="61"/>
          </reference>
          <reference field="1" count="1" selected="0">
            <x v="536"/>
          </reference>
          <reference field="2" count="1" selected="0">
            <x v="537"/>
          </reference>
          <reference field="3" count="1" selected="0">
            <x v="539"/>
          </reference>
          <reference field="4" count="1" selected="0">
            <x v="542"/>
          </reference>
          <reference field="5" count="1">
            <x v="536"/>
          </reference>
        </references>
      </pivotArea>
    </format>
    <format dxfId="963">
      <pivotArea dataOnly="0" labelOnly="1" fieldPosition="0">
        <references count="6">
          <reference field="0" count="1" selected="0">
            <x v="62"/>
          </reference>
          <reference field="1" count="1" selected="0">
            <x v="537"/>
          </reference>
          <reference field="2" count="1" selected="0">
            <x v="538"/>
          </reference>
          <reference field="3" count="1" selected="0">
            <x v="540"/>
          </reference>
          <reference field="4" count="1" selected="0">
            <x v="543"/>
          </reference>
          <reference field="5" count="1">
            <x v="537"/>
          </reference>
        </references>
      </pivotArea>
    </format>
    <format dxfId="962">
      <pivotArea dataOnly="0" labelOnly="1" fieldPosition="0">
        <references count="6">
          <reference field="0" count="1" selected="0">
            <x v="63"/>
          </reference>
          <reference field="1" count="1" selected="0">
            <x v="538"/>
          </reference>
          <reference field="2" count="1" selected="0">
            <x v="539"/>
          </reference>
          <reference field="3" count="1" selected="0">
            <x v="541"/>
          </reference>
          <reference field="4" count="1" selected="0">
            <x v="544"/>
          </reference>
          <reference field="5" count="1">
            <x v="538"/>
          </reference>
        </references>
      </pivotArea>
    </format>
    <format dxfId="961">
      <pivotArea dataOnly="0" labelOnly="1" fieldPosition="0">
        <references count="6">
          <reference field="0" count="1" selected="0">
            <x v="64"/>
          </reference>
          <reference field="1" count="1" selected="0">
            <x v="539"/>
          </reference>
          <reference field="2" count="1" selected="0">
            <x v="540"/>
          </reference>
          <reference field="3" count="1" selected="0">
            <x v="542"/>
          </reference>
          <reference field="4" count="1" selected="0">
            <x v="545"/>
          </reference>
          <reference field="5" count="1">
            <x v="539"/>
          </reference>
        </references>
      </pivotArea>
    </format>
    <format dxfId="960">
      <pivotArea dataOnly="0" labelOnly="1" fieldPosition="0">
        <references count="6">
          <reference field="0" count="1" selected="0">
            <x v="65"/>
          </reference>
          <reference field="1" count="1" selected="0">
            <x v="540"/>
          </reference>
          <reference field="2" count="1" selected="0">
            <x v="541"/>
          </reference>
          <reference field="3" count="1" selected="0">
            <x v="543"/>
          </reference>
          <reference field="4" count="1" selected="0">
            <x v="546"/>
          </reference>
          <reference field="5" count="1">
            <x v="540"/>
          </reference>
        </references>
      </pivotArea>
    </format>
    <format dxfId="959">
      <pivotArea dataOnly="0" labelOnly="1" fieldPosition="0">
        <references count="6">
          <reference field="0" count="1" selected="0">
            <x v="66"/>
          </reference>
          <reference field="1" count="1" selected="0">
            <x v="541"/>
          </reference>
          <reference field="2" count="1" selected="0">
            <x v="542"/>
          </reference>
          <reference field="3" count="1" selected="0">
            <x v="544"/>
          </reference>
          <reference field="4" count="1" selected="0">
            <x v="547"/>
          </reference>
          <reference field="5" count="1">
            <x v="541"/>
          </reference>
        </references>
      </pivotArea>
    </format>
    <format dxfId="958">
      <pivotArea dataOnly="0" labelOnly="1" fieldPosition="0">
        <references count="6">
          <reference field="0" count="1" selected="0">
            <x v="67"/>
          </reference>
          <reference field="1" count="1" selected="0">
            <x v="542"/>
          </reference>
          <reference field="2" count="1" selected="0">
            <x v="543"/>
          </reference>
          <reference field="3" count="1" selected="0">
            <x v="545"/>
          </reference>
          <reference field="4" count="1" selected="0">
            <x v="548"/>
          </reference>
          <reference field="5" count="1">
            <x v="542"/>
          </reference>
        </references>
      </pivotArea>
    </format>
    <format dxfId="957">
      <pivotArea dataOnly="0" labelOnly="1" fieldPosition="0">
        <references count="6">
          <reference field="0" count="1" selected="0">
            <x v="68"/>
          </reference>
          <reference field="1" count="1" selected="0">
            <x v="543"/>
          </reference>
          <reference field="2" count="1" selected="0">
            <x v="544"/>
          </reference>
          <reference field="3" count="1" selected="0">
            <x v="546"/>
          </reference>
          <reference field="4" count="1" selected="0">
            <x v="549"/>
          </reference>
          <reference field="5" count="1">
            <x v="543"/>
          </reference>
        </references>
      </pivotArea>
    </format>
    <format dxfId="956">
      <pivotArea dataOnly="0" labelOnly="1" fieldPosition="0">
        <references count="6">
          <reference field="0" count="1" selected="0">
            <x v="69"/>
          </reference>
          <reference field="1" count="1" selected="0">
            <x v="544"/>
          </reference>
          <reference field="2" count="1" selected="0">
            <x v="545"/>
          </reference>
          <reference field="3" count="1" selected="0">
            <x v="547"/>
          </reference>
          <reference field="4" count="1" selected="0">
            <x v="550"/>
          </reference>
          <reference field="5" count="1">
            <x v="544"/>
          </reference>
        </references>
      </pivotArea>
    </format>
    <format dxfId="955">
      <pivotArea dataOnly="0" labelOnly="1" fieldPosition="0">
        <references count="6">
          <reference field="0" count="1" selected="0">
            <x v="70"/>
          </reference>
          <reference field="1" count="1" selected="0">
            <x v="545"/>
          </reference>
          <reference field="2" count="1" selected="0">
            <x v="546"/>
          </reference>
          <reference field="3" count="1" selected="0">
            <x v="548"/>
          </reference>
          <reference field="4" count="1" selected="0">
            <x v="551"/>
          </reference>
          <reference field="5" count="1">
            <x v="545"/>
          </reference>
        </references>
      </pivotArea>
    </format>
    <format dxfId="954">
      <pivotArea dataOnly="0" labelOnly="1" fieldPosition="0">
        <references count="6">
          <reference field="0" count="1" selected="0">
            <x v="71"/>
          </reference>
          <reference field="1" count="1" selected="0">
            <x v="546"/>
          </reference>
          <reference field="2" count="1" selected="0">
            <x v="547"/>
          </reference>
          <reference field="3" count="1" selected="0">
            <x v="549"/>
          </reference>
          <reference field="4" count="1" selected="0">
            <x v="552"/>
          </reference>
          <reference field="5" count="1">
            <x v="546"/>
          </reference>
        </references>
      </pivotArea>
    </format>
    <format dxfId="953">
      <pivotArea dataOnly="0" labelOnly="1" fieldPosition="0">
        <references count="6">
          <reference field="0" count="1" selected="0">
            <x v="72"/>
          </reference>
          <reference field="1" count="1" selected="0">
            <x v="547"/>
          </reference>
          <reference field="2" count="1" selected="0">
            <x v="548"/>
          </reference>
          <reference field="3" count="1" selected="0">
            <x v="550"/>
          </reference>
          <reference field="4" count="1" selected="0">
            <x v="553"/>
          </reference>
          <reference field="5" count="1">
            <x v="547"/>
          </reference>
        </references>
      </pivotArea>
    </format>
    <format dxfId="952">
      <pivotArea dataOnly="0" labelOnly="1" fieldPosition="0">
        <references count="6">
          <reference field="0" count="1" selected="0">
            <x v="73"/>
          </reference>
          <reference field="1" count="1" selected="0">
            <x v="548"/>
          </reference>
          <reference field="2" count="1" selected="0">
            <x v="549"/>
          </reference>
          <reference field="3" count="1" selected="0">
            <x v="551"/>
          </reference>
          <reference field="4" count="1" selected="0">
            <x v="554"/>
          </reference>
          <reference field="5" count="1">
            <x v="548"/>
          </reference>
        </references>
      </pivotArea>
    </format>
    <format dxfId="951">
      <pivotArea dataOnly="0" labelOnly="1" fieldPosition="0">
        <references count="6">
          <reference field="0" count="1" selected="0">
            <x v="74"/>
          </reference>
          <reference field="1" count="1" selected="0">
            <x v="549"/>
          </reference>
          <reference field="2" count="1" selected="0">
            <x v="550"/>
          </reference>
          <reference field="3" count="1" selected="0">
            <x v="552"/>
          </reference>
          <reference field="4" count="1" selected="0">
            <x v="555"/>
          </reference>
          <reference field="5" count="1">
            <x v="549"/>
          </reference>
        </references>
      </pivotArea>
    </format>
    <format dxfId="950">
      <pivotArea dataOnly="0" labelOnly="1" fieldPosition="0">
        <references count="6">
          <reference field="0" count="1" selected="0">
            <x v="75"/>
          </reference>
          <reference field="1" count="1" selected="0">
            <x v="550"/>
          </reference>
          <reference field="2" count="1" selected="0">
            <x v="551"/>
          </reference>
          <reference field="3" count="1" selected="0">
            <x v="553"/>
          </reference>
          <reference field="4" count="1" selected="0">
            <x v="556"/>
          </reference>
          <reference field="5" count="1">
            <x v="550"/>
          </reference>
        </references>
      </pivotArea>
    </format>
    <format dxfId="949">
      <pivotArea dataOnly="0" labelOnly="1" fieldPosition="0">
        <references count="6">
          <reference field="0" count="1" selected="0">
            <x v="76"/>
          </reference>
          <reference field="1" count="1" selected="0">
            <x v="551"/>
          </reference>
          <reference field="2" count="1" selected="0">
            <x v="552"/>
          </reference>
          <reference field="3" count="1" selected="0">
            <x v="554"/>
          </reference>
          <reference field="4" count="1" selected="0">
            <x v="557"/>
          </reference>
          <reference field="5" count="1">
            <x v="551"/>
          </reference>
        </references>
      </pivotArea>
    </format>
    <format dxfId="948">
      <pivotArea dataOnly="0" labelOnly="1" fieldPosition="0">
        <references count="6">
          <reference field="0" count="1" selected="0">
            <x v="77"/>
          </reference>
          <reference field="1" count="1" selected="0">
            <x v="552"/>
          </reference>
          <reference field="2" count="1" selected="0">
            <x v="553"/>
          </reference>
          <reference field="3" count="1" selected="0">
            <x v="555"/>
          </reference>
          <reference field="4" count="1" selected="0">
            <x v="558"/>
          </reference>
          <reference field="5" count="1">
            <x v="552"/>
          </reference>
        </references>
      </pivotArea>
    </format>
    <format dxfId="947">
      <pivotArea dataOnly="0" labelOnly="1" fieldPosition="0">
        <references count="6">
          <reference field="0" count="1" selected="0">
            <x v="78"/>
          </reference>
          <reference field="1" count="1" selected="0">
            <x v="553"/>
          </reference>
          <reference field="2" count="1" selected="0">
            <x v="554"/>
          </reference>
          <reference field="3" count="1" selected="0">
            <x v="556"/>
          </reference>
          <reference field="4" count="1" selected="0">
            <x v="559"/>
          </reference>
          <reference field="5" count="1">
            <x v="553"/>
          </reference>
        </references>
      </pivotArea>
    </format>
    <format dxfId="946">
      <pivotArea dataOnly="0" labelOnly="1" fieldPosition="0">
        <references count="6">
          <reference field="0" count="1" selected="0">
            <x v="79"/>
          </reference>
          <reference field="1" count="1" selected="0">
            <x v="554"/>
          </reference>
          <reference field="2" count="1" selected="0">
            <x v="555"/>
          </reference>
          <reference field="3" count="1" selected="0">
            <x v="557"/>
          </reference>
          <reference field="4" count="1" selected="0">
            <x v="560"/>
          </reference>
          <reference field="5" count="1">
            <x v="554"/>
          </reference>
        </references>
      </pivotArea>
    </format>
    <format dxfId="945">
      <pivotArea dataOnly="0" labelOnly="1" fieldPosition="0">
        <references count="6">
          <reference field="0" count="1" selected="0">
            <x v="80"/>
          </reference>
          <reference field="1" count="1" selected="0">
            <x v="555"/>
          </reference>
          <reference field="2" count="1" selected="0">
            <x v="556"/>
          </reference>
          <reference field="3" count="1" selected="0">
            <x v="558"/>
          </reference>
          <reference field="4" count="1" selected="0">
            <x v="561"/>
          </reference>
          <reference field="5" count="1">
            <x v="555"/>
          </reference>
        </references>
      </pivotArea>
    </format>
    <format dxfId="944">
      <pivotArea dataOnly="0" labelOnly="1" fieldPosition="0">
        <references count="6">
          <reference field="0" count="1" selected="0">
            <x v="81"/>
          </reference>
          <reference field="1" count="1" selected="0">
            <x v="556"/>
          </reference>
          <reference field="2" count="1" selected="0">
            <x v="557"/>
          </reference>
          <reference field="3" count="1" selected="0">
            <x v="559"/>
          </reference>
          <reference field="4" count="1" selected="0">
            <x v="562"/>
          </reference>
          <reference field="5" count="1">
            <x v="556"/>
          </reference>
        </references>
      </pivotArea>
    </format>
    <format dxfId="943">
      <pivotArea dataOnly="0" labelOnly="1" fieldPosition="0">
        <references count="6">
          <reference field="0" count="1" selected="0">
            <x v="82"/>
          </reference>
          <reference field="1" count="1" selected="0">
            <x v="557"/>
          </reference>
          <reference field="2" count="1" selected="0">
            <x v="558"/>
          </reference>
          <reference field="3" count="1" selected="0">
            <x v="560"/>
          </reference>
          <reference field="4" count="1" selected="0">
            <x v="563"/>
          </reference>
          <reference field="5" count="1">
            <x v="557"/>
          </reference>
        </references>
      </pivotArea>
    </format>
    <format dxfId="942">
      <pivotArea dataOnly="0" labelOnly="1" fieldPosition="0">
        <references count="6">
          <reference field="0" count="1" selected="0">
            <x v="83"/>
          </reference>
          <reference field="1" count="1" selected="0">
            <x v="558"/>
          </reference>
          <reference field="2" count="1" selected="0">
            <x v="559"/>
          </reference>
          <reference field="3" count="1" selected="0">
            <x v="561"/>
          </reference>
          <reference field="4" count="1" selected="0">
            <x v="564"/>
          </reference>
          <reference field="5" count="1">
            <x v="558"/>
          </reference>
        </references>
      </pivotArea>
    </format>
    <format dxfId="941">
      <pivotArea dataOnly="0" labelOnly="1" fieldPosition="0">
        <references count="6">
          <reference field="0" count="1" selected="0">
            <x v="84"/>
          </reference>
          <reference field="1" count="1" selected="0">
            <x v="559"/>
          </reference>
          <reference field="2" count="1" selected="0">
            <x v="560"/>
          </reference>
          <reference field="3" count="1" selected="0">
            <x v="562"/>
          </reference>
          <reference field="4" count="1" selected="0">
            <x v="565"/>
          </reference>
          <reference field="5" count="1">
            <x v="559"/>
          </reference>
        </references>
      </pivotArea>
    </format>
    <format dxfId="940">
      <pivotArea dataOnly="0" labelOnly="1" fieldPosition="0">
        <references count="6">
          <reference field="0" count="1" selected="0">
            <x v="85"/>
          </reference>
          <reference field="1" count="1" selected="0">
            <x v="560"/>
          </reference>
          <reference field="2" count="1" selected="0">
            <x v="561"/>
          </reference>
          <reference field="3" count="1" selected="0">
            <x v="563"/>
          </reference>
          <reference field="4" count="1" selected="0">
            <x v="566"/>
          </reference>
          <reference field="5" count="1">
            <x v="560"/>
          </reference>
        </references>
      </pivotArea>
    </format>
    <format dxfId="939">
      <pivotArea dataOnly="0" labelOnly="1" fieldPosition="0">
        <references count="6">
          <reference field="0" count="1" selected="0">
            <x v="86"/>
          </reference>
          <reference field="1" count="1" selected="0">
            <x v="561"/>
          </reference>
          <reference field="2" count="1" selected="0">
            <x v="562"/>
          </reference>
          <reference field="3" count="1" selected="0">
            <x v="564"/>
          </reference>
          <reference field="4" count="1" selected="0">
            <x v="567"/>
          </reference>
          <reference field="5" count="1">
            <x v="561"/>
          </reference>
        </references>
      </pivotArea>
    </format>
    <format dxfId="938">
      <pivotArea dataOnly="0" labelOnly="1" fieldPosition="0">
        <references count="6">
          <reference field="0" count="1" selected="0">
            <x v="87"/>
          </reference>
          <reference field="1" count="1" selected="0">
            <x v="562"/>
          </reference>
          <reference field="2" count="1" selected="0">
            <x v="563"/>
          </reference>
          <reference field="3" count="1" selected="0">
            <x v="565"/>
          </reference>
          <reference field="4" count="1" selected="0">
            <x v="568"/>
          </reference>
          <reference field="5" count="1">
            <x v="562"/>
          </reference>
        </references>
      </pivotArea>
    </format>
    <format dxfId="937">
      <pivotArea dataOnly="0" labelOnly="1" fieldPosition="0">
        <references count="6">
          <reference field="0" count="1" selected="0">
            <x v="88"/>
          </reference>
          <reference field="1" count="1" selected="0">
            <x v="563"/>
          </reference>
          <reference field="2" count="1" selected="0">
            <x v="564"/>
          </reference>
          <reference field="3" count="1" selected="0">
            <x v="566"/>
          </reference>
          <reference field="4" count="1" selected="0">
            <x v="569"/>
          </reference>
          <reference field="5" count="1">
            <x v="563"/>
          </reference>
        </references>
      </pivotArea>
    </format>
    <format dxfId="936">
      <pivotArea dataOnly="0" labelOnly="1" fieldPosition="0">
        <references count="6">
          <reference field="0" count="1" selected="0">
            <x v="89"/>
          </reference>
          <reference field="1" count="1" selected="0">
            <x v="564"/>
          </reference>
          <reference field="2" count="1" selected="0">
            <x v="565"/>
          </reference>
          <reference field="3" count="1" selected="0">
            <x v="567"/>
          </reference>
          <reference field="4" count="1" selected="0">
            <x v="570"/>
          </reference>
          <reference field="5" count="1">
            <x v="564"/>
          </reference>
        </references>
      </pivotArea>
    </format>
    <format dxfId="935">
      <pivotArea dataOnly="0" labelOnly="1" fieldPosition="0">
        <references count="6">
          <reference field="0" count="1" selected="0">
            <x v="90"/>
          </reference>
          <reference field="1" count="1" selected="0">
            <x v="565"/>
          </reference>
          <reference field="2" count="1" selected="0">
            <x v="566"/>
          </reference>
          <reference field="3" count="1" selected="0">
            <x v="568"/>
          </reference>
          <reference field="4" count="1" selected="0">
            <x v="571"/>
          </reference>
          <reference field="5" count="1">
            <x v="565"/>
          </reference>
        </references>
      </pivotArea>
    </format>
    <format dxfId="934">
      <pivotArea dataOnly="0" labelOnly="1" fieldPosition="0">
        <references count="6">
          <reference field="0" count="1" selected="0">
            <x v="91"/>
          </reference>
          <reference field="1" count="1" selected="0">
            <x v="566"/>
          </reference>
          <reference field="2" count="1" selected="0">
            <x v="567"/>
          </reference>
          <reference field="3" count="1" selected="0">
            <x v="569"/>
          </reference>
          <reference field="4" count="1" selected="0">
            <x v="572"/>
          </reference>
          <reference field="5" count="1">
            <x v="566"/>
          </reference>
        </references>
      </pivotArea>
    </format>
    <format dxfId="933">
      <pivotArea dataOnly="0" labelOnly="1" fieldPosition="0">
        <references count="6">
          <reference field="0" count="1" selected="0">
            <x v="92"/>
          </reference>
          <reference field="1" count="1" selected="0">
            <x v="567"/>
          </reference>
          <reference field="2" count="1" selected="0">
            <x v="568"/>
          </reference>
          <reference field="3" count="1" selected="0">
            <x v="570"/>
          </reference>
          <reference field="4" count="1" selected="0">
            <x v="573"/>
          </reference>
          <reference field="5" count="1">
            <x v="567"/>
          </reference>
        </references>
      </pivotArea>
    </format>
    <format dxfId="932">
      <pivotArea dataOnly="0" labelOnly="1" fieldPosition="0">
        <references count="6">
          <reference field="0" count="1" selected="0">
            <x v="93"/>
          </reference>
          <reference field="1" count="1" selected="0">
            <x v="568"/>
          </reference>
          <reference field="2" count="1" selected="0">
            <x v="569"/>
          </reference>
          <reference field="3" count="1" selected="0">
            <x v="571"/>
          </reference>
          <reference field="4" count="1" selected="0">
            <x v="574"/>
          </reference>
          <reference field="5" count="1">
            <x v="568"/>
          </reference>
        </references>
      </pivotArea>
    </format>
    <format dxfId="931">
      <pivotArea dataOnly="0" labelOnly="1" fieldPosition="0">
        <references count="6">
          <reference field="0" count="1" selected="0">
            <x v="94"/>
          </reference>
          <reference field="1" count="1" selected="0">
            <x v="569"/>
          </reference>
          <reference field="2" count="1" selected="0">
            <x v="570"/>
          </reference>
          <reference field="3" count="1" selected="0">
            <x v="572"/>
          </reference>
          <reference field="4" count="1" selected="0">
            <x v="575"/>
          </reference>
          <reference field="5" count="1">
            <x v="569"/>
          </reference>
        </references>
      </pivotArea>
    </format>
    <format dxfId="930">
      <pivotArea dataOnly="0" labelOnly="1" fieldPosition="0">
        <references count="6">
          <reference field="0" count="1" selected="0">
            <x v="95"/>
          </reference>
          <reference field="1" count="1" selected="0">
            <x v="570"/>
          </reference>
          <reference field="2" count="1" selected="0">
            <x v="571"/>
          </reference>
          <reference field="3" count="1" selected="0">
            <x v="573"/>
          </reference>
          <reference field="4" count="1" selected="0">
            <x v="576"/>
          </reference>
          <reference field="5" count="1">
            <x v="570"/>
          </reference>
        </references>
      </pivotArea>
    </format>
    <format dxfId="929">
      <pivotArea dataOnly="0" labelOnly="1" fieldPosition="0">
        <references count="6">
          <reference field="0" count="1" selected="0">
            <x v="96"/>
          </reference>
          <reference field="1" count="1" selected="0">
            <x v="571"/>
          </reference>
          <reference field="2" count="1" selected="0">
            <x v="572"/>
          </reference>
          <reference field="3" count="1" selected="0">
            <x v="574"/>
          </reference>
          <reference field="4" count="1" selected="0">
            <x v="577"/>
          </reference>
          <reference field="5" count="1">
            <x v="571"/>
          </reference>
        </references>
      </pivotArea>
    </format>
    <format dxfId="928">
      <pivotArea dataOnly="0" labelOnly="1" fieldPosition="0">
        <references count="6">
          <reference field="0" count="1" selected="0">
            <x v="97"/>
          </reference>
          <reference field="1" count="1" selected="0">
            <x v="572"/>
          </reference>
          <reference field="2" count="1" selected="0">
            <x v="573"/>
          </reference>
          <reference field="3" count="1" selected="0">
            <x v="575"/>
          </reference>
          <reference field="4" count="1" selected="0">
            <x v="578"/>
          </reference>
          <reference field="5" count="1">
            <x v="572"/>
          </reference>
        </references>
      </pivotArea>
    </format>
    <format dxfId="927">
      <pivotArea dataOnly="0" labelOnly="1" fieldPosition="0">
        <references count="6">
          <reference field="0" count="1" selected="0">
            <x v="98"/>
          </reference>
          <reference field="1" count="1" selected="0">
            <x v="573"/>
          </reference>
          <reference field="2" count="1" selected="0">
            <x v="574"/>
          </reference>
          <reference field="3" count="1" selected="0">
            <x v="576"/>
          </reference>
          <reference field="4" count="1" selected="0">
            <x v="579"/>
          </reference>
          <reference field="5" count="1">
            <x v="573"/>
          </reference>
        </references>
      </pivotArea>
    </format>
    <format dxfId="926">
      <pivotArea dataOnly="0" labelOnly="1" fieldPosition="0">
        <references count="6">
          <reference field="0" count="1" selected="0">
            <x v="99"/>
          </reference>
          <reference field="1" count="1" selected="0">
            <x v="574"/>
          </reference>
          <reference field="2" count="1" selected="0">
            <x v="575"/>
          </reference>
          <reference field="3" count="1" selected="0">
            <x v="577"/>
          </reference>
          <reference field="4" count="1" selected="0">
            <x v="580"/>
          </reference>
          <reference field="5" count="1">
            <x v="574"/>
          </reference>
        </references>
      </pivotArea>
    </format>
    <format dxfId="925">
      <pivotArea dataOnly="0" labelOnly="1" fieldPosition="0">
        <references count="6">
          <reference field="0" count="1" selected="0">
            <x v="100"/>
          </reference>
          <reference field="1" count="1" selected="0">
            <x v="575"/>
          </reference>
          <reference field="2" count="1" selected="0">
            <x v="576"/>
          </reference>
          <reference field="3" count="1" selected="0">
            <x v="578"/>
          </reference>
          <reference field="4" count="1" selected="0">
            <x v="581"/>
          </reference>
          <reference field="5" count="1">
            <x v="575"/>
          </reference>
        </references>
      </pivotArea>
    </format>
    <format dxfId="924">
      <pivotArea dataOnly="0" labelOnly="1" fieldPosition="0">
        <references count="6">
          <reference field="0" count="1" selected="0">
            <x v="101"/>
          </reference>
          <reference field="1" count="1" selected="0">
            <x v="576"/>
          </reference>
          <reference field="2" count="1" selected="0">
            <x v="577"/>
          </reference>
          <reference field="3" count="1" selected="0">
            <x v="579"/>
          </reference>
          <reference field="4" count="1" selected="0">
            <x v="582"/>
          </reference>
          <reference field="5" count="1">
            <x v="576"/>
          </reference>
        </references>
      </pivotArea>
    </format>
    <format dxfId="923">
      <pivotArea dataOnly="0" labelOnly="1" fieldPosition="0">
        <references count="6">
          <reference field="0" count="1" selected="0">
            <x v="102"/>
          </reference>
          <reference field="1" count="1" selected="0">
            <x v="577"/>
          </reference>
          <reference field="2" count="1" selected="0">
            <x v="578"/>
          </reference>
          <reference field="3" count="1" selected="0">
            <x v="580"/>
          </reference>
          <reference field="4" count="1" selected="0">
            <x v="583"/>
          </reference>
          <reference field="5" count="1">
            <x v="577"/>
          </reference>
        </references>
      </pivotArea>
    </format>
    <format dxfId="922">
      <pivotArea dataOnly="0" labelOnly="1" fieldPosition="0">
        <references count="6">
          <reference field="0" count="1" selected="0">
            <x v="103"/>
          </reference>
          <reference field="1" count="1" selected="0">
            <x v="578"/>
          </reference>
          <reference field="2" count="1" selected="0">
            <x v="579"/>
          </reference>
          <reference field="3" count="1" selected="0">
            <x v="581"/>
          </reference>
          <reference field="4" count="1" selected="0">
            <x v="584"/>
          </reference>
          <reference field="5" count="1">
            <x v="578"/>
          </reference>
        </references>
      </pivotArea>
    </format>
    <format dxfId="921">
      <pivotArea dataOnly="0" labelOnly="1" fieldPosition="0">
        <references count="6">
          <reference field="0" count="1" selected="0">
            <x v="104"/>
          </reference>
          <reference field="1" count="1" selected="0">
            <x v="579"/>
          </reference>
          <reference field="2" count="1" selected="0">
            <x v="580"/>
          </reference>
          <reference field="3" count="1" selected="0">
            <x v="582"/>
          </reference>
          <reference field="4" count="1" selected="0">
            <x v="585"/>
          </reference>
          <reference field="5" count="1">
            <x v="579"/>
          </reference>
        </references>
      </pivotArea>
    </format>
    <format dxfId="920">
      <pivotArea dataOnly="0" labelOnly="1" fieldPosition="0">
        <references count="6">
          <reference field="0" count="1" selected="0">
            <x v="105"/>
          </reference>
          <reference field="1" count="1" selected="0">
            <x v="580"/>
          </reference>
          <reference field="2" count="1" selected="0">
            <x v="581"/>
          </reference>
          <reference field="3" count="1" selected="0">
            <x v="583"/>
          </reference>
          <reference field="4" count="1" selected="0">
            <x v="586"/>
          </reference>
          <reference field="5" count="1">
            <x v="580"/>
          </reference>
        </references>
      </pivotArea>
    </format>
    <format dxfId="919">
      <pivotArea dataOnly="0" labelOnly="1" fieldPosition="0">
        <references count="6">
          <reference field="0" count="1" selected="0">
            <x v="106"/>
          </reference>
          <reference field="1" count="1" selected="0">
            <x v="581"/>
          </reference>
          <reference field="2" count="1" selected="0">
            <x v="582"/>
          </reference>
          <reference field="3" count="1" selected="0">
            <x v="584"/>
          </reference>
          <reference field="4" count="1" selected="0">
            <x v="587"/>
          </reference>
          <reference field="5" count="1">
            <x v="581"/>
          </reference>
        </references>
      </pivotArea>
    </format>
    <format dxfId="918">
      <pivotArea dataOnly="0" labelOnly="1" fieldPosition="0">
        <references count="6">
          <reference field="0" count="1" selected="0">
            <x v="107"/>
          </reference>
          <reference field="1" count="1" selected="0">
            <x v="582"/>
          </reference>
          <reference field="2" count="1" selected="0">
            <x v="583"/>
          </reference>
          <reference field="3" count="1" selected="0">
            <x v="585"/>
          </reference>
          <reference field="4" count="1" selected="0">
            <x v="588"/>
          </reference>
          <reference field="5" count="1">
            <x v="582"/>
          </reference>
        </references>
      </pivotArea>
    </format>
    <format dxfId="917">
      <pivotArea dataOnly="0" labelOnly="1" fieldPosition="0">
        <references count="6">
          <reference field="0" count="1" selected="0">
            <x v="108"/>
          </reference>
          <reference field="1" count="1" selected="0">
            <x v="583"/>
          </reference>
          <reference field="2" count="1" selected="0">
            <x v="584"/>
          </reference>
          <reference field="3" count="1" selected="0">
            <x v="586"/>
          </reference>
          <reference field="4" count="1" selected="0">
            <x v="589"/>
          </reference>
          <reference field="5" count="1">
            <x v="583"/>
          </reference>
        </references>
      </pivotArea>
    </format>
    <format dxfId="916">
      <pivotArea dataOnly="0" labelOnly="1" fieldPosition="0">
        <references count="6">
          <reference field="0" count="1" selected="0">
            <x v="109"/>
          </reference>
          <reference field="1" count="1" selected="0">
            <x v="584"/>
          </reference>
          <reference field="2" count="1" selected="0">
            <x v="585"/>
          </reference>
          <reference field="3" count="1" selected="0">
            <x v="587"/>
          </reference>
          <reference field="4" count="1" selected="0">
            <x v="590"/>
          </reference>
          <reference field="5" count="1">
            <x v="584"/>
          </reference>
        </references>
      </pivotArea>
    </format>
    <format dxfId="915">
      <pivotArea dataOnly="0" labelOnly="1" fieldPosition="0">
        <references count="6">
          <reference field="0" count="1" selected="0">
            <x v="110"/>
          </reference>
          <reference field="1" count="1" selected="0">
            <x v="585"/>
          </reference>
          <reference field="2" count="1" selected="0">
            <x v="586"/>
          </reference>
          <reference field="3" count="1" selected="0">
            <x v="588"/>
          </reference>
          <reference field="4" count="1" selected="0">
            <x v="591"/>
          </reference>
          <reference field="5" count="1">
            <x v="585"/>
          </reference>
        </references>
      </pivotArea>
    </format>
    <format dxfId="914">
      <pivotArea dataOnly="0" labelOnly="1" fieldPosition="0">
        <references count="6">
          <reference field="0" count="1" selected="0">
            <x v="111"/>
          </reference>
          <reference field="1" count="1" selected="0">
            <x v="586"/>
          </reference>
          <reference field="2" count="1" selected="0">
            <x v="587"/>
          </reference>
          <reference field="3" count="1" selected="0">
            <x v="589"/>
          </reference>
          <reference field="4" count="1" selected="0">
            <x v="592"/>
          </reference>
          <reference field="5" count="1">
            <x v="586"/>
          </reference>
        </references>
      </pivotArea>
    </format>
    <format dxfId="913">
      <pivotArea dataOnly="0" labelOnly="1" fieldPosition="0">
        <references count="6">
          <reference field="0" count="1" selected="0">
            <x v="112"/>
          </reference>
          <reference field="1" count="1" selected="0">
            <x v="587"/>
          </reference>
          <reference field="2" count="1" selected="0">
            <x v="588"/>
          </reference>
          <reference field="3" count="1" selected="0">
            <x v="590"/>
          </reference>
          <reference field="4" count="1" selected="0">
            <x v="593"/>
          </reference>
          <reference field="5" count="1">
            <x v="587"/>
          </reference>
        </references>
      </pivotArea>
    </format>
    <format dxfId="912">
      <pivotArea dataOnly="0" labelOnly="1" fieldPosition="0">
        <references count="6">
          <reference field="0" count="1" selected="0">
            <x v="113"/>
          </reference>
          <reference field="1" count="1" selected="0">
            <x v="588"/>
          </reference>
          <reference field="2" count="1" selected="0">
            <x v="589"/>
          </reference>
          <reference field="3" count="1" selected="0">
            <x v="591"/>
          </reference>
          <reference field="4" count="1" selected="0">
            <x v="594"/>
          </reference>
          <reference field="5" count="1">
            <x v="588"/>
          </reference>
        </references>
      </pivotArea>
    </format>
    <format dxfId="911">
      <pivotArea dataOnly="0" labelOnly="1" fieldPosition="0">
        <references count="6">
          <reference field="0" count="1" selected="0">
            <x v="114"/>
          </reference>
          <reference field="1" count="1" selected="0">
            <x v="589"/>
          </reference>
          <reference field="2" count="1" selected="0">
            <x v="590"/>
          </reference>
          <reference field="3" count="1" selected="0">
            <x v="592"/>
          </reference>
          <reference field="4" count="1" selected="0">
            <x v="595"/>
          </reference>
          <reference field="5" count="1">
            <x v="589"/>
          </reference>
        </references>
      </pivotArea>
    </format>
    <format dxfId="910">
      <pivotArea dataOnly="0" labelOnly="1" fieldPosition="0">
        <references count="6">
          <reference field="0" count="1" selected="0">
            <x v="115"/>
          </reference>
          <reference field="1" count="1" selected="0">
            <x v="590"/>
          </reference>
          <reference field="2" count="1" selected="0">
            <x v="591"/>
          </reference>
          <reference field="3" count="1" selected="0">
            <x v="593"/>
          </reference>
          <reference field="4" count="1" selected="0">
            <x v="596"/>
          </reference>
          <reference field="5" count="1">
            <x v="590"/>
          </reference>
        </references>
      </pivotArea>
    </format>
    <format dxfId="909">
      <pivotArea dataOnly="0" labelOnly="1" fieldPosition="0">
        <references count="6">
          <reference field="0" count="1" selected="0">
            <x v="116"/>
          </reference>
          <reference field="1" count="1" selected="0">
            <x v="591"/>
          </reference>
          <reference field="2" count="1" selected="0">
            <x v="592"/>
          </reference>
          <reference field="3" count="1" selected="0">
            <x v="594"/>
          </reference>
          <reference field="4" count="1" selected="0">
            <x v="597"/>
          </reference>
          <reference field="5" count="1">
            <x v="591"/>
          </reference>
        </references>
      </pivotArea>
    </format>
    <format dxfId="908">
      <pivotArea dataOnly="0" labelOnly="1" fieldPosition="0">
        <references count="6">
          <reference field="0" count="1" selected="0">
            <x v="117"/>
          </reference>
          <reference field="1" count="1" selected="0">
            <x v="592"/>
          </reference>
          <reference field="2" count="1" selected="0">
            <x v="593"/>
          </reference>
          <reference field="3" count="1" selected="0">
            <x v="595"/>
          </reference>
          <reference field="4" count="1" selected="0">
            <x v="598"/>
          </reference>
          <reference field="5" count="1">
            <x v="592"/>
          </reference>
        </references>
      </pivotArea>
    </format>
    <format dxfId="907">
      <pivotArea dataOnly="0" labelOnly="1" fieldPosition="0">
        <references count="6">
          <reference field="0" count="1" selected="0">
            <x v="118"/>
          </reference>
          <reference field="1" count="1" selected="0">
            <x v="593"/>
          </reference>
          <reference field="2" count="1" selected="0">
            <x v="594"/>
          </reference>
          <reference field="3" count="1" selected="0">
            <x v="596"/>
          </reference>
          <reference field="4" count="1" selected="0">
            <x v="599"/>
          </reference>
          <reference field="5" count="1">
            <x v="593"/>
          </reference>
        </references>
      </pivotArea>
    </format>
    <format dxfId="906">
      <pivotArea dataOnly="0" labelOnly="1" fieldPosition="0">
        <references count="6">
          <reference field="0" count="1" selected="0">
            <x v="119"/>
          </reference>
          <reference field="1" count="1" selected="0">
            <x v="594"/>
          </reference>
          <reference field="2" count="1" selected="0">
            <x v="595"/>
          </reference>
          <reference field="3" count="1" selected="0">
            <x v="597"/>
          </reference>
          <reference field="4" count="1" selected="0">
            <x v="600"/>
          </reference>
          <reference field="5" count="1">
            <x v="594"/>
          </reference>
        </references>
      </pivotArea>
    </format>
    <format dxfId="905">
      <pivotArea dataOnly="0" labelOnly="1" fieldPosition="0">
        <references count="6">
          <reference field="0" count="1" selected="0">
            <x v="120"/>
          </reference>
          <reference field="1" count="1" selected="0">
            <x v="595"/>
          </reference>
          <reference field="2" count="1" selected="0">
            <x v="596"/>
          </reference>
          <reference field="3" count="1" selected="0">
            <x v="598"/>
          </reference>
          <reference field="4" count="1" selected="0">
            <x v="601"/>
          </reference>
          <reference field="5" count="1">
            <x v="595"/>
          </reference>
        </references>
      </pivotArea>
    </format>
    <format dxfId="904">
      <pivotArea dataOnly="0" labelOnly="1" fieldPosition="0">
        <references count="6">
          <reference field="0" count="1" selected="0">
            <x v="121"/>
          </reference>
          <reference field="1" count="1" selected="0">
            <x v="596"/>
          </reference>
          <reference field="2" count="1" selected="0">
            <x v="597"/>
          </reference>
          <reference field="3" count="1" selected="0">
            <x v="599"/>
          </reference>
          <reference field="4" count="1" selected="0">
            <x v="602"/>
          </reference>
          <reference field="5" count="1">
            <x v="596"/>
          </reference>
        </references>
      </pivotArea>
    </format>
    <format dxfId="903">
      <pivotArea dataOnly="0" labelOnly="1" fieldPosition="0">
        <references count="6">
          <reference field="0" count="1" selected="0">
            <x v="122"/>
          </reference>
          <reference field="1" count="1" selected="0">
            <x v="597"/>
          </reference>
          <reference field="2" count="1" selected="0">
            <x v="598"/>
          </reference>
          <reference field="3" count="1" selected="0">
            <x v="600"/>
          </reference>
          <reference field="4" count="1" selected="0">
            <x v="603"/>
          </reference>
          <reference field="5" count="1">
            <x v="597"/>
          </reference>
        </references>
      </pivotArea>
    </format>
    <format dxfId="902">
      <pivotArea dataOnly="0" labelOnly="1" fieldPosition="0">
        <references count="6">
          <reference field="0" count="1" selected="0">
            <x v="123"/>
          </reference>
          <reference field="1" count="1" selected="0">
            <x v="598"/>
          </reference>
          <reference field="2" count="1" selected="0">
            <x v="599"/>
          </reference>
          <reference field="3" count="1" selected="0">
            <x v="601"/>
          </reference>
          <reference field="4" count="1" selected="0">
            <x v="604"/>
          </reference>
          <reference field="5" count="1">
            <x v="598"/>
          </reference>
        </references>
      </pivotArea>
    </format>
    <format dxfId="901">
      <pivotArea dataOnly="0" labelOnly="1" fieldPosition="0">
        <references count="6">
          <reference field="0" count="1" selected="0">
            <x v="124"/>
          </reference>
          <reference field="1" count="1" selected="0">
            <x v="599"/>
          </reference>
          <reference field="2" count="1" selected="0">
            <x v="600"/>
          </reference>
          <reference field="3" count="1" selected="0">
            <x v="602"/>
          </reference>
          <reference field="4" count="1" selected="0">
            <x v="605"/>
          </reference>
          <reference field="5" count="1">
            <x v="599"/>
          </reference>
        </references>
      </pivotArea>
    </format>
    <format dxfId="900">
      <pivotArea dataOnly="0" labelOnly="1" fieldPosition="0">
        <references count="6">
          <reference field="0" count="1" selected="0">
            <x v="125"/>
          </reference>
          <reference field="1" count="1" selected="0">
            <x v="600"/>
          </reference>
          <reference field="2" count="1" selected="0">
            <x v="601"/>
          </reference>
          <reference field="3" count="1" selected="0">
            <x v="603"/>
          </reference>
          <reference field="4" count="1" selected="0">
            <x v="606"/>
          </reference>
          <reference field="5" count="1">
            <x v="600"/>
          </reference>
        </references>
      </pivotArea>
    </format>
    <format dxfId="899">
      <pivotArea dataOnly="0" labelOnly="1" fieldPosition="0">
        <references count="6">
          <reference field="0" count="1" selected="0">
            <x v="126"/>
          </reference>
          <reference field="1" count="1" selected="0">
            <x v="601"/>
          </reference>
          <reference field="2" count="1" selected="0">
            <x v="602"/>
          </reference>
          <reference field="3" count="1" selected="0">
            <x v="604"/>
          </reference>
          <reference field="4" count="1" selected="0">
            <x v="607"/>
          </reference>
          <reference field="5" count="1">
            <x v="601"/>
          </reference>
        </references>
      </pivotArea>
    </format>
    <format dxfId="898">
      <pivotArea dataOnly="0" labelOnly="1" fieldPosition="0">
        <references count="6">
          <reference field="0" count="1" selected="0">
            <x v="127"/>
          </reference>
          <reference field="1" count="1" selected="0">
            <x v="602"/>
          </reference>
          <reference field="2" count="1" selected="0">
            <x v="603"/>
          </reference>
          <reference field="3" count="1" selected="0">
            <x v="605"/>
          </reference>
          <reference field="4" count="1" selected="0">
            <x v="608"/>
          </reference>
          <reference field="5" count="1">
            <x v="602"/>
          </reference>
        </references>
      </pivotArea>
    </format>
    <format dxfId="897">
      <pivotArea dataOnly="0" labelOnly="1" fieldPosition="0">
        <references count="6">
          <reference field="0" count="1" selected="0">
            <x v="128"/>
          </reference>
          <reference field="1" count="1" selected="0">
            <x v="603"/>
          </reference>
          <reference field="2" count="1" selected="0">
            <x v="604"/>
          </reference>
          <reference field="3" count="1" selected="0">
            <x v="606"/>
          </reference>
          <reference field="4" count="1" selected="0">
            <x v="609"/>
          </reference>
          <reference field="5" count="1">
            <x v="603"/>
          </reference>
        </references>
      </pivotArea>
    </format>
    <format dxfId="896">
      <pivotArea dataOnly="0" labelOnly="1" fieldPosition="0">
        <references count="6">
          <reference field="0" count="1" selected="0">
            <x v="129"/>
          </reference>
          <reference field="1" count="1" selected="0">
            <x v="604"/>
          </reference>
          <reference field="2" count="1" selected="0">
            <x v="605"/>
          </reference>
          <reference field="3" count="1" selected="0">
            <x v="607"/>
          </reference>
          <reference field="4" count="1" selected="0">
            <x v="610"/>
          </reference>
          <reference field="5" count="1">
            <x v="604"/>
          </reference>
        </references>
      </pivotArea>
    </format>
    <format dxfId="895">
      <pivotArea dataOnly="0" labelOnly="1" fieldPosition="0">
        <references count="6">
          <reference field="0" count="1" selected="0">
            <x v="130"/>
          </reference>
          <reference field="1" count="1" selected="0">
            <x v="605"/>
          </reference>
          <reference field="2" count="1" selected="0">
            <x v="606"/>
          </reference>
          <reference field="3" count="1" selected="0">
            <x v="608"/>
          </reference>
          <reference field="4" count="1" selected="0">
            <x v="611"/>
          </reference>
          <reference field="5" count="1">
            <x v="605"/>
          </reference>
        </references>
      </pivotArea>
    </format>
    <format dxfId="894">
      <pivotArea dataOnly="0" labelOnly="1" fieldPosition="0">
        <references count="6">
          <reference field="0" count="1" selected="0">
            <x v="131"/>
          </reference>
          <reference field="1" count="1" selected="0">
            <x v="606"/>
          </reference>
          <reference field="2" count="1" selected="0">
            <x v="607"/>
          </reference>
          <reference field="3" count="1" selected="0">
            <x v="609"/>
          </reference>
          <reference field="4" count="1" selected="0">
            <x v="612"/>
          </reference>
          <reference field="5" count="1">
            <x v="606"/>
          </reference>
        </references>
      </pivotArea>
    </format>
    <format dxfId="893">
      <pivotArea dataOnly="0" labelOnly="1" fieldPosition="0">
        <references count="6">
          <reference field="0" count="1" selected="0">
            <x v="132"/>
          </reference>
          <reference field="1" count="1" selected="0">
            <x v="607"/>
          </reference>
          <reference field="2" count="1" selected="0">
            <x v="608"/>
          </reference>
          <reference field="3" count="1" selected="0">
            <x v="610"/>
          </reference>
          <reference field="4" count="1" selected="0">
            <x v="613"/>
          </reference>
          <reference field="5" count="1">
            <x v="607"/>
          </reference>
        </references>
      </pivotArea>
    </format>
    <format dxfId="892">
      <pivotArea dataOnly="0" labelOnly="1" fieldPosition="0">
        <references count="6">
          <reference field="0" count="1" selected="0">
            <x v="133"/>
          </reference>
          <reference field="1" count="1" selected="0">
            <x v="608"/>
          </reference>
          <reference field="2" count="1" selected="0">
            <x v="609"/>
          </reference>
          <reference field="3" count="1" selected="0">
            <x v="611"/>
          </reference>
          <reference field="4" count="1" selected="0">
            <x v="614"/>
          </reference>
          <reference field="5" count="1">
            <x v="608"/>
          </reference>
        </references>
      </pivotArea>
    </format>
    <format dxfId="891">
      <pivotArea dataOnly="0" labelOnly="1" fieldPosition="0">
        <references count="6">
          <reference field="0" count="1" selected="0">
            <x v="134"/>
          </reference>
          <reference field="1" count="1" selected="0">
            <x v="609"/>
          </reference>
          <reference field="2" count="1" selected="0">
            <x v="610"/>
          </reference>
          <reference field="3" count="1" selected="0">
            <x v="612"/>
          </reference>
          <reference field="4" count="1" selected="0">
            <x v="615"/>
          </reference>
          <reference field="5" count="1">
            <x v="609"/>
          </reference>
        </references>
      </pivotArea>
    </format>
    <format dxfId="890">
      <pivotArea dataOnly="0" labelOnly="1" fieldPosition="0">
        <references count="6">
          <reference field="0" count="1" selected="0">
            <x v="135"/>
          </reference>
          <reference field="1" count="1" selected="0">
            <x v="610"/>
          </reference>
          <reference field="2" count="1" selected="0">
            <x v="611"/>
          </reference>
          <reference field="3" count="1" selected="0">
            <x v="613"/>
          </reference>
          <reference field="4" count="1" selected="0">
            <x v="616"/>
          </reference>
          <reference field="5" count="1">
            <x v="610"/>
          </reference>
        </references>
      </pivotArea>
    </format>
    <format dxfId="889">
      <pivotArea dataOnly="0" labelOnly="1" fieldPosition="0">
        <references count="6">
          <reference field="0" count="1" selected="0">
            <x v="136"/>
          </reference>
          <reference field="1" count="1" selected="0">
            <x v="611"/>
          </reference>
          <reference field="2" count="1" selected="0">
            <x v="612"/>
          </reference>
          <reference field="3" count="1" selected="0">
            <x v="614"/>
          </reference>
          <reference field="4" count="1" selected="0">
            <x v="617"/>
          </reference>
          <reference field="5" count="1">
            <x v="611"/>
          </reference>
        </references>
      </pivotArea>
    </format>
    <format dxfId="888">
      <pivotArea dataOnly="0" labelOnly="1" fieldPosition="0">
        <references count="6">
          <reference field="0" count="1" selected="0">
            <x v="137"/>
          </reference>
          <reference field="1" count="1" selected="0">
            <x v="612"/>
          </reference>
          <reference field="2" count="1" selected="0">
            <x v="613"/>
          </reference>
          <reference field="3" count="1" selected="0">
            <x v="615"/>
          </reference>
          <reference field="4" count="1" selected="0">
            <x v="618"/>
          </reference>
          <reference field="5" count="1">
            <x v="612"/>
          </reference>
        </references>
      </pivotArea>
    </format>
    <format dxfId="887">
      <pivotArea dataOnly="0" labelOnly="1" fieldPosition="0">
        <references count="6">
          <reference field="0" count="1" selected="0">
            <x v="138"/>
          </reference>
          <reference field="1" count="1" selected="0">
            <x v="613"/>
          </reference>
          <reference field="2" count="1" selected="0">
            <x v="614"/>
          </reference>
          <reference field="3" count="1" selected="0">
            <x v="616"/>
          </reference>
          <reference field="4" count="1" selected="0">
            <x v="619"/>
          </reference>
          <reference field="5" count="1">
            <x v="613"/>
          </reference>
        </references>
      </pivotArea>
    </format>
    <format dxfId="886">
      <pivotArea dataOnly="0" labelOnly="1" fieldPosition="0">
        <references count="6">
          <reference field="0" count="1" selected="0">
            <x v="139"/>
          </reference>
          <reference field="1" count="1" selected="0">
            <x v="614"/>
          </reference>
          <reference field="2" count="1" selected="0">
            <x v="615"/>
          </reference>
          <reference field="3" count="1" selected="0">
            <x v="617"/>
          </reference>
          <reference field="4" count="1" selected="0">
            <x v="620"/>
          </reference>
          <reference field="5" count="1">
            <x v="614"/>
          </reference>
        </references>
      </pivotArea>
    </format>
    <format dxfId="885">
      <pivotArea dataOnly="0" labelOnly="1" fieldPosition="0">
        <references count="6">
          <reference field="0" count="1" selected="0">
            <x v="140"/>
          </reference>
          <reference field="1" count="1" selected="0">
            <x v="615"/>
          </reference>
          <reference field="2" count="1" selected="0">
            <x v="616"/>
          </reference>
          <reference field="3" count="1" selected="0">
            <x v="618"/>
          </reference>
          <reference field="4" count="1" selected="0">
            <x v="621"/>
          </reference>
          <reference field="5" count="1">
            <x v="615"/>
          </reference>
        </references>
      </pivotArea>
    </format>
    <format dxfId="884">
      <pivotArea dataOnly="0" labelOnly="1" fieldPosition="0">
        <references count="6">
          <reference field="0" count="1" selected="0">
            <x v="141"/>
          </reference>
          <reference field="1" count="1" selected="0">
            <x v="616"/>
          </reference>
          <reference field="2" count="1" selected="0">
            <x v="617"/>
          </reference>
          <reference field="3" count="1" selected="0">
            <x v="619"/>
          </reference>
          <reference field="4" count="1" selected="0">
            <x v="622"/>
          </reference>
          <reference field="5" count="1">
            <x v="616"/>
          </reference>
        </references>
      </pivotArea>
    </format>
    <format dxfId="883">
      <pivotArea dataOnly="0" labelOnly="1" fieldPosition="0">
        <references count="6">
          <reference field="0" count="1" selected="0">
            <x v="142"/>
          </reference>
          <reference field="1" count="1" selected="0">
            <x v="617"/>
          </reference>
          <reference field="2" count="1" selected="0">
            <x v="618"/>
          </reference>
          <reference field="3" count="1" selected="0">
            <x v="620"/>
          </reference>
          <reference field="4" count="1" selected="0">
            <x v="623"/>
          </reference>
          <reference field="5" count="1">
            <x v="617"/>
          </reference>
        </references>
      </pivotArea>
    </format>
    <format dxfId="882">
      <pivotArea dataOnly="0" labelOnly="1" fieldPosition="0">
        <references count="6">
          <reference field="0" count="1" selected="0">
            <x v="143"/>
          </reference>
          <reference field="1" count="1" selected="0">
            <x v="618"/>
          </reference>
          <reference field="2" count="1" selected="0">
            <x v="619"/>
          </reference>
          <reference field="3" count="1" selected="0">
            <x v="621"/>
          </reference>
          <reference field="4" count="1" selected="0">
            <x v="624"/>
          </reference>
          <reference field="5" count="1">
            <x v="618"/>
          </reference>
        </references>
      </pivotArea>
    </format>
    <format dxfId="881">
      <pivotArea dataOnly="0" labelOnly="1" fieldPosition="0">
        <references count="6">
          <reference field="0" count="1" selected="0">
            <x v="144"/>
          </reference>
          <reference field="1" count="1" selected="0">
            <x v="619"/>
          </reference>
          <reference field="2" count="1" selected="0">
            <x v="620"/>
          </reference>
          <reference field="3" count="1" selected="0">
            <x v="622"/>
          </reference>
          <reference field="4" count="1" selected="0">
            <x v="625"/>
          </reference>
          <reference field="5" count="1">
            <x v="619"/>
          </reference>
        </references>
      </pivotArea>
    </format>
    <format dxfId="880">
      <pivotArea dataOnly="0" labelOnly="1" fieldPosition="0">
        <references count="6">
          <reference field="0" count="1" selected="0">
            <x v="145"/>
          </reference>
          <reference field="1" count="1" selected="0">
            <x v="620"/>
          </reference>
          <reference field="2" count="1" selected="0">
            <x v="621"/>
          </reference>
          <reference field="3" count="1" selected="0">
            <x v="623"/>
          </reference>
          <reference field="4" count="1" selected="0">
            <x v="626"/>
          </reference>
          <reference field="5" count="1">
            <x v="620"/>
          </reference>
        </references>
      </pivotArea>
    </format>
    <format dxfId="879">
      <pivotArea dataOnly="0" labelOnly="1" fieldPosition="0">
        <references count="6">
          <reference field="0" count="1" selected="0">
            <x v="146"/>
          </reference>
          <reference field="1" count="1" selected="0">
            <x v="621"/>
          </reference>
          <reference field="2" count="1" selected="0">
            <x v="622"/>
          </reference>
          <reference field="3" count="1" selected="0">
            <x v="624"/>
          </reference>
          <reference field="4" count="1" selected="0">
            <x v="627"/>
          </reference>
          <reference field="5" count="1">
            <x v="621"/>
          </reference>
        </references>
      </pivotArea>
    </format>
    <format dxfId="878">
      <pivotArea dataOnly="0" labelOnly="1" fieldPosition="0">
        <references count="6">
          <reference field="0" count="1" selected="0">
            <x v="147"/>
          </reference>
          <reference field="1" count="1" selected="0">
            <x v="622"/>
          </reference>
          <reference field="2" count="1" selected="0">
            <x v="623"/>
          </reference>
          <reference field="3" count="1" selected="0">
            <x v="625"/>
          </reference>
          <reference field="4" count="1" selected="0">
            <x v="628"/>
          </reference>
          <reference field="5" count="1">
            <x v="622"/>
          </reference>
        </references>
      </pivotArea>
    </format>
    <format dxfId="877">
      <pivotArea dataOnly="0" labelOnly="1" fieldPosition="0">
        <references count="6">
          <reference field="0" count="1" selected="0">
            <x v="148"/>
          </reference>
          <reference field="1" count="1" selected="0">
            <x v="623"/>
          </reference>
          <reference field="2" count="1" selected="0">
            <x v="624"/>
          </reference>
          <reference field="3" count="1" selected="0">
            <x v="626"/>
          </reference>
          <reference field="4" count="1" selected="0">
            <x v="629"/>
          </reference>
          <reference field="5" count="1">
            <x v="623"/>
          </reference>
        </references>
      </pivotArea>
    </format>
    <format dxfId="876">
      <pivotArea dataOnly="0" labelOnly="1" fieldPosition="0">
        <references count="6">
          <reference field="0" count="1" selected="0">
            <x v="149"/>
          </reference>
          <reference field="1" count="1" selected="0">
            <x v="624"/>
          </reference>
          <reference field="2" count="1" selected="0">
            <x v="625"/>
          </reference>
          <reference field="3" count="1" selected="0">
            <x v="627"/>
          </reference>
          <reference field="4" count="1" selected="0">
            <x v="630"/>
          </reference>
          <reference field="5" count="1">
            <x v="624"/>
          </reference>
        </references>
      </pivotArea>
    </format>
    <format dxfId="875">
      <pivotArea dataOnly="0" labelOnly="1" fieldPosition="0">
        <references count="6">
          <reference field="0" count="1" selected="0">
            <x v="150"/>
          </reference>
          <reference field="1" count="1" selected="0">
            <x v="625"/>
          </reference>
          <reference field="2" count="1" selected="0">
            <x v="626"/>
          </reference>
          <reference field="3" count="1" selected="0">
            <x v="628"/>
          </reference>
          <reference field="4" count="1" selected="0">
            <x v="631"/>
          </reference>
          <reference field="5" count="1">
            <x v="625"/>
          </reference>
        </references>
      </pivotArea>
    </format>
    <format dxfId="874">
      <pivotArea dataOnly="0" labelOnly="1" fieldPosition="0">
        <references count="6">
          <reference field="0" count="1" selected="0">
            <x v="151"/>
          </reference>
          <reference field="1" count="1" selected="0">
            <x v="626"/>
          </reference>
          <reference field="2" count="1" selected="0">
            <x v="627"/>
          </reference>
          <reference field="3" count="1" selected="0">
            <x v="629"/>
          </reference>
          <reference field="4" count="1" selected="0">
            <x v="632"/>
          </reference>
          <reference field="5" count="1">
            <x v="626"/>
          </reference>
        </references>
      </pivotArea>
    </format>
    <format dxfId="873">
      <pivotArea dataOnly="0" labelOnly="1" fieldPosition="0">
        <references count="6">
          <reference field="0" count="1" selected="0">
            <x v="152"/>
          </reference>
          <reference field="1" count="1" selected="0">
            <x v="627"/>
          </reference>
          <reference field="2" count="1" selected="0">
            <x v="628"/>
          </reference>
          <reference field="3" count="1" selected="0">
            <x v="630"/>
          </reference>
          <reference field="4" count="1" selected="0">
            <x v="633"/>
          </reference>
          <reference field="5" count="1">
            <x v="627"/>
          </reference>
        </references>
      </pivotArea>
    </format>
    <format dxfId="872">
      <pivotArea dataOnly="0" labelOnly="1" fieldPosition="0">
        <references count="6">
          <reference field="0" count="1" selected="0">
            <x v="153"/>
          </reference>
          <reference field="1" count="1" selected="0">
            <x v="628"/>
          </reference>
          <reference field="2" count="1" selected="0">
            <x v="629"/>
          </reference>
          <reference field="3" count="1" selected="0">
            <x v="631"/>
          </reference>
          <reference field="4" count="1" selected="0">
            <x v="634"/>
          </reference>
          <reference field="5" count="1">
            <x v="628"/>
          </reference>
        </references>
      </pivotArea>
    </format>
    <format dxfId="871">
      <pivotArea dataOnly="0" labelOnly="1" fieldPosition="0">
        <references count="6">
          <reference field="0" count="1" selected="0">
            <x v="154"/>
          </reference>
          <reference field="1" count="1" selected="0">
            <x v="629"/>
          </reference>
          <reference field="2" count="1" selected="0">
            <x v="630"/>
          </reference>
          <reference field="3" count="1" selected="0">
            <x v="632"/>
          </reference>
          <reference field="4" count="1" selected="0">
            <x v="635"/>
          </reference>
          <reference field="5" count="1">
            <x v="629"/>
          </reference>
        </references>
      </pivotArea>
    </format>
    <format dxfId="870">
      <pivotArea dataOnly="0" labelOnly="1" fieldPosition="0">
        <references count="6">
          <reference field="0" count="1" selected="0">
            <x v="155"/>
          </reference>
          <reference field="1" count="1" selected="0">
            <x v="630"/>
          </reference>
          <reference field="2" count="1" selected="0">
            <x v="631"/>
          </reference>
          <reference field="3" count="1" selected="0">
            <x v="633"/>
          </reference>
          <reference field="4" count="1" selected="0">
            <x v="636"/>
          </reference>
          <reference field="5" count="1">
            <x v="630"/>
          </reference>
        </references>
      </pivotArea>
    </format>
    <format dxfId="869">
      <pivotArea dataOnly="0" labelOnly="1" fieldPosition="0">
        <references count="6">
          <reference field="0" count="1" selected="0">
            <x v="156"/>
          </reference>
          <reference field="1" count="1" selected="0">
            <x v="631"/>
          </reference>
          <reference field="2" count="1" selected="0">
            <x v="632"/>
          </reference>
          <reference field="3" count="1" selected="0">
            <x v="634"/>
          </reference>
          <reference field="4" count="1" selected="0">
            <x v="637"/>
          </reference>
          <reference field="5" count="1">
            <x v="631"/>
          </reference>
        </references>
      </pivotArea>
    </format>
    <format dxfId="868">
      <pivotArea dataOnly="0" labelOnly="1" fieldPosition="0">
        <references count="6">
          <reference field="0" count="1" selected="0">
            <x v="157"/>
          </reference>
          <reference field="1" count="1" selected="0">
            <x v="632"/>
          </reference>
          <reference field="2" count="1" selected="0">
            <x v="633"/>
          </reference>
          <reference field="3" count="1" selected="0">
            <x v="635"/>
          </reference>
          <reference field="4" count="1" selected="0">
            <x v="638"/>
          </reference>
          <reference field="5" count="1">
            <x v="632"/>
          </reference>
        </references>
      </pivotArea>
    </format>
    <format dxfId="867">
      <pivotArea dataOnly="0" labelOnly="1" fieldPosition="0">
        <references count="6">
          <reference field="0" count="1" selected="0">
            <x v="158"/>
          </reference>
          <reference field="1" count="1" selected="0">
            <x v="633"/>
          </reference>
          <reference field="2" count="1" selected="0">
            <x v="634"/>
          </reference>
          <reference field="3" count="1" selected="0">
            <x v="636"/>
          </reference>
          <reference field="4" count="1" selected="0">
            <x v="639"/>
          </reference>
          <reference field="5" count="1">
            <x v="633"/>
          </reference>
        </references>
      </pivotArea>
    </format>
    <format dxfId="866">
      <pivotArea dataOnly="0" labelOnly="1" fieldPosition="0">
        <references count="6">
          <reference field="0" count="1" selected="0">
            <x v="159"/>
          </reference>
          <reference field="1" count="1" selected="0">
            <x v="634"/>
          </reference>
          <reference field="2" count="1" selected="0">
            <x v="635"/>
          </reference>
          <reference field="3" count="1" selected="0">
            <x v="637"/>
          </reference>
          <reference field="4" count="1" selected="0">
            <x v="640"/>
          </reference>
          <reference field="5" count="1">
            <x v="634"/>
          </reference>
        </references>
      </pivotArea>
    </format>
    <format dxfId="865">
      <pivotArea dataOnly="0" labelOnly="1" fieldPosition="0">
        <references count="6">
          <reference field="0" count="1" selected="0">
            <x v="160"/>
          </reference>
          <reference field="1" count="1" selected="0">
            <x v="635"/>
          </reference>
          <reference field="2" count="1" selected="0">
            <x v="636"/>
          </reference>
          <reference field="3" count="1" selected="0">
            <x v="638"/>
          </reference>
          <reference field="4" count="1" selected="0">
            <x v="641"/>
          </reference>
          <reference field="5" count="1">
            <x v="635"/>
          </reference>
        </references>
      </pivotArea>
    </format>
    <format dxfId="864">
      <pivotArea dataOnly="0" labelOnly="1" fieldPosition="0">
        <references count="6">
          <reference field="0" count="1" selected="0">
            <x v="161"/>
          </reference>
          <reference field="1" count="1" selected="0">
            <x v="636"/>
          </reference>
          <reference field="2" count="1" selected="0">
            <x v="637"/>
          </reference>
          <reference field="3" count="1" selected="0">
            <x v="639"/>
          </reference>
          <reference field="4" count="1" selected="0">
            <x v="642"/>
          </reference>
          <reference field="5" count="1">
            <x v="636"/>
          </reference>
        </references>
      </pivotArea>
    </format>
    <format dxfId="863">
      <pivotArea dataOnly="0" labelOnly="1" fieldPosition="0">
        <references count="6">
          <reference field="0" count="1" selected="0">
            <x v="162"/>
          </reference>
          <reference field="1" count="1" selected="0">
            <x v="637"/>
          </reference>
          <reference field="2" count="1" selected="0">
            <x v="638"/>
          </reference>
          <reference field="3" count="1" selected="0">
            <x v="640"/>
          </reference>
          <reference field="4" count="1" selected="0">
            <x v="643"/>
          </reference>
          <reference field="5" count="1">
            <x v="637"/>
          </reference>
        </references>
      </pivotArea>
    </format>
    <format dxfId="862">
      <pivotArea dataOnly="0" labelOnly="1" fieldPosition="0">
        <references count="6">
          <reference field="0" count="1" selected="0">
            <x v="163"/>
          </reference>
          <reference field="1" count="1" selected="0">
            <x v="638"/>
          </reference>
          <reference field="2" count="1" selected="0">
            <x v="639"/>
          </reference>
          <reference field="3" count="1" selected="0">
            <x v="641"/>
          </reference>
          <reference field="4" count="1" selected="0">
            <x v="644"/>
          </reference>
          <reference field="5" count="1">
            <x v="638"/>
          </reference>
        </references>
      </pivotArea>
    </format>
    <format dxfId="861">
      <pivotArea dataOnly="0" labelOnly="1" fieldPosition="0">
        <references count="6">
          <reference field="0" count="1" selected="0">
            <x v="164"/>
          </reference>
          <reference field="1" count="1" selected="0">
            <x v="639"/>
          </reference>
          <reference field="2" count="1" selected="0">
            <x v="640"/>
          </reference>
          <reference field="3" count="1" selected="0">
            <x v="642"/>
          </reference>
          <reference field="4" count="1" selected="0">
            <x v="645"/>
          </reference>
          <reference field="5" count="1">
            <x v="639"/>
          </reference>
        </references>
      </pivotArea>
    </format>
    <format dxfId="860">
      <pivotArea dataOnly="0" labelOnly="1" fieldPosition="0">
        <references count="6">
          <reference field="0" count="1" selected="0">
            <x v="165"/>
          </reference>
          <reference field="1" count="1" selected="0">
            <x v="640"/>
          </reference>
          <reference field="2" count="1" selected="0">
            <x v="641"/>
          </reference>
          <reference field="3" count="1" selected="0">
            <x v="643"/>
          </reference>
          <reference field="4" count="1" selected="0">
            <x v="646"/>
          </reference>
          <reference field="5" count="1">
            <x v="640"/>
          </reference>
        </references>
      </pivotArea>
    </format>
    <format dxfId="859">
      <pivotArea dataOnly="0" labelOnly="1" fieldPosition="0">
        <references count="6">
          <reference field="0" count="1" selected="0">
            <x v="166"/>
          </reference>
          <reference field="1" count="1" selected="0">
            <x v="641"/>
          </reference>
          <reference field="2" count="1" selected="0">
            <x v="642"/>
          </reference>
          <reference field="3" count="1" selected="0">
            <x v="644"/>
          </reference>
          <reference field="4" count="1" selected="0">
            <x v="647"/>
          </reference>
          <reference field="5" count="1">
            <x v="641"/>
          </reference>
        </references>
      </pivotArea>
    </format>
    <format dxfId="858">
      <pivotArea dataOnly="0" labelOnly="1" fieldPosition="0">
        <references count="6">
          <reference field="0" count="1" selected="0">
            <x v="167"/>
          </reference>
          <reference field="1" count="1" selected="0">
            <x v="642"/>
          </reference>
          <reference field="2" count="1" selected="0">
            <x v="643"/>
          </reference>
          <reference field="3" count="1" selected="0">
            <x v="645"/>
          </reference>
          <reference field="4" count="1" selected="0">
            <x v="648"/>
          </reference>
          <reference field="5" count="1">
            <x v="642"/>
          </reference>
        </references>
      </pivotArea>
    </format>
    <format dxfId="857">
      <pivotArea dataOnly="0" labelOnly="1" fieldPosition="0">
        <references count="6">
          <reference field="0" count="1" selected="0">
            <x v="168"/>
          </reference>
          <reference field="1" count="1" selected="0">
            <x v="643"/>
          </reference>
          <reference field="2" count="1" selected="0">
            <x v="644"/>
          </reference>
          <reference field="3" count="1" selected="0">
            <x v="646"/>
          </reference>
          <reference field="4" count="1" selected="0">
            <x v="649"/>
          </reference>
          <reference field="5" count="1">
            <x v="643"/>
          </reference>
        </references>
      </pivotArea>
    </format>
    <format dxfId="856">
      <pivotArea dataOnly="0" labelOnly="1" fieldPosition="0">
        <references count="6">
          <reference field="0" count="1" selected="0">
            <x v="169"/>
          </reference>
          <reference field="1" count="1" selected="0">
            <x v="644"/>
          </reference>
          <reference field="2" count="1" selected="0">
            <x v="645"/>
          </reference>
          <reference field="3" count="1" selected="0">
            <x v="647"/>
          </reference>
          <reference field="4" count="1" selected="0">
            <x v="650"/>
          </reference>
          <reference field="5" count="1">
            <x v="644"/>
          </reference>
        </references>
      </pivotArea>
    </format>
    <format dxfId="855">
      <pivotArea dataOnly="0" labelOnly="1" fieldPosition="0">
        <references count="6">
          <reference field="0" count="1" selected="0">
            <x v="170"/>
          </reference>
          <reference field="1" count="1" selected="0">
            <x v="645"/>
          </reference>
          <reference field="2" count="1" selected="0">
            <x v="646"/>
          </reference>
          <reference field="3" count="1" selected="0">
            <x v="648"/>
          </reference>
          <reference field="4" count="1" selected="0">
            <x v="651"/>
          </reference>
          <reference field="5" count="1">
            <x v="645"/>
          </reference>
        </references>
      </pivotArea>
    </format>
    <format dxfId="854">
      <pivotArea dataOnly="0" labelOnly="1" fieldPosition="0">
        <references count="6">
          <reference field="0" count="1" selected="0">
            <x v="171"/>
          </reference>
          <reference field="1" count="1" selected="0">
            <x v="646"/>
          </reference>
          <reference field="2" count="1" selected="0">
            <x v="647"/>
          </reference>
          <reference field="3" count="1" selected="0">
            <x v="649"/>
          </reference>
          <reference field="4" count="1" selected="0">
            <x v="652"/>
          </reference>
          <reference field="5" count="1">
            <x v="646"/>
          </reference>
        </references>
      </pivotArea>
    </format>
    <format dxfId="853">
      <pivotArea dataOnly="0" labelOnly="1" fieldPosition="0">
        <references count="6">
          <reference field="0" count="1" selected="0">
            <x v="172"/>
          </reference>
          <reference field="1" count="1" selected="0">
            <x v="647"/>
          </reference>
          <reference field="2" count="1" selected="0">
            <x v="648"/>
          </reference>
          <reference field="3" count="1" selected="0">
            <x v="650"/>
          </reference>
          <reference field="4" count="1" selected="0">
            <x v="653"/>
          </reference>
          <reference field="5" count="1">
            <x v="647"/>
          </reference>
        </references>
      </pivotArea>
    </format>
    <format dxfId="852">
      <pivotArea dataOnly="0" labelOnly="1" fieldPosition="0">
        <references count="6">
          <reference field="0" count="1" selected="0">
            <x v="173"/>
          </reference>
          <reference field="1" count="1" selected="0">
            <x v="648"/>
          </reference>
          <reference field="2" count="1" selected="0">
            <x v="649"/>
          </reference>
          <reference field="3" count="1" selected="0">
            <x v="651"/>
          </reference>
          <reference field="4" count="1" selected="0">
            <x v="654"/>
          </reference>
          <reference field="5" count="1">
            <x v="648"/>
          </reference>
        </references>
      </pivotArea>
    </format>
    <format dxfId="851">
      <pivotArea dataOnly="0" labelOnly="1" fieldPosition="0">
        <references count="6">
          <reference field="0" count="1" selected="0">
            <x v="174"/>
          </reference>
          <reference field="1" count="1" selected="0">
            <x v="649"/>
          </reference>
          <reference field="2" count="1" selected="0">
            <x v="650"/>
          </reference>
          <reference field="3" count="1" selected="0">
            <x v="652"/>
          </reference>
          <reference field="4" count="1" selected="0">
            <x v="655"/>
          </reference>
          <reference field="5" count="1">
            <x v="649"/>
          </reference>
        </references>
      </pivotArea>
    </format>
    <format dxfId="850">
      <pivotArea dataOnly="0" labelOnly="1" fieldPosition="0">
        <references count="6">
          <reference field="0" count="1" selected="0">
            <x v="175"/>
          </reference>
          <reference field="1" count="1" selected="0">
            <x v="650"/>
          </reference>
          <reference field="2" count="1" selected="0">
            <x v="651"/>
          </reference>
          <reference field="3" count="1" selected="0">
            <x v="653"/>
          </reference>
          <reference field="4" count="1" selected="0">
            <x v="656"/>
          </reference>
          <reference field="5" count="1">
            <x v="650"/>
          </reference>
        </references>
      </pivotArea>
    </format>
    <format dxfId="849">
      <pivotArea dataOnly="0" labelOnly="1" fieldPosition="0">
        <references count="6">
          <reference field="0" count="1" selected="0">
            <x v="176"/>
          </reference>
          <reference field="1" count="1" selected="0">
            <x v="651"/>
          </reference>
          <reference field="2" count="1" selected="0">
            <x v="652"/>
          </reference>
          <reference field="3" count="1" selected="0">
            <x v="654"/>
          </reference>
          <reference field="4" count="1" selected="0">
            <x v="657"/>
          </reference>
          <reference field="5" count="1">
            <x v="651"/>
          </reference>
        </references>
      </pivotArea>
    </format>
    <format dxfId="848">
      <pivotArea dataOnly="0" labelOnly="1" fieldPosition="0">
        <references count="6">
          <reference field="0" count="1" selected="0">
            <x v="177"/>
          </reference>
          <reference field="1" count="1" selected="0">
            <x v="652"/>
          </reference>
          <reference field="2" count="1" selected="0">
            <x v="653"/>
          </reference>
          <reference field="3" count="1" selected="0">
            <x v="655"/>
          </reference>
          <reference field="4" count="1" selected="0">
            <x v="658"/>
          </reference>
          <reference field="5" count="1">
            <x v="652"/>
          </reference>
        </references>
      </pivotArea>
    </format>
    <format dxfId="847">
      <pivotArea dataOnly="0" labelOnly="1" fieldPosition="0">
        <references count="6">
          <reference field="0" count="1" selected="0">
            <x v="178"/>
          </reference>
          <reference field="1" count="1" selected="0">
            <x v="653"/>
          </reference>
          <reference field="2" count="1" selected="0">
            <x v="654"/>
          </reference>
          <reference field="3" count="1" selected="0">
            <x v="656"/>
          </reference>
          <reference field="4" count="1" selected="0">
            <x v="659"/>
          </reference>
          <reference field="5" count="1">
            <x v="653"/>
          </reference>
        </references>
      </pivotArea>
    </format>
    <format dxfId="846">
      <pivotArea dataOnly="0" labelOnly="1" fieldPosition="0">
        <references count="6">
          <reference field="0" count="1" selected="0">
            <x v="179"/>
          </reference>
          <reference field="1" count="1" selected="0">
            <x v="654"/>
          </reference>
          <reference field="2" count="1" selected="0">
            <x v="655"/>
          </reference>
          <reference field="3" count="1" selected="0">
            <x v="657"/>
          </reference>
          <reference field="4" count="1" selected="0">
            <x v="660"/>
          </reference>
          <reference field="5" count="1">
            <x v="654"/>
          </reference>
        </references>
      </pivotArea>
    </format>
    <format dxfId="845">
      <pivotArea dataOnly="0" labelOnly="1" fieldPosition="0">
        <references count="6">
          <reference field="0" count="1" selected="0">
            <x v="180"/>
          </reference>
          <reference field="1" count="1" selected="0">
            <x v="655"/>
          </reference>
          <reference field="2" count="1" selected="0">
            <x v="656"/>
          </reference>
          <reference field="3" count="1" selected="0">
            <x v="658"/>
          </reference>
          <reference field="4" count="1" selected="0">
            <x v="661"/>
          </reference>
          <reference field="5" count="1">
            <x v="655"/>
          </reference>
        </references>
      </pivotArea>
    </format>
    <format dxfId="844">
      <pivotArea dataOnly="0" labelOnly="1" fieldPosition="0">
        <references count="6">
          <reference field="0" count="1" selected="0">
            <x v="181"/>
          </reference>
          <reference field="1" count="1" selected="0">
            <x v="656"/>
          </reference>
          <reference field="2" count="1" selected="0">
            <x v="657"/>
          </reference>
          <reference field="3" count="1" selected="0">
            <x v="659"/>
          </reference>
          <reference field="4" count="1" selected="0">
            <x v="662"/>
          </reference>
          <reference field="5" count="1">
            <x v="656"/>
          </reference>
        </references>
      </pivotArea>
    </format>
    <format dxfId="843">
      <pivotArea dataOnly="0" labelOnly="1" fieldPosition="0">
        <references count="6">
          <reference field="0" count="1" selected="0">
            <x v="182"/>
          </reference>
          <reference field="1" count="1" selected="0">
            <x v="657"/>
          </reference>
          <reference field="2" count="1" selected="0">
            <x v="658"/>
          </reference>
          <reference field="3" count="1" selected="0">
            <x v="660"/>
          </reference>
          <reference field="4" count="1" selected="0">
            <x v="663"/>
          </reference>
          <reference field="5" count="1">
            <x v="657"/>
          </reference>
        </references>
      </pivotArea>
    </format>
    <format dxfId="842">
      <pivotArea dataOnly="0" labelOnly="1" fieldPosition="0">
        <references count="6">
          <reference field="0" count="1" selected="0">
            <x v="183"/>
          </reference>
          <reference field="1" count="1" selected="0">
            <x v="658"/>
          </reference>
          <reference field="2" count="1" selected="0">
            <x v="659"/>
          </reference>
          <reference field="3" count="1" selected="0">
            <x v="661"/>
          </reference>
          <reference field="4" count="1" selected="0">
            <x v="664"/>
          </reference>
          <reference field="5" count="1">
            <x v="658"/>
          </reference>
        </references>
      </pivotArea>
    </format>
    <format dxfId="841">
      <pivotArea dataOnly="0" labelOnly="1" fieldPosition="0">
        <references count="6">
          <reference field="0" count="1" selected="0">
            <x v="184"/>
          </reference>
          <reference field="1" count="1" selected="0">
            <x v="659"/>
          </reference>
          <reference field="2" count="1" selected="0">
            <x v="660"/>
          </reference>
          <reference field="3" count="1" selected="0">
            <x v="662"/>
          </reference>
          <reference field="4" count="1" selected="0">
            <x v="665"/>
          </reference>
          <reference field="5" count="1">
            <x v="659"/>
          </reference>
        </references>
      </pivotArea>
    </format>
    <format dxfId="840">
      <pivotArea dataOnly="0" labelOnly="1" fieldPosition="0">
        <references count="6">
          <reference field="0" count="1" selected="0">
            <x v="185"/>
          </reference>
          <reference field="1" count="1" selected="0">
            <x v="660"/>
          </reference>
          <reference field="2" count="1" selected="0">
            <x v="661"/>
          </reference>
          <reference field="3" count="1" selected="0">
            <x v="663"/>
          </reference>
          <reference field="4" count="1" selected="0">
            <x v="666"/>
          </reference>
          <reference field="5" count="1">
            <x v="660"/>
          </reference>
        </references>
      </pivotArea>
    </format>
    <format dxfId="839">
      <pivotArea dataOnly="0" labelOnly="1" fieldPosition="0">
        <references count="6">
          <reference field="0" count="1" selected="0">
            <x v="186"/>
          </reference>
          <reference field="1" count="1" selected="0">
            <x v="661"/>
          </reference>
          <reference field="2" count="1" selected="0">
            <x v="662"/>
          </reference>
          <reference field="3" count="1" selected="0">
            <x v="664"/>
          </reference>
          <reference field="4" count="1" selected="0">
            <x v="667"/>
          </reference>
          <reference field="5" count="1">
            <x v="661"/>
          </reference>
        </references>
      </pivotArea>
    </format>
    <format dxfId="838">
      <pivotArea dataOnly="0" labelOnly="1" fieldPosition="0">
        <references count="6">
          <reference field="0" count="1" selected="0">
            <x v="187"/>
          </reference>
          <reference field="1" count="1" selected="0">
            <x v="662"/>
          </reference>
          <reference field="2" count="1" selected="0">
            <x v="663"/>
          </reference>
          <reference field="3" count="1" selected="0">
            <x v="665"/>
          </reference>
          <reference field="4" count="1" selected="0">
            <x v="668"/>
          </reference>
          <reference field="5" count="1">
            <x v="662"/>
          </reference>
        </references>
      </pivotArea>
    </format>
    <format dxfId="837">
      <pivotArea dataOnly="0" labelOnly="1" fieldPosition="0">
        <references count="6">
          <reference field="0" count="1" selected="0">
            <x v="188"/>
          </reference>
          <reference field="1" count="1" selected="0">
            <x v="663"/>
          </reference>
          <reference field="2" count="1" selected="0">
            <x v="664"/>
          </reference>
          <reference field="3" count="1" selected="0">
            <x v="666"/>
          </reference>
          <reference field="4" count="1" selected="0">
            <x v="669"/>
          </reference>
          <reference field="5" count="1">
            <x v="663"/>
          </reference>
        </references>
      </pivotArea>
    </format>
    <format dxfId="836">
      <pivotArea dataOnly="0" labelOnly="1" fieldPosition="0">
        <references count="6">
          <reference field="0" count="1" selected="0">
            <x v="189"/>
          </reference>
          <reference field="1" count="1" selected="0">
            <x v="664"/>
          </reference>
          <reference field="2" count="1" selected="0">
            <x v="665"/>
          </reference>
          <reference field="3" count="1" selected="0">
            <x v="667"/>
          </reference>
          <reference field="4" count="1" selected="0">
            <x v="670"/>
          </reference>
          <reference field="5" count="1">
            <x v="664"/>
          </reference>
        </references>
      </pivotArea>
    </format>
    <format dxfId="835">
      <pivotArea dataOnly="0" labelOnly="1" fieldPosition="0">
        <references count="6">
          <reference field="0" count="1" selected="0">
            <x v="190"/>
          </reference>
          <reference field="1" count="1" selected="0">
            <x v="665"/>
          </reference>
          <reference field="2" count="1" selected="0">
            <x v="666"/>
          </reference>
          <reference field="3" count="1" selected="0">
            <x v="668"/>
          </reference>
          <reference field="4" count="1" selected="0">
            <x v="671"/>
          </reference>
          <reference field="5" count="1">
            <x v="665"/>
          </reference>
        </references>
      </pivotArea>
    </format>
    <format dxfId="834">
      <pivotArea dataOnly="0" labelOnly="1" fieldPosition="0">
        <references count="6">
          <reference field="0" count="1" selected="0">
            <x v="191"/>
          </reference>
          <reference field="1" count="1" selected="0">
            <x v="666"/>
          </reference>
          <reference field="2" count="1" selected="0">
            <x v="667"/>
          </reference>
          <reference field="3" count="1" selected="0">
            <x v="669"/>
          </reference>
          <reference field="4" count="1" selected="0">
            <x v="672"/>
          </reference>
          <reference field="5" count="1">
            <x v="666"/>
          </reference>
        </references>
      </pivotArea>
    </format>
    <format dxfId="833">
      <pivotArea dataOnly="0" labelOnly="1" fieldPosition="0">
        <references count="6">
          <reference field="0" count="1" selected="0">
            <x v="192"/>
          </reference>
          <reference field="1" count="1" selected="0">
            <x v="667"/>
          </reference>
          <reference field="2" count="1" selected="0">
            <x v="668"/>
          </reference>
          <reference field="3" count="1" selected="0">
            <x v="670"/>
          </reference>
          <reference field="4" count="1" selected="0">
            <x v="673"/>
          </reference>
          <reference field="5" count="1">
            <x v="667"/>
          </reference>
        </references>
      </pivotArea>
    </format>
    <format dxfId="832">
      <pivotArea dataOnly="0" labelOnly="1" fieldPosition="0">
        <references count="6">
          <reference field="0" count="1" selected="0">
            <x v="193"/>
          </reference>
          <reference field="1" count="1" selected="0">
            <x v="668"/>
          </reference>
          <reference field="2" count="1" selected="0">
            <x v="669"/>
          </reference>
          <reference field="3" count="1" selected="0">
            <x v="671"/>
          </reference>
          <reference field="4" count="1" selected="0">
            <x v="674"/>
          </reference>
          <reference field="5" count="1">
            <x v="668"/>
          </reference>
        </references>
      </pivotArea>
    </format>
    <format dxfId="831">
      <pivotArea dataOnly="0" labelOnly="1" fieldPosition="0">
        <references count="6">
          <reference field="0" count="1" selected="0">
            <x v="194"/>
          </reference>
          <reference field="1" count="1" selected="0">
            <x v="669"/>
          </reference>
          <reference field="2" count="1" selected="0">
            <x v="670"/>
          </reference>
          <reference field="3" count="1" selected="0">
            <x v="672"/>
          </reference>
          <reference field="4" count="1" selected="0">
            <x v="675"/>
          </reference>
          <reference field="5" count="1">
            <x v="669"/>
          </reference>
        </references>
      </pivotArea>
    </format>
    <format dxfId="830">
      <pivotArea dataOnly="0" labelOnly="1" fieldPosition="0">
        <references count="6">
          <reference field="0" count="1" selected="0">
            <x v="195"/>
          </reference>
          <reference field="1" count="1" selected="0">
            <x v="670"/>
          </reference>
          <reference field="2" count="1" selected="0">
            <x v="671"/>
          </reference>
          <reference field="3" count="1" selected="0">
            <x v="673"/>
          </reference>
          <reference field="4" count="1" selected="0">
            <x v="676"/>
          </reference>
          <reference field="5" count="1">
            <x v="670"/>
          </reference>
        </references>
      </pivotArea>
    </format>
    <format dxfId="829">
      <pivotArea dataOnly="0" labelOnly="1" fieldPosition="0">
        <references count="6">
          <reference field="0" count="1" selected="0">
            <x v="196"/>
          </reference>
          <reference field="1" count="1" selected="0">
            <x v="671"/>
          </reference>
          <reference field="2" count="1" selected="0">
            <x v="672"/>
          </reference>
          <reference field="3" count="1" selected="0">
            <x v="674"/>
          </reference>
          <reference field="4" count="1" selected="0">
            <x v="677"/>
          </reference>
          <reference field="5" count="1">
            <x v="671"/>
          </reference>
        </references>
      </pivotArea>
    </format>
    <format dxfId="828">
      <pivotArea dataOnly="0" labelOnly="1" fieldPosition="0">
        <references count="6">
          <reference field="0" count="1" selected="0">
            <x v="197"/>
          </reference>
          <reference field="1" count="1" selected="0">
            <x v="672"/>
          </reference>
          <reference field="2" count="1" selected="0">
            <x v="673"/>
          </reference>
          <reference field="3" count="1" selected="0">
            <x v="675"/>
          </reference>
          <reference field="4" count="1" selected="0">
            <x v="678"/>
          </reference>
          <reference field="5" count="1">
            <x v="672"/>
          </reference>
        </references>
      </pivotArea>
    </format>
    <format dxfId="827">
      <pivotArea dataOnly="0" labelOnly="1" fieldPosition="0">
        <references count="6">
          <reference field="0" count="1" selected="0">
            <x v="198"/>
          </reference>
          <reference field="1" count="1" selected="0">
            <x v="673"/>
          </reference>
          <reference field="2" count="1" selected="0">
            <x v="674"/>
          </reference>
          <reference field="3" count="1" selected="0">
            <x v="676"/>
          </reference>
          <reference field="4" count="1" selected="0">
            <x v="679"/>
          </reference>
          <reference field="5" count="1">
            <x v="673"/>
          </reference>
        </references>
      </pivotArea>
    </format>
    <format dxfId="826">
      <pivotArea dataOnly="0" labelOnly="1" fieldPosition="0">
        <references count="6">
          <reference field="0" count="1" selected="0">
            <x v="199"/>
          </reference>
          <reference field="1" count="1" selected="0">
            <x v="674"/>
          </reference>
          <reference field="2" count="1" selected="0">
            <x v="675"/>
          </reference>
          <reference field="3" count="1" selected="0">
            <x v="677"/>
          </reference>
          <reference field="4" count="1" selected="0">
            <x v="680"/>
          </reference>
          <reference field="5" count="1">
            <x v="674"/>
          </reference>
        </references>
      </pivotArea>
    </format>
    <format dxfId="825">
      <pivotArea dataOnly="0" labelOnly="1" fieldPosition="0">
        <references count="6">
          <reference field="0" count="1" selected="0">
            <x v="200"/>
          </reference>
          <reference field="1" count="1" selected="0">
            <x v="675"/>
          </reference>
          <reference field="2" count="1" selected="0">
            <x v="676"/>
          </reference>
          <reference field="3" count="1" selected="0">
            <x v="678"/>
          </reference>
          <reference field="4" count="1" selected="0">
            <x v="681"/>
          </reference>
          <reference field="5" count="1">
            <x v="675"/>
          </reference>
        </references>
      </pivotArea>
    </format>
    <format dxfId="824">
      <pivotArea dataOnly="0" labelOnly="1" fieldPosition="0">
        <references count="6">
          <reference field="0" count="1" selected="0">
            <x v="201"/>
          </reference>
          <reference field="1" count="1" selected="0">
            <x v="676"/>
          </reference>
          <reference field="2" count="1" selected="0">
            <x v="677"/>
          </reference>
          <reference field="3" count="1" selected="0">
            <x v="679"/>
          </reference>
          <reference field="4" count="1" selected="0">
            <x v="682"/>
          </reference>
          <reference field="5" count="1">
            <x v="676"/>
          </reference>
        </references>
      </pivotArea>
    </format>
    <format dxfId="823">
      <pivotArea dataOnly="0" labelOnly="1" fieldPosition="0">
        <references count="6">
          <reference field="0" count="1" selected="0">
            <x v="202"/>
          </reference>
          <reference field="1" count="1" selected="0">
            <x v="677"/>
          </reference>
          <reference field="2" count="1" selected="0">
            <x v="678"/>
          </reference>
          <reference field="3" count="1" selected="0">
            <x v="680"/>
          </reference>
          <reference field="4" count="1" selected="0">
            <x v="683"/>
          </reference>
          <reference field="5" count="1">
            <x v="677"/>
          </reference>
        </references>
      </pivotArea>
    </format>
    <format dxfId="822">
      <pivotArea dataOnly="0" labelOnly="1" fieldPosition="0">
        <references count="6">
          <reference field="0" count="1" selected="0">
            <x v="203"/>
          </reference>
          <reference field="1" count="1" selected="0">
            <x v="678"/>
          </reference>
          <reference field="2" count="1" selected="0">
            <x v="679"/>
          </reference>
          <reference field="3" count="1" selected="0">
            <x v="681"/>
          </reference>
          <reference field="4" count="1" selected="0">
            <x v="684"/>
          </reference>
          <reference field="5" count="1">
            <x v="678"/>
          </reference>
        </references>
      </pivotArea>
    </format>
    <format dxfId="821">
      <pivotArea dataOnly="0" labelOnly="1" fieldPosition="0">
        <references count="6">
          <reference field="0" count="1" selected="0">
            <x v="204"/>
          </reference>
          <reference field="1" count="1" selected="0">
            <x v="679"/>
          </reference>
          <reference field="2" count="1" selected="0">
            <x v="680"/>
          </reference>
          <reference field="3" count="1" selected="0">
            <x v="682"/>
          </reference>
          <reference field="4" count="1" selected="0">
            <x v="685"/>
          </reference>
          <reference field="5" count="1">
            <x v="679"/>
          </reference>
        </references>
      </pivotArea>
    </format>
    <format dxfId="820">
      <pivotArea dataOnly="0" labelOnly="1" fieldPosition="0">
        <references count="6">
          <reference field="0" count="1" selected="0">
            <x v="205"/>
          </reference>
          <reference field="1" count="1" selected="0">
            <x v="680"/>
          </reference>
          <reference field="2" count="1" selected="0">
            <x v="681"/>
          </reference>
          <reference field="3" count="1" selected="0">
            <x v="683"/>
          </reference>
          <reference field="4" count="1" selected="0">
            <x v="686"/>
          </reference>
          <reference field="5" count="1">
            <x v="680"/>
          </reference>
        </references>
      </pivotArea>
    </format>
    <format dxfId="819">
      <pivotArea dataOnly="0" labelOnly="1" fieldPosition="0">
        <references count="6">
          <reference field="0" count="1" selected="0">
            <x v="206"/>
          </reference>
          <reference field="1" count="1" selected="0">
            <x v="681"/>
          </reference>
          <reference field="2" count="1" selected="0">
            <x v="682"/>
          </reference>
          <reference field="3" count="1" selected="0">
            <x v="684"/>
          </reference>
          <reference field="4" count="1" selected="0">
            <x v="687"/>
          </reference>
          <reference field="5" count="1">
            <x v="681"/>
          </reference>
        </references>
      </pivotArea>
    </format>
    <format dxfId="818">
      <pivotArea dataOnly="0" labelOnly="1" fieldPosition="0">
        <references count="6">
          <reference field="0" count="1" selected="0">
            <x v="207"/>
          </reference>
          <reference field="1" count="1" selected="0">
            <x v="682"/>
          </reference>
          <reference field="2" count="1" selected="0">
            <x v="683"/>
          </reference>
          <reference field="3" count="1" selected="0">
            <x v="685"/>
          </reference>
          <reference field="4" count="1" selected="0">
            <x v="688"/>
          </reference>
          <reference field="5" count="1">
            <x v="682"/>
          </reference>
        </references>
      </pivotArea>
    </format>
    <format dxfId="817">
      <pivotArea dataOnly="0" labelOnly="1" fieldPosition="0">
        <references count="6">
          <reference field="0" count="1" selected="0">
            <x v="208"/>
          </reference>
          <reference field="1" count="1" selected="0">
            <x v="683"/>
          </reference>
          <reference field="2" count="1" selected="0">
            <x v="684"/>
          </reference>
          <reference field="3" count="1" selected="0">
            <x v="686"/>
          </reference>
          <reference field="4" count="1" selected="0">
            <x v="689"/>
          </reference>
          <reference field="5" count="1">
            <x v="683"/>
          </reference>
        </references>
      </pivotArea>
    </format>
    <format dxfId="816">
      <pivotArea dataOnly="0" labelOnly="1" fieldPosition="0">
        <references count="6">
          <reference field="0" count="1" selected="0">
            <x v="209"/>
          </reference>
          <reference field="1" count="1" selected="0">
            <x v="684"/>
          </reference>
          <reference field="2" count="1" selected="0">
            <x v="685"/>
          </reference>
          <reference field="3" count="1" selected="0">
            <x v="687"/>
          </reference>
          <reference field="4" count="1" selected="0">
            <x v="690"/>
          </reference>
          <reference field="5" count="1">
            <x v="684"/>
          </reference>
        </references>
      </pivotArea>
    </format>
    <format dxfId="815">
      <pivotArea dataOnly="0" labelOnly="1" fieldPosition="0">
        <references count="6">
          <reference field="0" count="1" selected="0">
            <x v="210"/>
          </reference>
          <reference field="1" count="1" selected="0">
            <x v="685"/>
          </reference>
          <reference field="2" count="1" selected="0">
            <x v="686"/>
          </reference>
          <reference field="3" count="1" selected="0">
            <x v="688"/>
          </reference>
          <reference field="4" count="1" selected="0">
            <x v="691"/>
          </reference>
          <reference field="5" count="1">
            <x v="685"/>
          </reference>
        </references>
      </pivotArea>
    </format>
    <format dxfId="814">
      <pivotArea dataOnly="0" labelOnly="1" fieldPosition="0">
        <references count="6">
          <reference field="0" count="1" selected="0">
            <x v="211"/>
          </reference>
          <reference field="1" count="1" selected="0">
            <x v="686"/>
          </reference>
          <reference field="2" count="1" selected="0">
            <x v="687"/>
          </reference>
          <reference field="3" count="1" selected="0">
            <x v="689"/>
          </reference>
          <reference field="4" count="1" selected="0">
            <x v="692"/>
          </reference>
          <reference field="5" count="1">
            <x v="686"/>
          </reference>
        </references>
      </pivotArea>
    </format>
    <format dxfId="813">
      <pivotArea dataOnly="0" labelOnly="1" fieldPosition="0">
        <references count="6">
          <reference field="0" count="1" selected="0">
            <x v="212"/>
          </reference>
          <reference field="1" count="1" selected="0">
            <x v="687"/>
          </reference>
          <reference field="2" count="1" selected="0">
            <x v="688"/>
          </reference>
          <reference field="3" count="1" selected="0">
            <x v="690"/>
          </reference>
          <reference field="4" count="1" selected="0">
            <x v="693"/>
          </reference>
          <reference field="5" count="1">
            <x v="687"/>
          </reference>
        </references>
      </pivotArea>
    </format>
    <format dxfId="812">
      <pivotArea dataOnly="0" labelOnly="1" fieldPosition="0">
        <references count="6">
          <reference field="0" count="1" selected="0">
            <x v="213"/>
          </reference>
          <reference field="1" count="1" selected="0">
            <x v="688"/>
          </reference>
          <reference field="2" count="1" selected="0">
            <x v="689"/>
          </reference>
          <reference field="3" count="1" selected="0">
            <x v="691"/>
          </reference>
          <reference field="4" count="1" selected="0">
            <x v="694"/>
          </reference>
          <reference field="5" count="1">
            <x v="688"/>
          </reference>
        </references>
      </pivotArea>
    </format>
    <format dxfId="811">
      <pivotArea dataOnly="0" labelOnly="1" fieldPosition="0">
        <references count="6">
          <reference field="0" count="1" selected="0">
            <x v="214"/>
          </reference>
          <reference field="1" count="1" selected="0">
            <x v="689"/>
          </reference>
          <reference field="2" count="1" selected="0">
            <x v="690"/>
          </reference>
          <reference field="3" count="1" selected="0">
            <x v="692"/>
          </reference>
          <reference field="4" count="1" selected="0">
            <x v="695"/>
          </reference>
          <reference field="5" count="1">
            <x v="689"/>
          </reference>
        </references>
      </pivotArea>
    </format>
    <format dxfId="810">
      <pivotArea dataOnly="0" labelOnly="1" fieldPosition="0">
        <references count="6">
          <reference field="0" count="1" selected="0">
            <x v="215"/>
          </reference>
          <reference field="1" count="1" selected="0">
            <x v="690"/>
          </reference>
          <reference field="2" count="1" selected="0">
            <x v="691"/>
          </reference>
          <reference field="3" count="1" selected="0">
            <x v="693"/>
          </reference>
          <reference field="4" count="1" selected="0">
            <x v="696"/>
          </reference>
          <reference field="5" count="1">
            <x v="690"/>
          </reference>
        </references>
      </pivotArea>
    </format>
    <format dxfId="809">
      <pivotArea dataOnly="0" labelOnly="1" fieldPosition="0">
        <references count="6">
          <reference field="0" count="1" selected="0">
            <x v="216"/>
          </reference>
          <reference field="1" count="1" selected="0">
            <x v="691"/>
          </reference>
          <reference field="2" count="1" selected="0">
            <x v="692"/>
          </reference>
          <reference field="3" count="1" selected="0">
            <x v="694"/>
          </reference>
          <reference field="4" count="1" selected="0">
            <x v="697"/>
          </reference>
          <reference field="5" count="1">
            <x v="691"/>
          </reference>
        </references>
      </pivotArea>
    </format>
    <format dxfId="808">
      <pivotArea dataOnly="0" labelOnly="1" fieldPosition="0">
        <references count="6">
          <reference field="0" count="1" selected="0">
            <x v="217"/>
          </reference>
          <reference field="1" count="1" selected="0">
            <x v="692"/>
          </reference>
          <reference field="2" count="1" selected="0">
            <x v="693"/>
          </reference>
          <reference field="3" count="1" selected="0">
            <x v="695"/>
          </reference>
          <reference field="4" count="1" selected="0">
            <x v="698"/>
          </reference>
          <reference field="5" count="1">
            <x v="692"/>
          </reference>
        </references>
      </pivotArea>
    </format>
    <format dxfId="807">
      <pivotArea dataOnly="0" labelOnly="1" fieldPosition="0">
        <references count="6">
          <reference field="0" count="1" selected="0">
            <x v="218"/>
          </reference>
          <reference field="1" count="1" selected="0">
            <x v="693"/>
          </reference>
          <reference field="2" count="1" selected="0">
            <x v="694"/>
          </reference>
          <reference field="3" count="1" selected="0">
            <x v="696"/>
          </reference>
          <reference field="4" count="1" selected="0">
            <x v="699"/>
          </reference>
          <reference field="5" count="1">
            <x v="693"/>
          </reference>
        </references>
      </pivotArea>
    </format>
    <format dxfId="806">
      <pivotArea dataOnly="0" labelOnly="1" fieldPosition="0">
        <references count="6">
          <reference field="0" count="1" selected="0">
            <x v="219"/>
          </reference>
          <reference field="1" count="1" selected="0">
            <x v="694"/>
          </reference>
          <reference field="2" count="1" selected="0">
            <x v="695"/>
          </reference>
          <reference field="3" count="1" selected="0">
            <x v="697"/>
          </reference>
          <reference field="4" count="1" selected="0">
            <x v="700"/>
          </reference>
          <reference field="5" count="1">
            <x v="694"/>
          </reference>
        </references>
      </pivotArea>
    </format>
    <format dxfId="805">
      <pivotArea dataOnly="0" labelOnly="1" fieldPosition="0">
        <references count="6">
          <reference field="0" count="1" selected="0">
            <x v="220"/>
          </reference>
          <reference field="1" count="1" selected="0">
            <x v="695"/>
          </reference>
          <reference field="2" count="1" selected="0">
            <x v="696"/>
          </reference>
          <reference field="3" count="1" selected="0">
            <x v="698"/>
          </reference>
          <reference field="4" count="1" selected="0">
            <x v="701"/>
          </reference>
          <reference field="5" count="1">
            <x v="695"/>
          </reference>
        </references>
      </pivotArea>
    </format>
    <format dxfId="804">
      <pivotArea dataOnly="0" labelOnly="1" fieldPosition="0">
        <references count="6">
          <reference field="0" count="1" selected="0">
            <x v="221"/>
          </reference>
          <reference field="1" count="1" selected="0">
            <x v="696"/>
          </reference>
          <reference field="2" count="1" selected="0">
            <x v="697"/>
          </reference>
          <reference field="3" count="1" selected="0">
            <x v="699"/>
          </reference>
          <reference field="4" count="1" selected="0">
            <x v="702"/>
          </reference>
          <reference field="5" count="1">
            <x v="696"/>
          </reference>
        </references>
      </pivotArea>
    </format>
    <format dxfId="803">
      <pivotArea dataOnly="0" labelOnly="1" fieldPosition="0">
        <references count="6">
          <reference field="0" count="1" selected="0">
            <x v="222"/>
          </reference>
          <reference field="1" count="1" selected="0">
            <x v="697"/>
          </reference>
          <reference field="2" count="1" selected="0">
            <x v="698"/>
          </reference>
          <reference field="3" count="1" selected="0">
            <x v="700"/>
          </reference>
          <reference field="4" count="1" selected="0">
            <x v="703"/>
          </reference>
          <reference field="5" count="1">
            <x v="697"/>
          </reference>
        </references>
      </pivotArea>
    </format>
    <format dxfId="802">
      <pivotArea dataOnly="0" labelOnly="1" fieldPosition="0">
        <references count="6">
          <reference field="0" count="1" selected="0">
            <x v="223"/>
          </reference>
          <reference field="1" count="1" selected="0">
            <x v="698"/>
          </reference>
          <reference field="2" count="1" selected="0">
            <x v="699"/>
          </reference>
          <reference field="3" count="1" selected="0">
            <x v="701"/>
          </reference>
          <reference field="4" count="1" selected="0">
            <x v="704"/>
          </reference>
          <reference field="5" count="1">
            <x v="698"/>
          </reference>
        </references>
      </pivotArea>
    </format>
    <format dxfId="801">
      <pivotArea dataOnly="0" labelOnly="1" fieldPosition="0">
        <references count="6">
          <reference field="0" count="1" selected="0">
            <x v="224"/>
          </reference>
          <reference field="1" count="1" selected="0">
            <x v="699"/>
          </reference>
          <reference field="2" count="1" selected="0">
            <x v="700"/>
          </reference>
          <reference field="3" count="1" selected="0">
            <x v="702"/>
          </reference>
          <reference field="4" count="1" selected="0">
            <x v="705"/>
          </reference>
          <reference field="5" count="1">
            <x v="699"/>
          </reference>
        </references>
      </pivotArea>
    </format>
    <format dxfId="800">
      <pivotArea dataOnly="0" labelOnly="1" fieldPosition="0">
        <references count="6">
          <reference field="0" count="1" selected="0">
            <x v="225"/>
          </reference>
          <reference field="1" count="1" selected="0">
            <x v="700"/>
          </reference>
          <reference field="2" count="1" selected="0">
            <x v="701"/>
          </reference>
          <reference field="3" count="1" selected="0">
            <x v="703"/>
          </reference>
          <reference field="4" count="1" selected="0">
            <x v="706"/>
          </reference>
          <reference field="5" count="1">
            <x v="700"/>
          </reference>
        </references>
      </pivotArea>
    </format>
    <format dxfId="799">
      <pivotArea dataOnly="0" labelOnly="1" fieldPosition="0">
        <references count="6">
          <reference field="0" count="1" selected="0">
            <x v="226"/>
          </reference>
          <reference field="1" count="1" selected="0">
            <x v="701"/>
          </reference>
          <reference field="2" count="1" selected="0">
            <x v="702"/>
          </reference>
          <reference field="3" count="1" selected="0">
            <x v="704"/>
          </reference>
          <reference field="4" count="1" selected="0">
            <x v="707"/>
          </reference>
          <reference field="5" count="1">
            <x v="701"/>
          </reference>
        </references>
      </pivotArea>
    </format>
    <format dxfId="798">
      <pivotArea dataOnly="0" labelOnly="1" fieldPosition="0">
        <references count="6">
          <reference field="0" count="1" selected="0">
            <x v="227"/>
          </reference>
          <reference field="1" count="1" selected="0">
            <x v="702"/>
          </reference>
          <reference field="2" count="1" selected="0">
            <x v="703"/>
          </reference>
          <reference field="3" count="1" selected="0">
            <x v="705"/>
          </reference>
          <reference field="4" count="1" selected="0">
            <x v="708"/>
          </reference>
          <reference field="5" count="1">
            <x v="702"/>
          </reference>
        </references>
      </pivotArea>
    </format>
    <format dxfId="797">
      <pivotArea dataOnly="0" labelOnly="1" fieldPosition="0">
        <references count="6">
          <reference field="0" count="1" selected="0">
            <x v="228"/>
          </reference>
          <reference field="1" count="1" selected="0">
            <x v="703"/>
          </reference>
          <reference field="2" count="1" selected="0">
            <x v="704"/>
          </reference>
          <reference field="3" count="1" selected="0">
            <x v="706"/>
          </reference>
          <reference field="4" count="1" selected="0">
            <x v="709"/>
          </reference>
          <reference field="5" count="1">
            <x v="703"/>
          </reference>
        </references>
      </pivotArea>
    </format>
    <format dxfId="796">
      <pivotArea dataOnly="0" labelOnly="1" fieldPosition="0">
        <references count="6">
          <reference field="0" count="1" selected="0">
            <x v="229"/>
          </reference>
          <reference field="1" count="1" selected="0">
            <x v="704"/>
          </reference>
          <reference field="2" count="1" selected="0">
            <x v="705"/>
          </reference>
          <reference field="3" count="1" selected="0">
            <x v="707"/>
          </reference>
          <reference field="4" count="1" selected="0">
            <x v="710"/>
          </reference>
          <reference field="5" count="1">
            <x v="704"/>
          </reference>
        </references>
      </pivotArea>
    </format>
    <format dxfId="795">
      <pivotArea dataOnly="0" labelOnly="1" fieldPosition="0">
        <references count="6">
          <reference field="0" count="1" selected="0">
            <x v="230"/>
          </reference>
          <reference field="1" count="1" selected="0">
            <x v="705"/>
          </reference>
          <reference field="2" count="1" selected="0">
            <x v="706"/>
          </reference>
          <reference field="3" count="1" selected="0">
            <x v="708"/>
          </reference>
          <reference field="4" count="1" selected="0">
            <x v="711"/>
          </reference>
          <reference field="5" count="1">
            <x v="705"/>
          </reference>
        </references>
      </pivotArea>
    </format>
    <format dxfId="794">
      <pivotArea dataOnly="0" labelOnly="1" fieldPosition="0">
        <references count="6">
          <reference field="0" count="1" selected="0">
            <x v="231"/>
          </reference>
          <reference field="1" count="1" selected="0">
            <x v="706"/>
          </reference>
          <reference field="2" count="1" selected="0">
            <x v="707"/>
          </reference>
          <reference field="3" count="1" selected="0">
            <x v="709"/>
          </reference>
          <reference field="4" count="1" selected="0">
            <x v="712"/>
          </reference>
          <reference field="5" count="1">
            <x v="706"/>
          </reference>
        </references>
      </pivotArea>
    </format>
    <format dxfId="793">
      <pivotArea dataOnly="0" labelOnly="1" fieldPosition="0">
        <references count="6">
          <reference field="0" count="1" selected="0">
            <x v="232"/>
          </reference>
          <reference field="1" count="1" selected="0">
            <x v="707"/>
          </reference>
          <reference field="2" count="1" selected="0">
            <x v="708"/>
          </reference>
          <reference field="3" count="1" selected="0">
            <x v="710"/>
          </reference>
          <reference field="4" count="1" selected="0">
            <x v="713"/>
          </reference>
          <reference field="5" count="1">
            <x v="707"/>
          </reference>
        </references>
      </pivotArea>
    </format>
    <format dxfId="792">
      <pivotArea dataOnly="0" labelOnly="1" fieldPosition="0">
        <references count="6">
          <reference field="0" count="1" selected="0">
            <x v="233"/>
          </reference>
          <reference field="1" count="1" selected="0">
            <x v="708"/>
          </reference>
          <reference field="2" count="1" selected="0">
            <x v="709"/>
          </reference>
          <reference field="3" count="1" selected="0">
            <x v="711"/>
          </reference>
          <reference field="4" count="1" selected="0">
            <x v="714"/>
          </reference>
          <reference field="5" count="1">
            <x v="708"/>
          </reference>
        </references>
      </pivotArea>
    </format>
    <format dxfId="791">
      <pivotArea dataOnly="0" labelOnly="1" fieldPosition="0">
        <references count="6">
          <reference field="0" count="1" selected="0">
            <x v="234"/>
          </reference>
          <reference field="1" count="1" selected="0">
            <x v="709"/>
          </reference>
          <reference field="2" count="1" selected="0">
            <x v="710"/>
          </reference>
          <reference field="3" count="1" selected="0">
            <x v="712"/>
          </reference>
          <reference field="4" count="1" selected="0">
            <x v="715"/>
          </reference>
          <reference field="5" count="1">
            <x v="709"/>
          </reference>
        </references>
      </pivotArea>
    </format>
    <format dxfId="790">
      <pivotArea dataOnly="0" labelOnly="1" fieldPosition="0">
        <references count="6">
          <reference field="0" count="1" selected="0">
            <x v="235"/>
          </reference>
          <reference field="1" count="1" selected="0">
            <x v="710"/>
          </reference>
          <reference field="2" count="1" selected="0">
            <x v="711"/>
          </reference>
          <reference field="3" count="1" selected="0">
            <x v="713"/>
          </reference>
          <reference field="4" count="1" selected="0">
            <x v="716"/>
          </reference>
          <reference field="5" count="1">
            <x v="710"/>
          </reference>
        </references>
      </pivotArea>
    </format>
    <format dxfId="789">
      <pivotArea dataOnly="0" labelOnly="1" fieldPosition="0">
        <references count="6">
          <reference field="0" count="1" selected="0">
            <x v="236"/>
          </reference>
          <reference field="1" count="1" selected="0">
            <x v="711"/>
          </reference>
          <reference field="2" count="1" selected="0">
            <x v="712"/>
          </reference>
          <reference field="3" count="1" selected="0">
            <x v="714"/>
          </reference>
          <reference field="4" count="1" selected="0">
            <x v="717"/>
          </reference>
          <reference field="5" count="1">
            <x v="711"/>
          </reference>
        </references>
      </pivotArea>
    </format>
    <format dxfId="788">
      <pivotArea dataOnly="0" labelOnly="1" fieldPosition="0">
        <references count="6">
          <reference field="0" count="1" selected="0">
            <x v="237"/>
          </reference>
          <reference field="1" count="1" selected="0">
            <x v="712"/>
          </reference>
          <reference field="2" count="1" selected="0">
            <x v="713"/>
          </reference>
          <reference field="3" count="1" selected="0">
            <x v="715"/>
          </reference>
          <reference field="4" count="1" selected="0">
            <x v="718"/>
          </reference>
          <reference field="5" count="1">
            <x v="712"/>
          </reference>
        </references>
      </pivotArea>
    </format>
    <format dxfId="787">
      <pivotArea dataOnly="0" labelOnly="1" fieldPosition="0">
        <references count="6">
          <reference field="0" count="1" selected="0">
            <x v="238"/>
          </reference>
          <reference field="1" count="1" selected="0">
            <x v="713"/>
          </reference>
          <reference field="2" count="1" selected="0">
            <x v="714"/>
          </reference>
          <reference field="3" count="1" selected="0">
            <x v="716"/>
          </reference>
          <reference field="4" count="1" selected="0">
            <x v="719"/>
          </reference>
          <reference field="5" count="1">
            <x v="713"/>
          </reference>
        </references>
      </pivotArea>
    </format>
    <format dxfId="786">
      <pivotArea dataOnly="0" labelOnly="1" fieldPosition="0">
        <references count="6">
          <reference field="0" count="1" selected="0">
            <x v="239"/>
          </reference>
          <reference field="1" count="1" selected="0">
            <x v="714"/>
          </reference>
          <reference field="2" count="1" selected="0">
            <x v="715"/>
          </reference>
          <reference field="3" count="1" selected="0">
            <x v="717"/>
          </reference>
          <reference field="4" count="1" selected="0">
            <x v="720"/>
          </reference>
          <reference field="5" count="1">
            <x v="714"/>
          </reference>
        </references>
      </pivotArea>
    </format>
    <format dxfId="785">
      <pivotArea dataOnly="0" labelOnly="1" fieldPosition="0">
        <references count="6">
          <reference field="0" count="1" selected="0">
            <x v="240"/>
          </reference>
          <reference field="1" count="1" selected="0">
            <x v="715"/>
          </reference>
          <reference field="2" count="1" selected="0">
            <x v="716"/>
          </reference>
          <reference field="3" count="1" selected="0">
            <x v="718"/>
          </reference>
          <reference field="4" count="1" selected="0">
            <x v="721"/>
          </reference>
          <reference field="5" count="1">
            <x v="715"/>
          </reference>
        </references>
      </pivotArea>
    </format>
    <format dxfId="784">
      <pivotArea dataOnly="0" labelOnly="1" fieldPosition="0">
        <references count="6">
          <reference field="0" count="1" selected="0">
            <x v="241"/>
          </reference>
          <reference field="1" count="1" selected="0">
            <x v="716"/>
          </reference>
          <reference field="2" count="1" selected="0">
            <x v="717"/>
          </reference>
          <reference field="3" count="1" selected="0">
            <x v="719"/>
          </reference>
          <reference field="4" count="1" selected="0">
            <x v="722"/>
          </reference>
          <reference field="5" count="1">
            <x v="716"/>
          </reference>
        </references>
      </pivotArea>
    </format>
    <format dxfId="783">
      <pivotArea dataOnly="0" labelOnly="1" fieldPosition="0">
        <references count="6">
          <reference field="0" count="1" selected="0">
            <x v="242"/>
          </reference>
          <reference field="1" count="1" selected="0">
            <x v="717"/>
          </reference>
          <reference field="2" count="1" selected="0">
            <x v="718"/>
          </reference>
          <reference field="3" count="1" selected="0">
            <x v="720"/>
          </reference>
          <reference field="4" count="1" selected="0">
            <x v="723"/>
          </reference>
          <reference field="5" count="1">
            <x v="717"/>
          </reference>
        </references>
      </pivotArea>
    </format>
    <format dxfId="782">
      <pivotArea dataOnly="0" labelOnly="1" fieldPosition="0">
        <references count="6">
          <reference field="0" count="1" selected="0">
            <x v="243"/>
          </reference>
          <reference field="1" count="1" selected="0">
            <x v="718"/>
          </reference>
          <reference field="2" count="1" selected="0">
            <x v="719"/>
          </reference>
          <reference field="3" count="1" selected="0">
            <x v="721"/>
          </reference>
          <reference field="4" count="1" selected="0">
            <x v="724"/>
          </reference>
          <reference field="5" count="1">
            <x v="718"/>
          </reference>
        </references>
      </pivotArea>
    </format>
    <format dxfId="781">
      <pivotArea dataOnly="0" labelOnly="1" fieldPosition="0">
        <references count="6">
          <reference field="0" count="1" selected="0">
            <x v="244"/>
          </reference>
          <reference field="1" count="1" selected="0">
            <x v="719"/>
          </reference>
          <reference field="2" count="1" selected="0">
            <x v="720"/>
          </reference>
          <reference field="3" count="1" selected="0">
            <x v="722"/>
          </reference>
          <reference field="4" count="1" selected="0">
            <x v="725"/>
          </reference>
          <reference field="5" count="1">
            <x v="719"/>
          </reference>
        </references>
      </pivotArea>
    </format>
    <format dxfId="780">
      <pivotArea dataOnly="0" labelOnly="1" fieldPosition="0">
        <references count="6">
          <reference field="0" count="1" selected="0">
            <x v="245"/>
          </reference>
          <reference field="1" count="1" selected="0">
            <x v="720"/>
          </reference>
          <reference field="2" count="1" selected="0">
            <x v="721"/>
          </reference>
          <reference field="3" count="1" selected="0">
            <x v="723"/>
          </reference>
          <reference field="4" count="1" selected="0">
            <x v="726"/>
          </reference>
          <reference field="5" count="1">
            <x v="720"/>
          </reference>
        </references>
      </pivotArea>
    </format>
    <format dxfId="779">
      <pivotArea dataOnly="0" labelOnly="1" fieldPosition="0">
        <references count="6">
          <reference field="0" count="1" selected="0">
            <x v="246"/>
          </reference>
          <reference field="1" count="1" selected="0">
            <x v="721"/>
          </reference>
          <reference field="2" count="1" selected="0">
            <x v="722"/>
          </reference>
          <reference field="3" count="1" selected="0">
            <x v="724"/>
          </reference>
          <reference field="4" count="1" selected="0">
            <x v="727"/>
          </reference>
          <reference field="5" count="1">
            <x v="721"/>
          </reference>
        </references>
      </pivotArea>
    </format>
    <format dxfId="778">
      <pivotArea dataOnly="0" labelOnly="1" fieldPosition="0">
        <references count="6">
          <reference field="0" count="1" selected="0">
            <x v="247"/>
          </reference>
          <reference field="1" count="1" selected="0">
            <x v="722"/>
          </reference>
          <reference field="2" count="1" selected="0">
            <x v="723"/>
          </reference>
          <reference field="3" count="1" selected="0">
            <x v="725"/>
          </reference>
          <reference field="4" count="1" selected="0">
            <x v="728"/>
          </reference>
          <reference field="5" count="1">
            <x v="722"/>
          </reference>
        </references>
      </pivotArea>
    </format>
    <format dxfId="777">
      <pivotArea dataOnly="0" labelOnly="1" fieldPosition="0">
        <references count="6">
          <reference field="0" count="1" selected="0">
            <x v="248"/>
          </reference>
          <reference field="1" count="1" selected="0">
            <x v="723"/>
          </reference>
          <reference field="2" count="1" selected="0">
            <x v="724"/>
          </reference>
          <reference field="3" count="1" selected="0">
            <x v="726"/>
          </reference>
          <reference field="4" count="1" selected="0">
            <x v="729"/>
          </reference>
          <reference field="5" count="1">
            <x v="723"/>
          </reference>
        </references>
      </pivotArea>
    </format>
    <format dxfId="776">
      <pivotArea dataOnly="0" labelOnly="1" fieldPosition="0">
        <references count="6">
          <reference field="0" count="1" selected="0">
            <x v="249"/>
          </reference>
          <reference field="1" count="1" selected="0">
            <x v="724"/>
          </reference>
          <reference field="2" count="1" selected="0">
            <x v="725"/>
          </reference>
          <reference field="3" count="1" selected="0">
            <x v="727"/>
          </reference>
          <reference field="4" count="1" selected="0">
            <x v="730"/>
          </reference>
          <reference field="5" count="1">
            <x v="724"/>
          </reference>
        </references>
      </pivotArea>
    </format>
    <format dxfId="775">
      <pivotArea dataOnly="0" labelOnly="1" fieldPosition="0">
        <references count="6">
          <reference field="0" count="1" selected="0">
            <x v="250"/>
          </reference>
          <reference field="1" count="1" selected="0">
            <x v="725"/>
          </reference>
          <reference field="2" count="1" selected="0">
            <x v="726"/>
          </reference>
          <reference field="3" count="1" selected="0">
            <x v="728"/>
          </reference>
          <reference field="4" count="1" selected="0">
            <x v="731"/>
          </reference>
          <reference field="5" count="1">
            <x v="725"/>
          </reference>
        </references>
      </pivotArea>
    </format>
    <format dxfId="774">
      <pivotArea dataOnly="0" labelOnly="1" fieldPosition="0">
        <references count="6">
          <reference field="0" count="1" selected="0">
            <x v="251"/>
          </reference>
          <reference field="1" count="1" selected="0">
            <x v="726"/>
          </reference>
          <reference field="2" count="1" selected="0">
            <x v="727"/>
          </reference>
          <reference field="3" count="1" selected="0">
            <x v="729"/>
          </reference>
          <reference field="4" count="1" selected="0">
            <x v="732"/>
          </reference>
          <reference field="5" count="1">
            <x v="726"/>
          </reference>
        </references>
      </pivotArea>
    </format>
    <format dxfId="773">
      <pivotArea dataOnly="0" labelOnly="1" fieldPosition="0">
        <references count="6">
          <reference field="0" count="1" selected="0">
            <x v="252"/>
          </reference>
          <reference field="1" count="1" selected="0">
            <x v="727"/>
          </reference>
          <reference field="2" count="1" selected="0">
            <x v="728"/>
          </reference>
          <reference field="3" count="1" selected="0">
            <x v="730"/>
          </reference>
          <reference field="4" count="1" selected="0">
            <x v="733"/>
          </reference>
          <reference field="5" count="1">
            <x v="727"/>
          </reference>
        </references>
      </pivotArea>
    </format>
    <format dxfId="772">
      <pivotArea dataOnly="0" labelOnly="1" fieldPosition="0">
        <references count="6">
          <reference field="0" count="1" selected="0">
            <x v="253"/>
          </reference>
          <reference field="1" count="1" selected="0">
            <x v="728"/>
          </reference>
          <reference field="2" count="1" selected="0">
            <x v="729"/>
          </reference>
          <reference field="3" count="1" selected="0">
            <x v="731"/>
          </reference>
          <reference field="4" count="1" selected="0">
            <x v="734"/>
          </reference>
          <reference field="5" count="1">
            <x v="728"/>
          </reference>
        </references>
      </pivotArea>
    </format>
    <format dxfId="771">
      <pivotArea dataOnly="0" labelOnly="1" fieldPosition="0">
        <references count="6">
          <reference field="0" count="1" selected="0">
            <x v="254"/>
          </reference>
          <reference field="1" count="1" selected="0">
            <x v="729"/>
          </reference>
          <reference field="2" count="1" selected="0">
            <x v="730"/>
          </reference>
          <reference field="3" count="1" selected="0">
            <x v="732"/>
          </reference>
          <reference field="4" count="1" selected="0">
            <x v="735"/>
          </reference>
          <reference field="5" count="1">
            <x v="729"/>
          </reference>
        </references>
      </pivotArea>
    </format>
    <format dxfId="770">
      <pivotArea dataOnly="0" labelOnly="1" fieldPosition="0">
        <references count="6">
          <reference field="0" count="1" selected="0">
            <x v="255"/>
          </reference>
          <reference field="1" count="1" selected="0">
            <x v="730"/>
          </reference>
          <reference field="2" count="1" selected="0">
            <x v="731"/>
          </reference>
          <reference field="3" count="1" selected="0">
            <x v="733"/>
          </reference>
          <reference field="4" count="1" selected="0">
            <x v="736"/>
          </reference>
          <reference field="5" count="1">
            <x v="730"/>
          </reference>
        </references>
      </pivotArea>
    </format>
    <format dxfId="769">
      <pivotArea dataOnly="0" labelOnly="1" fieldPosition="0">
        <references count="6">
          <reference field="0" count="1" selected="0">
            <x v="256"/>
          </reference>
          <reference field="1" count="1" selected="0">
            <x v="731"/>
          </reference>
          <reference field="2" count="1" selected="0">
            <x v="732"/>
          </reference>
          <reference field="3" count="1" selected="0">
            <x v="734"/>
          </reference>
          <reference field="4" count="1" selected="0">
            <x v="737"/>
          </reference>
          <reference field="5" count="1">
            <x v="731"/>
          </reference>
        </references>
      </pivotArea>
    </format>
    <format dxfId="768">
      <pivotArea dataOnly="0" labelOnly="1" fieldPosition="0">
        <references count="6">
          <reference field="0" count="1" selected="0">
            <x v="257"/>
          </reference>
          <reference field="1" count="1" selected="0">
            <x v="732"/>
          </reference>
          <reference field="2" count="1" selected="0">
            <x v="733"/>
          </reference>
          <reference field="3" count="1" selected="0">
            <x v="735"/>
          </reference>
          <reference field="4" count="1" selected="0">
            <x v="738"/>
          </reference>
          <reference field="5" count="1">
            <x v="732"/>
          </reference>
        </references>
      </pivotArea>
    </format>
    <format dxfId="767">
      <pivotArea dataOnly="0" labelOnly="1" fieldPosition="0">
        <references count="6">
          <reference field="0" count="1" selected="0">
            <x v="258"/>
          </reference>
          <reference field="1" count="1" selected="0">
            <x v="733"/>
          </reference>
          <reference field="2" count="1" selected="0">
            <x v="734"/>
          </reference>
          <reference field="3" count="1" selected="0">
            <x v="736"/>
          </reference>
          <reference field="4" count="1" selected="0">
            <x v="739"/>
          </reference>
          <reference field="5" count="1">
            <x v="733"/>
          </reference>
        </references>
      </pivotArea>
    </format>
    <format dxfId="766">
      <pivotArea dataOnly="0" labelOnly="1" fieldPosition="0">
        <references count="6">
          <reference field="0" count="1" selected="0">
            <x v="259"/>
          </reference>
          <reference field="1" count="1" selected="0">
            <x v="734"/>
          </reference>
          <reference field="2" count="1" selected="0">
            <x v="735"/>
          </reference>
          <reference field="3" count="1" selected="0">
            <x v="737"/>
          </reference>
          <reference field="4" count="1" selected="0">
            <x v="740"/>
          </reference>
          <reference field="5" count="1">
            <x v="734"/>
          </reference>
        </references>
      </pivotArea>
    </format>
    <format dxfId="765">
      <pivotArea dataOnly="0" labelOnly="1" fieldPosition="0">
        <references count="6">
          <reference field="0" count="1" selected="0">
            <x v="260"/>
          </reference>
          <reference field="1" count="1" selected="0">
            <x v="735"/>
          </reference>
          <reference field="2" count="1" selected="0">
            <x v="736"/>
          </reference>
          <reference field="3" count="1" selected="0">
            <x v="738"/>
          </reference>
          <reference field="4" count="1" selected="0">
            <x v="741"/>
          </reference>
          <reference field="5" count="1">
            <x v="735"/>
          </reference>
        </references>
      </pivotArea>
    </format>
    <format dxfId="764">
      <pivotArea dataOnly="0" labelOnly="1" fieldPosition="0">
        <references count="6">
          <reference field="0" count="1" selected="0">
            <x v="261"/>
          </reference>
          <reference field="1" count="1" selected="0">
            <x v="736"/>
          </reference>
          <reference field="2" count="1" selected="0">
            <x v="737"/>
          </reference>
          <reference field="3" count="1" selected="0">
            <x v="739"/>
          </reference>
          <reference field="4" count="1" selected="0">
            <x v="742"/>
          </reference>
          <reference field="5" count="1">
            <x v="736"/>
          </reference>
        </references>
      </pivotArea>
    </format>
    <format dxfId="763">
      <pivotArea dataOnly="0" labelOnly="1" fieldPosition="0">
        <references count="6">
          <reference field="0" count="1" selected="0">
            <x v="262"/>
          </reference>
          <reference field="1" count="1" selected="0">
            <x v="737"/>
          </reference>
          <reference field="2" count="1" selected="0">
            <x v="738"/>
          </reference>
          <reference field="3" count="1" selected="0">
            <x v="740"/>
          </reference>
          <reference field="4" count="1" selected="0">
            <x v="743"/>
          </reference>
          <reference field="5" count="1">
            <x v="737"/>
          </reference>
        </references>
      </pivotArea>
    </format>
    <format dxfId="762">
      <pivotArea dataOnly="0" labelOnly="1" fieldPosition="0">
        <references count="6">
          <reference field="0" count="1" selected="0">
            <x v="263"/>
          </reference>
          <reference field="1" count="1" selected="0">
            <x v="738"/>
          </reference>
          <reference field="2" count="1" selected="0">
            <x v="739"/>
          </reference>
          <reference field="3" count="1" selected="0">
            <x v="741"/>
          </reference>
          <reference field="4" count="1" selected="0">
            <x v="744"/>
          </reference>
          <reference field="5" count="1">
            <x v="738"/>
          </reference>
        </references>
      </pivotArea>
    </format>
    <format dxfId="761">
      <pivotArea dataOnly="0" labelOnly="1" fieldPosition="0">
        <references count="6">
          <reference field="0" count="1" selected="0">
            <x v="264"/>
          </reference>
          <reference field="1" count="1" selected="0">
            <x v="739"/>
          </reference>
          <reference field="2" count="1" selected="0">
            <x v="740"/>
          </reference>
          <reference field="3" count="1" selected="0">
            <x v="742"/>
          </reference>
          <reference field="4" count="1" selected="0">
            <x v="745"/>
          </reference>
          <reference field="5" count="1">
            <x v="739"/>
          </reference>
        </references>
      </pivotArea>
    </format>
    <format dxfId="760">
      <pivotArea dataOnly="0" labelOnly="1" fieldPosition="0">
        <references count="6">
          <reference field="0" count="1" selected="0">
            <x v="265"/>
          </reference>
          <reference field="1" count="1" selected="0">
            <x v="740"/>
          </reference>
          <reference field="2" count="1" selected="0">
            <x v="741"/>
          </reference>
          <reference field="3" count="1" selected="0">
            <x v="743"/>
          </reference>
          <reference field="4" count="1" selected="0">
            <x v="746"/>
          </reference>
          <reference field="5" count="1">
            <x v="740"/>
          </reference>
        </references>
      </pivotArea>
    </format>
    <format dxfId="759">
      <pivotArea dataOnly="0" labelOnly="1" fieldPosition="0">
        <references count="6">
          <reference field="0" count="1" selected="0">
            <x v="266"/>
          </reference>
          <reference field="1" count="1" selected="0">
            <x v="741"/>
          </reference>
          <reference field="2" count="1" selected="0">
            <x v="742"/>
          </reference>
          <reference field="3" count="1" selected="0">
            <x v="744"/>
          </reference>
          <reference field="4" count="1" selected="0">
            <x v="747"/>
          </reference>
          <reference field="5" count="1">
            <x v="741"/>
          </reference>
        </references>
      </pivotArea>
    </format>
    <format dxfId="758">
      <pivotArea dataOnly="0" labelOnly="1" fieldPosition="0">
        <references count="6">
          <reference field="0" count="1" selected="0">
            <x v="267"/>
          </reference>
          <reference field="1" count="1" selected="0">
            <x v="742"/>
          </reference>
          <reference field="2" count="1" selected="0">
            <x v="743"/>
          </reference>
          <reference field="3" count="1" selected="0">
            <x v="745"/>
          </reference>
          <reference field="4" count="1" selected="0">
            <x v="748"/>
          </reference>
          <reference field="5" count="1">
            <x v="742"/>
          </reference>
        </references>
      </pivotArea>
    </format>
    <format dxfId="757">
      <pivotArea dataOnly="0" labelOnly="1" fieldPosition="0">
        <references count="6">
          <reference field="0" count="1" selected="0">
            <x v="268"/>
          </reference>
          <reference field="1" count="1" selected="0">
            <x v="743"/>
          </reference>
          <reference field="2" count="1" selected="0">
            <x v="744"/>
          </reference>
          <reference field="3" count="1" selected="0">
            <x v="746"/>
          </reference>
          <reference field="4" count="1" selected="0">
            <x v="749"/>
          </reference>
          <reference field="5" count="1">
            <x v="743"/>
          </reference>
        </references>
      </pivotArea>
    </format>
    <format dxfId="756">
      <pivotArea dataOnly="0" labelOnly="1" fieldPosition="0">
        <references count="6">
          <reference field="0" count="1" selected="0">
            <x v="269"/>
          </reference>
          <reference field="1" count="1" selected="0">
            <x v="744"/>
          </reference>
          <reference field="2" count="1" selected="0">
            <x v="745"/>
          </reference>
          <reference field="3" count="1" selected="0">
            <x v="747"/>
          </reference>
          <reference field="4" count="1" selected="0">
            <x v="750"/>
          </reference>
          <reference field="5" count="1">
            <x v="744"/>
          </reference>
        </references>
      </pivotArea>
    </format>
    <format dxfId="755">
      <pivotArea dataOnly="0" labelOnly="1" fieldPosition="0">
        <references count="6">
          <reference field="0" count="1" selected="0">
            <x v="270"/>
          </reference>
          <reference field="1" count="1" selected="0">
            <x v="745"/>
          </reference>
          <reference field="2" count="1" selected="0">
            <x v="746"/>
          </reference>
          <reference field="3" count="1" selected="0">
            <x v="748"/>
          </reference>
          <reference field="4" count="1" selected="0">
            <x v="751"/>
          </reference>
          <reference field="5" count="1">
            <x v="745"/>
          </reference>
        </references>
      </pivotArea>
    </format>
    <format dxfId="754">
      <pivotArea dataOnly="0" labelOnly="1" fieldPosition="0">
        <references count="6">
          <reference field="0" count="1" selected="0">
            <x v="271"/>
          </reference>
          <reference field="1" count="1" selected="0">
            <x v="746"/>
          </reference>
          <reference field="2" count="1" selected="0">
            <x v="747"/>
          </reference>
          <reference field="3" count="1" selected="0">
            <x v="749"/>
          </reference>
          <reference field="4" count="1" selected="0">
            <x v="752"/>
          </reference>
          <reference field="5" count="1">
            <x v="746"/>
          </reference>
        </references>
      </pivotArea>
    </format>
    <format dxfId="753">
      <pivotArea dataOnly="0" labelOnly="1" fieldPosition="0">
        <references count="6">
          <reference field="0" count="1" selected="0">
            <x v="272"/>
          </reference>
          <reference field="1" count="1" selected="0">
            <x v="747"/>
          </reference>
          <reference field="2" count="1" selected="0">
            <x v="748"/>
          </reference>
          <reference field="3" count="1" selected="0">
            <x v="750"/>
          </reference>
          <reference field="4" count="1" selected="0">
            <x v="753"/>
          </reference>
          <reference field="5" count="1">
            <x v="747"/>
          </reference>
        </references>
      </pivotArea>
    </format>
    <format dxfId="752">
      <pivotArea dataOnly="0" labelOnly="1" fieldPosition="0">
        <references count="6">
          <reference field="0" count="1" selected="0">
            <x v="273"/>
          </reference>
          <reference field="1" count="1" selected="0">
            <x v="748"/>
          </reference>
          <reference field="2" count="1" selected="0">
            <x v="749"/>
          </reference>
          <reference field="3" count="1" selected="0">
            <x v="751"/>
          </reference>
          <reference field="4" count="1" selected="0">
            <x v="754"/>
          </reference>
          <reference field="5" count="1">
            <x v="748"/>
          </reference>
        </references>
      </pivotArea>
    </format>
    <format dxfId="751">
      <pivotArea dataOnly="0" labelOnly="1" fieldPosition="0">
        <references count="6">
          <reference field="0" count="1" selected="0">
            <x v="274"/>
          </reference>
          <reference field="1" count="1" selected="0">
            <x v="749"/>
          </reference>
          <reference field="2" count="1" selected="0">
            <x v="750"/>
          </reference>
          <reference field="3" count="1" selected="0">
            <x v="752"/>
          </reference>
          <reference field="4" count="1" selected="0">
            <x v="755"/>
          </reference>
          <reference field="5" count="1">
            <x v="749"/>
          </reference>
        </references>
      </pivotArea>
    </format>
    <format dxfId="750">
      <pivotArea dataOnly="0" labelOnly="1" fieldPosition="0">
        <references count="6">
          <reference field="0" count="1" selected="0">
            <x v="275"/>
          </reference>
          <reference field="1" count="1" selected="0">
            <x v="750"/>
          </reference>
          <reference field="2" count="1" selected="0">
            <x v="751"/>
          </reference>
          <reference field="3" count="1" selected="0">
            <x v="753"/>
          </reference>
          <reference field="4" count="1" selected="0">
            <x v="756"/>
          </reference>
          <reference field="5" count="1">
            <x v="750"/>
          </reference>
        </references>
      </pivotArea>
    </format>
    <format dxfId="749">
      <pivotArea dataOnly="0" labelOnly="1" fieldPosition="0">
        <references count="6">
          <reference field="0" count="1" selected="0">
            <x v="276"/>
          </reference>
          <reference field="1" count="1" selected="0">
            <x v="751"/>
          </reference>
          <reference field="2" count="1" selected="0">
            <x v="752"/>
          </reference>
          <reference field="3" count="1" selected="0">
            <x v="754"/>
          </reference>
          <reference field="4" count="1" selected="0">
            <x v="757"/>
          </reference>
          <reference field="5" count="1">
            <x v="751"/>
          </reference>
        </references>
      </pivotArea>
    </format>
    <format dxfId="748">
      <pivotArea dataOnly="0" labelOnly="1" fieldPosition="0">
        <references count="6">
          <reference field="0" count="1" selected="0">
            <x v="277"/>
          </reference>
          <reference field="1" count="1" selected="0">
            <x v="752"/>
          </reference>
          <reference field="2" count="1" selected="0">
            <x v="753"/>
          </reference>
          <reference field="3" count="1" selected="0">
            <x v="755"/>
          </reference>
          <reference field="4" count="1" selected="0">
            <x v="758"/>
          </reference>
          <reference field="5" count="1">
            <x v="752"/>
          </reference>
        </references>
      </pivotArea>
    </format>
    <format dxfId="747">
      <pivotArea dataOnly="0" labelOnly="1" fieldPosition="0">
        <references count="6">
          <reference field="0" count="1" selected="0">
            <x v="278"/>
          </reference>
          <reference field="1" count="1" selected="0">
            <x v="753"/>
          </reference>
          <reference field="2" count="1" selected="0">
            <x v="754"/>
          </reference>
          <reference field="3" count="1" selected="0">
            <x v="756"/>
          </reference>
          <reference field="4" count="1" selected="0">
            <x v="759"/>
          </reference>
          <reference field="5" count="1">
            <x v="753"/>
          </reference>
        </references>
      </pivotArea>
    </format>
    <format dxfId="746">
      <pivotArea dataOnly="0" labelOnly="1" fieldPosition="0">
        <references count="6">
          <reference field="0" count="1" selected="0">
            <x v="279"/>
          </reference>
          <reference field="1" count="1" selected="0">
            <x v="754"/>
          </reference>
          <reference field="2" count="1" selected="0">
            <x v="755"/>
          </reference>
          <reference field="3" count="1" selected="0">
            <x v="757"/>
          </reference>
          <reference field="4" count="1" selected="0">
            <x v="760"/>
          </reference>
          <reference field="5" count="1">
            <x v="754"/>
          </reference>
        </references>
      </pivotArea>
    </format>
    <format dxfId="745">
      <pivotArea dataOnly="0" labelOnly="1" fieldPosition="0">
        <references count="6">
          <reference field="0" count="1" selected="0">
            <x v="280"/>
          </reference>
          <reference field="1" count="1" selected="0">
            <x v="755"/>
          </reference>
          <reference field="2" count="1" selected="0">
            <x v="756"/>
          </reference>
          <reference field="3" count="1" selected="0">
            <x v="758"/>
          </reference>
          <reference field="4" count="1" selected="0">
            <x v="761"/>
          </reference>
          <reference field="5" count="1">
            <x v="755"/>
          </reference>
        </references>
      </pivotArea>
    </format>
    <format dxfId="744">
      <pivotArea dataOnly="0" labelOnly="1" fieldPosition="0">
        <references count="6">
          <reference field="0" count="1" selected="0">
            <x v="281"/>
          </reference>
          <reference field="1" count="1" selected="0">
            <x v="756"/>
          </reference>
          <reference field="2" count="1" selected="0">
            <x v="757"/>
          </reference>
          <reference field="3" count="1" selected="0">
            <x v="759"/>
          </reference>
          <reference field="4" count="1" selected="0">
            <x v="762"/>
          </reference>
          <reference field="5" count="1">
            <x v="756"/>
          </reference>
        </references>
      </pivotArea>
    </format>
    <format dxfId="743">
      <pivotArea dataOnly="0" labelOnly="1" fieldPosition="0">
        <references count="6">
          <reference field="0" count="1" selected="0">
            <x v="282"/>
          </reference>
          <reference field="1" count="1" selected="0">
            <x v="757"/>
          </reference>
          <reference field="2" count="1" selected="0">
            <x v="758"/>
          </reference>
          <reference field="3" count="1" selected="0">
            <x v="760"/>
          </reference>
          <reference field="4" count="1" selected="0">
            <x v="763"/>
          </reference>
          <reference field="5" count="1">
            <x v="757"/>
          </reference>
        </references>
      </pivotArea>
    </format>
    <format dxfId="742">
      <pivotArea dataOnly="0" labelOnly="1" fieldPosition="0">
        <references count="6">
          <reference field="0" count="1" selected="0">
            <x v="283"/>
          </reference>
          <reference field="1" count="1" selected="0">
            <x v="758"/>
          </reference>
          <reference field="2" count="1" selected="0">
            <x v="759"/>
          </reference>
          <reference field="3" count="1" selected="0">
            <x v="761"/>
          </reference>
          <reference field="4" count="1" selected="0">
            <x v="764"/>
          </reference>
          <reference field="5" count="1">
            <x v="758"/>
          </reference>
        </references>
      </pivotArea>
    </format>
    <format dxfId="741">
      <pivotArea dataOnly="0" labelOnly="1" fieldPosition="0">
        <references count="6">
          <reference field="0" count="1" selected="0">
            <x v="284"/>
          </reference>
          <reference field="1" count="1" selected="0">
            <x v="759"/>
          </reference>
          <reference field="2" count="1" selected="0">
            <x v="760"/>
          </reference>
          <reference field="3" count="1" selected="0">
            <x v="762"/>
          </reference>
          <reference field="4" count="1" selected="0">
            <x v="765"/>
          </reference>
          <reference field="5" count="1">
            <x v="759"/>
          </reference>
        </references>
      </pivotArea>
    </format>
    <format dxfId="740">
      <pivotArea dataOnly="0" labelOnly="1" fieldPosition="0">
        <references count="6">
          <reference field="0" count="1" selected="0">
            <x v="285"/>
          </reference>
          <reference field="1" count="1" selected="0">
            <x v="760"/>
          </reference>
          <reference field="2" count="1" selected="0">
            <x v="761"/>
          </reference>
          <reference field="3" count="1" selected="0">
            <x v="763"/>
          </reference>
          <reference field="4" count="1" selected="0">
            <x v="766"/>
          </reference>
          <reference field="5" count="1">
            <x v="760"/>
          </reference>
        </references>
      </pivotArea>
    </format>
    <format dxfId="739">
      <pivotArea dataOnly="0" labelOnly="1" fieldPosition="0">
        <references count="6">
          <reference field="0" count="1" selected="0">
            <x v="286"/>
          </reference>
          <reference field="1" count="1" selected="0">
            <x v="761"/>
          </reference>
          <reference field="2" count="1" selected="0">
            <x v="762"/>
          </reference>
          <reference field="3" count="1" selected="0">
            <x v="764"/>
          </reference>
          <reference field="4" count="1" selected="0">
            <x v="767"/>
          </reference>
          <reference field="5" count="1">
            <x v="761"/>
          </reference>
        </references>
      </pivotArea>
    </format>
    <format dxfId="738">
      <pivotArea dataOnly="0" labelOnly="1" fieldPosition="0">
        <references count="6">
          <reference field="0" count="1" selected="0">
            <x v="287"/>
          </reference>
          <reference field="1" count="1" selected="0">
            <x v="762"/>
          </reference>
          <reference field="2" count="1" selected="0">
            <x v="763"/>
          </reference>
          <reference field="3" count="1" selected="0">
            <x v="765"/>
          </reference>
          <reference field="4" count="1" selected="0">
            <x v="768"/>
          </reference>
          <reference field="5" count="1">
            <x v="762"/>
          </reference>
        </references>
      </pivotArea>
    </format>
    <format dxfId="737">
      <pivotArea dataOnly="0" labelOnly="1" fieldPosition="0">
        <references count="6">
          <reference field="0" count="1" selected="0">
            <x v="288"/>
          </reference>
          <reference field="1" count="1" selected="0">
            <x v="763"/>
          </reference>
          <reference field="2" count="1" selected="0">
            <x v="764"/>
          </reference>
          <reference field="3" count="1" selected="0">
            <x v="766"/>
          </reference>
          <reference field="4" count="1" selected="0">
            <x v="769"/>
          </reference>
          <reference field="5" count="1">
            <x v="763"/>
          </reference>
        </references>
      </pivotArea>
    </format>
    <format dxfId="736">
      <pivotArea dataOnly="0" labelOnly="1" fieldPosition="0">
        <references count="6">
          <reference field="0" count="1" selected="0">
            <x v="289"/>
          </reference>
          <reference field="1" count="1" selected="0">
            <x v="764"/>
          </reference>
          <reference field="2" count="1" selected="0">
            <x v="765"/>
          </reference>
          <reference field="3" count="1" selected="0">
            <x v="767"/>
          </reference>
          <reference field="4" count="1" selected="0">
            <x v="770"/>
          </reference>
          <reference field="5" count="1">
            <x v="764"/>
          </reference>
        </references>
      </pivotArea>
    </format>
    <format dxfId="735">
      <pivotArea dataOnly="0" labelOnly="1" fieldPosition="0">
        <references count="6">
          <reference field="0" count="1" selected="0">
            <x v="290"/>
          </reference>
          <reference field="1" count="1" selected="0">
            <x v="765"/>
          </reference>
          <reference field="2" count="1" selected="0">
            <x v="766"/>
          </reference>
          <reference field="3" count="1" selected="0">
            <x v="768"/>
          </reference>
          <reference field="4" count="1" selected="0">
            <x v="771"/>
          </reference>
          <reference field="5" count="1">
            <x v="765"/>
          </reference>
        </references>
      </pivotArea>
    </format>
    <format dxfId="734">
      <pivotArea dataOnly="0" labelOnly="1" fieldPosition="0">
        <references count="6">
          <reference field="0" count="1" selected="0">
            <x v="291"/>
          </reference>
          <reference field="1" count="1" selected="0">
            <x v="766"/>
          </reference>
          <reference field="2" count="1" selected="0">
            <x v="767"/>
          </reference>
          <reference field="3" count="1" selected="0">
            <x v="769"/>
          </reference>
          <reference field="4" count="1" selected="0">
            <x v="772"/>
          </reference>
          <reference field="5" count="1">
            <x v="766"/>
          </reference>
        </references>
      </pivotArea>
    </format>
    <format dxfId="733">
      <pivotArea dataOnly="0" labelOnly="1" fieldPosition="0">
        <references count="6">
          <reference field="0" count="1" selected="0">
            <x v="292"/>
          </reference>
          <reference field="1" count="1" selected="0">
            <x v="767"/>
          </reference>
          <reference field="2" count="1" selected="0">
            <x v="768"/>
          </reference>
          <reference field="3" count="1" selected="0">
            <x v="770"/>
          </reference>
          <reference field="4" count="1" selected="0">
            <x v="773"/>
          </reference>
          <reference field="5" count="1">
            <x v="767"/>
          </reference>
        </references>
      </pivotArea>
    </format>
    <format dxfId="732">
      <pivotArea dataOnly="0" labelOnly="1" fieldPosition="0">
        <references count="6">
          <reference field="0" count="1" selected="0">
            <x v="293"/>
          </reference>
          <reference field="1" count="1" selected="0">
            <x v="768"/>
          </reference>
          <reference field="2" count="1" selected="0">
            <x v="769"/>
          </reference>
          <reference field="3" count="1" selected="0">
            <x v="771"/>
          </reference>
          <reference field="4" count="1" selected="0">
            <x v="774"/>
          </reference>
          <reference field="5" count="1">
            <x v="768"/>
          </reference>
        </references>
      </pivotArea>
    </format>
    <format dxfId="731">
      <pivotArea dataOnly="0" labelOnly="1" fieldPosition="0">
        <references count="6">
          <reference field="0" count="1" selected="0">
            <x v="294"/>
          </reference>
          <reference field="1" count="1" selected="0">
            <x v="769"/>
          </reference>
          <reference field="2" count="1" selected="0">
            <x v="770"/>
          </reference>
          <reference field="3" count="1" selected="0">
            <x v="772"/>
          </reference>
          <reference field="4" count="1" selected="0">
            <x v="775"/>
          </reference>
          <reference field="5" count="1">
            <x v="769"/>
          </reference>
        </references>
      </pivotArea>
    </format>
    <format dxfId="730">
      <pivotArea dataOnly="0" labelOnly="1" fieldPosition="0">
        <references count="6">
          <reference field="0" count="1" selected="0">
            <x v="295"/>
          </reference>
          <reference field="1" count="1" selected="0">
            <x v="770"/>
          </reference>
          <reference field="2" count="1" selected="0">
            <x v="771"/>
          </reference>
          <reference field="3" count="1" selected="0">
            <x v="773"/>
          </reference>
          <reference field="4" count="1" selected="0">
            <x v="776"/>
          </reference>
          <reference field="5" count="1">
            <x v="770"/>
          </reference>
        </references>
      </pivotArea>
    </format>
    <format dxfId="729">
      <pivotArea dataOnly="0" labelOnly="1" fieldPosition="0">
        <references count="6">
          <reference field="0" count="1" selected="0">
            <x v="296"/>
          </reference>
          <reference field="1" count="1" selected="0">
            <x v="771"/>
          </reference>
          <reference field="2" count="1" selected="0">
            <x v="772"/>
          </reference>
          <reference field="3" count="1" selected="0">
            <x v="774"/>
          </reference>
          <reference field="4" count="1" selected="0">
            <x v="777"/>
          </reference>
          <reference field="5" count="1">
            <x v="771"/>
          </reference>
        </references>
      </pivotArea>
    </format>
    <format dxfId="728">
      <pivotArea dataOnly="0" labelOnly="1" fieldPosition="0">
        <references count="6">
          <reference field="0" count="1" selected="0">
            <x v="297"/>
          </reference>
          <reference field="1" count="1" selected="0">
            <x v="772"/>
          </reference>
          <reference field="2" count="1" selected="0">
            <x v="773"/>
          </reference>
          <reference field="3" count="1" selected="0">
            <x v="775"/>
          </reference>
          <reference field="4" count="1" selected="0">
            <x v="778"/>
          </reference>
          <reference field="5" count="1">
            <x v="772"/>
          </reference>
        </references>
      </pivotArea>
    </format>
    <format dxfId="727">
      <pivotArea dataOnly="0" labelOnly="1" fieldPosition="0">
        <references count="6">
          <reference field="0" count="1" selected="0">
            <x v="298"/>
          </reference>
          <reference field="1" count="1" selected="0">
            <x v="773"/>
          </reference>
          <reference field="2" count="1" selected="0">
            <x v="774"/>
          </reference>
          <reference field="3" count="1" selected="0">
            <x v="776"/>
          </reference>
          <reference field="4" count="1" selected="0">
            <x v="779"/>
          </reference>
          <reference field="5" count="1">
            <x v="773"/>
          </reference>
        </references>
      </pivotArea>
    </format>
    <format dxfId="726">
      <pivotArea dataOnly="0" labelOnly="1" fieldPosition="0">
        <references count="6">
          <reference field="0" count="1" selected="0">
            <x v="299"/>
          </reference>
          <reference field="1" count="1" selected="0">
            <x v="774"/>
          </reference>
          <reference field="2" count="1" selected="0">
            <x v="775"/>
          </reference>
          <reference field="3" count="1" selected="0">
            <x v="777"/>
          </reference>
          <reference field="4" count="1" selected="0">
            <x v="780"/>
          </reference>
          <reference field="5" count="1">
            <x v="774"/>
          </reference>
        </references>
      </pivotArea>
    </format>
    <format dxfId="725">
      <pivotArea dataOnly="0" labelOnly="1" fieldPosition="0">
        <references count="6">
          <reference field="0" count="1" selected="0">
            <x v="300"/>
          </reference>
          <reference field="1" count="1" selected="0">
            <x v="775"/>
          </reference>
          <reference field="2" count="1" selected="0">
            <x v="776"/>
          </reference>
          <reference field="3" count="1" selected="0">
            <x v="778"/>
          </reference>
          <reference field="4" count="1" selected="0">
            <x v="781"/>
          </reference>
          <reference field="5" count="1">
            <x v="775"/>
          </reference>
        </references>
      </pivotArea>
    </format>
    <format dxfId="724">
      <pivotArea dataOnly="0" labelOnly="1" fieldPosition="0">
        <references count="6">
          <reference field="0" count="1" selected="0">
            <x v="301"/>
          </reference>
          <reference field="1" count="1" selected="0">
            <x v="776"/>
          </reference>
          <reference field="2" count="1" selected="0">
            <x v="777"/>
          </reference>
          <reference field="3" count="1" selected="0">
            <x v="779"/>
          </reference>
          <reference field="4" count="1" selected="0">
            <x v="782"/>
          </reference>
          <reference field="5" count="1">
            <x v="776"/>
          </reference>
        </references>
      </pivotArea>
    </format>
    <format dxfId="723">
      <pivotArea dataOnly="0" labelOnly="1" fieldPosition="0">
        <references count="6">
          <reference field="0" count="1" selected="0">
            <x v="302"/>
          </reference>
          <reference field="1" count="1" selected="0">
            <x v="777"/>
          </reference>
          <reference field="2" count="1" selected="0">
            <x v="778"/>
          </reference>
          <reference field="3" count="1" selected="0">
            <x v="780"/>
          </reference>
          <reference field="4" count="1" selected="0">
            <x v="783"/>
          </reference>
          <reference field="5" count="1">
            <x v="777"/>
          </reference>
        </references>
      </pivotArea>
    </format>
    <format dxfId="722">
      <pivotArea dataOnly="0" labelOnly="1" fieldPosition="0">
        <references count="6">
          <reference field="0" count="1" selected="0">
            <x v="303"/>
          </reference>
          <reference field="1" count="1" selected="0">
            <x v="778"/>
          </reference>
          <reference field="2" count="1" selected="0">
            <x v="779"/>
          </reference>
          <reference field="3" count="1" selected="0">
            <x v="781"/>
          </reference>
          <reference field="4" count="1" selected="0">
            <x v="784"/>
          </reference>
          <reference field="5" count="1">
            <x v="778"/>
          </reference>
        </references>
      </pivotArea>
    </format>
    <format dxfId="721">
      <pivotArea dataOnly="0" labelOnly="1" fieldPosition="0">
        <references count="6">
          <reference field="0" count="1" selected="0">
            <x v="304"/>
          </reference>
          <reference field="1" count="1" selected="0">
            <x v="779"/>
          </reference>
          <reference field="2" count="1" selected="0">
            <x v="780"/>
          </reference>
          <reference field="3" count="1" selected="0">
            <x v="782"/>
          </reference>
          <reference field="4" count="1" selected="0">
            <x v="785"/>
          </reference>
          <reference field="5" count="1">
            <x v="779"/>
          </reference>
        </references>
      </pivotArea>
    </format>
    <format dxfId="720">
      <pivotArea dataOnly="0" labelOnly="1" fieldPosition="0">
        <references count="6">
          <reference field="0" count="1" selected="0">
            <x v="305"/>
          </reference>
          <reference field="1" count="1" selected="0">
            <x v="780"/>
          </reference>
          <reference field="2" count="1" selected="0">
            <x v="781"/>
          </reference>
          <reference field="3" count="1" selected="0">
            <x v="783"/>
          </reference>
          <reference field="4" count="1" selected="0">
            <x v="786"/>
          </reference>
          <reference field="5" count="1">
            <x v="780"/>
          </reference>
        </references>
      </pivotArea>
    </format>
    <format dxfId="719">
      <pivotArea dataOnly="0" labelOnly="1" fieldPosition="0">
        <references count="6">
          <reference field="0" count="1" selected="0">
            <x v="306"/>
          </reference>
          <reference field="1" count="1" selected="0">
            <x v="781"/>
          </reference>
          <reference field="2" count="1" selected="0">
            <x v="782"/>
          </reference>
          <reference field="3" count="1" selected="0">
            <x v="784"/>
          </reference>
          <reference field="4" count="1" selected="0">
            <x v="787"/>
          </reference>
          <reference field="5" count="1">
            <x v="781"/>
          </reference>
        </references>
      </pivotArea>
    </format>
    <format dxfId="718">
      <pivotArea dataOnly="0" labelOnly="1" fieldPosition="0">
        <references count="6">
          <reference field="0" count="1" selected="0">
            <x v="307"/>
          </reference>
          <reference field="1" count="1" selected="0">
            <x v="782"/>
          </reference>
          <reference field="2" count="1" selected="0">
            <x v="783"/>
          </reference>
          <reference field="3" count="1" selected="0">
            <x v="785"/>
          </reference>
          <reference field="4" count="1" selected="0">
            <x v="788"/>
          </reference>
          <reference field="5" count="1">
            <x v="782"/>
          </reference>
        </references>
      </pivotArea>
    </format>
    <format dxfId="717">
      <pivotArea dataOnly="0" labelOnly="1" fieldPosition="0">
        <references count="6">
          <reference field="0" count="1" selected="0">
            <x v="308"/>
          </reference>
          <reference field="1" count="1" selected="0">
            <x v="783"/>
          </reference>
          <reference field="2" count="1" selected="0">
            <x v="784"/>
          </reference>
          <reference field="3" count="1" selected="0">
            <x v="786"/>
          </reference>
          <reference field="4" count="1" selected="0">
            <x v="789"/>
          </reference>
          <reference field="5" count="1">
            <x v="783"/>
          </reference>
        </references>
      </pivotArea>
    </format>
    <format dxfId="716">
      <pivotArea dataOnly="0" labelOnly="1" fieldPosition="0">
        <references count="6">
          <reference field="0" count="1" selected="0">
            <x v="309"/>
          </reference>
          <reference field="1" count="1" selected="0">
            <x v="784"/>
          </reference>
          <reference field="2" count="1" selected="0">
            <x v="785"/>
          </reference>
          <reference field="3" count="1" selected="0">
            <x v="787"/>
          </reference>
          <reference field="4" count="1" selected="0">
            <x v="790"/>
          </reference>
          <reference field="5" count="1">
            <x v="784"/>
          </reference>
        </references>
      </pivotArea>
    </format>
    <format dxfId="715">
      <pivotArea dataOnly="0" labelOnly="1" fieldPosition="0">
        <references count="6">
          <reference field="0" count="1" selected="0">
            <x v="310"/>
          </reference>
          <reference field="1" count="1" selected="0">
            <x v="785"/>
          </reference>
          <reference field="2" count="1" selected="0">
            <x v="786"/>
          </reference>
          <reference field="3" count="1" selected="0">
            <x v="788"/>
          </reference>
          <reference field="4" count="1" selected="0">
            <x v="791"/>
          </reference>
          <reference field="5" count="1">
            <x v="785"/>
          </reference>
        </references>
      </pivotArea>
    </format>
    <format dxfId="714">
      <pivotArea dataOnly="0" labelOnly="1" fieldPosition="0">
        <references count="6">
          <reference field="0" count="1" selected="0">
            <x v="311"/>
          </reference>
          <reference field="1" count="1" selected="0">
            <x v="786"/>
          </reference>
          <reference field="2" count="1" selected="0">
            <x v="787"/>
          </reference>
          <reference field="3" count="1" selected="0">
            <x v="789"/>
          </reference>
          <reference field="4" count="1" selected="0">
            <x v="792"/>
          </reference>
          <reference field="5" count="1">
            <x v="786"/>
          </reference>
        </references>
      </pivotArea>
    </format>
    <format dxfId="713">
      <pivotArea dataOnly="0" labelOnly="1" fieldPosition="0">
        <references count="6">
          <reference field="0" count="1" selected="0">
            <x v="312"/>
          </reference>
          <reference field="1" count="1" selected="0">
            <x v="787"/>
          </reference>
          <reference field="2" count="1" selected="0">
            <x v="788"/>
          </reference>
          <reference field="3" count="1" selected="0">
            <x v="790"/>
          </reference>
          <reference field="4" count="1" selected="0">
            <x v="793"/>
          </reference>
          <reference field="5" count="1">
            <x v="787"/>
          </reference>
        </references>
      </pivotArea>
    </format>
    <format dxfId="712">
      <pivotArea dataOnly="0" labelOnly="1" fieldPosition="0">
        <references count="6">
          <reference field="0" count="1" selected="0">
            <x v="313"/>
          </reference>
          <reference field="1" count="1" selected="0">
            <x v="788"/>
          </reference>
          <reference field="2" count="1" selected="0">
            <x v="789"/>
          </reference>
          <reference field="3" count="1" selected="0">
            <x v="791"/>
          </reference>
          <reference field="4" count="1" selected="0">
            <x v="794"/>
          </reference>
          <reference field="5" count="1">
            <x v="788"/>
          </reference>
        </references>
      </pivotArea>
    </format>
    <format dxfId="711">
      <pivotArea dataOnly="0" labelOnly="1" fieldPosition="0">
        <references count="6">
          <reference field="0" count="1" selected="0">
            <x v="314"/>
          </reference>
          <reference field="1" count="1" selected="0">
            <x v="789"/>
          </reference>
          <reference field="2" count="1" selected="0">
            <x v="790"/>
          </reference>
          <reference field="3" count="1" selected="0">
            <x v="792"/>
          </reference>
          <reference field="4" count="1" selected="0">
            <x v="795"/>
          </reference>
          <reference field="5" count="1">
            <x v="789"/>
          </reference>
        </references>
      </pivotArea>
    </format>
    <format dxfId="710">
      <pivotArea dataOnly="0" labelOnly="1" fieldPosition="0">
        <references count="6">
          <reference field="0" count="1" selected="0">
            <x v="315"/>
          </reference>
          <reference field="1" count="1" selected="0">
            <x v="790"/>
          </reference>
          <reference field="2" count="1" selected="0">
            <x v="791"/>
          </reference>
          <reference field="3" count="1" selected="0">
            <x v="793"/>
          </reference>
          <reference field="4" count="1" selected="0">
            <x v="796"/>
          </reference>
          <reference field="5" count="1">
            <x v="790"/>
          </reference>
        </references>
      </pivotArea>
    </format>
    <format dxfId="709">
      <pivotArea dataOnly="0" labelOnly="1" fieldPosition="0">
        <references count="6">
          <reference field="0" count="1" selected="0">
            <x v="316"/>
          </reference>
          <reference field="1" count="1" selected="0">
            <x v="791"/>
          </reference>
          <reference field="2" count="1" selected="0">
            <x v="792"/>
          </reference>
          <reference field="3" count="1" selected="0">
            <x v="794"/>
          </reference>
          <reference field="4" count="1" selected="0">
            <x v="797"/>
          </reference>
          <reference field="5" count="1">
            <x v="791"/>
          </reference>
        </references>
      </pivotArea>
    </format>
    <format dxfId="708">
      <pivotArea dataOnly="0" labelOnly="1" fieldPosition="0">
        <references count="6">
          <reference field="0" count="1" selected="0">
            <x v="317"/>
          </reference>
          <reference field="1" count="1" selected="0">
            <x v="792"/>
          </reference>
          <reference field="2" count="1" selected="0">
            <x v="793"/>
          </reference>
          <reference field="3" count="1" selected="0">
            <x v="795"/>
          </reference>
          <reference field="4" count="1" selected="0">
            <x v="798"/>
          </reference>
          <reference field="5" count="1">
            <x v="792"/>
          </reference>
        </references>
      </pivotArea>
    </format>
    <format dxfId="707">
      <pivotArea dataOnly="0" labelOnly="1" fieldPosition="0">
        <references count="6">
          <reference field="0" count="1" selected="0">
            <x v="318"/>
          </reference>
          <reference field="1" count="1" selected="0">
            <x v="793"/>
          </reference>
          <reference field="2" count="1" selected="0">
            <x v="794"/>
          </reference>
          <reference field="3" count="1" selected="0">
            <x v="796"/>
          </reference>
          <reference field="4" count="1" selected="0">
            <x v="799"/>
          </reference>
          <reference field="5" count="1">
            <x v="793"/>
          </reference>
        </references>
      </pivotArea>
    </format>
    <format dxfId="706">
      <pivotArea dataOnly="0" labelOnly="1" fieldPosition="0">
        <references count="6">
          <reference field="0" count="1" selected="0">
            <x v="319"/>
          </reference>
          <reference field="1" count="1" selected="0">
            <x v="794"/>
          </reference>
          <reference field="2" count="1" selected="0">
            <x v="795"/>
          </reference>
          <reference field="3" count="1" selected="0">
            <x v="797"/>
          </reference>
          <reference field="4" count="1" selected="0">
            <x v="800"/>
          </reference>
          <reference field="5" count="1">
            <x v="794"/>
          </reference>
        </references>
      </pivotArea>
    </format>
    <format dxfId="705">
      <pivotArea dataOnly="0" labelOnly="1" fieldPosition="0">
        <references count="6">
          <reference field="0" count="1" selected="0">
            <x v="320"/>
          </reference>
          <reference field="1" count="1" selected="0">
            <x v="795"/>
          </reference>
          <reference field="2" count="1" selected="0">
            <x v="796"/>
          </reference>
          <reference field="3" count="1" selected="0">
            <x v="798"/>
          </reference>
          <reference field="4" count="1" selected="0">
            <x v="801"/>
          </reference>
          <reference field="5" count="1">
            <x v="795"/>
          </reference>
        </references>
      </pivotArea>
    </format>
    <format dxfId="704">
      <pivotArea dataOnly="0" labelOnly="1" fieldPosition="0">
        <references count="6">
          <reference field="0" count="1" selected="0">
            <x v="321"/>
          </reference>
          <reference field="1" count="1" selected="0">
            <x v="796"/>
          </reference>
          <reference field="2" count="1" selected="0">
            <x v="797"/>
          </reference>
          <reference field="3" count="1" selected="0">
            <x v="799"/>
          </reference>
          <reference field="4" count="1" selected="0">
            <x v="802"/>
          </reference>
          <reference field="5" count="1">
            <x v="796"/>
          </reference>
        </references>
      </pivotArea>
    </format>
    <format dxfId="703">
      <pivotArea dataOnly="0" labelOnly="1" fieldPosition="0">
        <references count="6">
          <reference field="0" count="1" selected="0">
            <x v="322"/>
          </reference>
          <reference field="1" count="1" selected="0">
            <x v="797"/>
          </reference>
          <reference field="2" count="1" selected="0">
            <x v="798"/>
          </reference>
          <reference field="3" count="1" selected="0">
            <x v="800"/>
          </reference>
          <reference field="4" count="1" selected="0">
            <x v="803"/>
          </reference>
          <reference field="5" count="1">
            <x v="797"/>
          </reference>
        </references>
      </pivotArea>
    </format>
    <format dxfId="702">
      <pivotArea dataOnly="0" labelOnly="1" fieldPosition="0">
        <references count="6">
          <reference field="0" count="1" selected="0">
            <x v="323"/>
          </reference>
          <reference field="1" count="1" selected="0">
            <x v="798"/>
          </reference>
          <reference field="2" count="1" selected="0">
            <x v="799"/>
          </reference>
          <reference field="3" count="1" selected="0">
            <x v="801"/>
          </reference>
          <reference field="4" count="1" selected="0">
            <x v="804"/>
          </reference>
          <reference field="5" count="1">
            <x v="798"/>
          </reference>
        </references>
      </pivotArea>
    </format>
    <format dxfId="701">
      <pivotArea dataOnly="0" labelOnly="1" fieldPosition="0">
        <references count="6">
          <reference field="0" count="1" selected="0">
            <x v="324"/>
          </reference>
          <reference field="1" count="1" selected="0">
            <x v="799"/>
          </reference>
          <reference field="2" count="1" selected="0">
            <x v="800"/>
          </reference>
          <reference field="3" count="1" selected="0">
            <x v="802"/>
          </reference>
          <reference field="4" count="1" selected="0">
            <x v="805"/>
          </reference>
          <reference field="5" count="1">
            <x v="799"/>
          </reference>
        </references>
      </pivotArea>
    </format>
    <format dxfId="700">
      <pivotArea dataOnly="0" labelOnly="1" fieldPosition="0">
        <references count="6">
          <reference field="0" count="1" selected="0">
            <x v="325"/>
          </reference>
          <reference field="1" count="1" selected="0">
            <x v="800"/>
          </reference>
          <reference field="2" count="1" selected="0">
            <x v="801"/>
          </reference>
          <reference field="3" count="1" selected="0">
            <x v="803"/>
          </reference>
          <reference field="4" count="1" selected="0">
            <x v="806"/>
          </reference>
          <reference field="5" count="1">
            <x v="800"/>
          </reference>
        </references>
      </pivotArea>
    </format>
    <format dxfId="699">
      <pivotArea dataOnly="0" labelOnly="1" fieldPosition="0">
        <references count="6">
          <reference field="0" count="1" selected="0">
            <x v="326"/>
          </reference>
          <reference field="1" count="1" selected="0">
            <x v="801"/>
          </reference>
          <reference field="2" count="1" selected="0">
            <x v="802"/>
          </reference>
          <reference field="3" count="1" selected="0">
            <x v="804"/>
          </reference>
          <reference field="4" count="1" selected="0">
            <x v="807"/>
          </reference>
          <reference field="5" count="1">
            <x v="801"/>
          </reference>
        </references>
      </pivotArea>
    </format>
    <format dxfId="698">
      <pivotArea dataOnly="0" labelOnly="1" fieldPosition="0">
        <references count="6">
          <reference field="0" count="1" selected="0">
            <x v="327"/>
          </reference>
          <reference field="1" count="1" selected="0">
            <x v="802"/>
          </reference>
          <reference field="2" count="1" selected="0">
            <x v="803"/>
          </reference>
          <reference field="3" count="1" selected="0">
            <x v="805"/>
          </reference>
          <reference field="4" count="1" selected="0">
            <x v="808"/>
          </reference>
          <reference field="5" count="1">
            <x v="802"/>
          </reference>
        </references>
      </pivotArea>
    </format>
    <format dxfId="697">
      <pivotArea dataOnly="0" labelOnly="1" fieldPosition="0">
        <references count="6">
          <reference field="0" count="1" selected="0">
            <x v="328"/>
          </reference>
          <reference field="1" count="1" selected="0">
            <x v="803"/>
          </reference>
          <reference field="2" count="1" selected="0">
            <x v="804"/>
          </reference>
          <reference field="3" count="1" selected="0">
            <x v="806"/>
          </reference>
          <reference field="4" count="1" selected="0">
            <x v="809"/>
          </reference>
          <reference field="5" count="1">
            <x v="803"/>
          </reference>
        </references>
      </pivotArea>
    </format>
    <format dxfId="696">
      <pivotArea dataOnly="0" labelOnly="1" fieldPosition="0">
        <references count="6">
          <reference field="0" count="1" selected="0">
            <x v="329"/>
          </reference>
          <reference field="1" count="1" selected="0">
            <x v="804"/>
          </reference>
          <reference field="2" count="1" selected="0">
            <x v="805"/>
          </reference>
          <reference field="3" count="1" selected="0">
            <x v="807"/>
          </reference>
          <reference field="4" count="1" selected="0">
            <x v="810"/>
          </reference>
          <reference field="5" count="1">
            <x v="804"/>
          </reference>
        </references>
      </pivotArea>
    </format>
    <format dxfId="695">
      <pivotArea dataOnly="0" labelOnly="1" fieldPosition="0">
        <references count="6">
          <reference field="0" count="1" selected="0">
            <x v="330"/>
          </reference>
          <reference field="1" count="1" selected="0">
            <x v="805"/>
          </reference>
          <reference field="2" count="1" selected="0">
            <x v="806"/>
          </reference>
          <reference field="3" count="1" selected="0">
            <x v="808"/>
          </reference>
          <reference field="4" count="1" selected="0">
            <x v="811"/>
          </reference>
          <reference field="5" count="1">
            <x v="805"/>
          </reference>
        </references>
      </pivotArea>
    </format>
    <format dxfId="694">
      <pivotArea dataOnly="0" labelOnly="1" fieldPosition="0">
        <references count="6">
          <reference field="0" count="1" selected="0">
            <x v="331"/>
          </reference>
          <reference field="1" count="1" selected="0">
            <x v="806"/>
          </reference>
          <reference field="2" count="1" selected="0">
            <x v="807"/>
          </reference>
          <reference field="3" count="1" selected="0">
            <x v="809"/>
          </reference>
          <reference field="4" count="1" selected="0">
            <x v="812"/>
          </reference>
          <reference field="5" count="1">
            <x v="806"/>
          </reference>
        </references>
      </pivotArea>
    </format>
    <format dxfId="693">
      <pivotArea dataOnly="0" labelOnly="1" fieldPosition="0">
        <references count="6">
          <reference field="0" count="1" selected="0">
            <x v="332"/>
          </reference>
          <reference field="1" count="1" selected="0">
            <x v="807"/>
          </reference>
          <reference field="2" count="1" selected="0">
            <x v="808"/>
          </reference>
          <reference field="3" count="1" selected="0">
            <x v="810"/>
          </reference>
          <reference field="4" count="1" selected="0">
            <x v="813"/>
          </reference>
          <reference field="5" count="1">
            <x v="807"/>
          </reference>
        </references>
      </pivotArea>
    </format>
    <format dxfId="692">
      <pivotArea dataOnly="0" labelOnly="1" fieldPosition="0">
        <references count="6">
          <reference field="0" count="1" selected="0">
            <x v="333"/>
          </reference>
          <reference field="1" count="1" selected="0">
            <x v="808"/>
          </reference>
          <reference field="2" count="1" selected="0">
            <x v="809"/>
          </reference>
          <reference field="3" count="1" selected="0">
            <x v="811"/>
          </reference>
          <reference field="4" count="1" selected="0">
            <x v="814"/>
          </reference>
          <reference field="5" count="1">
            <x v="808"/>
          </reference>
        </references>
      </pivotArea>
    </format>
    <format dxfId="691">
      <pivotArea dataOnly="0" labelOnly="1" fieldPosition="0">
        <references count="6">
          <reference field="0" count="1" selected="0">
            <x v="334"/>
          </reference>
          <reference field="1" count="1" selected="0">
            <x v="809"/>
          </reference>
          <reference field="2" count="1" selected="0">
            <x v="810"/>
          </reference>
          <reference field="3" count="1" selected="0">
            <x v="812"/>
          </reference>
          <reference field="4" count="1" selected="0">
            <x v="815"/>
          </reference>
          <reference field="5" count="1">
            <x v="809"/>
          </reference>
        </references>
      </pivotArea>
    </format>
    <format dxfId="690">
      <pivotArea dataOnly="0" labelOnly="1" fieldPosition="0">
        <references count="6">
          <reference field="0" count="1" selected="0">
            <x v="335"/>
          </reference>
          <reference field="1" count="1" selected="0">
            <x v="810"/>
          </reference>
          <reference field="2" count="1" selected="0">
            <x v="811"/>
          </reference>
          <reference field="3" count="1" selected="0">
            <x v="813"/>
          </reference>
          <reference field="4" count="1" selected="0">
            <x v="816"/>
          </reference>
          <reference field="5" count="1">
            <x v="810"/>
          </reference>
        </references>
      </pivotArea>
    </format>
    <format dxfId="689">
      <pivotArea dataOnly="0" labelOnly="1" fieldPosition="0">
        <references count="6">
          <reference field="0" count="1" selected="0">
            <x v="336"/>
          </reference>
          <reference field="1" count="1" selected="0">
            <x v="811"/>
          </reference>
          <reference field="2" count="1" selected="0">
            <x v="812"/>
          </reference>
          <reference field="3" count="1" selected="0">
            <x v="814"/>
          </reference>
          <reference field="4" count="1" selected="0">
            <x v="817"/>
          </reference>
          <reference field="5" count="1">
            <x v="811"/>
          </reference>
        </references>
      </pivotArea>
    </format>
    <format dxfId="688">
      <pivotArea dataOnly="0" labelOnly="1" fieldPosition="0">
        <references count="6">
          <reference field="0" count="1" selected="0">
            <x v="337"/>
          </reference>
          <reference field="1" count="1" selected="0">
            <x v="812"/>
          </reference>
          <reference field="2" count="1" selected="0">
            <x v="813"/>
          </reference>
          <reference field="3" count="1" selected="0">
            <x v="815"/>
          </reference>
          <reference field="4" count="1" selected="0">
            <x v="818"/>
          </reference>
          <reference field="5" count="1">
            <x v="812"/>
          </reference>
        </references>
      </pivotArea>
    </format>
    <format dxfId="687">
      <pivotArea dataOnly="0" labelOnly="1" fieldPosition="0">
        <references count="6">
          <reference field="0" count="1" selected="0">
            <x v="338"/>
          </reference>
          <reference field="1" count="1" selected="0">
            <x v="813"/>
          </reference>
          <reference field="2" count="1" selected="0">
            <x v="814"/>
          </reference>
          <reference field="3" count="1" selected="0">
            <x v="816"/>
          </reference>
          <reference field="4" count="1" selected="0">
            <x v="819"/>
          </reference>
          <reference field="5" count="1">
            <x v="813"/>
          </reference>
        </references>
      </pivotArea>
    </format>
    <format dxfId="686">
      <pivotArea dataOnly="0" labelOnly="1" fieldPosition="0">
        <references count="6">
          <reference field="0" count="1" selected="0">
            <x v="339"/>
          </reference>
          <reference field="1" count="1" selected="0">
            <x v="814"/>
          </reference>
          <reference field="2" count="1" selected="0">
            <x v="815"/>
          </reference>
          <reference field="3" count="1" selected="0">
            <x v="817"/>
          </reference>
          <reference field="4" count="1" selected="0">
            <x v="820"/>
          </reference>
          <reference field="5" count="1">
            <x v="814"/>
          </reference>
        </references>
      </pivotArea>
    </format>
    <format dxfId="685">
      <pivotArea dataOnly="0" labelOnly="1" fieldPosition="0">
        <references count="6">
          <reference field="0" count="1" selected="0">
            <x v="340"/>
          </reference>
          <reference field="1" count="1" selected="0">
            <x v="815"/>
          </reference>
          <reference field="2" count="1" selected="0">
            <x v="816"/>
          </reference>
          <reference field="3" count="1" selected="0">
            <x v="818"/>
          </reference>
          <reference field="4" count="1" selected="0">
            <x v="821"/>
          </reference>
          <reference field="5" count="1">
            <x v="815"/>
          </reference>
        </references>
      </pivotArea>
    </format>
    <format dxfId="684">
      <pivotArea dataOnly="0" labelOnly="1" fieldPosition="0">
        <references count="6">
          <reference field="0" count="1" selected="0">
            <x v="341"/>
          </reference>
          <reference field="1" count="1" selected="0">
            <x v="816"/>
          </reference>
          <reference field="2" count="1" selected="0">
            <x v="817"/>
          </reference>
          <reference field="3" count="1" selected="0">
            <x v="819"/>
          </reference>
          <reference field="4" count="1" selected="0">
            <x v="822"/>
          </reference>
          <reference field="5" count="1">
            <x v="816"/>
          </reference>
        </references>
      </pivotArea>
    </format>
    <format dxfId="683">
      <pivotArea dataOnly="0" labelOnly="1" fieldPosition="0">
        <references count="6">
          <reference field="0" count="1" selected="0">
            <x v="342"/>
          </reference>
          <reference field="1" count="1" selected="0">
            <x v="817"/>
          </reference>
          <reference field="2" count="1" selected="0">
            <x v="818"/>
          </reference>
          <reference field="3" count="1" selected="0">
            <x v="820"/>
          </reference>
          <reference field="4" count="1" selected="0">
            <x v="823"/>
          </reference>
          <reference field="5" count="1">
            <x v="817"/>
          </reference>
        </references>
      </pivotArea>
    </format>
    <format dxfId="682">
      <pivotArea dataOnly="0" labelOnly="1" fieldPosition="0">
        <references count="6">
          <reference field="0" count="1" selected="0">
            <x v="343"/>
          </reference>
          <reference field="1" count="1" selected="0">
            <x v="818"/>
          </reference>
          <reference field="2" count="1" selected="0">
            <x v="819"/>
          </reference>
          <reference field="3" count="1" selected="0">
            <x v="821"/>
          </reference>
          <reference field="4" count="1" selected="0">
            <x v="824"/>
          </reference>
          <reference field="5" count="1">
            <x v="818"/>
          </reference>
        </references>
      </pivotArea>
    </format>
    <format dxfId="681">
      <pivotArea dataOnly="0" labelOnly="1" fieldPosition="0">
        <references count="6">
          <reference field="0" count="1" selected="0">
            <x v="344"/>
          </reference>
          <reference field="1" count="1" selected="0">
            <x v="819"/>
          </reference>
          <reference field="2" count="1" selected="0">
            <x v="820"/>
          </reference>
          <reference field="3" count="1" selected="0">
            <x v="822"/>
          </reference>
          <reference field="4" count="1" selected="0">
            <x v="825"/>
          </reference>
          <reference field="5" count="1">
            <x v="819"/>
          </reference>
        </references>
      </pivotArea>
    </format>
    <format dxfId="680">
      <pivotArea dataOnly="0" labelOnly="1" fieldPosition="0">
        <references count="6">
          <reference field="0" count="1" selected="0">
            <x v="345"/>
          </reference>
          <reference field="1" count="1" selected="0">
            <x v="820"/>
          </reference>
          <reference field="2" count="1" selected="0">
            <x v="821"/>
          </reference>
          <reference field="3" count="1" selected="0">
            <x v="823"/>
          </reference>
          <reference field="4" count="1" selected="0">
            <x v="826"/>
          </reference>
          <reference field="5" count="1">
            <x v="820"/>
          </reference>
        </references>
      </pivotArea>
    </format>
    <format dxfId="679">
      <pivotArea dataOnly="0" labelOnly="1" fieldPosition="0">
        <references count="6">
          <reference field="0" count="1" selected="0">
            <x v="346"/>
          </reference>
          <reference field="1" count="1" selected="0">
            <x v="821"/>
          </reference>
          <reference field="2" count="1" selected="0">
            <x v="822"/>
          </reference>
          <reference field="3" count="1" selected="0">
            <x v="824"/>
          </reference>
          <reference field="4" count="1" selected="0">
            <x v="827"/>
          </reference>
          <reference field="5" count="1">
            <x v="821"/>
          </reference>
        </references>
      </pivotArea>
    </format>
    <format dxfId="678">
      <pivotArea dataOnly="0" labelOnly="1" fieldPosition="0">
        <references count="6">
          <reference field="0" count="1" selected="0">
            <x v="347"/>
          </reference>
          <reference field="1" count="1" selected="0">
            <x v="822"/>
          </reference>
          <reference field="2" count="1" selected="0">
            <x v="823"/>
          </reference>
          <reference field="3" count="1" selected="0">
            <x v="825"/>
          </reference>
          <reference field="4" count="1" selected="0">
            <x v="828"/>
          </reference>
          <reference field="5" count="1">
            <x v="822"/>
          </reference>
        </references>
      </pivotArea>
    </format>
    <format dxfId="677">
      <pivotArea dataOnly="0" labelOnly="1" fieldPosition="0">
        <references count="6">
          <reference field="0" count="1" selected="0">
            <x v="348"/>
          </reference>
          <reference field="1" count="1" selected="0">
            <x v="823"/>
          </reference>
          <reference field="2" count="1" selected="0">
            <x v="824"/>
          </reference>
          <reference field="3" count="1" selected="0">
            <x v="826"/>
          </reference>
          <reference field="4" count="1" selected="0">
            <x v="829"/>
          </reference>
          <reference field="5" count="1">
            <x v="823"/>
          </reference>
        </references>
      </pivotArea>
    </format>
    <format dxfId="676">
      <pivotArea dataOnly="0" labelOnly="1" fieldPosition="0">
        <references count="6">
          <reference field="0" count="1" selected="0">
            <x v="349"/>
          </reference>
          <reference field="1" count="1" selected="0">
            <x v="824"/>
          </reference>
          <reference field="2" count="1" selected="0">
            <x v="825"/>
          </reference>
          <reference field="3" count="1" selected="0">
            <x v="827"/>
          </reference>
          <reference field="4" count="1" selected="0">
            <x v="830"/>
          </reference>
          <reference field="5" count="1">
            <x v="824"/>
          </reference>
        </references>
      </pivotArea>
    </format>
    <format dxfId="675">
      <pivotArea dataOnly="0" labelOnly="1" fieldPosition="0">
        <references count="6">
          <reference field="0" count="1" selected="0">
            <x v="350"/>
          </reference>
          <reference field="1" count="1" selected="0">
            <x v="825"/>
          </reference>
          <reference field="2" count="1" selected="0">
            <x v="826"/>
          </reference>
          <reference field="3" count="1" selected="0">
            <x v="828"/>
          </reference>
          <reference field="4" count="1" selected="0">
            <x v="831"/>
          </reference>
          <reference field="5" count="1">
            <x v="825"/>
          </reference>
        </references>
      </pivotArea>
    </format>
    <format dxfId="674">
      <pivotArea dataOnly="0" labelOnly="1" fieldPosition="0">
        <references count="6">
          <reference field="0" count="1" selected="0">
            <x v="351"/>
          </reference>
          <reference field="1" count="1" selected="0">
            <x v="826"/>
          </reference>
          <reference field="2" count="1" selected="0">
            <x v="827"/>
          </reference>
          <reference field="3" count="1" selected="0">
            <x v="829"/>
          </reference>
          <reference field="4" count="1" selected="0">
            <x v="832"/>
          </reference>
          <reference field="5" count="1">
            <x v="826"/>
          </reference>
        </references>
      </pivotArea>
    </format>
    <format dxfId="673">
      <pivotArea dataOnly="0" labelOnly="1" fieldPosition="0">
        <references count="6">
          <reference field="0" count="1" selected="0">
            <x v="352"/>
          </reference>
          <reference field="1" count="1" selected="0">
            <x v="827"/>
          </reference>
          <reference field="2" count="1" selected="0">
            <x v="828"/>
          </reference>
          <reference field="3" count="1" selected="0">
            <x v="830"/>
          </reference>
          <reference field="4" count="1" selected="0">
            <x v="833"/>
          </reference>
          <reference field="5" count="1">
            <x v="827"/>
          </reference>
        </references>
      </pivotArea>
    </format>
    <format dxfId="672">
      <pivotArea dataOnly="0" labelOnly="1" fieldPosition="0">
        <references count="6">
          <reference field="0" count="1" selected="0">
            <x v="353"/>
          </reference>
          <reference field="1" count="1" selected="0">
            <x v="828"/>
          </reference>
          <reference field="2" count="1" selected="0">
            <x v="829"/>
          </reference>
          <reference field="3" count="1" selected="0">
            <x v="831"/>
          </reference>
          <reference field="4" count="1" selected="0">
            <x v="834"/>
          </reference>
          <reference field="5" count="1">
            <x v="828"/>
          </reference>
        </references>
      </pivotArea>
    </format>
    <format dxfId="671">
      <pivotArea dataOnly="0" labelOnly="1" fieldPosition="0">
        <references count="6">
          <reference field="0" count="1" selected="0">
            <x v="354"/>
          </reference>
          <reference field="1" count="1" selected="0">
            <x v="829"/>
          </reference>
          <reference field="2" count="1" selected="0">
            <x v="830"/>
          </reference>
          <reference field="3" count="1" selected="0">
            <x v="832"/>
          </reference>
          <reference field="4" count="1" selected="0">
            <x v="835"/>
          </reference>
          <reference field="5" count="1">
            <x v="829"/>
          </reference>
        </references>
      </pivotArea>
    </format>
    <format dxfId="670">
      <pivotArea dataOnly="0" labelOnly="1" fieldPosition="0">
        <references count="6">
          <reference field="0" count="1" selected="0">
            <x v="355"/>
          </reference>
          <reference field="1" count="1" selected="0">
            <x v="830"/>
          </reference>
          <reference field="2" count="1" selected="0">
            <x v="831"/>
          </reference>
          <reference field="3" count="1" selected="0">
            <x v="833"/>
          </reference>
          <reference field="4" count="1" selected="0">
            <x v="836"/>
          </reference>
          <reference field="5" count="1">
            <x v="830"/>
          </reference>
        </references>
      </pivotArea>
    </format>
    <format dxfId="669">
      <pivotArea dataOnly="0" labelOnly="1" fieldPosition="0">
        <references count="6">
          <reference field="0" count="1" selected="0">
            <x v="356"/>
          </reference>
          <reference field="1" count="1" selected="0">
            <x v="831"/>
          </reference>
          <reference field="2" count="1" selected="0">
            <x v="832"/>
          </reference>
          <reference field="3" count="1" selected="0">
            <x v="834"/>
          </reference>
          <reference field="4" count="1" selected="0">
            <x v="837"/>
          </reference>
          <reference field="5" count="1">
            <x v="831"/>
          </reference>
        </references>
      </pivotArea>
    </format>
    <format dxfId="668">
      <pivotArea dataOnly="0" labelOnly="1" fieldPosition="0">
        <references count="6">
          <reference field="0" count="1" selected="0">
            <x v="357"/>
          </reference>
          <reference field="1" count="1" selected="0">
            <x v="832"/>
          </reference>
          <reference field="2" count="1" selected="0">
            <x v="833"/>
          </reference>
          <reference field="3" count="1" selected="0">
            <x v="835"/>
          </reference>
          <reference field="4" count="1" selected="0">
            <x v="838"/>
          </reference>
          <reference field="5" count="1">
            <x v="832"/>
          </reference>
        </references>
      </pivotArea>
    </format>
    <format dxfId="667">
      <pivotArea dataOnly="0" labelOnly="1" fieldPosition="0">
        <references count="6">
          <reference field="0" count="1" selected="0">
            <x v="358"/>
          </reference>
          <reference field="1" count="1" selected="0">
            <x v="833"/>
          </reference>
          <reference field="2" count="1" selected="0">
            <x v="834"/>
          </reference>
          <reference field="3" count="1" selected="0">
            <x v="836"/>
          </reference>
          <reference field="4" count="1" selected="0">
            <x v="839"/>
          </reference>
          <reference field="5" count="1">
            <x v="833"/>
          </reference>
        </references>
      </pivotArea>
    </format>
    <format dxfId="666">
      <pivotArea dataOnly="0" labelOnly="1" fieldPosition="0">
        <references count="6">
          <reference field="0" count="1" selected="0">
            <x v="359"/>
          </reference>
          <reference field="1" count="1" selected="0">
            <x v="834"/>
          </reference>
          <reference field="2" count="1" selected="0">
            <x v="835"/>
          </reference>
          <reference field="3" count="1" selected="0">
            <x v="837"/>
          </reference>
          <reference field="4" count="1" selected="0">
            <x v="840"/>
          </reference>
          <reference field="5" count="1">
            <x v="834"/>
          </reference>
        </references>
      </pivotArea>
    </format>
    <format dxfId="665">
      <pivotArea dataOnly="0" labelOnly="1" fieldPosition="0">
        <references count="6">
          <reference field="0" count="1" selected="0">
            <x v="360"/>
          </reference>
          <reference field="1" count="1" selected="0">
            <x v="835"/>
          </reference>
          <reference field="2" count="1" selected="0">
            <x v="836"/>
          </reference>
          <reference field="3" count="1" selected="0">
            <x v="838"/>
          </reference>
          <reference field="4" count="1" selected="0">
            <x v="841"/>
          </reference>
          <reference field="5" count="1">
            <x v="835"/>
          </reference>
        </references>
      </pivotArea>
    </format>
    <format dxfId="664">
      <pivotArea dataOnly="0" labelOnly="1" fieldPosition="0">
        <references count="6">
          <reference field="0" count="1" selected="0">
            <x v="361"/>
          </reference>
          <reference field="1" count="1" selected="0">
            <x v="836"/>
          </reference>
          <reference field="2" count="1" selected="0">
            <x v="837"/>
          </reference>
          <reference field="3" count="1" selected="0">
            <x v="839"/>
          </reference>
          <reference field="4" count="1" selected="0">
            <x v="842"/>
          </reference>
          <reference field="5" count="1">
            <x v="836"/>
          </reference>
        </references>
      </pivotArea>
    </format>
    <format dxfId="663">
      <pivotArea dataOnly="0" labelOnly="1" fieldPosition="0">
        <references count="6">
          <reference field="0" count="1" selected="0">
            <x v="362"/>
          </reference>
          <reference field="1" count="1" selected="0">
            <x v="837"/>
          </reference>
          <reference field="2" count="1" selected="0">
            <x v="838"/>
          </reference>
          <reference field="3" count="1" selected="0">
            <x v="840"/>
          </reference>
          <reference field="4" count="1" selected="0">
            <x v="843"/>
          </reference>
          <reference field="5" count="1">
            <x v="837"/>
          </reference>
        </references>
      </pivotArea>
    </format>
    <format dxfId="662">
      <pivotArea dataOnly="0" labelOnly="1" fieldPosition="0">
        <references count="6">
          <reference field="0" count="1" selected="0">
            <x v="363"/>
          </reference>
          <reference field="1" count="1" selected="0">
            <x v="838"/>
          </reference>
          <reference field="2" count="1" selected="0">
            <x v="839"/>
          </reference>
          <reference field="3" count="1" selected="0">
            <x v="841"/>
          </reference>
          <reference field="4" count="1" selected="0">
            <x v="844"/>
          </reference>
          <reference field="5" count="1">
            <x v="838"/>
          </reference>
        </references>
      </pivotArea>
    </format>
    <format dxfId="661">
      <pivotArea dataOnly="0" labelOnly="1" fieldPosition="0">
        <references count="6">
          <reference field="0" count="1" selected="0">
            <x v="364"/>
          </reference>
          <reference field="1" count="1" selected="0">
            <x v="839"/>
          </reference>
          <reference field="2" count="1" selected="0">
            <x v="840"/>
          </reference>
          <reference field="3" count="1" selected="0">
            <x v="842"/>
          </reference>
          <reference field="4" count="1" selected="0">
            <x v="845"/>
          </reference>
          <reference field="5" count="1">
            <x v="839"/>
          </reference>
        </references>
      </pivotArea>
    </format>
    <format dxfId="660">
      <pivotArea dataOnly="0" labelOnly="1" fieldPosition="0">
        <references count="6">
          <reference field="0" count="1" selected="0">
            <x v="365"/>
          </reference>
          <reference field="1" count="1" selected="0">
            <x v="840"/>
          </reference>
          <reference field="2" count="1" selected="0">
            <x v="841"/>
          </reference>
          <reference field="3" count="1" selected="0">
            <x v="843"/>
          </reference>
          <reference field="4" count="1" selected="0">
            <x v="846"/>
          </reference>
          <reference field="5" count="1">
            <x v="840"/>
          </reference>
        </references>
      </pivotArea>
    </format>
    <format dxfId="659">
      <pivotArea dataOnly="0" labelOnly="1" fieldPosition="0">
        <references count="6">
          <reference field="0" count="1" selected="0">
            <x v="366"/>
          </reference>
          <reference field="1" count="1" selected="0">
            <x v="841"/>
          </reference>
          <reference field="2" count="1" selected="0">
            <x v="842"/>
          </reference>
          <reference field="3" count="1" selected="0">
            <x v="844"/>
          </reference>
          <reference field="4" count="1" selected="0">
            <x v="847"/>
          </reference>
          <reference field="5" count="1">
            <x v="841"/>
          </reference>
        </references>
      </pivotArea>
    </format>
    <format dxfId="658">
      <pivotArea dataOnly="0" labelOnly="1" fieldPosition="0">
        <references count="6">
          <reference field="0" count="1" selected="0">
            <x v="367"/>
          </reference>
          <reference field="1" count="1" selected="0">
            <x v="842"/>
          </reference>
          <reference field="2" count="1" selected="0">
            <x v="843"/>
          </reference>
          <reference field="3" count="1" selected="0">
            <x v="845"/>
          </reference>
          <reference field="4" count="1" selected="0">
            <x v="848"/>
          </reference>
          <reference field="5" count="1">
            <x v="842"/>
          </reference>
        </references>
      </pivotArea>
    </format>
    <format dxfId="657">
      <pivotArea dataOnly="0" labelOnly="1" fieldPosition="0">
        <references count="6">
          <reference field="0" count="1" selected="0">
            <x v="368"/>
          </reference>
          <reference field="1" count="1" selected="0">
            <x v="843"/>
          </reference>
          <reference field="2" count="1" selected="0">
            <x v="844"/>
          </reference>
          <reference field="3" count="1" selected="0">
            <x v="846"/>
          </reference>
          <reference field="4" count="1" selected="0">
            <x v="849"/>
          </reference>
          <reference field="5" count="1">
            <x v="843"/>
          </reference>
        </references>
      </pivotArea>
    </format>
    <format dxfId="656">
      <pivotArea dataOnly="0" labelOnly="1" fieldPosition="0">
        <references count="6">
          <reference field="0" count="1" selected="0">
            <x v="369"/>
          </reference>
          <reference field="1" count="1" selected="0">
            <x v="844"/>
          </reference>
          <reference field="2" count="1" selected="0">
            <x v="845"/>
          </reference>
          <reference field="3" count="1" selected="0">
            <x v="847"/>
          </reference>
          <reference field="4" count="1" selected="0">
            <x v="850"/>
          </reference>
          <reference field="5" count="1">
            <x v="844"/>
          </reference>
        </references>
      </pivotArea>
    </format>
    <format dxfId="655">
      <pivotArea dataOnly="0" labelOnly="1" fieldPosition="0">
        <references count="6">
          <reference field="0" count="1" selected="0">
            <x v="370"/>
          </reference>
          <reference field="1" count="1" selected="0">
            <x v="845"/>
          </reference>
          <reference field="2" count="1" selected="0">
            <x v="846"/>
          </reference>
          <reference field="3" count="1" selected="0">
            <x v="848"/>
          </reference>
          <reference field="4" count="1" selected="0">
            <x v="851"/>
          </reference>
          <reference field="5" count="1">
            <x v="845"/>
          </reference>
        </references>
      </pivotArea>
    </format>
    <format dxfId="654">
      <pivotArea dataOnly="0" labelOnly="1" fieldPosition="0">
        <references count="6">
          <reference field="0" count="1" selected="0">
            <x v="371"/>
          </reference>
          <reference field="1" count="1" selected="0">
            <x v="846"/>
          </reference>
          <reference field="2" count="1" selected="0">
            <x v="847"/>
          </reference>
          <reference field="3" count="1" selected="0">
            <x v="849"/>
          </reference>
          <reference field="4" count="1" selected="0">
            <x v="852"/>
          </reference>
          <reference field="5" count="1">
            <x v="846"/>
          </reference>
        </references>
      </pivotArea>
    </format>
    <format dxfId="653">
      <pivotArea dataOnly="0" labelOnly="1" fieldPosition="0">
        <references count="6">
          <reference field="0" count="1" selected="0">
            <x v="372"/>
          </reference>
          <reference field="1" count="1" selected="0">
            <x v="847"/>
          </reference>
          <reference field="2" count="1" selected="0">
            <x v="848"/>
          </reference>
          <reference field="3" count="1" selected="0">
            <x v="850"/>
          </reference>
          <reference field="4" count="1" selected="0">
            <x v="853"/>
          </reference>
          <reference field="5" count="1">
            <x v="847"/>
          </reference>
        </references>
      </pivotArea>
    </format>
    <format dxfId="652">
      <pivotArea dataOnly="0" labelOnly="1" fieldPosition="0">
        <references count="6">
          <reference field="0" count="1" selected="0">
            <x v="373"/>
          </reference>
          <reference field="1" count="1" selected="0">
            <x v="848"/>
          </reference>
          <reference field="2" count="1" selected="0">
            <x v="849"/>
          </reference>
          <reference field="3" count="1" selected="0">
            <x v="851"/>
          </reference>
          <reference field="4" count="1" selected="0">
            <x v="854"/>
          </reference>
          <reference field="5" count="1">
            <x v="848"/>
          </reference>
        </references>
      </pivotArea>
    </format>
    <format dxfId="651">
      <pivotArea dataOnly="0" labelOnly="1" fieldPosition="0">
        <references count="6">
          <reference field="0" count="1" selected="0">
            <x v="374"/>
          </reference>
          <reference field="1" count="1" selected="0">
            <x v="849"/>
          </reference>
          <reference field="2" count="1" selected="0">
            <x v="850"/>
          </reference>
          <reference field="3" count="1" selected="0">
            <x v="852"/>
          </reference>
          <reference field="4" count="1" selected="0">
            <x v="855"/>
          </reference>
          <reference field="5" count="1">
            <x v="849"/>
          </reference>
        </references>
      </pivotArea>
    </format>
    <format dxfId="650">
      <pivotArea dataOnly="0" labelOnly="1" fieldPosition="0">
        <references count="6">
          <reference field="0" count="1" selected="0">
            <x v="375"/>
          </reference>
          <reference field="1" count="1" selected="0">
            <x v="850"/>
          </reference>
          <reference field="2" count="1" selected="0">
            <x v="851"/>
          </reference>
          <reference field="3" count="1" selected="0">
            <x v="853"/>
          </reference>
          <reference field="4" count="1" selected="0">
            <x v="856"/>
          </reference>
          <reference field="5" count="1">
            <x v="850"/>
          </reference>
        </references>
      </pivotArea>
    </format>
    <format dxfId="649">
      <pivotArea dataOnly="0" labelOnly="1" fieldPosition="0">
        <references count="6">
          <reference field="0" count="1" selected="0">
            <x v="376"/>
          </reference>
          <reference field="1" count="1" selected="0">
            <x v="851"/>
          </reference>
          <reference field="2" count="1" selected="0">
            <x v="852"/>
          </reference>
          <reference field="3" count="1" selected="0">
            <x v="854"/>
          </reference>
          <reference field="4" count="1" selected="0">
            <x v="857"/>
          </reference>
          <reference field="5" count="1">
            <x v="851"/>
          </reference>
        </references>
      </pivotArea>
    </format>
    <format dxfId="648">
      <pivotArea dataOnly="0" labelOnly="1" fieldPosition="0">
        <references count="6">
          <reference field="0" count="1" selected="0">
            <x v="377"/>
          </reference>
          <reference field="1" count="1" selected="0">
            <x v="852"/>
          </reference>
          <reference field="2" count="1" selected="0">
            <x v="853"/>
          </reference>
          <reference field="3" count="1" selected="0">
            <x v="855"/>
          </reference>
          <reference field="4" count="1" selected="0">
            <x v="858"/>
          </reference>
          <reference field="5" count="1">
            <x v="852"/>
          </reference>
        </references>
      </pivotArea>
    </format>
    <format dxfId="647">
      <pivotArea dataOnly="0" labelOnly="1" fieldPosition="0">
        <references count="6">
          <reference field="0" count="1" selected="0">
            <x v="378"/>
          </reference>
          <reference field="1" count="1" selected="0">
            <x v="853"/>
          </reference>
          <reference field="2" count="1" selected="0">
            <x v="854"/>
          </reference>
          <reference field="3" count="1" selected="0">
            <x v="856"/>
          </reference>
          <reference field="4" count="1" selected="0">
            <x v="859"/>
          </reference>
          <reference field="5" count="1">
            <x v="853"/>
          </reference>
        </references>
      </pivotArea>
    </format>
    <format dxfId="646">
      <pivotArea dataOnly="0" labelOnly="1" fieldPosition="0">
        <references count="6">
          <reference field="0" count="1" selected="0">
            <x v="379"/>
          </reference>
          <reference field="1" count="1" selected="0">
            <x v="854"/>
          </reference>
          <reference field="2" count="1" selected="0">
            <x v="855"/>
          </reference>
          <reference field="3" count="1" selected="0">
            <x v="857"/>
          </reference>
          <reference field="4" count="1" selected="0">
            <x v="860"/>
          </reference>
          <reference field="5" count="1">
            <x v="854"/>
          </reference>
        </references>
      </pivotArea>
    </format>
    <format dxfId="645">
      <pivotArea dataOnly="0" labelOnly="1" fieldPosition="0">
        <references count="6">
          <reference field="0" count="1" selected="0">
            <x v="380"/>
          </reference>
          <reference field="1" count="1" selected="0">
            <x v="855"/>
          </reference>
          <reference field="2" count="1" selected="0">
            <x v="856"/>
          </reference>
          <reference field="3" count="1" selected="0">
            <x v="858"/>
          </reference>
          <reference field="4" count="1" selected="0">
            <x v="861"/>
          </reference>
          <reference field="5" count="1">
            <x v="855"/>
          </reference>
        </references>
      </pivotArea>
    </format>
    <format dxfId="644">
      <pivotArea dataOnly="0" labelOnly="1" fieldPosition="0">
        <references count="6">
          <reference field="0" count="1" selected="0">
            <x v="381"/>
          </reference>
          <reference field="1" count="1" selected="0">
            <x v="856"/>
          </reference>
          <reference field="2" count="1" selected="0">
            <x v="857"/>
          </reference>
          <reference field="3" count="1" selected="0">
            <x v="859"/>
          </reference>
          <reference field="4" count="1" selected="0">
            <x v="862"/>
          </reference>
          <reference field="5" count="1">
            <x v="856"/>
          </reference>
        </references>
      </pivotArea>
    </format>
    <format dxfId="643">
      <pivotArea dataOnly="0" labelOnly="1" fieldPosition="0">
        <references count="6">
          <reference field="0" count="1" selected="0">
            <x v="382"/>
          </reference>
          <reference field="1" count="1" selected="0">
            <x v="857"/>
          </reference>
          <reference field="2" count="1" selected="0">
            <x v="858"/>
          </reference>
          <reference field="3" count="1" selected="0">
            <x v="860"/>
          </reference>
          <reference field="4" count="1" selected="0">
            <x v="863"/>
          </reference>
          <reference field="5" count="1">
            <x v="857"/>
          </reference>
        </references>
      </pivotArea>
    </format>
    <format dxfId="642">
      <pivotArea dataOnly="0" labelOnly="1" fieldPosition="0">
        <references count="6">
          <reference field="0" count="1" selected="0">
            <x v="383"/>
          </reference>
          <reference field="1" count="1" selected="0">
            <x v="858"/>
          </reference>
          <reference field="2" count="1" selected="0">
            <x v="859"/>
          </reference>
          <reference field="3" count="1" selected="0">
            <x v="861"/>
          </reference>
          <reference field="4" count="1" selected="0">
            <x v="864"/>
          </reference>
          <reference field="5" count="1">
            <x v="858"/>
          </reference>
        </references>
      </pivotArea>
    </format>
    <format dxfId="641">
      <pivotArea dataOnly="0" labelOnly="1" fieldPosition="0">
        <references count="6">
          <reference field="0" count="1" selected="0">
            <x v="384"/>
          </reference>
          <reference field="1" count="1" selected="0">
            <x v="859"/>
          </reference>
          <reference field="2" count="1" selected="0">
            <x v="860"/>
          </reference>
          <reference field="3" count="1" selected="0">
            <x v="862"/>
          </reference>
          <reference field="4" count="1" selected="0">
            <x v="865"/>
          </reference>
          <reference field="5" count="1">
            <x v="859"/>
          </reference>
        </references>
      </pivotArea>
    </format>
    <format dxfId="640">
      <pivotArea dataOnly="0" labelOnly="1" fieldPosition="0">
        <references count="6">
          <reference field="0" count="1" selected="0">
            <x v="385"/>
          </reference>
          <reference field="1" count="1" selected="0">
            <x v="860"/>
          </reference>
          <reference field="2" count="1" selected="0">
            <x v="861"/>
          </reference>
          <reference field="3" count="1" selected="0">
            <x v="863"/>
          </reference>
          <reference field="4" count="1" selected="0">
            <x v="866"/>
          </reference>
          <reference field="5" count="1">
            <x v="860"/>
          </reference>
        </references>
      </pivotArea>
    </format>
    <format dxfId="639">
      <pivotArea dataOnly="0" labelOnly="1" fieldPosition="0">
        <references count="6">
          <reference field="0" count="1" selected="0">
            <x v="386"/>
          </reference>
          <reference field="1" count="1" selected="0">
            <x v="861"/>
          </reference>
          <reference field="2" count="1" selected="0">
            <x v="862"/>
          </reference>
          <reference field="3" count="1" selected="0">
            <x v="864"/>
          </reference>
          <reference field="4" count="1" selected="0">
            <x v="867"/>
          </reference>
          <reference field="5" count="1">
            <x v="861"/>
          </reference>
        </references>
      </pivotArea>
    </format>
    <format dxfId="638">
      <pivotArea dataOnly="0" labelOnly="1" fieldPosition="0">
        <references count="6">
          <reference field="0" count="1" selected="0">
            <x v="387"/>
          </reference>
          <reference field="1" count="1" selected="0">
            <x v="862"/>
          </reference>
          <reference field="2" count="1" selected="0">
            <x v="863"/>
          </reference>
          <reference field="3" count="1" selected="0">
            <x v="865"/>
          </reference>
          <reference field="4" count="1" selected="0">
            <x v="868"/>
          </reference>
          <reference field="5" count="1">
            <x v="862"/>
          </reference>
        </references>
      </pivotArea>
    </format>
    <format dxfId="637">
      <pivotArea dataOnly="0" labelOnly="1" fieldPosition="0">
        <references count="6">
          <reference field="0" count="1" selected="0">
            <x v="388"/>
          </reference>
          <reference field="1" count="1" selected="0">
            <x v="863"/>
          </reference>
          <reference field="2" count="1" selected="0">
            <x v="864"/>
          </reference>
          <reference field="3" count="1" selected="0">
            <x v="866"/>
          </reference>
          <reference field="4" count="1" selected="0">
            <x v="869"/>
          </reference>
          <reference field="5" count="1">
            <x v="863"/>
          </reference>
        </references>
      </pivotArea>
    </format>
    <format dxfId="636">
      <pivotArea dataOnly="0" labelOnly="1" fieldPosition="0">
        <references count="6">
          <reference field="0" count="1" selected="0">
            <x v="389"/>
          </reference>
          <reference field="1" count="1" selected="0">
            <x v="864"/>
          </reference>
          <reference field="2" count="1" selected="0">
            <x v="865"/>
          </reference>
          <reference field="3" count="1" selected="0">
            <x v="867"/>
          </reference>
          <reference field="4" count="1" selected="0">
            <x v="870"/>
          </reference>
          <reference field="5" count="1">
            <x v="864"/>
          </reference>
        </references>
      </pivotArea>
    </format>
    <format dxfId="635">
      <pivotArea dataOnly="0" labelOnly="1" fieldPosition="0">
        <references count="6">
          <reference field="0" count="1" selected="0">
            <x v="390"/>
          </reference>
          <reference field="1" count="1" selected="0">
            <x v="865"/>
          </reference>
          <reference field="2" count="1" selected="0">
            <x v="866"/>
          </reference>
          <reference field="3" count="1" selected="0">
            <x v="868"/>
          </reference>
          <reference field="4" count="1" selected="0">
            <x v="871"/>
          </reference>
          <reference field="5" count="1">
            <x v="865"/>
          </reference>
        </references>
      </pivotArea>
    </format>
    <format dxfId="634">
      <pivotArea dataOnly="0" labelOnly="1" fieldPosition="0">
        <references count="6">
          <reference field="0" count="1" selected="0">
            <x v="391"/>
          </reference>
          <reference field="1" count="1" selected="0">
            <x v="866"/>
          </reference>
          <reference field="2" count="1" selected="0">
            <x v="867"/>
          </reference>
          <reference field="3" count="1" selected="0">
            <x v="869"/>
          </reference>
          <reference field="4" count="1" selected="0">
            <x v="872"/>
          </reference>
          <reference field="5" count="1">
            <x v="866"/>
          </reference>
        </references>
      </pivotArea>
    </format>
    <format dxfId="633">
      <pivotArea dataOnly="0" labelOnly="1" fieldPosition="0">
        <references count="6">
          <reference field="0" count="1" selected="0">
            <x v="392"/>
          </reference>
          <reference field="1" count="1" selected="0">
            <x v="867"/>
          </reference>
          <reference field="2" count="1" selected="0">
            <x v="868"/>
          </reference>
          <reference field="3" count="1" selected="0">
            <x v="870"/>
          </reference>
          <reference field="4" count="1" selected="0">
            <x v="873"/>
          </reference>
          <reference field="5" count="1">
            <x v="867"/>
          </reference>
        </references>
      </pivotArea>
    </format>
    <format dxfId="632">
      <pivotArea dataOnly="0" labelOnly="1" fieldPosition="0">
        <references count="6">
          <reference field="0" count="1" selected="0">
            <x v="393"/>
          </reference>
          <reference field="1" count="1" selected="0">
            <x v="868"/>
          </reference>
          <reference field="2" count="1" selected="0">
            <x v="869"/>
          </reference>
          <reference field="3" count="1" selected="0">
            <x v="871"/>
          </reference>
          <reference field="4" count="1" selected="0">
            <x v="874"/>
          </reference>
          <reference field="5" count="1">
            <x v="868"/>
          </reference>
        </references>
      </pivotArea>
    </format>
    <format dxfId="631">
      <pivotArea dataOnly="0" labelOnly="1" fieldPosition="0">
        <references count="6">
          <reference field="0" count="1" selected="0">
            <x v="394"/>
          </reference>
          <reference field="1" count="1" selected="0">
            <x v="869"/>
          </reference>
          <reference field="2" count="1" selected="0">
            <x v="870"/>
          </reference>
          <reference field="3" count="1" selected="0">
            <x v="872"/>
          </reference>
          <reference field="4" count="1" selected="0">
            <x v="875"/>
          </reference>
          <reference field="5" count="1">
            <x v="869"/>
          </reference>
        </references>
      </pivotArea>
    </format>
    <format dxfId="630">
      <pivotArea dataOnly="0" labelOnly="1" fieldPosition="0">
        <references count="6">
          <reference field="0" count="1" selected="0">
            <x v="395"/>
          </reference>
          <reference field="1" count="1" selected="0">
            <x v="870"/>
          </reference>
          <reference field="2" count="1" selected="0">
            <x v="871"/>
          </reference>
          <reference field="3" count="1" selected="0">
            <x v="873"/>
          </reference>
          <reference field="4" count="1" selected="0">
            <x v="876"/>
          </reference>
          <reference field="5" count="1">
            <x v="870"/>
          </reference>
        </references>
      </pivotArea>
    </format>
    <format dxfId="629">
      <pivotArea dataOnly="0" labelOnly="1" fieldPosition="0">
        <references count="6">
          <reference field="0" count="1" selected="0">
            <x v="396"/>
          </reference>
          <reference field="1" count="1" selected="0">
            <x v="871"/>
          </reference>
          <reference field="2" count="1" selected="0">
            <x v="872"/>
          </reference>
          <reference field="3" count="1" selected="0">
            <x v="874"/>
          </reference>
          <reference field="4" count="1" selected="0">
            <x v="877"/>
          </reference>
          <reference field="5" count="1">
            <x v="871"/>
          </reference>
        </references>
      </pivotArea>
    </format>
    <format dxfId="628">
      <pivotArea dataOnly="0" labelOnly="1" fieldPosition="0">
        <references count="6">
          <reference field="0" count="1" selected="0">
            <x v="397"/>
          </reference>
          <reference field="1" count="1" selected="0">
            <x v="872"/>
          </reference>
          <reference field="2" count="1" selected="0">
            <x v="873"/>
          </reference>
          <reference field="3" count="1" selected="0">
            <x v="875"/>
          </reference>
          <reference field="4" count="1" selected="0">
            <x v="878"/>
          </reference>
          <reference field="5" count="1">
            <x v="872"/>
          </reference>
        </references>
      </pivotArea>
    </format>
    <format dxfId="627">
      <pivotArea dataOnly="0" labelOnly="1" fieldPosition="0">
        <references count="6">
          <reference field="0" count="1" selected="0">
            <x v="398"/>
          </reference>
          <reference field="1" count="1" selected="0">
            <x v="873"/>
          </reference>
          <reference field="2" count="1" selected="0">
            <x v="874"/>
          </reference>
          <reference field="3" count="1" selected="0">
            <x v="876"/>
          </reference>
          <reference field="4" count="1" selected="0">
            <x v="879"/>
          </reference>
          <reference field="5" count="1">
            <x v="873"/>
          </reference>
        </references>
      </pivotArea>
    </format>
    <format dxfId="626">
      <pivotArea dataOnly="0" labelOnly="1" fieldPosition="0">
        <references count="6">
          <reference field="0" count="1" selected="0">
            <x v="399"/>
          </reference>
          <reference field="1" count="1" selected="0">
            <x v="874"/>
          </reference>
          <reference field="2" count="1" selected="0">
            <x v="875"/>
          </reference>
          <reference field="3" count="1" selected="0">
            <x v="877"/>
          </reference>
          <reference field="4" count="1" selected="0">
            <x v="880"/>
          </reference>
          <reference field="5" count="1">
            <x v="874"/>
          </reference>
        </references>
      </pivotArea>
    </format>
    <format dxfId="625">
      <pivotArea dataOnly="0" labelOnly="1" fieldPosition="0">
        <references count="6">
          <reference field="0" count="1" selected="0">
            <x v="400"/>
          </reference>
          <reference field="1" count="1" selected="0">
            <x v="875"/>
          </reference>
          <reference field="2" count="1" selected="0">
            <x v="876"/>
          </reference>
          <reference field="3" count="1" selected="0">
            <x v="878"/>
          </reference>
          <reference field="4" count="1" selected="0">
            <x v="881"/>
          </reference>
          <reference field="5" count="1">
            <x v="875"/>
          </reference>
        </references>
      </pivotArea>
    </format>
    <format dxfId="624">
      <pivotArea dataOnly="0" labelOnly="1" fieldPosition="0">
        <references count="6">
          <reference field="0" count="1" selected="0">
            <x v="401"/>
          </reference>
          <reference field="1" count="1" selected="0">
            <x v="876"/>
          </reference>
          <reference field="2" count="1" selected="0">
            <x v="877"/>
          </reference>
          <reference field="3" count="1" selected="0">
            <x v="879"/>
          </reference>
          <reference field="4" count="1" selected="0">
            <x v="882"/>
          </reference>
          <reference field="5" count="1">
            <x v="876"/>
          </reference>
        </references>
      </pivotArea>
    </format>
    <format dxfId="623">
      <pivotArea dataOnly="0" labelOnly="1" fieldPosition="0">
        <references count="6">
          <reference field="0" count="1" selected="0">
            <x v="402"/>
          </reference>
          <reference field="1" count="1" selected="0">
            <x v="877"/>
          </reference>
          <reference field="2" count="1" selected="0">
            <x v="878"/>
          </reference>
          <reference field="3" count="1" selected="0">
            <x v="880"/>
          </reference>
          <reference field="4" count="1" selected="0">
            <x v="883"/>
          </reference>
          <reference field="5" count="1">
            <x v="877"/>
          </reference>
        </references>
      </pivotArea>
    </format>
    <format dxfId="622">
      <pivotArea dataOnly="0" labelOnly="1" fieldPosition="0">
        <references count="6">
          <reference field="0" count="1" selected="0">
            <x v="403"/>
          </reference>
          <reference field="1" count="1" selected="0">
            <x v="878"/>
          </reference>
          <reference field="2" count="1" selected="0">
            <x v="879"/>
          </reference>
          <reference field="3" count="1" selected="0">
            <x v="881"/>
          </reference>
          <reference field="4" count="1" selected="0">
            <x v="884"/>
          </reference>
          <reference field="5" count="1">
            <x v="878"/>
          </reference>
        </references>
      </pivotArea>
    </format>
    <format dxfId="621">
      <pivotArea dataOnly="0" labelOnly="1" fieldPosition="0">
        <references count="6">
          <reference field="0" count="1" selected="0">
            <x v="404"/>
          </reference>
          <reference field="1" count="1" selected="0">
            <x v="879"/>
          </reference>
          <reference field="2" count="1" selected="0">
            <x v="880"/>
          </reference>
          <reference field="3" count="1" selected="0">
            <x v="882"/>
          </reference>
          <reference field="4" count="1" selected="0">
            <x v="885"/>
          </reference>
          <reference field="5" count="1">
            <x v="879"/>
          </reference>
        </references>
      </pivotArea>
    </format>
    <format dxfId="620">
      <pivotArea dataOnly="0" labelOnly="1" fieldPosition="0">
        <references count="6">
          <reference field="0" count="1" selected="0">
            <x v="405"/>
          </reference>
          <reference field="1" count="1" selected="0">
            <x v="880"/>
          </reference>
          <reference field="2" count="1" selected="0">
            <x v="881"/>
          </reference>
          <reference field="3" count="1" selected="0">
            <x v="883"/>
          </reference>
          <reference field="4" count="1" selected="0">
            <x v="886"/>
          </reference>
          <reference field="5" count="1">
            <x v="880"/>
          </reference>
        </references>
      </pivotArea>
    </format>
    <format dxfId="619">
      <pivotArea dataOnly="0" labelOnly="1" fieldPosition="0">
        <references count="6">
          <reference field="0" count="1" selected="0">
            <x v="406"/>
          </reference>
          <reference field="1" count="1" selected="0">
            <x v="881"/>
          </reference>
          <reference field="2" count="1" selected="0">
            <x v="882"/>
          </reference>
          <reference field="3" count="1" selected="0">
            <x v="884"/>
          </reference>
          <reference field="4" count="1" selected="0">
            <x v="887"/>
          </reference>
          <reference field="5" count="1">
            <x v="881"/>
          </reference>
        </references>
      </pivotArea>
    </format>
    <format dxfId="618">
      <pivotArea dataOnly="0" labelOnly="1" fieldPosition="0">
        <references count="6">
          <reference field="0" count="1" selected="0">
            <x v="407"/>
          </reference>
          <reference field="1" count="1" selected="0">
            <x v="882"/>
          </reference>
          <reference field="2" count="1" selected="0">
            <x v="883"/>
          </reference>
          <reference field="3" count="1" selected="0">
            <x v="885"/>
          </reference>
          <reference field="4" count="1" selected="0">
            <x v="888"/>
          </reference>
          <reference field="5" count="1">
            <x v="882"/>
          </reference>
        </references>
      </pivotArea>
    </format>
    <format dxfId="617">
      <pivotArea dataOnly="0" labelOnly="1" fieldPosition="0">
        <references count="6">
          <reference field="0" count="1" selected="0">
            <x v="408"/>
          </reference>
          <reference field="1" count="1" selected="0">
            <x v="883"/>
          </reference>
          <reference field="2" count="1" selected="0">
            <x v="884"/>
          </reference>
          <reference field="3" count="1" selected="0">
            <x v="886"/>
          </reference>
          <reference field="4" count="1" selected="0">
            <x v="889"/>
          </reference>
          <reference field="5" count="1">
            <x v="883"/>
          </reference>
        </references>
      </pivotArea>
    </format>
    <format dxfId="616">
      <pivotArea dataOnly="0" labelOnly="1" fieldPosition="0">
        <references count="6">
          <reference field="0" count="1" selected="0">
            <x v="409"/>
          </reference>
          <reference field="1" count="1" selected="0">
            <x v="884"/>
          </reference>
          <reference field="2" count="1" selected="0">
            <x v="885"/>
          </reference>
          <reference field="3" count="1" selected="0">
            <x v="887"/>
          </reference>
          <reference field="4" count="1" selected="0">
            <x v="890"/>
          </reference>
          <reference field="5" count="1">
            <x v="884"/>
          </reference>
        </references>
      </pivotArea>
    </format>
    <format dxfId="615">
      <pivotArea dataOnly="0" labelOnly="1" fieldPosition="0">
        <references count="6">
          <reference field="0" count="1" selected="0">
            <x v="410"/>
          </reference>
          <reference field="1" count="1" selected="0">
            <x v="885"/>
          </reference>
          <reference field="2" count="1" selected="0">
            <x v="886"/>
          </reference>
          <reference field="3" count="1" selected="0">
            <x v="888"/>
          </reference>
          <reference field="4" count="1" selected="0">
            <x v="891"/>
          </reference>
          <reference field="5" count="1">
            <x v="885"/>
          </reference>
        </references>
      </pivotArea>
    </format>
    <format dxfId="614">
      <pivotArea dataOnly="0" labelOnly="1" fieldPosition="0">
        <references count="6">
          <reference field="0" count="1" selected="0">
            <x v="411"/>
          </reference>
          <reference field="1" count="1" selected="0">
            <x v="886"/>
          </reference>
          <reference field="2" count="1" selected="0">
            <x v="887"/>
          </reference>
          <reference field="3" count="1" selected="0">
            <x v="889"/>
          </reference>
          <reference field="4" count="1" selected="0">
            <x v="892"/>
          </reference>
          <reference field="5" count="1">
            <x v="886"/>
          </reference>
        </references>
      </pivotArea>
    </format>
    <format dxfId="613">
      <pivotArea dataOnly="0" labelOnly="1" fieldPosition="0">
        <references count="6">
          <reference field="0" count="1" selected="0">
            <x v="412"/>
          </reference>
          <reference field="1" count="1" selected="0">
            <x v="887"/>
          </reference>
          <reference field="2" count="1" selected="0">
            <x v="888"/>
          </reference>
          <reference field="3" count="1" selected="0">
            <x v="890"/>
          </reference>
          <reference field="4" count="1" selected="0">
            <x v="893"/>
          </reference>
          <reference field="5" count="1">
            <x v="887"/>
          </reference>
        </references>
      </pivotArea>
    </format>
    <format dxfId="612">
      <pivotArea dataOnly="0" labelOnly="1" fieldPosition="0">
        <references count="6">
          <reference field="0" count="1" selected="0">
            <x v="413"/>
          </reference>
          <reference field="1" count="1" selected="0">
            <x v="888"/>
          </reference>
          <reference field="2" count="1" selected="0">
            <x v="889"/>
          </reference>
          <reference field="3" count="1" selected="0">
            <x v="891"/>
          </reference>
          <reference field="4" count="1" selected="0">
            <x v="894"/>
          </reference>
          <reference field="5" count="1">
            <x v="888"/>
          </reference>
        </references>
      </pivotArea>
    </format>
    <format dxfId="611">
      <pivotArea dataOnly="0" labelOnly="1" fieldPosition="0">
        <references count="6">
          <reference field="0" count="1" selected="0">
            <x v="414"/>
          </reference>
          <reference field="1" count="1" selected="0">
            <x v="889"/>
          </reference>
          <reference field="2" count="1" selected="0">
            <x v="890"/>
          </reference>
          <reference field="3" count="1" selected="0">
            <x v="892"/>
          </reference>
          <reference field="4" count="1" selected="0">
            <x v="895"/>
          </reference>
          <reference field="5" count="1">
            <x v="889"/>
          </reference>
        </references>
      </pivotArea>
    </format>
    <format dxfId="610">
      <pivotArea dataOnly="0" labelOnly="1" fieldPosition="0">
        <references count="6">
          <reference field="0" count="1" selected="0">
            <x v="415"/>
          </reference>
          <reference field="1" count="1" selected="0">
            <x v="890"/>
          </reference>
          <reference field="2" count="1" selected="0">
            <x v="891"/>
          </reference>
          <reference field="3" count="1" selected="0">
            <x v="893"/>
          </reference>
          <reference field="4" count="1" selected="0">
            <x v="896"/>
          </reference>
          <reference field="5" count="1">
            <x v="890"/>
          </reference>
        </references>
      </pivotArea>
    </format>
    <format dxfId="609">
      <pivotArea dataOnly="0" labelOnly="1" fieldPosition="0">
        <references count="6">
          <reference field="0" count="1" selected="0">
            <x v="416"/>
          </reference>
          <reference field="1" count="1" selected="0">
            <x v="891"/>
          </reference>
          <reference field="2" count="1" selected="0">
            <x v="892"/>
          </reference>
          <reference field="3" count="1" selected="0">
            <x v="894"/>
          </reference>
          <reference field="4" count="1" selected="0">
            <x v="897"/>
          </reference>
          <reference field="5" count="1">
            <x v="891"/>
          </reference>
        </references>
      </pivotArea>
    </format>
    <format dxfId="608">
      <pivotArea dataOnly="0" labelOnly="1" fieldPosition="0">
        <references count="6">
          <reference field="0" count="1" selected="0">
            <x v="417"/>
          </reference>
          <reference field="1" count="1" selected="0">
            <x v="892"/>
          </reference>
          <reference field="2" count="1" selected="0">
            <x v="893"/>
          </reference>
          <reference field="3" count="1" selected="0">
            <x v="895"/>
          </reference>
          <reference field="4" count="1" selected="0">
            <x v="898"/>
          </reference>
          <reference field="5" count="1">
            <x v="892"/>
          </reference>
        </references>
      </pivotArea>
    </format>
    <format dxfId="607">
      <pivotArea dataOnly="0" labelOnly="1" fieldPosition="0">
        <references count="6">
          <reference field="0" count="1" selected="0">
            <x v="418"/>
          </reference>
          <reference field="1" count="1" selected="0">
            <x v="893"/>
          </reference>
          <reference field="2" count="1" selected="0">
            <x v="894"/>
          </reference>
          <reference field="3" count="1" selected="0">
            <x v="896"/>
          </reference>
          <reference field="4" count="1" selected="0">
            <x v="899"/>
          </reference>
          <reference field="5" count="1">
            <x v="893"/>
          </reference>
        </references>
      </pivotArea>
    </format>
    <format dxfId="606">
      <pivotArea dataOnly="0" labelOnly="1" fieldPosition="0">
        <references count="6">
          <reference field="0" count="1" selected="0">
            <x v="419"/>
          </reference>
          <reference field="1" count="1" selected="0">
            <x v="894"/>
          </reference>
          <reference field="2" count="1" selected="0">
            <x v="895"/>
          </reference>
          <reference field="3" count="1" selected="0">
            <x v="897"/>
          </reference>
          <reference field="4" count="1" selected="0">
            <x v="900"/>
          </reference>
          <reference field="5" count="1">
            <x v="894"/>
          </reference>
        </references>
      </pivotArea>
    </format>
    <format dxfId="605">
      <pivotArea dataOnly="0" labelOnly="1" fieldPosition="0">
        <references count="6">
          <reference field="0" count="1" selected="0">
            <x v="420"/>
          </reference>
          <reference field="1" count="1" selected="0">
            <x v="895"/>
          </reference>
          <reference field="2" count="1" selected="0">
            <x v="896"/>
          </reference>
          <reference field="3" count="1" selected="0">
            <x v="898"/>
          </reference>
          <reference field="4" count="1" selected="0">
            <x v="901"/>
          </reference>
          <reference field="5" count="1">
            <x v="895"/>
          </reference>
        </references>
      </pivotArea>
    </format>
    <format dxfId="604">
      <pivotArea dataOnly="0" labelOnly="1" fieldPosition="0">
        <references count="6">
          <reference field="0" count="1" selected="0">
            <x v="421"/>
          </reference>
          <reference field="1" count="1" selected="0">
            <x v="896"/>
          </reference>
          <reference field="2" count="1" selected="0">
            <x v="897"/>
          </reference>
          <reference field="3" count="1" selected="0">
            <x v="899"/>
          </reference>
          <reference field="4" count="1" selected="0">
            <x v="902"/>
          </reference>
          <reference field="5" count="1">
            <x v="896"/>
          </reference>
        </references>
      </pivotArea>
    </format>
    <format dxfId="603">
      <pivotArea dataOnly="0" labelOnly="1" fieldPosition="0">
        <references count="6">
          <reference field="0" count="1" selected="0">
            <x v="422"/>
          </reference>
          <reference field="1" count="1" selected="0">
            <x v="897"/>
          </reference>
          <reference field="2" count="1" selected="0">
            <x v="898"/>
          </reference>
          <reference field="3" count="1" selected="0">
            <x v="900"/>
          </reference>
          <reference field="4" count="1" selected="0">
            <x v="903"/>
          </reference>
          <reference field="5" count="1">
            <x v="897"/>
          </reference>
        </references>
      </pivotArea>
    </format>
    <format dxfId="602">
      <pivotArea dataOnly="0" labelOnly="1" fieldPosition="0">
        <references count="6">
          <reference field="0" count="1" selected="0">
            <x v="423"/>
          </reference>
          <reference field="1" count="1" selected="0">
            <x v="898"/>
          </reference>
          <reference field="2" count="1" selected="0">
            <x v="899"/>
          </reference>
          <reference field="3" count="1" selected="0">
            <x v="901"/>
          </reference>
          <reference field="4" count="1" selected="0">
            <x v="904"/>
          </reference>
          <reference field="5" count="1">
            <x v="898"/>
          </reference>
        </references>
      </pivotArea>
    </format>
    <format dxfId="601">
      <pivotArea dataOnly="0" labelOnly="1" fieldPosition="0">
        <references count="6">
          <reference field="0" count="1" selected="0">
            <x v="424"/>
          </reference>
          <reference field="1" count="1" selected="0">
            <x v="899"/>
          </reference>
          <reference field="2" count="1" selected="0">
            <x v="900"/>
          </reference>
          <reference field="3" count="1" selected="0">
            <x v="902"/>
          </reference>
          <reference field="4" count="1" selected="0">
            <x v="905"/>
          </reference>
          <reference field="5" count="1">
            <x v="899"/>
          </reference>
        </references>
      </pivotArea>
    </format>
    <format dxfId="600">
      <pivotArea dataOnly="0" labelOnly="1" fieldPosition="0">
        <references count="6">
          <reference field="0" count="1" selected="0">
            <x v="425"/>
          </reference>
          <reference field="1" count="1" selected="0">
            <x v="900"/>
          </reference>
          <reference field="2" count="1" selected="0">
            <x v="901"/>
          </reference>
          <reference field="3" count="1" selected="0">
            <x v="903"/>
          </reference>
          <reference field="4" count="1" selected="0">
            <x v="906"/>
          </reference>
          <reference field="5" count="1">
            <x v="900"/>
          </reference>
        </references>
      </pivotArea>
    </format>
    <format dxfId="599">
      <pivotArea dataOnly="0" labelOnly="1" fieldPosition="0">
        <references count="6">
          <reference field="0" count="1" selected="0">
            <x v="426"/>
          </reference>
          <reference field="1" count="1" selected="0">
            <x v="901"/>
          </reference>
          <reference field="2" count="1" selected="0">
            <x v="902"/>
          </reference>
          <reference field="3" count="1" selected="0">
            <x v="904"/>
          </reference>
          <reference field="4" count="1" selected="0">
            <x v="907"/>
          </reference>
          <reference field="5" count="1">
            <x v="901"/>
          </reference>
        </references>
      </pivotArea>
    </format>
    <format dxfId="598">
      <pivotArea dataOnly="0" labelOnly="1" fieldPosition="0">
        <references count="6">
          <reference field="0" count="1" selected="0">
            <x v="427"/>
          </reference>
          <reference field="1" count="1" selected="0">
            <x v="902"/>
          </reference>
          <reference field="2" count="1" selected="0">
            <x v="903"/>
          </reference>
          <reference field="3" count="1" selected="0">
            <x v="905"/>
          </reference>
          <reference field="4" count="1" selected="0">
            <x v="908"/>
          </reference>
          <reference field="5" count="1">
            <x v="902"/>
          </reference>
        </references>
      </pivotArea>
    </format>
    <format dxfId="597">
      <pivotArea dataOnly="0" labelOnly="1" fieldPosition="0">
        <references count="6">
          <reference field="0" count="1" selected="0">
            <x v="428"/>
          </reference>
          <reference field="1" count="1" selected="0">
            <x v="903"/>
          </reference>
          <reference field="2" count="1" selected="0">
            <x v="904"/>
          </reference>
          <reference field="3" count="1" selected="0">
            <x v="906"/>
          </reference>
          <reference field="4" count="1" selected="0">
            <x v="909"/>
          </reference>
          <reference field="5" count="1">
            <x v="903"/>
          </reference>
        </references>
      </pivotArea>
    </format>
    <format dxfId="596">
      <pivotArea dataOnly="0" labelOnly="1" fieldPosition="0">
        <references count="6">
          <reference field="0" count="1" selected="0">
            <x v="429"/>
          </reference>
          <reference field="1" count="1" selected="0">
            <x v="904"/>
          </reference>
          <reference field="2" count="1" selected="0">
            <x v="905"/>
          </reference>
          <reference field="3" count="1" selected="0">
            <x v="907"/>
          </reference>
          <reference field="4" count="1" selected="0">
            <x v="910"/>
          </reference>
          <reference field="5" count="1">
            <x v="904"/>
          </reference>
        </references>
      </pivotArea>
    </format>
    <format dxfId="595">
      <pivotArea dataOnly="0" labelOnly="1" fieldPosition="0">
        <references count="6">
          <reference field="0" count="1" selected="0">
            <x v="430"/>
          </reference>
          <reference field="1" count="1" selected="0">
            <x v="905"/>
          </reference>
          <reference field="2" count="1" selected="0">
            <x v="906"/>
          </reference>
          <reference field="3" count="1" selected="0">
            <x v="908"/>
          </reference>
          <reference field="4" count="1" selected="0">
            <x v="911"/>
          </reference>
          <reference field="5" count="1">
            <x v="905"/>
          </reference>
        </references>
      </pivotArea>
    </format>
    <format dxfId="594">
      <pivotArea dataOnly="0" labelOnly="1" fieldPosition="0">
        <references count="6">
          <reference field="0" count="1" selected="0">
            <x v="431"/>
          </reference>
          <reference field="1" count="1" selected="0">
            <x v="906"/>
          </reference>
          <reference field="2" count="1" selected="0">
            <x v="907"/>
          </reference>
          <reference field="3" count="1" selected="0">
            <x v="909"/>
          </reference>
          <reference field="4" count="1" selected="0">
            <x v="912"/>
          </reference>
          <reference field="5" count="1">
            <x v="906"/>
          </reference>
        </references>
      </pivotArea>
    </format>
    <format dxfId="593">
      <pivotArea dataOnly="0" labelOnly="1" fieldPosition="0">
        <references count="6">
          <reference field="0" count="1" selected="0">
            <x v="432"/>
          </reference>
          <reference field="1" count="1" selected="0">
            <x v="907"/>
          </reference>
          <reference field="2" count="1" selected="0">
            <x v="908"/>
          </reference>
          <reference field="3" count="1" selected="0">
            <x v="910"/>
          </reference>
          <reference field="4" count="1" selected="0">
            <x v="913"/>
          </reference>
          <reference field="5" count="1">
            <x v="907"/>
          </reference>
        </references>
      </pivotArea>
    </format>
    <format dxfId="592">
      <pivotArea dataOnly="0" labelOnly="1" fieldPosition="0">
        <references count="6">
          <reference field="0" count="1" selected="0">
            <x v="433"/>
          </reference>
          <reference field="1" count="1" selected="0">
            <x v="908"/>
          </reference>
          <reference field="2" count="1" selected="0">
            <x v="909"/>
          </reference>
          <reference field="3" count="1" selected="0">
            <x v="911"/>
          </reference>
          <reference field="4" count="1" selected="0">
            <x v="914"/>
          </reference>
          <reference field="5" count="1">
            <x v="908"/>
          </reference>
        </references>
      </pivotArea>
    </format>
    <format dxfId="591">
      <pivotArea dataOnly="0" labelOnly="1" fieldPosition="0">
        <references count="6">
          <reference field="0" count="1" selected="0">
            <x v="434"/>
          </reference>
          <reference field="1" count="1" selected="0">
            <x v="909"/>
          </reference>
          <reference field="2" count="1" selected="0">
            <x v="910"/>
          </reference>
          <reference field="3" count="1" selected="0">
            <x v="912"/>
          </reference>
          <reference field="4" count="1" selected="0">
            <x v="915"/>
          </reference>
          <reference field="5" count="1">
            <x v="909"/>
          </reference>
        </references>
      </pivotArea>
    </format>
    <format dxfId="590">
      <pivotArea dataOnly="0" labelOnly="1" fieldPosition="0">
        <references count="6">
          <reference field="0" count="1" selected="0">
            <x v="435"/>
          </reference>
          <reference field="1" count="1" selected="0">
            <x v="910"/>
          </reference>
          <reference field="2" count="1" selected="0">
            <x v="911"/>
          </reference>
          <reference field="3" count="1" selected="0">
            <x v="913"/>
          </reference>
          <reference field="4" count="1" selected="0">
            <x v="916"/>
          </reference>
          <reference field="5" count="1">
            <x v="910"/>
          </reference>
        </references>
      </pivotArea>
    </format>
    <format dxfId="589">
      <pivotArea dataOnly="0" labelOnly="1" fieldPosition="0">
        <references count="6">
          <reference field="0" count="1" selected="0">
            <x v="436"/>
          </reference>
          <reference field="1" count="1" selected="0">
            <x v="911"/>
          </reference>
          <reference field="2" count="1" selected="0">
            <x v="912"/>
          </reference>
          <reference field="3" count="1" selected="0">
            <x v="914"/>
          </reference>
          <reference field="4" count="1" selected="0">
            <x v="917"/>
          </reference>
          <reference field="5" count="1">
            <x v="911"/>
          </reference>
        </references>
      </pivotArea>
    </format>
    <format dxfId="588">
      <pivotArea dataOnly="0" labelOnly="1" fieldPosition="0">
        <references count="6">
          <reference field="0" count="1" selected="0">
            <x v="437"/>
          </reference>
          <reference field="1" count="1" selected="0">
            <x v="912"/>
          </reference>
          <reference field="2" count="1" selected="0">
            <x v="913"/>
          </reference>
          <reference field="3" count="1" selected="0">
            <x v="915"/>
          </reference>
          <reference field="4" count="1" selected="0">
            <x v="918"/>
          </reference>
          <reference field="5" count="1">
            <x v="912"/>
          </reference>
        </references>
      </pivotArea>
    </format>
    <format dxfId="587">
      <pivotArea dataOnly="0" labelOnly="1" fieldPosition="0">
        <references count="6">
          <reference field="0" count="1" selected="0">
            <x v="438"/>
          </reference>
          <reference field="1" count="1" selected="0">
            <x v="913"/>
          </reference>
          <reference field="2" count="1" selected="0">
            <x v="914"/>
          </reference>
          <reference field="3" count="1" selected="0">
            <x v="916"/>
          </reference>
          <reference field="4" count="1" selected="0">
            <x v="919"/>
          </reference>
          <reference field="5" count="1">
            <x v="913"/>
          </reference>
        </references>
      </pivotArea>
    </format>
    <format dxfId="586">
      <pivotArea dataOnly="0" labelOnly="1" fieldPosition="0">
        <references count="6">
          <reference field="0" count="1" selected="0">
            <x v="439"/>
          </reference>
          <reference field="1" count="1" selected="0">
            <x v="914"/>
          </reference>
          <reference field="2" count="1" selected="0">
            <x v="915"/>
          </reference>
          <reference field="3" count="1" selected="0">
            <x v="917"/>
          </reference>
          <reference field="4" count="1" selected="0">
            <x v="920"/>
          </reference>
          <reference field="5" count="1">
            <x v="914"/>
          </reference>
        </references>
      </pivotArea>
    </format>
    <format dxfId="585">
      <pivotArea dataOnly="0" labelOnly="1" fieldPosition="0">
        <references count="6">
          <reference field="0" count="1" selected="0">
            <x v="440"/>
          </reference>
          <reference field="1" count="1" selected="0">
            <x v="915"/>
          </reference>
          <reference field="2" count="1" selected="0">
            <x v="916"/>
          </reference>
          <reference field="3" count="1" selected="0">
            <x v="918"/>
          </reference>
          <reference field="4" count="1" selected="0">
            <x v="921"/>
          </reference>
          <reference field="5" count="1">
            <x v="915"/>
          </reference>
        </references>
      </pivotArea>
    </format>
    <format dxfId="584">
      <pivotArea dataOnly="0" labelOnly="1" fieldPosition="0">
        <references count="6">
          <reference field="0" count="1" selected="0">
            <x v="441"/>
          </reference>
          <reference field="1" count="1" selected="0">
            <x v="916"/>
          </reference>
          <reference field="2" count="1" selected="0">
            <x v="917"/>
          </reference>
          <reference field="3" count="1" selected="0">
            <x v="919"/>
          </reference>
          <reference field="4" count="1" selected="0">
            <x v="922"/>
          </reference>
          <reference field="5" count="1">
            <x v="916"/>
          </reference>
        </references>
      </pivotArea>
    </format>
    <format dxfId="583">
      <pivotArea dataOnly="0" labelOnly="1" fieldPosition="0">
        <references count="6">
          <reference field="0" count="1" selected="0">
            <x v="442"/>
          </reference>
          <reference field="1" count="1" selected="0">
            <x v="917"/>
          </reference>
          <reference field="2" count="1" selected="0">
            <x v="918"/>
          </reference>
          <reference field="3" count="1" selected="0">
            <x v="920"/>
          </reference>
          <reference field="4" count="1" selected="0">
            <x v="923"/>
          </reference>
          <reference field="5" count="1">
            <x v="917"/>
          </reference>
        </references>
      </pivotArea>
    </format>
    <format dxfId="582">
      <pivotArea dataOnly="0" labelOnly="1" fieldPosition="0">
        <references count="6">
          <reference field="0" count="1" selected="0">
            <x v="443"/>
          </reference>
          <reference field="1" count="1" selected="0">
            <x v="918"/>
          </reference>
          <reference field="2" count="1" selected="0">
            <x v="919"/>
          </reference>
          <reference field="3" count="1" selected="0">
            <x v="921"/>
          </reference>
          <reference field="4" count="1" selected="0">
            <x v="924"/>
          </reference>
          <reference field="5" count="1">
            <x v="918"/>
          </reference>
        </references>
      </pivotArea>
    </format>
    <format dxfId="581">
      <pivotArea dataOnly="0" labelOnly="1" fieldPosition="0">
        <references count="6">
          <reference field="0" count="1" selected="0">
            <x v="444"/>
          </reference>
          <reference field="1" count="1" selected="0">
            <x v="919"/>
          </reference>
          <reference field="2" count="1" selected="0">
            <x v="920"/>
          </reference>
          <reference field="3" count="1" selected="0">
            <x v="922"/>
          </reference>
          <reference field="4" count="1" selected="0">
            <x v="925"/>
          </reference>
          <reference field="5" count="1">
            <x v="919"/>
          </reference>
        </references>
      </pivotArea>
    </format>
    <format dxfId="580">
      <pivotArea dataOnly="0" labelOnly="1" fieldPosition="0">
        <references count="6">
          <reference field="0" count="1" selected="0">
            <x v="445"/>
          </reference>
          <reference field="1" count="1" selected="0">
            <x v="920"/>
          </reference>
          <reference field="2" count="1" selected="0">
            <x v="921"/>
          </reference>
          <reference field="3" count="1" selected="0">
            <x v="923"/>
          </reference>
          <reference field="4" count="1" selected="0">
            <x v="926"/>
          </reference>
          <reference field="5" count="1">
            <x v="920"/>
          </reference>
        </references>
      </pivotArea>
    </format>
    <format dxfId="579">
      <pivotArea dataOnly="0" labelOnly="1" fieldPosition="0">
        <references count="6">
          <reference field="0" count="1" selected="0">
            <x v="446"/>
          </reference>
          <reference field="1" count="1" selected="0">
            <x v="921"/>
          </reference>
          <reference field="2" count="1" selected="0">
            <x v="922"/>
          </reference>
          <reference field="3" count="1" selected="0">
            <x v="924"/>
          </reference>
          <reference field="4" count="1" selected="0">
            <x v="927"/>
          </reference>
          <reference field="5" count="1">
            <x v="921"/>
          </reference>
        </references>
      </pivotArea>
    </format>
    <format dxfId="578">
      <pivotArea dataOnly="0" labelOnly="1" fieldPosition="0">
        <references count="6">
          <reference field="0" count="1" selected="0">
            <x v="447"/>
          </reference>
          <reference field="1" count="1" selected="0">
            <x v="922"/>
          </reference>
          <reference field="2" count="1" selected="0">
            <x v="923"/>
          </reference>
          <reference field="3" count="1" selected="0">
            <x v="925"/>
          </reference>
          <reference field="4" count="1" selected="0">
            <x v="928"/>
          </reference>
          <reference field="5" count="1">
            <x v="922"/>
          </reference>
        </references>
      </pivotArea>
    </format>
    <format dxfId="577">
      <pivotArea dataOnly="0" labelOnly="1" fieldPosition="0">
        <references count="6">
          <reference field="0" count="1" selected="0">
            <x v="448"/>
          </reference>
          <reference field="1" count="1" selected="0">
            <x v="923"/>
          </reference>
          <reference field="2" count="1" selected="0">
            <x v="924"/>
          </reference>
          <reference field="3" count="1" selected="0">
            <x v="926"/>
          </reference>
          <reference field="4" count="1" selected="0">
            <x v="929"/>
          </reference>
          <reference field="5" count="1">
            <x v="923"/>
          </reference>
        </references>
      </pivotArea>
    </format>
    <format dxfId="576">
      <pivotArea dataOnly="0" labelOnly="1" fieldPosition="0">
        <references count="6">
          <reference field="0" count="1" selected="0">
            <x v="449"/>
          </reference>
          <reference field="1" count="1" selected="0">
            <x v="924"/>
          </reference>
          <reference field="2" count="1" selected="0">
            <x v="925"/>
          </reference>
          <reference field="3" count="1" selected="0">
            <x v="927"/>
          </reference>
          <reference field="4" count="1" selected="0">
            <x v="930"/>
          </reference>
          <reference field="5" count="1">
            <x v="924"/>
          </reference>
        </references>
      </pivotArea>
    </format>
    <format dxfId="575">
      <pivotArea dataOnly="0" labelOnly="1" fieldPosition="0">
        <references count="6">
          <reference field="0" count="1" selected="0">
            <x v="450"/>
          </reference>
          <reference field="1" count="1" selected="0">
            <x v="925"/>
          </reference>
          <reference field="2" count="1" selected="0">
            <x v="926"/>
          </reference>
          <reference field="3" count="1" selected="0">
            <x v="928"/>
          </reference>
          <reference field="4" count="1" selected="0">
            <x v="931"/>
          </reference>
          <reference field="5" count="1">
            <x v="925"/>
          </reference>
        </references>
      </pivotArea>
    </format>
    <format dxfId="574">
      <pivotArea dataOnly="0" labelOnly="1" fieldPosition="0">
        <references count="6">
          <reference field="0" count="1" selected="0">
            <x v="451"/>
          </reference>
          <reference field="1" count="1" selected="0">
            <x v="926"/>
          </reference>
          <reference field="2" count="1" selected="0">
            <x v="927"/>
          </reference>
          <reference field="3" count="1" selected="0">
            <x v="929"/>
          </reference>
          <reference field="4" count="1" selected="0">
            <x v="932"/>
          </reference>
          <reference field="5" count="1">
            <x v="926"/>
          </reference>
        </references>
      </pivotArea>
    </format>
    <format dxfId="573">
      <pivotArea dataOnly="0" labelOnly="1" fieldPosition="0">
        <references count="6">
          <reference field="0" count="1" selected="0">
            <x v="452"/>
          </reference>
          <reference field="1" count="1" selected="0">
            <x v="927"/>
          </reference>
          <reference field="2" count="1" selected="0">
            <x v="928"/>
          </reference>
          <reference field="3" count="1" selected="0">
            <x v="930"/>
          </reference>
          <reference field="4" count="1" selected="0">
            <x v="933"/>
          </reference>
          <reference field="5" count="1">
            <x v="927"/>
          </reference>
        </references>
      </pivotArea>
    </format>
    <format dxfId="572">
      <pivotArea dataOnly="0" labelOnly="1" fieldPosition="0">
        <references count="6">
          <reference field="0" count="1" selected="0">
            <x v="453"/>
          </reference>
          <reference field="1" count="1" selected="0">
            <x v="928"/>
          </reference>
          <reference field="2" count="1" selected="0">
            <x v="929"/>
          </reference>
          <reference field="3" count="1" selected="0">
            <x v="931"/>
          </reference>
          <reference field="4" count="1" selected="0">
            <x v="934"/>
          </reference>
          <reference field="5" count="1">
            <x v="928"/>
          </reference>
        </references>
      </pivotArea>
    </format>
    <format dxfId="571">
      <pivotArea dataOnly="0" labelOnly="1" fieldPosition="0">
        <references count="6">
          <reference field="0" count="1" selected="0">
            <x v="454"/>
          </reference>
          <reference field="1" count="1" selected="0">
            <x v="929"/>
          </reference>
          <reference field="2" count="1" selected="0">
            <x v="930"/>
          </reference>
          <reference field="3" count="1" selected="0">
            <x v="932"/>
          </reference>
          <reference field="4" count="1" selected="0">
            <x v="935"/>
          </reference>
          <reference field="5" count="1">
            <x v="929"/>
          </reference>
        </references>
      </pivotArea>
    </format>
    <format dxfId="570">
      <pivotArea dataOnly="0" labelOnly="1" fieldPosition="0">
        <references count="6">
          <reference field="0" count="1" selected="0">
            <x v="455"/>
          </reference>
          <reference field="1" count="1" selected="0">
            <x v="930"/>
          </reference>
          <reference field="2" count="1" selected="0">
            <x v="931"/>
          </reference>
          <reference field="3" count="1" selected="0">
            <x v="933"/>
          </reference>
          <reference field="4" count="1" selected="0">
            <x v="936"/>
          </reference>
          <reference field="5" count="1">
            <x v="930"/>
          </reference>
        </references>
      </pivotArea>
    </format>
    <format dxfId="569">
      <pivotArea dataOnly="0" labelOnly="1" fieldPosition="0">
        <references count="6">
          <reference field="0" count="1" selected="0">
            <x v="456"/>
          </reference>
          <reference field="1" count="1" selected="0">
            <x v="931"/>
          </reference>
          <reference field="2" count="1" selected="0">
            <x v="932"/>
          </reference>
          <reference field="3" count="1" selected="0">
            <x v="934"/>
          </reference>
          <reference field="4" count="1" selected="0">
            <x v="937"/>
          </reference>
          <reference field="5" count="1">
            <x v="931"/>
          </reference>
        </references>
      </pivotArea>
    </format>
    <format dxfId="568">
      <pivotArea dataOnly="0" labelOnly="1" fieldPosition="0">
        <references count="6">
          <reference field="0" count="1" selected="0">
            <x v="457"/>
          </reference>
          <reference field="1" count="1" selected="0">
            <x v="932"/>
          </reference>
          <reference field="2" count="1" selected="0">
            <x v="933"/>
          </reference>
          <reference field="3" count="1" selected="0">
            <x v="935"/>
          </reference>
          <reference field="4" count="1" selected="0">
            <x v="938"/>
          </reference>
          <reference field="5" count="1">
            <x v="932"/>
          </reference>
        </references>
      </pivotArea>
    </format>
    <format dxfId="567">
      <pivotArea dataOnly="0" labelOnly="1" fieldPosition="0">
        <references count="6">
          <reference field="0" count="1" selected="0">
            <x v="458"/>
          </reference>
          <reference field="1" count="1" selected="0">
            <x v="933"/>
          </reference>
          <reference field="2" count="1" selected="0">
            <x v="934"/>
          </reference>
          <reference field="3" count="1" selected="0">
            <x v="936"/>
          </reference>
          <reference field="4" count="1" selected="0">
            <x v="939"/>
          </reference>
          <reference field="5" count="1">
            <x v="933"/>
          </reference>
        </references>
      </pivotArea>
    </format>
    <format dxfId="566">
      <pivotArea dataOnly="0" labelOnly="1" fieldPosition="0">
        <references count="6">
          <reference field="0" count="1" selected="0">
            <x v="459"/>
          </reference>
          <reference field="1" count="1" selected="0">
            <x v="934"/>
          </reference>
          <reference field="2" count="1" selected="0">
            <x v="935"/>
          </reference>
          <reference field="3" count="1" selected="0">
            <x v="937"/>
          </reference>
          <reference field="4" count="1" selected="0">
            <x v="940"/>
          </reference>
          <reference field="5" count="1">
            <x v="934"/>
          </reference>
        </references>
      </pivotArea>
    </format>
    <format dxfId="565">
      <pivotArea dataOnly="0" labelOnly="1" fieldPosition="0">
        <references count="6">
          <reference field="0" count="1" selected="0">
            <x v="460"/>
          </reference>
          <reference field="1" count="1" selected="0">
            <x v="935"/>
          </reference>
          <reference field="2" count="1" selected="0">
            <x v="936"/>
          </reference>
          <reference field="3" count="1" selected="0">
            <x v="938"/>
          </reference>
          <reference field="4" count="1" selected="0">
            <x v="941"/>
          </reference>
          <reference field="5" count="1">
            <x v="935"/>
          </reference>
        </references>
      </pivotArea>
    </format>
    <format dxfId="564">
      <pivotArea dataOnly="0" labelOnly="1" fieldPosition="0">
        <references count="6">
          <reference field="0" count="1" selected="0">
            <x v="461"/>
          </reference>
          <reference field="1" count="1" selected="0">
            <x v="936"/>
          </reference>
          <reference field="2" count="1" selected="0">
            <x v="937"/>
          </reference>
          <reference field="3" count="1" selected="0">
            <x v="939"/>
          </reference>
          <reference field="4" count="1" selected="0">
            <x v="942"/>
          </reference>
          <reference field="5" count="1">
            <x v="936"/>
          </reference>
        </references>
      </pivotArea>
    </format>
    <format dxfId="563">
      <pivotArea dataOnly="0" labelOnly="1" fieldPosition="0">
        <references count="6">
          <reference field="0" count="1" selected="0">
            <x v="462"/>
          </reference>
          <reference field="1" count="1" selected="0">
            <x v="937"/>
          </reference>
          <reference field="2" count="1" selected="0">
            <x v="938"/>
          </reference>
          <reference field="3" count="1" selected="0">
            <x v="940"/>
          </reference>
          <reference field="4" count="1" selected="0">
            <x v="943"/>
          </reference>
          <reference field="5" count="1">
            <x v="937"/>
          </reference>
        </references>
      </pivotArea>
    </format>
    <format dxfId="562">
      <pivotArea dataOnly="0" labelOnly="1" fieldPosition="0">
        <references count="6">
          <reference field="0" count="1" selected="0">
            <x v="463"/>
          </reference>
          <reference field="1" count="1" selected="0">
            <x v="938"/>
          </reference>
          <reference field="2" count="1" selected="0">
            <x v="939"/>
          </reference>
          <reference field="3" count="1" selected="0">
            <x v="941"/>
          </reference>
          <reference field="4" count="1" selected="0">
            <x v="944"/>
          </reference>
          <reference field="5" count="1">
            <x v="938"/>
          </reference>
        </references>
      </pivotArea>
    </format>
    <format dxfId="561">
      <pivotArea dataOnly="0" labelOnly="1" fieldPosition="0">
        <references count="6">
          <reference field="0" count="1" selected="0">
            <x v="464"/>
          </reference>
          <reference field="1" count="1" selected="0">
            <x v="939"/>
          </reference>
          <reference field="2" count="1" selected="0">
            <x v="940"/>
          </reference>
          <reference field="3" count="1" selected="0">
            <x v="942"/>
          </reference>
          <reference field="4" count="1" selected="0">
            <x v="945"/>
          </reference>
          <reference field="5" count="1">
            <x v="939"/>
          </reference>
        </references>
      </pivotArea>
    </format>
    <format dxfId="560">
      <pivotArea dataOnly="0" labelOnly="1" fieldPosition="0">
        <references count="6">
          <reference field="0" count="1" selected="0">
            <x v="465"/>
          </reference>
          <reference field="1" count="1" selected="0">
            <x v="940"/>
          </reference>
          <reference field="2" count="1" selected="0">
            <x v="941"/>
          </reference>
          <reference field="3" count="1" selected="0">
            <x v="943"/>
          </reference>
          <reference field="4" count="1" selected="0">
            <x v="946"/>
          </reference>
          <reference field="5" count="1">
            <x v="940"/>
          </reference>
        </references>
      </pivotArea>
    </format>
    <format dxfId="559">
      <pivotArea dataOnly="0" labelOnly="1" fieldPosition="0">
        <references count="6">
          <reference field="0" count="1" selected="0">
            <x v="466"/>
          </reference>
          <reference field="1" count="1" selected="0">
            <x v="941"/>
          </reference>
          <reference field="2" count="1" selected="0">
            <x v="942"/>
          </reference>
          <reference field="3" count="1" selected="0">
            <x v="944"/>
          </reference>
          <reference field="4" count="1" selected="0">
            <x v="947"/>
          </reference>
          <reference field="5" count="1">
            <x v="941"/>
          </reference>
        </references>
      </pivotArea>
    </format>
    <format dxfId="558">
      <pivotArea dataOnly="0" labelOnly="1" fieldPosition="0">
        <references count="6">
          <reference field="0" count="1" selected="0">
            <x v="467"/>
          </reference>
          <reference field="1" count="1" selected="0">
            <x v="942"/>
          </reference>
          <reference field="2" count="1" selected="0">
            <x v="943"/>
          </reference>
          <reference field="3" count="1" selected="0">
            <x v="945"/>
          </reference>
          <reference field="4" count="1" selected="0">
            <x v="948"/>
          </reference>
          <reference field="5" count="1">
            <x v="942"/>
          </reference>
        </references>
      </pivotArea>
    </format>
    <format dxfId="557">
      <pivotArea dataOnly="0" labelOnly="1" fieldPosition="0">
        <references count="6">
          <reference field="0" count="1" selected="0">
            <x v="468"/>
          </reference>
          <reference field="1" count="1" selected="0">
            <x v="943"/>
          </reference>
          <reference field="2" count="1" selected="0">
            <x v="944"/>
          </reference>
          <reference field="3" count="1" selected="0">
            <x v="946"/>
          </reference>
          <reference field="4" count="1" selected="0">
            <x v="949"/>
          </reference>
          <reference field="5" count="1">
            <x v="943"/>
          </reference>
        </references>
      </pivotArea>
    </format>
    <format dxfId="556">
      <pivotArea dataOnly="0" labelOnly="1" fieldPosition="0">
        <references count="6">
          <reference field="0" count="1" selected="0">
            <x v="469"/>
          </reference>
          <reference field="1" count="1" selected="0">
            <x v="944"/>
          </reference>
          <reference field="2" count="1" selected="0">
            <x v="945"/>
          </reference>
          <reference field="3" count="1" selected="0">
            <x v="947"/>
          </reference>
          <reference field="4" count="1" selected="0">
            <x v="950"/>
          </reference>
          <reference field="5" count="1">
            <x v="944"/>
          </reference>
        </references>
      </pivotArea>
    </format>
    <format dxfId="555">
      <pivotArea dataOnly="0" labelOnly="1" fieldPosition="0">
        <references count="6">
          <reference field="0" count="1" selected="0">
            <x v="470"/>
          </reference>
          <reference field="1" count="1" selected="0">
            <x v="945"/>
          </reference>
          <reference field="2" count="1" selected="0">
            <x v="946"/>
          </reference>
          <reference field="3" count="1" selected="0">
            <x v="948"/>
          </reference>
          <reference field="4" count="1" selected="0">
            <x v="951"/>
          </reference>
          <reference field="5" count="1">
            <x v="945"/>
          </reference>
        </references>
      </pivotArea>
    </format>
    <format dxfId="554">
      <pivotArea dataOnly="0" labelOnly="1" fieldPosition="0">
        <references count="6">
          <reference field="0" count="1" selected="0">
            <x v="471"/>
          </reference>
          <reference field="1" count="1" selected="0">
            <x v="946"/>
          </reference>
          <reference field="2" count="1" selected="0">
            <x v="947"/>
          </reference>
          <reference field="3" count="1" selected="0">
            <x v="949"/>
          </reference>
          <reference field="4" count="1" selected="0">
            <x v="952"/>
          </reference>
          <reference field="5" count="1">
            <x v="946"/>
          </reference>
        </references>
      </pivotArea>
    </format>
    <format dxfId="553">
      <pivotArea dataOnly="0" labelOnly="1" fieldPosition="0">
        <references count="6">
          <reference field="0" count="1" selected="0">
            <x v="472"/>
          </reference>
          <reference field="1" count="1" selected="0">
            <x v="947"/>
          </reference>
          <reference field="2" count="1" selected="0">
            <x v="948"/>
          </reference>
          <reference field="3" count="1" selected="0">
            <x v="950"/>
          </reference>
          <reference field="4" count="1" selected="0">
            <x v="953"/>
          </reference>
          <reference field="5" count="1">
            <x v="947"/>
          </reference>
        </references>
      </pivotArea>
    </format>
    <format dxfId="552">
      <pivotArea dataOnly="0" labelOnly="1" fieldPosition="0">
        <references count="6">
          <reference field="0" count="1" selected="0">
            <x v="473"/>
          </reference>
          <reference field="1" count="1" selected="0">
            <x v="948"/>
          </reference>
          <reference field="2" count="1" selected="0">
            <x v="949"/>
          </reference>
          <reference field="3" count="1" selected="0">
            <x v="951"/>
          </reference>
          <reference field="4" count="1" selected="0">
            <x v="954"/>
          </reference>
          <reference field="5" count="1">
            <x v="948"/>
          </reference>
        </references>
      </pivotArea>
    </format>
    <format dxfId="551">
      <pivotArea dataOnly="0" labelOnly="1" fieldPosition="0">
        <references count="6">
          <reference field="0" count="1" selected="0">
            <x v="474"/>
          </reference>
          <reference field="1" count="1" selected="0">
            <x v="949"/>
          </reference>
          <reference field="2" count="1" selected="0">
            <x v="950"/>
          </reference>
          <reference field="3" count="1" selected="0">
            <x v="952"/>
          </reference>
          <reference field="4" count="1" selected="0">
            <x v="955"/>
          </reference>
          <reference field="5" count="1">
            <x v="949"/>
          </reference>
        </references>
      </pivotArea>
    </format>
    <format dxfId="550">
      <pivotArea dataOnly="0" labelOnly="1" fieldPosition="0">
        <references count="6">
          <reference field="0" count="1" selected="0">
            <x v="475"/>
          </reference>
          <reference field="1" count="1" selected="0">
            <x v="950"/>
          </reference>
          <reference field="2" count="1" selected="0">
            <x v="951"/>
          </reference>
          <reference field="3" count="1" selected="0">
            <x v="953"/>
          </reference>
          <reference field="4" count="1" selected="0">
            <x v="956"/>
          </reference>
          <reference field="5" count="1">
            <x v="950"/>
          </reference>
        </references>
      </pivotArea>
    </format>
    <format dxfId="549">
      <pivotArea dataOnly="0" labelOnly="1" fieldPosition="0">
        <references count="6">
          <reference field="0" count="1" selected="0">
            <x v="476"/>
          </reference>
          <reference field="1" count="1" selected="0">
            <x v="951"/>
          </reference>
          <reference field="2" count="1" selected="0">
            <x v="952"/>
          </reference>
          <reference field="3" count="1" selected="0">
            <x v="954"/>
          </reference>
          <reference field="4" count="1" selected="0">
            <x v="957"/>
          </reference>
          <reference field="5" count="1">
            <x v="951"/>
          </reference>
        </references>
      </pivotArea>
    </format>
    <format dxfId="548">
      <pivotArea dataOnly="0" labelOnly="1" fieldPosition="0">
        <references count="6">
          <reference field="0" count="1" selected="0">
            <x v="477"/>
          </reference>
          <reference field="1" count="1" selected="0">
            <x v="952"/>
          </reference>
          <reference field="2" count="1" selected="0">
            <x v="953"/>
          </reference>
          <reference field="3" count="1" selected="0">
            <x v="955"/>
          </reference>
          <reference field="4" count="1" selected="0">
            <x v="958"/>
          </reference>
          <reference field="5" count="1">
            <x v="952"/>
          </reference>
        </references>
      </pivotArea>
    </format>
    <format dxfId="547">
      <pivotArea dataOnly="0" labelOnly="1" fieldPosition="0">
        <references count="6">
          <reference field="0" count="1" selected="0">
            <x v="478"/>
          </reference>
          <reference field="1" count="1" selected="0">
            <x v="953"/>
          </reference>
          <reference field="2" count="1" selected="0">
            <x v="954"/>
          </reference>
          <reference field="3" count="1" selected="0">
            <x v="956"/>
          </reference>
          <reference field="4" count="1" selected="0">
            <x v="959"/>
          </reference>
          <reference field="5" count="1">
            <x v="953"/>
          </reference>
        </references>
      </pivotArea>
    </format>
    <format dxfId="546">
      <pivotArea dataOnly="0" labelOnly="1" fieldPosition="0">
        <references count="6">
          <reference field="0" count="1" selected="0">
            <x v="479"/>
          </reference>
          <reference field="1" count="1" selected="0">
            <x v="954"/>
          </reference>
          <reference field="2" count="1" selected="0">
            <x v="955"/>
          </reference>
          <reference field="3" count="1" selected="0">
            <x v="957"/>
          </reference>
          <reference field="4" count="1" selected="0">
            <x v="960"/>
          </reference>
          <reference field="5" count="1">
            <x v="954"/>
          </reference>
        </references>
      </pivotArea>
    </format>
    <format dxfId="545">
      <pivotArea dataOnly="0" labelOnly="1" fieldPosition="0">
        <references count="6">
          <reference field="0" count="1" selected="0">
            <x v="480"/>
          </reference>
          <reference field="1" count="1" selected="0">
            <x v="955"/>
          </reference>
          <reference field="2" count="1" selected="0">
            <x v="956"/>
          </reference>
          <reference field="3" count="1" selected="0">
            <x v="958"/>
          </reference>
          <reference field="4" count="1" selected="0">
            <x v="961"/>
          </reference>
          <reference field="5" count="1">
            <x v="955"/>
          </reference>
        </references>
      </pivotArea>
    </format>
    <format dxfId="544">
      <pivotArea dataOnly="0" labelOnly="1" fieldPosition="0">
        <references count="6">
          <reference field="0" count="1" selected="0">
            <x v="481"/>
          </reference>
          <reference field="1" count="1" selected="0">
            <x v="956"/>
          </reference>
          <reference field="2" count="1" selected="0">
            <x v="957"/>
          </reference>
          <reference field="3" count="1" selected="0">
            <x v="959"/>
          </reference>
          <reference field="4" count="1" selected="0">
            <x v="962"/>
          </reference>
          <reference field="5" count="1">
            <x v="956"/>
          </reference>
        </references>
      </pivotArea>
    </format>
    <format dxfId="543">
      <pivotArea dataOnly="0" labelOnly="1" fieldPosition="0">
        <references count="6">
          <reference field="0" count="1" selected="0">
            <x v="482"/>
          </reference>
          <reference field="1" count="1" selected="0">
            <x v="957"/>
          </reference>
          <reference field="2" count="1" selected="0">
            <x v="958"/>
          </reference>
          <reference field="3" count="1" selected="0">
            <x v="960"/>
          </reference>
          <reference field="4" count="1" selected="0">
            <x v="963"/>
          </reference>
          <reference field="5" count="1">
            <x v="957"/>
          </reference>
        </references>
      </pivotArea>
    </format>
    <format dxfId="542">
      <pivotArea dataOnly="0" labelOnly="1" fieldPosition="0">
        <references count="6">
          <reference field="0" count="1" selected="0">
            <x v="483"/>
          </reference>
          <reference field="1" count="1" selected="0">
            <x v="958"/>
          </reference>
          <reference field="2" count="1" selected="0">
            <x v="959"/>
          </reference>
          <reference field="3" count="1" selected="0">
            <x v="961"/>
          </reference>
          <reference field="4" count="1" selected="0">
            <x v="964"/>
          </reference>
          <reference field="5" count="1">
            <x v="958"/>
          </reference>
        </references>
      </pivotArea>
    </format>
    <format dxfId="541">
      <pivotArea dataOnly="0" labelOnly="1" fieldPosition="0">
        <references count="6">
          <reference field="0" count="1" selected="0">
            <x v="484"/>
          </reference>
          <reference field="1" count="1" selected="0">
            <x v="959"/>
          </reference>
          <reference field="2" count="1" selected="0">
            <x v="960"/>
          </reference>
          <reference field="3" count="1" selected="0">
            <x v="962"/>
          </reference>
          <reference field="4" count="1" selected="0">
            <x v="965"/>
          </reference>
          <reference field="5" count="1">
            <x v="959"/>
          </reference>
        </references>
      </pivotArea>
    </format>
    <format dxfId="540">
      <pivotArea dataOnly="0" labelOnly="1" fieldPosition="0">
        <references count="3">
          <reference field="0" count="1" selected="0">
            <x v="2"/>
          </reference>
          <reference field="1" count="1" selected="0">
            <x v="1"/>
          </reference>
          <reference field="2" count="1">
            <x v="1"/>
          </reference>
        </references>
      </pivotArea>
    </format>
    <format dxfId="539">
      <pivotArea dataOnly="0" labelOnly="1" fieldPosition="0">
        <references count="3">
          <reference field="0" count="1" selected="0">
            <x v="3"/>
          </reference>
          <reference field="1" count="1" selected="0">
            <x v="2"/>
          </reference>
          <reference field="2" count="1">
            <x v="2"/>
          </reference>
        </references>
      </pivotArea>
    </format>
    <format dxfId="538">
      <pivotArea dataOnly="0" labelOnly="1" fieldPosition="0">
        <references count="3">
          <reference field="0" count="1" selected="0">
            <x v="8"/>
          </reference>
          <reference field="1" count="1" selected="0">
            <x v="483"/>
          </reference>
          <reference field="2" count="1">
            <x v="484"/>
          </reference>
        </references>
      </pivotArea>
    </format>
    <format dxfId="537">
      <pivotArea dataOnly="0" labelOnly="1" fieldPosition="0">
        <references count="3">
          <reference field="0" count="1" selected="0">
            <x v="9"/>
          </reference>
          <reference field="1" count="1" selected="0">
            <x v="484"/>
          </reference>
          <reference field="2" count="1">
            <x v="485"/>
          </reference>
        </references>
      </pivotArea>
    </format>
    <format dxfId="536">
      <pivotArea dataOnly="0" labelOnly="1" fieldPosition="0">
        <references count="3">
          <reference field="0" count="1" selected="0">
            <x v="10"/>
          </reference>
          <reference field="1" count="1" selected="0">
            <x v="485"/>
          </reference>
          <reference field="2" count="1">
            <x v="486"/>
          </reference>
        </references>
      </pivotArea>
    </format>
    <format dxfId="535">
      <pivotArea dataOnly="0" labelOnly="1" fieldPosition="0">
        <references count="3">
          <reference field="0" count="1" selected="0">
            <x v="11"/>
          </reference>
          <reference field="1" count="1" selected="0">
            <x v="486"/>
          </reference>
          <reference field="2" count="1">
            <x v="487"/>
          </reference>
        </references>
      </pivotArea>
    </format>
    <format dxfId="534">
      <pivotArea dataOnly="0" labelOnly="1" fieldPosition="0">
        <references count="3">
          <reference field="0" count="1" selected="0">
            <x v="12"/>
          </reference>
          <reference field="1" count="1" selected="0">
            <x v="487"/>
          </reference>
          <reference field="2" count="1">
            <x v="488"/>
          </reference>
        </references>
      </pivotArea>
    </format>
    <format dxfId="533">
      <pivotArea dataOnly="0" labelOnly="1" fieldPosition="0">
        <references count="3">
          <reference field="0" count="1" selected="0">
            <x v="13"/>
          </reference>
          <reference field="1" count="1" selected="0">
            <x v="488"/>
          </reference>
          <reference field="2" count="1">
            <x v="489"/>
          </reference>
        </references>
      </pivotArea>
    </format>
    <format dxfId="532">
      <pivotArea dataOnly="0" labelOnly="1" fieldPosition="0">
        <references count="3">
          <reference field="0" count="1" selected="0">
            <x v="14"/>
          </reference>
          <reference field="1" count="1" selected="0">
            <x v="489"/>
          </reference>
          <reference field="2" count="1">
            <x v="490"/>
          </reference>
        </references>
      </pivotArea>
    </format>
    <format dxfId="531">
      <pivotArea dataOnly="0" labelOnly="1" fieldPosition="0">
        <references count="3">
          <reference field="0" count="1" selected="0">
            <x v="15"/>
          </reference>
          <reference field="1" count="1" selected="0">
            <x v="490"/>
          </reference>
          <reference field="2" count="1">
            <x v="491"/>
          </reference>
        </references>
      </pivotArea>
    </format>
    <format dxfId="530">
      <pivotArea dataOnly="0" labelOnly="1" fieldPosition="0">
        <references count="3">
          <reference field="0" count="1" selected="0">
            <x v="16"/>
          </reference>
          <reference field="1" count="1" selected="0">
            <x v="491"/>
          </reference>
          <reference field="2" count="1">
            <x v="492"/>
          </reference>
        </references>
      </pivotArea>
    </format>
    <format dxfId="529">
      <pivotArea dataOnly="0" labelOnly="1" fieldPosition="0">
        <references count="3">
          <reference field="0" count="1" selected="0">
            <x v="17"/>
          </reference>
          <reference field="1" count="1" selected="0">
            <x v="492"/>
          </reference>
          <reference field="2" count="1">
            <x v="493"/>
          </reference>
        </references>
      </pivotArea>
    </format>
    <format dxfId="528">
      <pivotArea dataOnly="0" labelOnly="1" fieldPosition="0">
        <references count="3">
          <reference field="0" count="1" selected="0">
            <x v="18"/>
          </reference>
          <reference field="1" count="1" selected="0">
            <x v="493"/>
          </reference>
          <reference field="2" count="1">
            <x v="494"/>
          </reference>
        </references>
      </pivotArea>
    </format>
    <format dxfId="527">
      <pivotArea dataOnly="0" labelOnly="1" fieldPosition="0">
        <references count="3">
          <reference field="0" count="1" selected="0">
            <x v="19"/>
          </reference>
          <reference field="1" count="1" selected="0">
            <x v="494"/>
          </reference>
          <reference field="2" count="1">
            <x v="495"/>
          </reference>
        </references>
      </pivotArea>
    </format>
    <format dxfId="526">
      <pivotArea dataOnly="0" labelOnly="1" fieldPosition="0">
        <references count="3">
          <reference field="0" count="1" selected="0">
            <x v="20"/>
          </reference>
          <reference field="1" count="1" selected="0">
            <x v="495"/>
          </reference>
          <reference field="2" count="1">
            <x v="496"/>
          </reference>
        </references>
      </pivotArea>
    </format>
    <format dxfId="525">
      <pivotArea dataOnly="0" labelOnly="1" fieldPosition="0">
        <references count="3">
          <reference field="0" count="1" selected="0">
            <x v="21"/>
          </reference>
          <reference field="1" count="1" selected="0">
            <x v="496"/>
          </reference>
          <reference field="2" count="1">
            <x v="497"/>
          </reference>
        </references>
      </pivotArea>
    </format>
    <format dxfId="524">
      <pivotArea dataOnly="0" labelOnly="1" fieldPosition="0">
        <references count="3">
          <reference field="0" count="1" selected="0">
            <x v="22"/>
          </reference>
          <reference field="1" count="1" selected="0">
            <x v="497"/>
          </reference>
          <reference field="2" count="1">
            <x v="498"/>
          </reference>
        </references>
      </pivotArea>
    </format>
    <format dxfId="523">
      <pivotArea dataOnly="0" labelOnly="1" fieldPosition="0">
        <references count="3">
          <reference field="0" count="1" selected="0">
            <x v="23"/>
          </reference>
          <reference field="1" count="1" selected="0">
            <x v="498"/>
          </reference>
          <reference field="2" count="1">
            <x v="499"/>
          </reference>
        </references>
      </pivotArea>
    </format>
    <format dxfId="522">
      <pivotArea dataOnly="0" labelOnly="1" fieldPosition="0">
        <references count="3">
          <reference field="0" count="1" selected="0">
            <x v="24"/>
          </reference>
          <reference field="1" count="1" selected="0">
            <x v="499"/>
          </reference>
          <reference field="2" count="1">
            <x v="500"/>
          </reference>
        </references>
      </pivotArea>
    </format>
    <format dxfId="521">
      <pivotArea dataOnly="0" labelOnly="1" fieldPosition="0">
        <references count="3">
          <reference field="0" count="1" selected="0">
            <x v="25"/>
          </reference>
          <reference field="1" count="1" selected="0">
            <x v="500"/>
          </reference>
          <reference field="2" count="1">
            <x v="501"/>
          </reference>
        </references>
      </pivotArea>
    </format>
    <format dxfId="520">
      <pivotArea dataOnly="0" labelOnly="1" fieldPosition="0">
        <references count="3">
          <reference field="0" count="1" selected="0">
            <x v="26"/>
          </reference>
          <reference field="1" count="1" selected="0">
            <x v="501"/>
          </reference>
          <reference field="2" count="1">
            <x v="502"/>
          </reference>
        </references>
      </pivotArea>
    </format>
    <format dxfId="519">
      <pivotArea dataOnly="0" labelOnly="1" fieldPosition="0">
        <references count="3">
          <reference field="0" count="1" selected="0">
            <x v="27"/>
          </reference>
          <reference field="1" count="1" selected="0">
            <x v="502"/>
          </reference>
          <reference field="2" count="1">
            <x v="503"/>
          </reference>
        </references>
      </pivotArea>
    </format>
    <format dxfId="518">
      <pivotArea dataOnly="0" labelOnly="1" fieldPosition="0">
        <references count="3">
          <reference field="0" count="1" selected="0">
            <x v="28"/>
          </reference>
          <reference field="1" count="1" selected="0">
            <x v="503"/>
          </reference>
          <reference field="2" count="1">
            <x v="504"/>
          </reference>
        </references>
      </pivotArea>
    </format>
    <format dxfId="517">
      <pivotArea dataOnly="0" labelOnly="1" fieldPosition="0">
        <references count="3">
          <reference field="0" count="1" selected="0">
            <x v="29"/>
          </reference>
          <reference field="1" count="1" selected="0">
            <x v="504"/>
          </reference>
          <reference field="2" count="1">
            <x v="505"/>
          </reference>
        </references>
      </pivotArea>
    </format>
    <format dxfId="516">
      <pivotArea dataOnly="0" labelOnly="1" fieldPosition="0">
        <references count="3">
          <reference field="0" count="1" selected="0">
            <x v="30"/>
          </reference>
          <reference field="1" count="1" selected="0">
            <x v="505"/>
          </reference>
          <reference field="2" count="1">
            <x v="506"/>
          </reference>
        </references>
      </pivotArea>
    </format>
    <format dxfId="515">
      <pivotArea dataOnly="0" labelOnly="1" fieldPosition="0">
        <references count="3">
          <reference field="0" count="1" selected="0">
            <x v="31"/>
          </reference>
          <reference field="1" count="1" selected="0">
            <x v="506"/>
          </reference>
          <reference field="2" count="1">
            <x v="507"/>
          </reference>
        </references>
      </pivotArea>
    </format>
    <format dxfId="514">
      <pivotArea dataOnly="0" labelOnly="1" fieldPosition="0">
        <references count="3">
          <reference field="0" count="1" selected="0">
            <x v="32"/>
          </reference>
          <reference field="1" count="1" selected="0">
            <x v="507"/>
          </reference>
          <reference field="2" count="1">
            <x v="508"/>
          </reference>
        </references>
      </pivotArea>
    </format>
    <format dxfId="513">
      <pivotArea dataOnly="0" labelOnly="1" fieldPosition="0">
        <references count="3">
          <reference field="0" count="1" selected="0">
            <x v="33"/>
          </reference>
          <reference field="1" count="1" selected="0">
            <x v="508"/>
          </reference>
          <reference field="2" count="1">
            <x v="509"/>
          </reference>
        </references>
      </pivotArea>
    </format>
    <format dxfId="512">
      <pivotArea dataOnly="0" labelOnly="1" fieldPosition="0">
        <references count="3">
          <reference field="0" count="1" selected="0">
            <x v="34"/>
          </reference>
          <reference field="1" count="1" selected="0">
            <x v="509"/>
          </reference>
          <reference field="2" count="1">
            <x v="510"/>
          </reference>
        </references>
      </pivotArea>
    </format>
    <format dxfId="511">
      <pivotArea dataOnly="0" labelOnly="1" fieldPosition="0">
        <references count="3">
          <reference field="0" count="1" selected="0">
            <x v="35"/>
          </reference>
          <reference field="1" count="1" selected="0">
            <x v="510"/>
          </reference>
          <reference field="2" count="1">
            <x v="511"/>
          </reference>
        </references>
      </pivotArea>
    </format>
    <format dxfId="510">
      <pivotArea dataOnly="0" labelOnly="1" fieldPosition="0">
        <references count="3">
          <reference field="0" count="1" selected="0">
            <x v="36"/>
          </reference>
          <reference field="1" count="1" selected="0">
            <x v="511"/>
          </reference>
          <reference field="2" count="1">
            <x v="512"/>
          </reference>
        </references>
      </pivotArea>
    </format>
    <format dxfId="509">
      <pivotArea dataOnly="0" labelOnly="1" fieldPosition="0">
        <references count="3">
          <reference field="0" count="1" selected="0">
            <x v="37"/>
          </reference>
          <reference field="1" count="1" selected="0">
            <x v="512"/>
          </reference>
          <reference field="2" count="1">
            <x v="513"/>
          </reference>
        </references>
      </pivotArea>
    </format>
    <format dxfId="508">
      <pivotArea dataOnly="0" labelOnly="1" fieldPosition="0">
        <references count="3">
          <reference field="0" count="1" selected="0">
            <x v="38"/>
          </reference>
          <reference field="1" count="1" selected="0">
            <x v="513"/>
          </reference>
          <reference field="2" count="1">
            <x v="514"/>
          </reference>
        </references>
      </pivotArea>
    </format>
    <format dxfId="507">
      <pivotArea dataOnly="0" labelOnly="1" fieldPosition="0">
        <references count="3">
          <reference field="0" count="1" selected="0">
            <x v="39"/>
          </reference>
          <reference field="1" count="1" selected="0">
            <x v="514"/>
          </reference>
          <reference field="2" count="1">
            <x v="515"/>
          </reference>
        </references>
      </pivotArea>
    </format>
    <format dxfId="506">
      <pivotArea dataOnly="0" labelOnly="1" fieldPosition="0">
        <references count="3">
          <reference field="0" count="1" selected="0">
            <x v="40"/>
          </reference>
          <reference field="1" count="1" selected="0">
            <x v="515"/>
          </reference>
          <reference field="2" count="1">
            <x v="516"/>
          </reference>
        </references>
      </pivotArea>
    </format>
    <format dxfId="505">
      <pivotArea dataOnly="0" labelOnly="1" fieldPosition="0">
        <references count="3">
          <reference field="0" count="1" selected="0">
            <x v="41"/>
          </reference>
          <reference field="1" count="1" selected="0">
            <x v="516"/>
          </reference>
          <reference field="2" count="1">
            <x v="517"/>
          </reference>
        </references>
      </pivotArea>
    </format>
    <format dxfId="504">
      <pivotArea dataOnly="0" labelOnly="1" fieldPosition="0">
        <references count="3">
          <reference field="0" count="1" selected="0">
            <x v="42"/>
          </reference>
          <reference field="1" count="1" selected="0">
            <x v="517"/>
          </reference>
          <reference field="2" count="1">
            <x v="518"/>
          </reference>
        </references>
      </pivotArea>
    </format>
    <format dxfId="503">
      <pivotArea dataOnly="0" labelOnly="1" fieldPosition="0">
        <references count="3">
          <reference field="0" count="1" selected="0">
            <x v="43"/>
          </reference>
          <reference field="1" count="1" selected="0">
            <x v="518"/>
          </reference>
          <reference field="2" count="1">
            <x v="519"/>
          </reference>
        </references>
      </pivotArea>
    </format>
    <format dxfId="502">
      <pivotArea dataOnly="0" labelOnly="1" fieldPosition="0">
        <references count="3">
          <reference field="0" count="1" selected="0">
            <x v="44"/>
          </reference>
          <reference field="1" count="1" selected="0">
            <x v="519"/>
          </reference>
          <reference field="2" count="1">
            <x v="520"/>
          </reference>
        </references>
      </pivotArea>
    </format>
    <format dxfId="501">
      <pivotArea dataOnly="0" labelOnly="1" fieldPosition="0">
        <references count="3">
          <reference field="0" count="1" selected="0">
            <x v="45"/>
          </reference>
          <reference field="1" count="1" selected="0">
            <x v="520"/>
          </reference>
          <reference field="2" count="1">
            <x v="521"/>
          </reference>
        </references>
      </pivotArea>
    </format>
    <format dxfId="500">
      <pivotArea dataOnly="0" labelOnly="1" fieldPosition="0">
        <references count="3">
          <reference field="0" count="1" selected="0">
            <x v="46"/>
          </reference>
          <reference field="1" count="1" selected="0">
            <x v="521"/>
          </reference>
          <reference field="2" count="1">
            <x v="522"/>
          </reference>
        </references>
      </pivotArea>
    </format>
    <format dxfId="499">
      <pivotArea dataOnly="0" labelOnly="1" fieldPosition="0">
        <references count="3">
          <reference field="0" count="1" selected="0">
            <x v="47"/>
          </reference>
          <reference field="1" count="1" selected="0">
            <x v="522"/>
          </reference>
          <reference field="2" count="1">
            <x v="523"/>
          </reference>
        </references>
      </pivotArea>
    </format>
    <format dxfId="498">
      <pivotArea dataOnly="0" labelOnly="1" fieldPosition="0">
        <references count="3">
          <reference field="0" count="1" selected="0">
            <x v="48"/>
          </reference>
          <reference field="1" count="1" selected="0">
            <x v="523"/>
          </reference>
          <reference field="2" count="1">
            <x v="524"/>
          </reference>
        </references>
      </pivotArea>
    </format>
    <format dxfId="497">
      <pivotArea dataOnly="0" labelOnly="1" fieldPosition="0">
        <references count="3">
          <reference field="0" count="1" selected="0">
            <x v="49"/>
          </reference>
          <reference field="1" count="1" selected="0">
            <x v="524"/>
          </reference>
          <reference field="2" count="1">
            <x v="525"/>
          </reference>
        </references>
      </pivotArea>
    </format>
    <format dxfId="496">
      <pivotArea dataOnly="0" labelOnly="1" fieldPosition="0">
        <references count="3">
          <reference field="0" count="1" selected="0">
            <x v="50"/>
          </reference>
          <reference field="1" count="1" selected="0">
            <x v="525"/>
          </reference>
          <reference field="2" count="1">
            <x v="526"/>
          </reference>
        </references>
      </pivotArea>
    </format>
    <format dxfId="495">
      <pivotArea dataOnly="0" labelOnly="1" fieldPosition="0">
        <references count="3">
          <reference field="0" count="1" selected="0">
            <x v="51"/>
          </reference>
          <reference field="1" count="1" selected="0">
            <x v="526"/>
          </reference>
          <reference field="2" count="1">
            <x v="527"/>
          </reference>
        </references>
      </pivotArea>
    </format>
    <format dxfId="494">
      <pivotArea dataOnly="0" labelOnly="1" fieldPosition="0">
        <references count="3">
          <reference field="0" count="1" selected="0">
            <x v="52"/>
          </reference>
          <reference field="1" count="1" selected="0">
            <x v="527"/>
          </reference>
          <reference field="2" count="1">
            <x v="528"/>
          </reference>
        </references>
      </pivotArea>
    </format>
    <format dxfId="493">
      <pivotArea dataOnly="0" labelOnly="1" fieldPosition="0">
        <references count="3">
          <reference field="0" count="1" selected="0">
            <x v="53"/>
          </reference>
          <reference field="1" count="1" selected="0">
            <x v="528"/>
          </reference>
          <reference field="2" count="1">
            <x v="529"/>
          </reference>
        </references>
      </pivotArea>
    </format>
    <format dxfId="492">
      <pivotArea dataOnly="0" labelOnly="1" fieldPosition="0">
        <references count="3">
          <reference field="0" count="1" selected="0">
            <x v="54"/>
          </reference>
          <reference field="1" count="1" selected="0">
            <x v="529"/>
          </reference>
          <reference field="2" count="1">
            <x v="530"/>
          </reference>
        </references>
      </pivotArea>
    </format>
    <format dxfId="491">
      <pivotArea dataOnly="0" labelOnly="1" fieldPosition="0">
        <references count="3">
          <reference field="0" count="1" selected="0">
            <x v="55"/>
          </reference>
          <reference field="1" count="1" selected="0">
            <x v="530"/>
          </reference>
          <reference field="2" count="1">
            <x v="531"/>
          </reference>
        </references>
      </pivotArea>
    </format>
    <format dxfId="490">
      <pivotArea dataOnly="0" labelOnly="1" fieldPosition="0">
        <references count="3">
          <reference field="0" count="1" selected="0">
            <x v="56"/>
          </reference>
          <reference field="1" count="1" selected="0">
            <x v="531"/>
          </reference>
          <reference field="2" count="1">
            <x v="532"/>
          </reference>
        </references>
      </pivotArea>
    </format>
    <format dxfId="489">
      <pivotArea dataOnly="0" labelOnly="1" fieldPosition="0">
        <references count="3">
          <reference field="0" count="1" selected="0">
            <x v="57"/>
          </reference>
          <reference field="1" count="1" selected="0">
            <x v="532"/>
          </reference>
          <reference field="2" count="1">
            <x v="533"/>
          </reference>
        </references>
      </pivotArea>
    </format>
    <format dxfId="488">
      <pivotArea dataOnly="0" labelOnly="1" fieldPosition="0">
        <references count="3">
          <reference field="0" count="1" selected="0">
            <x v="58"/>
          </reference>
          <reference field="1" count="1" selected="0">
            <x v="533"/>
          </reference>
          <reference field="2" count="1">
            <x v="534"/>
          </reference>
        </references>
      </pivotArea>
    </format>
    <format dxfId="487">
      <pivotArea dataOnly="0" labelOnly="1" fieldPosition="0">
        <references count="3">
          <reference field="0" count="1" selected="0">
            <x v="59"/>
          </reference>
          <reference field="1" count="1" selected="0">
            <x v="534"/>
          </reference>
          <reference field="2" count="1">
            <x v="535"/>
          </reference>
        </references>
      </pivotArea>
    </format>
    <format dxfId="486">
      <pivotArea dataOnly="0" labelOnly="1" fieldPosition="0">
        <references count="3">
          <reference field="0" count="1" selected="0">
            <x v="60"/>
          </reference>
          <reference field="1" count="1" selected="0">
            <x v="535"/>
          </reference>
          <reference field="2" count="1">
            <x v="536"/>
          </reference>
        </references>
      </pivotArea>
    </format>
    <format dxfId="485">
      <pivotArea dataOnly="0" labelOnly="1" fieldPosition="0">
        <references count="3">
          <reference field="0" count="1" selected="0">
            <x v="61"/>
          </reference>
          <reference field="1" count="1" selected="0">
            <x v="536"/>
          </reference>
          <reference field="2" count="1">
            <x v="537"/>
          </reference>
        </references>
      </pivotArea>
    </format>
    <format dxfId="484">
      <pivotArea dataOnly="0" labelOnly="1" fieldPosition="0">
        <references count="3">
          <reference field="0" count="1" selected="0">
            <x v="62"/>
          </reference>
          <reference field="1" count="1" selected="0">
            <x v="537"/>
          </reference>
          <reference field="2" count="1">
            <x v="538"/>
          </reference>
        </references>
      </pivotArea>
    </format>
    <format dxfId="483">
      <pivotArea dataOnly="0" labelOnly="1" fieldPosition="0">
        <references count="3">
          <reference field="0" count="1" selected="0">
            <x v="63"/>
          </reference>
          <reference field="1" count="1" selected="0">
            <x v="538"/>
          </reference>
          <reference field="2" count="1">
            <x v="539"/>
          </reference>
        </references>
      </pivotArea>
    </format>
    <format dxfId="482">
      <pivotArea dataOnly="0" labelOnly="1" fieldPosition="0">
        <references count="3">
          <reference field="0" count="1" selected="0">
            <x v="64"/>
          </reference>
          <reference field="1" count="1" selected="0">
            <x v="539"/>
          </reference>
          <reference field="2" count="1">
            <x v="540"/>
          </reference>
        </references>
      </pivotArea>
    </format>
    <format dxfId="481">
      <pivotArea dataOnly="0" labelOnly="1" fieldPosition="0">
        <references count="3">
          <reference field="0" count="1" selected="0">
            <x v="65"/>
          </reference>
          <reference field="1" count="1" selected="0">
            <x v="540"/>
          </reference>
          <reference field="2" count="1">
            <x v="541"/>
          </reference>
        </references>
      </pivotArea>
    </format>
    <format dxfId="480">
      <pivotArea dataOnly="0" labelOnly="1" fieldPosition="0">
        <references count="3">
          <reference field="0" count="1" selected="0">
            <x v="66"/>
          </reference>
          <reference field="1" count="1" selected="0">
            <x v="541"/>
          </reference>
          <reference field="2" count="1">
            <x v="542"/>
          </reference>
        </references>
      </pivotArea>
    </format>
    <format dxfId="479">
      <pivotArea dataOnly="0" labelOnly="1" fieldPosition="0">
        <references count="3">
          <reference field="0" count="1" selected="0">
            <x v="67"/>
          </reference>
          <reference field="1" count="1" selected="0">
            <x v="542"/>
          </reference>
          <reference field="2" count="1">
            <x v="543"/>
          </reference>
        </references>
      </pivotArea>
    </format>
    <format dxfId="478">
      <pivotArea dataOnly="0" labelOnly="1" fieldPosition="0">
        <references count="3">
          <reference field="0" count="1" selected="0">
            <x v="68"/>
          </reference>
          <reference field="1" count="1" selected="0">
            <x v="543"/>
          </reference>
          <reference field="2" count="1">
            <x v="544"/>
          </reference>
        </references>
      </pivotArea>
    </format>
    <format dxfId="477">
      <pivotArea dataOnly="0" labelOnly="1" fieldPosition="0">
        <references count="3">
          <reference field="0" count="1" selected="0">
            <x v="69"/>
          </reference>
          <reference field="1" count="1" selected="0">
            <x v="544"/>
          </reference>
          <reference field="2" count="1">
            <x v="545"/>
          </reference>
        </references>
      </pivotArea>
    </format>
    <format dxfId="476">
      <pivotArea dataOnly="0" labelOnly="1" fieldPosition="0">
        <references count="3">
          <reference field="0" count="1" selected="0">
            <x v="70"/>
          </reference>
          <reference field="1" count="1" selected="0">
            <x v="545"/>
          </reference>
          <reference field="2" count="1">
            <x v="546"/>
          </reference>
        </references>
      </pivotArea>
    </format>
    <format dxfId="475">
      <pivotArea dataOnly="0" labelOnly="1" fieldPosition="0">
        <references count="3">
          <reference field="0" count="1" selected="0">
            <x v="71"/>
          </reference>
          <reference field="1" count="1" selected="0">
            <x v="546"/>
          </reference>
          <reference field="2" count="1">
            <x v="547"/>
          </reference>
        </references>
      </pivotArea>
    </format>
    <format dxfId="474">
      <pivotArea dataOnly="0" labelOnly="1" fieldPosition="0">
        <references count="3">
          <reference field="0" count="1" selected="0">
            <x v="72"/>
          </reference>
          <reference field="1" count="1" selected="0">
            <x v="547"/>
          </reference>
          <reference field="2" count="1">
            <x v="548"/>
          </reference>
        </references>
      </pivotArea>
    </format>
    <format dxfId="473">
      <pivotArea dataOnly="0" labelOnly="1" fieldPosition="0">
        <references count="3">
          <reference field="0" count="1" selected="0">
            <x v="73"/>
          </reference>
          <reference field="1" count="1" selected="0">
            <x v="548"/>
          </reference>
          <reference field="2" count="1">
            <x v="549"/>
          </reference>
        </references>
      </pivotArea>
    </format>
    <format dxfId="472">
      <pivotArea dataOnly="0" labelOnly="1" fieldPosition="0">
        <references count="3">
          <reference field="0" count="1" selected="0">
            <x v="74"/>
          </reference>
          <reference field="1" count="1" selected="0">
            <x v="549"/>
          </reference>
          <reference field="2" count="1">
            <x v="550"/>
          </reference>
        </references>
      </pivotArea>
    </format>
    <format dxfId="471">
      <pivotArea dataOnly="0" labelOnly="1" fieldPosition="0">
        <references count="3">
          <reference field="0" count="1" selected="0">
            <x v="75"/>
          </reference>
          <reference field="1" count="1" selected="0">
            <x v="550"/>
          </reference>
          <reference field="2" count="1">
            <x v="551"/>
          </reference>
        </references>
      </pivotArea>
    </format>
    <format dxfId="470">
      <pivotArea dataOnly="0" labelOnly="1" fieldPosition="0">
        <references count="3">
          <reference field="0" count="1" selected="0">
            <x v="76"/>
          </reference>
          <reference field="1" count="1" selected="0">
            <x v="551"/>
          </reference>
          <reference field="2" count="1">
            <x v="552"/>
          </reference>
        </references>
      </pivotArea>
    </format>
    <format dxfId="469">
      <pivotArea dataOnly="0" labelOnly="1" fieldPosition="0">
        <references count="3">
          <reference field="0" count="1" selected="0">
            <x v="77"/>
          </reference>
          <reference field="1" count="1" selected="0">
            <x v="552"/>
          </reference>
          <reference field="2" count="1">
            <x v="553"/>
          </reference>
        </references>
      </pivotArea>
    </format>
    <format dxfId="468">
      <pivotArea dataOnly="0" labelOnly="1" fieldPosition="0">
        <references count="3">
          <reference field="0" count="1" selected="0">
            <x v="78"/>
          </reference>
          <reference field="1" count="1" selected="0">
            <x v="553"/>
          </reference>
          <reference field="2" count="1">
            <x v="554"/>
          </reference>
        </references>
      </pivotArea>
    </format>
    <format dxfId="467">
      <pivotArea dataOnly="0" labelOnly="1" fieldPosition="0">
        <references count="3">
          <reference field="0" count="1" selected="0">
            <x v="79"/>
          </reference>
          <reference field="1" count="1" selected="0">
            <x v="554"/>
          </reference>
          <reference field="2" count="1">
            <x v="555"/>
          </reference>
        </references>
      </pivotArea>
    </format>
    <format dxfId="466">
      <pivotArea dataOnly="0" labelOnly="1" fieldPosition="0">
        <references count="3">
          <reference field="0" count="1" selected="0">
            <x v="80"/>
          </reference>
          <reference field="1" count="1" selected="0">
            <x v="555"/>
          </reference>
          <reference field="2" count="1">
            <x v="556"/>
          </reference>
        </references>
      </pivotArea>
    </format>
    <format dxfId="465">
      <pivotArea dataOnly="0" labelOnly="1" fieldPosition="0">
        <references count="3">
          <reference field="0" count="1" selected="0">
            <x v="81"/>
          </reference>
          <reference field="1" count="1" selected="0">
            <x v="556"/>
          </reference>
          <reference field="2" count="1">
            <x v="557"/>
          </reference>
        </references>
      </pivotArea>
    </format>
    <format dxfId="464">
      <pivotArea dataOnly="0" labelOnly="1" fieldPosition="0">
        <references count="3">
          <reference field="0" count="1" selected="0">
            <x v="82"/>
          </reference>
          <reference field="1" count="1" selected="0">
            <x v="557"/>
          </reference>
          <reference field="2" count="1">
            <x v="558"/>
          </reference>
        </references>
      </pivotArea>
    </format>
    <format dxfId="463">
      <pivotArea dataOnly="0" labelOnly="1" fieldPosition="0">
        <references count="3">
          <reference field="0" count="1" selected="0">
            <x v="83"/>
          </reference>
          <reference field="1" count="1" selected="0">
            <x v="558"/>
          </reference>
          <reference field="2" count="1">
            <x v="559"/>
          </reference>
        </references>
      </pivotArea>
    </format>
    <format dxfId="462">
      <pivotArea dataOnly="0" labelOnly="1" fieldPosition="0">
        <references count="3">
          <reference field="0" count="1" selected="0">
            <x v="84"/>
          </reference>
          <reference field="1" count="1" selected="0">
            <x v="559"/>
          </reference>
          <reference field="2" count="1">
            <x v="560"/>
          </reference>
        </references>
      </pivotArea>
    </format>
    <format dxfId="461">
      <pivotArea dataOnly="0" labelOnly="1" fieldPosition="0">
        <references count="3">
          <reference field="0" count="1" selected="0">
            <x v="85"/>
          </reference>
          <reference field="1" count="1" selected="0">
            <x v="560"/>
          </reference>
          <reference field="2" count="1">
            <x v="561"/>
          </reference>
        </references>
      </pivotArea>
    </format>
    <format dxfId="460">
      <pivotArea dataOnly="0" labelOnly="1" fieldPosition="0">
        <references count="3">
          <reference field="0" count="1" selected="0">
            <x v="86"/>
          </reference>
          <reference field="1" count="1" selected="0">
            <x v="561"/>
          </reference>
          <reference field="2" count="1">
            <x v="562"/>
          </reference>
        </references>
      </pivotArea>
    </format>
    <format dxfId="459">
      <pivotArea dataOnly="0" labelOnly="1" fieldPosition="0">
        <references count="3">
          <reference field="0" count="1" selected="0">
            <x v="87"/>
          </reference>
          <reference field="1" count="1" selected="0">
            <x v="562"/>
          </reference>
          <reference field="2" count="1">
            <x v="563"/>
          </reference>
        </references>
      </pivotArea>
    </format>
    <format dxfId="458">
      <pivotArea dataOnly="0" labelOnly="1" fieldPosition="0">
        <references count="3">
          <reference field="0" count="1" selected="0">
            <x v="88"/>
          </reference>
          <reference field="1" count="1" selected="0">
            <x v="563"/>
          </reference>
          <reference field="2" count="1">
            <x v="564"/>
          </reference>
        </references>
      </pivotArea>
    </format>
    <format dxfId="457">
      <pivotArea dataOnly="0" labelOnly="1" fieldPosition="0">
        <references count="3">
          <reference field="0" count="1" selected="0">
            <x v="89"/>
          </reference>
          <reference field="1" count="1" selected="0">
            <x v="564"/>
          </reference>
          <reference field="2" count="1">
            <x v="565"/>
          </reference>
        </references>
      </pivotArea>
    </format>
    <format dxfId="456">
      <pivotArea dataOnly="0" labelOnly="1" fieldPosition="0">
        <references count="3">
          <reference field="0" count="1" selected="0">
            <x v="90"/>
          </reference>
          <reference field="1" count="1" selected="0">
            <x v="565"/>
          </reference>
          <reference field="2" count="1">
            <x v="566"/>
          </reference>
        </references>
      </pivotArea>
    </format>
    <format dxfId="455">
      <pivotArea dataOnly="0" labelOnly="1" fieldPosition="0">
        <references count="3">
          <reference field="0" count="1" selected="0">
            <x v="91"/>
          </reference>
          <reference field="1" count="1" selected="0">
            <x v="566"/>
          </reference>
          <reference field="2" count="1">
            <x v="567"/>
          </reference>
        </references>
      </pivotArea>
    </format>
    <format dxfId="454">
      <pivotArea dataOnly="0" labelOnly="1" fieldPosition="0">
        <references count="3">
          <reference field="0" count="1" selected="0">
            <x v="92"/>
          </reference>
          <reference field="1" count="1" selected="0">
            <x v="567"/>
          </reference>
          <reference field="2" count="1">
            <x v="568"/>
          </reference>
        </references>
      </pivotArea>
    </format>
    <format dxfId="453">
      <pivotArea dataOnly="0" labelOnly="1" fieldPosition="0">
        <references count="3">
          <reference field="0" count="1" selected="0">
            <x v="93"/>
          </reference>
          <reference field="1" count="1" selected="0">
            <x v="568"/>
          </reference>
          <reference field="2" count="1">
            <x v="569"/>
          </reference>
        </references>
      </pivotArea>
    </format>
    <format dxfId="452">
      <pivotArea dataOnly="0" labelOnly="1" fieldPosition="0">
        <references count="3">
          <reference field="0" count="1" selected="0">
            <x v="94"/>
          </reference>
          <reference field="1" count="1" selected="0">
            <x v="569"/>
          </reference>
          <reference field="2" count="1">
            <x v="570"/>
          </reference>
        </references>
      </pivotArea>
    </format>
    <format dxfId="451">
      <pivotArea dataOnly="0" labelOnly="1" fieldPosition="0">
        <references count="3">
          <reference field="0" count="1" selected="0">
            <x v="95"/>
          </reference>
          <reference field="1" count="1" selected="0">
            <x v="570"/>
          </reference>
          <reference field="2" count="1">
            <x v="571"/>
          </reference>
        </references>
      </pivotArea>
    </format>
    <format dxfId="450">
      <pivotArea dataOnly="0" labelOnly="1" fieldPosition="0">
        <references count="3">
          <reference field="0" count="1" selected="0">
            <x v="96"/>
          </reference>
          <reference field="1" count="1" selected="0">
            <x v="571"/>
          </reference>
          <reference field="2" count="1">
            <x v="572"/>
          </reference>
        </references>
      </pivotArea>
    </format>
    <format dxfId="449">
      <pivotArea dataOnly="0" labelOnly="1" fieldPosition="0">
        <references count="3">
          <reference field="0" count="1" selected="0">
            <x v="97"/>
          </reference>
          <reference field="1" count="1" selected="0">
            <x v="572"/>
          </reference>
          <reference field="2" count="1">
            <x v="573"/>
          </reference>
        </references>
      </pivotArea>
    </format>
    <format dxfId="448">
      <pivotArea dataOnly="0" labelOnly="1" fieldPosition="0">
        <references count="3">
          <reference field="0" count="1" selected="0">
            <x v="98"/>
          </reference>
          <reference field="1" count="1" selected="0">
            <x v="573"/>
          </reference>
          <reference field="2" count="1">
            <x v="574"/>
          </reference>
        </references>
      </pivotArea>
    </format>
    <format dxfId="447">
      <pivotArea dataOnly="0" labelOnly="1" fieldPosition="0">
        <references count="3">
          <reference field="0" count="1" selected="0">
            <x v="99"/>
          </reference>
          <reference field="1" count="1" selected="0">
            <x v="574"/>
          </reference>
          <reference field="2" count="1">
            <x v="575"/>
          </reference>
        </references>
      </pivotArea>
    </format>
    <format dxfId="446">
      <pivotArea dataOnly="0" labelOnly="1" fieldPosition="0">
        <references count="3">
          <reference field="0" count="1" selected="0">
            <x v="100"/>
          </reference>
          <reference field="1" count="1" selected="0">
            <x v="575"/>
          </reference>
          <reference field="2" count="1">
            <x v="576"/>
          </reference>
        </references>
      </pivotArea>
    </format>
    <format dxfId="445">
      <pivotArea dataOnly="0" labelOnly="1" fieldPosition="0">
        <references count="3">
          <reference field="0" count="1" selected="0">
            <x v="101"/>
          </reference>
          <reference field="1" count="1" selected="0">
            <x v="576"/>
          </reference>
          <reference field="2" count="1">
            <x v="577"/>
          </reference>
        </references>
      </pivotArea>
    </format>
    <format dxfId="444">
      <pivotArea dataOnly="0" labelOnly="1" fieldPosition="0">
        <references count="3">
          <reference field="0" count="1" selected="0">
            <x v="102"/>
          </reference>
          <reference field="1" count="1" selected="0">
            <x v="577"/>
          </reference>
          <reference field="2" count="1">
            <x v="578"/>
          </reference>
        </references>
      </pivotArea>
    </format>
    <format dxfId="443">
      <pivotArea dataOnly="0" labelOnly="1" fieldPosition="0">
        <references count="3">
          <reference field="0" count="1" selected="0">
            <x v="103"/>
          </reference>
          <reference field="1" count="1" selected="0">
            <x v="578"/>
          </reference>
          <reference field="2" count="1">
            <x v="579"/>
          </reference>
        </references>
      </pivotArea>
    </format>
    <format dxfId="442">
      <pivotArea dataOnly="0" labelOnly="1" fieldPosition="0">
        <references count="3">
          <reference field="0" count="1" selected="0">
            <x v="104"/>
          </reference>
          <reference field="1" count="1" selected="0">
            <x v="579"/>
          </reference>
          <reference field="2" count="1">
            <x v="580"/>
          </reference>
        </references>
      </pivotArea>
    </format>
    <format dxfId="441">
      <pivotArea dataOnly="0" labelOnly="1" fieldPosition="0">
        <references count="3">
          <reference field="0" count="1" selected="0">
            <x v="105"/>
          </reference>
          <reference field="1" count="1" selected="0">
            <x v="580"/>
          </reference>
          <reference field="2" count="1">
            <x v="581"/>
          </reference>
        </references>
      </pivotArea>
    </format>
    <format dxfId="440">
      <pivotArea dataOnly="0" labelOnly="1" fieldPosition="0">
        <references count="3">
          <reference field="0" count="1" selected="0">
            <x v="106"/>
          </reference>
          <reference field="1" count="1" selected="0">
            <x v="581"/>
          </reference>
          <reference field="2" count="1">
            <x v="582"/>
          </reference>
        </references>
      </pivotArea>
    </format>
    <format dxfId="439">
      <pivotArea dataOnly="0" labelOnly="1" fieldPosition="0">
        <references count="3">
          <reference field="0" count="1" selected="0">
            <x v="107"/>
          </reference>
          <reference field="1" count="1" selected="0">
            <x v="582"/>
          </reference>
          <reference field="2" count="1">
            <x v="583"/>
          </reference>
        </references>
      </pivotArea>
    </format>
    <format dxfId="438">
      <pivotArea dataOnly="0" labelOnly="1" fieldPosition="0">
        <references count="3">
          <reference field="0" count="1" selected="0">
            <x v="108"/>
          </reference>
          <reference field="1" count="1" selected="0">
            <x v="583"/>
          </reference>
          <reference field="2" count="1">
            <x v="584"/>
          </reference>
        </references>
      </pivotArea>
    </format>
    <format dxfId="437">
      <pivotArea dataOnly="0" labelOnly="1" fieldPosition="0">
        <references count="3">
          <reference field="0" count="1" selected="0">
            <x v="109"/>
          </reference>
          <reference field="1" count="1" selected="0">
            <x v="584"/>
          </reference>
          <reference field="2" count="1">
            <x v="585"/>
          </reference>
        </references>
      </pivotArea>
    </format>
    <format dxfId="436">
      <pivotArea dataOnly="0" labelOnly="1" fieldPosition="0">
        <references count="3">
          <reference field="0" count="1" selected="0">
            <x v="110"/>
          </reference>
          <reference field="1" count="1" selected="0">
            <x v="585"/>
          </reference>
          <reference field="2" count="1">
            <x v="586"/>
          </reference>
        </references>
      </pivotArea>
    </format>
    <format dxfId="435">
      <pivotArea dataOnly="0" labelOnly="1" fieldPosition="0">
        <references count="3">
          <reference field="0" count="1" selected="0">
            <x v="111"/>
          </reference>
          <reference field="1" count="1" selected="0">
            <x v="586"/>
          </reference>
          <reference field="2" count="1">
            <x v="587"/>
          </reference>
        </references>
      </pivotArea>
    </format>
    <format dxfId="434">
      <pivotArea dataOnly="0" labelOnly="1" fieldPosition="0">
        <references count="3">
          <reference field="0" count="1" selected="0">
            <x v="112"/>
          </reference>
          <reference field="1" count="1" selected="0">
            <x v="587"/>
          </reference>
          <reference field="2" count="1">
            <x v="588"/>
          </reference>
        </references>
      </pivotArea>
    </format>
    <format dxfId="433">
      <pivotArea dataOnly="0" labelOnly="1" fieldPosition="0">
        <references count="3">
          <reference field="0" count="1" selected="0">
            <x v="113"/>
          </reference>
          <reference field="1" count="1" selected="0">
            <x v="588"/>
          </reference>
          <reference field="2" count="1">
            <x v="589"/>
          </reference>
        </references>
      </pivotArea>
    </format>
    <format dxfId="432">
      <pivotArea dataOnly="0" labelOnly="1" fieldPosition="0">
        <references count="3">
          <reference field="0" count="1" selected="0">
            <x v="114"/>
          </reference>
          <reference field="1" count="1" selected="0">
            <x v="589"/>
          </reference>
          <reference field="2" count="1">
            <x v="590"/>
          </reference>
        </references>
      </pivotArea>
    </format>
    <format dxfId="431">
      <pivotArea dataOnly="0" labelOnly="1" fieldPosition="0">
        <references count="3">
          <reference field="0" count="1" selected="0">
            <x v="115"/>
          </reference>
          <reference field="1" count="1" selected="0">
            <x v="590"/>
          </reference>
          <reference field="2" count="1">
            <x v="591"/>
          </reference>
        </references>
      </pivotArea>
    </format>
    <format dxfId="430">
      <pivotArea dataOnly="0" labelOnly="1" fieldPosition="0">
        <references count="3">
          <reference field="0" count="1" selected="0">
            <x v="116"/>
          </reference>
          <reference field="1" count="1" selected="0">
            <x v="591"/>
          </reference>
          <reference field="2" count="1">
            <x v="592"/>
          </reference>
        </references>
      </pivotArea>
    </format>
    <format dxfId="429">
      <pivotArea dataOnly="0" labelOnly="1" fieldPosition="0">
        <references count="3">
          <reference field="0" count="1" selected="0">
            <x v="117"/>
          </reference>
          <reference field="1" count="1" selected="0">
            <x v="592"/>
          </reference>
          <reference field="2" count="1">
            <x v="593"/>
          </reference>
        </references>
      </pivotArea>
    </format>
    <format dxfId="428">
      <pivotArea dataOnly="0" labelOnly="1" fieldPosition="0">
        <references count="3">
          <reference field="0" count="1" selected="0">
            <x v="118"/>
          </reference>
          <reference field="1" count="1" selected="0">
            <x v="593"/>
          </reference>
          <reference field="2" count="1">
            <x v="594"/>
          </reference>
        </references>
      </pivotArea>
    </format>
    <format dxfId="427">
      <pivotArea dataOnly="0" labelOnly="1" fieldPosition="0">
        <references count="3">
          <reference field="0" count="1" selected="0">
            <x v="119"/>
          </reference>
          <reference field="1" count="1" selected="0">
            <x v="594"/>
          </reference>
          <reference field="2" count="1">
            <x v="595"/>
          </reference>
        </references>
      </pivotArea>
    </format>
    <format dxfId="426">
      <pivotArea dataOnly="0" labelOnly="1" fieldPosition="0">
        <references count="3">
          <reference field="0" count="1" selected="0">
            <x v="120"/>
          </reference>
          <reference field="1" count="1" selected="0">
            <x v="595"/>
          </reference>
          <reference field="2" count="1">
            <x v="596"/>
          </reference>
        </references>
      </pivotArea>
    </format>
    <format dxfId="425">
      <pivotArea dataOnly="0" labelOnly="1" fieldPosition="0">
        <references count="3">
          <reference field="0" count="1" selected="0">
            <x v="121"/>
          </reference>
          <reference field="1" count="1" selected="0">
            <x v="596"/>
          </reference>
          <reference field="2" count="1">
            <x v="597"/>
          </reference>
        </references>
      </pivotArea>
    </format>
    <format dxfId="424">
      <pivotArea dataOnly="0" labelOnly="1" fieldPosition="0">
        <references count="3">
          <reference field="0" count="1" selected="0">
            <x v="122"/>
          </reference>
          <reference field="1" count="1" selected="0">
            <x v="597"/>
          </reference>
          <reference field="2" count="1">
            <x v="598"/>
          </reference>
        </references>
      </pivotArea>
    </format>
    <format dxfId="423">
      <pivotArea dataOnly="0" labelOnly="1" fieldPosition="0">
        <references count="3">
          <reference field="0" count="1" selected="0">
            <x v="123"/>
          </reference>
          <reference field="1" count="1" selected="0">
            <x v="598"/>
          </reference>
          <reference field="2" count="1">
            <x v="599"/>
          </reference>
        </references>
      </pivotArea>
    </format>
    <format dxfId="422">
      <pivotArea dataOnly="0" labelOnly="1" fieldPosition="0">
        <references count="3">
          <reference field="0" count="1" selected="0">
            <x v="124"/>
          </reference>
          <reference field="1" count="1" selected="0">
            <x v="599"/>
          </reference>
          <reference field="2" count="1">
            <x v="600"/>
          </reference>
        </references>
      </pivotArea>
    </format>
    <format dxfId="421">
      <pivotArea dataOnly="0" labelOnly="1" fieldPosition="0">
        <references count="3">
          <reference field="0" count="1" selected="0">
            <x v="125"/>
          </reference>
          <reference field="1" count="1" selected="0">
            <x v="600"/>
          </reference>
          <reference field="2" count="1">
            <x v="601"/>
          </reference>
        </references>
      </pivotArea>
    </format>
    <format dxfId="420">
      <pivotArea dataOnly="0" labelOnly="1" fieldPosition="0">
        <references count="3">
          <reference field="0" count="1" selected="0">
            <x v="126"/>
          </reference>
          <reference field="1" count="1" selected="0">
            <x v="601"/>
          </reference>
          <reference field="2" count="1">
            <x v="602"/>
          </reference>
        </references>
      </pivotArea>
    </format>
    <format dxfId="419">
      <pivotArea dataOnly="0" labelOnly="1" fieldPosition="0">
        <references count="3">
          <reference field="0" count="1" selected="0">
            <x v="127"/>
          </reference>
          <reference field="1" count="1" selected="0">
            <x v="602"/>
          </reference>
          <reference field="2" count="1">
            <x v="603"/>
          </reference>
        </references>
      </pivotArea>
    </format>
    <format dxfId="418">
      <pivotArea dataOnly="0" labelOnly="1" fieldPosition="0">
        <references count="3">
          <reference field="0" count="1" selected="0">
            <x v="128"/>
          </reference>
          <reference field="1" count="1" selected="0">
            <x v="603"/>
          </reference>
          <reference field="2" count="1">
            <x v="604"/>
          </reference>
        </references>
      </pivotArea>
    </format>
    <format dxfId="417">
      <pivotArea dataOnly="0" labelOnly="1" fieldPosition="0">
        <references count="3">
          <reference field="0" count="1" selected="0">
            <x v="129"/>
          </reference>
          <reference field="1" count="1" selected="0">
            <x v="604"/>
          </reference>
          <reference field="2" count="1">
            <x v="605"/>
          </reference>
        </references>
      </pivotArea>
    </format>
    <format dxfId="416">
      <pivotArea dataOnly="0" labelOnly="1" fieldPosition="0">
        <references count="3">
          <reference field="0" count="1" selected="0">
            <x v="130"/>
          </reference>
          <reference field="1" count="1" selected="0">
            <x v="605"/>
          </reference>
          <reference field="2" count="1">
            <x v="606"/>
          </reference>
        </references>
      </pivotArea>
    </format>
    <format dxfId="415">
      <pivotArea dataOnly="0" labelOnly="1" fieldPosition="0">
        <references count="3">
          <reference field="0" count="1" selected="0">
            <x v="131"/>
          </reference>
          <reference field="1" count="1" selected="0">
            <x v="606"/>
          </reference>
          <reference field="2" count="1">
            <x v="607"/>
          </reference>
        </references>
      </pivotArea>
    </format>
    <format dxfId="414">
      <pivotArea dataOnly="0" labelOnly="1" fieldPosition="0">
        <references count="3">
          <reference field="0" count="1" selected="0">
            <x v="132"/>
          </reference>
          <reference field="1" count="1" selected="0">
            <x v="607"/>
          </reference>
          <reference field="2" count="1">
            <x v="608"/>
          </reference>
        </references>
      </pivotArea>
    </format>
    <format dxfId="413">
      <pivotArea dataOnly="0" labelOnly="1" fieldPosition="0">
        <references count="3">
          <reference field="0" count="1" selected="0">
            <x v="133"/>
          </reference>
          <reference field="1" count="1" selected="0">
            <x v="608"/>
          </reference>
          <reference field="2" count="1">
            <x v="609"/>
          </reference>
        </references>
      </pivotArea>
    </format>
    <format dxfId="412">
      <pivotArea dataOnly="0" labelOnly="1" fieldPosition="0">
        <references count="3">
          <reference field="0" count="1" selected="0">
            <x v="134"/>
          </reference>
          <reference field="1" count="1" selected="0">
            <x v="609"/>
          </reference>
          <reference field="2" count="1">
            <x v="610"/>
          </reference>
        </references>
      </pivotArea>
    </format>
    <format dxfId="411">
      <pivotArea dataOnly="0" labelOnly="1" fieldPosition="0">
        <references count="3">
          <reference field="0" count="1" selected="0">
            <x v="135"/>
          </reference>
          <reference field="1" count="1" selected="0">
            <x v="610"/>
          </reference>
          <reference field="2" count="1">
            <x v="611"/>
          </reference>
        </references>
      </pivotArea>
    </format>
    <format dxfId="410">
      <pivotArea dataOnly="0" labelOnly="1" fieldPosition="0">
        <references count="3">
          <reference field="0" count="1" selected="0">
            <x v="136"/>
          </reference>
          <reference field="1" count="1" selected="0">
            <x v="611"/>
          </reference>
          <reference field="2" count="1">
            <x v="612"/>
          </reference>
        </references>
      </pivotArea>
    </format>
    <format dxfId="409">
      <pivotArea dataOnly="0" labelOnly="1" fieldPosition="0">
        <references count="3">
          <reference field="0" count="1" selected="0">
            <x v="137"/>
          </reference>
          <reference field="1" count="1" selected="0">
            <x v="612"/>
          </reference>
          <reference field="2" count="1">
            <x v="613"/>
          </reference>
        </references>
      </pivotArea>
    </format>
    <format dxfId="408">
      <pivotArea dataOnly="0" labelOnly="1" fieldPosition="0">
        <references count="3">
          <reference field="0" count="1" selected="0">
            <x v="138"/>
          </reference>
          <reference field="1" count="1" selected="0">
            <x v="613"/>
          </reference>
          <reference field="2" count="1">
            <x v="614"/>
          </reference>
        </references>
      </pivotArea>
    </format>
    <format dxfId="407">
      <pivotArea dataOnly="0" labelOnly="1" fieldPosition="0">
        <references count="3">
          <reference field="0" count="1" selected="0">
            <x v="139"/>
          </reference>
          <reference field="1" count="1" selected="0">
            <x v="614"/>
          </reference>
          <reference field="2" count="1">
            <x v="615"/>
          </reference>
        </references>
      </pivotArea>
    </format>
    <format dxfId="406">
      <pivotArea dataOnly="0" labelOnly="1" fieldPosition="0">
        <references count="3">
          <reference field="0" count="1" selected="0">
            <x v="140"/>
          </reference>
          <reference field="1" count="1" selected="0">
            <x v="615"/>
          </reference>
          <reference field="2" count="1">
            <x v="616"/>
          </reference>
        </references>
      </pivotArea>
    </format>
    <format dxfId="405">
      <pivotArea dataOnly="0" labelOnly="1" fieldPosition="0">
        <references count="3">
          <reference field="0" count="1" selected="0">
            <x v="141"/>
          </reference>
          <reference field="1" count="1" selected="0">
            <x v="616"/>
          </reference>
          <reference field="2" count="1">
            <x v="617"/>
          </reference>
        </references>
      </pivotArea>
    </format>
    <format dxfId="404">
      <pivotArea dataOnly="0" labelOnly="1" fieldPosition="0">
        <references count="3">
          <reference field="0" count="1" selected="0">
            <x v="142"/>
          </reference>
          <reference field="1" count="1" selected="0">
            <x v="617"/>
          </reference>
          <reference field="2" count="1">
            <x v="618"/>
          </reference>
        </references>
      </pivotArea>
    </format>
    <format dxfId="403">
      <pivotArea dataOnly="0" labelOnly="1" fieldPosition="0">
        <references count="3">
          <reference field="0" count="1" selected="0">
            <x v="143"/>
          </reference>
          <reference field="1" count="1" selected="0">
            <x v="618"/>
          </reference>
          <reference field="2" count="1">
            <x v="619"/>
          </reference>
        </references>
      </pivotArea>
    </format>
    <format dxfId="402">
      <pivotArea dataOnly="0" labelOnly="1" fieldPosition="0">
        <references count="3">
          <reference field="0" count="1" selected="0">
            <x v="144"/>
          </reference>
          <reference field="1" count="1" selected="0">
            <x v="619"/>
          </reference>
          <reference field="2" count="1">
            <x v="620"/>
          </reference>
        </references>
      </pivotArea>
    </format>
    <format dxfId="401">
      <pivotArea dataOnly="0" labelOnly="1" fieldPosition="0">
        <references count="3">
          <reference field="0" count="1" selected="0">
            <x v="145"/>
          </reference>
          <reference field="1" count="1" selected="0">
            <x v="620"/>
          </reference>
          <reference field="2" count="1">
            <x v="621"/>
          </reference>
        </references>
      </pivotArea>
    </format>
    <format dxfId="400">
      <pivotArea dataOnly="0" labelOnly="1" fieldPosition="0">
        <references count="3">
          <reference field="0" count="1" selected="0">
            <x v="146"/>
          </reference>
          <reference field="1" count="1" selected="0">
            <x v="621"/>
          </reference>
          <reference field="2" count="1">
            <x v="622"/>
          </reference>
        </references>
      </pivotArea>
    </format>
    <format dxfId="399">
      <pivotArea dataOnly="0" labelOnly="1" fieldPosition="0">
        <references count="3">
          <reference field="0" count="1" selected="0">
            <x v="147"/>
          </reference>
          <reference field="1" count="1" selected="0">
            <x v="622"/>
          </reference>
          <reference field="2" count="1">
            <x v="623"/>
          </reference>
        </references>
      </pivotArea>
    </format>
    <format dxfId="398">
      <pivotArea dataOnly="0" labelOnly="1" fieldPosition="0">
        <references count="3">
          <reference field="0" count="1" selected="0">
            <x v="148"/>
          </reference>
          <reference field="1" count="1" selected="0">
            <x v="623"/>
          </reference>
          <reference field="2" count="1">
            <x v="624"/>
          </reference>
        </references>
      </pivotArea>
    </format>
    <format dxfId="397">
      <pivotArea dataOnly="0" labelOnly="1" fieldPosition="0">
        <references count="3">
          <reference field="0" count="1" selected="0">
            <x v="149"/>
          </reference>
          <reference field="1" count="1" selected="0">
            <x v="624"/>
          </reference>
          <reference field="2" count="1">
            <x v="625"/>
          </reference>
        </references>
      </pivotArea>
    </format>
    <format dxfId="396">
      <pivotArea dataOnly="0" labelOnly="1" fieldPosition="0">
        <references count="3">
          <reference field="0" count="1" selected="0">
            <x v="150"/>
          </reference>
          <reference field="1" count="1" selected="0">
            <x v="625"/>
          </reference>
          <reference field="2" count="1">
            <x v="626"/>
          </reference>
        </references>
      </pivotArea>
    </format>
    <format dxfId="395">
      <pivotArea dataOnly="0" labelOnly="1" fieldPosition="0">
        <references count="3">
          <reference field="0" count="1" selected="0">
            <x v="151"/>
          </reference>
          <reference field="1" count="1" selected="0">
            <x v="626"/>
          </reference>
          <reference field="2" count="1">
            <x v="627"/>
          </reference>
        </references>
      </pivotArea>
    </format>
    <format dxfId="394">
      <pivotArea dataOnly="0" labelOnly="1" fieldPosition="0">
        <references count="3">
          <reference field="0" count="1" selected="0">
            <x v="152"/>
          </reference>
          <reference field="1" count="1" selected="0">
            <x v="627"/>
          </reference>
          <reference field="2" count="1">
            <x v="628"/>
          </reference>
        </references>
      </pivotArea>
    </format>
    <format dxfId="393">
      <pivotArea dataOnly="0" labelOnly="1" fieldPosition="0">
        <references count="3">
          <reference field="0" count="1" selected="0">
            <x v="153"/>
          </reference>
          <reference field="1" count="1" selected="0">
            <x v="628"/>
          </reference>
          <reference field="2" count="1">
            <x v="629"/>
          </reference>
        </references>
      </pivotArea>
    </format>
    <format dxfId="392">
      <pivotArea dataOnly="0" labelOnly="1" fieldPosition="0">
        <references count="3">
          <reference field="0" count="1" selected="0">
            <x v="154"/>
          </reference>
          <reference field="1" count="1" selected="0">
            <x v="629"/>
          </reference>
          <reference field="2" count="1">
            <x v="630"/>
          </reference>
        </references>
      </pivotArea>
    </format>
    <format dxfId="391">
      <pivotArea dataOnly="0" labelOnly="1" fieldPosition="0">
        <references count="3">
          <reference field="0" count="1" selected="0">
            <x v="155"/>
          </reference>
          <reference field="1" count="1" selected="0">
            <x v="630"/>
          </reference>
          <reference field="2" count="1">
            <x v="631"/>
          </reference>
        </references>
      </pivotArea>
    </format>
    <format dxfId="390">
      <pivotArea dataOnly="0" labelOnly="1" fieldPosition="0">
        <references count="3">
          <reference field="0" count="1" selected="0">
            <x v="156"/>
          </reference>
          <reference field="1" count="1" selected="0">
            <x v="631"/>
          </reference>
          <reference field="2" count="1">
            <x v="632"/>
          </reference>
        </references>
      </pivotArea>
    </format>
    <format dxfId="389">
      <pivotArea dataOnly="0" labelOnly="1" fieldPosition="0">
        <references count="3">
          <reference field="0" count="1" selected="0">
            <x v="157"/>
          </reference>
          <reference field="1" count="1" selected="0">
            <x v="632"/>
          </reference>
          <reference field="2" count="1">
            <x v="633"/>
          </reference>
        </references>
      </pivotArea>
    </format>
    <format dxfId="388">
      <pivotArea dataOnly="0" labelOnly="1" fieldPosition="0">
        <references count="3">
          <reference field="0" count="1" selected="0">
            <x v="158"/>
          </reference>
          <reference field="1" count="1" selected="0">
            <x v="633"/>
          </reference>
          <reference field="2" count="1">
            <x v="634"/>
          </reference>
        </references>
      </pivotArea>
    </format>
    <format dxfId="387">
      <pivotArea dataOnly="0" labelOnly="1" fieldPosition="0">
        <references count="3">
          <reference field="0" count="1" selected="0">
            <x v="159"/>
          </reference>
          <reference field="1" count="1" selected="0">
            <x v="634"/>
          </reference>
          <reference field="2" count="1">
            <x v="635"/>
          </reference>
        </references>
      </pivotArea>
    </format>
    <format dxfId="386">
      <pivotArea dataOnly="0" labelOnly="1" fieldPosition="0">
        <references count="3">
          <reference field="0" count="1" selected="0">
            <x v="160"/>
          </reference>
          <reference field="1" count="1" selected="0">
            <x v="635"/>
          </reference>
          <reference field="2" count="1">
            <x v="636"/>
          </reference>
        </references>
      </pivotArea>
    </format>
    <format dxfId="385">
      <pivotArea dataOnly="0" labelOnly="1" fieldPosition="0">
        <references count="3">
          <reference field="0" count="1" selected="0">
            <x v="161"/>
          </reference>
          <reference field="1" count="1" selected="0">
            <x v="636"/>
          </reference>
          <reference field="2" count="1">
            <x v="637"/>
          </reference>
        </references>
      </pivotArea>
    </format>
    <format dxfId="384">
      <pivotArea dataOnly="0" labelOnly="1" fieldPosition="0">
        <references count="3">
          <reference field="0" count="1" selected="0">
            <x v="162"/>
          </reference>
          <reference field="1" count="1" selected="0">
            <x v="637"/>
          </reference>
          <reference field="2" count="1">
            <x v="638"/>
          </reference>
        </references>
      </pivotArea>
    </format>
    <format dxfId="383">
      <pivotArea dataOnly="0" labelOnly="1" fieldPosition="0">
        <references count="3">
          <reference field="0" count="1" selected="0">
            <x v="163"/>
          </reference>
          <reference field="1" count="1" selected="0">
            <x v="638"/>
          </reference>
          <reference field="2" count="1">
            <x v="639"/>
          </reference>
        </references>
      </pivotArea>
    </format>
    <format dxfId="382">
      <pivotArea dataOnly="0" labelOnly="1" fieldPosition="0">
        <references count="3">
          <reference field="0" count="1" selected="0">
            <x v="164"/>
          </reference>
          <reference field="1" count="1" selected="0">
            <x v="639"/>
          </reference>
          <reference field="2" count="1">
            <x v="640"/>
          </reference>
        </references>
      </pivotArea>
    </format>
    <format dxfId="381">
      <pivotArea dataOnly="0" labelOnly="1" fieldPosition="0">
        <references count="3">
          <reference field="0" count="1" selected="0">
            <x v="165"/>
          </reference>
          <reference field="1" count="1" selected="0">
            <x v="640"/>
          </reference>
          <reference field="2" count="1">
            <x v="641"/>
          </reference>
        </references>
      </pivotArea>
    </format>
    <format dxfId="380">
      <pivotArea dataOnly="0" labelOnly="1" fieldPosition="0">
        <references count="3">
          <reference field="0" count="1" selected="0">
            <x v="166"/>
          </reference>
          <reference field="1" count="1" selected="0">
            <x v="641"/>
          </reference>
          <reference field="2" count="1">
            <x v="642"/>
          </reference>
        </references>
      </pivotArea>
    </format>
    <format dxfId="379">
      <pivotArea dataOnly="0" labelOnly="1" fieldPosition="0">
        <references count="3">
          <reference field="0" count="1" selected="0">
            <x v="167"/>
          </reference>
          <reference field="1" count="1" selected="0">
            <x v="642"/>
          </reference>
          <reference field="2" count="1">
            <x v="643"/>
          </reference>
        </references>
      </pivotArea>
    </format>
    <format dxfId="378">
      <pivotArea dataOnly="0" labelOnly="1" fieldPosition="0">
        <references count="3">
          <reference field="0" count="1" selected="0">
            <x v="168"/>
          </reference>
          <reference field="1" count="1" selected="0">
            <x v="643"/>
          </reference>
          <reference field="2" count="1">
            <x v="644"/>
          </reference>
        </references>
      </pivotArea>
    </format>
    <format dxfId="377">
      <pivotArea dataOnly="0" labelOnly="1" fieldPosition="0">
        <references count="3">
          <reference field="0" count="1" selected="0">
            <x v="169"/>
          </reference>
          <reference field="1" count="1" selected="0">
            <x v="644"/>
          </reference>
          <reference field="2" count="1">
            <x v="645"/>
          </reference>
        </references>
      </pivotArea>
    </format>
    <format dxfId="376">
      <pivotArea dataOnly="0" labelOnly="1" fieldPosition="0">
        <references count="3">
          <reference field="0" count="1" selected="0">
            <x v="170"/>
          </reference>
          <reference field="1" count="1" selected="0">
            <x v="645"/>
          </reference>
          <reference field="2" count="1">
            <x v="646"/>
          </reference>
        </references>
      </pivotArea>
    </format>
    <format dxfId="375">
      <pivotArea dataOnly="0" labelOnly="1" fieldPosition="0">
        <references count="3">
          <reference field="0" count="1" selected="0">
            <x v="171"/>
          </reference>
          <reference field="1" count="1" selected="0">
            <x v="646"/>
          </reference>
          <reference field="2" count="1">
            <x v="647"/>
          </reference>
        </references>
      </pivotArea>
    </format>
    <format dxfId="374">
      <pivotArea dataOnly="0" labelOnly="1" fieldPosition="0">
        <references count="3">
          <reference field="0" count="1" selected="0">
            <x v="172"/>
          </reference>
          <reference field="1" count="1" selected="0">
            <x v="647"/>
          </reference>
          <reference field="2" count="1">
            <x v="648"/>
          </reference>
        </references>
      </pivotArea>
    </format>
    <format dxfId="373">
      <pivotArea dataOnly="0" labelOnly="1" fieldPosition="0">
        <references count="3">
          <reference field="0" count="1" selected="0">
            <x v="173"/>
          </reference>
          <reference field="1" count="1" selected="0">
            <x v="648"/>
          </reference>
          <reference field="2" count="1">
            <x v="649"/>
          </reference>
        </references>
      </pivotArea>
    </format>
    <format dxfId="372">
      <pivotArea dataOnly="0" labelOnly="1" fieldPosition="0">
        <references count="3">
          <reference field="0" count="1" selected="0">
            <x v="174"/>
          </reference>
          <reference field="1" count="1" selected="0">
            <x v="649"/>
          </reference>
          <reference field="2" count="1">
            <x v="650"/>
          </reference>
        </references>
      </pivotArea>
    </format>
    <format dxfId="371">
      <pivotArea dataOnly="0" labelOnly="1" fieldPosition="0">
        <references count="3">
          <reference field="0" count="1" selected="0">
            <x v="175"/>
          </reference>
          <reference field="1" count="1" selected="0">
            <x v="650"/>
          </reference>
          <reference field="2" count="1">
            <x v="651"/>
          </reference>
        </references>
      </pivotArea>
    </format>
    <format dxfId="370">
      <pivotArea dataOnly="0" labelOnly="1" fieldPosition="0">
        <references count="3">
          <reference field="0" count="1" selected="0">
            <x v="176"/>
          </reference>
          <reference field="1" count="1" selected="0">
            <x v="651"/>
          </reference>
          <reference field="2" count="1">
            <x v="652"/>
          </reference>
        </references>
      </pivotArea>
    </format>
    <format dxfId="369">
      <pivotArea dataOnly="0" labelOnly="1" fieldPosition="0">
        <references count="3">
          <reference field="0" count="1" selected="0">
            <x v="177"/>
          </reference>
          <reference field="1" count="1" selected="0">
            <x v="652"/>
          </reference>
          <reference field="2" count="1">
            <x v="653"/>
          </reference>
        </references>
      </pivotArea>
    </format>
    <format dxfId="368">
      <pivotArea dataOnly="0" labelOnly="1" fieldPosition="0">
        <references count="3">
          <reference field="0" count="1" selected="0">
            <x v="178"/>
          </reference>
          <reference field="1" count="1" selected="0">
            <x v="653"/>
          </reference>
          <reference field="2" count="1">
            <x v="654"/>
          </reference>
        </references>
      </pivotArea>
    </format>
    <format dxfId="367">
      <pivotArea dataOnly="0" labelOnly="1" fieldPosition="0">
        <references count="3">
          <reference field="0" count="1" selected="0">
            <x v="179"/>
          </reference>
          <reference field="1" count="1" selected="0">
            <x v="654"/>
          </reference>
          <reference field="2" count="1">
            <x v="655"/>
          </reference>
        </references>
      </pivotArea>
    </format>
    <format dxfId="366">
      <pivotArea dataOnly="0" labelOnly="1" fieldPosition="0">
        <references count="3">
          <reference field="0" count="1" selected="0">
            <x v="180"/>
          </reference>
          <reference field="1" count="1" selected="0">
            <x v="655"/>
          </reference>
          <reference field="2" count="1">
            <x v="656"/>
          </reference>
        </references>
      </pivotArea>
    </format>
    <format dxfId="365">
      <pivotArea dataOnly="0" labelOnly="1" fieldPosition="0">
        <references count="3">
          <reference field="0" count="1" selected="0">
            <x v="181"/>
          </reference>
          <reference field="1" count="1" selected="0">
            <x v="656"/>
          </reference>
          <reference field="2" count="1">
            <x v="657"/>
          </reference>
        </references>
      </pivotArea>
    </format>
    <format dxfId="364">
      <pivotArea dataOnly="0" labelOnly="1" fieldPosition="0">
        <references count="3">
          <reference field="0" count="1" selected="0">
            <x v="182"/>
          </reference>
          <reference field="1" count="1" selected="0">
            <x v="657"/>
          </reference>
          <reference field="2" count="1">
            <x v="658"/>
          </reference>
        </references>
      </pivotArea>
    </format>
    <format dxfId="363">
      <pivotArea dataOnly="0" labelOnly="1" fieldPosition="0">
        <references count="3">
          <reference field="0" count="1" selected="0">
            <x v="183"/>
          </reference>
          <reference field="1" count="1" selected="0">
            <x v="658"/>
          </reference>
          <reference field="2" count="1">
            <x v="659"/>
          </reference>
        </references>
      </pivotArea>
    </format>
    <format dxfId="362">
      <pivotArea dataOnly="0" labelOnly="1" fieldPosition="0">
        <references count="3">
          <reference field="0" count="1" selected="0">
            <x v="184"/>
          </reference>
          <reference field="1" count="1" selected="0">
            <x v="659"/>
          </reference>
          <reference field="2" count="1">
            <x v="660"/>
          </reference>
        </references>
      </pivotArea>
    </format>
    <format dxfId="361">
      <pivotArea dataOnly="0" labelOnly="1" fieldPosition="0">
        <references count="3">
          <reference field="0" count="1" selected="0">
            <x v="185"/>
          </reference>
          <reference field="1" count="1" selected="0">
            <x v="660"/>
          </reference>
          <reference field="2" count="1">
            <x v="661"/>
          </reference>
        </references>
      </pivotArea>
    </format>
    <format dxfId="360">
      <pivotArea dataOnly="0" labelOnly="1" fieldPosition="0">
        <references count="3">
          <reference field="0" count="1" selected="0">
            <x v="186"/>
          </reference>
          <reference field="1" count="1" selected="0">
            <x v="661"/>
          </reference>
          <reference field="2" count="1">
            <x v="662"/>
          </reference>
        </references>
      </pivotArea>
    </format>
    <format dxfId="359">
      <pivotArea dataOnly="0" labelOnly="1" fieldPosition="0">
        <references count="3">
          <reference field="0" count="1" selected="0">
            <x v="187"/>
          </reference>
          <reference field="1" count="1" selected="0">
            <x v="662"/>
          </reference>
          <reference field="2" count="1">
            <x v="663"/>
          </reference>
        </references>
      </pivotArea>
    </format>
    <format dxfId="358">
      <pivotArea dataOnly="0" labelOnly="1" fieldPosition="0">
        <references count="3">
          <reference field="0" count="1" selected="0">
            <x v="188"/>
          </reference>
          <reference field="1" count="1" selected="0">
            <x v="663"/>
          </reference>
          <reference field="2" count="1">
            <x v="664"/>
          </reference>
        </references>
      </pivotArea>
    </format>
    <format dxfId="357">
      <pivotArea dataOnly="0" labelOnly="1" fieldPosition="0">
        <references count="3">
          <reference field="0" count="1" selected="0">
            <x v="189"/>
          </reference>
          <reference field="1" count="1" selected="0">
            <x v="664"/>
          </reference>
          <reference field="2" count="1">
            <x v="665"/>
          </reference>
        </references>
      </pivotArea>
    </format>
    <format dxfId="356">
      <pivotArea dataOnly="0" labelOnly="1" fieldPosition="0">
        <references count="3">
          <reference field="0" count="1" selected="0">
            <x v="190"/>
          </reference>
          <reference field="1" count="1" selected="0">
            <x v="665"/>
          </reference>
          <reference field="2" count="1">
            <x v="666"/>
          </reference>
        </references>
      </pivotArea>
    </format>
    <format dxfId="355">
      <pivotArea dataOnly="0" labelOnly="1" fieldPosition="0">
        <references count="3">
          <reference field="0" count="1" selected="0">
            <x v="191"/>
          </reference>
          <reference field="1" count="1" selected="0">
            <x v="666"/>
          </reference>
          <reference field="2" count="1">
            <x v="667"/>
          </reference>
        </references>
      </pivotArea>
    </format>
    <format dxfId="354">
      <pivotArea dataOnly="0" labelOnly="1" fieldPosition="0">
        <references count="3">
          <reference field="0" count="1" selected="0">
            <x v="192"/>
          </reference>
          <reference field="1" count="1" selected="0">
            <x v="667"/>
          </reference>
          <reference field="2" count="1">
            <x v="668"/>
          </reference>
        </references>
      </pivotArea>
    </format>
    <format dxfId="353">
      <pivotArea dataOnly="0" labelOnly="1" fieldPosition="0">
        <references count="3">
          <reference field="0" count="1" selected="0">
            <x v="193"/>
          </reference>
          <reference field="1" count="1" selected="0">
            <x v="668"/>
          </reference>
          <reference field="2" count="1">
            <x v="669"/>
          </reference>
        </references>
      </pivotArea>
    </format>
    <format dxfId="352">
      <pivotArea dataOnly="0" labelOnly="1" fieldPosition="0">
        <references count="3">
          <reference field="0" count="1" selected="0">
            <x v="194"/>
          </reference>
          <reference field="1" count="1" selected="0">
            <x v="669"/>
          </reference>
          <reference field="2" count="1">
            <x v="670"/>
          </reference>
        </references>
      </pivotArea>
    </format>
    <format dxfId="351">
      <pivotArea dataOnly="0" labelOnly="1" fieldPosition="0">
        <references count="3">
          <reference field="0" count="1" selected="0">
            <x v="195"/>
          </reference>
          <reference field="1" count="1" selected="0">
            <x v="670"/>
          </reference>
          <reference field="2" count="1">
            <x v="671"/>
          </reference>
        </references>
      </pivotArea>
    </format>
    <format dxfId="350">
      <pivotArea dataOnly="0" labelOnly="1" fieldPosition="0">
        <references count="3">
          <reference field="0" count="1" selected="0">
            <x v="196"/>
          </reference>
          <reference field="1" count="1" selected="0">
            <x v="671"/>
          </reference>
          <reference field="2" count="1">
            <x v="672"/>
          </reference>
        </references>
      </pivotArea>
    </format>
    <format dxfId="349">
      <pivotArea dataOnly="0" labelOnly="1" fieldPosition="0">
        <references count="3">
          <reference field="0" count="1" selected="0">
            <x v="197"/>
          </reference>
          <reference field="1" count="1" selected="0">
            <x v="672"/>
          </reference>
          <reference field="2" count="1">
            <x v="673"/>
          </reference>
        </references>
      </pivotArea>
    </format>
    <format dxfId="348">
      <pivotArea dataOnly="0" labelOnly="1" fieldPosition="0">
        <references count="3">
          <reference field="0" count="1" selected="0">
            <x v="198"/>
          </reference>
          <reference field="1" count="1" selected="0">
            <x v="673"/>
          </reference>
          <reference field="2" count="1">
            <x v="674"/>
          </reference>
        </references>
      </pivotArea>
    </format>
    <format dxfId="347">
      <pivotArea dataOnly="0" labelOnly="1" fieldPosition="0">
        <references count="3">
          <reference field="0" count="1" selected="0">
            <x v="199"/>
          </reference>
          <reference field="1" count="1" selected="0">
            <x v="674"/>
          </reference>
          <reference field="2" count="1">
            <x v="675"/>
          </reference>
        </references>
      </pivotArea>
    </format>
    <format dxfId="346">
      <pivotArea dataOnly="0" labelOnly="1" fieldPosition="0">
        <references count="3">
          <reference field="0" count="1" selected="0">
            <x v="200"/>
          </reference>
          <reference field="1" count="1" selected="0">
            <x v="675"/>
          </reference>
          <reference field="2" count="1">
            <x v="676"/>
          </reference>
        </references>
      </pivotArea>
    </format>
    <format dxfId="345">
      <pivotArea dataOnly="0" labelOnly="1" fieldPosition="0">
        <references count="3">
          <reference field="0" count="1" selected="0">
            <x v="201"/>
          </reference>
          <reference field="1" count="1" selected="0">
            <x v="676"/>
          </reference>
          <reference field="2" count="1">
            <x v="677"/>
          </reference>
        </references>
      </pivotArea>
    </format>
    <format dxfId="344">
      <pivotArea dataOnly="0" labelOnly="1" fieldPosition="0">
        <references count="3">
          <reference field="0" count="1" selected="0">
            <x v="202"/>
          </reference>
          <reference field="1" count="1" selected="0">
            <x v="677"/>
          </reference>
          <reference field="2" count="1">
            <x v="678"/>
          </reference>
        </references>
      </pivotArea>
    </format>
    <format dxfId="343">
      <pivotArea dataOnly="0" labelOnly="1" fieldPosition="0">
        <references count="3">
          <reference field="0" count="1" selected="0">
            <x v="203"/>
          </reference>
          <reference field="1" count="1" selected="0">
            <x v="678"/>
          </reference>
          <reference field="2" count="1">
            <x v="679"/>
          </reference>
        </references>
      </pivotArea>
    </format>
    <format dxfId="342">
      <pivotArea dataOnly="0" labelOnly="1" fieldPosition="0">
        <references count="3">
          <reference field="0" count="1" selected="0">
            <x v="204"/>
          </reference>
          <reference field="1" count="1" selected="0">
            <x v="679"/>
          </reference>
          <reference field="2" count="1">
            <x v="680"/>
          </reference>
        </references>
      </pivotArea>
    </format>
    <format dxfId="341">
      <pivotArea dataOnly="0" labelOnly="1" fieldPosition="0">
        <references count="3">
          <reference field="0" count="1" selected="0">
            <x v="205"/>
          </reference>
          <reference field="1" count="1" selected="0">
            <x v="680"/>
          </reference>
          <reference field="2" count="1">
            <x v="681"/>
          </reference>
        </references>
      </pivotArea>
    </format>
    <format dxfId="340">
      <pivotArea dataOnly="0" labelOnly="1" fieldPosition="0">
        <references count="3">
          <reference field="0" count="1" selected="0">
            <x v="206"/>
          </reference>
          <reference field="1" count="1" selected="0">
            <x v="681"/>
          </reference>
          <reference field="2" count="1">
            <x v="682"/>
          </reference>
        </references>
      </pivotArea>
    </format>
    <format dxfId="339">
      <pivotArea dataOnly="0" labelOnly="1" fieldPosition="0">
        <references count="3">
          <reference field="0" count="1" selected="0">
            <x v="207"/>
          </reference>
          <reference field="1" count="1" selected="0">
            <x v="682"/>
          </reference>
          <reference field="2" count="1">
            <x v="683"/>
          </reference>
        </references>
      </pivotArea>
    </format>
    <format dxfId="338">
      <pivotArea dataOnly="0" labelOnly="1" fieldPosition="0">
        <references count="3">
          <reference field="0" count="1" selected="0">
            <x v="208"/>
          </reference>
          <reference field="1" count="1" selected="0">
            <x v="683"/>
          </reference>
          <reference field="2" count="1">
            <x v="684"/>
          </reference>
        </references>
      </pivotArea>
    </format>
    <format dxfId="337">
      <pivotArea dataOnly="0" labelOnly="1" fieldPosition="0">
        <references count="3">
          <reference field="0" count="1" selected="0">
            <x v="209"/>
          </reference>
          <reference field="1" count="1" selected="0">
            <x v="684"/>
          </reference>
          <reference field="2" count="1">
            <x v="685"/>
          </reference>
        </references>
      </pivotArea>
    </format>
    <format dxfId="336">
      <pivotArea dataOnly="0" labelOnly="1" fieldPosition="0">
        <references count="3">
          <reference field="0" count="1" selected="0">
            <x v="210"/>
          </reference>
          <reference field="1" count="1" selected="0">
            <x v="685"/>
          </reference>
          <reference field="2" count="1">
            <x v="686"/>
          </reference>
        </references>
      </pivotArea>
    </format>
    <format dxfId="335">
      <pivotArea dataOnly="0" labelOnly="1" fieldPosition="0">
        <references count="3">
          <reference field="0" count="1" selected="0">
            <x v="211"/>
          </reference>
          <reference field="1" count="1" selected="0">
            <x v="686"/>
          </reference>
          <reference field="2" count="1">
            <x v="687"/>
          </reference>
        </references>
      </pivotArea>
    </format>
    <format dxfId="334">
      <pivotArea dataOnly="0" labelOnly="1" fieldPosition="0">
        <references count="3">
          <reference field="0" count="1" selected="0">
            <x v="212"/>
          </reference>
          <reference field="1" count="1" selected="0">
            <x v="687"/>
          </reference>
          <reference field="2" count="1">
            <x v="688"/>
          </reference>
        </references>
      </pivotArea>
    </format>
    <format dxfId="333">
      <pivotArea dataOnly="0" labelOnly="1" fieldPosition="0">
        <references count="3">
          <reference field="0" count="1" selected="0">
            <x v="213"/>
          </reference>
          <reference field="1" count="1" selected="0">
            <x v="688"/>
          </reference>
          <reference field="2" count="1">
            <x v="689"/>
          </reference>
        </references>
      </pivotArea>
    </format>
    <format dxfId="332">
      <pivotArea dataOnly="0" labelOnly="1" fieldPosition="0">
        <references count="3">
          <reference field="0" count="1" selected="0">
            <x v="214"/>
          </reference>
          <reference field="1" count="1" selected="0">
            <x v="689"/>
          </reference>
          <reference field="2" count="1">
            <x v="690"/>
          </reference>
        </references>
      </pivotArea>
    </format>
    <format dxfId="331">
      <pivotArea dataOnly="0" labelOnly="1" fieldPosition="0">
        <references count="3">
          <reference field="0" count="1" selected="0">
            <x v="215"/>
          </reference>
          <reference field="1" count="1" selected="0">
            <x v="690"/>
          </reference>
          <reference field="2" count="1">
            <x v="691"/>
          </reference>
        </references>
      </pivotArea>
    </format>
    <format dxfId="330">
      <pivotArea dataOnly="0" labelOnly="1" fieldPosition="0">
        <references count="3">
          <reference field="0" count="1" selected="0">
            <x v="216"/>
          </reference>
          <reference field="1" count="1" selected="0">
            <x v="691"/>
          </reference>
          <reference field="2" count="1">
            <x v="692"/>
          </reference>
        </references>
      </pivotArea>
    </format>
    <format dxfId="329">
      <pivotArea dataOnly="0" labelOnly="1" fieldPosition="0">
        <references count="3">
          <reference field="0" count="1" selected="0">
            <x v="217"/>
          </reference>
          <reference field="1" count="1" selected="0">
            <x v="692"/>
          </reference>
          <reference field="2" count="1">
            <x v="693"/>
          </reference>
        </references>
      </pivotArea>
    </format>
    <format dxfId="328">
      <pivotArea dataOnly="0" labelOnly="1" fieldPosition="0">
        <references count="3">
          <reference field="0" count="1" selected="0">
            <x v="218"/>
          </reference>
          <reference field="1" count="1" selected="0">
            <x v="693"/>
          </reference>
          <reference field="2" count="1">
            <x v="694"/>
          </reference>
        </references>
      </pivotArea>
    </format>
    <format dxfId="327">
      <pivotArea dataOnly="0" labelOnly="1" fieldPosition="0">
        <references count="3">
          <reference field="0" count="1" selected="0">
            <x v="219"/>
          </reference>
          <reference field="1" count="1" selected="0">
            <x v="694"/>
          </reference>
          <reference field="2" count="1">
            <x v="695"/>
          </reference>
        </references>
      </pivotArea>
    </format>
    <format dxfId="326">
      <pivotArea dataOnly="0" labelOnly="1" fieldPosition="0">
        <references count="3">
          <reference field="0" count="1" selected="0">
            <x v="220"/>
          </reference>
          <reference field="1" count="1" selected="0">
            <x v="695"/>
          </reference>
          <reference field="2" count="1">
            <x v="696"/>
          </reference>
        </references>
      </pivotArea>
    </format>
    <format dxfId="325">
      <pivotArea dataOnly="0" labelOnly="1" fieldPosition="0">
        <references count="3">
          <reference field="0" count="1" selected="0">
            <x v="221"/>
          </reference>
          <reference field="1" count="1" selected="0">
            <x v="696"/>
          </reference>
          <reference field="2" count="1">
            <x v="697"/>
          </reference>
        </references>
      </pivotArea>
    </format>
    <format dxfId="324">
      <pivotArea dataOnly="0" labelOnly="1" fieldPosition="0">
        <references count="3">
          <reference field="0" count="1" selected="0">
            <x v="222"/>
          </reference>
          <reference field="1" count="1" selected="0">
            <x v="697"/>
          </reference>
          <reference field="2" count="1">
            <x v="698"/>
          </reference>
        </references>
      </pivotArea>
    </format>
    <format dxfId="323">
      <pivotArea dataOnly="0" labelOnly="1" fieldPosition="0">
        <references count="3">
          <reference field="0" count="1" selected="0">
            <x v="223"/>
          </reference>
          <reference field="1" count="1" selected="0">
            <x v="698"/>
          </reference>
          <reference field="2" count="1">
            <x v="699"/>
          </reference>
        </references>
      </pivotArea>
    </format>
    <format dxfId="322">
      <pivotArea dataOnly="0" labelOnly="1" fieldPosition="0">
        <references count="3">
          <reference field="0" count="1" selected="0">
            <x v="224"/>
          </reference>
          <reference field="1" count="1" selected="0">
            <x v="699"/>
          </reference>
          <reference field="2" count="1">
            <x v="700"/>
          </reference>
        </references>
      </pivotArea>
    </format>
    <format dxfId="321">
      <pivotArea dataOnly="0" labelOnly="1" fieldPosition="0">
        <references count="3">
          <reference field="0" count="1" selected="0">
            <x v="225"/>
          </reference>
          <reference field="1" count="1" selected="0">
            <x v="700"/>
          </reference>
          <reference field="2" count="1">
            <x v="701"/>
          </reference>
        </references>
      </pivotArea>
    </format>
    <format dxfId="320">
      <pivotArea dataOnly="0" labelOnly="1" fieldPosition="0">
        <references count="3">
          <reference field="0" count="1" selected="0">
            <x v="226"/>
          </reference>
          <reference field="1" count="1" selected="0">
            <x v="701"/>
          </reference>
          <reference field="2" count="1">
            <x v="702"/>
          </reference>
        </references>
      </pivotArea>
    </format>
    <format dxfId="319">
      <pivotArea dataOnly="0" labelOnly="1" fieldPosition="0">
        <references count="3">
          <reference field="0" count="1" selected="0">
            <x v="227"/>
          </reference>
          <reference field="1" count="1" selected="0">
            <x v="702"/>
          </reference>
          <reference field="2" count="1">
            <x v="703"/>
          </reference>
        </references>
      </pivotArea>
    </format>
    <format dxfId="318">
      <pivotArea dataOnly="0" labelOnly="1" fieldPosition="0">
        <references count="3">
          <reference field="0" count="1" selected="0">
            <x v="228"/>
          </reference>
          <reference field="1" count="1" selected="0">
            <x v="703"/>
          </reference>
          <reference field="2" count="1">
            <x v="704"/>
          </reference>
        </references>
      </pivotArea>
    </format>
    <format dxfId="317">
      <pivotArea dataOnly="0" labelOnly="1" fieldPosition="0">
        <references count="3">
          <reference field="0" count="1" selected="0">
            <x v="229"/>
          </reference>
          <reference field="1" count="1" selected="0">
            <x v="704"/>
          </reference>
          <reference field="2" count="1">
            <x v="705"/>
          </reference>
        </references>
      </pivotArea>
    </format>
    <format dxfId="316">
      <pivotArea dataOnly="0" labelOnly="1" fieldPosition="0">
        <references count="3">
          <reference field="0" count="1" selected="0">
            <x v="230"/>
          </reference>
          <reference field="1" count="1" selected="0">
            <x v="705"/>
          </reference>
          <reference field="2" count="1">
            <x v="706"/>
          </reference>
        </references>
      </pivotArea>
    </format>
    <format dxfId="315">
      <pivotArea dataOnly="0" labelOnly="1" fieldPosition="0">
        <references count="3">
          <reference field="0" count="1" selected="0">
            <x v="231"/>
          </reference>
          <reference field="1" count="1" selected="0">
            <x v="706"/>
          </reference>
          <reference field="2" count="1">
            <x v="707"/>
          </reference>
        </references>
      </pivotArea>
    </format>
    <format dxfId="314">
      <pivotArea dataOnly="0" labelOnly="1" fieldPosition="0">
        <references count="3">
          <reference field="0" count="1" selected="0">
            <x v="232"/>
          </reference>
          <reference field="1" count="1" selected="0">
            <x v="707"/>
          </reference>
          <reference field="2" count="1">
            <x v="708"/>
          </reference>
        </references>
      </pivotArea>
    </format>
    <format dxfId="313">
      <pivotArea dataOnly="0" labelOnly="1" fieldPosition="0">
        <references count="3">
          <reference field="0" count="1" selected="0">
            <x v="233"/>
          </reference>
          <reference field="1" count="1" selected="0">
            <x v="708"/>
          </reference>
          <reference field="2" count="1">
            <x v="709"/>
          </reference>
        </references>
      </pivotArea>
    </format>
    <format dxfId="312">
      <pivotArea dataOnly="0" labelOnly="1" fieldPosition="0">
        <references count="3">
          <reference field="0" count="1" selected="0">
            <x v="234"/>
          </reference>
          <reference field="1" count="1" selected="0">
            <x v="709"/>
          </reference>
          <reference field="2" count="1">
            <x v="710"/>
          </reference>
        </references>
      </pivotArea>
    </format>
    <format dxfId="311">
      <pivotArea dataOnly="0" labelOnly="1" fieldPosition="0">
        <references count="3">
          <reference field="0" count="1" selected="0">
            <x v="235"/>
          </reference>
          <reference field="1" count="1" selected="0">
            <x v="710"/>
          </reference>
          <reference field="2" count="1">
            <x v="711"/>
          </reference>
        </references>
      </pivotArea>
    </format>
    <format dxfId="310">
      <pivotArea dataOnly="0" labelOnly="1" fieldPosition="0">
        <references count="3">
          <reference field="0" count="1" selected="0">
            <x v="236"/>
          </reference>
          <reference field="1" count="1" selected="0">
            <x v="711"/>
          </reference>
          <reference field="2" count="1">
            <x v="712"/>
          </reference>
        </references>
      </pivotArea>
    </format>
    <format dxfId="309">
      <pivotArea dataOnly="0" labelOnly="1" fieldPosition="0">
        <references count="3">
          <reference field="0" count="1" selected="0">
            <x v="237"/>
          </reference>
          <reference field="1" count="1" selected="0">
            <x v="712"/>
          </reference>
          <reference field="2" count="1">
            <x v="713"/>
          </reference>
        </references>
      </pivotArea>
    </format>
    <format dxfId="308">
      <pivotArea dataOnly="0" labelOnly="1" fieldPosition="0">
        <references count="3">
          <reference field="0" count="1" selected="0">
            <x v="238"/>
          </reference>
          <reference field="1" count="1" selected="0">
            <x v="713"/>
          </reference>
          <reference field="2" count="1">
            <x v="714"/>
          </reference>
        </references>
      </pivotArea>
    </format>
    <format dxfId="307">
      <pivotArea dataOnly="0" labelOnly="1" fieldPosition="0">
        <references count="3">
          <reference field="0" count="1" selected="0">
            <x v="239"/>
          </reference>
          <reference field="1" count="1" selected="0">
            <x v="714"/>
          </reference>
          <reference field="2" count="1">
            <x v="715"/>
          </reference>
        </references>
      </pivotArea>
    </format>
    <format dxfId="306">
      <pivotArea dataOnly="0" labelOnly="1" fieldPosition="0">
        <references count="3">
          <reference field="0" count="1" selected="0">
            <x v="240"/>
          </reference>
          <reference field="1" count="1" selected="0">
            <x v="715"/>
          </reference>
          <reference field="2" count="1">
            <x v="716"/>
          </reference>
        </references>
      </pivotArea>
    </format>
    <format dxfId="305">
      <pivotArea dataOnly="0" labelOnly="1" fieldPosition="0">
        <references count="3">
          <reference field="0" count="1" selected="0">
            <x v="241"/>
          </reference>
          <reference field="1" count="1" selected="0">
            <x v="716"/>
          </reference>
          <reference field="2" count="1">
            <x v="717"/>
          </reference>
        </references>
      </pivotArea>
    </format>
    <format dxfId="304">
      <pivotArea dataOnly="0" labelOnly="1" fieldPosition="0">
        <references count="3">
          <reference field="0" count="1" selected="0">
            <x v="242"/>
          </reference>
          <reference field="1" count="1" selected="0">
            <x v="717"/>
          </reference>
          <reference field="2" count="1">
            <x v="718"/>
          </reference>
        </references>
      </pivotArea>
    </format>
    <format dxfId="303">
      <pivotArea dataOnly="0" labelOnly="1" fieldPosition="0">
        <references count="3">
          <reference field="0" count="1" selected="0">
            <x v="243"/>
          </reference>
          <reference field="1" count="1" selected="0">
            <x v="718"/>
          </reference>
          <reference field="2" count="1">
            <x v="719"/>
          </reference>
        </references>
      </pivotArea>
    </format>
    <format dxfId="302">
      <pivotArea dataOnly="0" labelOnly="1" fieldPosition="0">
        <references count="3">
          <reference field="0" count="1" selected="0">
            <x v="244"/>
          </reference>
          <reference field="1" count="1" selected="0">
            <x v="719"/>
          </reference>
          <reference field="2" count="1">
            <x v="720"/>
          </reference>
        </references>
      </pivotArea>
    </format>
    <format dxfId="301">
      <pivotArea dataOnly="0" labelOnly="1" fieldPosition="0">
        <references count="3">
          <reference field="0" count="1" selected="0">
            <x v="245"/>
          </reference>
          <reference field="1" count="1" selected="0">
            <x v="720"/>
          </reference>
          <reference field="2" count="1">
            <x v="721"/>
          </reference>
        </references>
      </pivotArea>
    </format>
    <format dxfId="300">
      <pivotArea dataOnly="0" labelOnly="1" fieldPosition="0">
        <references count="3">
          <reference field="0" count="1" selected="0">
            <x v="246"/>
          </reference>
          <reference field="1" count="1" selected="0">
            <x v="721"/>
          </reference>
          <reference field="2" count="1">
            <x v="722"/>
          </reference>
        </references>
      </pivotArea>
    </format>
    <format dxfId="299">
      <pivotArea dataOnly="0" labelOnly="1" fieldPosition="0">
        <references count="3">
          <reference field="0" count="1" selected="0">
            <x v="247"/>
          </reference>
          <reference field="1" count="1" selected="0">
            <x v="722"/>
          </reference>
          <reference field="2" count="1">
            <x v="723"/>
          </reference>
        </references>
      </pivotArea>
    </format>
    <format dxfId="298">
      <pivotArea dataOnly="0" labelOnly="1" fieldPosition="0">
        <references count="3">
          <reference field="0" count="1" selected="0">
            <x v="248"/>
          </reference>
          <reference field="1" count="1" selected="0">
            <x v="723"/>
          </reference>
          <reference field="2" count="1">
            <x v="724"/>
          </reference>
        </references>
      </pivotArea>
    </format>
    <format dxfId="297">
      <pivotArea dataOnly="0" labelOnly="1" fieldPosition="0">
        <references count="3">
          <reference field="0" count="1" selected="0">
            <x v="249"/>
          </reference>
          <reference field="1" count="1" selected="0">
            <x v="724"/>
          </reference>
          <reference field="2" count="1">
            <x v="725"/>
          </reference>
        </references>
      </pivotArea>
    </format>
    <format dxfId="296">
      <pivotArea dataOnly="0" labelOnly="1" fieldPosition="0">
        <references count="3">
          <reference field="0" count="1" selected="0">
            <x v="250"/>
          </reference>
          <reference field="1" count="1" selected="0">
            <x v="725"/>
          </reference>
          <reference field="2" count="1">
            <x v="726"/>
          </reference>
        </references>
      </pivotArea>
    </format>
    <format dxfId="295">
      <pivotArea dataOnly="0" labelOnly="1" fieldPosition="0">
        <references count="3">
          <reference field="0" count="1" selected="0">
            <x v="251"/>
          </reference>
          <reference field="1" count="1" selected="0">
            <x v="726"/>
          </reference>
          <reference field="2" count="1">
            <x v="727"/>
          </reference>
        </references>
      </pivotArea>
    </format>
    <format dxfId="294">
      <pivotArea dataOnly="0" labelOnly="1" fieldPosition="0">
        <references count="3">
          <reference field="0" count="1" selected="0">
            <x v="252"/>
          </reference>
          <reference field="1" count="1" selected="0">
            <x v="727"/>
          </reference>
          <reference field="2" count="1">
            <x v="728"/>
          </reference>
        </references>
      </pivotArea>
    </format>
    <format dxfId="293">
      <pivotArea dataOnly="0" labelOnly="1" fieldPosition="0">
        <references count="3">
          <reference field="0" count="1" selected="0">
            <x v="253"/>
          </reference>
          <reference field="1" count="1" selected="0">
            <x v="728"/>
          </reference>
          <reference field="2" count="1">
            <x v="729"/>
          </reference>
        </references>
      </pivotArea>
    </format>
    <format dxfId="292">
      <pivotArea dataOnly="0" labelOnly="1" fieldPosition="0">
        <references count="3">
          <reference field="0" count="1" selected="0">
            <x v="254"/>
          </reference>
          <reference field="1" count="1" selected="0">
            <x v="729"/>
          </reference>
          <reference field="2" count="1">
            <x v="730"/>
          </reference>
        </references>
      </pivotArea>
    </format>
    <format dxfId="291">
      <pivotArea dataOnly="0" labelOnly="1" fieldPosition="0">
        <references count="3">
          <reference field="0" count="1" selected="0">
            <x v="255"/>
          </reference>
          <reference field="1" count="1" selected="0">
            <x v="730"/>
          </reference>
          <reference field="2" count="1">
            <x v="731"/>
          </reference>
        </references>
      </pivotArea>
    </format>
    <format dxfId="290">
      <pivotArea dataOnly="0" labelOnly="1" fieldPosition="0">
        <references count="3">
          <reference field="0" count="1" selected="0">
            <x v="256"/>
          </reference>
          <reference field="1" count="1" selected="0">
            <x v="731"/>
          </reference>
          <reference field="2" count="1">
            <x v="732"/>
          </reference>
        </references>
      </pivotArea>
    </format>
    <format dxfId="289">
      <pivotArea dataOnly="0" labelOnly="1" fieldPosition="0">
        <references count="3">
          <reference field="0" count="1" selected="0">
            <x v="257"/>
          </reference>
          <reference field="1" count="1" selected="0">
            <x v="732"/>
          </reference>
          <reference field="2" count="1">
            <x v="733"/>
          </reference>
        </references>
      </pivotArea>
    </format>
    <format dxfId="288">
      <pivotArea dataOnly="0" labelOnly="1" fieldPosition="0">
        <references count="3">
          <reference field="0" count="1" selected="0">
            <x v="258"/>
          </reference>
          <reference field="1" count="1" selected="0">
            <x v="733"/>
          </reference>
          <reference field="2" count="1">
            <x v="734"/>
          </reference>
        </references>
      </pivotArea>
    </format>
    <format dxfId="287">
      <pivotArea dataOnly="0" labelOnly="1" fieldPosition="0">
        <references count="3">
          <reference field="0" count="1" selected="0">
            <x v="259"/>
          </reference>
          <reference field="1" count="1" selected="0">
            <x v="734"/>
          </reference>
          <reference field="2" count="1">
            <x v="735"/>
          </reference>
        </references>
      </pivotArea>
    </format>
    <format dxfId="286">
      <pivotArea dataOnly="0" labelOnly="1" fieldPosition="0">
        <references count="3">
          <reference field="0" count="1" selected="0">
            <x v="260"/>
          </reference>
          <reference field="1" count="1" selected="0">
            <x v="735"/>
          </reference>
          <reference field="2" count="1">
            <x v="736"/>
          </reference>
        </references>
      </pivotArea>
    </format>
    <format dxfId="285">
      <pivotArea dataOnly="0" labelOnly="1" fieldPosition="0">
        <references count="3">
          <reference field="0" count="1" selected="0">
            <x v="261"/>
          </reference>
          <reference field="1" count="1" selected="0">
            <x v="736"/>
          </reference>
          <reference field="2" count="1">
            <x v="737"/>
          </reference>
        </references>
      </pivotArea>
    </format>
    <format dxfId="284">
      <pivotArea dataOnly="0" labelOnly="1" fieldPosition="0">
        <references count="3">
          <reference field="0" count="1" selected="0">
            <x v="262"/>
          </reference>
          <reference field="1" count="1" selected="0">
            <x v="737"/>
          </reference>
          <reference field="2" count="1">
            <x v="738"/>
          </reference>
        </references>
      </pivotArea>
    </format>
    <format dxfId="283">
      <pivotArea dataOnly="0" labelOnly="1" fieldPosition="0">
        <references count="3">
          <reference field="0" count="1" selected="0">
            <x v="263"/>
          </reference>
          <reference field="1" count="1" selected="0">
            <x v="738"/>
          </reference>
          <reference field="2" count="1">
            <x v="739"/>
          </reference>
        </references>
      </pivotArea>
    </format>
    <format dxfId="282">
      <pivotArea dataOnly="0" labelOnly="1" fieldPosition="0">
        <references count="3">
          <reference field="0" count="1" selected="0">
            <x v="264"/>
          </reference>
          <reference field="1" count="1" selected="0">
            <x v="739"/>
          </reference>
          <reference field="2" count="1">
            <x v="740"/>
          </reference>
        </references>
      </pivotArea>
    </format>
    <format dxfId="281">
      <pivotArea dataOnly="0" labelOnly="1" fieldPosition="0">
        <references count="3">
          <reference field="0" count="1" selected="0">
            <x v="265"/>
          </reference>
          <reference field="1" count="1" selected="0">
            <x v="740"/>
          </reference>
          <reference field="2" count="1">
            <x v="741"/>
          </reference>
        </references>
      </pivotArea>
    </format>
    <format dxfId="280">
      <pivotArea dataOnly="0" labelOnly="1" fieldPosition="0">
        <references count="3">
          <reference field="0" count="1" selected="0">
            <x v="266"/>
          </reference>
          <reference field="1" count="1" selected="0">
            <x v="741"/>
          </reference>
          <reference field="2" count="1">
            <x v="742"/>
          </reference>
        </references>
      </pivotArea>
    </format>
    <format dxfId="279">
      <pivotArea dataOnly="0" labelOnly="1" fieldPosition="0">
        <references count="3">
          <reference field="0" count="1" selected="0">
            <x v="267"/>
          </reference>
          <reference field="1" count="1" selected="0">
            <x v="742"/>
          </reference>
          <reference field="2" count="1">
            <x v="743"/>
          </reference>
        </references>
      </pivotArea>
    </format>
    <format dxfId="278">
      <pivotArea dataOnly="0" labelOnly="1" fieldPosition="0">
        <references count="3">
          <reference field="0" count="1" selected="0">
            <x v="268"/>
          </reference>
          <reference field="1" count="1" selected="0">
            <x v="743"/>
          </reference>
          <reference field="2" count="1">
            <x v="744"/>
          </reference>
        </references>
      </pivotArea>
    </format>
    <format dxfId="277">
      <pivotArea dataOnly="0" labelOnly="1" fieldPosition="0">
        <references count="3">
          <reference field="0" count="1" selected="0">
            <x v="269"/>
          </reference>
          <reference field="1" count="1" selected="0">
            <x v="744"/>
          </reference>
          <reference field="2" count="1">
            <x v="745"/>
          </reference>
        </references>
      </pivotArea>
    </format>
    <format dxfId="276">
      <pivotArea dataOnly="0" labelOnly="1" fieldPosition="0">
        <references count="3">
          <reference field="0" count="1" selected="0">
            <x v="270"/>
          </reference>
          <reference field="1" count="1" selected="0">
            <x v="745"/>
          </reference>
          <reference field="2" count="1">
            <x v="746"/>
          </reference>
        </references>
      </pivotArea>
    </format>
    <format dxfId="275">
      <pivotArea dataOnly="0" labelOnly="1" fieldPosition="0">
        <references count="3">
          <reference field="0" count="1" selected="0">
            <x v="271"/>
          </reference>
          <reference field="1" count="1" selected="0">
            <x v="746"/>
          </reference>
          <reference field="2" count="1">
            <x v="747"/>
          </reference>
        </references>
      </pivotArea>
    </format>
    <format dxfId="274">
      <pivotArea dataOnly="0" labelOnly="1" fieldPosition="0">
        <references count="3">
          <reference field="0" count="1" selected="0">
            <x v="272"/>
          </reference>
          <reference field="1" count="1" selected="0">
            <x v="747"/>
          </reference>
          <reference field="2" count="1">
            <x v="748"/>
          </reference>
        </references>
      </pivotArea>
    </format>
    <format dxfId="273">
      <pivotArea dataOnly="0" labelOnly="1" fieldPosition="0">
        <references count="3">
          <reference field="0" count="1" selected="0">
            <x v="273"/>
          </reference>
          <reference field="1" count="1" selected="0">
            <x v="748"/>
          </reference>
          <reference field="2" count="1">
            <x v="749"/>
          </reference>
        </references>
      </pivotArea>
    </format>
    <format dxfId="272">
      <pivotArea dataOnly="0" labelOnly="1" fieldPosition="0">
        <references count="3">
          <reference field="0" count="1" selected="0">
            <x v="274"/>
          </reference>
          <reference field="1" count="1" selected="0">
            <x v="749"/>
          </reference>
          <reference field="2" count="1">
            <x v="750"/>
          </reference>
        </references>
      </pivotArea>
    </format>
    <format dxfId="271">
      <pivotArea dataOnly="0" labelOnly="1" fieldPosition="0">
        <references count="3">
          <reference field="0" count="1" selected="0">
            <x v="275"/>
          </reference>
          <reference field="1" count="1" selected="0">
            <x v="750"/>
          </reference>
          <reference field="2" count="1">
            <x v="751"/>
          </reference>
        </references>
      </pivotArea>
    </format>
    <format dxfId="270">
      <pivotArea dataOnly="0" labelOnly="1" fieldPosition="0">
        <references count="3">
          <reference field="0" count="1" selected="0">
            <x v="276"/>
          </reference>
          <reference field="1" count="1" selected="0">
            <x v="751"/>
          </reference>
          <reference field="2" count="1">
            <x v="752"/>
          </reference>
        </references>
      </pivotArea>
    </format>
    <format dxfId="269">
      <pivotArea dataOnly="0" labelOnly="1" fieldPosition="0">
        <references count="3">
          <reference field="0" count="1" selected="0">
            <x v="277"/>
          </reference>
          <reference field="1" count="1" selected="0">
            <x v="752"/>
          </reference>
          <reference field="2" count="1">
            <x v="753"/>
          </reference>
        </references>
      </pivotArea>
    </format>
    <format dxfId="268">
      <pivotArea dataOnly="0" labelOnly="1" fieldPosition="0">
        <references count="3">
          <reference field="0" count="1" selected="0">
            <x v="278"/>
          </reference>
          <reference field="1" count="1" selected="0">
            <x v="753"/>
          </reference>
          <reference field="2" count="1">
            <x v="754"/>
          </reference>
        </references>
      </pivotArea>
    </format>
    <format dxfId="267">
      <pivotArea dataOnly="0" labelOnly="1" fieldPosition="0">
        <references count="3">
          <reference field="0" count="1" selected="0">
            <x v="279"/>
          </reference>
          <reference field="1" count="1" selected="0">
            <x v="754"/>
          </reference>
          <reference field="2" count="1">
            <x v="755"/>
          </reference>
        </references>
      </pivotArea>
    </format>
    <format dxfId="266">
      <pivotArea dataOnly="0" labelOnly="1" fieldPosition="0">
        <references count="3">
          <reference field="0" count="1" selected="0">
            <x v="280"/>
          </reference>
          <reference field="1" count="1" selected="0">
            <x v="755"/>
          </reference>
          <reference field="2" count="1">
            <x v="756"/>
          </reference>
        </references>
      </pivotArea>
    </format>
    <format dxfId="265">
      <pivotArea dataOnly="0" labelOnly="1" fieldPosition="0">
        <references count="3">
          <reference field="0" count="1" selected="0">
            <x v="281"/>
          </reference>
          <reference field="1" count="1" selected="0">
            <x v="756"/>
          </reference>
          <reference field="2" count="1">
            <x v="757"/>
          </reference>
        </references>
      </pivotArea>
    </format>
    <format dxfId="264">
      <pivotArea dataOnly="0" labelOnly="1" fieldPosition="0">
        <references count="3">
          <reference field="0" count="1" selected="0">
            <x v="282"/>
          </reference>
          <reference field="1" count="1" selected="0">
            <x v="757"/>
          </reference>
          <reference field="2" count="1">
            <x v="758"/>
          </reference>
        </references>
      </pivotArea>
    </format>
    <format dxfId="263">
      <pivotArea dataOnly="0" labelOnly="1" fieldPosition="0">
        <references count="3">
          <reference field="0" count="1" selected="0">
            <x v="283"/>
          </reference>
          <reference field="1" count="1" selected="0">
            <x v="758"/>
          </reference>
          <reference field="2" count="1">
            <x v="759"/>
          </reference>
        </references>
      </pivotArea>
    </format>
    <format dxfId="262">
      <pivotArea dataOnly="0" labelOnly="1" fieldPosition="0">
        <references count="3">
          <reference field="0" count="1" selected="0">
            <x v="284"/>
          </reference>
          <reference field="1" count="1" selected="0">
            <x v="759"/>
          </reference>
          <reference field="2" count="1">
            <x v="760"/>
          </reference>
        </references>
      </pivotArea>
    </format>
    <format dxfId="261">
      <pivotArea dataOnly="0" labelOnly="1" fieldPosition="0">
        <references count="3">
          <reference field="0" count="1" selected="0">
            <x v="285"/>
          </reference>
          <reference field="1" count="1" selected="0">
            <x v="760"/>
          </reference>
          <reference field="2" count="1">
            <x v="761"/>
          </reference>
        </references>
      </pivotArea>
    </format>
    <format dxfId="260">
      <pivotArea dataOnly="0" labelOnly="1" fieldPosition="0">
        <references count="3">
          <reference field="0" count="1" selected="0">
            <x v="286"/>
          </reference>
          <reference field="1" count="1" selected="0">
            <x v="761"/>
          </reference>
          <reference field="2" count="1">
            <x v="762"/>
          </reference>
        </references>
      </pivotArea>
    </format>
    <format dxfId="259">
      <pivotArea dataOnly="0" labelOnly="1" fieldPosition="0">
        <references count="3">
          <reference field="0" count="1" selected="0">
            <x v="287"/>
          </reference>
          <reference field="1" count="1" selected="0">
            <x v="762"/>
          </reference>
          <reference field="2" count="1">
            <x v="763"/>
          </reference>
        </references>
      </pivotArea>
    </format>
    <format dxfId="258">
      <pivotArea dataOnly="0" labelOnly="1" fieldPosition="0">
        <references count="3">
          <reference field="0" count="1" selected="0">
            <x v="288"/>
          </reference>
          <reference field="1" count="1" selected="0">
            <x v="763"/>
          </reference>
          <reference field="2" count="1">
            <x v="764"/>
          </reference>
        </references>
      </pivotArea>
    </format>
    <format dxfId="257">
      <pivotArea dataOnly="0" labelOnly="1" fieldPosition="0">
        <references count="3">
          <reference field="0" count="1" selected="0">
            <x v="289"/>
          </reference>
          <reference field="1" count="1" selected="0">
            <x v="764"/>
          </reference>
          <reference field="2" count="1">
            <x v="765"/>
          </reference>
        </references>
      </pivotArea>
    </format>
    <format dxfId="256">
      <pivotArea dataOnly="0" labelOnly="1" fieldPosition="0">
        <references count="3">
          <reference field="0" count="1" selected="0">
            <x v="290"/>
          </reference>
          <reference field="1" count="1" selected="0">
            <x v="765"/>
          </reference>
          <reference field="2" count="1">
            <x v="766"/>
          </reference>
        </references>
      </pivotArea>
    </format>
    <format dxfId="255">
      <pivotArea dataOnly="0" labelOnly="1" fieldPosition="0">
        <references count="3">
          <reference field="0" count="1" selected="0">
            <x v="291"/>
          </reference>
          <reference field="1" count="1" selected="0">
            <x v="766"/>
          </reference>
          <reference field="2" count="1">
            <x v="767"/>
          </reference>
        </references>
      </pivotArea>
    </format>
    <format dxfId="254">
      <pivotArea dataOnly="0" labelOnly="1" fieldPosition="0">
        <references count="3">
          <reference field="0" count="1" selected="0">
            <x v="292"/>
          </reference>
          <reference field="1" count="1" selected="0">
            <x v="767"/>
          </reference>
          <reference field="2" count="1">
            <x v="768"/>
          </reference>
        </references>
      </pivotArea>
    </format>
    <format dxfId="253">
      <pivotArea dataOnly="0" labelOnly="1" fieldPosition="0">
        <references count="3">
          <reference field="0" count="1" selected="0">
            <x v="293"/>
          </reference>
          <reference field="1" count="1" selected="0">
            <x v="768"/>
          </reference>
          <reference field="2" count="1">
            <x v="769"/>
          </reference>
        </references>
      </pivotArea>
    </format>
    <format dxfId="252">
      <pivotArea dataOnly="0" labelOnly="1" fieldPosition="0">
        <references count="3">
          <reference field="0" count="1" selected="0">
            <x v="294"/>
          </reference>
          <reference field="1" count="1" selected="0">
            <x v="769"/>
          </reference>
          <reference field="2" count="1">
            <x v="770"/>
          </reference>
        </references>
      </pivotArea>
    </format>
    <format dxfId="251">
      <pivotArea dataOnly="0" labelOnly="1" fieldPosition="0">
        <references count="3">
          <reference field="0" count="1" selected="0">
            <x v="295"/>
          </reference>
          <reference field="1" count="1" selected="0">
            <x v="770"/>
          </reference>
          <reference field="2" count="1">
            <x v="771"/>
          </reference>
        </references>
      </pivotArea>
    </format>
    <format dxfId="250">
      <pivotArea dataOnly="0" labelOnly="1" fieldPosition="0">
        <references count="3">
          <reference field="0" count="1" selected="0">
            <x v="296"/>
          </reference>
          <reference field="1" count="1" selected="0">
            <x v="771"/>
          </reference>
          <reference field="2" count="1">
            <x v="772"/>
          </reference>
        </references>
      </pivotArea>
    </format>
    <format dxfId="249">
      <pivotArea dataOnly="0" labelOnly="1" fieldPosition="0">
        <references count="3">
          <reference field="0" count="1" selected="0">
            <x v="297"/>
          </reference>
          <reference field="1" count="1" selected="0">
            <x v="772"/>
          </reference>
          <reference field="2" count="1">
            <x v="773"/>
          </reference>
        </references>
      </pivotArea>
    </format>
    <format dxfId="248">
      <pivotArea dataOnly="0" labelOnly="1" fieldPosition="0">
        <references count="3">
          <reference field="0" count="1" selected="0">
            <x v="298"/>
          </reference>
          <reference field="1" count="1" selected="0">
            <x v="773"/>
          </reference>
          <reference field="2" count="1">
            <x v="774"/>
          </reference>
        </references>
      </pivotArea>
    </format>
    <format dxfId="247">
      <pivotArea dataOnly="0" labelOnly="1" fieldPosition="0">
        <references count="3">
          <reference field="0" count="1" selected="0">
            <x v="299"/>
          </reference>
          <reference field="1" count="1" selected="0">
            <x v="774"/>
          </reference>
          <reference field="2" count="1">
            <x v="775"/>
          </reference>
        </references>
      </pivotArea>
    </format>
    <format dxfId="246">
      <pivotArea dataOnly="0" labelOnly="1" fieldPosition="0">
        <references count="3">
          <reference field="0" count="1" selected="0">
            <x v="300"/>
          </reference>
          <reference field="1" count="1" selected="0">
            <x v="775"/>
          </reference>
          <reference field="2" count="1">
            <x v="776"/>
          </reference>
        </references>
      </pivotArea>
    </format>
    <format dxfId="245">
      <pivotArea dataOnly="0" labelOnly="1" fieldPosition="0">
        <references count="3">
          <reference field="0" count="1" selected="0">
            <x v="301"/>
          </reference>
          <reference field="1" count="1" selected="0">
            <x v="776"/>
          </reference>
          <reference field="2" count="1">
            <x v="777"/>
          </reference>
        </references>
      </pivotArea>
    </format>
    <format dxfId="244">
      <pivotArea dataOnly="0" labelOnly="1" fieldPosition="0">
        <references count="3">
          <reference field="0" count="1" selected="0">
            <x v="302"/>
          </reference>
          <reference field="1" count="1" selected="0">
            <x v="777"/>
          </reference>
          <reference field="2" count="1">
            <x v="778"/>
          </reference>
        </references>
      </pivotArea>
    </format>
    <format dxfId="243">
      <pivotArea dataOnly="0" labelOnly="1" fieldPosition="0">
        <references count="3">
          <reference field="0" count="1" selected="0">
            <x v="303"/>
          </reference>
          <reference field="1" count="1" selected="0">
            <x v="778"/>
          </reference>
          <reference field="2" count="1">
            <x v="779"/>
          </reference>
        </references>
      </pivotArea>
    </format>
    <format dxfId="242">
      <pivotArea dataOnly="0" labelOnly="1" fieldPosition="0">
        <references count="3">
          <reference field="0" count="1" selected="0">
            <x v="304"/>
          </reference>
          <reference field="1" count="1" selected="0">
            <x v="779"/>
          </reference>
          <reference field="2" count="1">
            <x v="780"/>
          </reference>
        </references>
      </pivotArea>
    </format>
    <format dxfId="241">
      <pivotArea dataOnly="0" labelOnly="1" fieldPosition="0">
        <references count="3">
          <reference field="0" count="1" selected="0">
            <x v="305"/>
          </reference>
          <reference field="1" count="1" selected="0">
            <x v="780"/>
          </reference>
          <reference field="2" count="1">
            <x v="781"/>
          </reference>
        </references>
      </pivotArea>
    </format>
    <format dxfId="240">
      <pivotArea dataOnly="0" labelOnly="1" fieldPosition="0">
        <references count="3">
          <reference field="0" count="1" selected="0">
            <x v="306"/>
          </reference>
          <reference field="1" count="1" selected="0">
            <x v="781"/>
          </reference>
          <reference field="2" count="1">
            <x v="782"/>
          </reference>
        </references>
      </pivotArea>
    </format>
    <format dxfId="239">
      <pivotArea dataOnly="0" labelOnly="1" fieldPosition="0">
        <references count="3">
          <reference field="0" count="1" selected="0">
            <x v="307"/>
          </reference>
          <reference field="1" count="1" selected="0">
            <x v="782"/>
          </reference>
          <reference field="2" count="1">
            <x v="783"/>
          </reference>
        </references>
      </pivotArea>
    </format>
    <format dxfId="238">
      <pivotArea dataOnly="0" labelOnly="1" fieldPosition="0">
        <references count="3">
          <reference field="0" count="1" selected="0">
            <x v="308"/>
          </reference>
          <reference field="1" count="1" selected="0">
            <x v="783"/>
          </reference>
          <reference field="2" count="1">
            <x v="784"/>
          </reference>
        </references>
      </pivotArea>
    </format>
    <format dxfId="237">
      <pivotArea dataOnly="0" labelOnly="1" fieldPosition="0">
        <references count="3">
          <reference field="0" count="1" selected="0">
            <x v="309"/>
          </reference>
          <reference field="1" count="1" selected="0">
            <x v="784"/>
          </reference>
          <reference field="2" count="1">
            <x v="785"/>
          </reference>
        </references>
      </pivotArea>
    </format>
    <format dxfId="236">
      <pivotArea dataOnly="0" labelOnly="1" fieldPosition="0">
        <references count="3">
          <reference field="0" count="1" selected="0">
            <x v="310"/>
          </reference>
          <reference field="1" count="1" selected="0">
            <x v="785"/>
          </reference>
          <reference field="2" count="1">
            <x v="786"/>
          </reference>
        </references>
      </pivotArea>
    </format>
    <format dxfId="235">
      <pivotArea dataOnly="0" labelOnly="1" fieldPosition="0">
        <references count="3">
          <reference field="0" count="1" selected="0">
            <x v="311"/>
          </reference>
          <reference field="1" count="1" selected="0">
            <x v="786"/>
          </reference>
          <reference field="2" count="1">
            <x v="787"/>
          </reference>
        </references>
      </pivotArea>
    </format>
    <format dxfId="234">
      <pivotArea dataOnly="0" labelOnly="1" fieldPosition="0">
        <references count="3">
          <reference field="0" count="1" selected="0">
            <x v="312"/>
          </reference>
          <reference field="1" count="1" selected="0">
            <x v="787"/>
          </reference>
          <reference field="2" count="1">
            <x v="788"/>
          </reference>
        </references>
      </pivotArea>
    </format>
    <format dxfId="233">
      <pivotArea dataOnly="0" labelOnly="1" fieldPosition="0">
        <references count="3">
          <reference field="0" count="1" selected="0">
            <x v="313"/>
          </reference>
          <reference field="1" count="1" selected="0">
            <x v="788"/>
          </reference>
          <reference field="2" count="1">
            <x v="789"/>
          </reference>
        </references>
      </pivotArea>
    </format>
    <format dxfId="232">
      <pivotArea dataOnly="0" labelOnly="1" fieldPosition="0">
        <references count="3">
          <reference field="0" count="1" selected="0">
            <x v="314"/>
          </reference>
          <reference field="1" count="1" selected="0">
            <x v="789"/>
          </reference>
          <reference field="2" count="1">
            <x v="790"/>
          </reference>
        </references>
      </pivotArea>
    </format>
    <format dxfId="231">
      <pivotArea dataOnly="0" labelOnly="1" fieldPosition="0">
        <references count="3">
          <reference field="0" count="1" selected="0">
            <x v="315"/>
          </reference>
          <reference field="1" count="1" selected="0">
            <x v="790"/>
          </reference>
          <reference field="2" count="1">
            <x v="791"/>
          </reference>
        </references>
      </pivotArea>
    </format>
    <format dxfId="230">
      <pivotArea dataOnly="0" labelOnly="1" fieldPosition="0">
        <references count="3">
          <reference field="0" count="1" selected="0">
            <x v="316"/>
          </reference>
          <reference field="1" count="1" selected="0">
            <x v="791"/>
          </reference>
          <reference field="2" count="1">
            <x v="792"/>
          </reference>
        </references>
      </pivotArea>
    </format>
    <format dxfId="229">
      <pivotArea dataOnly="0" labelOnly="1" fieldPosition="0">
        <references count="3">
          <reference field="0" count="1" selected="0">
            <x v="317"/>
          </reference>
          <reference field="1" count="1" selected="0">
            <x v="792"/>
          </reference>
          <reference field="2" count="1">
            <x v="793"/>
          </reference>
        </references>
      </pivotArea>
    </format>
    <format dxfId="228">
      <pivotArea dataOnly="0" labelOnly="1" fieldPosition="0">
        <references count="3">
          <reference field="0" count="1" selected="0">
            <x v="318"/>
          </reference>
          <reference field="1" count="1" selected="0">
            <x v="793"/>
          </reference>
          <reference field="2" count="1">
            <x v="794"/>
          </reference>
        </references>
      </pivotArea>
    </format>
    <format dxfId="227">
      <pivotArea dataOnly="0" labelOnly="1" fieldPosition="0">
        <references count="3">
          <reference field="0" count="1" selected="0">
            <x v="319"/>
          </reference>
          <reference field="1" count="1" selected="0">
            <x v="794"/>
          </reference>
          <reference field="2" count="1">
            <x v="795"/>
          </reference>
        </references>
      </pivotArea>
    </format>
    <format dxfId="226">
      <pivotArea dataOnly="0" labelOnly="1" fieldPosition="0">
        <references count="3">
          <reference field="0" count="1" selected="0">
            <x v="320"/>
          </reference>
          <reference field="1" count="1" selected="0">
            <x v="795"/>
          </reference>
          <reference field="2" count="1">
            <x v="796"/>
          </reference>
        </references>
      </pivotArea>
    </format>
    <format dxfId="225">
      <pivotArea dataOnly="0" labelOnly="1" fieldPosition="0">
        <references count="3">
          <reference field="0" count="1" selected="0">
            <x v="321"/>
          </reference>
          <reference field="1" count="1" selected="0">
            <x v="796"/>
          </reference>
          <reference field="2" count="1">
            <x v="797"/>
          </reference>
        </references>
      </pivotArea>
    </format>
    <format dxfId="224">
      <pivotArea dataOnly="0" labelOnly="1" fieldPosition="0">
        <references count="3">
          <reference field="0" count="1" selected="0">
            <x v="322"/>
          </reference>
          <reference field="1" count="1" selected="0">
            <x v="797"/>
          </reference>
          <reference field="2" count="1">
            <x v="798"/>
          </reference>
        </references>
      </pivotArea>
    </format>
    <format dxfId="223">
      <pivotArea dataOnly="0" labelOnly="1" fieldPosition="0">
        <references count="3">
          <reference field="0" count="1" selected="0">
            <x v="323"/>
          </reference>
          <reference field="1" count="1" selected="0">
            <x v="798"/>
          </reference>
          <reference field="2" count="1">
            <x v="799"/>
          </reference>
        </references>
      </pivotArea>
    </format>
    <format dxfId="222">
      <pivotArea dataOnly="0" labelOnly="1" fieldPosition="0">
        <references count="3">
          <reference field="0" count="1" selected="0">
            <x v="324"/>
          </reference>
          <reference field="1" count="1" selected="0">
            <x v="799"/>
          </reference>
          <reference field="2" count="1">
            <x v="800"/>
          </reference>
        </references>
      </pivotArea>
    </format>
    <format dxfId="221">
      <pivotArea dataOnly="0" labelOnly="1" fieldPosition="0">
        <references count="3">
          <reference field="0" count="1" selected="0">
            <x v="325"/>
          </reference>
          <reference field="1" count="1" selected="0">
            <x v="800"/>
          </reference>
          <reference field="2" count="1">
            <x v="801"/>
          </reference>
        </references>
      </pivotArea>
    </format>
    <format dxfId="220">
      <pivotArea dataOnly="0" labelOnly="1" fieldPosition="0">
        <references count="3">
          <reference field="0" count="1" selected="0">
            <x v="326"/>
          </reference>
          <reference field="1" count="1" selected="0">
            <x v="801"/>
          </reference>
          <reference field="2" count="1">
            <x v="802"/>
          </reference>
        </references>
      </pivotArea>
    </format>
    <format dxfId="219">
      <pivotArea dataOnly="0" labelOnly="1" fieldPosition="0">
        <references count="3">
          <reference field="0" count="1" selected="0">
            <x v="327"/>
          </reference>
          <reference field="1" count="1" selected="0">
            <x v="802"/>
          </reference>
          <reference field="2" count="1">
            <x v="803"/>
          </reference>
        </references>
      </pivotArea>
    </format>
    <format dxfId="218">
      <pivotArea dataOnly="0" labelOnly="1" fieldPosition="0">
        <references count="3">
          <reference field="0" count="1" selected="0">
            <x v="328"/>
          </reference>
          <reference field="1" count="1" selected="0">
            <x v="803"/>
          </reference>
          <reference field="2" count="1">
            <x v="804"/>
          </reference>
        </references>
      </pivotArea>
    </format>
    <format dxfId="217">
      <pivotArea dataOnly="0" labelOnly="1" fieldPosition="0">
        <references count="3">
          <reference field="0" count="1" selected="0">
            <x v="329"/>
          </reference>
          <reference field="1" count="1" selected="0">
            <x v="804"/>
          </reference>
          <reference field="2" count="1">
            <x v="805"/>
          </reference>
        </references>
      </pivotArea>
    </format>
    <format dxfId="216">
      <pivotArea dataOnly="0" labelOnly="1" fieldPosition="0">
        <references count="3">
          <reference field="0" count="1" selected="0">
            <x v="330"/>
          </reference>
          <reference field="1" count="1" selected="0">
            <x v="805"/>
          </reference>
          <reference field="2" count="1">
            <x v="806"/>
          </reference>
        </references>
      </pivotArea>
    </format>
    <format dxfId="215">
      <pivotArea dataOnly="0" labelOnly="1" fieldPosition="0">
        <references count="3">
          <reference field="0" count="1" selected="0">
            <x v="331"/>
          </reference>
          <reference field="1" count="1" selected="0">
            <x v="806"/>
          </reference>
          <reference field="2" count="1">
            <x v="807"/>
          </reference>
        </references>
      </pivotArea>
    </format>
    <format dxfId="214">
      <pivotArea dataOnly="0" labelOnly="1" fieldPosition="0">
        <references count="3">
          <reference field="0" count="1" selected="0">
            <x v="332"/>
          </reference>
          <reference field="1" count="1" selected="0">
            <x v="807"/>
          </reference>
          <reference field="2" count="1">
            <x v="808"/>
          </reference>
        </references>
      </pivotArea>
    </format>
    <format dxfId="213">
      <pivotArea dataOnly="0" labelOnly="1" fieldPosition="0">
        <references count="3">
          <reference field="0" count="1" selected="0">
            <x v="333"/>
          </reference>
          <reference field="1" count="1" selected="0">
            <x v="808"/>
          </reference>
          <reference field="2" count="1">
            <x v="809"/>
          </reference>
        </references>
      </pivotArea>
    </format>
    <format dxfId="212">
      <pivotArea dataOnly="0" labelOnly="1" fieldPosition="0">
        <references count="3">
          <reference field="0" count="1" selected="0">
            <x v="334"/>
          </reference>
          <reference field="1" count="1" selected="0">
            <x v="809"/>
          </reference>
          <reference field="2" count="1">
            <x v="810"/>
          </reference>
        </references>
      </pivotArea>
    </format>
    <format dxfId="211">
      <pivotArea dataOnly="0" labelOnly="1" fieldPosition="0">
        <references count="3">
          <reference field="0" count="1" selected="0">
            <x v="335"/>
          </reference>
          <reference field="1" count="1" selected="0">
            <x v="810"/>
          </reference>
          <reference field="2" count="1">
            <x v="811"/>
          </reference>
        </references>
      </pivotArea>
    </format>
    <format dxfId="210">
      <pivotArea dataOnly="0" labelOnly="1" fieldPosition="0">
        <references count="3">
          <reference field="0" count="1" selected="0">
            <x v="336"/>
          </reference>
          <reference field="1" count="1" selected="0">
            <x v="811"/>
          </reference>
          <reference field="2" count="1">
            <x v="812"/>
          </reference>
        </references>
      </pivotArea>
    </format>
    <format dxfId="209">
      <pivotArea dataOnly="0" labelOnly="1" fieldPosition="0">
        <references count="3">
          <reference field="0" count="1" selected="0">
            <x v="337"/>
          </reference>
          <reference field="1" count="1" selected="0">
            <x v="812"/>
          </reference>
          <reference field="2" count="1">
            <x v="813"/>
          </reference>
        </references>
      </pivotArea>
    </format>
    <format dxfId="208">
      <pivotArea dataOnly="0" labelOnly="1" fieldPosition="0">
        <references count="3">
          <reference field="0" count="1" selected="0">
            <x v="338"/>
          </reference>
          <reference field="1" count="1" selected="0">
            <x v="813"/>
          </reference>
          <reference field="2" count="1">
            <x v="814"/>
          </reference>
        </references>
      </pivotArea>
    </format>
    <format dxfId="207">
      <pivotArea dataOnly="0" labelOnly="1" fieldPosition="0">
        <references count="3">
          <reference field="0" count="1" selected="0">
            <x v="339"/>
          </reference>
          <reference field="1" count="1" selected="0">
            <x v="814"/>
          </reference>
          <reference field="2" count="1">
            <x v="815"/>
          </reference>
        </references>
      </pivotArea>
    </format>
    <format dxfId="206">
      <pivotArea dataOnly="0" labelOnly="1" fieldPosition="0">
        <references count="3">
          <reference field="0" count="1" selected="0">
            <x v="340"/>
          </reference>
          <reference field="1" count="1" selected="0">
            <x v="815"/>
          </reference>
          <reference field="2" count="1">
            <x v="816"/>
          </reference>
        </references>
      </pivotArea>
    </format>
    <format dxfId="205">
      <pivotArea dataOnly="0" labelOnly="1" fieldPosition="0">
        <references count="3">
          <reference field="0" count="1" selected="0">
            <x v="341"/>
          </reference>
          <reference field="1" count="1" selected="0">
            <x v="816"/>
          </reference>
          <reference field="2" count="1">
            <x v="817"/>
          </reference>
        </references>
      </pivotArea>
    </format>
    <format dxfId="204">
      <pivotArea dataOnly="0" labelOnly="1" fieldPosition="0">
        <references count="3">
          <reference field="0" count="1" selected="0">
            <x v="342"/>
          </reference>
          <reference field="1" count="1" selected="0">
            <x v="817"/>
          </reference>
          <reference field="2" count="1">
            <x v="818"/>
          </reference>
        </references>
      </pivotArea>
    </format>
    <format dxfId="203">
      <pivotArea dataOnly="0" labelOnly="1" fieldPosition="0">
        <references count="3">
          <reference field="0" count="1" selected="0">
            <x v="343"/>
          </reference>
          <reference field="1" count="1" selected="0">
            <x v="818"/>
          </reference>
          <reference field="2" count="1">
            <x v="819"/>
          </reference>
        </references>
      </pivotArea>
    </format>
    <format dxfId="202">
      <pivotArea dataOnly="0" labelOnly="1" fieldPosition="0">
        <references count="3">
          <reference field="0" count="1" selected="0">
            <x v="344"/>
          </reference>
          <reference field="1" count="1" selected="0">
            <x v="819"/>
          </reference>
          <reference field="2" count="1">
            <x v="820"/>
          </reference>
        </references>
      </pivotArea>
    </format>
    <format dxfId="201">
      <pivotArea dataOnly="0" labelOnly="1" fieldPosition="0">
        <references count="3">
          <reference field="0" count="1" selected="0">
            <x v="345"/>
          </reference>
          <reference field="1" count="1" selected="0">
            <x v="820"/>
          </reference>
          <reference field="2" count="1">
            <x v="821"/>
          </reference>
        </references>
      </pivotArea>
    </format>
    <format dxfId="200">
      <pivotArea dataOnly="0" labelOnly="1" fieldPosition="0">
        <references count="3">
          <reference field="0" count="1" selected="0">
            <x v="346"/>
          </reference>
          <reference field="1" count="1" selected="0">
            <x v="821"/>
          </reference>
          <reference field="2" count="1">
            <x v="822"/>
          </reference>
        </references>
      </pivotArea>
    </format>
    <format dxfId="199">
      <pivotArea dataOnly="0" labelOnly="1" fieldPosition="0">
        <references count="3">
          <reference field="0" count="1" selected="0">
            <x v="347"/>
          </reference>
          <reference field="1" count="1" selected="0">
            <x v="822"/>
          </reference>
          <reference field="2" count="1">
            <x v="823"/>
          </reference>
        </references>
      </pivotArea>
    </format>
    <format dxfId="198">
      <pivotArea dataOnly="0" labelOnly="1" fieldPosition="0">
        <references count="3">
          <reference field="0" count="1" selected="0">
            <x v="348"/>
          </reference>
          <reference field="1" count="1" selected="0">
            <x v="823"/>
          </reference>
          <reference field="2" count="1">
            <x v="824"/>
          </reference>
        </references>
      </pivotArea>
    </format>
    <format dxfId="197">
      <pivotArea dataOnly="0" labelOnly="1" fieldPosition="0">
        <references count="3">
          <reference field="0" count="1" selected="0">
            <x v="349"/>
          </reference>
          <reference field="1" count="1" selected="0">
            <x v="824"/>
          </reference>
          <reference field="2" count="1">
            <x v="825"/>
          </reference>
        </references>
      </pivotArea>
    </format>
    <format dxfId="196">
      <pivotArea dataOnly="0" labelOnly="1" fieldPosition="0">
        <references count="3">
          <reference field="0" count="1" selected="0">
            <x v="350"/>
          </reference>
          <reference field="1" count="1" selected="0">
            <x v="825"/>
          </reference>
          <reference field="2" count="1">
            <x v="826"/>
          </reference>
        </references>
      </pivotArea>
    </format>
    <format dxfId="195">
      <pivotArea dataOnly="0" labelOnly="1" fieldPosition="0">
        <references count="3">
          <reference field="0" count="1" selected="0">
            <x v="351"/>
          </reference>
          <reference field="1" count="1" selected="0">
            <x v="826"/>
          </reference>
          <reference field="2" count="1">
            <x v="827"/>
          </reference>
        </references>
      </pivotArea>
    </format>
    <format dxfId="194">
      <pivotArea dataOnly="0" labelOnly="1" fieldPosition="0">
        <references count="3">
          <reference field="0" count="1" selected="0">
            <x v="352"/>
          </reference>
          <reference field="1" count="1" selected="0">
            <x v="827"/>
          </reference>
          <reference field="2" count="1">
            <x v="828"/>
          </reference>
        </references>
      </pivotArea>
    </format>
    <format dxfId="193">
      <pivotArea dataOnly="0" labelOnly="1" fieldPosition="0">
        <references count="3">
          <reference field="0" count="1" selected="0">
            <x v="353"/>
          </reference>
          <reference field="1" count="1" selected="0">
            <x v="828"/>
          </reference>
          <reference field="2" count="1">
            <x v="829"/>
          </reference>
        </references>
      </pivotArea>
    </format>
    <format dxfId="192">
      <pivotArea dataOnly="0" labelOnly="1" fieldPosition="0">
        <references count="3">
          <reference field="0" count="1" selected="0">
            <x v="354"/>
          </reference>
          <reference field="1" count="1" selected="0">
            <x v="829"/>
          </reference>
          <reference field="2" count="1">
            <x v="830"/>
          </reference>
        </references>
      </pivotArea>
    </format>
    <format dxfId="191">
      <pivotArea dataOnly="0" labelOnly="1" fieldPosition="0">
        <references count="3">
          <reference field="0" count="1" selected="0">
            <x v="355"/>
          </reference>
          <reference field="1" count="1" selected="0">
            <x v="830"/>
          </reference>
          <reference field="2" count="1">
            <x v="831"/>
          </reference>
        </references>
      </pivotArea>
    </format>
    <format dxfId="190">
      <pivotArea dataOnly="0" labelOnly="1" fieldPosition="0">
        <references count="3">
          <reference field="0" count="1" selected="0">
            <x v="356"/>
          </reference>
          <reference field="1" count="1" selected="0">
            <x v="831"/>
          </reference>
          <reference field="2" count="1">
            <x v="832"/>
          </reference>
        </references>
      </pivotArea>
    </format>
    <format dxfId="189">
      <pivotArea dataOnly="0" labelOnly="1" fieldPosition="0">
        <references count="3">
          <reference field="0" count="1" selected="0">
            <x v="357"/>
          </reference>
          <reference field="1" count="1" selected="0">
            <x v="832"/>
          </reference>
          <reference field="2" count="1">
            <x v="833"/>
          </reference>
        </references>
      </pivotArea>
    </format>
    <format dxfId="188">
      <pivotArea dataOnly="0" labelOnly="1" fieldPosition="0">
        <references count="3">
          <reference field="0" count="1" selected="0">
            <x v="358"/>
          </reference>
          <reference field="1" count="1" selected="0">
            <x v="833"/>
          </reference>
          <reference field="2" count="1">
            <x v="834"/>
          </reference>
        </references>
      </pivotArea>
    </format>
    <format dxfId="187">
      <pivotArea dataOnly="0" labelOnly="1" fieldPosition="0">
        <references count="3">
          <reference field="0" count="1" selected="0">
            <x v="359"/>
          </reference>
          <reference field="1" count="1" selected="0">
            <x v="834"/>
          </reference>
          <reference field="2" count="1">
            <x v="835"/>
          </reference>
        </references>
      </pivotArea>
    </format>
    <format dxfId="186">
      <pivotArea dataOnly="0" labelOnly="1" fieldPosition="0">
        <references count="3">
          <reference field="0" count="1" selected="0">
            <x v="360"/>
          </reference>
          <reference field="1" count="1" selected="0">
            <x v="835"/>
          </reference>
          <reference field="2" count="1">
            <x v="836"/>
          </reference>
        </references>
      </pivotArea>
    </format>
    <format dxfId="185">
      <pivotArea dataOnly="0" labelOnly="1" fieldPosition="0">
        <references count="3">
          <reference field="0" count="1" selected="0">
            <x v="361"/>
          </reference>
          <reference field="1" count="1" selected="0">
            <x v="836"/>
          </reference>
          <reference field="2" count="1">
            <x v="837"/>
          </reference>
        </references>
      </pivotArea>
    </format>
    <format dxfId="184">
      <pivotArea dataOnly="0" labelOnly="1" fieldPosition="0">
        <references count="3">
          <reference field="0" count="1" selected="0">
            <x v="362"/>
          </reference>
          <reference field="1" count="1" selected="0">
            <x v="837"/>
          </reference>
          <reference field="2" count="1">
            <x v="838"/>
          </reference>
        </references>
      </pivotArea>
    </format>
    <format dxfId="183">
      <pivotArea dataOnly="0" labelOnly="1" fieldPosition="0">
        <references count="3">
          <reference field="0" count="1" selected="0">
            <x v="363"/>
          </reference>
          <reference field="1" count="1" selected="0">
            <x v="838"/>
          </reference>
          <reference field="2" count="1">
            <x v="839"/>
          </reference>
        </references>
      </pivotArea>
    </format>
    <format dxfId="182">
      <pivotArea dataOnly="0" labelOnly="1" fieldPosition="0">
        <references count="3">
          <reference field="0" count="1" selected="0">
            <x v="364"/>
          </reference>
          <reference field="1" count="1" selected="0">
            <x v="839"/>
          </reference>
          <reference field="2" count="1">
            <x v="840"/>
          </reference>
        </references>
      </pivotArea>
    </format>
    <format dxfId="181">
      <pivotArea dataOnly="0" labelOnly="1" fieldPosition="0">
        <references count="3">
          <reference field="0" count="1" selected="0">
            <x v="365"/>
          </reference>
          <reference field="1" count="1" selected="0">
            <x v="840"/>
          </reference>
          <reference field="2" count="1">
            <x v="841"/>
          </reference>
        </references>
      </pivotArea>
    </format>
    <format dxfId="180">
      <pivotArea dataOnly="0" labelOnly="1" fieldPosition="0">
        <references count="3">
          <reference field="0" count="1" selected="0">
            <x v="366"/>
          </reference>
          <reference field="1" count="1" selected="0">
            <x v="841"/>
          </reference>
          <reference field="2" count="1">
            <x v="842"/>
          </reference>
        </references>
      </pivotArea>
    </format>
    <format dxfId="179">
      <pivotArea dataOnly="0" labelOnly="1" fieldPosition="0">
        <references count="3">
          <reference field="0" count="1" selected="0">
            <x v="367"/>
          </reference>
          <reference field="1" count="1" selected="0">
            <x v="842"/>
          </reference>
          <reference field="2" count="1">
            <x v="843"/>
          </reference>
        </references>
      </pivotArea>
    </format>
    <format dxfId="178">
      <pivotArea dataOnly="0" labelOnly="1" fieldPosition="0">
        <references count="3">
          <reference field="0" count="1" selected="0">
            <x v="368"/>
          </reference>
          <reference field="1" count="1" selected="0">
            <x v="843"/>
          </reference>
          <reference field="2" count="1">
            <x v="844"/>
          </reference>
        </references>
      </pivotArea>
    </format>
    <format dxfId="177">
      <pivotArea dataOnly="0" labelOnly="1" fieldPosition="0">
        <references count="3">
          <reference field="0" count="1" selected="0">
            <x v="369"/>
          </reference>
          <reference field="1" count="1" selected="0">
            <x v="844"/>
          </reference>
          <reference field="2" count="1">
            <x v="845"/>
          </reference>
        </references>
      </pivotArea>
    </format>
    <format dxfId="176">
      <pivotArea dataOnly="0" labelOnly="1" fieldPosition="0">
        <references count="3">
          <reference field="0" count="1" selected="0">
            <x v="370"/>
          </reference>
          <reference field="1" count="1" selected="0">
            <x v="845"/>
          </reference>
          <reference field="2" count="1">
            <x v="846"/>
          </reference>
        </references>
      </pivotArea>
    </format>
    <format dxfId="175">
      <pivotArea dataOnly="0" labelOnly="1" fieldPosition="0">
        <references count="3">
          <reference field="0" count="1" selected="0">
            <x v="371"/>
          </reference>
          <reference field="1" count="1" selected="0">
            <x v="846"/>
          </reference>
          <reference field="2" count="1">
            <x v="847"/>
          </reference>
        </references>
      </pivotArea>
    </format>
    <format dxfId="174">
      <pivotArea dataOnly="0" labelOnly="1" fieldPosition="0">
        <references count="3">
          <reference field="0" count="1" selected="0">
            <x v="372"/>
          </reference>
          <reference field="1" count="1" selected="0">
            <x v="847"/>
          </reference>
          <reference field="2" count="1">
            <x v="848"/>
          </reference>
        </references>
      </pivotArea>
    </format>
    <format dxfId="173">
      <pivotArea dataOnly="0" labelOnly="1" fieldPosition="0">
        <references count="3">
          <reference field="0" count="1" selected="0">
            <x v="373"/>
          </reference>
          <reference field="1" count="1" selected="0">
            <x v="848"/>
          </reference>
          <reference field="2" count="1">
            <x v="849"/>
          </reference>
        </references>
      </pivotArea>
    </format>
    <format dxfId="172">
      <pivotArea dataOnly="0" labelOnly="1" fieldPosition="0">
        <references count="3">
          <reference field="0" count="1" selected="0">
            <x v="374"/>
          </reference>
          <reference field="1" count="1" selected="0">
            <x v="849"/>
          </reference>
          <reference field="2" count="1">
            <x v="850"/>
          </reference>
        </references>
      </pivotArea>
    </format>
    <format dxfId="171">
      <pivotArea dataOnly="0" labelOnly="1" fieldPosition="0">
        <references count="3">
          <reference field="0" count="1" selected="0">
            <x v="375"/>
          </reference>
          <reference field="1" count="1" selected="0">
            <x v="850"/>
          </reference>
          <reference field="2" count="1">
            <x v="851"/>
          </reference>
        </references>
      </pivotArea>
    </format>
    <format dxfId="170">
      <pivotArea dataOnly="0" labelOnly="1" fieldPosition="0">
        <references count="3">
          <reference field="0" count="1" selected="0">
            <x v="376"/>
          </reference>
          <reference field="1" count="1" selected="0">
            <x v="851"/>
          </reference>
          <reference field="2" count="1">
            <x v="852"/>
          </reference>
        </references>
      </pivotArea>
    </format>
    <format dxfId="169">
      <pivotArea dataOnly="0" labelOnly="1" fieldPosition="0">
        <references count="3">
          <reference field="0" count="1" selected="0">
            <x v="377"/>
          </reference>
          <reference field="1" count="1" selected="0">
            <x v="852"/>
          </reference>
          <reference field="2" count="1">
            <x v="853"/>
          </reference>
        </references>
      </pivotArea>
    </format>
    <format dxfId="168">
      <pivotArea dataOnly="0" labelOnly="1" fieldPosition="0">
        <references count="3">
          <reference field="0" count="1" selected="0">
            <x v="378"/>
          </reference>
          <reference field="1" count="1" selected="0">
            <x v="853"/>
          </reference>
          <reference field="2" count="1">
            <x v="854"/>
          </reference>
        </references>
      </pivotArea>
    </format>
    <format dxfId="167">
      <pivotArea dataOnly="0" labelOnly="1" fieldPosition="0">
        <references count="3">
          <reference field="0" count="1" selected="0">
            <x v="379"/>
          </reference>
          <reference field="1" count="1" selected="0">
            <x v="854"/>
          </reference>
          <reference field="2" count="1">
            <x v="855"/>
          </reference>
        </references>
      </pivotArea>
    </format>
    <format dxfId="166">
      <pivotArea dataOnly="0" labelOnly="1" fieldPosition="0">
        <references count="3">
          <reference field="0" count="1" selected="0">
            <x v="380"/>
          </reference>
          <reference field="1" count="1" selected="0">
            <x v="855"/>
          </reference>
          <reference field="2" count="1">
            <x v="856"/>
          </reference>
        </references>
      </pivotArea>
    </format>
    <format dxfId="165">
      <pivotArea dataOnly="0" labelOnly="1" fieldPosition="0">
        <references count="3">
          <reference field="0" count="1" selected="0">
            <x v="381"/>
          </reference>
          <reference field="1" count="1" selected="0">
            <x v="856"/>
          </reference>
          <reference field="2" count="1">
            <x v="857"/>
          </reference>
        </references>
      </pivotArea>
    </format>
    <format dxfId="164">
      <pivotArea dataOnly="0" labelOnly="1" fieldPosition="0">
        <references count="3">
          <reference field="0" count="1" selected="0">
            <x v="382"/>
          </reference>
          <reference field="1" count="1" selected="0">
            <x v="857"/>
          </reference>
          <reference field="2" count="1">
            <x v="858"/>
          </reference>
        </references>
      </pivotArea>
    </format>
    <format dxfId="163">
      <pivotArea dataOnly="0" labelOnly="1" fieldPosition="0">
        <references count="3">
          <reference field="0" count="1" selected="0">
            <x v="383"/>
          </reference>
          <reference field="1" count="1" selected="0">
            <x v="858"/>
          </reference>
          <reference field="2" count="1">
            <x v="859"/>
          </reference>
        </references>
      </pivotArea>
    </format>
    <format dxfId="162">
      <pivotArea dataOnly="0" labelOnly="1" fieldPosition="0">
        <references count="3">
          <reference field="0" count="1" selected="0">
            <x v="384"/>
          </reference>
          <reference field="1" count="1" selected="0">
            <x v="859"/>
          </reference>
          <reference field="2" count="1">
            <x v="860"/>
          </reference>
        </references>
      </pivotArea>
    </format>
    <format dxfId="161">
      <pivotArea dataOnly="0" labelOnly="1" fieldPosition="0">
        <references count="3">
          <reference field="0" count="1" selected="0">
            <x v="385"/>
          </reference>
          <reference field="1" count="1" selected="0">
            <x v="860"/>
          </reference>
          <reference field="2" count="1">
            <x v="861"/>
          </reference>
        </references>
      </pivotArea>
    </format>
    <format dxfId="160">
      <pivotArea dataOnly="0" labelOnly="1" fieldPosition="0">
        <references count="3">
          <reference field="0" count="1" selected="0">
            <x v="386"/>
          </reference>
          <reference field="1" count="1" selected="0">
            <x v="861"/>
          </reference>
          <reference field="2" count="1">
            <x v="862"/>
          </reference>
        </references>
      </pivotArea>
    </format>
    <format dxfId="159">
      <pivotArea dataOnly="0" labelOnly="1" fieldPosition="0">
        <references count="3">
          <reference field="0" count="1" selected="0">
            <x v="387"/>
          </reference>
          <reference field="1" count="1" selected="0">
            <x v="862"/>
          </reference>
          <reference field="2" count="1">
            <x v="863"/>
          </reference>
        </references>
      </pivotArea>
    </format>
    <format dxfId="158">
      <pivotArea dataOnly="0" labelOnly="1" fieldPosition="0">
        <references count="3">
          <reference field="0" count="1" selected="0">
            <x v="388"/>
          </reference>
          <reference field="1" count="1" selected="0">
            <x v="863"/>
          </reference>
          <reference field="2" count="1">
            <x v="864"/>
          </reference>
        </references>
      </pivotArea>
    </format>
    <format dxfId="157">
      <pivotArea dataOnly="0" labelOnly="1" fieldPosition="0">
        <references count="3">
          <reference field="0" count="1" selected="0">
            <x v="389"/>
          </reference>
          <reference field="1" count="1" selected="0">
            <x v="864"/>
          </reference>
          <reference field="2" count="1">
            <x v="865"/>
          </reference>
        </references>
      </pivotArea>
    </format>
    <format dxfId="156">
      <pivotArea dataOnly="0" labelOnly="1" fieldPosition="0">
        <references count="3">
          <reference field="0" count="1" selected="0">
            <x v="390"/>
          </reference>
          <reference field="1" count="1" selected="0">
            <x v="865"/>
          </reference>
          <reference field="2" count="1">
            <x v="866"/>
          </reference>
        </references>
      </pivotArea>
    </format>
    <format dxfId="155">
      <pivotArea dataOnly="0" labelOnly="1" fieldPosition="0">
        <references count="3">
          <reference field="0" count="1" selected="0">
            <x v="391"/>
          </reference>
          <reference field="1" count="1" selected="0">
            <x v="866"/>
          </reference>
          <reference field="2" count="1">
            <x v="867"/>
          </reference>
        </references>
      </pivotArea>
    </format>
    <format dxfId="154">
      <pivotArea dataOnly="0" labelOnly="1" fieldPosition="0">
        <references count="3">
          <reference field="0" count="1" selected="0">
            <x v="392"/>
          </reference>
          <reference field="1" count="1" selected="0">
            <x v="867"/>
          </reference>
          <reference field="2" count="1">
            <x v="868"/>
          </reference>
        </references>
      </pivotArea>
    </format>
    <format dxfId="153">
      <pivotArea dataOnly="0" labelOnly="1" fieldPosition="0">
        <references count="3">
          <reference field="0" count="1" selected="0">
            <x v="393"/>
          </reference>
          <reference field="1" count="1" selected="0">
            <x v="868"/>
          </reference>
          <reference field="2" count="1">
            <x v="869"/>
          </reference>
        </references>
      </pivotArea>
    </format>
    <format dxfId="152">
      <pivotArea dataOnly="0" labelOnly="1" fieldPosition="0">
        <references count="3">
          <reference field="0" count="1" selected="0">
            <x v="394"/>
          </reference>
          <reference field="1" count="1" selected="0">
            <x v="869"/>
          </reference>
          <reference field="2" count="1">
            <x v="870"/>
          </reference>
        </references>
      </pivotArea>
    </format>
    <format dxfId="151">
      <pivotArea dataOnly="0" labelOnly="1" fieldPosition="0">
        <references count="3">
          <reference field="0" count="1" selected="0">
            <x v="395"/>
          </reference>
          <reference field="1" count="1" selected="0">
            <x v="870"/>
          </reference>
          <reference field="2" count="1">
            <x v="871"/>
          </reference>
        </references>
      </pivotArea>
    </format>
    <format dxfId="150">
      <pivotArea dataOnly="0" labelOnly="1" fieldPosition="0">
        <references count="3">
          <reference field="0" count="1" selected="0">
            <x v="396"/>
          </reference>
          <reference field="1" count="1" selected="0">
            <x v="871"/>
          </reference>
          <reference field="2" count="1">
            <x v="872"/>
          </reference>
        </references>
      </pivotArea>
    </format>
    <format dxfId="149">
      <pivotArea dataOnly="0" labelOnly="1" fieldPosition="0">
        <references count="3">
          <reference field="0" count="1" selected="0">
            <x v="397"/>
          </reference>
          <reference field="1" count="1" selected="0">
            <x v="872"/>
          </reference>
          <reference field="2" count="1">
            <x v="873"/>
          </reference>
        </references>
      </pivotArea>
    </format>
    <format dxfId="148">
      <pivotArea dataOnly="0" labelOnly="1" fieldPosition="0">
        <references count="3">
          <reference field="0" count="1" selected="0">
            <x v="398"/>
          </reference>
          <reference field="1" count="1" selected="0">
            <x v="873"/>
          </reference>
          <reference field="2" count="1">
            <x v="874"/>
          </reference>
        </references>
      </pivotArea>
    </format>
    <format dxfId="147">
      <pivotArea dataOnly="0" labelOnly="1" fieldPosition="0">
        <references count="3">
          <reference field="0" count="1" selected="0">
            <x v="399"/>
          </reference>
          <reference field="1" count="1" selected="0">
            <x v="874"/>
          </reference>
          <reference field="2" count="1">
            <x v="875"/>
          </reference>
        </references>
      </pivotArea>
    </format>
    <format dxfId="146">
      <pivotArea dataOnly="0" labelOnly="1" fieldPosition="0">
        <references count="3">
          <reference field="0" count="1" selected="0">
            <x v="400"/>
          </reference>
          <reference field="1" count="1" selected="0">
            <x v="875"/>
          </reference>
          <reference field="2" count="1">
            <x v="876"/>
          </reference>
        </references>
      </pivotArea>
    </format>
    <format dxfId="145">
      <pivotArea dataOnly="0" labelOnly="1" fieldPosition="0">
        <references count="3">
          <reference field="0" count="1" selected="0">
            <x v="401"/>
          </reference>
          <reference field="1" count="1" selected="0">
            <x v="876"/>
          </reference>
          <reference field="2" count="1">
            <x v="877"/>
          </reference>
        </references>
      </pivotArea>
    </format>
    <format dxfId="144">
      <pivotArea dataOnly="0" labelOnly="1" fieldPosition="0">
        <references count="3">
          <reference field="0" count="1" selected="0">
            <x v="402"/>
          </reference>
          <reference field="1" count="1" selected="0">
            <x v="877"/>
          </reference>
          <reference field="2" count="1">
            <x v="878"/>
          </reference>
        </references>
      </pivotArea>
    </format>
    <format dxfId="143">
      <pivotArea dataOnly="0" labelOnly="1" fieldPosition="0">
        <references count="3">
          <reference field="0" count="1" selected="0">
            <x v="403"/>
          </reference>
          <reference field="1" count="1" selected="0">
            <x v="878"/>
          </reference>
          <reference field="2" count="1">
            <x v="879"/>
          </reference>
        </references>
      </pivotArea>
    </format>
    <format dxfId="142">
      <pivotArea dataOnly="0" labelOnly="1" fieldPosition="0">
        <references count="3">
          <reference field="0" count="1" selected="0">
            <x v="404"/>
          </reference>
          <reference field="1" count="1" selected="0">
            <x v="879"/>
          </reference>
          <reference field="2" count="1">
            <x v="880"/>
          </reference>
        </references>
      </pivotArea>
    </format>
    <format dxfId="141">
      <pivotArea dataOnly="0" labelOnly="1" fieldPosition="0">
        <references count="3">
          <reference field="0" count="1" selected="0">
            <x v="405"/>
          </reference>
          <reference field="1" count="1" selected="0">
            <x v="880"/>
          </reference>
          <reference field="2" count="1">
            <x v="881"/>
          </reference>
        </references>
      </pivotArea>
    </format>
    <format dxfId="140">
      <pivotArea dataOnly="0" labelOnly="1" fieldPosition="0">
        <references count="3">
          <reference field="0" count="1" selected="0">
            <x v="406"/>
          </reference>
          <reference field="1" count="1" selected="0">
            <x v="881"/>
          </reference>
          <reference field="2" count="1">
            <x v="882"/>
          </reference>
        </references>
      </pivotArea>
    </format>
    <format dxfId="139">
      <pivotArea dataOnly="0" labelOnly="1" fieldPosition="0">
        <references count="3">
          <reference field="0" count="1" selected="0">
            <x v="407"/>
          </reference>
          <reference field="1" count="1" selected="0">
            <x v="882"/>
          </reference>
          <reference field="2" count="1">
            <x v="883"/>
          </reference>
        </references>
      </pivotArea>
    </format>
    <format dxfId="138">
      <pivotArea dataOnly="0" labelOnly="1" fieldPosition="0">
        <references count="3">
          <reference field="0" count="1" selected="0">
            <x v="408"/>
          </reference>
          <reference field="1" count="1" selected="0">
            <x v="883"/>
          </reference>
          <reference field="2" count="1">
            <x v="884"/>
          </reference>
        </references>
      </pivotArea>
    </format>
    <format dxfId="137">
      <pivotArea dataOnly="0" labelOnly="1" fieldPosition="0">
        <references count="3">
          <reference field="0" count="1" selected="0">
            <x v="409"/>
          </reference>
          <reference field="1" count="1" selected="0">
            <x v="884"/>
          </reference>
          <reference field="2" count="1">
            <x v="885"/>
          </reference>
        </references>
      </pivotArea>
    </format>
    <format dxfId="136">
      <pivotArea dataOnly="0" labelOnly="1" fieldPosition="0">
        <references count="3">
          <reference field="0" count="1" selected="0">
            <x v="410"/>
          </reference>
          <reference field="1" count="1" selected="0">
            <x v="885"/>
          </reference>
          <reference field="2" count="1">
            <x v="886"/>
          </reference>
        </references>
      </pivotArea>
    </format>
    <format dxfId="135">
      <pivotArea dataOnly="0" labelOnly="1" fieldPosition="0">
        <references count="3">
          <reference field="0" count="1" selected="0">
            <x v="411"/>
          </reference>
          <reference field="1" count="1" selected="0">
            <x v="886"/>
          </reference>
          <reference field="2" count="1">
            <x v="887"/>
          </reference>
        </references>
      </pivotArea>
    </format>
    <format dxfId="134">
      <pivotArea dataOnly="0" labelOnly="1" fieldPosition="0">
        <references count="3">
          <reference field="0" count="1" selected="0">
            <x v="412"/>
          </reference>
          <reference field="1" count="1" selected="0">
            <x v="887"/>
          </reference>
          <reference field="2" count="1">
            <x v="888"/>
          </reference>
        </references>
      </pivotArea>
    </format>
    <format dxfId="133">
      <pivotArea dataOnly="0" labelOnly="1" fieldPosition="0">
        <references count="3">
          <reference field="0" count="1" selected="0">
            <x v="413"/>
          </reference>
          <reference field="1" count="1" selected="0">
            <x v="888"/>
          </reference>
          <reference field="2" count="1">
            <x v="889"/>
          </reference>
        </references>
      </pivotArea>
    </format>
    <format dxfId="132">
      <pivotArea dataOnly="0" labelOnly="1" fieldPosition="0">
        <references count="3">
          <reference field="0" count="1" selected="0">
            <x v="414"/>
          </reference>
          <reference field="1" count="1" selected="0">
            <x v="889"/>
          </reference>
          <reference field="2" count="1">
            <x v="890"/>
          </reference>
        </references>
      </pivotArea>
    </format>
    <format dxfId="131">
      <pivotArea dataOnly="0" labelOnly="1" fieldPosition="0">
        <references count="3">
          <reference field="0" count="1" selected="0">
            <x v="415"/>
          </reference>
          <reference field="1" count="1" selected="0">
            <x v="890"/>
          </reference>
          <reference field="2" count="1">
            <x v="891"/>
          </reference>
        </references>
      </pivotArea>
    </format>
    <format dxfId="130">
      <pivotArea dataOnly="0" labelOnly="1" fieldPosition="0">
        <references count="3">
          <reference field="0" count="1" selected="0">
            <x v="416"/>
          </reference>
          <reference field="1" count="1" selected="0">
            <x v="891"/>
          </reference>
          <reference field="2" count="1">
            <x v="892"/>
          </reference>
        </references>
      </pivotArea>
    </format>
    <format dxfId="129">
      <pivotArea dataOnly="0" labelOnly="1" fieldPosition="0">
        <references count="3">
          <reference field="0" count="1" selected="0">
            <x v="417"/>
          </reference>
          <reference field="1" count="1" selected="0">
            <x v="892"/>
          </reference>
          <reference field="2" count="1">
            <x v="893"/>
          </reference>
        </references>
      </pivotArea>
    </format>
    <format dxfId="128">
      <pivotArea dataOnly="0" labelOnly="1" fieldPosition="0">
        <references count="3">
          <reference field="0" count="1" selected="0">
            <x v="418"/>
          </reference>
          <reference field="1" count="1" selected="0">
            <x v="893"/>
          </reference>
          <reference field="2" count="1">
            <x v="894"/>
          </reference>
        </references>
      </pivotArea>
    </format>
    <format dxfId="127">
      <pivotArea dataOnly="0" labelOnly="1" fieldPosition="0">
        <references count="3">
          <reference field="0" count="1" selected="0">
            <x v="419"/>
          </reference>
          <reference field="1" count="1" selected="0">
            <x v="894"/>
          </reference>
          <reference field="2" count="1">
            <x v="895"/>
          </reference>
        </references>
      </pivotArea>
    </format>
    <format dxfId="126">
      <pivotArea dataOnly="0" labelOnly="1" fieldPosition="0">
        <references count="3">
          <reference field="0" count="1" selected="0">
            <x v="420"/>
          </reference>
          <reference field="1" count="1" selected="0">
            <x v="895"/>
          </reference>
          <reference field="2" count="1">
            <x v="896"/>
          </reference>
        </references>
      </pivotArea>
    </format>
    <format dxfId="125">
      <pivotArea dataOnly="0" labelOnly="1" fieldPosition="0">
        <references count="3">
          <reference field="0" count="1" selected="0">
            <x v="421"/>
          </reference>
          <reference field="1" count="1" selected="0">
            <x v="896"/>
          </reference>
          <reference field="2" count="1">
            <x v="897"/>
          </reference>
        </references>
      </pivotArea>
    </format>
    <format dxfId="124">
      <pivotArea dataOnly="0" labelOnly="1" fieldPosition="0">
        <references count="3">
          <reference field="0" count="1" selected="0">
            <x v="422"/>
          </reference>
          <reference field="1" count="1" selected="0">
            <x v="897"/>
          </reference>
          <reference field="2" count="1">
            <x v="898"/>
          </reference>
        </references>
      </pivotArea>
    </format>
    <format dxfId="123">
      <pivotArea dataOnly="0" labelOnly="1" fieldPosition="0">
        <references count="3">
          <reference field="0" count="1" selected="0">
            <x v="423"/>
          </reference>
          <reference field="1" count="1" selected="0">
            <x v="898"/>
          </reference>
          <reference field="2" count="1">
            <x v="899"/>
          </reference>
        </references>
      </pivotArea>
    </format>
    <format dxfId="122">
      <pivotArea dataOnly="0" labelOnly="1" fieldPosition="0">
        <references count="3">
          <reference field="0" count="1" selected="0">
            <x v="424"/>
          </reference>
          <reference field="1" count="1" selected="0">
            <x v="899"/>
          </reference>
          <reference field="2" count="1">
            <x v="900"/>
          </reference>
        </references>
      </pivotArea>
    </format>
    <format dxfId="121">
      <pivotArea dataOnly="0" labelOnly="1" fieldPosition="0">
        <references count="3">
          <reference field="0" count="1" selected="0">
            <x v="425"/>
          </reference>
          <reference field="1" count="1" selected="0">
            <x v="900"/>
          </reference>
          <reference field="2" count="1">
            <x v="901"/>
          </reference>
        </references>
      </pivotArea>
    </format>
    <format dxfId="120">
      <pivotArea dataOnly="0" labelOnly="1" fieldPosition="0">
        <references count="3">
          <reference field="0" count="1" selected="0">
            <x v="426"/>
          </reference>
          <reference field="1" count="1" selected="0">
            <x v="901"/>
          </reference>
          <reference field="2" count="1">
            <x v="902"/>
          </reference>
        </references>
      </pivotArea>
    </format>
    <format dxfId="119">
      <pivotArea dataOnly="0" labelOnly="1" fieldPosition="0">
        <references count="3">
          <reference field="0" count="1" selected="0">
            <x v="427"/>
          </reference>
          <reference field="1" count="1" selected="0">
            <x v="902"/>
          </reference>
          <reference field="2" count="1">
            <x v="903"/>
          </reference>
        </references>
      </pivotArea>
    </format>
    <format dxfId="118">
      <pivotArea dataOnly="0" labelOnly="1" fieldPosition="0">
        <references count="3">
          <reference field="0" count="1" selected="0">
            <x v="428"/>
          </reference>
          <reference field="1" count="1" selected="0">
            <x v="903"/>
          </reference>
          <reference field="2" count="1">
            <x v="904"/>
          </reference>
        </references>
      </pivotArea>
    </format>
    <format dxfId="117">
      <pivotArea dataOnly="0" labelOnly="1" fieldPosition="0">
        <references count="3">
          <reference field="0" count="1" selected="0">
            <x v="429"/>
          </reference>
          <reference field="1" count="1" selected="0">
            <x v="904"/>
          </reference>
          <reference field="2" count="1">
            <x v="905"/>
          </reference>
        </references>
      </pivotArea>
    </format>
    <format dxfId="116">
      <pivotArea dataOnly="0" labelOnly="1" fieldPosition="0">
        <references count="3">
          <reference field="0" count="1" selected="0">
            <x v="430"/>
          </reference>
          <reference field="1" count="1" selected="0">
            <x v="905"/>
          </reference>
          <reference field="2" count="1">
            <x v="906"/>
          </reference>
        </references>
      </pivotArea>
    </format>
    <format dxfId="115">
      <pivotArea dataOnly="0" labelOnly="1" fieldPosition="0">
        <references count="3">
          <reference field="0" count="1" selected="0">
            <x v="431"/>
          </reference>
          <reference field="1" count="1" selected="0">
            <x v="906"/>
          </reference>
          <reference field="2" count="1">
            <x v="907"/>
          </reference>
        </references>
      </pivotArea>
    </format>
    <format dxfId="114">
      <pivotArea dataOnly="0" labelOnly="1" fieldPosition="0">
        <references count="3">
          <reference field="0" count="1" selected="0">
            <x v="432"/>
          </reference>
          <reference field="1" count="1" selected="0">
            <x v="907"/>
          </reference>
          <reference field="2" count="1">
            <x v="908"/>
          </reference>
        </references>
      </pivotArea>
    </format>
    <format dxfId="113">
      <pivotArea dataOnly="0" labelOnly="1" fieldPosition="0">
        <references count="3">
          <reference field="0" count="1" selected="0">
            <x v="433"/>
          </reference>
          <reference field="1" count="1" selected="0">
            <x v="908"/>
          </reference>
          <reference field="2" count="1">
            <x v="909"/>
          </reference>
        </references>
      </pivotArea>
    </format>
    <format dxfId="112">
      <pivotArea dataOnly="0" labelOnly="1" fieldPosition="0">
        <references count="3">
          <reference field="0" count="1" selected="0">
            <x v="434"/>
          </reference>
          <reference field="1" count="1" selected="0">
            <x v="909"/>
          </reference>
          <reference field="2" count="1">
            <x v="910"/>
          </reference>
        </references>
      </pivotArea>
    </format>
    <format dxfId="111">
      <pivotArea dataOnly="0" labelOnly="1" fieldPosition="0">
        <references count="3">
          <reference field="0" count="1" selected="0">
            <x v="435"/>
          </reference>
          <reference field="1" count="1" selected="0">
            <x v="910"/>
          </reference>
          <reference field="2" count="1">
            <x v="911"/>
          </reference>
        </references>
      </pivotArea>
    </format>
    <format dxfId="110">
      <pivotArea dataOnly="0" labelOnly="1" fieldPosition="0">
        <references count="3">
          <reference field="0" count="1" selected="0">
            <x v="436"/>
          </reference>
          <reference field="1" count="1" selected="0">
            <x v="911"/>
          </reference>
          <reference field="2" count="1">
            <x v="912"/>
          </reference>
        </references>
      </pivotArea>
    </format>
    <format dxfId="109">
      <pivotArea dataOnly="0" labelOnly="1" fieldPosition="0">
        <references count="3">
          <reference field="0" count="1" selected="0">
            <x v="437"/>
          </reference>
          <reference field="1" count="1" selected="0">
            <x v="912"/>
          </reference>
          <reference field="2" count="1">
            <x v="913"/>
          </reference>
        </references>
      </pivotArea>
    </format>
    <format dxfId="108">
      <pivotArea dataOnly="0" labelOnly="1" fieldPosition="0">
        <references count="3">
          <reference field="0" count="1" selected="0">
            <x v="438"/>
          </reference>
          <reference field="1" count="1" selected="0">
            <x v="913"/>
          </reference>
          <reference field="2" count="1">
            <x v="914"/>
          </reference>
        </references>
      </pivotArea>
    </format>
    <format dxfId="107">
      <pivotArea dataOnly="0" labelOnly="1" fieldPosition="0">
        <references count="3">
          <reference field="0" count="1" selected="0">
            <x v="439"/>
          </reference>
          <reference field="1" count="1" selected="0">
            <x v="914"/>
          </reference>
          <reference field="2" count="1">
            <x v="915"/>
          </reference>
        </references>
      </pivotArea>
    </format>
    <format dxfId="106">
      <pivotArea dataOnly="0" labelOnly="1" fieldPosition="0">
        <references count="3">
          <reference field="0" count="1" selected="0">
            <x v="440"/>
          </reference>
          <reference field="1" count="1" selected="0">
            <x v="915"/>
          </reference>
          <reference field="2" count="1">
            <x v="916"/>
          </reference>
        </references>
      </pivotArea>
    </format>
    <format dxfId="105">
      <pivotArea dataOnly="0" labelOnly="1" fieldPosition="0">
        <references count="3">
          <reference field="0" count="1" selected="0">
            <x v="441"/>
          </reference>
          <reference field="1" count="1" selected="0">
            <x v="916"/>
          </reference>
          <reference field="2" count="1">
            <x v="917"/>
          </reference>
        </references>
      </pivotArea>
    </format>
    <format dxfId="104">
      <pivotArea dataOnly="0" labelOnly="1" fieldPosition="0">
        <references count="3">
          <reference field="0" count="1" selected="0">
            <x v="442"/>
          </reference>
          <reference field="1" count="1" selected="0">
            <x v="917"/>
          </reference>
          <reference field="2" count="1">
            <x v="918"/>
          </reference>
        </references>
      </pivotArea>
    </format>
    <format dxfId="103">
      <pivotArea dataOnly="0" labelOnly="1" fieldPosition="0">
        <references count="3">
          <reference field="0" count="1" selected="0">
            <x v="443"/>
          </reference>
          <reference field="1" count="1" selected="0">
            <x v="918"/>
          </reference>
          <reference field="2" count="1">
            <x v="919"/>
          </reference>
        </references>
      </pivotArea>
    </format>
    <format dxfId="102">
      <pivotArea dataOnly="0" labelOnly="1" fieldPosition="0">
        <references count="3">
          <reference field="0" count="1" selected="0">
            <x v="444"/>
          </reference>
          <reference field="1" count="1" selected="0">
            <x v="919"/>
          </reference>
          <reference field="2" count="1">
            <x v="920"/>
          </reference>
        </references>
      </pivotArea>
    </format>
    <format dxfId="101">
      <pivotArea dataOnly="0" labelOnly="1" fieldPosition="0">
        <references count="3">
          <reference field="0" count="1" selected="0">
            <x v="445"/>
          </reference>
          <reference field="1" count="1" selected="0">
            <x v="920"/>
          </reference>
          <reference field="2" count="1">
            <x v="921"/>
          </reference>
        </references>
      </pivotArea>
    </format>
    <format dxfId="100">
      <pivotArea dataOnly="0" labelOnly="1" fieldPosition="0">
        <references count="3">
          <reference field="0" count="1" selected="0">
            <x v="446"/>
          </reference>
          <reference field="1" count="1" selected="0">
            <x v="921"/>
          </reference>
          <reference field="2" count="1">
            <x v="922"/>
          </reference>
        </references>
      </pivotArea>
    </format>
    <format dxfId="99">
      <pivotArea dataOnly="0" labelOnly="1" fieldPosition="0">
        <references count="3">
          <reference field="0" count="1" selected="0">
            <x v="447"/>
          </reference>
          <reference field="1" count="1" selected="0">
            <x v="922"/>
          </reference>
          <reference field="2" count="1">
            <x v="923"/>
          </reference>
        </references>
      </pivotArea>
    </format>
    <format dxfId="98">
      <pivotArea dataOnly="0" labelOnly="1" fieldPosition="0">
        <references count="3">
          <reference field="0" count="1" selected="0">
            <x v="448"/>
          </reference>
          <reference field="1" count="1" selected="0">
            <x v="923"/>
          </reference>
          <reference field="2" count="1">
            <x v="924"/>
          </reference>
        </references>
      </pivotArea>
    </format>
    <format dxfId="97">
      <pivotArea dataOnly="0" labelOnly="1" fieldPosition="0">
        <references count="3">
          <reference field="0" count="1" selected="0">
            <x v="449"/>
          </reference>
          <reference field="1" count="1" selected="0">
            <x v="924"/>
          </reference>
          <reference field="2" count="1">
            <x v="925"/>
          </reference>
        </references>
      </pivotArea>
    </format>
    <format dxfId="96">
      <pivotArea dataOnly="0" labelOnly="1" fieldPosition="0">
        <references count="3">
          <reference field="0" count="1" selected="0">
            <x v="450"/>
          </reference>
          <reference field="1" count="1" selected="0">
            <x v="925"/>
          </reference>
          <reference field="2" count="1">
            <x v="926"/>
          </reference>
        </references>
      </pivotArea>
    </format>
    <format dxfId="95">
      <pivotArea dataOnly="0" labelOnly="1" fieldPosition="0">
        <references count="3">
          <reference field="0" count="1" selected="0">
            <x v="451"/>
          </reference>
          <reference field="1" count="1" selected="0">
            <x v="926"/>
          </reference>
          <reference field="2" count="1">
            <x v="927"/>
          </reference>
        </references>
      </pivotArea>
    </format>
    <format dxfId="94">
      <pivotArea dataOnly="0" labelOnly="1" fieldPosition="0">
        <references count="3">
          <reference field="0" count="1" selected="0">
            <x v="452"/>
          </reference>
          <reference field="1" count="1" selected="0">
            <x v="927"/>
          </reference>
          <reference field="2" count="1">
            <x v="928"/>
          </reference>
        </references>
      </pivotArea>
    </format>
    <format dxfId="93">
      <pivotArea dataOnly="0" labelOnly="1" fieldPosition="0">
        <references count="3">
          <reference field="0" count="1" selected="0">
            <x v="453"/>
          </reference>
          <reference field="1" count="1" selected="0">
            <x v="928"/>
          </reference>
          <reference field="2" count="1">
            <x v="929"/>
          </reference>
        </references>
      </pivotArea>
    </format>
    <format dxfId="92">
      <pivotArea dataOnly="0" labelOnly="1" fieldPosition="0">
        <references count="3">
          <reference field="0" count="1" selected="0">
            <x v="454"/>
          </reference>
          <reference field="1" count="1" selected="0">
            <x v="929"/>
          </reference>
          <reference field="2" count="1">
            <x v="930"/>
          </reference>
        </references>
      </pivotArea>
    </format>
    <format dxfId="91">
      <pivotArea dataOnly="0" labelOnly="1" fieldPosition="0">
        <references count="3">
          <reference field="0" count="1" selected="0">
            <x v="455"/>
          </reference>
          <reference field="1" count="1" selected="0">
            <x v="930"/>
          </reference>
          <reference field="2" count="1">
            <x v="931"/>
          </reference>
        </references>
      </pivotArea>
    </format>
    <format dxfId="90">
      <pivotArea dataOnly="0" labelOnly="1" fieldPosition="0">
        <references count="3">
          <reference field="0" count="1" selected="0">
            <x v="456"/>
          </reference>
          <reference field="1" count="1" selected="0">
            <x v="931"/>
          </reference>
          <reference field="2" count="1">
            <x v="932"/>
          </reference>
        </references>
      </pivotArea>
    </format>
    <format dxfId="89">
      <pivotArea dataOnly="0" labelOnly="1" fieldPosition="0">
        <references count="3">
          <reference field="0" count="1" selected="0">
            <x v="457"/>
          </reference>
          <reference field="1" count="1" selected="0">
            <x v="932"/>
          </reference>
          <reference field="2" count="1">
            <x v="933"/>
          </reference>
        </references>
      </pivotArea>
    </format>
    <format dxfId="88">
      <pivotArea dataOnly="0" labelOnly="1" fieldPosition="0">
        <references count="3">
          <reference field="0" count="1" selected="0">
            <x v="458"/>
          </reference>
          <reference field="1" count="1" selected="0">
            <x v="933"/>
          </reference>
          <reference field="2" count="1">
            <x v="934"/>
          </reference>
        </references>
      </pivotArea>
    </format>
    <format dxfId="87">
      <pivotArea dataOnly="0" labelOnly="1" fieldPosition="0">
        <references count="3">
          <reference field="0" count="1" selected="0">
            <x v="459"/>
          </reference>
          <reference field="1" count="1" selected="0">
            <x v="934"/>
          </reference>
          <reference field="2" count="1">
            <x v="935"/>
          </reference>
        </references>
      </pivotArea>
    </format>
    <format dxfId="86">
      <pivotArea dataOnly="0" labelOnly="1" fieldPosition="0">
        <references count="3">
          <reference field="0" count="1" selected="0">
            <x v="460"/>
          </reference>
          <reference field="1" count="1" selected="0">
            <x v="935"/>
          </reference>
          <reference field="2" count="1">
            <x v="936"/>
          </reference>
        </references>
      </pivotArea>
    </format>
    <format dxfId="85">
      <pivotArea dataOnly="0" labelOnly="1" fieldPosition="0">
        <references count="3">
          <reference field="0" count="1" selected="0">
            <x v="461"/>
          </reference>
          <reference field="1" count="1" selected="0">
            <x v="936"/>
          </reference>
          <reference field="2" count="1">
            <x v="937"/>
          </reference>
        </references>
      </pivotArea>
    </format>
    <format dxfId="84">
      <pivotArea dataOnly="0" labelOnly="1" fieldPosition="0">
        <references count="3">
          <reference field="0" count="1" selected="0">
            <x v="462"/>
          </reference>
          <reference field="1" count="1" selected="0">
            <x v="937"/>
          </reference>
          <reference field="2" count="1">
            <x v="938"/>
          </reference>
        </references>
      </pivotArea>
    </format>
    <format dxfId="83">
      <pivotArea dataOnly="0" labelOnly="1" fieldPosition="0">
        <references count="3">
          <reference field="0" count="1" selected="0">
            <x v="463"/>
          </reference>
          <reference field="1" count="1" selected="0">
            <x v="938"/>
          </reference>
          <reference field="2" count="1">
            <x v="939"/>
          </reference>
        </references>
      </pivotArea>
    </format>
    <format dxfId="82">
      <pivotArea dataOnly="0" labelOnly="1" fieldPosition="0">
        <references count="3">
          <reference field="0" count="1" selected="0">
            <x v="464"/>
          </reference>
          <reference field="1" count="1" selected="0">
            <x v="939"/>
          </reference>
          <reference field="2" count="1">
            <x v="940"/>
          </reference>
        </references>
      </pivotArea>
    </format>
    <format dxfId="81">
      <pivotArea dataOnly="0" labelOnly="1" fieldPosition="0">
        <references count="3">
          <reference field="0" count="1" selected="0">
            <x v="465"/>
          </reference>
          <reference field="1" count="1" selected="0">
            <x v="940"/>
          </reference>
          <reference field="2" count="1">
            <x v="941"/>
          </reference>
        </references>
      </pivotArea>
    </format>
    <format dxfId="80">
      <pivotArea dataOnly="0" labelOnly="1" fieldPosition="0">
        <references count="3">
          <reference field="0" count="1" selected="0">
            <x v="466"/>
          </reference>
          <reference field="1" count="1" selected="0">
            <x v="941"/>
          </reference>
          <reference field="2" count="1">
            <x v="942"/>
          </reference>
        </references>
      </pivotArea>
    </format>
    <format dxfId="79">
      <pivotArea dataOnly="0" labelOnly="1" fieldPosition="0">
        <references count="3">
          <reference field="0" count="1" selected="0">
            <x v="467"/>
          </reference>
          <reference field="1" count="1" selected="0">
            <x v="942"/>
          </reference>
          <reference field="2" count="1">
            <x v="943"/>
          </reference>
        </references>
      </pivotArea>
    </format>
    <format dxfId="78">
      <pivotArea dataOnly="0" labelOnly="1" fieldPosition="0">
        <references count="3">
          <reference field="0" count="1" selected="0">
            <x v="468"/>
          </reference>
          <reference field="1" count="1" selected="0">
            <x v="943"/>
          </reference>
          <reference field="2" count="1">
            <x v="944"/>
          </reference>
        </references>
      </pivotArea>
    </format>
    <format dxfId="77">
      <pivotArea dataOnly="0" labelOnly="1" fieldPosition="0">
        <references count="3">
          <reference field="0" count="1" selected="0">
            <x v="469"/>
          </reference>
          <reference field="1" count="1" selected="0">
            <x v="944"/>
          </reference>
          <reference field="2" count="1">
            <x v="945"/>
          </reference>
        </references>
      </pivotArea>
    </format>
    <format dxfId="76">
      <pivotArea dataOnly="0" labelOnly="1" fieldPosition="0">
        <references count="3">
          <reference field="0" count="1" selected="0">
            <x v="470"/>
          </reference>
          <reference field="1" count="1" selected="0">
            <x v="945"/>
          </reference>
          <reference field="2" count="1">
            <x v="946"/>
          </reference>
        </references>
      </pivotArea>
    </format>
    <format dxfId="75">
      <pivotArea dataOnly="0" labelOnly="1" fieldPosition="0">
        <references count="3">
          <reference field="0" count="1" selected="0">
            <x v="471"/>
          </reference>
          <reference field="1" count="1" selected="0">
            <x v="946"/>
          </reference>
          <reference field="2" count="1">
            <x v="947"/>
          </reference>
        </references>
      </pivotArea>
    </format>
    <format dxfId="74">
      <pivotArea dataOnly="0" labelOnly="1" fieldPosition="0">
        <references count="3">
          <reference field="0" count="1" selected="0">
            <x v="472"/>
          </reference>
          <reference field="1" count="1" selected="0">
            <x v="947"/>
          </reference>
          <reference field="2" count="1">
            <x v="948"/>
          </reference>
        </references>
      </pivotArea>
    </format>
    <format dxfId="73">
      <pivotArea dataOnly="0" labelOnly="1" fieldPosition="0">
        <references count="3">
          <reference field="0" count="1" selected="0">
            <x v="473"/>
          </reference>
          <reference field="1" count="1" selected="0">
            <x v="948"/>
          </reference>
          <reference field="2" count="1">
            <x v="949"/>
          </reference>
        </references>
      </pivotArea>
    </format>
    <format dxfId="72">
      <pivotArea dataOnly="0" labelOnly="1" fieldPosition="0">
        <references count="3">
          <reference field="0" count="1" selected="0">
            <x v="474"/>
          </reference>
          <reference field="1" count="1" selected="0">
            <x v="949"/>
          </reference>
          <reference field="2" count="1">
            <x v="950"/>
          </reference>
        </references>
      </pivotArea>
    </format>
    <format dxfId="71">
      <pivotArea dataOnly="0" labelOnly="1" fieldPosition="0">
        <references count="3">
          <reference field="0" count="1" selected="0">
            <x v="475"/>
          </reference>
          <reference field="1" count="1" selected="0">
            <x v="950"/>
          </reference>
          <reference field="2" count="1">
            <x v="951"/>
          </reference>
        </references>
      </pivotArea>
    </format>
    <format dxfId="70">
      <pivotArea dataOnly="0" labelOnly="1" fieldPosition="0">
        <references count="3">
          <reference field="0" count="1" selected="0">
            <x v="476"/>
          </reference>
          <reference field="1" count="1" selected="0">
            <x v="951"/>
          </reference>
          <reference field="2" count="1">
            <x v="952"/>
          </reference>
        </references>
      </pivotArea>
    </format>
    <format dxfId="69">
      <pivotArea dataOnly="0" labelOnly="1" fieldPosition="0">
        <references count="3">
          <reference field="0" count="1" selected="0">
            <x v="477"/>
          </reference>
          <reference field="1" count="1" selected="0">
            <x v="952"/>
          </reference>
          <reference field="2" count="1">
            <x v="953"/>
          </reference>
        </references>
      </pivotArea>
    </format>
    <format dxfId="68">
      <pivotArea dataOnly="0" labelOnly="1" fieldPosition="0">
        <references count="3">
          <reference field="0" count="1" selected="0">
            <x v="478"/>
          </reference>
          <reference field="1" count="1" selected="0">
            <x v="953"/>
          </reference>
          <reference field="2" count="1">
            <x v="954"/>
          </reference>
        </references>
      </pivotArea>
    </format>
    <format dxfId="67">
      <pivotArea dataOnly="0" labelOnly="1" fieldPosition="0">
        <references count="3">
          <reference field="0" count="1" selected="0">
            <x v="479"/>
          </reference>
          <reference field="1" count="1" selected="0">
            <x v="954"/>
          </reference>
          <reference field="2" count="1">
            <x v="955"/>
          </reference>
        </references>
      </pivotArea>
    </format>
    <format dxfId="66">
      <pivotArea dataOnly="0" labelOnly="1" fieldPosition="0">
        <references count="3">
          <reference field="0" count="1" selected="0">
            <x v="480"/>
          </reference>
          <reference field="1" count="1" selected="0">
            <x v="955"/>
          </reference>
          <reference field="2" count="1">
            <x v="956"/>
          </reference>
        </references>
      </pivotArea>
    </format>
    <format dxfId="65">
      <pivotArea dataOnly="0" labelOnly="1" fieldPosition="0">
        <references count="3">
          <reference field="0" count="1" selected="0">
            <x v="481"/>
          </reference>
          <reference field="1" count="1" selected="0">
            <x v="956"/>
          </reference>
          <reference field="2" count="1">
            <x v="957"/>
          </reference>
        </references>
      </pivotArea>
    </format>
    <format dxfId="64">
      <pivotArea dataOnly="0" labelOnly="1" fieldPosition="0">
        <references count="3">
          <reference field="0" count="1" selected="0">
            <x v="482"/>
          </reference>
          <reference field="1" count="1" selected="0">
            <x v="957"/>
          </reference>
          <reference field="2" count="1">
            <x v="958"/>
          </reference>
        </references>
      </pivotArea>
    </format>
    <format dxfId="63">
      <pivotArea dataOnly="0" labelOnly="1" fieldPosition="0">
        <references count="3">
          <reference field="0" count="1" selected="0">
            <x v="483"/>
          </reference>
          <reference field="1" count="1" selected="0">
            <x v="958"/>
          </reference>
          <reference field="2" count="1">
            <x v="959"/>
          </reference>
        </references>
      </pivotArea>
    </format>
    <format dxfId="62">
      <pivotArea dataOnly="0" labelOnly="1" fieldPosition="0">
        <references count="3">
          <reference field="0" count="1" selected="0">
            <x v="484"/>
          </reference>
          <reference field="1" count="1" selected="0">
            <x v="959"/>
          </reference>
          <reference field="2" count="1">
            <x v="960"/>
          </reference>
        </references>
      </pivotArea>
    </format>
    <format dxfId="61">
      <pivotArea type="all" dataOnly="0" outline="0" fieldPosition="0"/>
    </format>
    <format dxfId="60">
      <pivotArea type="all" dataOnly="0" outline="0" fieldPosition="0"/>
    </format>
    <format dxfId="59">
      <pivotArea type="all" dataOnly="0" outline="0" fieldPosition="0"/>
    </format>
    <format dxfId="58">
      <pivotArea type="all" dataOnly="0" outline="0" fieldPosition="0"/>
    </format>
    <format dxfId="57">
      <pivotArea dataOnly="0" labelOnly="1" fieldPosition="0">
        <references count="1">
          <reference field="0" count="0"/>
        </references>
      </pivotArea>
    </format>
    <format dxfId="56">
      <pivotArea dataOnly="0" labelOnly="1" fieldPosition="0">
        <references count="2">
          <reference field="0" count="1" selected="0">
            <x v="1"/>
          </reference>
          <reference field="1" count="1">
            <x v="3"/>
          </reference>
        </references>
      </pivotArea>
    </format>
    <format dxfId="55">
      <pivotArea dataOnly="0" labelOnly="1" fieldPosition="0">
        <references count="2">
          <reference field="0" count="1" selected="0">
            <x v="490"/>
          </reference>
          <reference field="1" count="2">
            <x v="965"/>
            <x v="966"/>
          </reference>
        </references>
      </pivotArea>
    </format>
    <format dxfId="54">
      <pivotArea dataOnly="0" labelOnly="1" fieldPosition="0">
        <references count="3">
          <reference field="0" count="1" selected="0">
            <x v="1"/>
          </reference>
          <reference field="1" count="1" selected="0">
            <x v="3"/>
          </reference>
          <reference field="2" count="1">
            <x v="3"/>
          </reference>
        </references>
      </pivotArea>
    </format>
    <format dxfId="53">
      <pivotArea dataOnly="0" labelOnly="1" fieldPosition="0">
        <references count="3">
          <reference field="0" count="1" selected="0">
            <x v="490"/>
          </reference>
          <reference field="1" count="1" selected="0">
            <x v="965"/>
          </reference>
          <reference field="2" count="1">
            <x v="969"/>
          </reference>
        </references>
      </pivotArea>
    </format>
    <format dxfId="52">
      <pivotArea dataOnly="0" labelOnly="1" fieldPosition="0">
        <references count="3">
          <reference field="0" count="1" selected="0">
            <x v="490"/>
          </reference>
          <reference field="1" count="1" selected="0">
            <x v="966"/>
          </reference>
          <reference field="2" count="3">
            <x v="966"/>
            <x v="967"/>
            <x v="968"/>
          </reference>
        </references>
      </pivotArea>
    </format>
    <format dxfId="51">
      <pivotArea dataOnly="0" labelOnly="1" fieldPosition="0">
        <references count="4">
          <reference field="0" count="1" selected="0">
            <x v="1"/>
          </reference>
          <reference field="1" count="1" selected="0">
            <x v="3"/>
          </reference>
          <reference field="2" count="1" selected="0">
            <x v="3"/>
          </reference>
          <reference field="3" count="1">
            <x v="4"/>
          </reference>
        </references>
      </pivotArea>
    </format>
    <format dxfId="50">
      <pivotArea dataOnly="0" labelOnly="1" fieldPosition="0">
        <references count="4">
          <reference field="0" count="1" selected="0">
            <x v="490"/>
          </reference>
          <reference field="1" count="1" selected="0">
            <x v="965"/>
          </reference>
          <reference field="2" count="1" selected="0">
            <x v="969"/>
          </reference>
          <reference field="3" count="5">
            <x v="1440"/>
            <x v="1444"/>
            <x v="1456"/>
            <x v="1457"/>
            <x v="1458"/>
          </reference>
        </references>
      </pivotArea>
    </format>
    <format dxfId="49">
      <pivotArea dataOnly="0" labelOnly="1" fieldPosition="0">
        <references count="4">
          <reference field="0" count="1" selected="0">
            <x v="490"/>
          </reference>
          <reference field="1" count="1" selected="0">
            <x v="966"/>
          </reference>
          <reference field="2" count="1" selected="0">
            <x v="966"/>
          </reference>
          <reference field="3" count="4">
            <x v="1445"/>
            <x v="1446"/>
            <x v="1459"/>
            <x v="1460"/>
          </reference>
        </references>
      </pivotArea>
    </format>
    <format dxfId="48">
      <pivotArea dataOnly="0" labelOnly="1" fieldPosition="0">
        <references count="4">
          <reference field="0" count="1" selected="0">
            <x v="490"/>
          </reference>
          <reference field="1" count="1" selected="0">
            <x v="966"/>
          </reference>
          <reference field="2" count="1" selected="0">
            <x v="967"/>
          </reference>
          <reference field="3" count="6">
            <x v="1461"/>
            <x v="1462"/>
            <x v="1463"/>
            <x v="1464"/>
            <x v="1465"/>
            <x v="1466"/>
          </reference>
        </references>
      </pivotArea>
    </format>
    <format dxfId="47">
      <pivotArea dataOnly="0" labelOnly="1" fieldPosition="0">
        <references count="4">
          <reference field="0" count="1" selected="0">
            <x v="490"/>
          </reference>
          <reference field="1" count="1" selected="0">
            <x v="966"/>
          </reference>
          <reference field="2" count="1" selected="0">
            <x v="968"/>
          </reference>
          <reference field="3" count="3">
            <x v="1467"/>
            <x v="1468"/>
            <x v="1469"/>
          </reference>
        </references>
      </pivotArea>
    </format>
    <format dxfId="46">
      <pivotArea dataOnly="0" labelOnly="1" fieldPosition="0">
        <references count="5">
          <reference field="0" count="1" selected="0">
            <x v="1"/>
          </reference>
          <reference field="1" count="1" selected="0">
            <x v="3"/>
          </reference>
          <reference field="2" count="1" selected="0">
            <x v="3"/>
          </reference>
          <reference field="3" count="1" selected="0">
            <x v="4"/>
          </reference>
          <reference field="4" count="1">
            <x v="7"/>
          </reference>
        </references>
      </pivotArea>
    </format>
    <format dxfId="45">
      <pivotArea dataOnly="0" labelOnly="1" fieldPosition="0">
        <references count="5">
          <reference field="0" count="1" selected="0">
            <x v="490"/>
          </reference>
          <reference field="1" count="1" selected="0">
            <x v="965"/>
          </reference>
          <reference field="2" count="1" selected="0">
            <x v="969"/>
          </reference>
          <reference field="3" count="1" selected="0">
            <x v="1440"/>
          </reference>
          <reference field="4" count="1">
            <x v="1461"/>
          </reference>
        </references>
      </pivotArea>
    </format>
    <format dxfId="44">
      <pivotArea dataOnly="0" labelOnly="1" fieldPosition="0">
        <references count="5">
          <reference field="0" count="1" selected="0">
            <x v="490"/>
          </reference>
          <reference field="1" count="1" selected="0">
            <x v="965"/>
          </reference>
          <reference field="2" count="1" selected="0">
            <x v="969"/>
          </reference>
          <reference field="3" count="1" selected="0">
            <x v="1444"/>
          </reference>
          <reference field="4" count="1">
            <x v="1465"/>
          </reference>
        </references>
      </pivotArea>
    </format>
    <format dxfId="43">
      <pivotArea dataOnly="0" labelOnly="1" fieldPosition="0">
        <references count="5">
          <reference field="0" count="1" selected="0">
            <x v="490"/>
          </reference>
          <reference field="1" count="1" selected="0">
            <x v="965"/>
          </reference>
          <reference field="2" count="1" selected="0">
            <x v="969"/>
          </reference>
          <reference field="3" count="1" selected="0">
            <x v="1456"/>
          </reference>
          <reference field="4" count="1">
            <x v="1479"/>
          </reference>
        </references>
      </pivotArea>
    </format>
    <format dxfId="42">
      <pivotArea dataOnly="0" labelOnly="1" fieldPosition="0">
        <references count="5">
          <reference field="0" count="1" selected="0">
            <x v="490"/>
          </reference>
          <reference field="1" count="1" selected="0">
            <x v="965"/>
          </reference>
          <reference field="2" count="1" selected="0">
            <x v="969"/>
          </reference>
          <reference field="3" count="1" selected="0">
            <x v="1457"/>
          </reference>
          <reference field="4" count="1">
            <x v="1480"/>
          </reference>
        </references>
      </pivotArea>
    </format>
    <format dxfId="41">
      <pivotArea dataOnly="0" labelOnly="1" fieldPosition="0">
        <references count="5">
          <reference field="0" count="1" selected="0">
            <x v="490"/>
          </reference>
          <reference field="1" count="1" selected="0">
            <x v="965"/>
          </reference>
          <reference field="2" count="1" selected="0">
            <x v="969"/>
          </reference>
          <reference field="3" count="1" selected="0">
            <x v="1458"/>
          </reference>
          <reference field="4" count="1">
            <x v="1481"/>
          </reference>
        </references>
      </pivotArea>
    </format>
    <format dxfId="40">
      <pivotArea dataOnly="0" labelOnly="1" fieldPosition="0">
        <references count="5">
          <reference field="0" count="1" selected="0">
            <x v="490"/>
          </reference>
          <reference field="1" count="1" selected="0">
            <x v="966"/>
          </reference>
          <reference field="2" count="1" selected="0">
            <x v="966"/>
          </reference>
          <reference field="3" count="1" selected="0">
            <x v="1445"/>
          </reference>
          <reference field="4" count="1">
            <x v="1466"/>
          </reference>
        </references>
      </pivotArea>
    </format>
    <format dxfId="39">
      <pivotArea dataOnly="0" labelOnly="1" fieldPosition="0">
        <references count="5">
          <reference field="0" count="1" selected="0">
            <x v="490"/>
          </reference>
          <reference field="1" count="1" selected="0">
            <x v="966"/>
          </reference>
          <reference field="2" count="1" selected="0">
            <x v="966"/>
          </reference>
          <reference field="3" count="1" selected="0">
            <x v="1446"/>
          </reference>
          <reference field="4" count="1">
            <x v="1467"/>
          </reference>
        </references>
      </pivotArea>
    </format>
    <format dxfId="38">
      <pivotArea dataOnly="0" labelOnly="1" fieldPosition="0">
        <references count="5">
          <reference field="0" count="1" selected="0">
            <x v="490"/>
          </reference>
          <reference field="1" count="1" selected="0">
            <x v="966"/>
          </reference>
          <reference field="2" count="1" selected="0">
            <x v="966"/>
          </reference>
          <reference field="3" count="1" selected="0">
            <x v="1459"/>
          </reference>
          <reference field="4" count="1">
            <x v="1482"/>
          </reference>
        </references>
      </pivotArea>
    </format>
    <format dxfId="37">
      <pivotArea dataOnly="0" labelOnly="1" fieldPosition="0">
        <references count="5">
          <reference field="0" count="1" selected="0">
            <x v="490"/>
          </reference>
          <reference field="1" count="1" selected="0">
            <x v="966"/>
          </reference>
          <reference field="2" count="1" selected="0">
            <x v="966"/>
          </reference>
          <reference field="3" count="1" selected="0">
            <x v="1460"/>
          </reference>
          <reference field="4" count="1">
            <x v="1483"/>
          </reference>
        </references>
      </pivotArea>
    </format>
    <format dxfId="36">
      <pivotArea dataOnly="0" labelOnly="1" fieldPosition="0">
        <references count="5">
          <reference field="0" count="1" selected="0">
            <x v="490"/>
          </reference>
          <reference field="1" count="1" selected="0">
            <x v="966"/>
          </reference>
          <reference field="2" count="1" selected="0">
            <x v="967"/>
          </reference>
          <reference field="3" count="1" selected="0">
            <x v="1461"/>
          </reference>
          <reference field="4" count="1">
            <x v="1484"/>
          </reference>
        </references>
      </pivotArea>
    </format>
    <format dxfId="35">
      <pivotArea dataOnly="0" labelOnly="1" fieldPosition="0">
        <references count="5">
          <reference field="0" count="1" selected="0">
            <x v="490"/>
          </reference>
          <reference field="1" count="1" selected="0">
            <x v="966"/>
          </reference>
          <reference field="2" count="1" selected="0">
            <x v="967"/>
          </reference>
          <reference field="3" count="1" selected="0">
            <x v="1462"/>
          </reference>
          <reference field="4" count="1">
            <x v="1485"/>
          </reference>
        </references>
      </pivotArea>
    </format>
    <format dxfId="34">
      <pivotArea dataOnly="0" labelOnly="1" fieldPosition="0">
        <references count="5">
          <reference field="0" count="1" selected="0">
            <x v="490"/>
          </reference>
          <reference field="1" count="1" selected="0">
            <x v="966"/>
          </reference>
          <reference field="2" count="1" selected="0">
            <x v="967"/>
          </reference>
          <reference field="3" count="1" selected="0">
            <x v="1463"/>
          </reference>
          <reference field="4" count="1">
            <x v="1486"/>
          </reference>
        </references>
      </pivotArea>
    </format>
    <format dxfId="33">
      <pivotArea dataOnly="0" labelOnly="1" fieldPosition="0">
        <references count="5">
          <reference field="0" count="1" selected="0">
            <x v="490"/>
          </reference>
          <reference field="1" count="1" selected="0">
            <x v="966"/>
          </reference>
          <reference field="2" count="1" selected="0">
            <x v="967"/>
          </reference>
          <reference field="3" count="1" selected="0">
            <x v="1464"/>
          </reference>
          <reference field="4" count="1">
            <x v="1487"/>
          </reference>
        </references>
      </pivotArea>
    </format>
    <format dxfId="32">
      <pivotArea dataOnly="0" labelOnly="1" fieldPosition="0">
        <references count="5">
          <reference field="0" count="1" selected="0">
            <x v="490"/>
          </reference>
          <reference field="1" count="1" selected="0">
            <x v="966"/>
          </reference>
          <reference field="2" count="1" selected="0">
            <x v="967"/>
          </reference>
          <reference field="3" count="1" selected="0">
            <x v="1465"/>
          </reference>
          <reference field="4" count="1">
            <x v="1488"/>
          </reference>
        </references>
      </pivotArea>
    </format>
    <format dxfId="31">
      <pivotArea dataOnly="0" labelOnly="1" fieldPosition="0">
        <references count="5">
          <reference field="0" count="1" selected="0">
            <x v="490"/>
          </reference>
          <reference field="1" count="1" selected="0">
            <x v="966"/>
          </reference>
          <reference field="2" count="1" selected="0">
            <x v="967"/>
          </reference>
          <reference field="3" count="1" selected="0">
            <x v="1466"/>
          </reference>
          <reference field="4" count="1">
            <x v="1489"/>
          </reference>
        </references>
      </pivotArea>
    </format>
    <format dxfId="30">
      <pivotArea dataOnly="0" labelOnly="1" fieldPosition="0">
        <references count="5">
          <reference field="0" count="1" selected="0">
            <x v="490"/>
          </reference>
          <reference field="1" count="1" selected="0">
            <x v="966"/>
          </reference>
          <reference field="2" count="1" selected="0">
            <x v="968"/>
          </reference>
          <reference field="3" count="1" selected="0">
            <x v="1467"/>
          </reference>
          <reference field="4" count="1">
            <x v="1490"/>
          </reference>
        </references>
      </pivotArea>
    </format>
    <format dxfId="29">
      <pivotArea dataOnly="0" labelOnly="1" fieldPosition="0">
        <references count="5">
          <reference field="0" count="1" selected="0">
            <x v="490"/>
          </reference>
          <reference field="1" count="1" selected="0">
            <x v="966"/>
          </reference>
          <reference field="2" count="1" selected="0">
            <x v="968"/>
          </reference>
          <reference field="3" count="1" selected="0">
            <x v="1468"/>
          </reference>
          <reference field="4" count="1">
            <x v="1491"/>
          </reference>
        </references>
      </pivotArea>
    </format>
    <format dxfId="28">
      <pivotArea dataOnly="0" labelOnly="1" fieldPosition="0">
        <references count="5">
          <reference field="0" count="1" selected="0">
            <x v="490"/>
          </reference>
          <reference field="1" count="1" selected="0">
            <x v="966"/>
          </reference>
          <reference field="2" count="1" selected="0">
            <x v="968"/>
          </reference>
          <reference field="3" count="1" selected="0">
            <x v="1469"/>
          </reference>
          <reference field="4" count="1">
            <x v="1492"/>
          </reference>
        </references>
      </pivotArea>
    </format>
    <format dxfId="27">
      <pivotArea dataOnly="0" labelOnly="1" fieldPosition="0">
        <references count="6">
          <reference field="0" count="1" selected="0">
            <x v="1"/>
          </reference>
          <reference field="1" count="1" selected="0">
            <x v="3"/>
          </reference>
          <reference field="2" count="1" selected="0">
            <x v="3"/>
          </reference>
          <reference field="3" count="1" selected="0">
            <x v="4"/>
          </reference>
          <reference field="4" count="1" selected="0">
            <x v="7"/>
          </reference>
          <reference field="5" count="1">
            <x v="4"/>
          </reference>
        </references>
      </pivotArea>
    </format>
    <format dxfId="26">
      <pivotArea dataOnly="0" labelOnly="1" fieldPosition="0">
        <references count="6">
          <reference field="0" count="1" selected="0">
            <x v="490"/>
          </reference>
          <reference field="1" count="1" selected="0">
            <x v="965"/>
          </reference>
          <reference field="2" count="1" selected="0">
            <x v="969"/>
          </reference>
          <reference field="3" count="1" selected="0">
            <x v="1440"/>
          </reference>
          <reference field="4" count="1" selected="0">
            <x v="1461"/>
          </reference>
          <reference field="5" count="1">
            <x v="1442"/>
          </reference>
        </references>
      </pivotArea>
    </format>
    <format dxfId="25">
      <pivotArea dataOnly="0" labelOnly="1" fieldPosition="0">
        <references count="6">
          <reference field="0" count="1" selected="0">
            <x v="490"/>
          </reference>
          <reference field="1" count="1" selected="0">
            <x v="965"/>
          </reference>
          <reference field="2" count="1" selected="0">
            <x v="969"/>
          </reference>
          <reference field="3" count="1" selected="0">
            <x v="1444"/>
          </reference>
          <reference field="4" count="1" selected="0">
            <x v="1465"/>
          </reference>
          <reference field="5" count="1">
            <x v="1442"/>
          </reference>
        </references>
      </pivotArea>
    </format>
    <format dxfId="24">
      <pivotArea dataOnly="0" labelOnly="1" fieldPosition="0">
        <references count="6">
          <reference field="0" count="1" selected="0">
            <x v="490"/>
          </reference>
          <reference field="1" count="1" selected="0">
            <x v="965"/>
          </reference>
          <reference field="2" count="1" selected="0">
            <x v="969"/>
          </reference>
          <reference field="3" count="1" selected="0">
            <x v="1456"/>
          </reference>
          <reference field="4" count="1" selected="0">
            <x v="1479"/>
          </reference>
          <reference field="5" count="1">
            <x v="1442"/>
          </reference>
        </references>
      </pivotArea>
    </format>
    <format dxfId="23">
      <pivotArea dataOnly="0" labelOnly="1" fieldPosition="0">
        <references count="6">
          <reference field="0" count="1" selected="0">
            <x v="490"/>
          </reference>
          <reference field="1" count="1" selected="0">
            <x v="965"/>
          </reference>
          <reference field="2" count="1" selected="0">
            <x v="969"/>
          </reference>
          <reference field="3" count="1" selected="0">
            <x v="1457"/>
          </reference>
          <reference field="4" count="1" selected="0">
            <x v="1480"/>
          </reference>
          <reference field="5" count="1">
            <x v="1442"/>
          </reference>
        </references>
      </pivotArea>
    </format>
    <format dxfId="22">
      <pivotArea dataOnly="0" labelOnly="1" fieldPosition="0">
        <references count="6">
          <reference field="0" count="1" selected="0">
            <x v="490"/>
          </reference>
          <reference field="1" count="1" selected="0">
            <x v="965"/>
          </reference>
          <reference field="2" count="1" selected="0">
            <x v="969"/>
          </reference>
          <reference field="3" count="1" selected="0">
            <x v="1458"/>
          </reference>
          <reference field="4" count="1" selected="0">
            <x v="1481"/>
          </reference>
          <reference field="5" count="1">
            <x v="1442"/>
          </reference>
        </references>
      </pivotArea>
    </format>
    <format dxfId="21">
      <pivotArea dataOnly="0" labelOnly="1" fieldPosition="0">
        <references count="6">
          <reference field="0" count="1" selected="0">
            <x v="490"/>
          </reference>
          <reference field="1" count="1" selected="0">
            <x v="966"/>
          </reference>
          <reference field="2" count="1" selected="0">
            <x v="966"/>
          </reference>
          <reference field="3" count="1" selected="0">
            <x v="1445"/>
          </reference>
          <reference field="4" count="1" selected="0">
            <x v="1466"/>
          </reference>
          <reference field="5" count="1">
            <x v="1446"/>
          </reference>
        </references>
      </pivotArea>
    </format>
    <format dxfId="20">
      <pivotArea dataOnly="0" labelOnly="1" fieldPosition="0">
        <references count="6">
          <reference field="0" count="1" selected="0">
            <x v="490"/>
          </reference>
          <reference field="1" count="1" selected="0">
            <x v="966"/>
          </reference>
          <reference field="2" count="1" selected="0">
            <x v="966"/>
          </reference>
          <reference field="3" count="1" selected="0">
            <x v="1446"/>
          </reference>
          <reference field="4" count="1" selected="0">
            <x v="1467"/>
          </reference>
          <reference field="5" count="1">
            <x v="1446"/>
          </reference>
        </references>
      </pivotArea>
    </format>
    <format dxfId="19">
      <pivotArea dataOnly="0" labelOnly="1" fieldPosition="0">
        <references count="6">
          <reference field="0" count="1" selected="0">
            <x v="490"/>
          </reference>
          <reference field="1" count="1" selected="0">
            <x v="966"/>
          </reference>
          <reference field="2" count="1" selected="0">
            <x v="966"/>
          </reference>
          <reference field="3" count="1" selected="0">
            <x v="1459"/>
          </reference>
          <reference field="4" count="1" selected="0">
            <x v="1482"/>
          </reference>
          <reference field="5" count="1">
            <x v="1445"/>
          </reference>
        </references>
      </pivotArea>
    </format>
    <format dxfId="18">
      <pivotArea dataOnly="0" labelOnly="1" fieldPosition="0">
        <references count="6">
          <reference field="0" count="1" selected="0">
            <x v="490"/>
          </reference>
          <reference field="1" count="1" selected="0">
            <x v="966"/>
          </reference>
          <reference field="2" count="1" selected="0">
            <x v="966"/>
          </reference>
          <reference field="3" count="1" selected="0">
            <x v="1460"/>
          </reference>
          <reference field="4" count="1" selected="0">
            <x v="1483"/>
          </reference>
          <reference field="5" count="1">
            <x v="1445"/>
          </reference>
        </references>
      </pivotArea>
    </format>
    <format dxfId="17">
      <pivotArea dataOnly="0" labelOnly="1" fieldPosition="0">
        <references count="6">
          <reference field="0" count="1" selected="0">
            <x v="490"/>
          </reference>
          <reference field="1" count="1" selected="0">
            <x v="966"/>
          </reference>
          <reference field="2" count="1" selected="0">
            <x v="967"/>
          </reference>
          <reference field="3" count="1" selected="0">
            <x v="1461"/>
          </reference>
          <reference field="4" count="1" selected="0">
            <x v="1484"/>
          </reference>
          <reference field="5" count="1">
            <x v="1445"/>
          </reference>
        </references>
      </pivotArea>
    </format>
    <format dxfId="16">
      <pivotArea dataOnly="0" labelOnly="1" fieldPosition="0">
        <references count="6">
          <reference field="0" count="1" selected="0">
            <x v="490"/>
          </reference>
          <reference field="1" count="1" selected="0">
            <x v="966"/>
          </reference>
          <reference field="2" count="1" selected="0">
            <x v="967"/>
          </reference>
          <reference field="3" count="1" selected="0">
            <x v="1462"/>
          </reference>
          <reference field="4" count="1" selected="0">
            <x v="1485"/>
          </reference>
          <reference field="5" count="1">
            <x v="1445"/>
          </reference>
        </references>
      </pivotArea>
    </format>
    <format dxfId="15">
      <pivotArea dataOnly="0" labelOnly="1" fieldPosition="0">
        <references count="6">
          <reference field="0" count="1" selected="0">
            <x v="490"/>
          </reference>
          <reference field="1" count="1" selected="0">
            <x v="966"/>
          </reference>
          <reference field="2" count="1" selected="0">
            <x v="967"/>
          </reference>
          <reference field="3" count="1" selected="0">
            <x v="1463"/>
          </reference>
          <reference field="4" count="1" selected="0">
            <x v="1486"/>
          </reference>
          <reference field="5" count="1">
            <x v="1445"/>
          </reference>
        </references>
      </pivotArea>
    </format>
    <format dxfId="14">
      <pivotArea dataOnly="0" labelOnly="1" fieldPosition="0">
        <references count="6">
          <reference field="0" count="1" selected="0">
            <x v="490"/>
          </reference>
          <reference field="1" count="1" selected="0">
            <x v="966"/>
          </reference>
          <reference field="2" count="1" selected="0">
            <x v="967"/>
          </reference>
          <reference field="3" count="1" selected="0">
            <x v="1464"/>
          </reference>
          <reference field="4" count="1" selected="0">
            <x v="1487"/>
          </reference>
          <reference field="5" count="1">
            <x v="1445"/>
          </reference>
        </references>
      </pivotArea>
    </format>
    <format dxfId="13">
      <pivotArea dataOnly="0" labelOnly="1" fieldPosition="0">
        <references count="6">
          <reference field="0" count="1" selected="0">
            <x v="490"/>
          </reference>
          <reference field="1" count="1" selected="0">
            <x v="966"/>
          </reference>
          <reference field="2" count="1" selected="0">
            <x v="967"/>
          </reference>
          <reference field="3" count="1" selected="0">
            <x v="1465"/>
          </reference>
          <reference field="4" count="1" selected="0">
            <x v="1488"/>
          </reference>
          <reference field="5" count="1">
            <x v="1445"/>
          </reference>
        </references>
      </pivotArea>
    </format>
    <format dxfId="12">
      <pivotArea dataOnly="0" labelOnly="1" fieldPosition="0">
        <references count="6">
          <reference field="0" count="1" selected="0">
            <x v="490"/>
          </reference>
          <reference field="1" count="1" selected="0">
            <x v="966"/>
          </reference>
          <reference field="2" count="1" selected="0">
            <x v="967"/>
          </reference>
          <reference field="3" count="1" selected="0">
            <x v="1466"/>
          </reference>
          <reference field="4" count="1" selected="0">
            <x v="1489"/>
          </reference>
          <reference field="5" count="1">
            <x v="1445"/>
          </reference>
        </references>
      </pivotArea>
    </format>
    <format dxfId="11">
      <pivotArea dataOnly="0" labelOnly="1" fieldPosition="0">
        <references count="6">
          <reference field="0" count="1" selected="0">
            <x v="490"/>
          </reference>
          <reference field="1" count="1" selected="0">
            <x v="966"/>
          </reference>
          <reference field="2" count="1" selected="0">
            <x v="968"/>
          </reference>
          <reference field="3" count="1" selected="0">
            <x v="1467"/>
          </reference>
          <reference field="4" count="1" selected="0">
            <x v="1490"/>
          </reference>
          <reference field="5" count="1">
            <x v="1445"/>
          </reference>
        </references>
      </pivotArea>
    </format>
    <format dxfId="10">
      <pivotArea dataOnly="0" labelOnly="1" fieldPosition="0">
        <references count="6">
          <reference field="0" count="1" selected="0">
            <x v="490"/>
          </reference>
          <reference field="1" count="1" selected="0">
            <x v="966"/>
          </reference>
          <reference field="2" count="1" selected="0">
            <x v="968"/>
          </reference>
          <reference field="3" count="1" selected="0">
            <x v="1468"/>
          </reference>
          <reference field="4" count="1" selected="0">
            <x v="1491"/>
          </reference>
          <reference field="5" count="1">
            <x v="1447"/>
          </reference>
        </references>
      </pivotArea>
    </format>
    <format dxfId="9">
      <pivotArea dataOnly="0" labelOnly="1" fieldPosition="0">
        <references count="6">
          <reference field="0" count="1" selected="0">
            <x v="490"/>
          </reference>
          <reference field="1" count="1" selected="0">
            <x v="966"/>
          </reference>
          <reference field="2" count="1" selected="0">
            <x v="968"/>
          </reference>
          <reference field="3" count="1" selected="0">
            <x v="1469"/>
          </reference>
          <reference field="4" count="1" selected="0">
            <x v="1492"/>
          </reference>
          <reference field="5" count="1">
            <x v="144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pongovernance1420.gov.it/wp-content/uploads/2017/11/Scheda-presentazione-Progetti.pdf"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5.bin"/><Relationship Id="rId5" Type="http://schemas.openxmlformats.org/officeDocument/2006/relationships/image" Target="../media/image5.emf"/><Relationship Id="rId4" Type="http://schemas.openxmlformats.org/officeDocument/2006/relationships/control" Target="../activeX/activeX1.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6.bin"/><Relationship Id="rId5" Type="http://schemas.openxmlformats.org/officeDocument/2006/relationships/image" Target="../media/image6.emf"/><Relationship Id="rId4" Type="http://schemas.openxmlformats.org/officeDocument/2006/relationships/control" Target="../activeX/activeX2.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37.bin"/><Relationship Id="rId5" Type="http://schemas.openxmlformats.org/officeDocument/2006/relationships/image" Target="../media/image7.emf"/><Relationship Id="rId4" Type="http://schemas.openxmlformats.org/officeDocument/2006/relationships/control" Target="../activeX/activeX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38.bin"/><Relationship Id="rId5" Type="http://schemas.openxmlformats.org/officeDocument/2006/relationships/image" Target="../media/image8.emf"/><Relationship Id="rId4" Type="http://schemas.openxmlformats.org/officeDocument/2006/relationships/control" Target="../activeX/activeX4.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39.bin"/><Relationship Id="rId5" Type="http://schemas.openxmlformats.org/officeDocument/2006/relationships/image" Target="../media/image9.emf"/><Relationship Id="rId4" Type="http://schemas.openxmlformats.org/officeDocument/2006/relationships/control" Target="../activeX/activeX5.xml"/></Relationships>
</file>

<file path=xl/worksheets/_rels/sheet4.xml.rels><?xml version="1.0" encoding="UTF-8" standalone="yes"?>
<Relationships xmlns="http://schemas.openxmlformats.org/package/2006/relationships"><Relationship Id="rId8" Type="http://schemas.openxmlformats.org/officeDocument/2006/relationships/hyperlink" Target="mailto:dcsii.dag@pec.mef.gov.it" TargetMode="External"/><Relationship Id="rId3" Type="http://schemas.openxmlformats.org/officeDocument/2006/relationships/hyperlink" Target="http://www.indicepa.gov.it/documentale/index.php" TargetMode="External"/><Relationship Id="rId7" Type="http://schemas.openxmlformats.org/officeDocument/2006/relationships/hyperlink" Target="mailto:francescopaolo.schiavo@tesoro.it" TargetMode="External"/><Relationship Id="rId2" Type="http://schemas.openxmlformats.org/officeDocument/2006/relationships/hyperlink" Target="http://www.indicepa.gov.it/documentale/index.php" TargetMode="External"/><Relationship Id="rId1" Type="http://schemas.openxmlformats.org/officeDocument/2006/relationships/hyperlink" Target="http://www.indicepa.gov.it/documentale/index.php" TargetMode="External"/><Relationship Id="rId6" Type="http://schemas.openxmlformats.org/officeDocument/2006/relationships/hyperlink" Target="mailto:dcsii.dag@pec.mef.gov.it" TargetMode="External"/><Relationship Id="rId5" Type="http://schemas.openxmlformats.org/officeDocument/2006/relationships/hyperlink" Target="mailto:francescopaolo.schiavo@tesoro.it" TargetMode="External"/><Relationship Id="rId4" Type="http://schemas.openxmlformats.org/officeDocument/2006/relationships/hyperlink" Target="http://www.indicepa.gov.it/documentale/index.php" TargetMode="External"/><Relationship Id="rId9"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40.bin"/><Relationship Id="rId5" Type="http://schemas.openxmlformats.org/officeDocument/2006/relationships/image" Target="../media/image10.emf"/><Relationship Id="rId4" Type="http://schemas.openxmlformats.org/officeDocument/2006/relationships/control" Target="../activeX/activeX6.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41.bin"/><Relationship Id="rId5" Type="http://schemas.openxmlformats.org/officeDocument/2006/relationships/image" Target="../media/image11.emf"/><Relationship Id="rId4" Type="http://schemas.openxmlformats.org/officeDocument/2006/relationships/control" Target="../activeX/activeX7.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42.bin"/><Relationship Id="rId5" Type="http://schemas.openxmlformats.org/officeDocument/2006/relationships/image" Target="../media/image12.emf"/><Relationship Id="rId4" Type="http://schemas.openxmlformats.org/officeDocument/2006/relationships/control" Target="../activeX/activeX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43.bin"/><Relationship Id="rId5" Type="http://schemas.openxmlformats.org/officeDocument/2006/relationships/image" Target="../media/image13.emf"/><Relationship Id="rId4" Type="http://schemas.openxmlformats.org/officeDocument/2006/relationships/control" Target="../activeX/activeX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44.bin"/><Relationship Id="rId5" Type="http://schemas.openxmlformats.org/officeDocument/2006/relationships/image" Target="../media/image14.emf"/><Relationship Id="rId4" Type="http://schemas.openxmlformats.org/officeDocument/2006/relationships/control" Target="../activeX/activeX1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45.bin"/><Relationship Id="rId5" Type="http://schemas.openxmlformats.org/officeDocument/2006/relationships/image" Target="../media/image15.emf"/><Relationship Id="rId4" Type="http://schemas.openxmlformats.org/officeDocument/2006/relationships/control" Target="../activeX/activeX1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46.bin"/><Relationship Id="rId5" Type="http://schemas.openxmlformats.org/officeDocument/2006/relationships/image" Target="../media/image16.emf"/><Relationship Id="rId4" Type="http://schemas.openxmlformats.org/officeDocument/2006/relationships/control" Target="../activeX/activeX1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47.bin"/><Relationship Id="rId5" Type="http://schemas.openxmlformats.org/officeDocument/2006/relationships/image" Target="../media/image17.emf"/><Relationship Id="rId4" Type="http://schemas.openxmlformats.org/officeDocument/2006/relationships/control" Target="../activeX/activeX1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48.bin"/><Relationship Id="rId5" Type="http://schemas.openxmlformats.org/officeDocument/2006/relationships/image" Target="../media/image18.emf"/><Relationship Id="rId4" Type="http://schemas.openxmlformats.org/officeDocument/2006/relationships/control" Target="../activeX/activeX1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49.bin"/><Relationship Id="rId5" Type="http://schemas.openxmlformats.org/officeDocument/2006/relationships/image" Target="../media/image19.emf"/><Relationship Id="rId4" Type="http://schemas.openxmlformats.org/officeDocument/2006/relationships/control" Target="../activeX/activeX15.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3.xml"/><Relationship Id="rId16" Type="http://schemas.openxmlformats.org/officeDocument/2006/relationships/ctrlProp" Target="../ctrlProps/ctrlProp14.xml"/><Relationship Id="rId20" Type="http://schemas.openxmlformats.org/officeDocument/2006/relationships/ctrlProp" Target="../ctrlProps/ctrlProp18.xml"/><Relationship Id="rId29" Type="http://schemas.openxmlformats.org/officeDocument/2006/relationships/ctrlProp" Target="../ctrlProps/ctrlProp27.xml"/><Relationship Id="rId1" Type="http://schemas.openxmlformats.org/officeDocument/2006/relationships/printerSettings" Target="../printerSettings/printerSettings5.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 Id="rId30"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50.bin"/><Relationship Id="rId5" Type="http://schemas.openxmlformats.org/officeDocument/2006/relationships/image" Target="../media/image20.emf"/><Relationship Id="rId4" Type="http://schemas.openxmlformats.org/officeDocument/2006/relationships/control" Target="../activeX/activeX16.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51.bin"/><Relationship Id="rId5" Type="http://schemas.openxmlformats.org/officeDocument/2006/relationships/image" Target="../media/image21.emf"/><Relationship Id="rId4" Type="http://schemas.openxmlformats.org/officeDocument/2006/relationships/control" Target="../activeX/activeX17.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52.bin"/><Relationship Id="rId5" Type="http://schemas.openxmlformats.org/officeDocument/2006/relationships/image" Target="../media/image22.emf"/><Relationship Id="rId4" Type="http://schemas.openxmlformats.org/officeDocument/2006/relationships/control" Target="../activeX/activeX18.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53.bin"/><Relationship Id="rId5" Type="http://schemas.openxmlformats.org/officeDocument/2006/relationships/image" Target="../media/image23.emf"/><Relationship Id="rId4" Type="http://schemas.openxmlformats.org/officeDocument/2006/relationships/control" Target="../activeX/activeX19.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54.bin"/><Relationship Id="rId5" Type="http://schemas.openxmlformats.org/officeDocument/2006/relationships/image" Target="../media/image24.emf"/><Relationship Id="rId4" Type="http://schemas.openxmlformats.org/officeDocument/2006/relationships/control" Target="../activeX/activeX2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55.bin"/><Relationship Id="rId5" Type="http://schemas.openxmlformats.org/officeDocument/2006/relationships/image" Target="../media/image25.emf"/><Relationship Id="rId4" Type="http://schemas.openxmlformats.org/officeDocument/2006/relationships/control" Target="../activeX/activeX2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56.bin"/><Relationship Id="rId5" Type="http://schemas.openxmlformats.org/officeDocument/2006/relationships/image" Target="../media/image26.emf"/><Relationship Id="rId4" Type="http://schemas.openxmlformats.org/officeDocument/2006/relationships/control" Target="../activeX/activeX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57.bin"/><Relationship Id="rId5" Type="http://schemas.openxmlformats.org/officeDocument/2006/relationships/image" Target="../media/image27.emf"/><Relationship Id="rId4" Type="http://schemas.openxmlformats.org/officeDocument/2006/relationships/control" Target="../activeX/activeX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58.bin"/><Relationship Id="rId5" Type="http://schemas.openxmlformats.org/officeDocument/2006/relationships/image" Target="../media/image28.emf"/><Relationship Id="rId4" Type="http://schemas.openxmlformats.org/officeDocument/2006/relationships/control" Target="../activeX/activeX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59.bin"/><Relationship Id="rId5" Type="http://schemas.openxmlformats.org/officeDocument/2006/relationships/image" Target="../media/image29.emf"/><Relationship Id="rId4" Type="http://schemas.openxmlformats.org/officeDocument/2006/relationships/control" Target="../activeX/activeX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60.bin"/><Relationship Id="rId5" Type="http://schemas.openxmlformats.org/officeDocument/2006/relationships/image" Target="../media/image30.emf"/><Relationship Id="rId4" Type="http://schemas.openxmlformats.org/officeDocument/2006/relationships/control" Target="../activeX/activeX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61.bin"/><Relationship Id="rId5" Type="http://schemas.openxmlformats.org/officeDocument/2006/relationships/image" Target="../media/image31.emf"/><Relationship Id="rId4" Type="http://schemas.openxmlformats.org/officeDocument/2006/relationships/control" Target="../activeX/activeX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62.bin"/><Relationship Id="rId5" Type="http://schemas.openxmlformats.org/officeDocument/2006/relationships/image" Target="../media/image32.emf"/><Relationship Id="rId4" Type="http://schemas.openxmlformats.org/officeDocument/2006/relationships/control" Target="../activeX/activeX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63.bin"/><Relationship Id="rId5" Type="http://schemas.openxmlformats.org/officeDocument/2006/relationships/image" Target="../media/image33.emf"/><Relationship Id="rId4" Type="http://schemas.openxmlformats.org/officeDocument/2006/relationships/control" Target="../activeX/activeX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64.bin"/><Relationship Id="rId5" Type="http://schemas.openxmlformats.org/officeDocument/2006/relationships/image" Target="../media/image34.emf"/><Relationship Id="rId4" Type="http://schemas.openxmlformats.org/officeDocument/2006/relationships/control" Target="../activeX/activeX30.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65.bin"/><Relationship Id="rId5" Type="http://schemas.openxmlformats.org/officeDocument/2006/relationships/image" Target="../media/image35.emf"/><Relationship Id="rId4" Type="http://schemas.openxmlformats.org/officeDocument/2006/relationships/control" Target="../activeX/activeX31.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66.bin"/><Relationship Id="rId5" Type="http://schemas.openxmlformats.org/officeDocument/2006/relationships/image" Target="../media/image36.emf"/><Relationship Id="rId4" Type="http://schemas.openxmlformats.org/officeDocument/2006/relationships/control" Target="../activeX/activeX32.xml"/></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67.bin"/><Relationship Id="rId5" Type="http://schemas.openxmlformats.org/officeDocument/2006/relationships/image" Target="../media/image37.emf"/><Relationship Id="rId4" Type="http://schemas.openxmlformats.org/officeDocument/2006/relationships/control" Target="../activeX/activeX33.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68.bin"/><Relationship Id="rId5" Type="http://schemas.openxmlformats.org/officeDocument/2006/relationships/image" Target="../media/image38.emf"/><Relationship Id="rId4" Type="http://schemas.openxmlformats.org/officeDocument/2006/relationships/control" Target="../activeX/activeX34.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69.bin"/><Relationship Id="rId5" Type="http://schemas.openxmlformats.org/officeDocument/2006/relationships/image" Target="../media/image39.emf"/><Relationship Id="rId4" Type="http://schemas.openxmlformats.org/officeDocument/2006/relationships/control" Target="../activeX/activeX3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0.xml"/><Relationship Id="rId1" Type="http://schemas.openxmlformats.org/officeDocument/2006/relationships/printerSettings" Target="../printerSettings/printerSettings70.bin"/><Relationship Id="rId5" Type="http://schemas.openxmlformats.org/officeDocument/2006/relationships/image" Target="../media/image40.emf"/><Relationship Id="rId4" Type="http://schemas.openxmlformats.org/officeDocument/2006/relationships/control" Target="../activeX/activeX36.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1.xml"/><Relationship Id="rId1" Type="http://schemas.openxmlformats.org/officeDocument/2006/relationships/printerSettings" Target="../printerSettings/printerSettings71.bin"/><Relationship Id="rId5" Type="http://schemas.openxmlformats.org/officeDocument/2006/relationships/image" Target="../media/image41.emf"/><Relationship Id="rId4" Type="http://schemas.openxmlformats.org/officeDocument/2006/relationships/control" Target="../activeX/activeX37.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2.xml"/><Relationship Id="rId1" Type="http://schemas.openxmlformats.org/officeDocument/2006/relationships/printerSettings" Target="../printerSettings/printerSettings72.bin"/><Relationship Id="rId5" Type="http://schemas.openxmlformats.org/officeDocument/2006/relationships/image" Target="../media/image42.emf"/><Relationship Id="rId4" Type="http://schemas.openxmlformats.org/officeDocument/2006/relationships/control" Target="../activeX/activeX38.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3.xml"/><Relationship Id="rId1" Type="http://schemas.openxmlformats.org/officeDocument/2006/relationships/printerSettings" Target="../printerSettings/printerSettings73.bin"/><Relationship Id="rId5" Type="http://schemas.openxmlformats.org/officeDocument/2006/relationships/image" Target="../media/image43.emf"/><Relationship Id="rId4" Type="http://schemas.openxmlformats.org/officeDocument/2006/relationships/control" Target="../activeX/activeX39.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4.xml"/><Relationship Id="rId1" Type="http://schemas.openxmlformats.org/officeDocument/2006/relationships/printerSettings" Target="../printerSettings/printerSettings74.bin"/><Relationship Id="rId5" Type="http://schemas.openxmlformats.org/officeDocument/2006/relationships/image" Target="../media/image44.emf"/><Relationship Id="rId4" Type="http://schemas.openxmlformats.org/officeDocument/2006/relationships/control" Target="../activeX/activeX40.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ivotTable" Target="../pivotTables/pivotTable1.xml"/></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9.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6"/>
  <dimension ref="A5:I45"/>
  <sheetViews>
    <sheetView showGridLines="0" tabSelected="1" workbookViewId="0">
      <selection activeCell="E21" sqref="E21"/>
    </sheetView>
  </sheetViews>
  <sheetFormatPr defaultColWidth="9.140625" defaultRowHeight="12.75" x14ac:dyDescent="0.2"/>
  <cols>
    <col min="1" max="16384" width="9.140625" style="16"/>
  </cols>
  <sheetData>
    <row r="5" spans="4:7" x14ac:dyDescent="0.2">
      <c r="G5" s="17"/>
    </row>
    <row r="6" spans="4:7" x14ac:dyDescent="0.2">
      <c r="D6" s="17"/>
    </row>
    <row r="12" spans="4:7" x14ac:dyDescent="0.2">
      <c r="D12" s="17"/>
    </row>
    <row r="25" spans="1:9" ht="15.75" x14ac:dyDescent="0.2">
      <c r="A25" s="72" t="s">
        <v>1268</v>
      </c>
      <c r="B25" s="72"/>
      <c r="C25" s="72"/>
      <c r="D25" s="72"/>
      <c r="E25" s="72"/>
      <c r="F25" s="72"/>
      <c r="G25" s="72"/>
      <c r="H25" s="72"/>
      <c r="I25" s="72"/>
    </row>
    <row r="26" spans="1:9" ht="15.75" x14ac:dyDescent="0.2">
      <c r="A26" s="49"/>
      <c r="B26" s="49"/>
      <c r="C26" s="49"/>
      <c r="D26" s="49"/>
      <c r="E26" s="49"/>
      <c r="F26" s="49"/>
      <c r="G26" s="49"/>
      <c r="H26" s="49"/>
      <c r="I26" s="49"/>
    </row>
    <row r="27" spans="1:9" ht="50.25" customHeight="1" x14ac:dyDescent="0.2">
      <c r="A27" s="73" t="s">
        <v>1189</v>
      </c>
      <c r="B27" s="73"/>
      <c r="C27" s="73"/>
      <c r="D27" s="73"/>
      <c r="E27" s="73"/>
      <c r="F27" s="73"/>
      <c r="G27" s="73"/>
      <c r="H27" s="73"/>
      <c r="I27" s="73"/>
    </row>
    <row r="43" spans="1:9" ht="15.75" x14ac:dyDescent="0.2">
      <c r="A43" s="74" t="s">
        <v>1190</v>
      </c>
      <c r="B43" s="75"/>
      <c r="C43" s="75"/>
      <c r="D43" s="75"/>
      <c r="E43" s="75"/>
      <c r="F43" s="75"/>
      <c r="G43" s="75"/>
      <c r="H43" s="75"/>
      <c r="I43" s="76"/>
    </row>
    <row r="44" spans="1:9" ht="11.25" customHeight="1" x14ac:dyDescent="0.2"/>
    <row r="45" spans="1:9" ht="30" customHeight="1" x14ac:dyDescent="0.2">
      <c r="A45" s="77" t="str">
        <f>UPPER(IF('Anagrafica Progetto'!B7="","",'Anagrafica Progetto'!B7))</f>
        <v>CLOUDIFY NOIPA–IL SISTEMA DI GESTIONE DEL PERSONALE PUBBLICO</v>
      </c>
      <c r="B45" s="78"/>
      <c r="C45" s="78"/>
      <c r="D45" s="78"/>
      <c r="E45" s="78"/>
      <c r="F45" s="78"/>
      <c r="G45" s="78"/>
      <c r="H45" s="78"/>
      <c r="I45" s="79"/>
    </row>
  </sheetData>
  <sheetProtection algorithmName="SHA-1" hashValue="kJy3BJXtzabY2BWklUQ76BxP+/k=" saltValue="SI4jdNEy+CPbxgmyMaHNMQ==" spinCount="100000" sheet="1" objects="1" scenarios="1"/>
  <mergeCells count="4">
    <mergeCell ref="A25:I25"/>
    <mergeCell ref="A27:I27"/>
    <mergeCell ref="A43:I43"/>
    <mergeCell ref="A45:I45"/>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dimension ref="B1:M85"/>
  <sheetViews>
    <sheetView showGridLines="0" workbookViewId="0">
      <selection activeCell="E15" sqref="E15:M15"/>
    </sheetView>
  </sheetViews>
  <sheetFormatPr defaultColWidth="9.140625" defaultRowHeight="15" customHeight="1" x14ac:dyDescent="0.2"/>
  <cols>
    <col min="1" max="1" width="1.42578125" style="2" customWidth="1"/>
    <col min="2" max="13" width="8.140625" style="2" customWidth="1"/>
    <col min="14" max="16384" width="9.140625" style="2"/>
  </cols>
  <sheetData>
    <row r="1" spans="2:13" ht="7.5" customHeight="1" x14ac:dyDescent="0.2"/>
    <row r="2" spans="2:13" ht="15" customHeight="1" x14ac:dyDescent="0.2">
      <c r="G2" s="3" t="s">
        <v>13</v>
      </c>
      <c r="I2" s="14"/>
      <c r="M2" s="15"/>
    </row>
    <row r="4" spans="2:13" ht="15" customHeight="1" x14ac:dyDescent="0.2">
      <c r="B4" s="110" t="s">
        <v>301</v>
      </c>
      <c r="C4" s="111"/>
      <c r="D4" s="111"/>
      <c r="E4" s="111"/>
      <c r="F4" s="111"/>
      <c r="G4" s="111"/>
      <c r="H4" s="111"/>
      <c r="I4" s="111"/>
      <c r="J4" s="111"/>
      <c r="K4" s="111"/>
      <c r="L4" s="111"/>
      <c r="M4" s="112"/>
    </row>
    <row r="5" spans="2:13" ht="15" customHeight="1" x14ac:dyDescent="0.2">
      <c r="B5" s="203" t="s">
        <v>194</v>
      </c>
      <c r="C5" s="204"/>
      <c r="D5" s="204"/>
      <c r="E5" s="204"/>
      <c r="F5" s="204"/>
      <c r="G5" s="204"/>
      <c r="H5" s="204"/>
      <c r="I5" s="204"/>
      <c r="J5" s="204"/>
      <c r="K5" s="204"/>
      <c r="L5" s="204"/>
      <c r="M5" s="205"/>
    </row>
    <row r="8" spans="2:13" ht="15" customHeight="1" x14ac:dyDescent="0.2">
      <c r="B8" s="188" t="s">
        <v>195</v>
      </c>
      <c r="C8" s="188"/>
      <c r="D8" s="188"/>
      <c r="E8" s="188"/>
      <c r="F8" s="188"/>
      <c r="G8" s="188"/>
      <c r="H8" s="188"/>
      <c r="I8" s="188"/>
      <c r="J8" s="188"/>
      <c r="K8" s="188"/>
      <c r="L8" s="188"/>
      <c r="M8" s="188"/>
    </row>
    <row r="9" spans="2:13" ht="30" customHeight="1" x14ac:dyDescent="0.2">
      <c r="B9" s="189" t="s">
        <v>196</v>
      </c>
      <c r="C9" s="189"/>
      <c r="D9" s="189"/>
      <c r="E9" s="168" t="s">
        <v>1604</v>
      </c>
      <c r="F9" s="168"/>
      <c r="G9" s="168"/>
      <c r="H9" s="168"/>
      <c r="I9" s="168"/>
      <c r="J9" s="168"/>
      <c r="K9" s="168"/>
      <c r="L9" s="168"/>
      <c r="M9" s="169"/>
    </row>
    <row r="10" spans="2:13" ht="30" customHeight="1" x14ac:dyDescent="0.2">
      <c r="B10" s="189" t="s">
        <v>193</v>
      </c>
      <c r="C10" s="189"/>
      <c r="D10" s="189"/>
      <c r="E10" s="168"/>
      <c r="F10" s="168"/>
      <c r="G10" s="168"/>
      <c r="H10" s="168"/>
      <c r="I10" s="168"/>
      <c r="J10" s="168"/>
      <c r="K10" s="168"/>
      <c r="L10" s="168"/>
      <c r="M10" s="169"/>
    </row>
    <row r="11" spans="2:13" ht="30" customHeight="1" x14ac:dyDescent="0.2">
      <c r="B11" s="189" t="s">
        <v>197</v>
      </c>
      <c r="C11" s="189"/>
      <c r="D11" s="189"/>
      <c r="E11" s="168"/>
      <c r="F11" s="168"/>
      <c r="G11" s="168"/>
      <c r="H11" s="168"/>
      <c r="I11" s="168"/>
      <c r="J11" s="168"/>
      <c r="K11" s="168"/>
      <c r="L11" s="168"/>
      <c r="M11" s="169"/>
    </row>
    <row r="12" spans="2:13" ht="30" customHeight="1" x14ac:dyDescent="0.2">
      <c r="B12" s="189" t="s">
        <v>198</v>
      </c>
      <c r="C12" s="189"/>
      <c r="D12" s="189"/>
      <c r="E12" s="168"/>
      <c r="F12" s="168"/>
      <c r="G12" s="168"/>
      <c r="H12" s="168"/>
      <c r="I12" s="168"/>
      <c r="J12" s="168"/>
      <c r="K12" s="168"/>
      <c r="L12" s="168"/>
      <c r="M12" s="169"/>
    </row>
    <row r="13" spans="2:13" ht="30" customHeight="1" x14ac:dyDescent="0.2">
      <c r="B13" s="189" t="s">
        <v>199</v>
      </c>
      <c r="C13" s="189"/>
      <c r="D13" s="189"/>
      <c r="E13" s="168"/>
      <c r="F13" s="168"/>
      <c r="G13" s="168"/>
      <c r="H13" s="168"/>
      <c r="I13" s="168"/>
      <c r="J13" s="168"/>
      <c r="K13" s="168"/>
      <c r="L13" s="168"/>
      <c r="M13" s="169"/>
    </row>
    <row r="14" spans="2:13" ht="30" customHeight="1" x14ac:dyDescent="0.2">
      <c r="B14" s="189" t="s">
        <v>200</v>
      </c>
      <c r="C14" s="189"/>
      <c r="D14" s="189"/>
      <c r="E14" s="168"/>
      <c r="F14" s="168"/>
      <c r="G14" s="168"/>
      <c r="H14" s="168"/>
      <c r="I14" s="168"/>
      <c r="J14" s="168"/>
      <c r="K14" s="168"/>
      <c r="L14" s="168"/>
      <c r="M14" s="169"/>
    </row>
    <row r="15" spans="2:13" ht="30" customHeight="1" x14ac:dyDescent="0.2">
      <c r="B15" s="189" t="s">
        <v>201</v>
      </c>
      <c r="C15" s="189"/>
      <c r="D15" s="189"/>
      <c r="E15" s="168"/>
      <c r="F15" s="168"/>
      <c r="G15" s="168"/>
      <c r="H15" s="168"/>
      <c r="I15" s="168"/>
      <c r="J15" s="168"/>
      <c r="K15" s="168"/>
      <c r="L15" s="168"/>
      <c r="M15" s="169"/>
    </row>
    <row r="16" spans="2:13" ht="30" customHeight="1" x14ac:dyDescent="0.2">
      <c r="B16" s="189" t="s">
        <v>202</v>
      </c>
      <c r="C16" s="189"/>
      <c r="D16" s="189"/>
      <c r="E16" s="168"/>
      <c r="F16" s="168"/>
      <c r="G16" s="168"/>
      <c r="H16" s="168"/>
      <c r="I16" s="168"/>
      <c r="J16" s="168"/>
      <c r="K16" s="168"/>
      <c r="L16" s="168"/>
      <c r="M16" s="169"/>
    </row>
    <row r="17" spans="2:13" ht="30" customHeight="1" x14ac:dyDescent="0.2">
      <c r="B17" s="189" t="s">
        <v>203</v>
      </c>
      <c r="C17" s="189"/>
      <c r="D17" s="189"/>
      <c r="E17" s="168"/>
      <c r="F17" s="168"/>
      <c r="G17" s="168"/>
      <c r="H17" s="168"/>
      <c r="I17" s="168"/>
      <c r="J17" s="168"/>
      <c r="K17" s="168"/>
      <c r="L17" s="168"/>
      <c r="M17" s="169"/>
    </row>
    <row r="18" spans="2:13" ht="30" customHeight="1" x14ac:dyDescent="0.2">
      <c r="B18" s="189" t="s">
        <v>204</v>
      </c>
      <c r="C18" s="189"/>
      <c r="D18" s="189"/>
      <c r="E18" s="168"/>
      <c r="F18" s="168"/>
      <c r="G18" s="168"/>
      <c r="H18" s="168"/>
      <c r="I18" s="168"/>
      <c r="J18" s="168"/>
      <c r="K18" s="168"/>
      <c r="L18" s="168"/>
      <c r="M18" s="169"/>
    </row>
    <row r="20" spans="2:13" ht="60" customHeight="1" x14ac:dyDescent="0.2">
      <c r="B20" s="203" t="s">
        <v>569</v>
      </c>
      <c r="C20" s="204"/>
      <c r="D20" s="204"/>
      <c r="E20" s="204"/>
      <c r="F20" s="204"/>
      <c r="G20" s="204"/>
      <c r="H20" s="204"/>
      <c r="I20" s="204"/>
      <c r="J20" s="204"/>
      <c r="K20" s="204"/>
      <c r="L20" s="204"/>
      <c r="M20" s="205"/>
    </row>
    <row r="23" spans="2:13" ht="15" customHeight="1" x14ac:dyDescent="0.2">
      <c r="B23" s="188" t="s">
        <v>212</v>
      </c>
      <c r="C23" s="188"/>
      <c r="D23" s="188"/>
      <c r="E23" s="188"/>
      <c r="F23" s="188"/>
      <c r="G23" s="188"/>
      <c r="H23" s="188"/>
      <c r="I23" s="188"/>
      <c r="J23" s="188"/>
      <c r="K23" s="188"/>
      <c r="L23" s="188"/>
      <c r="M23" s="188"/>
    </row>
    <row r="24" spans="2:13" ht="40.5" customHeight="1" x14ac:dyDescent="0.2">
      <c r="B24" s="189" t="s">
        <v>144</v>
      </c>
      <c r="C24" s="189"/>
      <c r="D24" s="189"/>
      <c r="E24" s="168" t="s">
        <v>1695</v>
      </c>
      <c r="F24" s="168"/>
      <c r="G24" s="168"/>
      <c r="H24" s="168"/>
      <c r="I24" s="168"/>
      <c r="J24" s="168"/>
      <c r="K24" s="168"/>
      <c r="L24" s="168"/>
      <c r="M24" s="169"/>
    </row>
    <row r="25" spans="2:13" ht="39" customHeight="1" x14ac:dyDescent="0.2">
      <c r="B25" s="189" t="s">
        <v>160</v>
      </c>
      <c r="C25" s="189"/>
      <c r="D25" s="189"/>
      <c r="E25" s="168" t="s">
        <v>1696</v>
      </c>
      <c r="F25" s="168"/>
      <c r="G25" s="168"/>
      <c r="H25" s="168"/>
      <c r="I25" s="168"/>
      <c r="J25" s="168"/>
      <c r="K25" s="168"/>
      <c r="L25" s="168"/>
      <c r="M25" s="169"/>
    </row>
    <row r="26" spans="2:13" ht="30" customHeight="1" x14ac:dyDescent="0.2">
      <c r="B26" s="189" t="s">
        <v>177</v>
      </c>
      <c r="C26" s="189"/>
      <c r="D26" s="189"/>
      <c r="E26" s="168"/>
      <c r="F26" s="168"/>
      <c r="G26" s="168"/>
      <c r="H26" s="168"/>
      <c r="I26" s="168"/>
      <c r="J26" s="168"/>
      <c r="K26" s="168"/>
      <c r="L26" s="168"/>
      <c r="M26" s="169"/>
    </row>
    <row r="27" spans="2:13" ht="30" customHeight="1" x14ac:dyDescent="0.2">
      <c r="B27" s="189" t="s">
        <v>205</v>
      </c>
      <c r="C27" s="189"/>
      <c r="D27" s="189"/>
      <c r="E27" s="168"/>
      <c r="F27" s="168"/>
      <c r="G27" s="168"/>
      <c r="H27" s="168"/>
      <c r="I27" s="168"/>
      <c r="J27" s="168"/>
      <c r="K27" s="168"/>
      <c r="L27" s="168"/>
      <c r="M27" s="169"/>
    </row>
    <row r="28" spans="2:13" ht="30" customHeight="1" x14ac:dyDescent="0.2">
      <c r="B28" s="189" t="s">
        <v>206</v>
      </c>
      <c r="C28" s="189"/>
      <c r="D28" s="189"/>
      <c r="E28" s="168"/>
      <c r="F28" s="168"/>
      <c r="G28" s="168"/>
      <c r="H28" s="168"/>
      <c r="I28" s="168"/>
      <c r="J28" s="168"/>
      <c r="K28" s="168"/>
      <c r="L28" s="168"/>
      <c r="M28" s="169"/>
    </row>
    <row r="29" spans="2:13" ht="30" customHeight="1" x14ac:dyDescent="0.2">
      <c r="B29" s="189" t="s">
        <v>207</v>
      </c>
      <c r="C29" s="189"/>
      <c r="D29" s="189"/>
      <c r="E29" s="168"/>
      <c r="F29" s="168"/>
      <c r="G29" s="168"/>
      <c r="H29" s="168"/>
      <c r="I29" s="168"/>
      <c r="J29" s="168"/>
      <c r="K29" s="168"/>
      <c r="L29" s="168"/>
      <c r="M29" s="169"/>
    </row>
    <row r="30" spans="2:13" ht="30" customHeight="1" x14ac:dyDescent="0.2">
      <c r="B30" s="189" t="s">
        <v>208</v>
      </c>
      <c r="C30" s="189"/>
      <c r="D30" s="189"/>
      <c r="E30" s="168"/>
      <c r="F30" s="168"/>
      <c r="G30" s="168"/>
      <c r="H30" s="168"/>
      <c r="I30" s="168"/>
      <c r="J30" s="168"/>
      <c r="K30" s="168"/>
      <c r="L30" s="168"/>
      <c r="M30" s="169"/>
    </row>
    <row r="31" spans="2:13" ht="30" customHeight="1" x14ac:dyDescent="0.2">
      <c r="B31" s="189" t="s">
        <v>209</v>
      </c>
      <c r="C31" s="189"/>
      <c r="D31" s="189"/>
      <c r="E31" s="168"/>
      <c r="F31" s="168"/>
      <c r="G31" s="168"/>
      <c r="H31" s="168"/>
      <c r="I31" s="168"/>
      <c r="J31" s="168"/>
      <c r="K31" s="168"/>
      <c r="L31" s="168"/>
      <c r="M31" s="169"/>
    </row>
    <row r="32" spans="2:13" ht="30" customHeight="1" x14ac:dyDescent="0.2">
      <c r="B32" s="189" t="s">
        <v>210</v>
      </c>
      <c r="C32" s="189"/>
      <c r="D32" s="189"/>
      <c r="E32" s="168"/>
      <c r="F32" s="168"/>
      <c r="G32" s="168"/>
      <c r="H32" s="168"/>
      <c r="I32" s="168"/>
      <c r="J32" s="168"/>
      <c r="K32" s="168"/>
      <c r="L32" s="168"/>
      <c r="M32" s="169"/>
    </row>
    <row r="33" spans="2:13" ht="30" customHeight="1" x14ac:dyDescent="0.2">
      <c r="B33" s="189" t="s">
        <v>211</v>
      </c>
      <c r="C33" s="189"/>
      <c r="D33" s="189"/>
      <c r="E33" s="168"/>
      <c r="F33" s="168"/>
      <c r="G33" s="168"/>
      <c r="H33" s="168"/>
      <c r="I33" s="168"/>
      <c r="J33" s="168"/>
      <c r="K33" s="168"/>
      <c r="L33" s="168"/>
      <c r="M33" s="169"/>
    </row>
    <row r="34" spans="2:13" ht="30" customHeight="1" x14ac:dyDescent="0.2">
      <c r="B34" s="189" t="s">
        <v>213</v>
      </c>
      <c r="C34" s="189"/>
      <c r="D34" s="189"/>
      <c r="E34" s="168"/>
      <c r="F34" s="168"/>
      <c r="G34" s="168"/>
      <c r="H34" s="168"/>
      <c r="I34" s="168"/>
      <c r="J34" s="168"/>
      <c r="K34" s="168"/>
      <c r="L34" s="168"/>
      <c r="M34" s="169"/>
    </row>
    <row r="35" spans="2:13" ht="30" customHeight="1" x14ac:dyDescent="0.2">
      <c r="B35" s="189" t="s">
        <v>214</v>
      </c>
      <c r="C35" s="189"/>
      <c r="D35" s="189"/>
      <c r="E35" s="168"/>
      <c r="F35" s="168"/>
      <c r="G35" s="168"/>
      <c r="H35" s="168"/>
      <c r="I35" s="168"/>
      <c r="J35" s="168"/>
      <c r="K35" s="168"/>
      <c r="L35" s="168"/>
      <c r="M35" s="169"/>
    </row>
    <row r="36" spans="2:13" ht="30" customHeight="1" x14ac:dyDescent="0.2">
      <c r="B36" s="189" t="s">
        <v>215</v>
      </c>
      <c r="C36" s="189"/>
      <c r="D36" s="189"/>
      <c r="E36" s="168"/>
      <c r="F36" s="168"/>
      <c r="G36" s="168"/>
      <c r="H36" s="168"/>
      <c r="I36" s="168"/>
      <c r="J36" s="168"/>
      <c r="K36" s="168"/>
      <c r="L36" s="168"/>
      <c r="M36" s="169"/>
    </row>
    <row r="37" spans="2:13" ht="30" customHeight="1" x14ac:dyDescent="0.2">
      <c r="B37" s="189" t="s">
        <v>216</v>
      </c>
      <c r="C37" s="189"/>
      <c r="D37" s="189"/>
      <c r="E37" s="168"/>
      <c r="F37" s="168"/>
      <c r="G37" s="168"/>
      <c r="H37" s="168"/>
      <c r="I37" s="168"/>
      <c r="J37" s="168"/>
      <c r="K37" s="168"/>
      <c r="L37" s="168"/>
      <c r="M37" s="169"/>
    </row>
    <row r="38" spans="2:13" ht="30" customHeight="1" x14ac:dyDescent="0.2">
      <c r="B38" s="189" t="s">
        <v>217</v>
      </c>
      <c r="C38" s="189"/>
      <c r="D38" s="189"/>
      <c r="E38" s="168"/>
      <c r="F38" s="168"/>
      <c r="G38" s="168"/>
      <c r="H38" s="168"/>
      <c r="I38" s="168"/>
      <c r="J38" s="168"/>
      <c r="K38" s="168"/>
      <c r="L38" s="168"/>
      <c r="M38" s="169"/>
    </row>
    <row r="39" spans="2:13" ht="30" customHeight="1" x14ac:dyDescent="0.2">
      <c r="B39" s="189" t="s">
        <v>218</v>
      </c>
      <c r="C39" s="189"/>
      <c r="D39" s="189"/>
      <c r="E39" s="168"/>
      <c r="F39" s="168"/>
      <c r="G39" s="168"/>
      <c r="H39" s="168"/>
      <c r="I39" s="168"/>
      <c r="J39" s="168"/>
      <c r="K39" s="168"/>
      <c r="L39" s="168"/>
      <c r="M39" s="169"/>
    </row>
    <row r="40" spans="2:13" ht="30" customHeight="1" x14ac:dyDescent="0.2">
      <c r="B40" s="189" t="s">
        <v>219</v>
      </c>
      <c r="C40" s="189"/>
      <c r="D40" s="189"/>
      <c r="E40" s="168"/>
      <c r="F40" s="168"/>
      <c r="G40" s="168"/>
      <c r="H40" s="168"/>
      <c r="I40" s="168"/>
      <c r="J40" s="168"/>
      <c r="K40" s="168"/>
      <c r="L40" s="168"/>
      <c r="M40" s="169"/>
    </row>
    <row r="41" spans="2:13" ht="30" customHeight="1" x14ac:dyDescent="0.2">
      <c r="B41" s="189" t="s">
        <v>220</v>
      </c>
      <c r="C41" s="189"/>
      <c r="D41" s="189"/>
      <c r="E41" s="168"/>
      <c r="F41" s="168"/>
      <c r="G41" s="168"/>
      <c r="H41" s="168"/>
      <c r="I41" s="168"/>
      <c r="J41" s="168"/>
      <c r="K41" s="168"/>
      <c r="L41" s="168"/>
      <c r="M41" s="169"/>
    </row>
    <row r="42" spans="2:13" ht="30" customHeight="1" x14ac:dyDescent="0.2">
      <c r="B42" s="189" t="s">
        <v>221</v>
      </c>
      <c r="C42" s="189"/>
      <c r="D42" s="189"/>
      <c r="E42" s="168"/>
      <c r="F42" s="168"/>
      <c r="G42" s="168"/>
      <c r="H42" s="168"/>
      <c r="I42" s="168"/>
      <c r="J42" s="168"/>
      <c r="K42" s="168"/>
      <c r="L42" s="168"/>
      <c r="M42" s="169"/>
    </row>
    <row r="43" spans="2:13" ht="30" customHeight="1" x14ac:dyDescent="0.2">
      <c r="B43" s="189" t="s">
        <v>222</v>
      </c>
      <c r="C43" s="189"/>
      <c r="D43" s="189"/>
      <c r="E43" s="168"/>
      <c r="F43" s="168"/>
      <c r="G43" s="168"/>
      <c r="H43" s="168"/>
      <c r="I43" s="168"/>
      <c r="J43" s="168"/>
      <c r="K43" s="168"/>
      <c r="L43" s="168"/>
      <c r="M43" s="169"/>
    </row>
    <row r="45" spans="2:13" ht="83.25" customHeight="1" x14ac:dyDescent="0.2">
      <c r="B45" s="203" t="s">
        <v>1237</v>
      </c>
      <c r="C45" s="204"/>
      <c r="D45" s="204"/>
      <c r="E45" s="204"/>
      <c r="F45" s="204"/>
      <c r="G45" s="204"/>
      <c r="H45" s="204"/>
      <c r="I45" s="204"/>
      <c r="J45" s="204"/>
      <c r="K45" s="204"/>
      <c r="L45" s="204"/>
      <c r="M45" s="205"/>
    </row>
    <row r="48" spans="2:13" ht="15" customHeight="1" x14ac:dyDescent="0.2">
      <c r="B48" s="188" t="s">
        <v>298</v>
      </c>
      <c r="C48" s="188"/>
      <c r="D48" s="188"/>
      <c r="E48" s="188"/>
      <c r="F48" s="188"/>
      <c r="G48" s="188"/>
      <c r="H48" s="188"/>
      <c r="I48" s="188"/>
      <c r="J48" s="188"/>
      <c r="K48" s="188"/>
      <c r="L48" s="188"/>
      <c r="M48" s="188"/>
    </row>
    <row r="49" spans="2:13" ht="36" customHeight="1" x14ac:dyDescent="0.2">
      <c r="B49" s="189" t="s">
        <v>223</v>
      </c>
      <c r="C49" s="189"/>
      <c r="D49" s="189"/>
      <c r="E49" s="167" t="s">
        <v>1557</v>
      </c>
      <c r="F49" s="168"/>
      <c r="G49" s="168"/>
      <c r="H49" s="168"/>
      <c r="I49" s="168"/>
      <c r="J49" s="168"/>
      <c r="K49" s="168"/>
      <c r="L49" s="168"/>
      <c r="M49" s="169"/>
    </row>
    <row r="50" spans="2:13" ht="30" customHeight="1" x14ac:dyDescent="0.2">
      <c r="B50" s="189" t="s">
        <v>224</v>
      </c>
      <c r="C50" s="189"/>
      <c r="D50" s="189"/>
      <c r="E50" s="167" t="s">
        <v>1527</v>
      </c>
      <c r="F50" s="168"/>
      <c r="G50" s="168"/>
      <c r="H50" s="168"/>
      <c r="I50" s="168"/>
      <c r="J50" s="168"/>
      <c r="K50" s="168"/>
      <c r="L50" s="168"/>
      <c r="M50" s="169"/>
    </row>
    <row r="51" spans="2:13" ht="30" customHeight="1" x14ac:dyDescent="0.2">
      <c r="B51" s="189" t="s">
        <v>225</v>
      </c>
      <c r="C51" s="189"/>
      <c r="D51" s="189"/>
      <c r="E51" s="167" t="s">
        <v>1558</v>
      </c>
      <c r="F51" s="168"/>
      <c r="G51" s="168"/>
      <c r="H51" s="168"/>
      <c r="I51" s="168"/>
      <c r="J51" s="168"/>
      <c r="K51" s="168"/>
      <c r="L51" s="168"/>
      <c r="M51" s="169"/>
    </row>
    <row r="52" spans="2:13" ht="30" customHeight="1" x14ac:dyDescent="0.2">
      <c r="B52" s="189" t="s">
        <v>226</v>
      </c>
      <c r="C52" s="189"/>
      <c r="D52" s="189"/>
      <c r="E52" s="167"/>
      <c r="F52" s="168"/>
      <c r="G52" s="168"/>
      <c r="H52" s="168"/>
      <c r="I52" s="168"/>
      <c r="J52" s="168"/>
      <c r="K52" s="168"/>
      <c r="L52" s="168"/>
      <c r="M52" s="169"/>
    </row>
    <row r="53" spans="2:13" ht="30" customHeight="1" x14ac:dyDescent="0.2">
      <c r="B53" s="189" t="s">
        <v>227</v>
      </c>
      <c r="C53" s="189"/>
      <c r="D53" s="189"/>
      <c r="E53" s="167"/>
      <c r="F53" s="168"/>
      <c r="G53" s="168"/>
      <c r="H53" s="168"/>
      <c r="I53" s="168"/>
      <c r="J53" s="168"/>
      <c r="K53" s="168"/>
      <c r="L53" s="168"/>
      <c r="M53" s="169"/>
    </row>
    <row r="54" spans="2:13" ht="30" customHeight="1" x14ac:dyDescent="0.2">
      <c r="B54" s="189" t="s">
        <v>228</v>
      </c>
      <c r="C54" s="189"/>
      <c r="D54" s="189"/>
      <c r="E54" s="167"/>
      <c r="F54" s="168"/>
      <c r="G54" s="168"/>
      <c r="H54" s="168"/>
      <c r="I54" s="168"/>
      <c r="J54" s="168"/>
      <c r="K54" s="168"/>
      <c r="L54" s="168"/>
      <c r="M54" s="169"/>
    </row>
    <row r="55" spans="2:13" ht="30" customHeight="1" x14ac:dyDescent="0.2">
      <c r="B55" s="189" t="s">
        <v>229</v>
      </c>
      <c r="C55" s="189"/>
      <c r="D55" s="189"/>
      <c r="E55" s="167"/>
      <c r="F55" s="168"/>
      <c r="G55" s="168"/>
      <c r="H55" s="168"/>
      <c r="I55" s="168"/>
      <c r="J55" s="168"/>
      <c r="K55" s="168"/>
      <c r="L55" s="168"/>
      <c r="M55" s="169"/>
    </row>
    <row r="56" spans="2:13" ht="30" customHeight="1" x14ac:dyDescent="0.2">
      <c r="B56" s="189" t="s">
        <v>230</v>
      </c>
      <c r="C56" s="189"/>
      <c r="D56" s="189"/>
      <c r="E56" s="168"/>
      <c r="F56" s="168"/>
      <c r="G56" s="168"/>
      <c r="H56" s="168"/>
      <c r="I56" s="168"/>
      <c r="J56" s="168"/>
      <c r="K56" s="168"/>
      <c r="L56" s="168"/>
      <c r="M56" s="169"/>
    </row>
    <row r="57" spans="2:13" ht="30" customHeight="1" x14ac:dyDescent="0.2">
      <c r="B57" s="189" t="s">
        <v>231</v>
      </c>
      <c r="C57" s="189"/>
      <c r="D57" s="189"/>
      <c r="E57" s="168"/>
      <c r="F57" s="168"/>
      <c r="G57" s="168"/>
      <c r="H57" s="168"/>
      <c r="I57" s="168"/>
      <c r="J57" s="168"/>
      <c r="K57" s="168"/>
      <c r="L57" s="168"/>
      <c r="M57" s="169"/>
    </row>
    <row r="58" spans="2:13" ht="30" customHeight="1" x14ac:dyDescent="0.2">
      <c r="B58" s="189" t="s">
        <v>232</v>
      </c>
      <c r="C58" s="189"/>
      <c r="D58" s="189"/>
      <c r="E58" s="168"/>
      <c r="F58" s="168"/>
      <c r="G58" s="168"/>
      <c r="H58" s="168"/>
      <c r="I58" s="168"/>
      <c r="J58" s="168"/>
      <c r="K58" s="168"/>
      <c r="L58" s="168"/>
      <c r="M58" s="169"/>
    </row>
    <row r="59" spans="2:13" ht="30" customHeight="1" x14ac:dyDescent="0.2">
      <c r="B59" s="189" t="s">
        <v>233</v>
      </c>
      <c r="C59" s="189"/>
      <c r="D59" s="189"/>
      <c r="E59" s="168"/>
      <c r="F59" s="168"/>
      <c r="G59" s="168"/>
      <c r="H59" s="168"/>
      <c r="I59" s="168"/>
      <c r="J59" s="168"/>
      <c r="K59" s="168"/>
      <c r="L59" s="168"/>
      <c r="M59" s="169"/>
    </row>
    <row r="60" spans="2:13" ht="30" customHeight="1" x14ac:dyDescent="0.2">
      <c r="B60" s="189" t="s">
        <v>234</v>
      </c>
      <c r="C60" s="189"/>
      <c r="D60" s="189"/>
      <c r="E60" s="168"/>
      <c r="F60" s="168"/>
      <c r="G60" s="168"/>
      <c r="H60" s="168"/>
      <c r="I60" s="168"/>
      <c r="J60" s="168"/>
      <c r="K60" s="168"/>
      <c r="L60" s="168"/>
      <c r="M60" s="169"/>
    </row>
    <row r="61" spans="2:13" ht="30" customHeight="1" x14ac:dyDescent="0.2">
      <c r="B61" s="189" t="s">
        <v>235</v>
      </c>
      <c r="C61" s="189"/>
      <c r="D61" s="189"/>
      <c r="E61" s="168"/>
      <c r="F61" s="168"/>
      <c r="G61" s="168"/>
      <c r="H61" s="168"/>
      <c r="I61" s="168"/>
      <c r="J61" s="168"/>
      <c r="K61" s="168"/>
      <c r="L61" s="168"/>
      <c r="M61" s="169"/>
    </row>
    <row r="62" spans="2:13" ht="30" customHeight="1" x14ac:dyDescent="0.2">
      <c r="B62" s="189" t="s">
        <v>236</v>
      </c>
      <c r="C62" s="189"/>
      <c r="D62" s="189"/>
      <c r="E62" s="168"/>
      <c r="F62" s="168"/>
      <c r="G62" s="168"/>
      <c r="H62" s="168"/>
      <c r="I62" s="168"/>
      <c r="J62" s="168"/>
      <c r="K62" s="168"/>
      <c r="L62" s="168"/>
      <c r="M62" s="169"/>
    </row>
    <row r="63" spans="2:13" ht="30" customHeight="1" x14ac:dyDescent="0.2">
      <c r="B63" s="189" t="s">
        <v>237</v>
      </c>
      <c r="C63" s="189"/>
      <c r="D63" s="189"/>
      <c r="E63" s="168"/>
      <c r="F63" s="168"/>
      <c r="G63" s="168"/>
      <c r="H63" s="168"/>
      <c r="I63" s="168"/>
      <c r="J63" s="168"/>
      <c r="K63" s="168"/>
      <c r="L63" s="168"/>
      <c r="M63" s="169"/>
    </row>
    <row r="64" spans="2:13" ht="30" customHeight="1" x14ac:dyDescent="0.2">
      <c r="B64" s="189" t="s">
        <v>238</v>
      </c>
      <c r="C64" s="189"/>
      <c r="D64" s="189"/>
      <c r="E64" s="168"/>
      <c r="F64" s="168"/>
      <c r="G64" s="168"/>
      <c r="H64" s="168"/>
      <c r="I64" s="168"/>
      <c r="J64" s="168"/>
      <c r="K64" s="168"/>
      <c r="L64" s="168"/>
      <c r="M64" s="169"/>
    </row>
    <row r="65" spans="2:13" ht="30" customHeight="1" x14ac:dyDescent="0.2">
      <c r="B65" s="189" t="s">
        <v>239</v>
      </c>
      <c r="C65" s="189"/>
      <c r="D65" s="189"/>
      <c r="E65" s="168"/>
      <c r="F65" s="168"/>
      <c r="G65" s="168"/>
      <c r="H65" s="168"/>
      <c r="I65" s="168"/>
      <c r="J65" s="168"/>
      <c r="K65" s="168"/>
      <c r="L65" s="168"/>
      <c r="M65" s="169"/>
    </row>
    <row r="66" spans="2:13" ht="30" customHeight="1" x14ac:dyDescent="0.2">
      <c r="B66" s="189" t="s">
        <v>240</v>
      </c>
      <c r="C66" s="189"/>
      <c r="D66" s="189"/>
      <c r="E66" s="168"/>
      <c r="F66" s="168"/>
      <c r="G66" s="168"/>
      <c r="H66" s="168"/>
      <c r="I66" s="168"/>
      <c r="J66" s="168"/>
      <c r="K66" s="168"/>
      <c r="L66" s="168"/>
      <c r="M66" s="169"/>
    </row>
    <row r="67" spans="2:13" ht="30" customHeight="1" x14ac:dyDescent="0.2">
      <c r="B67" s="189" t="s">
        <v>241</v>
      </c>
      <c r="C67" s="189"/>
      <c r="D67" s="189"/>
      <c r="E67" s="168"/>
      <c r="F67" s="168"/>
      <c r="G67" s="168"/>
      <c r="H67" s="168"/>
      <c r="I67" s="168"/>
      <c r="J67" s="168"/>
      <c r="K67" s="168"/>
      <c r="L67" s="168"/>
      <c r="M67" s="169"/>
    </row>
    <row r="68" spans="2:13" ht="30" customHeight="1" x14ac:dyDescent="0.2">
      <c r="B68" s="189" t="s">
        <v>242</v>
      </c>
      <c r="C68" s="189"/>
      <c r="D68" s="189"/>
      <c r="E68" s="168"/>
      <c r="F68" s="168"/>
      <c r="G68" s="168"/>
      <c r="H68" s="168"/>
      <c r="I68" s="168"/>
      <c r="J68" s="168"/>
      <c r="K68" s="168"/>
      <c r="L68" s="168"/>
      <c r="M68" s="169"/>
    </row>
    <row r="69" spans="2:13" ht="30" customHeight="1" x14ac:dyDescent="0.2">
      <c r="B69" s="189" t="s">
        <v>243</v>
      </c>
      <c r="C69" s="189"/>
      <c r="D69" s="189"/>
      <c r="E69" s="168"/>
      <c r="F69" s="168"/>
      <c r="G69" s="168"/>
      <c r="H69" s="168"/>
      <c r="I69" s="168"/>
      <c r="J69" s="168"/>
      <c r="K69" s="168"/>
      <c r="L69" s="168"/>
      <c r="M69" s="169"/>
    </row>
    <row r="70" spans="2:13" ht="30" customHeight="1" x14ac:dyDescent="0.2">
      <c r="B70" s="189" t="s">
        <v>244</v>
      </c>
      <c r="C70" s="189"/>
      <c r="D70" s="189"/>
      <c r="E70" s="168"/>
      <c r="F70" s="168"/>
      <c r="G70" s="168"/>
      <c r="H70" s="168"/>
      <c r="I70" s="168"/>
      <c r="J70" s="168"/>
      <c r="K70" s="168"/>
      <c r="L70" s="168"/>
      <c r="M70" s="169"/>
    </row>
    <row r="71" spans="2:13" ht="30" customHeight="1" x14ac:dyDescent="0.2">
      <c r="B71" s="189" t="s">
        <v>245</v>
      </c>
      <c r="C71" s="189"/>
      <c r="D71" s="189"/>
      <c r="E71" s="168"/>
      <c r="F71" s="168"/>
      <c r="G71" s="168"/>
      <c r="H71" s="168"/>
      <c r="I71" s="168"/>
      <c r="J71" s="168"/>
      <c r="K71" s="168"/>
      <c r="L71" s="168"/>
      <c r="M71" s="169"/>
    </row>
    <row r="72" spans="2:13" ht="30" customHeight="1" x14ac:dyDescent="0.2">
      <c r="B72" s="189" t="s">
        <v>246</v>
      </c>
      <c r="C72" s="189"/>
      <c r="D72" s="189"/>
      <c r="E72" s="168"/>
      <c r="F72" s="168"/>
      <c r="G72" s="168"/>
      <c r="H72" s="168"/>
      <c r="I72" s="168"/>
      <c r="J72" s="168"/>
      <c r="K72" s="168"/>
      <c r="L72" s="168"/>
      <c r="M72" s="169"/>
    </row>
    <row r="73" spans="2:13" ht="30" customHeight="1" x14ac:dyDescent="0.2">
      <c r="B73" s="189" t="s">
        <v>247</v>
      </c>
      <c r="C73" s="189"/>
      <c r="D73" s="189"/>
      <c r="E73" s="168"/>
      <c r="F73" s="168"/>
      <c r="G73" s="168"/>
      <c r="H73" s="168"/>
      <c r="I73" s="168"/>
      <c r="J73" s="168"/>
      <c r="K73" s="168"/>
      <c r="L73" s="168"/>
      <c r="M73" s="169"/>
    </row>
    <row r="75" spans="2:13" ht="45" customHeight="1" x14ac:dyDescent="0.2">
      <c r="B75" s="203" t="s">
        <v>1255</v>
      </c>
      <c r="C75" s="204"/>
      <c r="D75" s="204"/>
      <c r="E75" s="204"/>
      <c r="F75" s="204"/>
      <c r="G75" s="204"/>
      <c r="H75" s="204"/>
      <c r="I75" s="204"/>
      <c r="J75" s="204"/>
      <c r="K75" s="204"/>
      <c r="L75" s="204"/>
      <c r="M75" s="205"/>
    </row>
    <row r="78" spans="2:13" ht="15" customHeight="1" x14ac:dyDescent="0.2">
      <c r="B78" s="82" t="s">
        <v>540</v>
      </c>
      <c r="C78" s="83"/>
      <c r="D78" s="83"/>
      <c r="E78" s="83"/>
      <c r="F78" s="83"/>
      <c r="G78" s="83"/>
      <c r="H78" s="83"/>
      <c r="I78" s="83"/>
      <c r="J78" s="83"/>
      <c r="K78" s="83"/>
      <c r="L78" s="83"/>
      <c r="M78" s="84"/>
    </row>
    <row r="79" spans="2:13" ht="112.5" customHeight="1" x14ac:dyDescent="0.2">
      <c r="B79" s="132"/>
      <c r="C79" s="133"/>
      <c r="D79" s="133"/>
      <c r="E79" s="133"/>
      <c r="F79" s="133"/>
      <c r="G79" s="133"/>
      <c r="H79" s="133"/>
      <c r="I79" s="133"/>
      <c r="J79" s="133"/>
      <c r="K79" s="133"/>
      <c r="L79" s="133"/>
      <c r="M79" s="134"/>
    </row>
    <row r="81" spans="2:13" ht="15" customHeight="1" x14ac:dyDescent="0.2">
      <c r="B81" s="9" t="s">
        <v>295</v>
      </c>
      <c r="C81" s="10"/>
      <c r="D81" s="10"/>
      <c r="E81" s="10"/>
      <c r="F81" s="10"/>
      <c r="G81" s="10"/>
      <c r="H81" s="10"/>
      <c r="I81" s="10"/>
      <c r="J81" s="10"/>
      <c r="K81" s="10"/>
      <c r="L81" s="10"/>
      <c r="M81" s="11"/>
    </row>
    <row r="84" spans="2:13" ht="15" customHeight="1" x14ac:dyDescent="0.2">
      <c r="B84" s="82" t="s">
        <v>541</v>
      </c>
      <c r="C84" s="83"/>
      <c r="D84" s="83"/>
      <c r="E84" s="83"/>
      <c r="F84" s="83"/>
      <c r="G84" s="83"/>
      <c r="H84" s="83"/>
      <c r="I84" s="83"/>
      <c r="J84" s="83"/>
      <c r="K84" s="83"/>
      <c r="L84" s="83"/>
      <c r="M84" s="84"/>
    </row>
    <row r="85" spans="2:13" ht="112.5" customHeight="1" x14ac:dyDescent="0.2">
      <c r="B85" s="132"/>
      <c r="C85" s="133"/>
      <c r="D85" s="133"/>
      <c r="E85" s="133"/>
      <c r="F85" s="133"/>
      <c r="G85" s="133"/>
      <c r="H85" s="133"/>
      <c r="I85" s="133"/>
      <c r="J85" s="133"/>
      <c r="K85" s="133"/>
      <c r="L85" s="133"/>
      <c r="M85" s="134"/>
    </row>
  </sheetData>
  <sheetProtection algorithmName="SHA-1" hashValue="B6wRJYSO2AKcdu3RXZ/MWDNy9QQ=" saltValue="Azp0zLR0pZhwxGaz5MvLtA==" spinCount="100000" sheet="1" objects="1" scenarios="1"/>
  <mergeCells count="122">
    <mergeCell ref="B75:M75"/>
    <mergeCell ref="B70:D70"/>
    <mergeCell ref="E70:M70"/>
    <mergeCell ref="B71:D71"/>
    <mergeCell ref="E71:M71"/>
    <mergeCell ref="B72:D72"/>
    <mergeCell ref="E72:M72"/>
    <mergeCell ref="B79:M79"/>
    <mergeCell ref="E55:M55"/>
    <mergeCell ref="B84:M84"/>
    <mergeCell ref="B85:M85"/>
    <mergeCell ref="B55:D55"/>
    <mergeCell ref="E54:M54"/>
    <mergeCell ref="B56:D56"/>
    <mergeCell ref="E56:M56"/>
    <mergeCell ref="B57:D57"/>
    <mergeCell ref="E57:M57"/>
    <mergeCell ref="B61:D61"/>
    <mergeCell ref="E61:M61"/>
    <mergeCell ref="B62:D62"/>
    <mergeCell ref="E62:M62"/>
    <mergeCell ref="B63:D63"/>
    <mergeCell ref="E63:M63"/>
    <mergeCell ref="B58:D58"/>
    <mergeCell ref="E58:M58"/>
    <mergeCell ref="B59:D59"/>
    <mergeCell ref="E59:M59"/>
    <mergeCell ref="B60:D60"/>
    <mergeCell ref="E60:M60"/>
    <mergeCell ref="B67:D67"/>
    <mergeCell ref="E67:M67"/>
    <mergeCell ref="B68:D68"/>
    <mergeCell ref="E73:M73"/>
    <mergeCell ref="B43:D43"/>
    <mergeCell ref="E43:M43"/>
    <mergeCell ref="E50:M50"/>
    <mergeCell ref="B50:D50"/>
    <mergeCell ref="E49:M49"/>
    <mergeCell ref="B51:D51"/>
    <mergeCell ref="E51:M51"/>
    <mergeCell ref="B78:M78"/>
    <mergeCell ref="B52:D52"/>
    <mergeCell ref="B53:D53"/>
    <mergeCell ref="E52:M52"/>
    <mergeCell ref="B54:D54"/>
    <mergeCell ref="E53:M53"/>
    <mergeCell ref="E68:M68"/>
    <mergeCell ref="B69:D69"/>
    <mergeCell ref="E69:M69"/>
    <mergeCell ref="B64:D64"/>
    <mergeCell ref="E64:M64"/>
    <mergeCell ref="B65:D65"/>
    <mergeCell ref="E65:M65"/>
    <mergeCell ref="B66:D66"/>
    <mergeCell ref="E66:M66"/>
    <mergeCell ref="B48:M48"/>
    <mergeCell ref="B73:D73"/>
    <mergeCell ref="B49:D49"/>
    <mergeCell ref="B32:D32"/>
    <mergeCell ref="E32:M32"/>
    <mergeCell ref="B33:D33"/>
    <mergeCell ref="E33:M33"/>
    <mergeCell ref="B45:M45"/>
    <mergeCell ref="B34:D34"/>
    <mergeCell ref="E34:M34"/>
    <mergeCell ref="B35:D35"/>
    <mergeCell ref="E35:M35"/>
    <mergeCell ref="B36:D36"/>
    <mergeCell ref="E36:M36"/>
    <mergeCell ref="B37:D37"/>
    <mergeCell ref="E37:M37"/>
    <mergeCell ref="B38:D38"/>
    <mergeCell ref="E38:M38"/>
    <mergeCell ref="B39:D39"/>
    <mergeCell ref="E39:M39"/>
    <mergeCell ref="B40:D40"/>
    <mergeCell ref="E40:M40"/>
    <mergeCell ref="B41:D41"/>
    <mergeCell ref="E41:M41"/>
    <mergeCell ref="B42:D42"/>
    <mergeCell ref="E42:M42"/>
    <mergeCell ref="B29:D29"/>
    <mergeCell ref="E29:M29"/>
    <mergeCell ref="B30:D30"/>
    <mergeCell ref="E30:M30"/>
    <mergeCell ref="B31:D31"/>
    <mergeCell ref="E31:M31"/>
    <mergeCell ref="B26:D26"/>
    <mergeCell ref="E26:M26"/>
    <mergeCell ref="B27:D27"/>
    <mergeCell ref="E27:M27"/>
    <mergeCell ref="B28:D28"/>
    <mergeCell ref="E28:M28"/>
    <mergeCell ref="B23:M23"/>
    <mergeCell ref="B24:D24"/>
    <mergeCell ref="E24:M24"/>
    <mergeCell ref="B25:D25"/>
    <mergeCell ref="E25:M25"/>
    <mergeCell ref="B16:D16"/>
    <mergeCell ref="E16:M16"/>
    <mergeCell ref="B17:D17"/>
    <mergeCell ref="E17:M17"/>
    <mergeCell ref="B18:D18"/>
    <mergeCell ref="E18:M18"/>
    <mergeCell ref="B15:D15"/>
    <mergeCell ref="E15:M15"/>
    <mergeCell ref="B10:D10"/>
    <mergeCell ref="E10:M10"/>
    <mergeCell ref="B11:D11"/>
    <mergeCell ref="E11:M11"/>
    <mergeCell ref="B12:D12"/>
    <mergeCell ref="E12:M12"/>
    <mergeCell ref="B20:M20"/>
    <mergeCell ref="B4:M4"/>
    <mergeCell ref="B5:M5"/>
    <mergeCell ref="B8:M8"/>
    <mergeCell ref="B9:D9"/>
    <mergeCell ref="E9:M9"/>
    <mergeCell ref="B13:D13"/>
    <mergeCell ref="E13:M13"/>
    <mergeCell ref="B14:D14"/>
    <mergeCell ref="E14:M14"/>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dimension ref="B1:M45"/>
  <sheetViews>
    <sheetView showGridLines="0" workbookViewId="0">
      <selection activeCell="E9" sqref="E9:M9"/>
    </sheetView>
  </sheetViews>
  <sheetFormatPr defaultColWidth="9.140625" defaultRowHeight="15" customHeight="1" x14ac:dyDescent="0.2"/>
  <cols>
    <col min="1" max="1" width="1.42578125" style="2" customWidth="1"/>
    <col min="2" max="13" width="8.140625" style="2" customWidth="1"/>
    <col min="14" max="16384" width="9.140625" style="2"/>
  </cols>
  <sheetData>
    <row r="1" spans="2:13" ht="7.5" customHeight="1" x14ac:dyDescent="0.2"/>
    <row r="2" spans="2:13" ht="15" customHeight="1" x14ac:dyDescent="0.2">
      <c r="G2" s="3" t="s">
        <v>13</v>
      </c>
      <c r="I2" s="14"/>
      <c r="M2" s="15"/>
    </row>
    <row r="4" spans="2:13" ht="15" customHeight="1" x14ac:dyDescent="0.2">
      <c r="B4" s="110" t="s">
        <v>1263</v>
      </c>
      <c r="C4" s="111"/>
      <c r="D4" s="111"/>
      <c r="E4" s="111"/>
      <c r="F4" s="111"/>
      <c r="G4" s="111"/>
      <c r="H4" s="111"/>
      <c r="I4" s="111"/>
      <c r="J4" s="111"/>
      <c r="K4" s="111"/>
      <c r="L4" s="111"/>
      <c r="M4" s="112"/>
    </row>
    <row r="5" spans="2:13" ht="105" customHeight="1" x14ac:dyDescent="0.2">
      <c r="B5" s="203" t="s">
        <v>573</v>
      </c>
      <c r="C5" s="204"/>
      <c r="D5" s="204"/>
      <c r="E5" s="204"/>
      <c r="F5" s="204"/>
      <c r="G5" s="204"/>
      <c r="H5" s="204"/>
      <c r="I5" s="204"/>
      <c r="J5" s="204"/>
      <c r="K5" s="204"/>
      <c r="L5" s="204"/>
      <c r="M5" s="205"/>
    </row>
    <row r="8" spans="2:13" ht="15" customHeight="1" x14ac:dyDescent="0.2">
      <c r="B8" s="188" t="s">
        <v>286</v>
      </c>
      <c r="C8" s="188"/>
      <c r="D8" s="188"/>
      <c r="E8" s="188"/>
      <c r="F8" s="188"/>
      <c r="G8" s="188"/>
      <c r="H8" s="188"/>
      <c r="I8" s="188"/>
      <c r="J8" s="188"/>
      <c r="K8" s="188"/>
      <c r="L8" s="188"/>
      <c r="M8" s="188"/>
    </row>
    <row r="9" spans="2:13" ht="30" customHeight="1" x14ac:dyDescent="0.2">
      <c r="B9" s="215" t="s">
        <v>289</v>
      </c>
      <c r="C9" s="216"/>
      <c r="D9" s="217"/>
      <c r="E9" s="218" t="s">
        <v>248</v>
      </c>
      <c r="F9" s="218"/>
      <c r="G9" s="218"/>
      <c r="H9" s="218"/>
      <c r="I9" s="218"/>
      <c r="J9" s="218"/>
      <c r="K9" s="218"/>
      <c r="L9" s="218"/>
      <c r="M9" s="219"/>
    </row>
    <row r="10" spans="2:13" ht="30" customHeight="1" x14ac:dyDescent="0.2">
      <c r="B10" s="215" t="s">
        <v>290</v>
      </c>
      <c r="C10" s="216"/>
      <c r="D10" s="217"/>
      <c r="E10" s="218" t="s">
        <v>302</v>
      </c>
      <c r="F10" s="218"/>
      <c r="G10" s="218"/>
      <c r="H10" s="218"/>
      <c r="I10" s="218"/>
      <c r="J10" s="218"/>
      <c r="K10" s="218"/>
      <c r="L10" s="218"/>
      <c r="M10" s="219"/>
    </row>
    <row r="11" spans="2:13" ht="30" customHeight="1" x14ac:dyDescent="0.2">
      <c r="B11" s="215" t="s">
        <v>291</v>
      </c>
      <c r="C11" s="216"/>
      <c r="D11" s="217"/>
      <c r="E11" s="218" t="s">
        <v>303</v>
      </c>
      <c r="F11" s="218"/>
      <c r="G11" s="218"/>
      <c r="H11" s="218"/>
      <c r="I11" s="218"/>
      <c r="J11" s="218"/>
      <c r="K11" s="218"/>
      <c r="L11" s="218"/>
      <c r="M11" s="219"/>
    </row>
    <row r="12" spans="2:13" ht="30" customHeight="1" x14ac:dyDescent="0.2">
      <c r="B12" s="189" t="s">
        <v>145</v>
      </c>
      <c r="C12" s="189"/>
      <c r="D12" s="189"/>
      <c r="E12" s="220" t="s">
        <v>1603</v>
      </c>
      <c r="F12" s="220"/>
      <c r="G12" s="220"/>
      <c r="H12" s="220"/>
      <c r="I12" s="220"/>
      <c r="J12" s="220"/>
      <c r="K12" s="220"/>
      <c r="L12" s="220"/>
      <c r="M12" s="221"/>
    </row>
    <row r="13" spans="2:13" ht="30" customHeight="1" x14ac:dyDescent="0.2">
      <c r="B13" s="189" t="s">
        <v>262</v>
      </c>
      <c r="C13" s="189"/>
      <c r="D13" s="189"/>
      <c r="E13" s="220" t="s">
        <v>1502</v>
      </c>
      <c r="F13" s="220"/>
      <c r="G13" s="220"/>
      <c r="H13" s="220"/>
      <c r="I13" s="220"/>
      <c r="J13" s="220"/>
      <c r="K13" s="220"/>
      <c r="L13" s="220"/>
      <c r="M13" s="221"/>
    </row>
    <row r="14" spans="2:13" ht="30" customHeight="1" x14ac:dyDescent="0.2">
      <c r="B14" s="189" t="s">
        <v>263</v>
      </c>
      <c r="C14" s="189"/>
      <c r="D14" s="189"/>
      <c r="E14" s="220" t="s">
        <v>1503</v>
      </c>
      <c r="F14" s="220"/>
      <c r="G14" s="220"/>
      <c r="H14" s="220"/>
      <c r="I14" s="220"/>
      <c r="J14" s="220"/>
      <c r="K14" s="220"/>
      <c r="L14" s="220"/>
      <c r="M14" s="221"/>
    </row>
    <row r="15" spans="2:13" ht="30" customHeight="1" x14ac:dyDescent="0.2">
      <c r="B15" s="189" t="s">
        <v>264</v>
      </c>
      <c r="C15" s="189"/>
      <c r="D15" s="189"/>
      <c r="E15" s="220" t="s">
        <v>1504</v>
      </c>
      <c r="F15" s="220"/>
      <c r="G15" s="220"/>
      <c r="H15" s="220"/>
      <c r="I15" s="220"/>
      <c r="J15" s="220"/>
      <c r="K15" s="220"/>
      <c r="L15" s="220"/>
      <c r="M15" s="221"/>
    </row>
    <row r="16" spans="2:13" ht="30" customHeight="1" x14ac:dyDescent="0.2">
      <c r="B16" s="189" t="s">
        <v>265</v>
      </c>
      <c r="C16" s="189"/>
      <c r="D16" s="189"/>
      <c r="E16" s="220"/>
      <c r="F16" s="220"/>
      <c r="G16" s="220"/>
      <c r="H16" s="220"/>
      <c r="I16" s="220"/>
      <c r="J16" s="220"/>
      <c r="K16" s="220"/>
      <c r="L16" s="220"/>
      <c r="M16" s="221"/>
    </row>
    <row r="17" spans="2:13" ht="30" customHeight="1" x14ac:dyDescent="0.2">
      <c r="B17" s="189" t="s">
        <v>266</v>
      </c>
      <c r="C17" s="189"/>
      <c r="D17" s="189"/>
      <c r="E17" s="220"/>
      <c r="F17" s="220"/>
      <c r="G17" s="220"/>
      <c r="H17" s="220"/>
      <c r="I17" s="220"/>
      <c r="J17" s="220"/>
      <c r="K17" s="220"/>
      <c r="L17" s="220"/>
      <c r="M17" s="221"/>
    </row>
    <row r="18" spans="2:13" ht="30" customHeight="1" x14ac:dyDescent="0.2">
      <c r="B18" s="189" t="s">
        <v>267</v>
      </c>
      <c r="C18" s="189"/>
      <c r="D18" s="189"/>
      <c r="E18" s="220"/>
      <c r="F18" s="220"/>
      <c r="G18" s="220"/>
      <c r="H18" s="220"/>
      <c r="I18" s="220"/>
      <c r="J18" s="220"/>
      <c r="K18" s="220"/>
      <c r="L18" s="220"/>
      <c r="M18" s="221"/>
    </row>
    <row r="19" spans="2:13" ht="30" customHeight="1" x14ac:dyDescent="0.2">
      <c r="B19" s="189" t="s">
        <v>268</v>
      </c>
      <c r="C19" s="189"/>
      <c r="D19" s="189"/>
      <c r="E19" s="220"/>
      <c r="F19" s="220"/>
      <c r="G19" s="220"/>
      <c r="H19" s="220"/>
      <c r="I19" s="220"/>
      <c r="J19" s="220"/>
      <c r="K19" s="220"/>
      <c r="L19" s="220"/>
      <c r="M19" s="221"/>
    </row>
    <row r="20" spans="2:13" ht="30" customHeight="1" x14ac:dyDescent="0.2">
      <c r="B20" s="189" t="s">
        <v>269</v>
      </c>
      <c r="C20" s="189"/>
      <c r="D20" s="189"/>
      <c r="E20" s="220"/>
      <c r="F20" s="220"/>
      <c r="G20" s="220"/>
      <c r="H20" s="220"/>
      <c r="I20" s="220"/>
      <c r="J20" s="220"/>
      <c r="K20" s="220"/>
      <c r="L20" s="220"/>
      <c r="M20" s="221"/>
    </row>
    <row r="21" spans="2:13" ht="30" customHeight="1" x14ac:dyDescent="0.2">
      <c r="B21" s="189" t="s">
        <v>270</v>
      </c>
      <c r="C21" s="189"/>
      <c r="D21" s="189"/>
      <c r="E21" s="220"/>
      <c r="F21" s="220"/>
      <c r="G21" s="220"/>
      <c r="H21" s="220"/>
      <c r="I21" s="220"/>
      <c r="J21" s="220"/>
      <c r="K21" s="220"/>
      <c r="L21" s="220"/>
      <c r="M21" s="221"/>
    </row>
    <row r="22" spans="2:13" ht="30" customHeight="1" x14ac:dyDescent="0.2">
      <c r="B22" s="189" t="s">
        <v>271</v>
      </c>
      <c r="C22" s="189"/>
      <c r="D22" s="189"/>
      <c r="E22" s="220"/>
      <c r="F22" s="220"/>
      <c r="G22" s="220"/>
      <c r="H22" s="220"/>
      <c r="I22" s="220"/>
      <c r="J22" s="220"/>
      <c r="K22" s="220"/>
      <c r="L22" s="220"/>
      <c r="M22" s="221"/>
    </row>
    <row r="23" spans="2:13" ht="30" customHeight="1" x14ac:dyDescent="0.2">
      <c r="B23" s="189" t="s">
        <v>272</v>
      </c>
      <c r="C23" s="189"/>
      <c r="D23" s="189"/>
      <c r="E23" s="220"/>
      <c r="F23" s="220"/>
      <c r="G23" s="220"/>
      <c r="H23" s="220"/>
      <c r="I23" s="220"/>
      <c r="J23" s="220"/>
      <c r="K23" s="220"/>
      <c r="L23" s="220"/>
      <c r="M23" s="221"/>
    </row>
    <row r="24" spans="2:13" ht="30" customHeight="1" x14ac:dyDescent="0.2">
      <c r="B24" s="189" t="s">
        <v>273</v>
      </c>
      <c r="C24" s="189"/>
      <c r="D24" s="189"/>
      <c r="E24" s="220"/>
      <c r="F24" s="220"/>
      <c r="G24" s="220"/>
      <c r="H24" s="220"/>
      <c r="I24" s="220"/>
      <c r="J24" s="220"/>
      <c r="K24" s="220"/>
      <c r="L24" s="220"/>
      <c r="M24" s="221"/>
    </row>
    <row r="25" spans="2:13" ht="30" customHeight="1" x14ac:dyDescent="0.2">
      <c r="B25" s="189" t="s">
        <v>274</v>
      </c>
      <c r="C25" s="189"/>
      <c r="D25" s="189"/>
      <c r="E25" s="220"/>
      <c r="F25" s="220"/>
      <c r="G25" s="220"/>
      <c r="H25" s="220"/>
      <c r="I25" s="220"/>
      <c r="J25" s="220"/>
      <c r="K25" s="220"/>
      <c r="L25" s="220"/>
      <c r="M25" s="221"/>
    </row>
    <row r="26" spans="2:13" ht="30" customHeight="1" x14ac:dyDescent="0.2">
      <c r="B26" s="189" t="s">
        <v>275</v>
      </c>
      <c r="C26" s="189"/>
      <c r="D26" s="189"/>
      <c r="E26" s="220"/>
      <c r="F26" s="220"/>
      <c r="G26" s="220"/>
      <c r="H26" s="220"/>
      <c r="I26" s="220"/>
      <c r="J26" s="220"/>
      <c r="K26" s="220"/>
      <c r="L26" s="220"/>
      <c r="M26" s="221"/>
    </row>
    <row r="27" spans="2:13" ht="30" customHeight="1" x14ac:dyDescent="0.2">
      <c r="B27" s="189" t="s">
        <v>276</v>
      </c>
      <c r="C27" s="189"/>
      <c r="D27" s="189"/>
      <c r="E27" s="220"/>
      <c r="F27" s="220"/>
      <c r="G27" s="220"/>
      <c r="H27" s="220"/>
      <c r="I27" s="220"/>
      <c r="J27" s="220"/>
      <c r="K27" s="220"/>
      <c r="L27" s="220"/>
      <c r="M27" s="221"/>
    </row>
    <row r="28" spans="2:13" ht="30" customHeight="1" x14ac:dyDescent="0.2">
      <c r="B28" s="189" t="s">
        <v>277</v>
      </c>
      <c r="C28" s="189"/>
      <c r="D28" s="189"/>
      <c r="E28" s="220"/>
      <c r="F28" s="220"/>
      <c r="G28" s="220"/>
      <c r="H28" s="220"/>
      <c r="I28" s="220"/>
      <c r="J28" s="220"/>
      <c r="K28" s="220"/>
      <c r="L28" s="220"/>
      <c r="M28" s="221"/>
    </row>
    <row r="29" spans="2:13" ht="30" customHeight="1" x14ac:dyDescent="0.2">
      <c r="B29" s="189" t="s">
        <v>278</v>
      </c>
      <c r="C29" s="189"/>
      <c r="D29" s="189"/>
      <c r="E29" s="220"/>
      <c r="F29" s="220"/>
      <c r="G29" s="220"/>
      <c r="H29" s="220"/>
      <c r="I29" s="220"/>
      <c r="J29" s="220"/>
      <c r="K29" s="220"/>
      <c r="L29" s="220"/>
      <c r="M29" s="221"/>
    </row>
    <row r="30" spans="2:13" ht="30" customHeight="1" x14ac:dyDescent="0.2">
      <c r="B30" s="189" t="s">
        <v>279</v>
      </c>
      <c r="C30" s="189"/>
      <c r="D30" s="189"/>
      <c r="E30" s="220"/>
      <c r="F30" s="220"/>
      <c r="G30" s="220"/>
      <c r="H30" s="220"/>
      <c r="I30" s="220"/>
      <c r="J30" s="220"/>
      <c r="K30" s="220"/>
      <c r="L30" s="220"/>
      <c r="M30" s="221"/>
    </row>
    <row r="31" spans="2:13" ht="30" customHeight="1" x14ac:dyDescent="0.2">
      <c r="B31" s="189" t="s">
        <v>280</v>
      </c>
      <c r="C31" s="189"/>
      <c r="D31" s="189"/>
      <c r="E31" s="220"/>
      <c r="F31" s="220"/>
      <c r="G31" s="220"/>
      <c r="H31" s="220"/>
      <c r="I31" s="220"/>
      <c r="J31" s="220"/>
      <c r="K31" s="220"/>
      <c r="L31" s="220"/>
      <c r="M31" s="221"/>
    </row>
    <row r="32" spans="2:13" ht="30" customHeight="1" x14ac:dyDescent="0.2">
      <c r="B32" s="189" t="s">
        <v>281</v>
      </c>
      <c r="C32" s="189"/>
      <c r="D32" s="189"/>
      <c r="E32" s="220"/>
      <c r="F32" s="220"/>
      <c r="G32" s="220"/>
      <c r="H32" s="220"/>
      <c r="I32" s="220"/>
      <c r="J32" s="220"/>
      <c r="K32" s="220"/>
      <c r="L32" s="220"/>
      <c r="M32" s="221"/>
    </row>
    <row r="33" spans="2:13" ht="30" customHeight="1" x14ac:dyDescent="0.2">
      <c r="B33" s="189" t="s">
        <v>282</v>
      </c>
      <c r="C33" s="189"/>
      <c r="D33" s="189"/>
      <c r="E33" s="220"/>
      <c r="F33" s="220"/>
      <c r="G33" s="220"/>
      <c r="H33" s="220"/>
      <c r="I33" s="220"/>
      <c r="J33" s="220"/>
      <c r="K33" s="220"/>
      <c r="L33" s="220"/>
      <c r="M33" s="221"/>
    </row>
    <row r="35" spans="2:13" ht="15" customHeight="1" x14ac:dyDescent="0.2">
      <c r="B35" s="203" t="s">
        <v>283</v>
      </c>
      <c r="C35" s="204"/>
      <c r="D35" s="204"/>
      <c r="E35" s="204"/>
      <c r="F35" s="204"/>
      <c r="G35" s="204"/>
      <c r="H35" s="204"/>
      <c r="I35" s="204"/>
      <c r="J35" s="204"/>
      <c r="K35" s="204"/>
      <c r="L35" s="204"/>
      <c r="M35" s="205"/>
    </row>
    <row r="38" spans="2:13" ht="15" customHeight="1" x14ac:dyDescent="0.2">
      <c r="B38" s="82" t="s">
        <v>540</v>
      </c>
      <c r="C38" s="83"/>
      <c r="D38" s="83"/>
      <c r="E38" s="83"/>
      <c r="F38" s="83"/>
      <c r="G38" s="83"/>
      <c r="H38" s="83"/>
      <c r="I38" s="83"/>
      <c r="J38" s="83"/>
      <c r="K38" s="83"/>
      <c r="L38" s="83"/>
      <c r="M38" s="84"/>
    </row>
    <row r="39" spans="2:13" ht="112.5" customHeight="1" x14ac:dyDescent="0.2">
      <c r="B39" s="222"/>
      <c r="C39" s="223"/>
      <c r="D39" s="223"/>
      <c r="E39" s="223"/>
      <c r="F39" s="223"/>
      <c r="G39" s="223"/>
      <c r="H39" s="223"/>
      <c r="I39" s="223"/>
      <c r="J39" s="223"/>
      <c r="K39" s="223"/>
      <c r="L39" s="223"/>
      <c r="M39" s="224"/>
    </row>
    <row r="41" spans="2:13" ht="15" customHeight="1" x14ac:dyDescent="0.2">
      <c r="B41" s="9" t="s">
        <v>295</v>
      </c>
      <c r="C41" s="10"/>
      <c r="D41" s="10"/>
      <c r="E41" s="10"/>
      <c r="F41" s="10"/>
      <c r="G41" s="10"/>
      <c r="H41" s="10"/>
      <c r="I41" s="10"/>
      <c r="J41" s="10"/>
      <c r="K41" s="10"/>
      <c r="L41" s="10"/>
      <c r="M41" s="11"/>
    </row>
    <row r="44" spans="2:13" ht="15" customHeight="1" x14ac:dyDescent="0.2">
      <c r="B44" s="82" t="s">
        <v>541</v>
      </c>
      <c r="C44" s="83"/>
      <c r="D44" s="83"/>
      <c r="E44" s="83"/>
      <c r="F44" s="83"/>
      <c r="G44" s="83"/>
      <c r="H44" s="83"/>
      <c r="I44" s="83"/>
      <c r="J44" s="83"/>
      <c r="K44" s="83"/>
      <c r="L44" s="83"/>
      <c r="M44" s="84"/>
    </row>
    <row r="45" spans="2:13" ht="112.5" customHeight="1" x14ac:dyDescent="0.2">
      <c r="B45" s="222"/>
      <c r="C45" s="223"/>
      <c r="D45" s="223"/>
      <c r="E45" s="223"/>
      <c r="F45" s="223"/>
      <c r="G45" s="223"/>
      <c r="H45" s="223"/>
      <c r="I45" s="223"/>
      <c r="J45" s="223"/>
      <c r="K45" s="223"/>
      <c r="L45" s="223"/>
      <c r="M45" s="224"/>
    </row>
  </sheetData>
  <sheetProtection algorithmName="SHA-1" hashValue="HvPZrwTSS6OKVg9Wu6a3iskKZLE=" saltValue="8GL6r3xFmcMkBe86ofQu1w==" spinCount="100000" sheet="1" objects="1" scenarios="1"/>
  <mergeCells count="58">
    <mergeCell ref="B35:M35"/>
    <mergeCell ref="B38:M38"/>
    <mergeCell ref="B39:M39"/>
    <mergeCell ref="B44:M44"/>
    <mergeCell ref="B45:M45"/>
    <mergeCell ref="B31:D31"/>
    <mergeCell ref="E31:M31"/>
    <mergeCell ref="B32:D32"/>
    <mergeCell ref="E32:M32"/>
    <mergeCell ref="B33:D33"/>
    <mergeCell ref="E33:M33"/>
    <mergeCell ref="B28:D28"/>
    <mergeCell ref="E28:M28"/>
    <mergeCell ref="B29:D29"/>
    <mergeCell ref="E29:M29"/>
    <mergeCell ref="B30:D30"/>
    <mergeCell ref="E30:M30"/>
    <mergeCell ref="B25:D25"/>
    <mergeCell ref="E25:M25"/>
    <mergeCell ref="B26:D26"/>
    <mergeCell ref="E26:M26"/>
    <mergeCell ref="B27:D27"/>
    <mergeCell ref="E27:M27"/>
    <mergeCell ref="B22:D22"/>
    <mergeCell ref="E22:M22"/>
    <mergeCell ref="B23:D23"/>
    <mergeCell ref="E23:M23"/>
    <mergeCell ref="B24:D24"/>
    <mergeCell ref="E24:M24"/>
    <mergeCell ref="B19:D19"/>
    <mergeCell ref="E19:M19"/>
    <mergeCell ref="B20:D20"/>
    <mergeCell ref="E20:M20"/>
    <mergeCell ref="B21:D21"/>
    <mergeCell ref="E21:M21"/>
    <mergeCell ref="B16:D16"/>
    <mergeCell ref="E16:M16"/>
    <mergeCell ref="B17:D17"/>
    <mergeCell ref="E17:M17"/>
    <mergeCell ref="B18:D18"/>
    <mergeCell ref="E18:M18"/>
    <mergeCell ref="B13:D13"/>
    <mergeCell ref="E13:M13"/>
    <mergeCell ref="B14:D14"/>
    <mergeCell ref="E14:M14"/>
    <mergeCell ref="B15:D15"/>
    <mergeCell ref="E15:M15"/>
    <mergeCell ref="B10:D10"/>
    <mergeCell ref="E10:M10"/>
    <mergeCell ref="B11:D11"/>
    <mergeCell ref="E11:M11"/>
    <mergeCell ref="B12:D12"/>
    <mergeCell ref="E12:M12"/>
    <mergeCell ref="B4:M4"/>
    <mergeCell ref="B5:M5"/>
    <mergeCell ref="B8:M8"/>
    <mergeCell ref="B9:D9"/>
    <mergeCell ref="E9:M9"/>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filterMode="1"/>
  <dimension ref="B1:R89"/>
  <sheetViews>
    <sheetView showGridLines="0" topLeftCell="A4" workbookViewId="0">
      <selection activeCell="B9" sqref="B9:M9"/>
    </sheetView>
  </sheetViews>
  <sheetFormatPr defaultColWidth="9.140625" defaultRowHeight="15" customHeight="1" x14ac:dyDescent="0.2"/>
  <cols>
    <col min="1" max="1" width="1.42578125" style="2" customWidth="1"/>
    <col min="2" max="13" width="8.140625" style="2" customWidth="1"/>
    <col min="14" max="15" width="9.140625" style="2"/>
    <col min="16" max="16" width="0" style="2" hidden="1" customWidth="1"/>
    <col min="17" max="18" width="9.140625" style="12" hidden="1" customWidth="1"/>
    <col min="19" max="16384" width="9.140625" style="2"/>
  </cols>
  <sheetData>
    <row r="1" spans="2:18" ht="7.5" customHeight="1" x14ac:dyDescent="0.2"/>
    <row r="2" spans="2:18" ht="15" customHeight="1" x14ac:dyDescent="0.2">
      <c r="G2" s="3" t="s">
        <v>13</v>
      </c>
      <c r="I2" s="14"/>
      <c r="M2" s="15"/>
    </row>
    <row r="4" spans="2:18" ht="15" customHeight="1" x14ac:dyDescent="0.2">
      <c r="B4" s="110" t="str">
        <f>"LINEA DI INTERVENTO TRASVERSALE 1: "&amp;UPPER('Linee Intervento'!E9)</f>
        <v xml:space="preserve">LINEA DI INTERVENTO TRASVERSALE 1: DIREZIONE E COORDINAMENTO </v>
      </c>
      <c r="C4" s="111"/>
      <c r="D4" s="111"/>
      <c r="E4" s="111"/>
      <c r="F4" s="111"/>
      <c r="G4" s="111"/>
      <c r="H4" s="111"/>
      <c r="I4" s="111"/>
      <c r="J4" s="111"/>
      <c r="K4" s="111"/>
      <c r="L4" s="111"/>
      <c r="M4" s="112"/>
    </row>
    <row r="6" spans="2:18" ht="71.25" customHeight="1" x14ac:dyDescent="0.2">
      <c r="B6" s="228" t="s">
        <v>1468</v>
      </c>
      <c r="C6" s="229"/>
      <c r="D6" s="229"/>
      <c r="E6" s="229"/>
      <c r="F6" s="229"/>
      <c r="G6" s="229"/>
      <c r="H6" s="229"/>
      <c r="I6" s="229"/>
      <c r="J6" s="229"/>
      <c r="K6" s="229"/>
      <c r="L6" s="229"/>
      <c r="M6" s="230"/>
    </row>
    <row r="8" spans="2:18" ht="15" customHeight="1" x14ac:dyDescent="0.2">
      <c r="B8" s="82" t="s">
        <v>249</v>
      </c>
      <c r="C8" s="83"/>
      <c r="D8" s="83"/>
      <c r="E8" s="83"/>
      <c r="F8" s="83"/>
      <c r="G8" s="83"/>
      <c r="H8" s="83"/>
      <c r="I8" s="83"/>
      <c r="J8" s="83"/>
      <c r="K8" s="83"/>
      <c r="L8" s="83"/>
      <c r="M8" s="84"/>
    </row>
    <row r="9" spans="2:18" ht="215.25" customHeight="1" x14ac:dyDescent="0.2">
      <c r="B9" s="132" t="s">
        <v>1609</v>
      </c>
      <c r="C9" s="225"/>
      <c r="D9" s="225"/>
      <c r="E9" s="225"/>
      <c r="F9" s="225"/>
      <c r="G9" s="225"/>
      <c r="H9" s="225"/>
      <c r="I9" s="225"/>
      <c r="J9" s="225"/>
      <c r="K9" s="225"/>
      <c r="L9" s="225"/>
      <c r="M9" s="226"/>
    </row>
    <row r="10" spans="2:18" ht="15" hidden="1" customHeight="1" x14ac:dyDescent="0.2">
      <c r="Q10" s="12" t="b">
        <f>Q12</f>
        <v>0</v>
      </c>
    </row>
    <row r="11" spans="2:18" ht="15" hidden="1" customHeight="1" x14ac:dyDescent="0.2">
      <c r="Q11" s="12" t="b">
        <f>Q12</f>
        <v>0</v>
      </c>
    </row>
    <row r="12" spans="2:18" ht="15" hidden="1" customHeight="1" x14ac:dyDescent="0.2">
      <c r="B12" s="207" t="s">
        <v>564</v>
      </c>
      <c r="C12" s="207"/>
      <c r="D12" s="207"/>
      <c r="E12" s="207"/>
      <c r="F12" s="207"/>
      <c r="G12" s="207"/>
      <c r="H12" s="207"/>
      <c r="I12" s="207"/>
      <c r="J12" s="207"/>
      <c r="K12" s="207"/>
      <c r="L12" s="207"/>
      <c r="M12" s="207"/>
      <c r="Q12" s="12" t="b">
        <f>IF(COUNTIF(Q13:Q27,TRUE)=15,TRUE,FALSE)</f>
        <v>0</v>
      </c>
    </row>
    <row r="13" spans="2:18" ht="15" hidden="1" customHeight="1" x14ac:dyDescent="0.2">
      <c r="B13" s="227" t="str">
        <f>IF(Partenariato!F9="","",Partenariato!F9)</f>
        <v>Regione</v>
      </c>
      <c r="C13" s="227"/>
      <c r="D13" s="227"/>
      <c r="E13" s="227"/>
      <c r="F13" s="227"/>
      <c r="G13" s="227"/>
      <c r="H13" s="227"/>
      <c r="I13" s="227"/>
      <c r="J13" s="227"/>
      <c r="K13" s="227"/>
      <c r="L13" s="227"/>
      <c r="M13" s="1"/>
      <c r="Q13" s="12" t="b">
        <f>ISBLANK(Partenariato!F9)</f>
        <v>0</v>
      </c>
      <c r="R13" s="12" t="b">
        <f>IF(M13="",FALSE,TRUE)</f>
        <v>0</v>
      </c>
    </row>
    <row r="14" spans="2:18" ht="15" hidden="1" customHeight="1" x14ac:dyDescent="0.2">
      <c r="B14" s="227" t="str">
        <f>IF(Partenariato!F10="","",Partenariato!F10)</f>
        <v>Ente locale</v>
      </c>
      <c r="C14" s="227"/>
      <c r="D14" s="227"/>
      <c r="E14" s="227"/>
      <c r="F14" s="227"/>
      <c r="G14" s="227"/>
      <c r="H14" s="227"/>
      <c r="I14" s="227"/>
      <c r="J14" s="227"/>
      <c r="K14" s="227"/>
      <c r="L14" s="227"/>
      <c r="M14" s="1"/>
      <c r="Q14" s="12" t="b">
        <f>ISBLANK(Partenariato!F10)</f>
        <v>0</v>
      </c>
      <c r="R14" s="12" t="b">
        <f t="shared" ref="R14:R27" si="0">IF(M14="",FALSE,TRUE)</f>
        <v>0</v>
      </c>
    </row>
    <row r="15" spans="2:18" ht="15" hidden="1" customHeight="1" x14ac:dyDescent="0.2">
      <c r="B15" s="227" t="str">
        <f>IF(Partenariato!F11="","",Partenariato!F11)</f>
        <v>Soggetti aggregatori regionali per l’acquisto di beni e servizi (Legge 23 giugno 2014, n. 89)</v>
      </c>
      <c r="C15" s="227"/>
      <c r="D15" s="227"/>
      <c r="E15" s="227"/>
      <c r="F15" s="227"/>
      <c r="G15" s="227"/>
      <c r="H15" s="227"/>
      <c r="I15" s="227"/>
      <c r="J15" s="227"/>
      <c r="K15" s="227"/>
      <c r="L15" s="227"/>
      <c r="M15" s="1"/>
      <c r="Q15" s="12" t="b">
        <f>ISBLANK(Partenariato!F11)</f>
        <v>0</v>
      </c>
      <c r="R15" s="12" t="b">
        <f t="shared" si="0"/>
        <v>0</v>
      </c>
    </row>
    <row r="16" spans="2:18" ht="15" hidden="1" customHeight="1" x14ac:dyDescent="0.2">
      <c r="B16" s="227" t="str">
        <f>IF(Partenariato!F12="","",Partenariato!F12)</f>
        <v>AgID</v>
      </c>
      <c r="C16" s="227"/>
      <c r="D16" s="227"/>
      <c r="E16" s="227"/>
      <c r="F16" s="227"/>
      <c r="G16" s="227"/>
      <c r="H16" s="227"/>
      <c r="I16" s="227"/>
      <c r="J16" s="227"/>
      <c r="K16" s="227"/>
      <c r="L16" s="227"/>
      <c r="M16" s="1"/>
      <c r="Q16" s="12" t="b">
        <f>ISBLANK(Partenariato!F12)</f>
        <v>0</v>
      </c>
      <c r="R16" s="12" t="b">
        <f t="shared" si="0"/>
        <v>0</v>
      </c>
    </row>
    <row r="17" spans="2:18" ht="15" hidden="1" customHeight="1" x14ac:dyDescent="0.2">
      <c r="B17" s="227" t="str">
        <f>IF(Partenariato!F13="","",Partenariato!F13)</f>
        <v>Panel di Amministrazioni servite – campione rappresentativo</v>
      </c>
      <c r="C17" s="227"/>
      <c r="D17" s="227"/>
      <c r="E17" s="227"/>
      <c r="F17" s="227"/>
      <c r="G17" s="227"/>
      <c r="H17" s="227"/>
      <c r="I17" s="227"/>
      <c r="J17" s="227"/>
      <c r="K17" s="227"/>
      <c r="L17" s="227"/>
      <c r="M17" s="1"/>
      <c r="Q17" s="12" t="b">
        <f>ISBLANK(Partenariato!F13)</f>
        <v>0</v>
      </c>
      <c r="R17" s="12" t="b">
        <f t="shared" si="0"/>
        <v>0</v>
      </c>
    </row>
    <row r="18" spans="2:18" ht="15" hidden="1" customHeight="1" x14ac:dyDescent="0.2">
      <c r="B18" s="227" t="str">
        <f>IF(Partenariato!F14="","",Partenariato!F14)</f>
        <v/>
      </c>
      <c r="C18" s="227"/>
      <c r="D18" s="227"/>
      <c r="E18" s="227"/>
      <c r="F18" s="227"/>
      <c r="G18" s="227"/>
      <c r="H18" s="227"/>
      <c r="I18" s="227"/>
      <c r="J18" s="227"/>
      <c r="K18" s="227"/>
      <c r="L18" s="227"/>
      <c r="M18" s="1"/>
      <c r="Q18" s="12" t="b">
        <f>ISBLANK(Partenariato!F14)</f>
        <v>1</v>
      </c>
      <c r="R18" s="12" t="b">
        <f t="shared" si="0"/>
        <v>0</v>
      </c>
    </row>
    <row r="19" spans="2:18" ht="15" hidden="1" customHeight="1" x14ac:dyDescent="0.2">
      <c r="B19" s="227" t="str">
        <f>IF(Partenariato!F15="","",Partenariato!F15)</f>
        <v/>
      </c>
      <c r="C19" s="227"/>
      <c r="D19" s="227"/>
      <c r="E19" s="227"/>
      <c r="F19" s="227"/>
      <c r="G19" s="227"/>
      <c r="H19" s="227"/>
      <c r="I19" s="227"/>
      <c r="J19" s="227"/>
      <c r="K19" s="227"/>
      <c r="L19" s="227"/>
      <c r="M19" s="1"/>
      <c r="Q19" s="12" t="b">
        <f>ISBLANK(Partenariato!F15)</f>
        <v>1</v>
      </c>
      <c r="R19" s="12" t="b">
        <f t="shared" si="0"/>
        <v>0</v>
      </c>
    </row>
    <row r="20" spans="2:18" ht="15" hidden="1" customHeight="1" x14ac:dyDescent="0.2">
      <c r="B20" s="227" t="str">
        <f>IF(Partenariato!F16="","",Partenariato!F16)</f>
        <v/>
      </c>
      <c r="C20" s="227"/>
      <c r="D20" s="227"/>
      <c r="E20" s="227"/>
      <c r="F20" s="227"/>
      <c r="G20" s="227"/>
      <c r="H20" s="227"/>
      <c r="I20" s="227"/>
      <c r="J20" s="227"/>
      <c r="K20" s="227"/>
      <c r="L20" s="227"/>
      <c r="M20" s="1"/>
      <c r="Q20" s="12" t="b">
        <f>ISBLANK(Partenariato!F16)</f>
        <v>1</v>
      </c>
      <c r="R20" s="12" t="b">
        <f t="shared" si="0"/>
        <v>0</v>
      </c>
    </row>
    <row r="21" spans="2:18" ht="15" hidden="1" customHeight="1" x14ac:dyDescent="0.2">
      <c r="B21" s="227" t="str">
        <f>IF(Partenariato!F17="","",Partenariato!F17)</f>
        <v/>
      </c>
      <c r="C21" s="227"/>
      <c r="D21" s="227"/>
      <c r="E21" s="227"/>
      <c r="F21" s="227"/>
      <c r="G21" s="227"/>
      <c r="H21" s="227"/>
      <c r="I21" s="227"/>
      <c r="J21" s="227"/>
      <c r="K21" s="227"/>
      <c r="L21" s="227"/>
      <c r="M21" s="1"/>
      <c r="Q21" s="12" t="b">
        <f>ISBLANK(Partenariato!F17)</f>
        <v>1</v>
      </c>
      <c r="R21" s="12" t="b">
        <f t="shared" si="0"/>
        <v>0</v>
      </c>
    </row>
    <row r="22" spans="2:18" ht="15" hidden="1" customHeight="1" x14ac:dyDescent="0.2">
      <c r="B22" s="227" t="str">
        <f>IF(Partenariato!F18="","",Partenariato!F18)</f>
        <v/>
      </c>
      <c r="C22" s="227"/>
      <c r="D22" s="227"/>
      <c r="E22" s="227"/>
      <c r="F22" s="227"/>
      <c r="G22" s="227"/>
      <c r="H22" s="227"/>
      <c r="I22" s="227"/>
      <c r="J22" s="227"/>
      <c r="K22" s="227"/>
      <c r="L22" s="227"/>
      <c r="M22" s="1"/>
      <c r="Q22" s="12" t="b">
        <f>ISBLANK(Partenariato!F18)</f>
        <v>1</v>
      </c>
      <c r="R22" s="12" t="b">
        <f t="shared" si="0"/>
        <v>0</v>
      </c>
    </row>
    <row r="23" spans="2:18" ht="15" hidden="1" customHeight="1" x14ac:dyDescent="0.2">
      <c r="B23" s="227"/>
      <c r="C23" s="227"/>
      <c r="D23" s="227"/>
      <c r="E23" s="227"/>
      <c r="F23" s="227"/>
      <c r="G23" s="227"/>
      <c r="H23" s="227"/>
      <c r="I23" s="227"/>
      <c r="J23" s="227"/>
      <c r="K23" s="227"/>
      <c r="L23" s="227"/>
      <c r="M23" s="1"/>
      <c r="Q23" s="12" t="b">
        <f>ISBLANK(Partenariato!F19)</f>
        <v>1</v>
      </c>
      <c r="R23" s="12" t="b">
        <f t="shared" si="0"/>
        <v>0</v>
      </c>
    </row>
    <row r="24" spans="2:18" ht="15" hidden="1" customHeight="1" x14ac:dyDescent="0.2">
      <c r="B24" s="227" t="str">
        <f>IF(Partenariato!F20="","",Partenariato!F20)</f>
        <v/>
      </c>
      <c r="C24" s="227"/>
      <c r="D24" s="227"/>
      <c r="E24" s="227"/>
      <c r="F24" s="227"/>
      <c r="G24" s="227"/>
      <c r="H24" s="227"/>
      <c r="I24" s="227"/>
      <c r="J24" s="227"/>
      <c r="K24" s="227"/>
      <c r="L24" s="227"/>
      <c r="M24" s="1"/>
      <c r="Q24" s="12" t="b">
        <f>ISBLANK(Partenariato!F20)</f>
        <v>1</v>
      </c>
      <c r="R24" s="12" t="b">
        <f t="shared" si="0"/>
        <v>0</v>
      </c>
    </row>
    <row r="25" spans="2:18" ht="15" hidden="1" customHeight="1" x14ac:dyDescent="0.2">
      <c r="B25" s="227" t="str">
        <f>IF(Partenariato!F21="","",Partenariato!F21)</f>
        <v/>
      </c>
      <c r="C25" s="227"/>
      <c r="D25" s="227"/>
      <c r="E25" s="227"/>
      <c r="F25" s="227"/>
      <c r="G25" s="227"/>
      <c r="H25" s="227"/>
      <c r="I25" s="227"/>
      <c r="J25" s="227"/>
      <c r="K25" s="227"/>
      <c r="L25" s="227"/>
      <c r="M25" s="1"/>
      <c r="Q25" s="12" t="b">
        <f>ISBLANK(Partenariato!F21)</f>
        <v>1</v>
      </c>
      <c r="R25" s="12" t="b">
        <f t="shared" si="0"/>
        <v>0</v>
      </c>
    </row>
    <row r="26" spans="2:18" ht="15" hidden="1" customHeight="1" x14ac:dyDescent="0.2">
      <c r="B26" s="227" t="str">
        <f>IF(Partenariato!F22="","",Partenariato!F22)</f>
        <v/>
      </c>
      <c r="C26" s="227"/>
      <c r="D26" s="227"/>
      <c r="E26" s="227"/>
      <c r="F26" s="227"/>
      <c r="G26" s="227"/>
      <c r="H26" s="227"/>
      <c r="I26" s="227"/>
      <c r="J26" s="227"/>
      <c r="K26" s="227"/>
      <c r="L26" s="227"/>
      <c r="M26" s="1"/>
      <c r="Q26" s="12" t="b">
        <f>ISBLANK(Partenariato!F22)</f>
        <v>1</v>
      </c>
      <c r="R26" s="12" t="b">
        <f t="shared" si="0"/>
        <v>0</v>
      </c>
    </row>
    <row r="27" spans="2:18" ht="15" hidden="1" customHeight="1" x14ac:dyDescent="0.2">
      <c r="B27" s="227" t="str">
        <f>IF(Partenariato!F23="","",Partenariato!F23)</f>
        <v/>
      </c>
      <c r="C27" s="227"/>
      <c r="D27" s="227"/>
      <c r="E27" s="227"/>
      <c r="F27" s="227"/>
      <c r="G27" s="227"/>
      <c r="H27" s="227"/>
      <c r="I27" s="227"/>
      <c r="J27" s="227"/>
      <c r="K27" s="227"/>
      <c r="L27" s="227"/>
      <c r="M27" s="1"/>
      <c r="Q27" s="12" t="b">
        <f>ISBLANK(Partenariato!F23)</f>
        <v>1</v>
      </c>
      <c r="R27" s="12" t="b">
        <f t="shared" si="0"/>
        <v>0</v>
      </c>
    </row>
    <row r="28" spans="2:18" ht="15" hidden="1" customHeight="1" x14ac:dyDescent="0.2">
      <c r="Q28" s="12" t="b">
        <f>Q12</f>
        <v>0</v>
      </c>
    </row>
    <row r="31" spans="2:18" ht="15" customHeight="1" x14ac:dyDescent="0.2">
      <c r="B31" s="110" t="str">
        <f>"LINEA DI INTERVENTO TRASVERSALE 2: "&amp;UPPER('Linee Intervento'!E10)</f>
        <v>LINEA DI INTERVENTO TRASVERSALE 2: COMUNICAZIONE / DISSEMINAZIONE</v>
      </c>
      <c r="C31" s="111"/>
      <c r="D31" s="111"/>
      <c r="E31" s="111"/>
      <c r="F31" s="111"/>
      <c r="G31" s="111"/>
      <c r="H31" s="111"/>
      <c r="I31" s="111"/>
      <c r="J31" s="111"/>
      <c r="K31" s="111"/>
      <c r="L31" s="111"/>
      <c r="M31" s="112"/>
    </row>
    <row r="34" spans="2:18" ht="45" customHeight="1" x14ac:dyDescent="0.2">
      <c r="B34" s="201" t="s">
        <v>567</v>
      </c>
      <c r="C34" s="202"/>
      <c r="D34" s="202"/>
      <c r="E34" s="202"/>
      <c r="F34" s="202"/>
      <c r="G34" s="202"/>
      <c r="H34" s="202"/>
      <c r="I34" s="202"/>
      <c r="J34" s="202"/>
      <c r="K34" s="202"/>
      <c r="L34" s="202"/>
      <c r="M34" s="231"/>
    </row>
    <row r="35" spans="2:18" ht="243" customHeight="1" x14ac:dyDescent="0.2">
      <c r="B35" s="132" t="s">
        <v>1505</v>
      </c>
      <c r="C35" s="225"/>
      <c r="D35" s="225"/>
      <c r="E35" s="225"/>
      <c r="F35" s="225"/>
      <c r="G35" s="225"/>
      <c r="H35" s="225"/>
      <c r="I35" s="225"/>
      <c r="J35" s="225"/>
      <c r="K35" s="225"/>
      <c r="L35" s="225"/>
      <c r="M35" s="226"/>
    </row>
    <row r="36" spans="2:18" ht="15" hidden="1" customHeight="1" x14ac:dyDescent="0.2">
      <c r="Q36" s="12" t="b">
        <f>Q38</f>
        <v>0</v>
      </c>
    </row>
    <row r="37" spans="2:18" ht="15" hidden="1" customHeight="1" x14ac:dyDescent="0.2">
      <c r="Q37" s="12" t="b">
        <f>Q38</f>
        <v>0</v>
      </c>
    </row>
    <row r="38" spans="2:18" ht="15" hidden="1" customHeight="1" x14ac:dyDescent="0.2">
      <c r="B38" s="207" t="s">
        <v>564</v>
      </c>
      <c r="C38" s="207"/>
      <c r="D38" s="207"/>
      <c r="E38" s="207"/>
      <c r="F38" s="207"/>
      <c r="G38" s="207"/>
      <c r="H38" s="207"/>
      <c r="I38" s="207"/>
      <c r="J38" s="207"/>
      <c r="K38" s="207"/>
      <c r="L38" s="207"/>
      <c r="M38" s="207"/>
      <c r="Q38" s="12" t="b">
        <f>IF(COUNTIF(Q39:Q53,TRUE)=15,TRUE,FALSE)</f>
        <v>0</v>
      </c>
    </row>
    <row r="39" spans="2:18" ht="15" hidden="1" customHeight="1" x14ac:dyDescent="0.2">
      <c r="B39" s="227" t="str">
        <f>IF(Partenariato!F9="","",Partenariato!F9)</f>
        <v>Regione</v>
      </c>
      <c r="C39" s="227"/>
      <c r="D39" s="227"/>
      <c r="E39" s="227"/>
      <c r="F39" s="227"/>
      <c r="G39" s="227"/>
      <c r="H39" s="227"/>
      <c r="I39" s="227"/>
      <c r="J39" s="227"/>
      <c r="K39" s="227"/>
      <c r="L39" s="227"/>
      <c r="M39" s="1"/>
      <c r="Q39" s="12" t="b">
        <f>ISBLANK(Partenariato!F9)</f>
        <v>0</v>
      </c>
      <c r="R39" s="12" t="b">
        <f>IF(M39="",FALSE,TRUE)</f>
        <v>0</v>
      </c>
    </row>
    <row r="40" spans="2:18" ht="15" hidden="1" customHeight="1" x14ac:dyDescent="0.2">
      <c r="B40" s="227" t="str">
        <f>IF(Partenariato!F10="","",Partenariato!F10)</f>
        <v>Ente locale</v>
      </c>
      <c r="C40" s="227"/>
      <c r="D40" s="227"/>
      <c r="E40" s="227"/>
      <c r="F40" s="227"/>
      <c r="G40" s="227"/>
      <c r="H40" s="227"/>
      <c r="I40" s="227"/>
      <c r="J40" s="227"/>
      <c r="K40" s="227"/>
      <c r="L40" s="227"/>
      <c r="M40" s="1"/>
      <c r="Q40" s="12" t="b">
        <f>ISBLANK(Partenariato!F10)</f>
        <v>0</v>
      </c>
      <c r="R40" s="12" t="b">
        <f t="shared" ref="R40:R53" si="1">IF(M40="",FALSE,TRUE)</f>
        <v>0</v>
      </c>
    </row>
    <row r="41" spans="2:18" ht="15" hidden="1" customHeight="1" x14ac:dyDescent="0.2">
      <c r="B41" s="227" t="str">
        <f>IF(Partenariato!F11="","",Partenariato!F11)</f>
        <v>Soggetti aggregatori regionali per l’acquisto di beni e servizi (Legge 23 giugno 2014, n. 89)</v>
      </c>
      <c r="C41" s="227"/>
      <c r="D41" s="227"/>
      <c r="E41" s="227"/>
      <c r="F41" s="227"/>
      <c r="G41" s="227"/>
      <c r="H41" s="227"/>
      <c r="I41" s="227"/>
      <c r="J41" s="227"/>
      <c r="K41" s="227"/>
      <c r="L41" s="227"/>
      <c r="M41" s="1"/>
      <c r="Q41" s="12" t="b">
        <f>ISBLANK(Partenariato!F11)</f>
        <v>0</v>
      </c>
      <c r="R41" s="12" t="b">
        <f t="shared" si="1"/>
        <v>0</v>
      </c>
    </row>
    <row r="42" spans="2:18" ht="15" hidden="1" customHeight="1" x14ac:dyDescent="0.2">
      <c r="B42" s="227" t="str">
        <f>IF(Partenariato!F12="","",Partenariato!F12)</f>
        <v>AgID</v>
      </c>
      <c r="C42" s="227"/>
      <c r="D42" s="227"/>
      <c r="E42" s="227"/>
      <c r="F42" s="227"/>
      <c r="G42" s="227"/>
      <c r="H42" s="227"/>
      <c r="I42" s="227"/>
      <c r="J42" s="227"/>
      <c r="K42" s="227"/>
      <c r="L42" s="227"/>
      <c r="M42" s="1"/>
      <c r="Q42" s="12" t="b">
        <f>ISBLANK(Partenariato!F12)</f>
        <v>0</v>
      </c>
      <c r="R42" s="12" t="b">
        <f t="shared" si="1"/>
        <v>0</v>
      </c>
    </row>
    <row r="43" spans="2:18" ht="15" hidden="1" customHeight="1" x14ac:dyDescent="0.2">
      <c r="B43" s="227" t="str">
        <f>IF(Partenariato!F13="","",Partenariato!F13)</f>
        <v>Panel di Amministrazioni servite – campione rappresentativo</v>
      </c>
      <c r="C43" s="227"/>
      <c r="D43" s="227"/>
      <c r="E43" s="227"/>
      <c r="F43" s="227"/>
      <c r="G43" s="227"/>
      <c r="H43" s="227"/>
      <c r="I43" s="227"/>
      <c r="J43" s="227"/>
      <c r="K43" s="227"/>
      <c r="L43" s="227"/>
      <c r="M43" s="1"/>
      <c r="Q43" s="12" t="b">
        <f>ISBLANK(Partenariato!F13)</f>
        <v>0</v>
      </c>
      <c r="R43" s="12" t="b">
        <f t="shared" si="1"/>
        <v>0</v>
      </c>
    </row>
    <row r="44" spans="2:18" ht="15" hidden="1" customHeight="1" x14ac:dyDescent="0.2">
      <c r="B44" s="227" t="str">
        <f>IF(Partenariato!F14="","",Partenariato!F14)</f>
        <v/>
      </c>
      <c r="C44" s="227"/>
      <c r="D44" s="227"/>
      <c r="E44" s="227"/>
      <c r="F44" s="227"/>
      <c r="G44" s="227"/>
      <c r="H44" s="227"/>
      <c r="I44" s="227"/>
      <c r="J44" s="227"/>
      <c r="K44" s="227"/>
      <c r="L44" s="227"/>
      <c r="M44" s="1"/>
      <c r="Q44" s="12" t="b">
        <f>ISBLANK(Partenariato!F14)</f>
        <v>1</v>
      </c>
      <c r="R44" s="12" t="b">
        <f t="shared" si="1"/>
        <v>0</v>
      </c>
    </row>
    <row r="45" spans="2:18" ht="15" hidden="1" customHeight="1" x14ac:dyDescent="0.2">
      <c r="B45" s="227" t="str">
        <f>IF(Partenariato!F15="","",Partenariato!F15)</f>
        <v/>
      </c>
      <c r="C45" s="227"/>
      <c r="D45" s="227"/>
      <c r="E45" s="227"/>
      <c r="F45" s="227"/>
      <c r="G45" s="227"/>
      <c r="H45" s="227"/>
      <c r="I45" s="227"/>
      <c r="J45" s="227"/>
      <c r="K45" s="227"/>
      <c r="L45" s="227"/>
      <c r="M45" s="1"/>
      <c r="Q45" s="12" t="b">
        <f>ISBLANK(Partenariato!F15)</f>
        <v>1</v>
      </c>
      <c r="R45" s="12" t="b">
        <f t="shared" si="1"/>
        <v>0</v>
      </c>
    </row>
    <row r="46" spans="2:18" ht="15" hidden="1" customHeight="1" x14ac:dyDescent="0.2">
      <c r="B46" s="227" t="str">
        <f>IF(Partenariato!F16="","",Partenariato!F16)</f>
        <v/>
      </c>
      <c r="C46" s="227"/>
      <c r="D46" s="227"/>
      <c r="E46" s="227"/>
      <c r="F46" s="227"/>
      <c r="G46" s="227"/>
      <c r="H46" s="227"/>
      <c r="I46" s="227"/>
      <c r="J46" s="227"/>
      <c r="K46" s="227"/>
      <c r="L46" s="227"/>
      <c r="M46" s="1"/>
      <c r="Q46" s="12" t="b">
        <f>ISBLANK(Partenariato!F16)</f>
        <v>1</v>
      </c>
      <c r="R46" s="12" t="b">
        <f t="shared" si="1"/>
        <v>0</v>
      </c>
    </row>
    <row r="47" spans="2:18" ht="15" hidden="1" customHeight="1" x14ac:dyDescent="0.2">
      <c r="B47" s="227" t="str">
        <f>IF(Partenariato!F17="","",Partenariato!F17)</f>
        <v/>
      </c>
      <c r="C47" s="227"/>
      <c r="D47" s="227"/>
      <c r="E47" s="227"/>
      <c r="F47" s="227"/>
      <c r="G47" s="227"/>
      <c r="H47" s="227"/>
      <c r="I47" s="227"/>
      <c r="J47" s="227"/>
      <c r="K47" s="227"/>
      <c r="L47" s="227"/>
      <c r="M47" s="1"/>
      <c r="Q47" s="12" t="b">
        <f>ISBLANK(Partenariato!F17)</f>
        <v>1</v>
      </c>
      <c r="R47" s="12" t="b">
        <f t="shared" si="1"/>
        <v>0</v>
      </c>
    </row>
    <row r="48" spans="2:18" ht="15" hidden="1" customHeight="1" x14ac:dyDescent="0.2">
      <c r="B48" s="227" t="str">
        <f>IF(Partenariato!F18="","",Partenariato!F18)</f>
        <v/>
      </c>
      <c r="C48" s="227"/>
      <c r="D48" s="227"/>
      <c r="E48" s="227"/>
      <c r="F48" s="227"/>
      <c r="G48" s="227"/>
      <c r="H48" s="227"/>
      <c r="I48" s="227"/>
      <c r="J48" s="227"/>
      <c r="K48" s="227"/>
      <c r="L48" s="227"/>
      <c r="M48" s="1"/>
      <c r="Q48" s="12" t="b">
        <f>ISBLANK(Partenariato!F18)</f>
        <v>1</v>
      </c>
      <c r="R48" s="12" t="b">
        <f t="shared" si="1"/>
        <v>0</v>
      </c>
    </row>
    <row r="49" spans="2:18" ht="15" hidden="1" customHeight="1" x14ac:dyDescent="0.2">
      <c r="B49" s="227" t="str">
        <f>IF(Partenariato!F19="","",Partenariato!F19)</f>
        <v/>
      </c>
      <c r="C49" s="227"/>
      <c r="D49" s="227"/>
      <c r="E49" s="227"/>
      <c r="F49" s="227"/>
      <c r="G49" s="227"/>
      <c r="H49" s="227"/>
      <c r="I49" s="227"/>
      <c r="J49" s="227"/>
      <c r="K49" s="227"/>
      <c r="L49" s="227"/>
      <c r="M49" s="1"/>
      <c r="Q49" s="12" t="b">
        <f>ISBLANK(Partenariato!F19)</f>
        <v>1</v>
      </c>
      <c r="R49" s="12" t="b">
        <f t="shared" si="1"/>
        <v>0</v>
      </c>
    </row>
    <row r="50" spans="2:18" ht="15" hidden="1" customHeight="1" x14ac:dyDescent="0.2">
      <c r="B50" s="227" t="str">
        <f>IF(Partenariato!F20="","",Partenariato!F20)</f>
        <v/>
      </c>
      <c r="C50" s="227"/>
      <c r="D50" s="227"/>
      <c r="E50" s="227"/>
      <c r="F50" s="227"/>
      <c r="G50" s="227"/>
      <c r="H50" s="227"/>
      <c r="I50" s="227"/>
      <c r="J50" s="227"/>
      <c r="K50" s="227"/>
      <c r="L50" s="227"/>
      <c r="M50" s="1"/>
      <c r="Q50" s="12" t="b">
        <f>ISBLANK(Partenariato!F20)</f>
        <v>1</v>
      </c>
      <c r="R50" s="12" t="b">
        <f t="shared" si="1"/>
        <v>0</v>
      </c>
    </row>
    <row r="51" spans="2:18" ht="15" hidden="1" customHeight="1" x14ac:dyDescent="0.2">
      <c r="B51" s="227" t="str">
        <f>IF(Partenariato!F21="","",Partenariato!F21)</f>
        <v/>
      </c>
      <c r="C51" s="227"/>
      <c r="D51" s="227"/>
      <c r="E51" s="227"/>
      <c r="F51" s="227"/>
      <c r="G51" s="227"/>
      <c r="H51" s="227"/>
      <c r="I51" s="227"/>
      <c r="J51" s="227"/>
      <c r="K51" s="227"/>
      <c r="L51" s="227"/>
      <c r="M51" s="1"/>
      <c r="Q51" s="12" t="b">
        <f>ISBLANK(Partenariato!F21)</f>
        <v>1</v>
      </c>
      <c r="R51" s="12" t="b">
        <f t="shared" si="1"/>
        <v>0</v>
      </c>
    </row>
    <row r="52" spans="2:18" ht="15" hidden="1" customHeight="1" x14ac:dyDescent="0.2">
      <c r="B52" s="227" t="str">
        <f>IF(Partenariato!F22="","",Partenariato!F22)</f>
        <v/>
      </c>
      <c r="C52" s="227"/>
      <c r="D52" s="227"/>
      <c r="E52" s="227"/>
      <c r="F52" s="227"/>
      <c r="G52" s="227"/>
      <c r="H52" s="227"/>
      <c r="I52" s="227"/>
      <c r="J52" s="227"/>
      <c r="K52" s="227"/>
      <c r="L52" s="227"/>
      <c r="M52" s="1"/>
      <c r="Q52" s="12" t="b">
        <f>ISBLANK(Partenariato!F22)</f>
        <v>1</v>
      </c>
      <c r="R52" s="12" t="b">
        <f t="shared" si="1"/>
        <v>0</v>
      </c>
    </row>
    <row r="53" spans="2:18" ht="15" hidden="1" customHeight="1" x14ac:dyDescent="0.2">
      <c r="B53" s="227" t="str">
        <f>IF(Partenariato!F23="","",Partenariato!F23)</f>
        <v/>
      </c>
      <c r="C53" s="227"/>
      <c r="D53" s="227"/>
      <c r="E53" s="227"/>
      <c r="F53" s="227"/>
      <c r="G53" s="227"/>
      <c r="H53" s="227"/>
      <c r="I53" s="227"/>
      <c r="J53" s="227"/>
      <c r="K53" s="227"/>
      <c r="L53" s="227"/>
      <c r="M53" s="1"/>
      <c r="Q53" s="12" t="b">
        <f>ISBLANK(Partenariato!F23)</f>
        <v>1</v>
      </c>
      <c r="R53" s="12" t="b">
        <f t="shared" si="1"/>
        <v>0</v>
      </c>
    </row>
    <row r="54" spans="2:18" ht="15" hidden="1" customHeight="1" x14ac:dyDescent="0.2">
      <c r="Q54" s="12" t="b">
        <f>Q38</f>
        <v>0</v>
      </c>
    </row>
    <row r="56" spans="2:18" ht="15" customHeight="1" x14ac:dyDescent="0.2">
      <c r="B56" s="110" t="str">
        <f>"LINEA DI INTERVENTO TRASVERSALE 3: "&amp;UPPER('Linee Intervento'!E11)</f>
        <v>LINEA DI INTERVENTO TRASVERSALE 3: MONITORAGGIO E VALUTAZIONE</v>
      </c>
      <c r="C56" s="111"/>
      <c r="D56" s="111"/>
      <c r="E56" s="111"/>
      <c r="F56" s="111"/>
      <c r="G56" s="111"/>
      <c r="H56" s="111"/>
      <c r="I56" s="111"/>
      <c r="J56" s="111"/>
      <c r="K56" s="111"/>
      <c r="L56" s="111"/>
      <c r="M56" s="112"/>
    </row>
    <row r="59" spans="2:18" ht="97.5" customHeight="1" x14ac:dyDescent="0.2">
      <c r="B59" s="201" t="s">
        <v>261</v>
      </c>
      <c r="C59" s="202"/>
      <c r="D59" s="202"/>
      <c r="E59" s="202"/>
      <c r="F59" s="202"/>
      <c r="G59" s="202"/>
      <c r="H59" s="202"/>
      <c r="I59" s="202"/>
      <c r="J59" s="202"/>
      <c r="K59" s="202"/>
      <c r="L59" s="202"/>
      <c r="M59" s="231"/>
    </row>
    <row r="60" spans="2:18" ht="409.5" customHeight="1" x14ac:dyDescent="0.2">
      <c r="B60" s="132" t="s">
        <v>1587</v>
      </c>
      <c r="C60" s="225"/>
      <c r="D60" s="225"/>
      <c r="E60" s="225"/>
      <c r="F60" s="225"/>
      <c r="G60" s="225"/>
      <c r="H60" s="225"/>
      <c r="I60" s="225"/>
      <c r="J60" s="225"/>
      <c r="K60" s="225"/>
      <c r="L60" s="225"/>
      <c r="M60" s="226"/>
    </row>
    <row r="61" spans="2:18" ht="15" hidden="1" customHeight="1" x14ac:dyDescent="0.2">
      <c r="Q61" s="12" t="b">
        <f>Q63</f>
        <v>0</v>
      </c>
    </row>
    <row r="62" spans="2:18" ht="15" hidden="1" customHeight="1" x14ac:dyDescent="0.2">
      <c r="Q62" s="12" t="b">
        <f>Q63</f>
        <v>0</v>
      </c>
    </row>
    <row r="63" spans="2:18" ht="15" hidden="1" customHeight="1" x14ac:dyDescent="0.2">
      <c r="B63" s="207" t="s">
        <v>564</v>
      </c>
      <c r="C63" s="207"/>
      <c r="D63" s="207"/>
      <c r="E63" s="207"/>
      <c r="F63" s="207"/>
      <c r="G63" s="207"/>
      <c r="H63" s="207"/>
      <c r="I63" s="207"/>
      <c r="J63" s="207"/>
      <c r="K63" s="207"/>
      <c r="L63" s="207"/>
      <c r="M63" s="207"/>
      <c r="Q63" s="12" t="b">
        <f>IF(COUNTIF(Q64:Q78,TRUE)=15,TRUE,FALSE)</f>
        <v>0</v>
      </c>
    </row>
    <row r="64" spans="2:18" ht="15" hidden="1" customHeight="1" x14ac:dyDescent="0.2">
      <c r="B64" s="227" t="str">
        <f>IF(Partenariato!F9="","",Partenariato!F9)</f>
        <v>Regione</v>
      </c>
      <c r="C64" s="227"/>
      <c r="D64" s="227"/>
      <c r="E64" s="227"/>
      <c r="F64" s="227"/>
      <c r="G64" s="227"/>
      <c r="H64" s="227"/>
      <c r="I64" s="227"/>
      <c r="J64" s="227"/>
      <c r="K64" s="227"/>
      <c r="L64" s="227"/>
      <c r="M64" s="1"/>
      <c r="Q64" s="12" t="b">
        <f>ISBLANK(Partenariato!F9)</f>
        <v>0</v>
      </c>
      <c r="R64" s="12" t="b">
        <f>IF(M64="",FALSE,TRUE)</f>
        <v>0</v>
      </c>
    </row>
    <row r="65" spans="2:18" ht="15" hidden="1" customHeight="1" x14ac:dyDescent="0.2">
      <c r="B65" s="227" t="str">
        <f>IF(Partenariato!F10="","",Partenariato!F10)</f>
        <v>Ente locale</v>
      </c>
      <c r="C65" s="227"/>
      <c r="D65" s="227"/>
      <c r="E65" s="227"/>
      <c r="F65" s="227"/>
      <c r="G65" s="227"/>
      <c r="H65" s="227"/>
      <c r="I65" s="227"/>
      <c r="J65" s="227"/>
      <c r="K65" s="227"/>
      <c r="L65" s="227"/>
      <c r="M65" s="1"/>
      <c r="Q65" s="12" t="b">
        <f>ISBLANK(Partenariato!F10)</f>
        <v>0</v>
      </c>
      <c r="R65" s="12" t="b">
        <f t="shared" ref="R65:R78" si="2">IF(M65="",FALSE,TRUE)</f>
        <v>0</v>
      </c>
    </row>
    <row r="66" spans="2:18" ht="15" hidden="1" customHeight="1" x14ac:dyDescent="0.2">
      <c r="B66" s="227" t="str">
        <f>IF(Partenariato!F11="","",Partenariato!F11)</f>
        <v>Soggetti aggregatori regionali per l’acquisto di beni e servizi (Legge 23 giugno 2014, n. 89)</v>
      </c>
      <c r="C66" s="227"/>
      <c r="D66" s="227"/>
      <c r="E66" s="227"/>
      <c r="F66" s="227"/>
      <c r="G66" s="227"/>
      <c r="H66" s="227"/>
      <c r="I66" s="227"/>
      <c r="J66" s="227"/>
      <c r="K66" s="227"/>
      <c r="L66" s="227"/>
      <c r="M66" s="1"/>
      <c r="Q66" s="12" t="b">
        <f>ISBLANK(Partenariato!F11)</f>
        <v>0</v>
      </c>
      <c r="R66" s="12" t="b">
        <f t="shared" si="2"/>
        <v>0</v>
      </c>
    </row>
    <row r="67" spans="2:18" ht="15" hidden="1" customHeight="1" x14ac:dyDescent="0.2">
      <c r="B67" s="227" t="str">
        <f>IF(Partenariato!F12="","",Partenariato!F12)</f>
        <v>AgID</v>
      </c>
      <c r="C67" s="227"/>
      <c r="D67" s="227"/>
      <c r="E67" s="227"/>
      <c r="F67" s="227"/>
      <c r="G67" s="227"/>
      <c r="H67" s="227"/>
      <c r="I67" s="227"/>
      <c r="J67" s="227"/>
      <c r="K67" s="227"/>
      <c r="L67" s="227"/>
      <c r="M67" s="1"/>
      <c r="Q67" s="12" t="b">
        <f>ISBLANK(Partenariato!F12)</f>
        <v>0</v>
      </c>
      <c r="R67" s="12" t="b">
        <f t="shared" si="2"/>
        <v>0</v>
      </c>
    </row>
    <row r="68" spans="2:18" ht="15" hidden="1" customHeight="1" x14ac:dyDescent="0.2">
      <c r="B68" s="227" t="str">
        <f>IF(Partenariato!F13="","",Partenariato!F13)</f>
        <v>Panel di Amministrazioni servite – campione rappresentativo</v>
      </c>
      <c r="C68" s="227"/>
      <c r="D68" s="227"/>
      <c r="E68" s="227"/>
      <c r="F68" s="227"/>
      <c r="G68" s="227"/>
      <c r="H68" s="227"/>
      <c r="I68" s="227"/>
      <c r="J68" s="227"/>
      <c r="K68" s="227"/>
      <c r="L68" s="227"/>
      <c r="M68" s="1"/>
      <c r="Q68" s="12" t="b">
        <f>ISBLANK(Partenariato!F13)</f>
        <v>0</v>
      </c>
      <c r="R68" s="12" t="b">
        <f t="shared" si="2"/>
        <v>0</v>
      </c>
    </row>
    <row r="69" spans="2:18" ht="15" hidden="1" customHeight="1" x14ac:dyDescent="0.2">
      <c r="B69" s="227" t="str">
        <f>IF(Partenariato!F14="","",Partenariato!F14)</f>
        <v/>
      </c>
      <c r="C69" s="227"/>
      <c r="D69" s="227"/>
      <c r="E69" s="227"/>
      <c r="F69" s="227"/>
      <c r="G69" s="227"/>
      <c r="H69" s="227"/>
      <c r="I69" s="227"/>
      <c r="J69" s="227"/>
      <c r="K69" s="227"/>
      <c r="L69" s="227"/>
      <c r="M69" s="1"/>
      <c r="Q69" s="12" t="b">
        <f>ISBLANK(Partenariato!F14)</f>
        <v>1</v>
      </c>
      <c r="R69" s="12" t="b">
        <f t="shared" si="2"/>
        <v>0</v>
      </c>
    </row>
    <row r="70" spans="2:18" ht="15" hidden="1" customHeight="1" x14ac:dyDescent="0.2">
      <c r="B70" s="227" t="str">
        <f>IF(Partenariato!F15="","",Partenariato!F15)</f>
        <v/>
      </c>
      <c r="C70" s="227"/>
      <c r="D70" s="227"/>
      <c r="E70" s="227"/>
      <c r="F70" s="227"/>
      <c r="G70" s="227"/>
      <c r="H70" s="227"/>
      <c r="I70" s="227"/>
      <c r="J70" s="227"/>
      <c r="K70" s="227"/>
      <c r="L70" s="227"/>
      <c r="M70" s="1"/>
      <c r="Q70" s="12" t="b">
        <f>ISBLANK(Partenariato!F15)</f>
        <v>1</v>
      </c>
      <c r="R70" s="12" t="b">
        <f t="shared" si="2"/>
        <v>0</v>
      </c>
    </row>
    <row r="71" spans="2:18" ht="15" hidden="1" customHeight="1" x14ac:dyDescent="0.2">
      <c r="B71" s="227" t="str">
        <f>IF(Partenariato!F16="","",Partenariato!F16)</f>
        <v/>
      </c>
      <c r="C71" s="227"/>
      <c r="D71" s="227"/>
      <c r="E71" s="227"/>
      <c r="F71" s="227"/>
      <c r="G71" s="227"/>
      <c r="H71" s="227"/>
      <c r="I71" s="227"/>
      <c r="J71" s="227"/>
      <c r="K71" s="227"/>
      <c r="L71" s="227"/>
      <c r="M71" s="1"/>
      <c r="Q71" s="12" t="b">
        <f>ISBLANK(Partenariato!F16)</f>
        <v>1</v>
      </c>
      <c r="R71" s="12" t="b">
        <f t="shared" si="2"/>
        <v>0</v>
      </c>
    </row>
    <row r="72" spans="2:18" ht="15" hidden="1" customHeight="1" x14ac:dyDescent="0.2">
      <c r="B72" s="227" t="str">
        <f>IF(Partenariato!F17="","",Partenariato!F17)</f>
        <v/>
      </c>
      <c r="C72" s="227"/>
      <c r="D72" s="227"/>
      <c r="E72" s="227"/>
      <c r="F72" s="227"/>
      <c r="G72" s="227"/>
      <c r="H72" s="227"/>
      <c r="I72" s="227"/>
      <c r="J72" s="227"/>
      <c r="K72" s="227"/>
      <c r="L72" s="227"/>
      <c r="M72" s="1"/>
      <c r="Q72" s="12" t="b">
        <f>ISBLANK(Partenariato!F17)</f>
        <v>1</v>
      </c>
      <c r="R72" s="12" t="b">
        <f t="shared" si="2"/>
        <v>0</v>
      </c>
    </row>
    <row r="73" spans="2:18" ht="15" hidden="1" customHeight="1" x14ac:dyDescent="0.2">
      <c r="B73" s="227" t="str">
        <f>IF(Partenariato!F18="","",Partenariato!F18)</f>
        <v/>
      </c>
      <c r="C73" s="227"/>
      <c r="D73" s="227"/>
      <c r="E73" s="227"/>
      <c r="F73" s="227"/>
      <c r="G73" s="227"/>
      <c r="H73" s="227"/>
      <c r="I73" s="227"/>
      <c r="J73" s="227"/>
      <c r="K73" s="227"/>
      <c r="L73" s="227"/>
      <c r="M73" s="1"/>
      <c r="Q73" s="12" t="b">
        <f>ISBLANK(Partenariato!F18)</f>
        <v>1</v>
      </c>
      <c r="R73" s="12" t="b">
        <f t="shared" si="2"/>
        <v>0</v>
      </c>
    </row>
    <row r="74" spans="2:18" ht="15" hidden="1" customHeight="1" x14ac:dyDescent="0.2">
      <c r="B74" s="227" t="str">
        <f>IF(Partenariato!F19="","",Partenariato!F19)</f>
        <v/>
      </c>
      <c r="C74" s="227"/>
      <c r="D74" s="227"/>
      <c r="E74" s="227"/>
      <c r="F74" s="227"/>
      <c r="G74" s="227"/>
      <c r="H74" s="227"/>
      <c r="I74" s="227"/>
      <c r="J74" s="227"/>
      <c r="K74" s="227"/>
      <c r="L74" s="227"/>
      <c r="M74" s="1"/>
      <c r="Q74" s="12" t="b">
        <f>ISBLANK(Partenariato!F19)</f>
        <v>1</v>
      </c>
      <c r="R74" s="12" t="b">
        <f t="shared" si="2"/>
        <v>0</v>
      </c>
    </row>
    <row r="75" spans="2:18" ht="15" hidden="1" customHeight="1" x14ac:dyDescent="0.2">
      <c r="B75" s="227" t="str">
        <f>IF(Partenariato!F20="","",Partenariato!F20)</f>
        <v/>
      </c>
      <c r="C75" s="227"/>
      <c r="D75" s="227"/>
      <c r="E75" s="227"/>
      <c r="F75" s="227"/>
      <c r="G75" s="227"/>
      <c r="H75" s="227"/>
      <c r="I75" s="227"/>
      <c r="J75" s="227"/>
      <c r="K75" s="227"/>
      <c r="L75" s="227"/>
      <c r="M75" s="1"/>
      <c r="Q75" s="12" t="b">
        <f>ISBLANK(Partenariato!F20)</f>
        <v>1</v>
      </c>
      <c r="R75" s="12" t="b">
        <f t="shared" si="2"/>
        <v>0</v>
      </c>
    </row>
    <row r="76" spans="2:18" ht="15" hidden="1" customHeight="1" x14ac:dyDescent="0.2">
      <c r="B76" s="227" t="str">
        <f>IF(Partenariato!F21="","",Partenariato!F21)</f>
        <v/>
      </c>
      <c r="C76" s="227"/>
      <c r="D76" s="227"/>
      <c r="E76" s="227"/>
      <c r="F76" s="227"/>
      <c r="G76" s="227"/>
      <c r="H76" s="227"/>
      <c r="I76" s="227"/>
      <c r="J76" s="227"/>
      <c r="K76" s="227"/>
      <c r="L76" s="227"/>
      <c r="M76" s="1"/>
      <c r="Q76" s="12" t="b">
        <f>ISBLANK(Partenariato!F21)</f>
        <v>1</v>
      </c>
      <c r="R76" s="12" t="b">
        <f t="shared" si="2"/>
        <v>0</v>
      </c>
    </row>
    <row r="77" spans="2:18" ht="15" hidden="1" customHeight="1" x14ac:dyDescent="0.2">
      <c r="B77" s="227" t="str">
        <f>IF(Partenariato!F22="","",Partenariato!F22)</f>
        <v/>
      </c>
      <c r="C77" s="227"/>
      <c r="D77" s="227"/>
      <c r="E77" s="227"/>
      <c r="F77" s="227"/>
      <c r="G77" s="227"/>
      <c r="H77" s="227"/>
      <c r="I77" s="227"/>
      <c r="J77" s="227"/>
      <c r="K77" s="227"/>
      <c r="L77" s="227"/>
      <c r="M77" s="1"/>
      <c r="Q77" s="12" t="b">
        <f>ISBLANK(Partenariato!F22)</f>
        <v>1</v>
      </c>
      <c r="R77" s="12" t="b">
        <f t="shared" si="2"/>
        <v>0</v>
      </c>
    </row>
    <row r="78" spans="2:18" ht="15" hidden="1" customHeight="1" x14ac:dyDescent="0.2">
      <c r="B78" s="227" t="str">
        <f>IF(Partenariato!F23="","",Partenariato!F23)</f>
        <v/>
      </c>
      <c r="C78" s="227"/>
      <c r="D78" s="227"/>
      <c r="E78" s="227"/>
      <c r="F78" s="227"/>
      <c r="G78" s="227"/>
      <c r="H78" s="227"/>
      <c r="I78" s="227"/>
      <c r="J78" s="227"/>
      <c r="K78" s="227"/>
      <c r="L78" s="227"/>
      <c r="M78" s="1"/>
      <c r="Q78" s="12" t="b">
        <f>ISBLANK(Partenariato!F23)</f>
        <v>1</v>
      </c>
      <c r="R78" s="12" t="b">
        <f t="shared" si="2"/>
        <v>0</v>
      </c>
    </row>
    <row r="79" spans="2:18" ht="15" hidden="1" customHeight="1" x14ac:dyDescent="0.2">
      <c r="Q79" s="12" t="b">
        <f>Q62</f>
        <v>0</v>
      </c>
    </row>
    <row r="81" spans="2:13" ht="15" customHeight="1" x14ac:dyDescent="0.2">
      <c r="B81" s="82" t="s">
        <v>540</v>
      </c>
      <c r="C81" s="83"/>
      <c r="D81" s="83"/>
      <c r="E81" s="83"/>
      <c r="F81" s="83"/>
      <c r="G81" s="83"/>
      <c r="H81" s="83"/>
      <c r="I81" s="83"/>
      <c r="J81" s="83"/>
      <c r="K81" s="83"/>
      <c r="L81" s="83"/>
      <c r="M81" s="84"/>
    </row>
    <row r="82" spans="2:13" ht="112.5" customHeight="1" x14ac:dyDescent="0.2">
      <c r="B82" s="132"/>
      <c r="C82" s="225"/>
      <c r="D82" s="225"/>
      <c r="E82" s="225"/>
      <c r="F82" s="225"/>
      <c r="G82" s="225"/>
      <c r="H82" s="225"/>
      <c r="I82" s="225"/>
      <c r="J82" s="225"/>
      <c r="K82" s="225"/>
      <c r="L82" s="225"/>
      <c r="M82" s="226"/>
    </row>
    <row r="84" spans="2:13" ht="15" customHeight="1" x14ac:dyDescent="0.2">
      <c r="B84" s="9" t="s">
        <v>295</v>
      </c>
      <c r="C84" s="10"/>
      <c r="D84" s="10"/>
      <c r="E84" s="10"/>
      <c r="F84" s="10"/>
      <c r="G84" s="10"/>
      <c r="H84" s="10"/>
      <c r="I84" s="10"/>
      <c r="J84" s="10"/>
      <c r="K84" s="10"/>
      <c r="L84" s="10"/>
      <c r="M84" s="11"/>
    </row>
    <row r="87" spans="2:13" ht="15" customHeight="1" x14ac:dyDescent="0.2">
      <c r="B87" s="82" t="s">
        <v>541</v>
      </c>
      <c r="C87" s="83"/>
      <c r="D87" s="83"/>
      <c r="E87" s="83"/>
      <c r="F87" s="83"/>
      <c r="G87" s="83"/>
      <c r="H87" s="83"/>
      <c r="I87" s="83"/>
      <c r="J87" s="83"/>
      <c r="K87" s="83"/>
      <c r="L87" s="83"/>
      <c r="M87" s="84"/>
    </row>
    <row r="88" spans="2:13" ht="112.5" customHeight="1" x14ac:dyDescent="0.2">
      <c r="B88" s="132"/>
      <c r="C88" s="225"/>
      <c r="D88" s="225"/>
      <c r="E88" s="225"/>
      <c r="F88" s="225"/>
      <c r="G88" s="225"/>
      <c r="H88" s="225"/>
      <c r="I88" s="225"/>
      <c r="J88" s="225"/>
      <c r="K88" s="225"/>
      <c r="L88" s="225"/>
      <c r="M88" s="226"/>
    </row>
    <row r="89" spans="2:13" ht="15" hidden="1" customHeight="1" x14ac:dyDescent="0.2"/>
  </sheetData>
  <sheetProtection algorithmName="SHA-1" hashValue="6mpN9nE3uenmxzfhhvELMtTjQRo=" saltValue="mTVUcFW0fbnIZI+1F0Poow==" spinCount="100000" sheet="1" objects="1" scenarios="1"/>
  <autoFilter ref="Q1:Q88">
    <filterColumn colId="0">
      <filters>
        <filter val="FALSO"/>
      </filters>
    </filterColumn>
  </autoFilter>
  <mergeCells count="62">
    <mergeCell ref="B88:M88"/>
    <mergeCell ref="B69:L69"/>
    <mergeCell ref="B70:L70"/>
    <mergeCell ref="B76:L76"/>
    <mergeCell ref="B77:L77"/>
    <mergeCell ref="B78:L78"/>
    <mergeCell ref="B71:L71"/>
    <mergeCell ref="B72:L72"/>
    <mergeCell ref="B73:L73"/>
    <mergeCell ref="B74:L74"/>
    <mergeCell ref="B75:L75"/>
    <mergeCell ref="B81:M81"/>
    <mergeCell ref="B82:M82"/>
    <mergeCell ref="B87:M87"/>
    <mergeCell ref="B56:M56"/>
    <mergeCell ref="B59:M59"/>
    <mergeCell ref="B60:M60"/>
    <mergeCell ref="B48:L48"/>
    <mergeCell ref="B49:L49"/>
    <mergeCell ref="B50:L50"/>
    <mergeCell ref="B53:L53"/>
    <mergeCell ref="B51:L51"/>
    <mergeCell ref="B52:L52"/>
    <mergeCell ref="B64:L64"/>
    <mergeCell ref="B65:L65"/>
    <mergeCell ref="B66:L66"/>
    <mergeCell ref="B67:L67"/>
    <mergeCell ref="B68:L68"/>
    <mergeCell ref="B34:M34"/>
    <mergeCell ref="B35:M35"/>
    <mergeCell ref="B42:L42"/>
    <mergeCell ref="B43:L43"/>
    <mergeCell ref="B41:L41"/>
    <mergeCell ref="B38:M38"/>
    <mergeCell ref="B31:M31"/>
    <mergeCell ref="B26:L26"/>
    <mergeCell ref="B27:L27"/>
    <mergeCell ref="B23:L23"/>
    <mergeCell ref="B24:L24"/>
    <mergeCell ref="B25:L25"/>
    <mergeCell ref="B63:M63"/>
    <mergeCell ref="B14:L14"/>
    <mergeCell ref="B15:L15"/>
    <mergeCell ref="B16:L16"/>
    <mergeCell ref="B17:L17"/>
    <mergeCell ref="B18:L18"/>
    <mergeCell ref="B45:L45"/>
    <mergeCell ref="B46:L46"/>
    <mergeCell ref="B47:L47"/>
    <mergeCell ref="B39:L39"/>
    <mergeCell ref="B40:L40"/>
    <mergeCell ref="B44:L44"/>
    <mergeCell ref="B19:L19"/>
    <mergeCell ref="B20:L20"/>
    <mergeCell ref="B21:L21"/>
    <mergeCell ref="B22:L22"/>
    <mergeCell ref="B4:M4"/>
    <mergeCell ref="B8:M8"/>
    <mergeCell ref="B9:M9"/>
    <mergeCell ref="B12:M12"/>
    <mergeCell ref="B13:L13"/>
    <mergeCell ref="B6:M6"/>
  </mergeCells>
  <dataValidations count="1">
    <dataValidation type="list" allowBlank="1" showInputMessage="1" showErrorMessage="1" errorTitle="Errore" error="Una X è l'unico valore accettato" sqref="M13:M27 M39:M53 M64:M78">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B1:R73"/>
  <sheetViews>
    <sheetView showGridLines="0" workbookViewId="0">
      <selection activeCell="B8" sqref="B8:M8"/>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9" width="9.140625" style="2" customWidth="1"/>
    <col min="20" max="16384" width="9.140625" style="2"/>
  </cols>
  <sheetData>
    <row r="1" spans="2:18" ht="7.5" customHeight="1" x14ac:dyDescent="0.2"/>
    <row r="2" spans="2:18" ht="15" customHeight="1" x14ac:dyDescent="0.2">
      <c r="G2" s="3" t="s">
        <v>13</v>
      </c>
      <c r="I2" s="22"/>
      <c r="M2" s="15"/>
    </row>
    <row r="4" spans="2:18" ht="30" customHeight="1" x14ac:dyDescent="0.2">
      <c r="B4" s="232" t="s">
        <v>1605</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132" t="s">
        <v>1697</v>
      </c>
      <c r="C8" s="133"/>
      <c r="D8" s="133"/>
      <c r="E8" s="133"/>
      <c r="F8" s="133"/>
      <c r="G8" s="133"/>
      <c r="H8" s="133"/>
      <c r="I8" s="133"/>
      <c r="J8" s="133"/>
      <c r="K8" s="133"/>
      <c r="L8" s="133"/>
      <c r="M8" s="134"/>
    </row>
    <row r="9" spans="2:18" ht="15" customHeight="1" x14ac:dyDescent="0.2">
      <c r="Q9" s="2" t="b">
        <f>Q10</f>
        <v>0</v>
      </c>
    </row>
    <row r="10" spans="2:18" ht="15" customHeight="1" x14ac:dyDescent="0.2">
      <c r="Q10" s="2" t="b">
        <f>Q11</f>
        <v>0</v>
      </c>
      <c r="R10" s="2">
        <f>MATCH("X",M12:M21,0)</f>
        <v>1</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48" t="s">
        <v>1331</v>
      </c>
      <c r="Q12" s="2" t="b">
        <f>ISBLANK(Obiettivi!E9)</f>
        <v>0</v>
      </c>
      <c r="R12" s="2" t="b">
        <f>IF(M12="",FALSE,TRUE)</f>
        <v>1</v>
      </c>
    </row>
    <row r="13" spans="2:18" ht="15" customHeight="1" x14ac:dyDescent="0.2">
      <c r="B13" s="227" t="str">
        <f>IF(Obiettivi!E10="","",Obiettivi!E10)</f>
        <v/>
      </c>
      <c r="C13" s="227"/>
      <c r="D13" s="227"/>
      <c r="E13" s="227"/>
      <c r="F13" s="227"/>
      <c r="G13" s="227"/>
      <c r="H13" s="227"/>
      <c r="I13" s="227"/>
      <c r="J13" s="227"/>
      <c r="K13" s="227"/>
      <c r="L13" s="227"/>
      <c r="M13" s="48"/>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48"/>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48"/>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48"/>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48"/>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48"/>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48"/>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48"/>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48"/>
      <c r="Q21" s="2" t="b">
        <f>ISBLANK(Obiettivi!E18)</f>
        <v>1</v>
      </c>
      <c r="R21" s="2" t="b">
        <f t="shared" si="0"/>
        <v>0</v>
      </c>
    </row>
    <row r="22" spans="2:18" ht="15" customHeight="1" x14ac:dyDescent="0.2">
      <c r="Q22" s="2" t="b">
        <f>Q23</f>
        <v>0</v>
      </c>
    </row>
    <row r="23" spans="2:18" ht="15" customHeight="1" x14ac:dyDescent="0.2">
      <c r="Q23" s="2" t="b">
        <f>Q24</f>
        <v>0</v>
      </c>
      <c r="R23" s="2">
        <f>MATCH("X",M25:M44,0)</f>
        <v>1</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21.9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48" t="s">
        <v>1331</v>
      </c>
      <c r="Q25" s="2" t="b">
        <f>ISBLANK(Obiettivi!E24)</f>
        <v>0</v>
      </c>
      <c r="R25" s="2" t="b">
        <f>IF(M25="",FALSE,TRUE)</f>
        <v>1</v>
      </c>
    </row>
    <row r="26" spans="2:18" ht="22.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48"/>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48"/>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48"/>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48"/>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48"/>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48"/>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48"/>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48"/>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48"/>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48"/>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48"/>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48"/>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48"/>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48"/>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48"/>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48"/>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48"/>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48"/>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48"/>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48" t="s">
        <v>1331</v>
      </c>
      <c r="Q48" s="2" t="b">
        <f>ISBLANK(Partenariato!F9)</f>
        <v>0</v>
      </c>
      <c r="R48" s="2" t="b">
        <f>IF(M48="",FALSE,TRUE)</f>
        <v>1</v>
      </c>
    </row>
    <row r="49" spans="2:18" ht="15" customHeight="1" x14ac:dyDescent="0.2">
      <c r="B49" s="227" t="str">
        <f>IF(Partenariato!F10="","",Partenariato!F10)</f>
        <v>Ente locale</v>
      </c>
      <c r="C49" s="227"/>
      <c r="D49" s="227"/>
      <c r="E49" s="227"/>
      <c r="F49" s="227"/>
      <c r="G49" s="227"/>
      <c r="H49" s="227"/>
      <c r="I49" s="227"/>
      <c r="J49" s="227"/>
      <c r="K49" s="227"/>
      <c r="L49" s="227"/>
      <c r="M49" s="48" t="s">
        <v>1331</v>
      </c>
      <c r="Q49" s="2" t="b">
        <f>ISBLANK(Partenariato!F10)</f>
        <v>0</v>
      </c>
      <c r="R49" s="2" t="b">
        <f t="shared" ref="R49:R60" si="2">IF(M49="",FALSE,TRUE)</f>
        <v>1</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48" t="s">
        <v>1331</v>
      </c>
      <c r="Q50" s="2" t="b">
        <f>ISBLANK(Partenariato!F11)</f>
        <v>0</v>
      </c>
      <c r="R50" s="2" t="b">
        <f t="shared" si="2"/>
        <v>1</v>
      </c>
    </row>
    <row r="51" spans="2:18" ht="15" customHeight="1" x14ac:dyDescent="0.2">
      <c r="B51" s="227" t="str">
        <f>IF(Partenariato!F12="","",Partenariato!F12)</f>
        <v>AgID</v>
      </c>
      <c r="C51" s="227"/>
      <c r="D51" s="227"/>
      <c r="E51" s="227"/>
      <c r="F51" s="227"/>
      <c r="G51" s="227"/>
      <c r="H51" s="227"/>
      <c r="I51" s="227"/>
      <c r="J51" s="227"/>
      <c r="K51" s="227"/>
      <c r="L51" s="227"/>
      <c r="M51" s="48" t="s">
        <v>1331</v>
      </c>
      <c r="Q51" s="2" t="b">
        <f>ISBLANK(Partenariato!F12)</f>
        <v>0</v>
      </c>
      <c r="R51" s="2" t="b">
        <f t="shared" si="2"/>
        <v>1</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48" t="s">
        <v>1331</v>
      </c>
      <c r="Q52" s="2" t="b">
        <f>ISBLANK(Partenariato!F13)</f>
        <v>0</v>
      </c>
      <c r="R52" s="2" t="b">
        <f t="shared" si="2"/>
        <v>1</v>
      </c>
    </row>
    <row r="53" spans="2:18" ht="15" customHeight="1" x14ac:dyDescent="0.2">
      <c r="B53" s="227" t="str">
        <f>IF(Partenariato!F14="","",Partenariato!F14)</f>
        <v/>
      </c>
      <c r="C53" s="227"/>
      <c r="D53" s="227"/>
      <c r="E53" s="227"/>
      <c r="F53" s="227"/>
      <c r="G53" s="227"/>
      <c r="H53" s="227"/>
      <c r="I53" s="227"/>
      <c r="J53" s="227"/>
      <c r="K53" s="227"/>
      <c r="L53" s="227"/>
      <c r="M53" s="48"/>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48"/>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48"/>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48"/>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48"/>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48"/>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48"/>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48"/>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48"/>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48"/>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132"/>
      <c r="C66" s="225"/>
      <c r="D66" s="225"/>
      <c r="E66" s="225"/>
      <c r="F66" s="225"/>
      <c r="G66" s="225"/>
      <c r="H66" s="225"/>
      <c r="I66" s="225"/>
      <c r="J66" s="225"/>
      <c r="K66" s="225"/>
      <c r="L66" s="225"/>
      <c r="M66" s="22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132"/>
      <c r="C72" s="225"/>
      <c r="D72" s="225"/>
      <c r="E72" s="225"/>
      <c r="F72" s="225"/>
      <c r="G72" s="225"/>
      <c r="H72" s="225"/>
      <c r="I72" s="225"/>
      <c r="J72" s="225"/>
      <c r="K72" s="225"/>
      <c r="L72" s="225"/>
      <c r="M72" s="226"/>
    </row>
    <row r="73" spans="2:13" ht="15" hidden="1" customHeight="1" x14ac:dyDescent="0.2"/>
  </sheetData>
  <sheetProtection algorithmName="SHA-1" hashValue="LgsJzi/xn/md+xGYuQJVuMfs7TA=" saltValue="awCQeI43FW13IaBvF4vSkQ==" spinCount="100000" sheet="1" objects="1" scenarios="1"/>
  <autoFilter ref="Q1:Q72"/>
  <mergeCells count="55">
    <mergeCell ref="B62:L62"/>
    <mergeCell ref="B65:M65"/>
    <mergeCell ref="B66:M66"/>
    <mergeCell ref="B71:M71"/>
    <mergeCell ref="B72:M72"/>
    <mergeCell ref="B57:L57"/>
    <mergeCell ref="B58:L58"/>
    <mergeCell ref="B59:L59"/>
    <mergeCell ref="B60:L60"/>
    <mergeCell ref="B61:L61"/>
    <mergeCell ref="B52:L52"/>
    <mergeCell ref="B53:L53"/>
    <mergeCell ref="B54:L54"/>
    <mergeCell ref="B55:L55"/>
    <mergeCell ref="B56:L56"/>
    <mergeCell ref="B47:M47"/>
    <mergeCell ref="B48:L48"/>
    <mergeCell ref="B49:L49"/>
    <mergeCell ref="B50:L50"/>
    <mergeCell ref="B51:L51"/>
    <mergeCell ref="B40:L40"/>
    <mergeCell ref="B41:L41"/>
    <mergeCell ref="B42:L42"/>
    <mergeCell ref="B43:L43"/>
    <mergeCell ref="B44:L44"/>
    <mergeCell ref="B35:L35"/>
    <mergeCell ref="B36:L36"/>
    <mergeCell ref="B37:L37"/>
    <mergeCell ref="B38:L38"/>
    <mergeCell ref="B39:L39"/>
    <mergeCell ref="B30:L30"/>
    <mergeCell ref="B31:L31"/>
    <mergeCell ref="B32:L32"/>
    <mergeCell ref="B33:L33"/>
    <mergeCell ref="B34:L34"/>
    <mergeCell ref="B25:L25"/>
    <mergeCell ref="B26:L26"/>
    <mergeCell ref="B27:L27"/>
    <mergeCell ref="B28:L28"/>
    <mergeCell ref="B29:L29"/>
    <mergeCell ref="B18:L18"/>
    <mergeCell ref="B19:L19"/>
    <mergeCell ref="B20:L20"/>
    <mergeCell ref="B21:L21"/>
    <mergeCell ref="B24:M24"/>
    <mergeCell ref="B13:L13"/>
    <mergeCell ref="B14:L14"/>
    <mergeCell ref="B15:L15"/>
    <mergeCell ref="B16:L16"/>
    <mergeCell ref="B17:L17"/>
    <mergeCell ref="B4:M4"/>
    <mergeCell ref="B7:M7"/>
    <mergeCell ref="B8:M8"/>
    <mergeCell ref="B11:M11"/>
    <mergeCell ref="B12:L12"/>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dimension ref="B1:R73"/>
  <sheetViews>
    <sheetView showGridLines="0" workbookViewId="0">
      <selection activeCell="B8" sqref="B8:M8"/>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1559</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132" t="s">
        <v>1606</v>
      </c>
      <c r="C8" s="133"/>
      <c r="D8" s="133"/>
      <c r="E8" s="133"/>
      <c r="F8" s="133"/>
      <c r="G8" s="133"/>
      <c r="H8" s="133"/>
      <c r="I8" s="133"/>
      <c r="J8" s="133"/>
      <c r="K8" s="133"/>
      <c r="L8" s="133"/>
      <c r="M8" s="134"/>
    </row>
    <row r="9" spans="2:18" ht="15" customHeight="1" x14ac:dyDescent="0.2">
      <c r="Q9" s="2" t="b">
        <f>Q10</f>
        <v>0</v>
      </c>
    </row>
    <row r="10" spans="2:18" ht="15" customHeight="1" x14ac:dyDescent="0.2">
      <c r="Q10" s="2" t="b">
        <f>Q11</f>
        <v>0</v>
      </c>
      <c r="R10" s="2">
        <f>MATCH("X",M12:M21,0)</f>
        <v>1</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48" t="s">
        <v>1331</v>
      </c>
      <c r="Q12" s="2" t="b">
        <f>ISBLANK(Obiettivi!E9)</f>
        <v>0</v>
      </c>
      <c r="R12" s="2" t="b">
        <f>IF(M12="",FALSE,TRUE)</f>
        <v>1</v>
      </c>
    </row>
    <row r="13" spans="2:18" ht="15" customHeight="1" x14ac:dyDescent="0.2">
      <c r="B13" s="227" t="str">
        <f>IF(Obiettivi!E10="","",Obiettivi!E10)</f>
        <v/>
      </c>
      <c r="C13" s="227"/>
      <c r="D13" s="227"/>
      <c r="E13" s="227"/>
      <c r="F13" s="227"/>
      <c r="G13" s="227"/>
      <c r="H13" s="227"/>
      <c r="I13" s="227"/>
      <c r="J13" s="227"/>
      <c r="K13" s="227"/>
      <c r="L13" s="227"/>
      <c r="M13" s="48"/>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48"/>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48"/>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48"/>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48"/>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48"/>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48"/>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48"/>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48"/>
      <c r="Q21" s="2" t="b">
        <f>ISBLANK(Obiettivi!E18)</f>
        <v>1</v>
      </c>
      <c r="R21" s="2" t="b">
        <f t="shared" si="0"/>
        <v>0</v>
      </c>
    </row>
    <row r="22" spans="2:18" ht="15" customHeight="1" x14ac:dyDescent="0.2">
      <c r="Q22" s="2" t="b">
        <f>Q23</f>
        <v>0</v>
      </c>
    </row>
    <row r="23" spans="2:18" ht="15" customHeight="1" x14ac:dyDescent="0.2">
      <c r="Q23" s="2" t="b">
        <f>Q24</f>
        <v>0</v>
      </c>
      <c r="R23" s="2">
        <f>MATCH("X",M25:M44,0)</f>
        <v>2</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4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48"/>
      <c r="Q25" s="2" t="b">
        <f>ISBLANK(Obiettivi!E24)</f>
        <v>0</v>
      </c>
      <c r="R25" s="2" t="b">
        <f>IF(M25="",FALSE,TRUE)</f>
        <v>0</v>
      </c>
    </row>
    <row r="26" spans="2:18" ht="75.7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48" t="s">
        <v>1331</v>
      </c>
      <c r="Q26" s="2" t="b">
        <f>ISBLANK(Obiettivi!E25)</f>
        <v>0</v>
      </c>
      <c r="R26" s="2" t="b">
        <f t="shared" ref="R26:R44" si="1">IF(M26="",FALSE,TRUE)</f>
        <v>1</v>
      </c>
    </row>
    <row r="27" spans="2:18" ht="15" customHeight="1" x14ac:dyDescent="0.2">
      <c r="B27" s="227" t="str">
        <f>IF(Obiettivi!E26="","",Obiettivi!E26)</f>
        <v/>
      </c>
      <c r="C27" s="227"/>
      <c r="D27" s="227"/>
      <c r="E27" s="227"/>
      <c r="F27" s="227"/>
      <c r="G27" s="227"/>
      <c r="H27" s="227"/>
      <c r="I27" s="227"/>
      <c r="J27" s="227"/>
      <c r="K27" s="227"/>
      <c r="L27" s="227"/>
      <c r="M27" s="48"/>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48"/>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48"/>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48"/>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48"/>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48"/>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48"/>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48"/>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48"/>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48"/>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48"/>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48"/>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48"/>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48"/>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48"/>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48"/>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48"/>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48"/>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48" t="s">
        <v>1331</v>
      </c>
      <c r="Q48" s="2" t="b">
        <f>ISBLANK(Partenariato!F9)</f>
        <v>0</v>
      </c>
      <c r="R48" s="2" t="b">
        <f>IF(M48="",FALSE,TRUE)</f>
        <v>1</v>
      </c>
    </row>
    <row r="49" spans="2:18" ht="15" customHeight="1" x14ac:dyDescent="0.2">
      <c r="B49" s="227" t="str">
        <f>IF(Partenariato!F10="","",Partenariato!F10)</f>
        <v>Ente locale</v>
      </c>
      <c r="C49" s="227"/>
      <c r="D49" s="227"/>
      <c r="E49" s="227"/>
      <c r="F49" s="227"/>
      <c r="G49" s="227"/>
      <c r="H49" s="227"/>
      <c r="I49" s="227"/>
      <c r="J49" s="227"/>
      <c r="K49" s="227"/>
      <c r="L49" s="227"/>
      <c r="M49" s="48" t="s">
        <v>1331</v>
      </c>
      <c r="Q49" s="2" t="b">
        <f>ISBLANK(Partenariato!F10)</f>
        <v>0</v>
      </c>
      <c r="R49" s="2" t="b">
        <f t="shared" ref="R49:R60" si="2">IF(M49="",FALSE,TRUE)</f>
        <v>1</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48" t="s">
        <v>1331</v>
      </c>
      <c r="Q50" s="2" t="b">
        <f>ISBLANK(Partenariato!F11)</f>
        <v>0</v>
      </c>
      <c r="R50" s="2" t="b">
        <f t="shared" si="2"/>
        <v>1</v>
      </c>
    </row>
    <row r="51" spans="2:18" ht="15" customHeight="1" x14ac:dyDescent="0.2">
      <c r="B51" s="227" t="str">
        <f>IF(Partenariato!F12="","",Partenariato!F12)</f>
        <v>AgID</v>
      </c>
      <c r="C51" s="227"/>
      <c r="D51" s="227"/>
      <c r="E51" s="227"/>
      <c r="F51" s="227"/>
      <c r="G51" s="227"/>
      <c r="H51" s="227"/>
      <c r="I51" s="227"/>
      <c r="J51" s="227"/>
      <c r="K51" s="227"/>
      <c r="L51" s="227"/>
      <c r="M51" s="48" t="s">
        <v>1331</v>
      </c>
      <c r="Q51" s="2" t="b">
        <f>ISBLANK(Partenariato!F12)</f>
        <v>0</v>
      </c>
      <c r="R51" s="2" t="b">
        <f t="shared" si="2"/>
        <v>1</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48" t="s">
        <v>1331</v>
      </c>
      <c r="Q52" s="2" t="b">
        <f>ISBLANK(Partenariato!F13)</f>
        <v>0</v>
      </c>
      <c r="R52" s="2" t="b">
        <f t="shared" si="2"/>
        <v>1</v>
      </c>
    </row>
    <row r="53" spans="2:18" ht="15" customHeight="1" x14ac:dyDescent="0.2">
      <c r="B53" s="227" t="str">
        <f>IF(Partenariato!F14="","",Partenariato!F14)</f>
        <v/>
      </c>
      <c r="C53" s="227"/>
      <c r="D53" s="227"/>
      <c r="E53" s="227"/>
      <c r="F53" s="227"/>
      <c r="G53" s="227"/>
      <c r="H53" s="227"/>
      <c r="I53" s="227"/>
      <c r="J53" s="227"/>
      <c r="K53" s="227"/>
      <c r="L53" s="227"/>
      <c r="M53" s="48"/>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48"/>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48"/>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48"/>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48"/>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48"/>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48"/>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48"/>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48"/>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48"/>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132"/>
      <c r="C66" s="225"/>
      <c r="D66" s="225"/>
      <c r="E66" s="225"/>
      <c r="F66" s="225"/>
      <c r="G66" s="225"/>
      <c r="H66" s="225"/>
      <c r="I66" s="225"/>
      <c r="J66" s="225"/>
      <c r="K66" s="225"/>
      <c r="L66" s="225"/>
      <c r="M66" s="22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132"/>
      <c r="C72" s="225"/>
      <c r="D72" s="225"/>
      <c r="E72" s="225"/>
      <c r="F72" s="225"/>
      <c r="G72" s="225"/>
      <c r="H72" s="225"/>
      <c r="I72" s="225"/>
      <c r="J72" s="225"/>
      <c r="K72" s="225"/>
      <c r="L72" s="225"/>
      <c r="M72" s="226"/>
    </row>
    <row r="73" spans="2:13" ht="15" hidden="1" customHeight="1" x14ac:dyDescent="0.2"/>
  </sheetData>
  <sheetProtection algorithmName="SHA-1" hashValue="UV6B95RiIm4kgDQzCPPb+aVJnAM=" saltValue="QUGZ4Xl++YqsUIzshTT9lA==" spinCount="100000" sheet="1" objects="1" scenarios="1"/>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9"/>
  <dimension ref="B1:R73"/>
  <sheetViews>
    <sheetView showGridLines="0" workbookViewId="0">
      <selection activeCell="B8" sqref="B8:M8"/>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1560</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132" t="s">
        <v>1607</v>
      </c>
      <c r="C8" s="133"/>
      <c r="D8" s="133"/>
      <c r="E8" s="133"/>
      <c r="F8" s="133"/>
      <c r="G8" s="133"/>
      <c r="H8" s="133"/>
      <c r="I8" s="133"/>
      <c r="J8" s="133"/>
      <c r="K8" s="133"/>
      <c r="L8" s="133"/>
      <c r="M8" s="134"/>
    </row>
    <row r="9" spans="2:18" ht="15" customHeight="1" x14ac:dyDescent="0.2">
      <c r="Q9" s="2" t="b">
        <f>Q10</f>
        <v>0</v>
      </c>
    </row>
    <row r="10" spans="2:18" ht="15" customHeight="1" x14ac:dyDescent="0.2">
      <c r="Q10" s="2" t="b">
        <f>Q11</f>
        <v>0</v>
      </c>
      <c r="R10" s="2">
        <f>MATCH("X",M12:M21,0)</f>
        <v>1</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48" t="s">
        <v>1331</v>
      </c>
      <c r="Q12" s="2" t="b">
        <f>ISBLANK(Obiettivi!E9)</f>
        <v>0</v>
      </c>
      <c r="R12" s="2" t="b">
        <f>IF(M12="",FALSE,TRUE)</f>
        <v>1</v>
      </c>
    </row>
    <row r="13" spans="2:18" ht="15" customHeight="1" x14ac:dyDescent="0.2">
      <c r="B13" s="227" t="str">
        <f>IF(Obiettivi!E10="","",Obiettivi!E10)</f>
        <v/>
      </c>
      <c r="C13" s="227"/>
      <c r="D13" s="227"/>
      <c r="E13" s="227"/>
      <c r="F13" s="227"/>
      <c r="G13" s="227"/>
      <c r="H13" s="227"/>
      <c r="I13" s="227"/>
      <c r="J13" s="227"/>
      <c r="K13" s="227"/>
      <c r="L13" s="227"/>
      <c r="M13" s="48"/>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48"/>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48"/>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48"/>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48"/>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48"/>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48"/>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48"/>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48"/>
      <c r="Q21" s="2" t="b">
        <f>ISBLANK(Obiettivi!E18)</f>
        <v>1</v>
      </c>
      <c r="R21" s="2" t="b">
        <f t="shared" si="0"/>
        <v>0</v>
      </c>
    </row>
    <row r="22" spans="2:18" ht="15" customHeight="1" x14ac:dyDescent="0.2">
      <c r="Q22" s="2" t="b">
        <f>Q23</f>
        <v>0</v>
      </c>
    </row>
    <row r="23" spans="2:18" ht="15" customHeight="1" x14ac:dyDescent="0.2">
      <c r="Q23" s="2" t="b">
        <f>Q24</f>
        <v>0</v>
      </c>
      <c r="R23" s="2">
        <f>MATCH("X",M25:M44,0)</f>
        <v>2</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34.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48"/>
      <c r="Q25" s="2" t="b">
        <f>ISBLANK(Obiettivi!E24)</f>
        <v>0</v>
      </c>
      <c r="R25" s="2" t="b">
        <f>IF(M25="",FALSE,TRUE)</f>
        <v>0</v>
      </c>
    </row>
    <row r="26" spans="2:18" ht="33.950000000000003"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48" t="s">
        <v>1331</v>
      </c>
      <c r="Q26" s="2" t="b">
        <f>ISBLANK(Obiettivi!E25)</f>
        <v>0</v>
      </c>
      <c r="R26" s="2" t="b">
        <f t="shared" ref="R26:R44" si="1">IF(M26="",FALSE,TRUE)</f>
        <v>1</v>
      </c>
    </row>
    <row r="27" spans="2:18" ht="15" customHeight="1" x14ac:dyDescent="0.2">
      <c r="B27" s="227" t="str">
        <f>IF(Obiettivi!E26="","",Obiettivi!E26)</f>
        <v/>
      </c>
      <c r="C27" s="227"/>
      <c r="D27" s="227"/>
      <c r="E27" s="227"/>
      <c r="F27" s="227"/>
      <c r="G27" s="227"/>
      <c r="H27" s="227"/>
      <c r="I27" s="227"/>
      <c r="J27" s="227"/>
      <c r="K27" s="227"/>
      <c r="L27" s="227"/>
      <c r="M27" s="48"/>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48"/>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48"/>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48"/>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48"/>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48"/>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48"/>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48"/>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48"/>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48"/>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48"/>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48"/>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48"/>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48"/>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48"/>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48"/>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48"/>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48"/>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48" t="s">
        <v>1331</v>
      </c>
      <c r="Q48" s="2" t="b">
        <f>ISBLANK(Partenariato!F9)</f>
        <v>0</v>
      </c>
      <c r="R48" s="2" t="b">
        <f>IF(M48="",FALSE,TRUE)</f>
        <v>1</v>
      </c>
    </row>
    <row r="49" spans="2:18" ht="15" customHeight="1" x14ac:dyDescent="0.2">
      <c r="B49" s="227" t="str">
        <f>IF(Partenariato!F10="","",Partenariato!F10)</f>
        <v>Ente locale</v>
      </c>
      <c r="C49" s="227"/>
      <c r="D49" s="227"/>
      <c r="E49" s="227"/>
      <c r="F49" s="227"/>
      <c r="G49" s="227"/>
      <c r="H49" s="227"/>
      <c r="I49" s="227"/>
      <c r="J49" s="227"/>
      <c r="K49" s="227"/>
      <c r="L49" s="227"/>
      <c r="M49" s="48" t="s">
        <v>1331</v>
      </c>
      <c r="Q49" s="2" t="b">
        <f>ISBLANK(Partenariato!F10)</f>
        <v>0</v>
      </c>
      <c r="R49" s="2" t="b">
        <f t="shared" ref="R49:R60" si="2">IF(M49="",FALSE,TRUE)</f>
        <v>1</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48" t="s">
        <v>1331</v>
      </c>
      <c r="Q50" s="2" t="b">
        <f>ISBLANK(Partenariato!F11)</f>
        <v>0</v>
      </c>
      <c r="R50" s="2" t="b">
        <f t="shared" si="2"/>
        <v>1</v>
      </c>
    </row>
    <row r="51" spans="2:18" ht="15" customHeight="1" x14ac:dyDescent="0.2">
      <c r="B51" s="227" t="str">
        <f>IF(Partenariato!F12="","",Partenariato!F12)</f>
        <v>AgID</v>
      </c>
      <c r="C51" s="227"/>
      <c r="D51" s="227"/>
      <c r="E51" s="227"/>
      <c r="F51" s="227"/>
      <c r="G51" s="227"/>
      <c r="H51" s="227"/>
      <c r="I51" s="227"/>
      <c r="J51" s="227"/>
      <c r="K51" s="227"/>
      <c r="L51" s="227"/>
      <c r="M51" s="48" t="s">
        <v>1331</v>
      </c>
      <c r="Q51" s="2" t="b">
        <f>ISBLANK(Partenariato!F12)</f>
        <v>0</v>
      </c>
      <c r="R51" s="2" t="b">
        <f t="shared" si="2"/>
        <v>1</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48" t="s">
        <v>1331</v>
      </c>
      <c r="Q52" s="2" t="b">
        <f>ISBLANK(Partenariato!F13)</f>
        <v>0</v>
      </c>
      <c r="R52" s="2" t="b">
        <f t="shared" si="2"/>
        <v>1</v>
      </c>
    </row>
    <row r="53" spans="2:18" ht="15" customHeight="1" x14ac:dyDescent="0.2">
      <c r="B53" s="227" t="str">
        <f>IF(Partenariato!F14="","",Partenariato!F14)</f>
        <v/>
      </c>
      <c r="C53" s="227"/>
      <c r="D53" s="227"/>
      <c r="E53" s="227"/>
      <c r="F53" s="227"/>
      <c r="G53" s="227"/>
      <c r="H53" s="227"/>
      <c r="I53" s="227"/>
      <c r="J53" s="227"/>
      <c r="K53" s="227"/>
      <c r="L53" s="227"/>
      <c r="M53" s="48"/>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48"/>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48"/>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48"/>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48"/>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48"/>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48"/>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48"/>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48"/>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48"/>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132"/>
      <c r="C66" s="225"/>
      <c r="D66" s="225"/>
      <c r="E66" s="225"/>
      <c r="F66" s="225"/>
      <c r="G66" s="225"/>
      <c r="H66" s="225"/>
      <c r="I66" s="225"/>
      <c r="J66" s="225"/>
      <c r="K66" s="225"/>
      <c r="L66" s="225"/>
      <c r="M66" s="22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132"/>
      <c r="C72" s="225"/>
      <c r="D72" s="225"/>
      <c r="E72" s="225"/>
      <c r="F72" s="225"/>
      <c r="G72" s="225"/>
      <c r="H72" s="225"/>
      <c r="I72" s="225"/>
      <c r="J72" s="225"/>
      <c r="K72" s="225"/>
      <c r="L72" s="225"/>
      <c r="M72" s="226"/>
    </row>
    <row r="73" spans="2:13" ht="15" hidden="1" customHeight="1" x14ac:dyDescent="0.2"/>
  </sheetData>
  <sheetProtection algorithmName="SHA-1" hashValue="0UFFfTkidtleEwtwFBjiaozNgfI=" saltValue="MC284WUhHlz5mMBbFTsagw==" spinCount="100000" sheet="1" objects="1" scenarios="1"/>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0"/>
  <dimension ref="B1:R73"/>
  <sheetViews>
    <sheetView showGridLines="0" topLeftCell="B1" workbookViewId="0">
      <selection activeCell="B8" sqref="B8:M8"/>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1561</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132" t="s">
        <v>1608</v>
      </c>
      <c r="C8" s="133"/>
      <c r="D8" s="133"/>
      <c r="E8" s="133"/>
      <c r="F8" s="133"/>
      <c r="G8" s="133"/>
      <c r="H8" s="133"/>
      <c r="I8" s="133"/>
      <c r="J8" s="133"/>
      <c r="K8" s="133"/>
      <c r="L8" s="133"/>
      <c r="M8" s="134"/>
    </row>
    <row r="9" spans="2:18" ht="15" customHeight="1" x14ac:dyDescent="0.2">
      <c r="Q9" s="2" t="b">
        <f>Q10</f>
        <v>0</v>
      </c>
    </row>
    <row r="10" spans="2:18" ht="15" customHeight="1" x14ac:dyDescent="0.2">
      <c r="Q10" s="2" t="b">
        <f>Q11</f>
        <v>0</v>
      </c>
      <c r="R10" s="2">
        <f>MATCH("X",M12:M21,0)</f>
        <v>1</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48" t="s">
        <v>1331</v>
      </c>
      <c r="Q12" s="2" t="b">
        <f>ISBLANK(Obiettivi!E9)</f>
        <v>0</v>
      </c>
      <c r="R12" s="2" t="b">
        <f>IF(M12="",FALSE,TRUE)</f>
        <v>1</v>
      </c>
    </row>
    <row r="13" spans="2:18" ht="15" customHeight="1" x14ac:dyDescent="0.2">
      <c r="B13" s="227" t="str">
        <f>IF(Obiettivi!E10="","",Obiettivi!E10)</f>
        <v/>
      </c>
      <c r="C13" s="227"/>
      <c r="D13" s="227"/>
      <c r="E13" s="227"/>
      <c r="F13" s="227"/>
      <c r="G13" s="227"/>
      <c r="H13" s="227"/>
      <c r="I13" s="227"/>
      <c r="J13" s="227"/>
      <c r="K13" s="227"/>
      <c r="L13" s="227"/>
      <c r="M13" s="48"/>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48"/>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48"/>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48"/>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48"/>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48"/>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48"/>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48"/>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48"/>
      <c r="Q21" s="2" t="b">
        <f>ISBLANK(Obiettivi!E18)</f>
        <v>1</v>
      </c>
      <c r="R21" s="2" t="b">
        <f t="shared" si="0"/>
        <v>0</v>
      </c>
    </row>
    <row r="22" spans="2:18" ht="15" customHeight="1" x14ac:dyDescent="0.2">
      <c r="Q22" s="2" t="b">
        <f>Q23</f>
        <v>0</v>
      </c>
    </row>
    <row r="23" spans="2:18" ht="15" customHeight="1" x14ac:dyDescent="0.2">
      <c r="Q23" s="2" t="b">
        <f>Q24</f>
        <v>0</v>
      </c>
      <c r="R23" s="2">
        <f>MATCH("X",M25:M44,0)</f>
        <v>2</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20.4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48"/>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48" t="s">
        <v>1331</v>
      </c>
      <c r="Q26" s="2" t="b">
        <f>ISBLANK(Obiettivi!E25)</f>
        <v>0</v>
      </c>
      <c r="R26" s="2" t="b">
        <f t="shared" ref="R26:R44" si="1">IF(M26="",FALSE,TRUE)</f>
        <v>1</v>
      </c>
    </row>
    <row r="27" spans="2:18" ht="15" customHeight="1" x14ac:dyDescent="0.2">
      <c r="B27" s="227" t="str">
        <f>IF(Obiettivi!E26="","",Obiettivi!E26)</f>
        <v/>
      </c>
      <c r="C27" s="227"/>
      <c r="D27" s="227"/>
      <c r="E27" s="227"/>
      <c r="F27" s="227"/>
      <c r="G27" s="227"/>
      <c r="H27" s="227"/>
      <c r="I27" s="227"/>
      <c r="J27" s="227"/>
      <c r="K27" s="227"/>
      <c r="L27" s="227"/>
      <c r="M27" s="48"/>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48"/>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48"/>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48"/>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48"/>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48"/>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48"/>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48"/>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48"/>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48"/>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48"/>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48"/>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48"/>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48"/>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48"/>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48"/>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48"/>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48"/>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48" t="s">
        <v>1331</v>
      </c>
      <c r="Q48" s="2" t="b">
        <f>ISBLANK(Partenariato!F9)</f>
        <v>0</v>
      </c>
      <c r="R48" s="2" t="b">
        <f>IF(M48="",FALSE,TRUE)</f>
        <v>1</v>
      </c>
    </row>
    <row r="49" spans="2:18" ht="15" customHeight="1" x14ac:dyDescent="0.2">
      <c r="B49" s="227" t="str">
        <f>IF(Partenariato!F10="","",Partenariato!F10)</f>
        <v>Ente locale</v>
      </c>
      <c r="C49" s="227"/>
      <c r="D49" s="227"/>
      <c r="E49" s="227"/>
      <c r="F49" s="227"/>
      <c r="G49" s="227"/>
      <c r="H49" s="227"/>
      <c r="I49" s="227"/>
      <c r="J49" s="227"/>
      <c r="K49" s="227"/>
      <c r="L49" s="227"/>
      <c r="M49" s="48" t="s">
        <v>1331</v>
      </c>
      <c r="Q49" s="2" t="b">
        <f>ISBLANK(Partenariato!F10)</f>
        <v>0</v>
      </c>
      <c r="R49" s="2" t="b">
        <f t="shared" ref="R49:R60" si="2">IF(M49="",FALSE,TRUE)</f>
        <v>1</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48" t="s">
        <v>1331</v>
      </c>
      <c r="Q50" s="2" t="b">
        <f>ISBLANK(Partenariato!F11)</f>
        <v>0</v>
      </c>
      <c r="R50" s="2" t="b">
        <f t="shared" si="2"/>
        <v>1</v>
      </c>
    </row>
    <row r="51" spans="2:18" ht="15" customHeight="1" x14ac:dyDescent="0.2">
      <c r="B51" s="227" t="str">
        <f>IF(Partenariato!F12="","",Partenariato!F12)</f>
        <v>AgID</v>
      </c>
      <c r="C51" s="227"/>
      <c r="D51" s="227"/>
      <c r="E51" s="227"/>
      <c r="F51" s="227"/>
      <c r="G51" s="227"/>
      <c r="H51" s="227"/>
      <c r="I51" s="227"/>
      <c r="J51" s="227"/>
      <c r="K51" s="227"/>
      <c r="L51" s="227"/>
      <c r="M51" s="48" t="s">
        <v>1331</v>
      </c>
      <c r="Q51" s="2" t="b">
        <f>ISBLANK(Partenariato!F12)</f>
        <v>0</v>
      </c>
      <c r="R51" s="2" t="b">
        <f t="shared" si="2"/>
        <v>1</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48" t="s">
        <v>1331</v>
      </c>
      <c r="Q52" s="2" t="b">
        <f>ISBLANK(Partenariato!F13)</f>
        <v>0</v>
      </c>
      <c r="R52" s="2" t="b">
        <f t="shared" si="2"/>
        <v>1</v>
      </c>
    </row>
    <row r="53" spans="2:18" ht="15" customHeight="1" x14ac:dyDescent="0.2">
      <c r="B53" s="227" t="str">
        <f>IF(Partenariato!F14="","",Partenariato!F14)</f>
        <v/>
      </c>
      <c r="C53" s="227"/>
      <c r="D53" s="227"/>
      <c r="E53" s="227"/>
      <c r="F53" s="227"/>
      <c r="G53" s="227"/>
      <c r="H53" s="227"/>
      <c r="I53" s="227"/>
      <c r="J53" s="227"/>
      <c r="K53" s="227"/>
      <c r="L53" s="227"/>
      <c r="M53" s="48"/>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48"/>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48"/>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48"/>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48"/>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48"/>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48"/>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48"/>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48"/>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48"/>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132"/>
      <c r="C66" s="225"/>
      <c r="D66" s="225"/>
      <c r="E66" s="225"/>
      <c r="F66" s="225"/>
      <c r="G66" s="225"/>
      <c r="H66" s="225"/>
      <c r="I66" s="225"/>
      <c r="J66" s="225"/>
      <c r="K66" s="225"/>
      <c r="L66" s="225"/>
      <c r="M66" s="22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132"/>
      <c r="C72" s="225"/>
      <c r="D72" s="225"/>
      <c r="E72" s="225"/>
      <c r="F72" s="225"/>
      <c r="G72" s="225"/>
      <c r="H72" s="225"/>
      <c r="I72" s="225"/>
      <c r="J72" s="225"/>
      <c r="K72" s="225"/>
      <c r="L72" s="225"/>
      <c r="M72" s="226"/>
    </row>
    <row r="73" spans="2:13" ht="15" hidden="1" customHeight="1" x14ac:dyDescent="0.2"/>
  </sheetData>
  <sheetProtection algorithmName="SHA-1" hashValue="G1uOzGHFdsNGfWzOXNrSVdWlZms=" saltValue="FDqF4Udk6+xWCu38HVlRjw==" spinCount="100000" sheet="1" objects="1" scenarios="1"/>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1"/>
  <dimension ref="B1:R73"/>
  <sheetViews>
    <sheetView showGridLines="0" workbookViewId="0">
      <selection activeCell="T8" sqref="T8"/>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1448</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2"/>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1449</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3"/>
  <dimension ref="B1:R73"/>
  <sheetViews>
    <sheetView showGridLines="0" workbookViewId="0">
      <selection activeCell="T8" sqref="T8"/>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1450</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dimension ref="B1:M102"/>
  <sheetViews>
    <sheetView showGridLines="0" workbookViewId="0">
      <selection activeCell="B4" sqref="B4:M4"/>
    </sheetView>
  </sheetViews>
  <sheetFormatPr defaultColWidth="9.140625" defaultRowHeight="15" customHeight="1" x14ac:dyDescent="0.2"/>
  <cols>
    <col min="1" max="1" width="1.42578125" style="58" customWidth="1"/>
    <col min="2" max="13" width="8.140625" style="58" customWidth="1"/>
    <col min="14" max="16384" width="9.140625" style="58"/>
  </cols>
  <sheetData>
    <row r="1" spans="2:13" ht="7.5" customHeight="1" x14ac:dyDescent="0.2"/>
    <row r="2" spans="2:13" ht="15" customHeight="1" x14ac:dyDescent="0.2">
      <c r="B2" s="98" t="s">
        <v>1186</v>
      </c>
      <c r="C2" s="99"/>
      <c r="D2" s="99"/>
      <c r="E2" s="99"/>
      <c r="F2" s="99"/>
      <c r="G2" s="99"/>
      <c r="H2" s="99"/>
      <c r="I2" s="99"/>
      <c r="J2" s="99"/>
      <c r="K2" s="99"/>
      <c r="L2" s="99"/>
      <c r="M2" s="100"/>
    </row>
    <row r="4" spans="2:13" ht="60" customHeight="1" x14ac:dyDescent="0.2">
      <c r="B4" s="80" t="s">
        <v>1273</v>
      </c>
      <c r="C4" s="80"/>
      <c r="D4" s="80"/>
      <c r="E4" s="80"/>
      <c r="F4" s="80"/>
      <c r="G4" s="80"/>
      <c r="H4" s="80"/>
      <c r="I4" s="80"/>
      <c r="J4" s="80"/>
      <c r="K4" s="80"/>
      <c r="L4" s="80"/>
      <c r="M4" s="80"/>
    </row>
    <row r="5" spans="2:13" ht="7.5" customHeight="1" x14ac:dyDescent="0.2"/>
    <row r="6" spans="2:13" ht="15" customHeight="1" x14ac:dyDescent="0.2">
      <c r="F6" s="14" t="s">
        <v>13</v>
      </c>
      <c r="H6" s="2"/>
      <c r="I6" s="14" t="s">
        <v>1225</v>
      </c>
      <c r="J6" s="2"/>
      <c r="K6" s="2"/>
      <c r="L6" s="2"/>
      <c r="M6" s="15" t="s">
        <v>14</v>
      </c>
    </row>
    <row r="7" spans="2:13" ht="7.5" customHeight="1" x14ac:dyDescent="0.2"/>
    <row r="8" spans="2:13" ht="30" customHeight="1" x14ac:dyDescent="0.2">
      <c r="B8" s="109" t="s">
        <v>1239</v>
      </c>
      <c r="C8" s="109"/>
      <c r="D8" s="109"/>
      <c r="E8" s="109"/>
      <c r="F8" s="109"/>
      <c r="G8" s="109"/>
      <c r="H8" s="109"/>
      <c r="I8" s="109"/>
      <c r="J8" s="109"/>
      <c r="K8" s="109"/>
      <c r="L8" s="109"/>
      <c r="M8" s="109"/>
    </row>
    <row r="9" spans="2:13" ht="15" customHeight="1" x14ac:dyDescent="0.2">
      <c r="B9" s="59"/>
      <c r="C9" s="59"/>
      <c r="D9" s="59"/>
      <c r="E9" s="59"/>
      <c r="F9" s="59"/>
      <c r="G9" s="59"/>
      <c r="H9" s="59"/>
      <c r="I9" s="59"/>
      <c r="J9" s="59"/>
      <c r="K9" s="59"/>
      <c r="L9" s="59"/>
      <c r="M9" s="59"/>
    </row>
    <row r="10" spans="2:13" ht="15" customHeight="1" x14ac:dyDescent="0.2">
      <c r="B10" s="59"/>
      <c r="C10" s="59"/>
      <c r="D10" s="59"/>
      <c r="E10" s="59"/>
      <c r="F10" s="59"/>
      <c r="G10" s="59"/>
      <c r="H10" s="59"/>
      <c r="I10" s="59"/>
      <c r="J10" s="59"/>
      <c r="K10" s="59"/>
      <c r="L10" s="59"/>
      <c r="M10" s="59"/>
    </row>
    <row r="11" spans="2:13" ht="15" customHeight="1" x14ac:dyDescent="0.2">
      <c r="B11" s="59"/>
      <c r="C11" s="59"/>
      <c r="D11" s="59"/>
      <c r="E11" s="59"/>
      <c r="F11" s="59"/>
      <c r="G11" s="59"/>
      <c r="H11" s="59"/>
      <c r="I11" s="59"/>
      <c r="J11" s="59"/>
      <c r="K11" s="59"/>
      <c r="L11" s="59"/>
      <c r="M11" s="59"/>
    </row>
    <row r="12" spans="2:13" ht="15" customHeight="1" x14ac:dyDescent="0.2">
      <c r="B12" s="59"/>
      <c r="C12" s="59"/>
      <c r="D12" s="59"/>
      <c r="E12" s="59"/>
      <c r="F12" s="59"/>
      <c r="G12" s="59"/>
      <c r="H12" s="59"/>
      <c r="I12" s="59"/>
      <c r="J12" s="59"/>
      <c r="K12" s="59"/>
      <c r="L12" s="59"/>
      <c r="M12" s="59"/>
    </row>
    <row r="13" spans="2:13" ht="15" customHeight="1" x14ac:dyDescent="0.2">
      <c r="B13" s="59"/>
      <c r="C13" s="59"/>
      <c r="D13" s="59"/>
      <c r="E13" s="59"/>
      <c r="F13" s="59"/>
      <c r="G13" s="59"/>
      <c r="H13" s="59"/>
      <c r="I13" s="59"/>
      <c r="J13" s="59"/>
      <c r="K13" s="59"/>
      <c r="L13" s="59"/>
      <c r="M13" s="59"/>
    </row>
    <row r="14" spans="2:13" ht="15" customHeight="1" x14ac:dyDescent="0.2">
      <c r="B14" s="59"/>
      <c r="C14" s="59"/>
      <c r="D14" s="59"/>
      <c r="E14" s="59"/>
      <c r="F14" s="59"/>
      <c r="G14" s="59"/>
      <c r="H14" s="59"/>
      <c r="I14" s="59"/>
      <c r="J14" s="59"/>
      <c r="K14" s="59"/>
      <c r="L14" s="59"/>
      <c r="M14" s="59"/>
    </row>
    <row r="15" spans="2:13" ht="15" customHeight="1" x14ac:dyDescent="0.2">
      <c r="B15" s="59"/>
      <c r="C15" s="59"/>
      <c r="D15" s="59"/>
      <c r="E15" s="59"/>
      <c r="F15" s="59"/>
      <c r="G15" s="59"/>
      <c r="H15" s="59"/>
      <c r="I15" s="59"/>
      <c r="J15" s="59"/>
      <c r="K15" s="59"/>
      <c r="L15" s="59"/>
      <c r="M15" s="59"/>
    </row>
    <row r="16" spans="2:13" ht="15" customHeight="1" x14ac:dyDescent="0.2">
      <c r="B16" s="59"/>
      <c r="C16" s="59"/>
      <c r="D16" s="59"/>
      <c r="E16" s="59"/>
      <c r="F16" s="59"/>
      <c r="G16" s="59"/>
      <c r="H16" s="59"/>
      <c r="I16" s="59"/>
      <c r="J16" s="59"/>
      <c r="K16" s="59"/>
      <c r="L16" s="59"/>
      <c r="M16" s="59"/>
    </row>
    <row r="17" spans="2:13" ht="15" customHeight="1" x14ac:dyDescent="0.2">
      <c r="B17" s="59"/>
      <c r="C17" s="59"/>
      <c r="D17" s="59"/>
      <c r="E17" s="59"/>
      <c r="F17" s="59"/>
      <c r="G17" s="59"/>
      <c r="H17" s="59"/>
      <c r="I17" s="59"/>
      <c r="J17" s="59"/>
      <c r="K17" s="59"/>
      <c r="L17" s="59"/>
      <c r="M17" s="59"/>
    </row>
    <row r="18" spans="2:13" ht="7.5" customHeight="1" x14ac:dyDescent="0.2"/>
    <row r="19" spans="2:13" ht="82.5" customHeight="1" x14ac:dyDescent="0.2">
      <c r="B19" s="80" t="s">
        <v>1234</v>
      </c>
      <c r="C19" s="80"/>
      <c r="D19" s="80"/>
      <c r="E19" s="80"/>
      <c r="F19" s="80"/>
      <c r="G19" s="80"/>
      <c r="H19" s="80"/>
      <c r="I19" s="80"/>
      <c r="J19" s="80"/>
      <c r="K19" s="80"/>
      <c r="L19" s="80"/>
      <c r="M19" s="80"/>
    </row>
    <row r="20" spans="2:13" ht="15" customHeight="1" x14ac:dyDescent="0.2">
      <c r="B20" s="80" t="s">
        <v>1226</v>
      </c>
      <c r="C20" s="80"/>
      <c r="D20" s="80"/>
      <c r="E20" s="80"/>
      <c r="F20" s="80"/>
      <c r="G20" s="80"/>
      <c r="H20" s="80"/>
      <c r="I20" s="80"/>
      <c r="J20" s="80"/>
      <c r="K20" s="80"/>
      <c r="L20" s="80"/>
      <c r="M20" s="80"/>
    </row>
    <row r="21" spans="2:13" ht="30" customHeight="1" x14ac:dyDescent="0.2">
      <c r="B21" s="80" t="s">
        <v>1227</v>
      </c>
      <c r="C21" s="80"/>
      <c r="D21" s="80"/>
      <c r="E21" s="80"/>
      <c r="F21" s="80"/>
      <c r="G21" s="80"/>
      <c r="H21" s="80"/>
      <c r="I21" s="80"/>
      <c r="J21" s="80"/>
      <c r="K21" s="80"/>
      <c r="L21" s="80"/>
      <c r="M21" s="80"/>
    </row>
    <row r="22" spans="2:13" ht="15" customHeight="1" x14ac:dyDescent="0.2">
      <c r="B22" s="103"/>
      <c r="C22" s="104"/>
      <c r="D22" s="104"/>
      <c r="E22" s="104"/>
      <c r="F22" s="104"/>
      <c r="G22" s="105"/>
      <c r="H22" s="2"/>
      <c r="I22" s="14"/>
      <c r="J22" s="2"/>
      <c r="K22" s="2"/>
      <c r="L22" s="2"/>
      <c r="M22" s="15"/>
    </row>
    <row r="23" spans="2:13" ht="7.5" customHeight="1" x14ac:dyDescent="0.2"/>
    <row r="24" spans="2:13" ht="30" customHeight="1" x14ac:dyDescent="0.2">
      <c r="B24" s="106" t="s">
        <v>1228</v>
      </c>
      <c r="C24" s="80"/>
      <c r="D24" s="80"/>
      <c r="E24" s="80"/>
      <c r="F24" s="80"/>
      <c r="G24" s="80"/>
      <c r="H24" s="80"/>
      <c r="I24" s="80"/>
      <c r="J24" s="80"/>
      <c r="K24" s="80"/>
      <c r="L24" s="80"/>
      <c r="M24" s="80"/>
    </row>
    <row r="25" spans="2:13" s="21" customFormat="1" ht="37.5" customHeight="1" x14ac:dyDescent="0.2">
      <c r="B25" s="107" t="s">
        <v>66</v>
      </c>
      <c r="C25" s="107"/>
      <c r="D25" s="108"/>
      <c r="E25" s="108"/>
      <c r="F25" s="108"/>
      <c r="G25" s="108"/>
      <c r="H25" s="108"/>
      <c r="I25" s="108"/>
      <c r="J25" s="108"/>
      <c r="K25" s="108"/>
      <c r="L25" s="108"/>
      <c r="M25" s="108"/>
    </row>
    <row r="26" spans="2:13" ht="7.5" customHeight="1" x14ac:dyDescent="0.2"/>
    <row r="27" spans="2:13" ht="15" customHeight="1" x14ac:dyDescent="0.2">
      <c r="B27" s="58" t="s">
        <v>1229</v>
      </c>
    </row>
    <row r="28" spans="2:13" ht="7.5" customHeight="1" x14ac:dyDescent="0.2"/>
    <row r="29" spans="2:13" s="21" customFormat="1" ht="37.5" customHeight="1" x14ac:dyDescent="0.2">
      <c r="B29" s="107" t="s">
        <v>66</v>
      </c>
      <c r="C29" s="107"/>
      <c r="D29" s="108" t="s">
        <v>1230</v>
      </c>
      <c r="E29" s="108"/>
      <c r="F29" s="108"/>
      <c r="G29" s="108"/>
      <c r="H29" s="108"/>
      <c r="I29" s="108"/>
      <c r="J29" s="108"/>
      <c r="K29" s="108"/>
      <c r="L29" s="108"/>
      <c r="M29" s="108"/>
    </row>
    <row r="30" spans="2:13" s="21" customFormat="1" ht="37.5" customHeight="1" x14ac:dyDescent="0.2">
      <c r="B30" s="107" t="s">
        <v>67</v>
      </c>
      <c r="C30" s="107"/>
      <c r="D30" s="108"/>
      <c r="E30" s="108"/>
      <c r="F30" s="108"/>
      <c r="G30" s="108"/>
      <c r="H30" s="108"/>
      <c r="I30" s="108"/>
      <c r="J30" s="108"/>
      <c r="K30" s="108"/>
      <c r="L30" s="108"/>
      <c r="M30" s="108"/>
    </row>
    <row r="32" spans="2:13" ht="15" customHeight="1" x14ac:dyDescent="0.2">
      <c r="B32" s="106" t="s">
        <v>1231</v>
      </c>
      <c r="C32" s="80"/>
      <c r="D32" s="80"/>
      <c r="E32" s="80"/>
      <c r="F32" s="80"/>
      <c r="G32" s="80"/>
      <c r="H32" s="80"/>
      <c r="I32" s="80"/>
      <c r="J32" s="80"/>
      <c r="K32" s="80"/>
      <c r="L32" s="80"/>
      <c r="M32" s="80"/>
    </row>
    <row r="33" spans="2:13" ht="7.5" customHeight="1" x14ac:dyDescent="0.2">
      <c r="B33" s="60"/>
      <c r="C33" s="61"/>
      <c r="D33" s="61"/>
      <c r="E33" s="61"/>
      <c r="F33" s="61"/>
      <c r="G33" s="61"/>
      <c r="H33" s="61"/>
      <c r="I33" s="61"/>
      <c r="J33" s="61"/>
      <c r="K33" s="61"/>
      <c r="L33" s="61"/>
      <c r="M33" s="61"/>
    </row>
    <row r="34" spans="2:13" ht="15" customHeight="1" x14ac:dyDescent="0.2">
      <c r="B34" s="48"/>
    </row>
    <row r="36" spans="2:13" ht="15" customHeight="1" x14ac:dyDescent="0.2">
      <c r="B36" s="62" t="s">
        <v>1232</v>
      </c>
    </row>
    <row r="40" spans="2:13" ht="67.5" customHeight="1" x14ac:dyDescent="0.2">
      <c r="B40" s="80" t="s">
        <v>1272</v>
      </c>
      <c r="C40" s="80"/>
      <c r="D40" s="80"/>
      <c r="E40" s="80"/>
      <c r="F40" s="80"/>
      <c r="G40" s="80"/>
      <c r="H40" s="80"/>
      <c r="I40" s="80"/>
      <c r="J40" s="80"/>
      <c r="K40" s="80"/>
      <c r="L40" s="80"/>
      <c r="M40" s="80"/>
    </row>
    <row r="42" spans="2:13" ht="30" customHeight="1" x14ac:dyDescent="0.2">
      <c r="B42" s="94" t="s">
        <v>1235</v>
      </c>
      <c r="C42" s="95"/>
      <c r="D42" s="95"/>
      <c r="E42" s="95"/>
      <c r="F42" s="95"/>
      <c r="G42" s="95"/>
      <c r="H42" s="95"/>
      <c r="I42" s="95"/>
      <c r="J42" s="95"/>
      <c r="K42" s="95"/>
      <c r="L42" s="95"/>
      <c r="M42" s="96"/>
    </row>
    <row r="44" spans="2:13" ht="135" customHeight="1" x14ac:dyDescent="0.2">
      <c r="B44" s="80" t="s">
        <v>1238</v>
      </c>
      <c r="C44" s="80"/>
      <c r="D44" s="80"/>
      <c r="E44" s="80"/>
      <c r="F44" s="80"/>
      <c r="G44" s="80"/>
      <c r="H44" s="80"/>
      <c r="I44" s="80"/>
      <c r="J44" s="80"/>
      <c r="K44" s="80"/>
      <c r="L44" s="80"/>
      <c r="M44" s="80"/>
    </row>
    <row r="46" spans="2:13" ht="150" customHeight="1" x14ac:dyDescent="0.2">
      <c r="B46" s="80" t="s">
        <v>1258</v>
      </c>
      <c r="C46" s="80"/>
      <c r="D46" s="80"/>
      <c r="E46" s="80"/>
      <c r="F46" s="80"/>
      <c r="G46" s="80"/>
      <c r="H46" s="80"/>
      <c r="I46" s="80"/>
      <c r="J46" s="80"/>
      <c r="K46" s="80"/>
      <c r="L46" s="80"/>
      <c r="M46" s="80"/>
    </row>
    <row r="49" spans="2:13" ht="15" customHeight="1" x14ac:dyDescent="0.2">
      <c r="B49" s="101" t="s">
        <v>192</v>
      </c>
      <c r="C49" s="101"/>
      <c r="D49" s="93" t="s">
        <v>144</v>
      </c>
      <c r="E49" s="93"/>
      <c r="F49" s="97" t="s">
        <v>145</v>
      </c>
      <c r="G49" s="97"/>
      <c r="H49" s="81" t="s">
        <v>146</v>
      </c>
      <c r="I49" s="81"/>
      <c r="J49" s="81" t="s">
        <v>147</v>
      </c>
      <c r="K49" s="81"/>
      <c r="L49" s="102" t="s">
        <v>129</v>
      </c>
      <c r="M49" s="102"/>
    </row>
    <row r="50" spans="2:13" ht="15" customHeight="1" x14ac:dyDescent="0.2">
      <c r="B50" s="101"/>
      <c r="C50" s="101"/>
      <c r="D50" s="93"/>
      <c r="E50" s="93"/>
      <c r="F50" s="97"/>
      <c r="G50" s="97"/>
      <c r="H50" s="81"/>
      <c r="I50" s="81"/>
      <c r="J50" s="81" t="s">
        <v>148</v>
      </c>
      <c r="K50" s="81"/>
      <c r="L50" s="102"/>
      <c r="M50" s="102"/>
    </row>
    <row r="51" spans="2:13" ht="15" customHeight="1" x14ac:dyDescent="0.2">
      <c r="B51" s="101"/>
      <c r="C51" s="101"/>
      <c r="D51" s="93"/>
      <c r="E51" s="93"/>
      <c r="F51" s="97"/>
      <c r="G51" s="97"/>
      <c r="H51" s="81" t="s">
        <v>149</v>
      </c>
      <c r="I51" s="81"/>
      <c r="J51" s="81" t="s">
        <v>150</v>
      </c>
      <c r="K51" s="81"/>
      <c r="L51" s="102"/>
      <c r="M51" s="102"/>
    </row>
    <row r="52" spans="2:13" ht="15" customHeight="1" x14ac:dyDescent="0.2">
      <c r="B52" s="101"/>
      <c r="C52" s="101"/>
      <c r="D52" s="93"/>
      <c r="E52" s="93"/>
      <c r="F52" s="97"/>
      <c r="G52" s="97"/>
      <c r="H52" s="81"/>
      <c r="I52" s="81"/>
      <c r="J52" s="81" t="s">
        <v>151</v>
      </c>
      <c r="K52" s="81"/>
      <c r="L52" s="102"/>
      <c r="M52" s="102"/>
    </row>
    <row r="53" spans="2:13" ht="15" customHeight="1" x14ac:dyDescent="0.2">
      <c r="B53" s="101"/>
      <c r="C53" s="101"/>
      <c r="D53" s="93"/>
      <c r="E53" s="93"/>
      <c r="F53" s="97"/>
      <c r="G53" s="97"/>
      <c r="H53" s="81"/>
      <c r="I53" s="81"/>
      <c r="J53" s="81" t="s">
        <v>152</v>
      </c>
      <c r="K53" s="81"/>
      <c r="L53" s="102"/>
      <c r="M53" s="102"/>
    </row>
    <row r="54" spans="2:13" ht="15" customHeight="1" x14ac:dyDescent="0.2">
      <c r="B54" s="101"/>
      <c r="C54" s="101"/>
      <c r="D54" s="93"/>
      <c r="E54" s="93"/>
      <c r="F54" s="97" t="s">
        <v>262</v>
      </c>
      <c r="G54" s="97"/>
      <c r="H54" s="81" t="s">
        <v>153</v>
      </c>
      <c r="I54" s="81"/>
      <c r="J54" s="81" t="s">
        <v>154</v>
      </c>
      <c r="K54" s="81"/>
      <c r="L54" s="102" t="s">
        <v>130</v>
      </c>
      <c r="M54" s="102"/>
    </row>
    <row r="55" spans="2:13" ht="15" customHeight="1" x14ac:dyDescent="0.2">
      <c r="B55" s="101"/>
      <c r="C55" s="101"/>
      <c r="D55" s="93"/>
      <c r="E55" s="93"/>
      <c r="F55" s="97"/>
      <c r="G55" s="97"/>
      <c r="H55" s="81" t="s">
        <v>155</v>
      </c>
      <c r="I55" s="81"/>
      <c r="J55" s="81" t="s">
        <v>156</v>
      </c>
      <c r="K55" s="81"/>
      <c r="L55" s="102"/>
      <c r="M55" s="102"/>
    </row>
    <row r="56" spans="2:13" ht="15" customHeight="1" x14ac:dyDescent="0.2">
      <c r="B56" s="101"/>
      <c r="C56" s="101"/>
      <c r="D56" s="93"/>
      <c r="E56" s="93"/>
      <c r="F56" s="97"/>
      <c r="G56" s="97"/>
      <c r="H56" s="81"/>
      <c r="I56" s="81"/>
      <c r="J56" s="81" t="s">
        <v>157</v>
      </c>
      <c r="K56" s="81"/>
      <c r="L56" s="102"/>
      <c r="M56" s="102"/>
    </row>
    <row r="57" spans="2:13" ht="15" customHeight="1" x14ac:dyDescent="0.2">
      <c r="B57" s="101"/>
      <c r="C57" s="101"/>
      <c r="D57" s="93"/>
      <c r="E57" s="93"/>
      <c r="F57" s="97"/>
      <c r="G57" s="97"/>
      <c r="H57" s="81" t="s">
        <v>158</v>
      </c>
      <c r="I57" s="81"/>
      <c r="J57" s="81" t="s">
        <v>159</v>
      </c>
      <c r="K57" s="81"/>
      <c r="L57" s="102"/>
      <c r="M57" s="102"/>
    </row>
    <row r="58" spans="2:13" ht="15" customHeight="1" x14ac:dyDescent="0.2">
      <c r="B58" s="101"/>
      <c r="C58" s="101"/>
      <c r="D58" s="93" t="s">
        <v>160</v>
      </c>
      <c r="E58" s="93"/>
      <c r="F58" s="97" t="s">
        <v>263</v>
      </c>
      <c r="G58" s="97"/>
      <c r="H58" s="81" t="s">
        <v>161</v>
      </c>
      <c r="I58" s="81"/>
      <c r="J58" s="81" t="s">
        <v>304</v>
      </c>
      <c r="K58" s="81"/>
      <c r="L58" s="102" t="s">
        <v>131</v>
      </c>
      <c r="M58" s="102"/>
    </row>
    <row r="59" spans="2:13" ht="15" customHeight="1" x14ac:dyDescent="0.2">
      <c r="B59" s="101"/>
      <c r="C59" s="101"/>
      <c r="D59" s="93"/>
      <c r="E59" s="93"/>
      <c r="F59" s="97"/>
      <c r="G59" s="97"/>
      <c r="H59" s="81" t="s">
        <v>162</v>
      </c>
      <c r="I59" s="81"/>
      <c r="J59" s="81" t="s">
        <v>163</v>
      </c>
      <c r="K59" s="81"/>
      <c r="L59" s="102"/>
      <c r="M59" s="102"/>
    </row>
    <row r="60" spans="2:13" ht="15" customHeight="1" x14ac:dyDescent="0.2">
      <c r="B60" s="101"/>
      <c r="C60" s="101"/>
      <c r="D60" s="93"/>
      <c r="E60" s="93"/>
      <c r="F60" s="97"/>
      <c r="G60" s="97"/>
      <c r="H60" s="81"/>
      <c r="I60" s="81"/>
      <c r="J60" s="81" t="s">
        <v>164</v>
      </c>
      <c r="K60" s="81"/>
      <c r="L60" s="102"/>
      <c r="M60" s="102"/>
    </row>
    <row r="61" spans="2:13" ht="15" customHeight="1" x14ac:dyDescent="0.2">
      <c r="B61" s="101"/>
      <c r="C61" s="101"/>
      <c r="D61" s="93"/>
      <c r="E61" s="93"/>
      <c r="F61" s="97"/>
      <c r="G61" s="97"/>
      <c r="H61" s="81" t="s">
        <v>165</v>
      </c>
      <c r="I61" s="81"/>
      <c r="J61" s="81" t="s">
        <v>305</v>
      </c>
      <c r="K61" s="81"/>
      <c r="L61" s="102"/>
      <c r="M61" s="102"/>
    </row>
    <row r="62" spans="2:13" ht="15" customHeight="1" x14ac:dyDescent="0.2">
      <c r="B62" s="101"/>
      <c r="C62" s="101"/>
      <c r="D62" s="93"/>
      <c r="E62" s="93"/>
      <c r="F62" s="97" t="s">
        <v>264</v>
      </c>
      <c r="G62" s="97"/>
      <c r="H62" s="81" t="s">
        <v>166</v>
      </c>
      <c r="I62" s="81"/>
      <c r="J62" s="81" t="s">
        <v>167</v>
      </c>
      <c r="K62" s="81"/>
      <c r="L62" s="102"/>
      <c r="M62" s="102"/>
    </row>
    <row r="63" spans="2:13" ht="15" customHeight="1" x14ac:dyDescent="0.2">
      <c r="B63" s="101"/>
      <c r="C63" s="101"/>
      <c r="D63" s="93"/>
      <c r="E63" s="93"/>
      <c r="F63" s="97"/>
      <c r="G63" s="97"/>
      <c r="H63" s="81"/>
      <c r="I63" s="81"/>
      <c r="J63" s="81" t="s">
        <v>168</v>
      </c>
      <c r="K63" s="81"/>
      <c r="L63" s="102"/>
      <c r="M63" s="102"/>
    </row>
    <row r="64" spans="2:13" ht="15" customHeight="1" x14ac:dyDescent="0.2">
      <c r="B64" s="101"/>
      <c r="C64" s="101"/>
      <c r="D64" s="93"/>
      <c r="E64" s="93"/>
      <c r="F64" s="97"/>
      <c r="G64" s="97"/>
      <c r="H64" s="81"/>
      <c r="I64" s="81"/>
      <c r="J64" s="81" t="s">
        <v>169</v>
      </c>
      <c r="K64" s="81"/>
      <c r="L64" s="102"/>
      <c r="M64" s="102"/>
    </row>
    <row r="65" spans="2:13" ht="15" customHeight="1" x14ac:dyDescent="0.2">
      <c r="B65" s="101"/>
      <c r="C65" s="101"/>
      <c r="D65" s="93"/>
      <c r="E65" s="93"/>
      <c r="F65" s="97"/>
      <c r="G65" s="97"/>
      <c r="H65" s="81" t="s">
        <v>170</v>
      </c>
      <c r="I65" s="81"/>
      <c r="J65" s="81" t="s">
        <v>171</v>
      </c>
      <c r="K65" s="81"/>
      <c r="L65" s="102"/>
      <c r="M65" s="102"/>
    </row>
    <row r="66" spans="2:13" ht="15" customHeight="1" x14ac:dyDescent="0.2">
      <c r="B66" s="101"/>
      <c r="C66" s="101"/>
      <c r="D66" s="93"/>
      <c r="E66" s="93"/>
      <c r="F66" s="97"/>
      <c r="G66" s="97"/>
      <c r="H66" s="81" t="s">
        <v>172</v>
      </c>
      <c r="I66" s="81"/>
      <c r="J66" s="81" t="s">
        <v>173</v>
      </c>
      <c r="K66" s="81"/>
      <c r="L66" s="102"/>
      <c r="M66" s="102"/>
    </row>
    <row r="67" spans="2:13" ht="15" customHeight="1" x14ac:dyDescent="0.2">
      <c r="B67" s="101"/>
      <c r="C67" s="101"/>
      <c r="D67" s="93"/>
      <c r="E67" s="93"/>
      <c r="F67" s="97"/>
      <c r="G67" s="97"/>
      <c r="H67" s="81" t="s">
        <v>174</v>
      </c>
      <c r="I67" s="81"/>
      <c r="J67" s="81" t="s">
        <v>175</v>
      </c>
      <c r="K67" s="81"/>
      <c r="L67" s="102"/>
      <c r="M67" s="102"/>
    </row>
    <row r="68" spans="2:13" ht="15" customHeight="1" x14ac:dyDescent="0.2">
      <c r="B68" s="101"/>
      <c r="C68" s="101"/>
      <c r="D68" s="93"/>
      <c r="E68" s="93"/>
      <c r="F68" s="97"/>
      <c r="G68" s="97"/>
      <c r="H68" s="81"/>
      <c r="I68" s="81"/>
      <c r="J68" s="81" t="s">
        <v>176</v>
      </c>
      <c r="K68" s="81"/>
      <c r="L68" s="102"/>
      <c r="M68" s="102"/>
    </row>
    <row r="69" spans="2:13" ht="15" customHeight="1" x14ac:dyDescent="0.2">
      <c r="B69" s="90" t="s">
        <v>193</v>
      </c>
      <c r="C69" s="90"/>
      <c r="D69" s="91" t="s">
        <v>177</v>
      </c>
      <c r="E69" s="91"/>
      <c r="F69" s="92" t="s">
        <v>265</v>
      </c>
      <c r="G69" s="92"/>
      <c r="H69" s="88" t="s">
        <v>178</v>
      </c>
      <c r="I69" s="88"/>
      <c r="J69" s="88" t="s">
        <v>179</v>
      </c>
      <c r="K69" s="88"/>
      <c r="L69" s="89" t="s">
        <v>132</v>
      </c>
      <c r="M69" s="89"/>
    </row>
    <row r="70" spans="2:13" ht="15" customHeight="1" x14ac:dyDescent="0.2">
      <c r="B70" s="90"/>
      <c r="C70" s="90"/>
      <c r="D70" s="91"/>
      <c r="E70" s="91"/>
      <c r="F70" s="92"/>
      <c r="G70" s="92"/>
      <c r="H70" s="88" t="s">
        <v>180</v>
      </c>
      <c r="I70" s="88"/>
      <c r="J70" s="88" t="s">
        <v>181</v>
      </c>
      <c r="K70" s="88"/>
      <c r="L70" s="89"/>
      <c r="M70" s="89"/>
    </row>
    <row r="71" spans="2:13" ht="15" customHeight="1" x14ac:dyDescent="0.2">
      <c r="B71" s="90"/>
      <c r="C71" s="90"/>
      <c r="D71" s="91"/>
      <c r="E71" s="91"/>
      <c r="F71" s="92"/>
      <c r="G71" s="92"/>
      <c r="H71" s="88"/>
      <c r="I71" s="88"/>
      <c r="J71" s="88" t="s">
        <v>182</v>
      </c>
      <c r="K71" s="88"/>
      <c r="L71" s="89"/>
      <c r="M71" s="89"/>
    </row>
    <row r="72" spans="2:13" ht="15" customHeight="1" x14ac:dyDescent="0.2">
      <c r="B72" s="90"/>
      <c r="C72" s="90"/>
      <c r="D72" s="91"/>
      <c r="E72" s="91"/>
      <c r="F72" s="92"/>
      <c r="G72" s="92"/>
      <c r="H72" s="88"/>
      <c r="I72" s="88"/>
      <c r="J72" s="88" t="s">
        <v>183</v>
      </c>
      <c r="K72" s="88"/>
      <c r="L72" s="89"/>
      <c r="M72" s="89"/>
    </row>
    <row r="73" spans="2:13" ht="15" customHeight="1" x14ac:dyDescent="0.2">
      <c r="B73" s="90"/>
      <c r="C73" s="90"/>
      <c r="D73" s="91"/>
      <c r="E73" s="91"/>
      <c r="F73" s="92" t="s">
        <v>266</v>
      </c>
      <c r="G73" s="92"/>
      <c r="H73" s="88" t="s">
        <v>184</v>
      </c>
      <c r="I73" s="88"/>
      <c r="J73" s="88" t="s">
        <v>185</v>
      </c>
      <c r="K73" s="88"/>
      <c r="L73" s="89" t="s">
        <v>133</v>
      </c>
      <c r="M73" s="89"/>
    </row>
    <row r="74" spans="2:13" ht="15" customHeight="1" x14ac:dyDescent="0.2">
      <c r="B74" s="90"/>
      <c r="C74" s="90"/>
      <c r="D74" s="91"/>
      <c r="E74" s="91"/>
      <c r="F74" s="92"/>
      <c r="G74" s="92"/>
      <c r="H74" s="88" t="s">
        <v>186</v>
      </c>
      <c r="I74" s="88"/>
      <c r="J74" s="88" t="s">
        <v>187</v>
      </c>
      <c r="K74" s="88"/>
      <c r="L74" s="89"/>
      <c r="M74" s="89"/>
    </row>
    <row r="75" spans="2:13" ht="15" customHeight="1" x14ac:dyDescent="0.2">
      <c r="B75" s="90"/>
      <c r="C75" s="90"/>
      <c r="D75" s="91"/>
      <c r="E75" s="91"/>
      <c r="F75" s="92"/>
      <c r="G75" s="92"/>
      <c r="H75" s="88"/>
      <c r="I75" s="88"/>
      <c r="J75" s="88" t="s">
        <v>306</v>
      </c>
      <c r="K75" s="88"/>
      <c r="L75" s="89"/>
      <c r="M75" s="89"/>
    </row>
    <row r="76" spans="2:13" ht="15" customHeight="1" x14ac:dyDescent="0.2">
      <c r="B76" s="90"/>
      <c r="C76" s="90"/>
      <c r="D76" s="91"/>
      <c r="E76" s="91"/>
      <c r="F76" s="92"/>
      <c r="G76" s="92"/>
      <c r="H76" s="88" t="s">
        <v>188</v>
      </c>
      <c r="I76" s="88"/>
      <c r="J76" s="88" t="s">
        <v>189</v>
      </c>
      <c r="K76" s="88"/>
      <c r="L76" s="89"/>
      <c r="M76" s="89"/>
    </row>
    <row r="77" spans="2:13" ht="15" customHeight="1" x14ac:dyDescent="0.2">
      <c r="B77" s="90"/>
      <c r="C77" s="90"/>
      <c r="D77" s="91"/>
      <c r="E77" s="91"/>
      <c r="F77" s="92"/>
      <c r="G77" s="92"/>
      <c r="H77" s="88"/>
      <c r="I77" s="88"/>
      <c r="J77" s="88" t="s">
        <v>190</v>
      </c>
      <c r="K77" s="88"/>
      <c r="L77" s="89"/>
      <c r="M77" s="89"/>
    </row>
    <row r="78" spans="2:13" ht="15" customHeight="1" x14ac:dyDescent="0.2">
      <c r="B78" s="90"/>
      <c r="C78" s="90"/>
      <c r="D78" s="91"/>
      <c r="E78" s="91"/>
      <c r="F78" s="92"/>
      <c r="G78" s="92"/>
      <c r="H78" s="88"/>
      <c r="I78" s="88"/>
      <c r="J78" s="88" t="s">
        <v>191</v>
      </c>
      <c r="K78" s="88"/>
      <c r="L78" s="89"/>
      <c r="M78" s="89"/>
    </row>
    <row r="81" spans="2:13" ht="60" customHeight="1" x14ac:dyDescent="0.2">
      <c r="B81" s="80" t="s">
        <v>1236</v>
      </c>
      <c r="C81" s="80"/>
      <c r="D81" s="80"/>
      <c r="E81" s="80"/>
      <c r="F81" s="80"/>
      <c r="G81" s="80"/>
      <c r="H81" s="80"/>
      <c r="I81" s="80"/>
      <c r="J81" s="80"/>
      <c r="K81" s="80"/>
      <c r="L81" s="80"/>
      <c r="M81" s="80"/>
    </row>
    <row r="83" spans="2:13" s="2" customFormat="1" ht="15" customHeight="1" x14ac:dyDescent="0.2">
      <c r="B83" s="82" t="s">
        <v>540</v>
      </c>
      <c r="C83" s="83"/>
      <c r="D83" s="83"/>
      <c r="E83" s="83"/>
      <c r="F83" s="83"/>
      <c r="G83" s="83"/>
      <c r="H83" s="83"/>
      <c r="I83" s="83"/>
      <c r="J83" s="83"/>
      <c r="K83" s="83"/>
      <c r="L83" s="83"/>
      <c r="M83" s="84"/>
    </row>
    <row r="84" spans="2:13" s="2" customFormat="1" ht="37.5" customHeight="1" x14ac:dyDescent="0.2">
      <c r="B84" s="85"/>
      <c r="C84" s="86"/>
      <c r="D84" s="86"/>
      <c r="E84" s="86"/>
      <c r="F84" s="86"/>
      <c r="G84" s="86"/>
      <c r="H84" s="86"/>
      <c r="I84" s="86"/>
      <c r="J84" s="86"/>
      <c r="K84" s="86"/>
      <c r="L84" s="86"/>
      <c r="M84" s="87"/>
    </row>
    <row r="85" spans="2:13" s="2" customFormat="1" ht="15" customHeight="1" x14ac:dyDescent="0.2"/>
    <row r="86" spans="2:13" s="2" customFormat="1" ht="15" customHeight="1" x14ac:dyDescent="0.2">
      <c r="B86" s="9" t="s">
        <v>295</v>
      </c>
      <c r="C86" s="10"/>
      <c r="D86" s="10"/>
      <c r="E86" s="10"/>
      <c r="F86" s="10"/>
      <c r="G86" s="10"/>
      <c r="H86" s="10"/>
      <c r="I86" s="10"/>
      <c r="J86" s="10"/>
      <c r="K86" s="10"/>
      <c r="L86" s="10"/>
      <c r="M86" s="11"/>
    </row>
    <row r="87" spans="2:13" s="2" customFormat="1" ht="15" customHeight="1" x14ac:dyDescent="0.2"/>
    <row r="88" spans="2:13" s="2" customFormat="1" ht="15" customHeight="1" x14ac:dyDescent="0.2">
      <c r="B88" s="82" t="s">
        <v>541</v>
      </c>
      <c r="C88" s="83"/>
      <c r="D88" s="83"/>
      <c r="E88" s="83"/>
      <c r="F88" s="83"/>
      <c r="G88" s="83"/>
      <c r="H88" s="83"/>
      <c r="I88" s="83"/>
      <c r="J88" s="83"/>
      <c r="K88" s="83"/>
      <c r="L88" s="83"/>
      <c r="M88" s="84"/>
    </row>
    <row r="89" spans="2:13" s="2" customFormat="1" ht="37.5" customHeight="1" x14ac:dyDescent="0.2">
      <c r="B89" s="85"/>
      <c r="C89" s="86"/>
      <c r="D89" s="86"/>
      <c r="E89" s="86"/>
      <c r="F89" s="86"/>
      <c r="G89" s="86"/>
      <c r="H89" s="86"/>
      <c r="I89" s="86"/>
      <c r="J89" s="86"/>
      <c r="K89" s="86"/>
      <c r="L89" s="86"/>
      <c r="M89" s="87"/>
    </row>
    <row r="91" spans="2:13" ht="30" customHeight="1" x14ac:dyDescent="0.2">
      <c r="B91" s="80" t="s">
        <v>1269</v>
      </c>
      <c r="C91" s="80"/>
      <c r="D91" s="80"/>
      <c r="E91" s="80"/>
      <c r="F91" s="80"/>
      <c r="G91" s="80"/>
      <c r="H91" s="80"/>
      <c r="I91" s="80"/>
      <c r="J91" s="80"/>
      <c r="K91" s="80"/>
      <c r="L91" s="80"/>
      <c r="M91" s="80"/>
    </row>
    <row r="92" spans="2:13" ht="15" customHeight="1" x14ac:dyDescent="0.2">
      <c r="B92" s="63" t="s">
        <v>1270</v>
      </c>
    </row>
    <row r="94" spans="2:13" ht="30" customHeight="1" x14ac:dyDescent="0.2">
      <c r="B94" s="80" t="s">
        <v>1271</v>
      </c>
      <c r="C94" s="80"/>
      <c r="D94" s="80"/>
      <c r="E94" s="80"/>
      <c r="F94" s="80"/>
      <c r="G94" s="80"/>
      <c r="H94" s="80"/>
      <c r="I94" s="80"/>
      <c r="J94" s="80"/>
      <c r="K94" s="80"/>
      <c r="L94" s="80"/>
      <c r="M94" s="80"/>
    </row>
    <row r="95" spans="2:13" ht="30" customHeight="1" x14ac:dyDescent="0.2">
      <c r="B95" s="80" t="s">
        <v>1242</v>
      </c>
      <c r="C95" s="80"/>
      <c r="D95" s="80"/>
      <c r="E95" s="80"/>
      <c r="F95" s="80"/>
      <c r="G95" s="80"/>
      <c r="H95" s="80"/>
      <c r="I95" s="80"/>
      <c r="J95" s="80"/>
      <c r="K95" s="80"/>
      <c r="L95" s="80"/>
      <c r="M95" s="80"/>
    </row>
    <row r="101" spans="3:13" ht="15" customHeight="1" x14ac:dyDescent="0.2">
      <c r="M101" s="64" t="s">
        <v>1469</v>
      </c>
    </row>
    <row r="102" spans="3:13" ht="15" customHeight="1" x14ac:dyDescent="0.2">
      <c r="C102" s="14"/>
    </row>
  </sheetData>
  <sheetProtection algorithmName="SHA-1" hashValue="XUIfAA7+LtakltvuNWOAeCc+iQE=" saltValue="Iv+V3MsJ3t7TT23ZeTdx9w==" spinCount="100000" sheet="1" objects="1" scenarios="1"/>
  <mergeCells count="90">
    <mergeCell ref="D29:M29"/>
    <mergeCell ref="B30:C30"/>
    <mergeCell ref="J74:K74"/>
    <mergeCell ref="J57:K57"/>
    <mergeCell ref="J58:K58"/>
    <mergeCell ref="J59:K59"/>
    <mergeCell ref="J60:K60"/>
    <mergeCell ref="B46:M46"/>
    <mergeCell ref="J52:K52"/>
    <mergeCell ref="J53:K53"/>
    <mergeCell ref="D30:M30"/>
    <mergeCell ref="B32:M32"/>
    <mergeCell ref="J49:K49"/>
    <mergeCell ref="J50:K50"/>
    <mergeCell ref="J54:K54"/>
    <mergeCell ref="J55:K55"/>
    <mergeCell ref="J77:K77"/>
    <mergeCell ref="B8:M8"/>
    <mergeCell ref="J64:K64"/>
    <mergeCell ref="J65:K65"/>
    <mergeCell ref="J66:K66"/>
    <mergeCell ref="J67:K67"/>
    <mergeCell ref="F49:G53"/>
    <mergeCell ref="F62:G68"/>
    <mergeCell ref="H65:I65"/>
    <mergeCell ref="H49:I50"/>
    <mergeCell ref="H51:I53"/>
    <mergeCell ref="H54:I54"/>
    <mergeCell ref="H55:I56"/>
    <mergeCell ref="J56:K56"/>
    <mergeCell ref="H57:I57"/>
    <mergeCell ref="B29:C29"/>
    <mergeCell ref="F73:G78"/>
    <mergeCell ref="H66:I66"/>
    <mergeCell ref="B2:M2"/>
    <mergeCell ref="B49:C68"/>
    <mergeCell ref="L49:M53"/>
    <mergeCell ref="L54:M57"/>
    <mergeCell ref="L58:M68"/>
    <mergeCell ref="B4:M4"/>
    <mergeCell ref="B19:M19"/>
    <mergeCell ref="B20:M20"/>
    <mergeCell ref="B21:M21"/>
    <mergeCell ref="B22:G22"/>
    <mergeCell ref="B24:M24"/>
    <mergeCell ref="B25:C25"/>
    <mergeCell ref="D25:M25"/>
    <mergeCell ref="J63:K63"/>
    <mergeCell ref="F69:G72"/>
    <mergeCell ref="D49:E57"/>
    <mergeCell ref="D58:E68"/>
    <mergeCell ref="J51:K51"/>
    <mergeCell ref="B42:M42"/>
    <mergeCell ref="B44:M44"/>
    <mergeCell ref="H58:I58"/>
    <mergeCell ref="H59:I60"/>
    <mergeCell ref="F54:G57"/>
    <mergeCell ref="F58:G61"/>
    <mergeCell ref="J76:K76"/>
    <mergeCell ref="B91:M91"/>
    <mergeCell ref="B94:M94"/>
    <mergeCell ref="B84:M84"/>
    <mergeCell ref="H67:I68"/>
    <mergeCell ref="H69:I69"/>
    <mergeCell ref="H70:I72"/>
    <mergeCell ref="H73:I73"/>
    <mergeCell ref="H74:I75"/>
    <mergeCell ref="H76:I78"/>
    <mergeCell ref="L69:M72"/>
    <mergeCell ref="L73:M78"/>
    <mergeCell ref="B81:M81"/>
    <mergeCell ref="B83:M83"/>
    <mergeCell ref="B69:C78"/>
    <mergeCell ref="D69:E78"/>
    <mergeCell ref="B40:M40"/>
    <mergeCell ref="B95:M95"/>
    <mergeCell ref="H61:I61"/>
    <mergeCell ref="H62:I64"/>
    <mergeCell ref="B88:M88"/>
    <mergeCell ref="B89:M89"/>
    <mergeCell ref="J61:K61"/>
    <mergeCell ref="J62:K62"/>
    <mergeCell ref="J78:K78"/>
    <mergeCell ref="J68:K68"/>
    <mergeCell ref="J69:K69"/>
    <mergeCell ref="J70:K70"/>
    <mergeCell ref="J71:K71"/>
    <mergeCell ref="J72:K72"/>
    <mergeCell ref="J73:K73"/>
    <mergeCell ref="J75:K75"/>
  </mergeCells>
  <dataValidations disablePrompts="1" count="1">
    <dataValidation type="list" allowBlank="1" showInputMessage="1" showErrorMessage="1" errorTitle="Errore" error="Una X è l'unico valore accettato" sqref="B34">
      <formula1>"X"</formula1>
    </dataValidation>
  </dataValidations>
  <hyperlinks>
    <hyperlink ref="B92" r:id="rId1"/>
  </hyperlinks>
  <pageMargins left="0.25" right="0.25"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76130" r:id="rId5" name="Option Button 2">
              <controlPr defaultSize="0" autoFill="0" autoLine="0" autoPict="0">
                <anchor moveWithCells="1">
                  <from>
                    <xdr:col>1</xdr:col>
                    <xdr:colOff>28575</xdr:colOff>
                    <xdr:row>36</xdr:row>
                    <xdr:rowOff>9525</xdr:rowOff>
                  </from>
                  <to>
                    <xdr:col>1</xdr:col>
                    <xdr:colOff>257175</xdr:colOff>
                    <xdr:row>37</xdr:row>
                    <xdr:rowOff>28575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4"/>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1451</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5"/>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1452</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6"/>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1453</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7"/>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1454</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8"/>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1455</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9"/>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1456</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0"/>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1457</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1"/>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1458</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2"/>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1459</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3"/>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1460</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filterMode="1"/>
  <dimension ref="B1:S84"/>
  <sheetViews>
    <sheetView showGridLines="0" workbookViewId="0">
      <selection activeCell="E79" sqref="E79"/>
    </sheetView>
  </sheetViews>
  <sheetFormatPr defaultRowHeight="15" customHeight="1" x14ac:dyDescent="0.2"/>
  <cols>
    <col min="1" max="1" width="1.42578125" style="17" customWidth="1"/>
    <col min="2" max="13" width="8.140625" style="17" customWidth="1"/>
    <col min="14" max="16" width="9.140625" style="17"/>
    <col min="17" max="17" width="9.140625" style="18" hidden="1" customWidth="1"/>
    <col min="18" max="18" width="21" style="18" hidden="1" customWidth="1"/>
    <col min="19" max="19" width="33.140625" style="18" hidden="1" customWidth="1"/>
    <col min="20" max="16384" width="9.140625" style="17"/>
  </cols>
  <sheetData>
    <row r="1" spans="2:19" ht="7.5" customHeight="1" x14ac:dyDescent="0.2"/>
    <row r="2" spans="2:19" ht="15" customHeight="1" x14ac:dyDescent="0.2">
      <c r="B2" s="110" t="s">
        <v>1177</v>
      </c>
      <c r="C2" s="111"/>
      <c r="D2" s="111"/>
      <c r="E2" s="111"/>
      <c r="F2" s="111"/>
      <c r="G2" s="111"/>
      <c r="H2" s="111"/>
      <c r="I2" s="111"/>
      <c r="J2" s="111"/>
      <c r="K2" s="111"/>
      <c r="L2" s="111"/>
      <c r="M2" s="112"/>
    </row>
    <row r="3" spans="2:19" ht="15" customHeight="1" x14ac:dyDescent="0.2">
      <c r="R3" s="18" t="e">
        <f ca="1">MID(MID(CELL("nomefile"),FIND("[",CELL("nomefile")),10000),1,FIND("]",MID(CELL("nomefile"),FIND("[",CELL("nomefile")),10000)))</f>
        <v>#VALUE!</v>
      </c>
    </row>
    <row r="4" spans="2:19" ht="15" customHeight="1" x14ac:dyDescent="0.25">
      <c r="B4" s="65" t="e">
        <f ca="1">UPPER(HYPERLINK($R$3&amp;"'"&amp;R4&amp;"'!A1",S4))</f>
        <v>#VALUE!</v>
      </c>
      <c r="R4" s="18" t="s">
        <v>1089</v>
      </c>
      <c r="S4" s="18" t="s">
        <v>1168</v>
      </c>
    </row>
    <row r="5" spans="2:19" ht="15" customHeight="1" x14ac:dyDescent="0.25">
      <c r="B5" s="65" t="e">
        <f t="shared" ref="B5:B68" ca="1" si="0">UPPER(HYPERLINK($R$3&amp;"'"&amp;R5&amp;"'!A1",S5))</f>
        <v>#VALUE!</v>
      </c>
      <c r="R5" s="18" t="s">
        <v>1090</v>
      </c>
      <c r="S5" s="18" t="s">
        <v>1169</v>
      </c>
    </row>
    <row r="6" spans="2:19" ht="15" customHeight="1" x14ac:dyDescent="0.25">
      <c r="B6" s="65" t="e">
        <f t="shared" ca="1" si="0"/>
        <v>#VALUE!</v>
      </c>
      <c r="R6" s="18" t="s">
        <v>1091</v>
      </c>
      <c r="S6" s="18" t="s">
        <v>1170</v>
      </c>
    </row>
    <row r="7" spans="2:19" ht="15" customHeight="1" x14ac:dyDescent="0.25">
      <c r="B7" s="65" t="e">
        <f t="shared" ca="1" si="0"/>
        <v>#VALUE!</v>
      </c>
      <c r="R7" s="18" t="s">
        <v>1092</v>
      </c>
      <c r="S7" s="18" t="s">
        <v>1092</v>
      </c>
    </row>
    <row r="8" spans="2:19" ht="15" customHeight="1" x14ac:dyDescent="0.25">
      <c r="B8" s="65" t="e">
        <f t="shared" ca="1" si="0"/>
        <v>#VALUE!</v>
      </c>
      <c r="R8" s="18" t="s">
        <v>1093</v>
      </c>
      <c r="S8" s="18" t="s">
        <v>1093</v>
      </c>
    </row>
    <row r="9" spans="2:19" ht="15" customHeight="1" x14ac:dyDescent="0.25">
      <c r="B9" s="65" t="e">
        <f t="shared" ca="1" si="0"/>
        <v>#VALUE!</v>
      </c>
      <c r="R9" s="18" t="s">
        <v>1094</v>
      </c>
      <c r="S9" s="18" t="s">
        <v>1094</v>
      </c>
    </row>
    <row r="10" spans="2:19" ht="15" customHeight="1" x14ac:dyDescent="0.25">
      <c r="B10" s="65" t="e">
        <f t="shared" ca="1" si="0"/>
        <v>#VALUE!</v>
      </c>
      <c r="R10" s="18" t="s">
        <v>1096</v>
      </c>
      <c r="S10" s="18" t="s">
        <v>1096</v>
      </c>
    </row>
    <row r="11" spans="2:19" ht="15" customHeight="1" x14ac:dyDescent="0.25">
      <c r="B11" s="65" t="e">
        <f t="shared" ca="1" si="0"/>
        <v>#VALUE!</v>
      </c>
      <c r="R11" s="18" t="s">
        <v>1097</v>
      </c>
      <c r="S11" s="18" t="s">
        <v>285</v>
      </c>
    </row>
    <row r="12" spans="2:19" ht="15" customHeight="1" x14ac:dyDescent="0.25">
      <c r="B12" s="65" t="e">
        <f t="shared" ca="1" si="0"/>
        <v>#VALUE!</v>
      </c>
      <c r="R12" s="18" t="s">
        <v>1098</v>
      </c>
      <c r="S12" s="18" t="s">
        <v>1098</v>
      </c>
    </row>
    <row r="13" spans="2:19" customFormat="1" ht="15" hidden="1" customHeight="1" x14ac:dyDescent="0.25">
      <c r="B13" s="13" t="e">
        <f t="shared" ca="1" si="0"/>
        <v>#VALUE!</v>
      </c>
      <c r="Q13" s="18" t="b">
        <f ca="1">IF(INDIRECT(ADDRESS(8,2,,,R13))="",TRUE,FALSE)</f>
        <v>0</v>
      </c>
      <c r="R13" s="18" t="s">
        <v>1099</v>
      </c>
      <c r="S13" s="18" t="s">
        <v>145</v>
      </c>
    </row>
    <row r="14" spans="2:19" customFormat="1" ht="15" hidden="1" customHeight="1" x14ac:dyDescent="0.25">
      <c r="B14" s="13" t="e">
        <f t="shared" ca="1" si="0"/>
        <v>#VALUE!</v>
      </c>
      <c r="Q14" s="18" t="b">
        <f t="shared" ref="Q14:Q34" ca="1" si="1">IF(INDIRECT(ADDRESS(8,2,,,R14))="",TRUE,FALSE)</f>
        <v>0</v>
      </c>
      <c r="R14" s="18" t="s">
        <v>1100</v>
      </c>
      <c r="S14" s="18" t="s">
        <v>262</v>
      </c>
    </row>
    <row r="15" spans="2:19" customFormat="1" ht="15" hidden="1" customHeight="1" x14ac:dyDescent="0.25">
      <c r="B15" s="13" t="e">
        <f t="shared" ca="1" si="0"/>
        <v>#VALUE!</v>
      </c>
      <c r="Q15" s="18" t="b">
        <f t="shared" ca="1" si="1"/>
        <v>0</v>
      </c>
      <c r="R15" s="18" t="s">
        <v>1101</v>
      </c>
      <c r="S15" s="18" t="s">
        <v>263</v>
      </c>
    </row>
    <row r="16" spans="2:19" customFormat="1" ht="15" hidden="1" customHeight="1" x14ac:dyDescent="0.25">
      <c r="B16" s="13" t="e">
        <f t="shared" ca="1" si="0"/>
        <v>#VALUE!</v>
      </c>
      <c r="Q16" s="18" t="b">
        <f t="shared" ca="1" si="1"/>
        <v>0</v>
      </c>
      <c r="R16" s="18" t="s">
        <v>1102</v>
      </c>
      <c r="S16" s="18" t="s">
        <v>264</v>
      </c>
    </row>
    <row r="17" spans="2:19" customFormat="1" ht="15" hidden="1" customHeight="1" x14ac:dyDescent="0.25">
      <c r="B17" s="13" t="e">
        <f t="shared" ca="1" si="0"/>
        <v>#VALUE!</v>
      </c>
      <c r="Q17" s="18" t="b">
        <f t="shared" ca="1" si="1"/>
        <v>1</v>
      </c>
      <c r="R17" s="18" t="s">
        <v>1103</v>
      </c>
      <c r="S17" s="18" t="s">
        <v>265</v>
      </c>
    </row>
    <row r="18" spans="2:19" customFormat="1" ht="15" hidden="1" customHeight="1" x14ac:dyDescent="0.25">
      <c r="B18" s="13" t="e">
        <f t="shared" ca="1" si="0"/>
        <v>#VALUE!</v>
      </c>
      <c r="Q18" s="18" t="b">
        <f t="shared" ca="1" si="1"/>
        <v>1</v>
      </c>
      <c r="R18" s="18" t="s">
        <v>1104</v>
      </c>
      <c r="S18" s="18" t="s">
        <v>266</v>
      </c>
    </row>
    <row r="19" spans="2:19" customFormat="1" ht="15" hidden="1" customHeight="1" x14ac:dyDescent="0.25">
      <c r="B19" s="13" t="e">
        <f t="shared" ca="1" si="0"/>
        <v>#VALUE!</v>
      </c>
      <c r="Q19" s="18" t="b">
        <f t="shared" ca="1" si="1"/>
        <v>1</v>
      </c>
      <c r="R19" s="18" t="s">
        <v>1105</v>
      </c>
      <c r="S19" s="18" t="s">
        <v>267</v>
      </c>
    </row>
    <row r="20" spans="2:19" customFormat="1" ht="15" hidden="1" customHeight="1" x14ac:dyDescent="0.25">
      <c r="B20" s="13" t="e">
        <f t="shared" ca="1" si="0"/>
        <v>#VALUE!</v>
      </c>
      <c r="Q20" s="18" t="b">
        <f t="shared" ca="1" si="1"/>
        <v>1</v>
      </c>
      <c r="R20" s="18" t="s">
        <v>1106</v>
      </c>
      <c r="S20" s="18" t="s">
        <v>268</v>
      </c>
    </row>
    <row r="21" spans="2:19" customFormat="1" ht="15" hidden="1" customHeight="1" x14ac:dyDescent="0.25">
      <c r="B21" s="13" t="e">
        <f t="shared" ca="1" si="0"/>
        <v>#VALUE!</v>
      </c>
      <c r="Q21" s="18" t="b">
        <f t="shared" ca="1" si="1"/>
        <v>1</v>
      </c>
      <c r="R21" s="18" t="s">
        <v>1107</v>
      </c>
      <c r="S21" s="18" t="s">
        <v>269</v>
      </c>
    </row>
    <row r="22" spans="2:19" customFormat="1" ht="15" hidden="1" customHeight="1" x14ac:dyDescent="0.25">
      <c r="B22" s="13" t="e">
        <f t="shared" ca="1" si="0"/>
        <v>#VALUE!</v>
      </c>
      <c r="Q22" s="18" t="b">
        <f t="shared" ca="1" si="1"/>
        <v>1</v>
      </c>
      <c r="R22" s="18" t="s">
        <v>1108</v>
      </c>
      <c r="S22" s="18" t="s">
        <v>270</v>
      </c>
    </row>
    <row r="23" spans="2:19" customFormat="1" ht="15" hidden="1" customHeight="1" x14ac:dyDescent="0.25">
      <c r="B23" s="13" t="e">
        <f t="shared" ca="1" si="0"/>
        <v>#VALUE!</v>
      </c>
      <c r="Q23" s="18" t="b">
        <f t="shared" ca="1" si="1"/>
        <v>1</v>
      </c>
      <c r="R23" s="18" t="s">
        <v>1109</v>
      </c>
      <c r="S23" s="18" t="s">
        <v>271</v>
      </c>
    </row>
    <row r="24" spans="2:19" customFormat="1" ht="15" hidden="1" customHeight="1" x14ac:dyDescent="0.25">
      <c r="B24" s="13" t="e">
        <f t="shared" ca="1" si="0"/>
        <v>#VALUE!</v>
      </c>
      <c r="Q24" s="18" t="b">
        <f t="shared" ca="1" si="1"/>
        <v>1</v>
      </c>
      <c r="R24" s="18" t="s">
        <v>1110</v>
      </c>
      <c r="S24" s="18" t="s">
        <v>272</v>
      </c>
    </row>
    <row r="25" spans="2:19" customFormat="1" ht="15" hidden="1" customHeight="1" x14ac:dyDescent="0.25">
      <c r="B25" s="13" t="e">
        <f t="shared" ca="1" si="0"/>
        <v>#VALUE!</v>
      </c>
      <c r="Q25" s="18" t="b">
        <f t="shared" ca="1" si="1"/>
        <v>1</v>
      </c>
      <c r="R25" s="18" t="s">
        <v>1111</v>
      </c>
      <c r="S25" s="18" t="s">
        <v>273</v>
      </c>
    </row>
    <row r="26" spans="2:19" customFormat="1" ht="15" hidden="1" customHeight="1" x14ac:dyDescent="0.25">
      <c r="B26" s="13" t="e">
        <f t="shared" ca="1" si="0"/>
        <v>#VALUE!</v>
      </c>
      <c r="Q26" s="18" t="b">
        <f t="shared" ca="1" si="1"/>
        <v>1</v>
      </c>
      <c r="R26" s="18" t="s">
        <v>1112</v>
      </c>
      <c r="S26" s="18" t="s">
        <v>274</v>
      </c>
    </row>
    <row r="27" spans="2:19" customFormat="1" ht="15" hidden="1" customHeight="1" x14ac:dyDescent="0.25">
      <c r="B27" s="13" t="e">
        <f t="shared" ca="1" si="0"/>
        <v>#VALUE!</v>
      </c>
      <c r="Q27" s="18" t="b">
        <f t="shared" ca="1" si="1"/>
        <v>1</v>
      </c>
      <c r="R27" s="18" t="s">
        <v>1113</v>
      </c>
      <c r="S27" s="18" t="s">
        <v>275</v>
      </c>
    </row>
    <row r="28" spans="2:19" customFormat="1" ht="15" hidden="1" customHeight="1" x14ac:dyDescent="0.25">
      <c r="B28" s="13" t="e">
        <f t="shared" ca="1" si="0"/>
        <v>#VALUE!</v>
      </c>
      <c r="Q28" s="18" t="b">
        <f t="shared" ca="1" si="1"/>
        <v>1</v>
      </c>
      <c r="R28" s="18" t="s">
        <v>1114</v>
      </c>
      <c r="S28" s="18" t="s">
        <v>276</v>
      </c>
    </row>
    <row r="29" spans="2:19" customFormat="1" ht="15" hidden="1" customHeight="1" x14ac:dyDescent="0.25">
      <c r="B29" s="13" t="e">
        <f t="shared" ca="1" si="0"/>
        <v>#VALUE!</v>
      </c>
      <c r="Q29" s="18" t="b">
        <f t="shared" ca="1" si="1"/>
        <v>1</v>
      </c>
      <c r="R29" s="18" t="s">
        <v>1115</v>
      </c>
      <c r="S29" s="18" t="s">
        <v>277</v>
      </c>
    </row>
    <row r="30" spans="2:19" customFormat="1" ht="15" hidden="1" customHeight="1" x14ac:dyDescent="0.25">
      <c r="B30" s="13" t="e">
        <f t="shared" ca="1" si="0"/>
        <v>#VALUE!</v>
      </c>
      <c r="Q30" s="18" t="b">
        <f t="shared" ca="1" si="1"/>
        <v>1</v>
      </c>
      <c r="R30" s="18" t="s">
        <v>1116</v>
      </c>
      <c r="S30" s="18" t="s">
        <v>278</v>
      </c>
    </row>
    <row r="31" spans="2:19" customFormat="1" ht="15" hidden="1" customHeight="1" x14ac:dyDescent="0.25">
      <c r="B31" s="13" t="e">
        <f t="shared" ca="1" si="0"/>
        <v>#VALUE!</v>
      </c>
      <c r="Q31" s="18" t="b">
        <f t="shared" ca="1" si="1"/>
        <v>1</v>
      </c>
      <c r="R31" s="18" t="s">
        <v>1117</v>
      </c>
      <c r="S31" s="18" t="s">
        <v>279</v>
      </c>
    </row>
    <row r="32" spans="2:19" customFormat="1" ht="15" hidden="1" customHeight="1" x14ac:dyDescent="0.25">
      <c r="B32" s="13" t="e">
        <f t="shared" ca="1" si="0"/>
        <v>#VALUE!</v>
      </c>
      <c r="Q32" s="18" t="b">
        <f t="shared" ca="1" si="1"/>
        <v>1</v>
      </c>
      <c r="R32" s="18" t="s">
        <v>1118</v>
      </c>
      <c r="S32" s="18" t="s">
        <v>280</v>
      </c>
    </row>
    <row r="33" spans="2:19" customFormat="1" ht="15" hidden="1" customHeight="1" x14ac:dyDescent="0.25">
      <c r="B33" s="13" t="e">
        <f t="shared" ca="1" si="0"/>
        <v>#VALUE!</v>
      </c>
      <c r="Q33" s="18" t="b">
        <f t="shared" ca="1" si="1"/>
        <v>1</v>
      </c>
      <c r="R33" s="18" t="s">
        <v>1119</v>
      </c>
      <c r="S33" s="18" t="s">
        <v>281</v>
      </c>
    </row>
    <row r="34" spans="2:19" customFormat="1" ht="15" hidden="1" customHeight="1" x14ac:dyDescent="0.25">
      <c r="B34" s="13" t="e">
        <f t="shared" ca="1" si="0"/>
        <v>#VALUE!</v>
      </c>
      <c r="Q34" s="18" t="b">
        <f t="shared" ca="1" si="1"/>
        <v>1</v>
      </c>
      <c r="R34" s="18" t="s">
        <v>1120</v>
      </c>
      <c r="S34" s="18" t="s">
        <v>282</v>
      </c>
    </row>
    <row r="35" spans="2:19" customFormat="1" ht="15" hidden="1" customHeight="1" x14ac:dyDescent="0.25">
      <c r="B35" s="13" t="e">
        <f t="shared" ca="1" si="0"/>
        <v>#VALUE!</v>
      </c>
      <c r="Q35" s="18" t="b">
        <f ca="1">IF(INDIRECT(ADDRESS(9,2,,,R35))="",TRUE,FALSE)</f>
        <v>0</v>
      </c>
      <c r="R35" s="18" t="s">
        <v>471</v>
      </c>
      <c r="S35" s="18" t="s">
        <v>1128</v>
      </c>
    </row>
    <row r="36" spans="2:19" customFormat="1" ht="15" hidden="1" customHeight="1" x14ac:dyDescent="0.25">
      <c r="B36" s="13" t="e">
        <f t="shared" ca="1" si="0"/>
        <v>#VALUE!</v>
      </c>
      <c r="Q36" s="18" t="b">
        <f t="shared" ref="Q36:Q74" ca="1" si="2">IF(INDIRECT(ADDRESS(9,2,,,R36))="",TRUE,FALSE)</f>
        <v>0</v>
      </c>
      <c r="R36" s="18" t="s">
        <v>472</v>
      </c>
      <c r="S36" s="18" t="s">
        <v>1129</v>
      </c>
    </row>
    <row r="37" spans="2:19" customFormat="1" ht="15" hidden="1" customHeight="1" x14ac:dyDescent="0.25">
      <c r="B37" s="13" t="e">
        <f t="shared" ca="1" si="0"/>
        <v>#VALUE!</v>
      </c>
      <c r="Q37" s="18" t="b">
        <f t="shared" ca="1" si="2"/>
        <v>0</v>
      </c>
      <c r="R37" s="18" t="s">
        <v>473</v>
      </c>
      <c r="S37" s="18" t="s">
        <v>1130</v>
      </c>
    </row>
    <row r="38" spans="2:19" customFormat="1" ht="15" hidden="1" customHeight="1" x14ac:dyDescent="0.25">
      <c r="B38" s="13" t="e">
        <f t="shared" ca="1" si="0"/>
        <v>#VALUE!</v>
      </c>
      <c r="Q38" s="18" t="b">
        <f t="shared" ca="1" si="2"/>
        <v>0</v>
      </c>
      <c r="R38" s="18" t="s">
        <v>474</v>
      </c>
      <c r="S38" s="18" t="s">
        <v>1131</v>
      </c>
    </row>
    <row r="39" spans="2:19" customFormat="1" ht="15" hidden="1" customHeight="1" x14ac:dyDescent="0.25">
      <c r="B39" s="13" t="e">
        <f t="shared" ca="1" si="0"/>
        <v>#VALUE!</v>
      </c>
      <c r="Q39" s="18" t="b">
        <f t="shared" ca="1" si="2"/>
        <v>0</v>
      </c>
      <c r="R39" s="18" t="s">
        <v>475</v>
      </c>
      <c r="S39" s="18" t="s">
        <v>1132</v>
      </c>
    </row>
    <row r="40" spans="2:19" customFormat="1" ht="15" hidden="1" customHeight="1" x14ac:dyDescent="0.25">
      <c r="B40" s="13" t="e">
        <f t="shared" ca="1" si="0"/>
        <v>#VALUE!</v>
      </c>
      <c r="Q40" s="18" t="b">
        <f t="shared" ca="1" si="2"/>
        <v>0</v>
      </c>
      <c r="R40" s="18" t="s">
        <v>476</v>
      </c>
      <c r="S40" s="18" t="s">
        <v>1133</v>
      </c>
    </row>
    <row r="41" spans="2:19" customFormat="1" ht="15" hidden="1" customHeight="1" x14ac:dyDescent="0.25">
      <c r="B41" s="13" t="e">
        <f t="shared" ca="1" si="0"/>
        <v>#VALUE!</v>
      </c>
      <c r="Q41" s="18" t="b">
        <f t="shared" ca="1" si="2"/>
        <v>0</v>
      </c>
      <c r="R41" s="18" t="s">
        <v>477</v>
      </c>
      <c r="S41" s="18" t="s">
        <v>1134</v>
      </c>
    </row>
    <row r="42" spans="2:19" customFormat="1" ht="15" hidden="1" customHeight="1" x14ac:dyDescent="0.25">
      <c r="B42" s="13" t="e">
        <f t="shared" ca="1" si="0"/>
        <v>#VALUE!</v>
      </c>
      <c r="Q42" s="18" t="b">
        <f t="shared" ca="1" si="2"/>
        <v>0</v>
      </c>
      <c r="R42" s="18" t="s">
        <v>478</v>
      </c>
      <c r="S42" s="18" t="s">
        <v>1135</v>
      </c>
    </row>
    <row r="43" spans="2:19" customFormat="1" ht="15" hidden="1" customHeight="1" x14ac:dyDescent="0.25">
      <c r="B43" s="13" t="e">
        <f t="shared" ca="1" si="0"/>
        <v>#VALUE!</v>
      </c>
      <c r="Q43" s="18" t="b">
        <f t="shared" ca="1" si="2"/>
        <v>0</v>
      </c>
      <c r="R43" s="18" t="s">
        <v>479</v>
      </c>
      <c r="S43" s="18" t="s">
        <v>1136</v>
      </c>
    </row>
    <row r="44" spans="2:19" customFormat="1" ht="15" hidden="1" customHeight="1" x14ac:dyDescent="0.25">
      <c r="B44" s="13" t="e">
        <f t="shared" ca="1" si="0"/>
        <v>#VALUE!</v>
      </c>
      <c r="Q44" s="18" t="b">
        <f t="shared" ca="1" si="2"/>
        <v>0</v>
      </c>
      <c r="R44" s="18" t="s">
        <v>480</v>
      </c>
      <c r="S44" s="18" t="s">
        <v>1137</v>
      </c>
    </row>
    <row r="45" spans="2:19" customFormat="1" ht="15" hidden="1" customHeight="1" x14ac:dyDescent="0.25">
      <c r="B45" s="13" t="e">
        <f t="shared" ca="1" si="0"/>
        <v>#VALUE!</v>
      </c>
      <c r="Q45" s="18" t="b">
        <f t="shared" ca="1" si="2"/>
        <v>0</v>
      </c>
      <c r="R45" s="18" t="s">
        <v>481</v>
      </c>
      <c r="S45" s="18" t="s">
        <v>1138</v>
      </c>
    </row>
    <row r="46" spans="2:19" customFormat="1" ht="15" hidden="1" customHeight="1" x14ac:dyDescent="0.25">
      <c r="B46" s="13" t="e">
        <f t="shared" ca="1" si="0"/>
        <v>#VALUE!</v>
      </c>
      <c r="Q46" s="18" t="b">
        <f t="shared" ca="1" si="2"/>
        <v>0</v>
      </c>
      <c r="R46" s="18" t="s">
        <v>482</v>
      </c>
      <c r="S46" s="18" t="s">
        <v>1139</v>
      </c>
    </row>
    <row r="47" spans="2:19" customFormat="1" ht="15" hidden="1" customHeight="1" x14ac:dyDescent="0.25">
      <c r="B47" s="13" t="e">
        <f t="shared" ca="1" si="0"/>
        <v>#VALUE!</v>
      </c>
      <c r="Q47" s="18" t="b">
        <f t="shared" ca="1" si="2"/>
        <v>0</v>
      </c>
      <c r="R47" s="18" t="s">
        <v>483</v>
      </c>
      <c r="S47" s="18" t="s">
        <v>1140</v>
      </c>
    </row>
    <row r="48" spans="2:19" customFormat="1" ht="15" hidden="1" customHeight="1" x14ac:dyDescent="0.25">
      <c r="B48" s="13" t="e">
        <f t="shared" ca="1" si="0"/>
        <v>#VALUE!</v>
      </c>
      <c r="Q48" s="18" t="b">
        <f t="shared" ca="1" si="2"/>
        <v>0</v>
      </c>
      <c r="R48" s="18" t="s">
        <v>484</v>
      </c>
      <c r="S48" s="18" t="s">
        <v>1141</v>
      </c>
    </row>
    <row r="49" spans="2:19" customFormat="1" ht="15" hidden="1" customHeight="1" x14ac:dyDescent="0.25">
      <c r="B49" s="13" t="e">
        <f t="shared" ca="1" si="0"/>
        <v>#VALUE!</v>
      </c>
      <c r="Q49" s="18" t="b">
        <f t="shared" ca="1" si="2"/>
        <v>0</v>
      </c>
      <c r="R49" s="18" t="s">
        <v>485</v>
      </c>
      <c r="S49" s="18" t="s">
        <v>1142</v>
      </c>
    </row>
    <row r="50" spans="2:19" customFormat="1" ht="15" hidden="1" customHeight="1" x14ac:dyDescent="0.25">
      <c r="B50" s="13" t="e">
        <f t="shared" ca="1" si="0"/>
        <v>#VALUE!</v>
      </c>
      <c r="Q50" s="18" t="b">
        <f t="shared" ca="1" si="2"/>
        <v>0</v>
      </c>
      <c r="R50" s="18" t="s">
        <v>486</v>
      </c>
      <c r="S50" s="18" t="s">
        <v>1143</v>
      </c>
    </row>
    <row r="51" spans="2:19" customFormat="1" ht="15" hidden="1" customHeight="1" x14ac:dyDescent="0.25">
      <c r="B51" s="13" t="e">
        <f t="shared" ca="1" si="0"/>
        <v>#VALUE!</v>
      </c>
      <c r="Q51" s="18" t="b">
        <f t="shared" ca="1" si="2"/>
        <v>0</v>
      </c>
      <c r="R51" s="18" t="s">
        <v>487</v>
      </c>
      <c r="S51" s="18" t="s">
        <v>1144</v>
      </c>
    </row>
    <row r="52" spans="2:19" customFormat="1" ht="15" hidden="1" customHeight="1" x14ac:dyDescent="0.25">
      <c r="B52" s="13" t="e">
        <f t="shared" ca="1" si="0"/>
        <v>#VALUE!</v>
      </c>
      <c r="Q52" s="18" t="b">
        <f t="shared" ca="1" si="2"/>
        <v>0</v>
      </c>
      <c r="R52" s="18" t="s">
        <v>488</v>
      </c>
      <c r="S52" s="18" t="s">
        <v>1145</v>
      </c>
    </row>
    <row r="53" spans="2:19" customFormat="1" ht="15" hidden="1" customHeight="1" x14ac:dyDescent="0.25">
      <c r="B53" s="13" t="e">
        <f t="shared" ca="1" si="0"/>
        <v>#VALUE!</v>
      </c>
      <c r="Q53" s="18" t="b">
        <f t="shared" ca="1" si="2"/>
        <v>0</v>
      </c>
      <c r="R53" s="18" t="s">
        <v>489</v>
      </c>
      <c r="S53" s="18" t="s">
        <v>1146</v>
      </c>
    </row>
    <row r="54" spans="2:19" customFormat="1" ht="15" hidden="1" customHeight="1" x14ac:dyDescent="0.25">
      <c r="B54" s="13" t="e">
        <f t="shared" ca="1" si="0"/>
        <v>#VALUE!</v>
      </c>
      <c r="Q54" s="18" t="b">
        <f t="shared" ca="1" si="2"/>
        <v>0</v>
      </c>
      <c r="R54" s="18" t="s">
        <v>490</v>
      </c>
      <c r="S54" s="18" t="s">
        <v>1147</v>
      </c>
    </row>
    <row r="55" spans="2:19" customFormat="1" ht="15" hidden="1" customHeight="1" x14ac:dyDescent="0.25">
      <c r="B55" s="13" t="e">
        <f t="shared" ca="1" si="0"/>
        <v>#VALUE!</v>
      </c>
      <c r="Q55" s="18" t="b">
        <f t="shared" ca="1" si="2"/>
        <v>0</v>
      </c>
      <c r="R55" s="18" t="s">
        <v>491</v>
      </c>
      <c r="S55" s="18" t="s">
        <v>1148</v>
      </c>
    </row>
    <row r="56" spans="2:19" customFormat="1" ht="15" hidden="1" customHeight="1" x14ac:dyDescent="0.25">
      <c r="B56" s="13" t="e">
        <f t="shared" ca="1" si="0"/>
        <v>#VALUE!</v>
      </c>
      <c r="Q56" s="18" t="b">
        <f t="shared" ca="1" si="2"/>
        <v>1</v>
      </c>
      <c r="R56" s="18" t="s">
        <v>492</v>
      </c>
      <c r="S56" s="18" t="s">
        <v>1149</v>
      </c>
    </row>
    <row r="57" spans="2:19" customFormat="1" ht="15" hidden="1" customHeight="1" x14ac:dyDescent="0.25">
      <c r="B57" s="13" t="e">
        <f t="shared" ca="1" si="0"/>
        <v>#VALUE!</v>
      </c>
      <c r="Q57" s="18" t="b">
        <f t="shared" ca="1" si="2"/>
        <v>1</v>
      </c>
      <c r="R57" s="18" t="s">
        <v>493</v>
      </c>
      <c r="S57" s="18" t="s">
        <v>1150</v>
      </c>
    </row>
    <row r="58" spans="2:19" customFormat="1" ht="15" hidden="1" customHeight="1" x14ac:dyDescent="0.25">
      <c r="B58" s="13" t="e">
        <f t="shared" ca="1" si="0"/>
        <v>#VALUE!</v>
      </c>
      <c r="Q58" s="18" t="b">
        <f t="shared" ca="1" si="2"/>
        <v>1</v>
      </c>
      <c r="R58" s="18" t="s">
        <v>494</v>
      </c>
      <c r="S58" s="18" t="s">
        <v>1151</v>
      </c>
    </row>
    <row r="59" spans="2:19" customFormat="1" ht="15" hidden="1" customHeight="1" x14ac:dyDescent="0.25">
      <c r="B59" s="13" t="e">
        <f t="shared" ca="1" si="0"/>
        <v>#VALUE!</v>
      </c>
      <c r="Q59" s="18" t="b">
        <f t="shared" ca="1" si="2"/>
        <v>1</v>
      </c>
      <c r="R59" s="18" t="s">
        <v>495</v>
      </c>
      <c r="S59" s="18" t="s">
        <v>1152</v>
      </c>
    </row>
    <row r="60" spans="2:19" customFormat="1" ht="15" hidden="1" customHeight="1" x14ac:dyDescent="0.25">
      <c r="B60" s="13" t="e">
        <f t="shared" ca="1" si="0"/>
        <v>#VALUE!</v>
      </c>
      <c r="Q60" s="18" t="b">
        <f t="shared" ca="1" si="2"/>
        <v>1</v>
      </c>
      <c r="R60" s="18" t="s">
        <v>496</v>
      </c>
      <c r="S60" s="18" t="s">
        <v>1153</v>
      </c>
    </row>
    <row r="61" spans="2:19" customFormat="1" ht="15" hidden="1" customHeight="1" x14ac:dyDescent="0.25">
      <c r="B61" s="13" t="e">
        <f t="shared" ca="1" si="0"/>
        <v>#VALUE!</v>
      </c>
      <c r="Q61" s="18" t="b">
        <f t="shared" ca="1" si="2"/>
        <v>1</v>
      </c>
      <c r="R61" s="18" t="s">
        <v>497</v>
      </c>
      <c r="S61" s="18" t="s">
        <v>1154</v>
      </c>
    </row>
    <row r="62" spans="2:19" customFormat="1" ht="15" hidden="1" customHeight="1" x14ac:dyDescent="0.25">
      <c r="B62" s="13" t="e">
        <f t="shared" ca="1" si="0"/>
        <v>#VALUE!</v>
      </c>
      <c r="Q62" s="18" t="b">
        <f t="shared" ca="1" si="2"/>
        <v>1</v>
      </c>
      <c r="R62" s="18" t="s">
        <v>498</v>
      </c>
      <c r="S62" s="18" t="s">
        <v>1155</v>
      </c>
    </row>
    <row r="63" spans="2:19" customFormat="1" ht="15" hidden="1" customHeight="1" x14ac:dyDescent="0.25">
      <c r="B63" s="13" t="e">
        <f t="shared" ca="1" si="0"/>
        <v>#VALUE!</v>
      </c>
      <c r="Q63" s="18" t="b">
        <f t="shared" ca="1" si="2"/>
        <v>1</v>
      </c>
      <c r="R63" s="18" t="s">
        <v>499</v>
      </c>
      <c r="S63" s="18" t="s">
        <v>1156</v>
      </c>
    </row>
    <row r="64" spans="2:19" customFormat="1" ht="15" hidden="1" customHeight="1" x14ac:dyDescent="0.25">
      <c r="B64" s="13" t="e">
        <f t="shared" ca="1" si="0"/>
        <v>#VALUE!</v>
      </c>
      <c r="Q64" s="18" t="b">
        <f t="shared" ca="1" si="2"/>
        <v>1</v>
      </c>
      <c r="R64" s="18" t="s">
        <v>500</v>
      </c>
      <c r="S64" s="18" t="s">
        <v>1157</v>
      </c>
    </row>
    <row r="65" spans="2:19" customFormat="1" ht="15" hidden="1" customHeight="1" x14ac:dyDescent="0.25">
      <c r="B65" s="13" t="e">
        <f t="shared" ca="1" si="0"/>
        <v>#VALUE!</v>
      </c>
      <c r="Q65" s="18" t="b">
        <f t="shared" ca="1" si="2"/>
        <v>1</v>
      </c>
      <c r="R65" s="18" t="s">
        <v>501</v>
      </c>
      <c r="S65" s="18" t="s">
        <v>1158</v>
      </c>
    </row>
    <row r="66" spans="2:19" customFormat="1" ht="15" hidden="1" customHeight="1" x14ac:dyDescent="0.25">
      <c r="B66" s="13" t="e">
        <f t="shared" ca="1" si="0"/>
        <v>#VALUE!</v>
      </c>
      <c r="Q66" s="18" t="b">
        <f t="shared" ca="1" si="2"/>
        <v>1</v>
      </c>
      <c r="R66" s="18" t="s">
        <v>502</v>
      </c>
      <c r="S66" s="18" t="s">
        <v>1159</v>
      </c>
    </row>
    <row r="67" spans="2:19" customFormat="1" ht="15" hidden="1" customHeight="1" x14ac:dyDescent="0.25">
      <c r="B67" s="13" t="e">
        <f t="shared" ca="1" si="0"/>
        <v>#VALUE!</v>
      </c>
      <c r="Q67" s="18" t="b">
        <f t="shared" ca="1" si="2"/>
        <v>1</v>
      </c>
      <c r="R67" s="18" t="s">
        <v>503</v>
      </c>
      <c r="S67" s="18" t="s">
        <v>1160</v>
      </c>
    </row>
    <row r="68" spans="2:19" customFormat="1" ht="15" hidden="1" customHeight="1" x14ac:dyDescent="0.25">
      <c r="B68" s="13" t="e">
        <f t="shared" ca="1" si="0"/>
        <v>#VALUE!</v>
      </c>
      <c r="Q68" s="18" t="b">
        <f t="shared" ca="1" si="2"/>
        <v>1</v>
      </c>
      <c r="R68" s="18" t="s">
        <v>504</v>
      </c>
      <c r="S68" s="18" t="s">
        <v>1161</v>
      </c>
    </row>
    <row r="69" spans="2:19" customFormat="1" ht="15" hidden="1" customHeight="1" x14ac:dyDescent="0.25">
      <c r="B69" s="13" t="e">
        <f t="shared" ref="B69:B84" ca="1" si="3">UPPER(HYPERLINK($R$3&amp;"'"&amp;R69&amp;"'!A1",S69))</f>
        <v>#VALUE!</v>
      </c>
      <c r="Q69" s="18" t="b">
        <f t="shared" ca="1" si="2"/>
        <v>1</v>
      </c>
      <c r="R69" s="18" t="s">
        <v>505</v>
      </c>
      <c r="S69" s="18" t="s">
        <v>1162</v>
      </c>
    </row>
    <row r="70" spans="2:19" customFormat="1" ht="15" hidden="1" customHeight="1" x14ac:dyDescent="0.25">
      <c r="B70" s="13" t="e">
        <f t="shared" ca="1" si="3"/>
        <v>#VALUE!</v>
      </c>
      <c r="Q70" s="18" t="b">
        <f t="shared" ca="1" si="2"/>
        <v>1</v>
      </c>
      <c r="R70" s="18" t="s">
        <v>506</v>
      </c>
      <c r="S70" s="18" t="s">
        <v>1163</v>
      </c>
    </row>
    <row r="71" spans="2:19" customFormat="1" ht="15" hidden="1" customHeight="1" x14ac:dyDescent="0.25">
      <c r="B71" s="13" t="e">
        <f t="shared" ca="1" si="3"/>
        <v>#VALUE!</v>
      </c>
      <c r="Q71" s="18" t="b">
        <f t="shared" ca="1" si="2"/>
        <v>1</v>
      </c>
      <c r="R71" s="18" t="s">
        <v>507</v>
      </c>
      <c r="S71" s="18" t="s">
        <v>1164</v>
      </c>
    </row>
    <row r="72" spans="2:19" customFormat="1" ht="15" hidden="1" customHeight="1" x14ac:dyDescent="0.25">
      <c r="B72" s="13" t="e">
        <f t="shared" ca="1" si="3"/>
        <v>#VALUE!</v>
      </c>
      <c r="Q72" s="18" t="b">
        <f t="shared" ca="1" si="2"/>
        <v>1</v>
      </c>
      <c r="R72" s="18" t="s">
        <v>508</v>
      </c>
      <c r="S72" s="18" t="s">
        <v>1165</v>
      </c>
    </row>
    <row r="73" spans="2:19" customFormat="1" ht="15" hidden="1" customHeight="1" x14ac:dyDescent="0.25">
      <c r="B73" s="13" t="e">
        <f t="shared" ca="1" si="3"/>
        <v>#VALUE!</v>
      </c>
      <c r="Q73" s="18" t="b">
        <f t="shared" ca="1" si="2"/>
        <v>1</v>
      </c>
      <c r="R73" s="18" t="s">
        <v>509</v>
      </c>
      <c r="S73" s="18" t="s">
        <v>1166</v>
      </c>
    </row>
    <row r="74" spans="2:19" customFormat="1" ht="15" hidden="1" customHeight="1" x14ac:dyDescent="0.25">
      <c r="B74" s="13" t="e">
        <f t="shared" ca="1" si="3"/>
        <v>#VALUE!</v>
      </c>
      <c r="Q74" s="18" t="b">
        <f t="shared" ca="1" si="2"/>
        <v>1</v>
      </c>
      <c r="R74" s="18" t="s">
        <v>510</v>
      </c>
      <c r="S74" s="18" t="s">
        <v>1167</v>
      </c>
    </row>
    <row r="75" spans="2:19" ht="15" customHeight="1" x14ac:dyDescent="0.25">
      <c r="B75" s="65" t="e">
        <f t="shared" ca="1" si="3"/>
        <v>#VALUE!</v>
      </c>
      <c r="R75" s="18" t="s">
        <v>1121</v>
      </c>
      <c r="S75" s="18" t="s">
        <v>1171</v>
      </c>
    </row>
    <row r="76" spans="2:19" ht="15" customHeight="1" x14ac:dyDescent="0.25">
      <c r="B76" s="65" t="e">
        <f t="shared" ca="1" si="3"/>
        <v>#VALUE!</v>
      </c>
      <c r="R76" s="18" t="s">
        <v>1122</v>
      </c>
      <c r="S76" s="18" t="s">
        <v>1172</v>
      </c>
    </row>
    <row r="77" spans="2:19" ht="15" customHeight="1" x14ac:dyDescent="0.25">
      <c r="B77" s="65" t="e">
        <f t="shared" ca="1" si="3"/>
        <v>#VALUE!</v>
      </c>
      <c r="R77" s="18" t="s">
        <v>1095</v>
      </c>
      <c r="S77" s="18" t="s">
        <v>1095</v>
      </c>
    </row>
    <row r="78" spans="2:19" ht="15" customHeight="1" x14ac:dyDescent="0.25">
      <c r="B78" s="65" t="e">
        <f t="shared" ca="1" si="3"/>
        <v>#VALUE!</v>
      </c>
      <c r="R78" s="18" t="s">
        <v>1123</v>
      </c>
      <c r="S78" s="18" t="s">
        <v>1173</v>
      </c>
    </row>
    <row r="79" spans="2:19" ht="15" customHeight="1" x14ac:dyDescent="0.25">
      <c r="B79" s="65" t="e">
        <f t="shared" ca="1" si="3"/>
        <v>#VALUE!</v>
      </c>
      <c r="R79" s="18" t="s">
        <v>1124</v>
      </c>
      <c r="S79" s="18" t="s">
        <v>1174</v>
      </c>
    </row>
    <row r="80" spans="2:19" ht="15" customHeight="1" x14ac:dyDescent="0.25">
      <c r="B80" s="65" t="e">
        <f t="shared" ca="1" si="3"/>
        <v>#VALUE!</v>
      </c>
      <c r="R80" s="18" t="s">
        <v>1125</v>
      </c>
      <c r="S80" s="18" t="s">
        <v>1125</v>
      </c>
    </row>
    <row r="81" spans="2:19" ht="15" customHeight="1" x14ac:dyDescent="0.25">
      <c r="B81" s="65" t="e">
        <f t="shared" ca="1" si="3"/>
        <v>#VALUE!</v>
      </c>
      <c r="R81" s="18" t="s">
        <v>1191</v>
      </c>
      <c r="S81" s="18" t="s">
        <v>1191</v>
      </c>
    </row>
    <row r="82" spans="2:19" ht="15" customHeight="1" x14ac:dyDescent="0.25">
      <c r="B82" s="65" t="e">
        <f t="shared" ca="1" si="3"/>
        <v>#VALUE!</v>
      </c>
      <c r="R82" s="18" t="s">
        <v>1192</v>
      </c>
      <c r="S82" s="18" t="s">
        <v>1192</v>
      </c>
    </row>
    <row r="83" spans="2:19" ht="15" customHeight="1" x14ac:dyDescent="0.25">
      <c r="B83" s="65" t="e">
        <f t="shared" ca="1" si="3"/>
        <v>#VALUE!</v>
      </c>
      <c r="R83" s="18" t="s">
        <v>1126</v>
      </c>
      <c r="S83" s="18" t="s">
        <v>1175</v>
      </c>
    </row>
    <row r="84" spans="2:19" ht="15" customHeight="1" x14ac:dyDescent="0.25">
      <c r="B84" s="65" t="e">
        <f t="shared" ca="1" si="3"/>
        <v>#VALUE!</v>
      </c>
      <c r="R84" s="18" t="s">
        <v>1127</v>
      </c>
      <c r="S84" s="18" t="s">
        <v>1176</v>
      </c>
    </row>
  </sheetData>
  <sheetProtection algorithmName="SHA-1" hashValue="ZrZ+jtA/8NdmOlfdVwOkNfJ6lFs=" saltValue="udM8IZ9L45ebSNronDOPIg==" spinCount="100000" sheet="1" objects="1" scenarios="1"/>
  <autoFilter ref="Q1:Q84">
    <filterColumn colId="0">
      <filters>
        <filter val="FALSO"/>
      </filters>
    </filterColumn>
  </autoFilter>
  <mergeCells count="1">
    <mergeCell ref="B2:M2"/>
  </mergeCells>
  <pageMargins left="0.25" right="0.25"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4"/>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1461</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5"/>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1462</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6"/>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1463</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7"/>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1464</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8"/>
  <dimension ref="B1:R73"/>
  <sheetViews>
    <sheetView showGridLines="0" workbookViewId="0">
      <selection activeCell="Q1" sqref="Q1:R1048576"/>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 width="9.140625" style="2" customWidth="1"/>
    <col min="17" max="18" width="9.140625" style="2" hidden="1" customWidth="1"/>
    <col min="19" max="19" width="9.140625" style="2" customWidth="1"/>
    <col min="20" max="16384" width="9.140625" style="2"/>
  </cols>
  <sheetData>
    <row r="1" spans="2:18" ht="7.5" customHeight="1" x14ac:dyDescent="0.2"/>
    <row r="2" spans="2:18" ht="15" customHeight="1" x14ac:dyDescent="0.2">
      <c r="G2" s="3" t="s">
        <v>13</v>
      </c>
      <c r="I2" s="22"/>
      <c r="M2" s="15"/>
    </row>
    <row r="4" spans="2:18" ht="15" customHeight="1" x14ac:dyDescent="0.2">
      <c r="B4" s="232" t="s">
        <v>1465</v>
      </c>
      <c r="C4" s="233"/>
      <c r="D4" s="233"/>
      <c r="E4" s="233"/>
      <c r="F4" s="233"/>
      <c r="G4" s="233"/>
      <c r="H4" s="233"/>
      <c r="I4" s="233"/>
      <c r="J4" s="233"/>
      <c r="K4" s="233"/>
      <c r="L4" s="233"/>
      <c r="M4" s="234"/>
    </row>
    <row r="7" spans="2:18" ht="15" customHeight="1" x14ac:dyDescent="0.2">
      <c r="B7" s="82" t="s">
        <v>292</v>
      </c>
      <c r="C7" s="83"/>
      <c r="D7" s="83"/>
      <c r="E7" s="83"/>
      <c r="F7" s="83"/>
      <c r="G7" s="83"/>
      <c r="H7" s="83"/>
      <c r="I7" s="83"/>
      <c r="J7" s="83"/>
      <c r="K7" s="83"/>
      <c r="L7" s="83"/>
      <c r="M7" s="84"/>
    </row>
    <row r="8" spans="2:18" ht="150" customHeight="1" x14ac:dyDescent="0.2">
      <c r="B8" s="222"/>
      <c r="C8" s="223"/>
      <c r="D8" s="223"/>
      <c r="E8" s="223"/>
      <c r="F8" s="223"/>
      <c r="G8" s="223"/>
      <c r="H8" s="223"/>
      <c r="I8" s="223"/>
      <c r="J8" s="223"/>
      <c r="K8" s="223"/>
      <c r="L8" s="223"/>
      <c r="M8" s="224"/>
    </row>
    <row r="9" spans="2:18" ht="15" customHeight="1" x14ac:dyDescent="0.2">
      <c r="Q9" s="2" t="b">
        <f>Q10</f>
        <v>0</v>
      </c>
    </row>
    <row r="10" spans="2:18" ht="15" customHeight="1" x14ac:dyDescent="0.2">
      <c r="Q10" s="2" t="b">
        <f>Q11</f>
        <v>0</v>
      </c>
      <c r="R10" s="2" t="e">
        <f>MATCH("X",M12:M21,0)</f>
        <v>#N/A</v>
      </c>
    </row>
    <row r="11" spans="2:18" ht="15" customHeight="1" x14ac:dyDescent="0.2">
      <c r="B11" s="188" t="s">
        <v>293</v>
      </c>
      <c r="C11" s="188"/>
      <c r="D11" s="188"/>
      <c r="E11" s="188"/>
      <c r="F11" s="188"/>
      <c r="G11" s="188"/>
      <c r="H11" s="188"/>
      <c r="I11" s="188"/>
      <c r="J11" s="188"/>
      <c r="K11" s="188"/>
      <c r="L11" s="188"/>
      <c r="M11" s="188"/>
      <c r="Q11" s="2" t="b">
        <f>IF(COUNTIF(Q12:Q21,TRUE)=10,TRUE,FALSE)</f>
        <v>0</v>
      </c>
    </row>
    <row r="12" spans="2:18" ht="15" customHeight="1" x14ac:dyDescent="0.2">
      <c r="B12" s="227" t="str">
        <f>IF(Obiettivi!E9="","",Obiettivi!E9)</f>
        <v>Sviluppare la capacità amministrativa e istituzionale per la modernizzazione della pubblica amministrazione</v>
      </c>
      <c r="C12" s="227"/>
      <c r="D12" s="227"/>
      <c r="E12" s="227"/>
      <c r="F12" s="227"/>
      <c r="G12" s="227"/>
      <c r="H12" s="227"/>
      <c r="I12" s="227"/>
      <c r="J12" s="227"/>
      <c r="K12" s="227"/>
      <c r="L12" s="227"/>
      <c r="M12" s="1"/>
      <c r="Q12" s="2" t="b">
        <f>ISBLANK(Obiettivi!E9)</f>
        <v>0</v>
      </c>
      <c r="R12" s="2" t="b">
        <f>IF(M12="",FALSE,TRUE)</f>
        <v>0</v>
      </c>
    </row>
    <row r="13" spans="2:18" ht="15" customHeight="1" x14ac:dyDescent="0.2">
      <c r="B13" s="227" t="str">
        <f>IF(Obiettivi!E10="","",Obiettivi!E10)</f>
        <v/>
      </c>
      <c r="C13" s="227"/>
      <c r="D13" s="227"/>
      <c r="E13" s="227"/>
      <c r="F13" s="227"/>
      <c r="G13" s="227"/>
      <c r="H13" s="227"/>
      <c r="I13" s="227"/>
      <c r="J13" s="227"/>
      <c r="K13" s="227"/>
      <c r="L13" s="227"/>
      <c r="M13" s="1"/>
      <c r="Q13" s="2" t="b">
        <f>ISBLANK(Obiettivi!E10)</f>
        <v>1</v>
      </c>
      <c r="R13" s="2" t="b">
        <f t="shared" ref="R13:R21" si="0">IF(M13="",FALSE,TRUE)</f>
        <v>0</v>
      </c>
    </row>
    <row r="14" spans="2:18" ht="15" customHeight="1" x14ac:dyDescent="0.2">
      <c r="B14" s="227" t="str">
        <f>IF(Obiettivi!E11="","",Obiettivi!E11)</f>
        <v/>
      </c>
      <c r="C14" s="227"/>
      <c r="D14" s="227"/>
      <c r="E14" s="227"/>
      <c r="F14" s="227"/>
      <c r="G14" s="227"/>
      <c r="H14" s="227"/>
      <c r="I14" s="227"/>
      <c r="J14" s="227"/>
      <c r="K14" s="227"/>
      <c r="L14" s="227"/>
      <c r="M14" s="1"/>
      <c r="Q14" s="2" t="b">
        <f>ISBLANK(Obiettivi!E11)</f>
        <v>1</v>
      </c>
      <c r="R14" s="2" t="b">
        <f t="shared" si="0"/>
        <v>0</v>
      </c>
    </row>
    <row r="15" spans="2:18" ht="15" customHeight="1" x14ac:dyDescent="0.2">
      <c r="B15" s="227" t="str">
        <f>IF(Obiettivi!E12="","",Obiettivi!E12)</f>
        <v/>
      </c>
      <c r="C15" s="227"/>
      <c r="D15" s="227"/>
      <c r="E15" s="227"/>
      <c r="F15" s="227"/>
      <c r="G15" s="227"/>
      <c r="H15" s="227"/>
      <c r="I15" s="227"/>
      <c r="J15" s="227"/>
      <c r="K15" s="227"/>
      <c r="L15" s="227"/>
      <c r="M15" s="1"/>
      <c r="Q15" s="2" t="b">
        <f>ISBLANK(Obiettivi!E12)</f>
        <v>1</v>
      </c>
      <c r="R15" s="2" t="b">
        <f t="shared" si="0"/>
        <v>0</v>
      </c>
    </row>
    <row r="16" spans="2:18" ht="15" customHeight="1" x14ac:dyDescent="0.2">
      <c r="B16" s="227" t="str">
        <f>IF(Obiettivi!E13="","",Obiettivi!E13)</f>
        <v/>
      </c>
      <c r="C16" s="227"/>
      <c r="D16" s="227"/>
      <c r="E16" s="227"/>
      <c r="F16" s="227"/>
      <c r="G16" s="227"/>
      <c r="H16" s="227"/>
      <c r="I16" s="227"/>
      <c r="J16" s="227"/>
      <c r="K16" s="227"/>
      <c r="L16" s="227"/>
      <c r="M16" s="1"/>
      <c r="Q16" s="2" t="b">
        <f>ISBLANK(Obiettivi!E13)</f>
        <v>1</v>
      </c>
      <c r="R16" s="2" t="b">
        <f t="shared" si="0"/>
        <v>0</v>
      </c>
    </row>
    <row r="17" spans="2:18" ht="15" customHeight="1" x14ac:dyDescent="0.2">
      <c r="B17" s="227" t="str">
        <f>IF(Obiettivi!E14="","",Obiettivi!E14)</f>
        <v/>
      </c>
      <c r="C17" s="227"/>
      <c r="D17" s="227"/>
      <c r="E17" s="227"/>
      <c r="F17" s="227"/>
      <c r="G17" s="227"/>
      <c r="H17" s="227"/>
      <c r="I17" s="227"/>
      <c r="J17" s="227"/>
      <c r="K17" s="227"/>
      <c r="L17" s="227"/>
      <c r="M17" s="1"/>
      <c r="Q17" s="2" t="b">
        <f>ISBLANK(Obiettivi!E14)</f>
        <v>1</v>
      </c>
      <c r="R17" s="2" t="b">
        <f t="shared" si="0"/>
        <v>0</v>
      </c>
    </row>
    <row r="18" spans="2:18" ht="15" customHeight="1" x14ac:dyDescent="0.2">
      <c r="B18" s="227" t="str">
        <f>IF(Obiettivi!E15="","",Obiettivi!E15)</f>
        <v/>
      </c>
      <c r="C18" s="227"/>
      <c r="D18" s="227"/>
      <c r="E18" s="227"/>
      <c r="F18" s="227"/>
      <c r="G18" s="227"/>
      <c r="H18" s="227"/>
      <c r="I18" s="227"/>
      <c r="J18" s="227"/>
      <c r="K18" s="227"/>
      <c r="L18" s="227"/>
      <c r="M18" s="1"/>
      <c r="Q18" s="2" t="b">
        <f>ISBLANK(Obiettivi!E15)</f>
        <v>1</v>
      </c>
      <c r="R18" s="2" t="b">
        <f t="shared" si="0"/>
        <v>0</v>
      </c>
    </row>
    <row r="19" spans="2:18" ht="15" customHeight="1" x14ac:dyDescent="0.2">
      <c r="B19" s="227" t="str">
        <f>IF(Obiettivi!E16="","",Obiettivi!E16)</f>
        <v/>
      </c>
      <c r="C19" s="227"/>
      <c r="D19" s="227"/>
      <c r="E19" s="227"/>
      <c r="F19" s="227"/>
      <c r="G19" s="227"/>
      <c r="H19" s="227"/>
      <c r="I19" s="227"/>
      <c r="J19" s="227"/>
      <c r="K19" s="227"/>
      <c r="L19" s="227"/>
      <c r="M19" s="1"/>
      <c r="Q19" s="2" t="b">
        <f>ISBLANK(Obiettivi!E16)</f>
        <v>1</v>
      </c>
      <c r="R19" s="2" t="b">
        <f t="shared" si="0"/>
        <v>0</v>
      </c>
    </row>
    <row r="20" spans="2:18" ht="15" customHeight="1" x14ac:dyDescent="0.2">
      <c r="B20" s="227" t="str">
        <f>IF(Obiettivi!E17="","",Obiettivi!E17)</f>
        <v/>
      </c>
      <c r="C20" s="227"/>
      <c r="D20" s="227"/>
      <c r="E20" s="227"/>
      <c r="F20" s="227"/>
      <c r="G20" s="227"/>
      <c r="H20" s="227"/>
      <c r="I20" s="227"/>
      <c r="J20" s="227"/>
      <c r="K20" s="227"/>
      <c r="L20" s="227"/>
      <c r="M20" s="1"/>
      <c r="Q20" s="2" t="b">
        <f>ISBLANK(Obiettivi!E17)</f>
        <v>1</v>
      </c>
      <c r="R20" s="2" t="b">
        <f t="shared" si="0"/>
        <v>0</v>
      </c>
    </row>
    <row r="21" spans="2:18" ht="15" customHeight="1" x14ac:dyDescent="0.2">
      <c r="B21" s="227" t="str">
        <f>IF(Obiettivi!E18="","",Obiettivi!E18)</f>
        <v/>
      </c>
      <c r="C21" s="227"/>
      <c r="D21" s="227"/>
      <c r="E21" s="227"/>
      <c r="F21" s="227"/>
      <c r="G21" s="227"/>
      <c r="H21" s="227"/>
      <c r="I21" s="227"/>
      <c r="J21" s="227"/>
      <c r="K21" s="227"/>
      <c r="L21" s="227"/>
      <c r="M21" s="1"/>
      <c r="Q21" s="2" t="b">
        <f>ISBLANK(Obiettivi!E18)</f>
        <v>1</v>
      </c>
      <c r="R21" s="2" t="b">
        <f t="shared" si="0"/>
        <v>0</v>
      </c>
    </row>
    <row r="22" spans="2:18" ht="15" customHeight="1" x14ac:dyDescent="0.2">
      <c r="Q22" s="2" t="b">
        <f>Q23</f>
        <v>0</v>
      </c>
    </row>
    <row r="23" spans="2:18" ht="15" customHeight="1" x14ac:dyDescent="0.2">
      <c r="Q23" s="2" t="b">
        <f>Q24</f>
        <v>0</v>
      </c>
      <c r="R23" s="2" t="e">
        <f>MATCH("X",M25:M44,0)</f>
        <v>#N/A</v>
      </c>
    </row>
    <row r="24" spans="2:18" ht="15" customHeight="1" x14ac:dyDescent="0.2">
      <c r="B24" s="188" t="s">
        <v>294</v>
      </c>
      <c r="C24" s="188"/>
      <c r="D24" s="188"/>
      <c r="E24" s="188"/>
      <c r="F24" s="188"/>
      <c r="G24" s="188"/>
      <c r="H24" s="188"/>
      <c r="I24" s="188"/>
      <c r="J24" s="188"/>
      <c r="K24" s="188"/>
      <c r="L24" s="188"/>
      <c r="M24" s="188"/>
      <c r="Q24" s="2" t="b">
        <f>IF(COUNTIF(Q25:Q44,TRUE)=20,TRUE,FALSE)</f>
        <v>0</v>
      </c>
    </row>
    <row r="25" spans="2:18" ht="15" customHeight="1" x14ac:dyDescent="0.2">
      <c r="B25" s="227" t="str">
        <f>IF(Obiettivi!E24="","",Obiettivi!E24)</f>
        <v>Rafforzare i sistemi organizzativi volti alla gestione dei dati pubblici, consolidando e strutturando il patrimonio informativo del personale della PA</v>
      </c>
      <c r="C25" s="227"/>
      <c r="D25" s="227"/>
      <c r="E25" s="227"/>
      <c r="F25" s="227"/>
      <c r="G25" s="227"/>
      <c r="H25" s="227"/>
      <c r="I25" s="227"/>
      <c r="J25" s="227"/>
      <c r="K25" s="227"/>
      <c r="L25" s="227"/>
      <c r="M25" s="1"/>
      <c r="Q25" s="2" t="b">
        <f>ISBLANK(Obiettivi!E24)</f>
        <v>0</v>
      </c>
      <c r="R25" s="2" t="b">
        <f>IF(M25="",FALSE,TRUE)</f>
        <v>0</v>
      </c>
    </row>
    <row r="26" spans="2:18" ht="15" customHeight="1" x14ac:dyDescent="0.2">
      <c r="B26" s="227" t="str">
        <f>IF(Obiettivi!E25="","",Obiettivi!E25)</f>
        <v xml:space="preserve">Potenziare i processi di razionalizzazione delle amministrazioni pubbliche attraverso l’efficientamento dei sistemi organizzativi connessi alla gestione del personale pubblico </v>
      </c>
      <c r="C26" s="227"/>
      <c r="D26" s="227"/>
      <c r="E26" s="227"/>
      <c r="F26" s="227"/>
      <c r="G26" s="227"/>
      <c r="H26" s="227"/>
      <c r="I26" s="227"/>
      <c r="J26" s="227"/>
      <c r="K26" s="227"/>
      <c r="L26" s="227"/>
      <c r="M26" s="1"/>
      <c r="Q26" s="2" t="b">
        <f>ISBLANK(Obiettivi!E25)</f>
        <v>0</v>
      </c>
      <c r="R26" s="2" t="b">
        <f t="shared" ref="R26:R44" si="1">IF(M26="",FALSE,TRUE)</f>
        <v>0</v>
      </c>
    </row>
    <row r="27" spans="2:18" ht="15" customHeight="1" x14ac:dyDescent="0.2">
      <c r="B27" s="227" t="str">
        <f>IF(Obiettivi!E26="","",Obiettivi!E26)</f>
        <v/>
      </c>
      <c r="C27" s="227"/>
      <c r="D27" s="227"/>
      <c r="E27" s="227"/>
      <c r="F27" s="227"/>
      <c r="G27" s="227"/>
      <c r="H27" s="227"/>
      <c r="I27" s="227"/>
      <c r="J27" s="227"/>
      <c r="K27" s="227"/>
      <c r="L27" s="227"/>
      <c r="M27" s="1"/>
      <c r="Q27" s="2" t="b">
        <f>ISBLANK(Obiettivi!E26)</f>
        <v>1</v>
      </c>
      <c r="R27" s="2" t="b">
        <f t="shared" si="1"/>
        <v>0</v>
      </c>
    </row>
    <row r="28" spans="2:18" ht="15" customHeight="1" x14ac:dyDescent="0.2">
      <c r="B28" s="227" t="str">
        <f>IF(Obiettivi!E27="","",Obiettivi!E27)</f>
        <v/>
      </c>
      <c r="C28" s="227"/>
      <c r="D28" s="227"/>
      <c r="E28" s="227"/>
      <c r="F28" s="227"/>
      <c r="G28" s="227"/>
      <c r="H28" s="227"/>
      <c r="I28" s="227"/>
      <c r="J28" s="227"/>
      <c r="K28" s="227"/>
      <c r="L28" s="227"/>
      <c r="M28" s="1"/>
      <c r="Q28" s="2" t="b">
        <f>ISBLANK(Obiettivi!E27)</f>
        <v>1</v>
      </c>
      <c r="R28" s="2" t="b">
        <f t="shared" si="1"/>
        <v>0</v>
      </c>
    </row>
    <row r="29" spans="2:18" ht="15" customHeight="1" x14ac:dyDescent="0.2">
      <c r="B29" s="227" t="str">
        <f>IF(Obiettivi!E28="","",Obiettivi!E28)</f>
        <v/>
      </c>
      <c r="C29" s="227"/>
      <c r="D29" s="227"/>
      <c r="E29" s="227"/>
      <c r="F29" s="227"/>
      <c r="G29" s="227"/>
      <c r="H29" s="227"/>
      <c r="I29" s="227"/>
      <c r="J29" s="227"/>
      <c r="K29" s="227"/>
      <c r="L29" s="227"/>
      <c r="M29" s="1"/>
      <c r="Q29" s="2" t="b">
        <f>ISBLANK(Obiettivi!E28)</f>
        <v>1</v>
      </c>
      <c r="R29" s="2" t="b">
        <f t="shared" si="1"/>
        <v>0</v>
      </c>
    </row>
    <row r="30" spans="2:18" ht="15" customHeight="1" x14ac:dyDescent="0.2">
      <c r="B30" s="227" t="str">
        <f>IF(Obiettivi!E29="","",Obiettivi!E29)</f>
        <v/>
      </c>
      <c r="C30" s="227"/>
      <c r="D30" s="227"/>
      <c r="E30" s="227"/>
      <c r="F30" s="227"/>
      <c r="G30" s="227"/>
      <c r="H30" s="227"/>
      <c r="I30" s="227"/>
      <c r="J30" s="227"/>
      <c r="K30" s="227"/>
      <c r="L30" s="227"/>
      <c r="M30" s="1"/>
      <c r="Q30" s="2" t="b">
        <f>ISBLANK(Obiettivi!E29)</f>
        <v>1</v>
      </c>
      <c r="R30" s="2" t="b">
        <f t="shared" si="1"/>
        <v>0</v>
      </c>
    </row>
    <row r="31" spans="2:18" ht="15" customHeight="1" x14ac:dyDescent="0.2">
      <c r="B31" s="227" t="str">
        <f>IF(Obiettivi!E30="","",Obiettivi!E30)</f>
        <v/>
      </c>
      <c r="C31" s="227"/>
      <c r="D31" s="227"/>
      <c r="E31" s="227"/>
      <c r="F31" s="227"/>
      <c r="G31" s="227"/>
      <c r="H31" s="227"/>
      <c r="I31" s="227"/>
      <c r="J31" s="227"/>
      <c r="K31" s="227"/>
      <c r="L31" s="227"/>
      <c r="M31" s="1"/>
      <c r="Q31" s="2" t="b">
        <f>ISBLANK(Obiettivi!E30)</f>
        <v>1</v>
      </c>
      <c r="R31" s="2" t="b">
        <f t="shared" si="1"/>
        <v>0</v>
      </c>
    </row>
    <row r="32" spans="2:18" ht="15" customHeight="1" x14ac:dyDescent="0.2">
      <c r="B32" s="227" t="str">
        <f>IF(Obiettivi!E31="","",Obiettivi!E31)</f>
        <v/>
      </c>
      <c r="C32" s="227"/>
      <c r="D32" s="227"/>
      <c r="E32" s="227"/>
      <c r="F32" s="227"/>
      <c r="G32" s="227"/>
      <c r="H32" s="227"/>
      <c r="I32" s="227"/>
      <c r="J32" s="227"/>
      <c r="K32" s="227"/>
      <c r="L32" s="227"/>
      <c r="M32" s="1"/>
      <c r="Q32" s="2" t="b">
        <f>ISBLANK(Obiettivi!E31)</f>
        <v>1</v>
      </c>
      <c r="R32" s="2" t="b">
        <f t="shared" si="1"/>
        <v>0</v>
      </c>
    </row>
    <row r="33" spans="2:18" ht="15" customHeight="1" x14ac:dyDescent="0.2">
      <c r="B33" s="227" t="str">
        <f>IF(Obiettivi!E32="","",Obiettivi!E32)</f>
        <v/>
      </c>
      <c r="C33" s="227"/>
      <c r="D33" s="227"/>
      <c r="E33" s="227"/>
      <c r="F33" s="227"/>
      <c r="G33" s="227"/>
      <c r="H33" s="227"/>
      <c r="I33" s="227"/>
      <c r="J33" s="227"/>
      <c r="K33" s="227"/>
      <c r="L33" s="227"/>
      <c r="M33" s="1"/>
      <c r="Q33" s="2" t="b">
        <f>ISBLANK(Obiettivi!E32)</f>
        <v>1</v>
      </c>
      <c r="R33" s="2" t="b">
        <f t="shared" si="1"/>
        <v>0</v>
      </c>
    </row>
    <row r="34" spans="2:18" ht="15" customHeight="1" x14ac:dyDescent="0.2">
      <c r="B34" s="227" t="str">
        <f>IF(Obiettivi!E33="","",Obiettivi!E33)</f>
        <v/>
      </c>
      <c r="C34" s="227"/>
      <c r="D34" s="227"/>
      <c r="E34" s="227"/>
      <c r="F34" s="227"/>
      <c r="G34" s="227"/>
      <c r="H34" s="227"/>
      <c r="I34" s="227"/>
      <c r="J34" s="227"/>
      <c r="K34" s="227"/>
      <c r="L34" s="227"/>
      <c r="M34" s="1"/>
      <c r="Q34" s="2" t="b">
        <f>ISBLANK(Obiettivi!E33)</f>
        <v>1</v>
      </c>
      <c r="R34" s="2" t="b">
        <f t="shared" si="1"/>
        <v>0</v>
      </c>
    </row>
    <row r="35" spans="2:18" ht="15" customHeight="1" x14ac:dyDescent="0.2">
      <c r="B35" s="227" t="str">
        <f>IF(Obiettivi!E34="","",Obiettivi!E34)</f>
        <v/>
      </c>
      <c r="C35" s="227"/>
      <c r="D35" s="227"/>
      <c r="E35" s="227"/>
      <c r="F35" s="227"/>
      <c r="G35" s="227"/>
      <c r="H35" s="227"/>
      <c r="I35" s="227"/>
      <c r="J35" s="227"/>
      <c r="K35" s="227"/>
      <c r="L35" s="227"/>
      <c r="M35" s="1"/>
      <c r="Q35" s="2" t="b">
        <f>ISBLANK(Obiettivi!E34)</f>
        <v>1</v>
      </c>
      <c r="R35" s="2" t="b">
        <f t="shared" si="1"/>
        <v>0</v>
      </c>
    </row>
    <row r="36" spans="2:18" ht="15" customHeight="1" x14ac:dyDescent="0.2">
      <c r="B36" s="227" t="str">
        <f>IF(Obiettivi!E35="","",Obiettivi!E35)</f>
        <v/>
      </c>
      <c r="C36" s="227"/>
      <c r="D36" s="227"/>
      <c r="E36" s="227"/>
      <c r="F36" s="227"/>
      <c r="G36" s="227"/>
      <c r="H36" s="227"/>
      <c r="I36" s="227"/>
      <c r="J36" s="227"/>
      <c r="K36" s="227"/>
      <c r="L36" s="227"/>
      <c r="M36" s="1"/>
      <c r="Q36" s="2" t="b">
        <f>ISBLANK(Obiettivi!E35)</f>
        <v>1</v>
      </c>
      <c r="R36" s="2" t="b">
        <f t="shared" si="1"/>
        <v>0</v>
      </c>
    </row>
    <row r="37" spans="2:18" ht="15" customHeight="1" x14ac:dyDescent="0.2">
      <c r="B37" s="227" t="str">
        <f>IF(Obiettivi!E36="","",Obiettivi!E36)</f>
        <v/>
      </c>
      <c r="C37" s="227"/>
      <c r="D37" s="227"/>
      <c r="E37" s="227"/>
      <c r="F37" s="227"/>
      <c r="G37" s="227"/>
      <c r="H37" s="227"/>
      <c r="I37" s="227"/>
      <c r="J37" s="227"/>
      <c r="K37" s="227"/>
      <c r="L37" s="227"/>
      <c r="M37" s="1"/>
      <c r="Q37" s="2" t="b">
        <f>ISBLANK(Obiettivi!E36)</f>
        <v>1</v>
      </c>
      <c r="R37" s="2" t="b">
        <f t="shared" si="1"/>
        <v>0</v>
      </c>
    </row>
    <row r="38" spans="2:18" ht="15" customHeight="1" x14ac:dyDescent="0.2">
      <c r="B38" s="227" t="str">
        <f>IF(Obiettivi!E37="","",Obiettivi!E37)</f>
        <v/>
      </c>
      <c r="C38" s="227"/>
      <c r="D38" s="227"/>
      <c r="E38" s="227"/>
      <c r="F38" s="227"/>
      <c r="G38" s="227"/>
      <c r="H38" s="227"/>
      <c r="I38" s="227"/>
      <c r="J38" s="227"/>
      <c r="K38" s="227"/>
      <c r="L38" s="227"/>
      <c r="M38" s="1"/>
      <c r="Q38" s="2" t="b">
        <f>ISBLANK(Obiettivi!E37)</f>
        <v>1</v>
      </c>
      <c r="R38" s="2" t="b">
        <f t="shared" si="1"/>
        <v>0</v>
      </c>
    </row>
    <row r="39" spans="2:18" ht="15" customHeight="1" x14ac:dyDescent="0.2">
      <c r="B39" s="227" t="str">
        <f>IF(Obiettivi!E38="","",Obiettivi!E38)</f>
        <v/>
      </c>
      <c r="C39" s="227"/>
      <c r="D39" s="227"/>
      <c r="E39" s="227"/>
      <c r="F39" s="227"/>
      <c r="G39" s="227"/>
      <c r="H39" s="227"/>
      <c r="I39" s="227"/>
      <c r="J39" s="227"/>
      <c r="K39" s="227"/>
      <c r="L39" s="227"/>
      <c r="M39" s="1"/>
      <c r="Q39" s="2" t="b">
        <f>ISBLANK(Obiettivi!E38)</f>
        <v>1</v>
      </c>
      <c r="R39" s="2" t="b">
        <f t="shared" si="1"/>
        <v>0</v>
      </c>
    </row>
    <row r="40" spans="2:18" ht="15" customHeight="1" x14ac:dyDescent="0.2">
      <c r="B40" s="227" t="str">
        <f>IF(Obiettivi!E39="","",Obiettivi!E39)</f>
        <v/>
      </c>
      <c r="C40" s="227"/>
      <c r="D40" s="227"/>
      <c r="E40" s="227"/>
      <c r="F40" s="227"/>
      <c r="G40" s="227"/>
      <c r="H40" s="227"/>
      <c r="I40" s="227"/>
      <c r="J40" s="227"/>
      <c r="K40" s="227"/>
      <c r="L40" s="227"/>
      <c r="M40" s="1"/>
      <c r="Q40" s="2" t="b">
        <f>ISBLANK(Obiettivi!E39)</f>
        <v>1</v>
      </c>
      <c r="R40" s="2" t="b">
        <f t="shared" si="1"/>
        <v>0</v>
      </c>
    </row>
    <row r="41" spans="2:18" ht="15" customHeight="1" x14ac:dyDescent="0.2">
      <c r="B41" s="227" t="str">
        <f>IF(Obiettivi!E40="","",Obiettivi!E40)</f>
        <v/>
      </c>
      <c r="C41" s="227"/>
      <c r="D41" s="227"/>
      <c r="E41" s="227"/>
      <c r="F41" s="227"/>
      <c r="G41" s="227"/>
      <c r="H41" s="227"/>
      <c r="I41" s="227"/>
      <c r="J41" s="227"/>
      <c r="K41" s="227"/>
      <c r="L41" s="227"/>
      <c r="M41" s="1"/>
      <c r="Q41" s="2" t="b">
        <f>ISBLANK(Obiettivi!E40)</f>
        <v>1</v>
      </c>
      <c r="R41" s="2" t="b">
        <f t="shared" si="1"/>
        <v>0</v>
      </c>
    </row>
    <row r="42" spans="2:18" ht="15" customHeight="1" x14ac:dyDescent="0.2">
      <c r="B42" s="227" t="str">
        <f>IF(Obiettivi!E41="","",Obiettivi!E41)</f>
        <v/>
      </c>
      <c r="C42" s="227"/>
      <c r="D42" s="227"/>
      <c r="E42" s="227"/>
      <c r="F42" s="227"/>
      <c r="G42" s="227"/>
      <c r="H42" s="227"/>
      <c r="I42" s="227"/>
      <c r="J42" s="227"/>
      <c r="K42" s="227"/>
      <c r="L42" s="227"/>
      <c r="M42" s="1"/>
      <c r="Q42" s="2" t="b">
        <f>ISBLANK(Obiettivi!E41)</f>
        <v>1</v>
      </c>
      <c r="R42" s="2" t="b">
        <f t="shared" si="1"/>
        <v>0</v>
      </c>
    </row>
    <row r="43" spans="2:18" ht="15" customHeight="1" x14ac:dyDescent="0.2">
      <c r="B43" s="227" t="str">
        <f>IF(Obiettivi!E42="","",Obiettivi!E42)</f>
        <v/>
      </c>
      <c r="C43" s="227"/>
      <c r="D43" s="227"/>
      <c r="E43" s="227"/>
      <c r="F43" s="227"/>
      <c r="G43" s="227"/>
      <c r="H43" s="227"/>
      <c r="I43" s="227"/>
      <c r="J43" s="227"/>
      <c r="K43" s="227"/>
      <c r="L43" s="227"/>
      <c r="M43" s="1"/>
      <c r="Q43" s="2" t="b">
        <f>ISBLANK(Obiettivi!E42)</f>
        <v>1</v>
      </c>
      <c r="R43" s="2" t="b">
        <f t="shared" si="1"/>
        <v>0</v>
      </c>
    </row>
    <row r="44" spans="2:18" ht="15" customHeight="1" x14ac:dyDescent="0.2">
      <c r="B44" s="227" t="str">
        <f>IF(Obiettivi!E43="","",Obiettivi!E43)</f>
        <v/>
      </c>
      <c r="C44" s="227"/>
      <c r="D44" s="227"/>
      <c r="E44" s="227"/>
      <c r="F44" s="227"/>
      <c r="G44" s="227"/>
      <c r="H44" s="227"/>
      <c r="I44" s="227"/>
      <c r="J44" s="227"/>
      <c r="K44" s="227"/>
      <c r="L44" s="227"/>
      <c r="M44" s="1"/>
      <c r="Q44" s="2" t="b">
        <f>ISBLANK(Obiettivi!E43)</f>
        <v>1</v>
      </c>
      <c r="R44" s="2" t="b">
        <f t="shared" si="1"/>
        <v>0</v>
      </c>
    </row>
    <row r="45" spans="2:18" ht="15" customHeight="1" x14ac:dyDescent="0.2">
      <c r="Q45" s="2" t="b">
        <f>Q46</f>
        <v>0</v>
      </c>
    </row>
    <row r="46" spans="2:18" ht="15" customHeight="1" x14ac:dyDescent="0.2">
      <c r="Q46" s="2" t="b">
        <f>Q47</f>
        <v>0</v>
      </c>
    </row>
    <row r="47" spans="2:18" ht="15" customHeight="1" x14ac:dyDescent="0.2">
      <c r="B47" s="207" t="s">
        <v>284</v>
      </c>
      <c r="C47" s="207"/>
      <c r="D47" s="207"/>
      <c r="E47" s="207"/>
      <c r="F47" s="207"/>
      <c r="G47" s="207"/>
      <c r="H47" s="207"/>
      <c r="I47" s="207"/>
      <c r="J47" s="207"/>
      <c r="K47" s="207"/>
      <c r="L47" s="207"/>
      <c r="M47" s="207"/>
      <c r="Q47" s="2" t="b">
        <f>IF(COUNTIF(Q48:Q62,TRUE)=15,TRUE,FALSE)</f>
        <v>0</v>
      </c>
    </row>
    <row r="48" spans="2:18" ht="15" customHeight="1" x14ac:dyDescent="0.2">
      <c r="B48" s="227" t="str">
        <f>IF(Partenariato!F9="","",Partenariato!F9)</f>
        <v>Regione</v>
      </c>
      <c r="C48" s="227"/>
      <c r="D48" s="227"/>
      <c r="E48" s="227"/>
      <c r="F48" s="227"/>
      <c r="G48" s="227"/>
      <c r="H48" s="227"/>
      <c r="I48" s="227"/>
      <c r="J48" s="227"/>
      <c r="K48" s="227"/>
      <c r="L48" s="227"/>
      <c r="M48" s="1"/>
      <c r="Q48" s="2" t="b">
        <f>ISBLANK(Partenariato!F9)</f>
        <v>0</v>
      </c>
      <c r="R48" s="2" t="b">
        <f>IF(M48="",FALSE,TRUE)</f>
        <v>0</v>
      </c>
    </row>
    <row r="49" spans="2:18" ht="15" customHeight="1" x14ac:dyDescent="0.2">
      <c r="B49" s="227" t="str">
        <f>IF(Partenariato!F10="","",Partenariato!F10)</f>
        <v>Ente locale</v>
      </c>
      <c r="C49" s="227"/>
      <c r="D49" s="227"/>
      <c r="E49" s="227"/>
      <c r="F49" s="227"/>
      <c r="G49" s="227"/>
      <c r="H49" s="227"/>
      <c r="I49" s="227"/>
      <c r="J49" s="227"/>
      <c r="K49" s="227"/>
      <c r="L49" s="227"/>
      <c r="M49" s="1"/>
      <c r="Q49" s="2" t="b">
        <f>ISBLANK(Partenariato!F10)</f>
        <v>0</v>
      </c>
      <c r="R49" s="2" t="b">
        <f t="shared" ref="R49:R60" si="2">IF(M49="",FALSE,TRUE)</f>
        <v>0</v>
      </c>
    </row>
    <row r="50" spans="2:18" ht="15" customHeight="1" x14ac:dyDescent="0.2">
      <c r="B50" s="227" t="str">
        <f>IF(Partenariato!F11="","",Partenariato!F11)</f>
        <v>Soggetti aggregatori regionali per l’acquisto di beni e servizi (Legge 23 giugno 2014, n. 89)</v>
      </c>
      <c r="C50" s="227"/>
      <c r="D50" s="227"/>
      <c r="E50" s="227"/>
      <c r="F50" s="227"/>
      <c r="G50" s="227"/>
      <c r="H50" s="227"/>
      <c r="I50" s="227"/>
      <c r="J50" s="227"/>
      <c r="K50" s="227"/>
      <c r="L50" s="227"/>
      <c r="M50" s="1"/>
      <c r="Q50" s="2" t="b">
        <f>ISBLANK(Partenariato!F11)</f>
        <v>0</v>
      </c>
      <c r="R50" s="2" t="b">
        <f t="shared" si="2"/>
        <v>0</v>
      </c>
    </row>
    <row r="51" spans="2:18" ht="15" customHeight="1" x14ac:dyDescent="0.2">
      <c r="B51" s="227" t="str">
        <f>IF(Partenariato!F12="","",Partenariato!F12)</f>
        <v>AgID</v>
      </c>
      <c r="C51" s="227"/>
      <c r="D51" s="227"/>
      <c r="E51" s="227"/>
      <c r="F51" s="227"/>
      <c r="G51" s="227"/>
      <c r="H51" s="227"/>
      <c r="I51" s="227"/>
      <c r="J51" s="227"/>
      <c r="K51" s="227"/>
      <c r="L51" s="227"/>
      <c r="M51" s="1"/>
      <c r="Q51" s="2" t="b">
        <f>ISBLANK(Partenariato!F12)</f>
        <v>0</v>
      </c>
      <c r="R51" s="2" t="b">
        <f t="shared" si="2"/>
        <v>0</v>
      </c>
    </row>
    <row r="52" spans="2:18" ht="15" customHeight="1" x14ac:dyDescent="0.2">
      <c r="B52" s="227" t="str">
        <f>IF(Partenariato!F13="","",Partenariato!F13)</f>
        <v>Panel di Amministrazioni servite – campione rappresentativo</v>
      </c>
      <c r="C52" s="227"/>
      <c r="D52" s="227"/>
      <c r="E52" s="227"/>
      <c r="F52" s="227"/>
      <c r="G52" s="227"/>
      <c r="H52" s="227"/>
      <c r="I52" s="227"/>
      <c r="J52" s="227"/>
      <c r="K52" s="227"/>
      <c r="L52" s="227"/>
      <c r="M52" s="1"/>
      <c r="Q52" s="2" t="b">
        <f>ISBLANK(Partenariato!F13)</f>
        <v>0</v>
      </c>
      <c r="R52" s="2" t="b">
        <f t="shared" si="2"/>
        <v>0</v>
      </c>
    </row>
    <row r="53" spans="2:18" ht="15" customHeight="1" x14ac:dyDescent="0.2">
      <c r="B53" s="227" t="str">
        <f>IF(Partenariato!F14="","",Partenariato!F14)</f>
        <v/>
      </c>
      <c r="C53" s="227"/>
      <c r="D53" s="227"/>
      <c r="E53" s="227"/>
      <c r="F53" s="227"/>
      <c r="G53" s="227"/>
      <c r="H53" s="227"/>
      <c r="I53" s="227"/>
      <c r="J53" s="227"/>
      <c r="K53" s="227"/>
      <c r="L53" s="227"/>
      <c r="M53" s="1"/>
      <c r="Q53" s="2" t="b">
        <f>ISBLANK(Partenariato!F14)</f>
        <v>1</v>
      </c>
      <c r="R53" s="2" t="b">
        <f t="shared" si="2"/>
        <v>0</v>
      </c>
    </row>
    <row r="54" spans="2:18" ht="15" customHeight="1" x14ac:dyDescent="0.2">
      <c r="B54" s="227" t="str">
        <f>IF(Partenariato!F15="","",Partenariato!F15)</f>
        <v/>
      </c>
      <c r="C54" s="227"/>
      <c r="D54" s="227"/>
      <c r="E54" s="227"/>
      <c r="F54" s="227"/>
      <c r="G54" s="227"/>
      <c r="H54" s="227"/>
      <c r="I54" s="227"/>
      <c r="J54" s="227"/>
      <c r="K54" s="227"/>
      <c r="L54" s="227"/>
      <c r="M54" s="1"/>
      <c r="Q54" s="2" t="b">
        <f>ISBLANK(Partenariato!F15)</f>
        <v>1</v>
      </c>
      <c r="R54" s="2" t="b">
        <f t="shared" si="2"/>
        <v>0</v>
      </c>
    </row>
    <row r="55" spans="2:18" ht="15" customHeight="1" x14ac:dyDescent="0.2">
      <c r="B55" s="227" t="str">
        <f>IF(Partenariato!F16="","",Partenariato!F16)</f>
        <v/>
      </c>
      <c r="C55" s="227"/>
      <c r="D55" s="227"/>
      <c r="E55" s="227"/>
      <c r="F55" s="227"/>
      <c r="G55" s="227"/>
      <c r="H55" s="227"/>
      <c r="I55" s="227"/>
      <c r="J55" s="227"/>
      <c r="K55" s="227"/>
      <c r="L55" s="227"/>
      <c r="M55" s="1"/>
      <c r="Q55" s="2" t="b">
        <f>ISBLANK(Partenariato!F16)</f>
        <v>1</v>
      </c>
      <c r="R55" s="2" t="b">
        <f t="shared" si="2"/>
        <v>0</v>
      </c>
    </row>
    <row r="56" spans="2:18" ht="15" customHeight="1" x14ac:dyDescent="0.2">
      <c r="B56" s="227" t="str">
        <f>IF(Partenariato!F17="","",Partenariato!F17)</f>
        <v/>
      </c>
      <c r="C56" s="227"/>
      <c r="D56" s="227"/>
      <c r="E56" s="227"/>
      <c r="F56" s="227"/>
      <c r="G56" s="227"/>
      <c r="H56" s="227"/>
      <c r="I56" s="227"/>
      <c r="J56" s="227"/>
      <c r="K56" s="227"/>
      <c r="L56" s="227"/>
      <c r="M56" s="1"/>
      <c r="Q56" s="2" t="b">
        <f>ISBLANK(Partenariato!F17)</f>
        <v>1</v>
      </c>
      <c r="R56" s="2" t="b">
        <f t="shared" si="2"/>
        <v>0</v>
      </c>
    </row>
    <row r="57" spans="2:18" ht="15" customHeight="1" x14ac:dyDescent="0.2">
      <c r="B57" s="227" t="str">
        <f>IF(Partenariato!F18="","",Partenariato!F18)</f>
        <v/>
      </c>
      <c r="C57" s="227"/>
      <c r="D57" s="227"/>
      <c r="E57" s="227"/>
      <c r="F57" s="227"/>
      <c r="G57" s="227"/>
      <c r="H57" s="227"/>
      <c r="I57" s="227"/>
      <c r="J57" s="227"/>
      <c r="K57" s="227"/>
      <c r="L57" s="227"/>
      <c r="M57" s="1"/>
      <c r="Q57" s="2" t="b">
        <f>ISBLANK(Partenariato!F18)</f>
        <v>1</v>
      </c>
      <c r="R57" s="2" t="b">
        <f t="shared" si="2"/>
        <v>0</v>
      </c>
    </row>
    <row r="58" spans="2:18" ht="15" customHeight="1" x14ac:dyDescent="0.2">
      <c r="B58" s="227" t="str">
        <f>IF(Partenariato!F19="","",Partenariato!F19)</f>
        <v/>
      </c>
      <c r="C58" s="227"/>
      <c r="D58" s="227"/>
      <c r="E58" s="227"/>
      <c r="F58" s="227"/>
      <c r="G58" s="227"/>
      <c r="H58" s="227"/>
      <c r="I58" s="227"/>
      <c r="J58" s="227"/>
      <c r="K58" s="227"/>
      <c r="L58" s="227"/>
      <c r="M58" s="1"/>
      <c r="Q58" s="2" t="b">
        <f>ISBLANK(Partenariato!F19)</f>
        <v>1</v>
      </c>
      <c r="R58" s="2" t="b">
        <f t="shared" si="2"/>
        <v>0</v>
      </c>
    </row>
    <row r="59" spans="2:18" ht="15" customHeight="1" x14ac:dyDescent="0.2">
      <c r="B59" s="227" t="str">
        <f>IF(Partenariato!F20="","",Partenariato!F20)</f>
        <v/>
      </c>
      <c r="C59" s="227"/>
      <c r="D59" s="227"/>
      <c r="E59" s="227"/>
      <c r="F59" s="227"/>
      <c r="G59" s="227"/>
      <c r="H59" s="227"/>
      <c r="I59" s="227"/>
      <c r="J59" s="227"/>
      <c r="K59" s="227"/>
      <c r="L59" s="227"/>
      <c r="M59" s="1"/>
      <c r="Q59" s="2" t="b">
        <f>ISBLANK(Partenariato!F20)</f>
        <v>1</v>
      </c>
      <c r="R59" s="2" t="b">
        <f t="shared" si="2"/>
        <v>0</v>
      </c>
    </row>
    <row r="60" spans="2:18" ht="15" customHeight="1" x14ac:dyDescent="0.2">
      <c r="B60" s="227" t="str">
        <f>IF(Partenariato!F21="","",Partenariato!F21)</f>
        <v/>
      </c>
      <c r="C60" s="227"/>
      <c r="D60" s="227"/>
      <c r="E60" s="227"/>
      <c r="F60" s="227"/>
      <c r="G60" s="227"/>
      <c r="H60" s="227"/>
      <c r="I60" s="227"/>
      <c r="J60" s="227"/>
      <c r="K60" s="227"/>
      <c r="L60" s="227"/>
      <c r="M60" s="1"/>
      <c r="Q60" s="2" t="b">
        <f>ISBLANK(Partenariato!F21)</f>
        <v>1</v>
      </c>
      <c r="R60" s="2" t="b">
        <f t="shared" si="2"/>
        <v>0</v>
      </c>
    </row>
    <row r="61" spans="2:18" ht="15" customHeight="1" x14ac:dyDescent="0.2">
      <c r="B61" s="227" t="str">
        <f>IF(Partenariato!F22="","",Partenariato!F22)</f>
        <v/>
      </c>
      <c r="C61" s="227"/>
      <c r="D61" s="227"/>
      <c r="E61" s="227"/>
      <c r="F61" s="227"/>
      <c r="G61" s="227"/>
      <c r="H61" s="227"/>
      <c r="I61" s="227"/>
      <c r="J61" s="227"/>
      <c r="K61" s="227"/>
      <c r="L61" s="227"/>
      <c r="M61" s="1"/>
      <c r="Q61" s="2" t="b">
        <f>ISBLANK(Partenariato!F22)</f>
        <v>1</v>
      </c>
      <c r="R61" s="2" t="b">
        <f>IF(M61="",FALSE,TRUE)</f>
        <v>0</v>
      </c>
    </row>
    <row r="62" spans="2:18" ht="15" customHeight="1" x14ac:dyDescent="0.2">
      <c r="B62" s="227" t="str">
        <f>IF(Partenariato!F23="","",Partenariato!F23)</f>
        <v/>
      </c>
      <c r="C62" s="227"/>
      <c r="D62" s="227"/>
      <c r="E62" s="227"/>
      <c r="F62" s="227"/>
      <c r="G62" s="227"/>
      <c r="H62" s="227"/>
      <c r="I62" s="227"/>
      <c r="J62" s="227"/>
      <c r="K62" s="227"/>
      <c r="L62" s="227"/>
      <c r="M62" s="1"/>
      <c r="Q62" s="2" t="b">
        <f>ISBLANK(Partenariato!F23)</f>
        <v>1</v>
      </c>
      <c r="R62" s="2" t="b">
        <f>IF(M62="",FALSE,TRUE)</f>
        <v>0</v>
      </c>
    </row>
    <row r="65" spans="2:13" ht="15" customHeight="1" x14ac:dyDescent="0.2">
      <c r="B65" s="82" t="s">
        <v>287</v>
      </c>
      <c r="C65" s="83"/>
      <c r="D65" s="83"/>
      <c r="E65" s="83"/>
      <c r="F65" s="83"/>
      <c r="G65" s="83"/>
      <c r="H65" s="83"/>
      <c r="I65" s="83"/>
      <c r="J65" s="83"/>
      <c r="K65" s="83"/>
      <c r="L65" s="83"/>
      <c r="M65" s="84"/>
    </row>
    <row r="66" spans="2:13" ht="112.5" customHeight="1" x14ac:dyDescent="0.2">
      <c r="B66" s="222"/>
      <c r="C66" s="235"/>
      <c r="D66" s="235"/>
      <c r="E66" s="235"/>
      <c r="F66" s="235"/>
      <c r="G66" s="235"/>
      <c r="H66" s="235"/>
      <c r="I66" s="235"/>
      <c r="J66" s="235"/>
      <c r="K66" s="235"/>
      <c r="L66" s="235"/>
      <c r="M66" s="236"/>
    </row>
    <row r="68" spans="2:13" ht="15" customHeight="1" x14ac:dyDescent="0.2">
      <c r="B68" s="9" t="s">
        <v>250</v>
      </c>
      <c r="C68" s="10"/>
      <c r="D68" s="10"/>
      <c r="E68" s="10"/>
      <c r="F68" s="10"/>
      <c r="G68" s="10"/>
      <c r="H68" s="10"/>
      <c r="I68" s="10"/>
      <c r="J68" s="10"/>
      <c r="K68" s="10"/>
      <c r="L68" s="10"/>
      <c r="M68" s="11"/>
    </row>
    <row r="71" spans="2:13" ht="15" customHeight="1" x14ac:dyDescent="0.2">
      <c r="B71" s="82" t="s">
        <v>12</v>
      </c>
      <c r="C71" s="83"/>
      <c r="D71" s="83"/>
      <c r="E71" s="83"/>
      <c r="F71" s="83"/>
      <c r="G71" s="83"/>
      <c r="H71" s="83"/>
      <c r="I71" s="83"/>
      <c r="J71" s="83"/>
      <c r="K71" s="83"/>
      <c r="L71" s="83"/>
      <c r="M71" s="84"/>
    </row>
    <row r="72" spans="2:13" ht="112.5" customHeight="1" x14ac:dyDescent="0.2">
      <c r="B72" s="222"/>
      <c r="C72" s="235"/>
      <c r="D72" s="235"/>
      <c r="E72" s="235"/>
      <c r="F72" s="235"/>
      <c r="G72" s="235"/>
      <c r="H72" s="235"/>
      <c r="I72" s="235"/>
      <c r="J72" s="235"/>
      <c r="K72" s="235"/>
      <c r="L72" s="235"/>
      <c r="M72" s="236"/>
    </row>
    <row r="73" spans="2:13" ht="15" hidden="1" customHeight="1" x14ac:dyDescent="0.2"/>
  </sheetData>
  <sheetProtection formatRows="0"/>
  <autoFilter ref="Q1:R73"/>
  <mergeCells count="55">
    <mergeCell ref="B19:L19"/>
    <mergeCell ref="B4:M4"/>
    <mergeCell ref="B7:M7"/>
    <mergeCell ref="B8:M8"/>
    <mergeCell ref="B11:M11"/>
    <mergeCell ref="B12:L12"/>
    <mergeCell ref="B13:L13"/>
    <mergeCell ref="B14:L14"/>
    <mergeCell ref="B15:L15"/>
    <mergeCell ref="B16:L16"/>
    <mergeCell ref="B17:L17"/>
    <mergeCell ref="B18:L18"/>
    <mergeCell ref="B33:L33"/>
    <mergeCell ref="B20:L20"/>
    <mergeCell ref="B21:L21"/>
    <mergeCell ref="B24:M24"/>
    <mergeCell ref="B25:L25"/>
    <mergeCell ref="B26:L26"/>
    <mergeCell ref="B27:L27"/>
    <mergeCell ref="B28:L28"/>
    <mergeCell ref="B29:L29"/>
    <mergeCell ref="B30:L30"/>
    <mergeCell ref="B31:L31"/>
    <mergeCell ref="B32:L32"/>
    <mergeCell ref="B47:M47"/>
    <mergeCell ref="B34:L34"/>
    <mergeCell ref="B35:L35"/>
    <mergeCell ref="B36:L36"/>
    <mergeCell ref="B37:L37"/>
    <mergeCell ref="B38:L38"/>
    <mergeCell ref="B39:L39"/>
    <mergeCell ref="B40:L40"/>
    <mergeCell ref="B41:L41"/>
    <mergeCell ref="B42:L42"/>
    <mergeCell ref="B43:L43"/>
    <mergeCell ref="B44:L44"/>
    <mergeCell ref="B59:L59"/>
    <mergeCell ref="B48:L48"/>
    <mergeCell ref="B49:L49"/>
    <mergeCell ref="B50:L50"/>
    <mergeCell ref="B51:L51"/>
    <mergeCell ref="B52:L52"/>
    <mergeCell ref="B53:L53"/>
    <mergeCell ref="B54:L54"/>
    <mergeCell ref="B55:L55"/>
    <mergeCell ref="B56:L56"/>
    <mergeCell ref="B57:L57"/>
    <mergeCell ref="B58:L58"/>
    <mergeCell ref="B72:M72"/>
    <mergeCell ref="B60:L60"/>
    <mergeCell ref="B61:L61"/>
    <mergeCell ref="B62:L62"/>
    <mergeCell ref="B65:M65"/>
    <mergeCell ref="B66:M66"/>
    <mergeCell ref="B71:M71"/>
  </mergeCells>
  <dataValidations count="1">
    <dataValidation type="list" allowBlank="1" showInputMessage="1" showErrorMessage="1" errorTitle="Errore" error="Una X è l'unico valore accettato" sqref="M25:M44 M12:M21 M48:M62">
      <formula1>"X"</formula1>
    </dataValidation>
  </dataValidations>
  <hyperlinks>
    <hyperlink ref="G2" location="'Indice sezioni'!A1" display="Torna all'indice"/>
  </hyperlinks>
  <pageMargins left="0.25" right="0.25"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3"/>
  <dimension ref="B1:T292"/>
  <sheetViews>
    <sheetView showGridLines="0" zoomScale="110" zoomScaleNormal="11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1274</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1466</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1508</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220.5" customHeight="1" x14ac:dyDescent="0.2">
      <c r="B21" s="148" t="s">
        <v>1675</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t="s">
        <v>1331</v>
      </c>
      <c r="R28" s="2" t="b">
        <f>IF(M28="",FALSE,TRUE)</f>
        <v>1</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t="s">
        <v>1331</v>
      </c>
      <c r="R37" s="2" t="b">
        <f t="shared" si="0"/>
        <v>1</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1</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t="s">
        <v>1331</v>
      </c>
      <c r="Q45" s="2" t="b">
        <f>ISBLANK('Linee Intervento'!E9)</f>
        <v>0</v>
      </c>
      <c r="R45" s="2" t="b">
        <f>IF(M45="",FALSE,TRUE)</f>
        <v>1</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42644</v>
      </c>
      <c r="I73" s="171"/>
    </row>
    <row r="76" spans="2:18" ht="15" customHeight="1" x14ac:dyDescent="0.2">
      <c r="B76" s="170" t="s">
        <v>324</v>
      </c>
      <c r="C76" s="170"/>
      <c r="D76" s="170"/>
      <c r="E76" s="170"/>
      <c r="F76" s="170"/>
      <c r="H76" s="171">
        <v>45291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v>506293.97054305486</v>
      </c>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934854.7659695755</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4620601.4000000004</v>
      </c>
      <c r="L90" s="243"/>
      <c r="M90" s="244"/>
      <c r="Q90" s="2" t="b">
        <f>IF('Anagrafica Progetto'!$Q$46=2,TRUE,FALSE)</f>
        <v>0</v>
      </c>
    </row>
    <row r="91" spans="2:17" ht="15" customHeight="1" x14ac:dyDescent="0.2">
      <c r="B91" s="240" t="s">
        <v>329</v>
      </c>
      <c r="C91" s="241"/>
      <c r="D91" s="241"/>
      <c r="E91" s="241"/>
      <c r="F91" s="241"/>
      <c r="G91" s="241"/>
      <c r="H91" s="241"/>
      <c r="I91" s="241"/>
      <c r="J91" s="241"/>
      <c r="K91" s="242">
        <v>108378</v>
      </c>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1151760.1415194722</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7321888.2780321026</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1591</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7</v>
      </c>
      <c r="L118" s="249"/>
      <c r="M118" s="250"/>
    </row>
    <row r="119" spans="2:17" ht="15" customHeight="1" x14ac:dyDescent="0.2">
      <c r="B119" s="240" t="s">
        <v>344</v>
      </c>
      <c r="C119" s="241"/>
      <c r="D119" s="241"/>
      <c r="E119" s="241"/>
      <c r="F119" s="241"/>
      <c r="G119" s="241"/>
      <c r="H119" s="241"/>
      <c r="I119" s="241"/>
      <c r="J119" s="241"/>
      <c r="K119" s="248">
        <v>23</v>
      </c>
      <c r="L119" s="249"/>
      <c r="M119" s="250"/>
    </row>
    <row r="120" spans="2:17" ht="15" customHeight="1" x14ac:dyDescent="0.2">
      <c r="B120" s="240" t="s">
        <v>345</v>
      </c>
      <c r="C120" s="241"/>
      <c r="D120" s="241"/>
      <c r="E120" s="241"/>
      <c r="F120" s="241"/>
      <c r="G120" s="241"/>
      <c r="H120" s="241"/>
      <c r="I120" s="241"/>
      <c r="J120" s="241"/>
      <c r="K120" s="248">
        <v>14</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44</v>
      </c>
      <c r="K137" s="252"/>
      <c r="L137" s="248">
        <v>5175.3715722584247</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5</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t="s">
        <v>1331</v>
      </c>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Documenti di indirizzo (linee guida, documenti metodologici,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1564</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392</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1562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t="s">
        <v>28</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t="s">
        <v>28</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t="s">
        <v>27</v>
      </c>
      <c r="F179" s="259"/>
      <c r="G179" s="259"/>
      <c r="H179" s="259"/>
      <c r="I179" s="259"/>
      <c r="J179" s="259"/>
      <c r="K179" s="259"/>
      <c r="L179" s="259"/>
      <c r="M179" s="259"/>
      <c r="Q179" s="2" t="b">
        <f>IF(AND(R179=FALSE,'Anagrafica Progetto'!$Q$84=1),FALSE,TRUE)</f>
        <v>0</v>
      </c>
      <c r="R179" s="2" t="b">
        <f t="shared" ref="R179:R185" si="2">IF(OR($H$73="",$H$76=""),FALSE,IF(AND(B179&gt;=YEAR($H$73),B179&lt;YEAR($H$76)),FALSE,TRUE))</f>
        <v>0</v>
      </c>
    </row>
    <row r="180" spans="2:18" ht="15" customHeight="1" x14ac:dyDescent="0.2">
      <c r="B180" s="240">
        <v>2017</v>
      </c>
      <c r="C180" s="241"/>
      <c r="D180" s="256"/>
      <c r="E180" s="259" t="s">
        <v>27</v>
      </c>
      <c r="F180" s="259"/>
      <c r="G180" s="259"/>
      <c r="H180" s="259"/>
      <c r="I180" s="259"/>
      <c r="J180" s="259"/>
      <c r="K180" s="259"/>
      <c r="L180" s="259"/>
      <c r="M180" s="259"/>
      <c r="Q180" s="2" t="b">
        <f>IF(AND(R180=FALSE,'Anagrafica Progetto'!$Q$84=1),FALSE,TRUE)</f>
        <v>0</v>
      </c>
      <c r="R180" s="2" t="b">
        <f t="shared" si="2"/>
        <v>0</v>
      </c>
    </row>
    <row r="181" spans="2:18" ht="15" customHeight="1" x14ac:dyDescent="0.2">
      <c r="B181" s="240">
        <v>2018</v>
      </c>
      <c r="C181" s="241"/>
      <c r="D181" s="256"/>
      <c r="E181" s="259" t="s">
        <v>27</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t="s">
        <v>27</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t="s">
        <v>27</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t="s">
        <v>27</v>
      </c>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t="s">
        <v>27</v>
      </c>
      <c r="F185" s="259"/>
      <c r="G185" s="259"/>
      <c r="H185" s="259"/>
      <c r="I185" s="259"/>
      <c r="J185" s="259"/>
      <c r="K185" s="259"/>
      <c r="L185" s="259"/>
      <c r="M185" s="259"/>
      <c r="Q185" s="2" t="b">
        <f>IF(AND(R185=FALSE,'Anagrafica Progetto'!$Q$84=1),FALSE,TRUE)</f>
        <v>0</v>
      </c>
      <c r="R185" s="2" t="b">
        <f t="shared" si="2"/>
        <v>0</v>
      </c>
    </row>
    <row r="186" spans="2:18" ht="15" customHeight="1" x14ac:dyDescent="0.2">
      <c r="B186" s="240" t="s">
        <v>387</v>
      </c>
      <c r="C186" s="241"/>
      <c r="D186" s="256"/>
      <c r="E186" s="259" t="s">
        <v>27</v>
      </c>
      <c r="F186" s="259"/>
      <c r="G186" s="259"/>
      <c r="H186" s="259"/>
      <c r="I186" s="259"/>
      <c r="J186" s="259"/>
      <c r="K186" s="259"/>
      <c r="L186" s="259"/>
      <c r="M186" s="259"/>
      <c r="Q186" s="2" t="b">
        <f>IF('Anagrafica Progetto'!$Q$84=1,FALSE,TRUE)</f>
        <v>0</v>
      </c>
    </row>
    <row r="187" spans="2:18" ht="15" customHeight="1" x14ac:dyDescent="0.2">
      <c r="Q187" s="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2" t="b">
        <f>IF('Anagrafica Progetto'!$Q$84=1,FALSE,TRUE)</f>
        <v>0</v>
      </c>
    </row>
    <row r="189" spans="2:18" ht="15" customHeight="1" x14ac:dyDescent="0.2">
      <c r="Q189" s="2" t="b">
        <f>IF(AND('Anagrafica Progetto'!$Q$84=2,'Anagrafica Progetto'!$Q$89),FALSE,TRUE)</f>
        <v>1</v>
      </c>
    </row>
    <row r="190" spans="2:18" ht="15" customHeight="1" x14ac:dyDescent="0.2">
      <c r="Q190" s="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Documenti di indirizzo (linee guida, documenti metodologici, etc.)</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2" t="b">
        <f>IF(AND('Anagrafica Progetto'!$Q$84=2,'Anagrafica Progetto'!$Q$89),FALSE,TRUE)</f>
        <v>1</v>
      </c>
    </row>
    <row r="194" spans="2:18" ht="67.5" customHeight="1" x14ac:dyDescent="0.2">
      <c r="B194" s="240" t="s">
        <v>383</v>
      </c>
      <c r="C194" s="241"/>
      <c r="D194" s="256"/>
      <c r="E194" s="257"/>
      <c r="F194" s="257"/>
      <c r="G194" s="257"/>
      <c r="H194" s="257"/>
      <c r="I194" s="257"/>
      <c r="J194" s="257"/>
      <c r="K194" s="257"/>
      <c r="L194" s="257"/>
      <c r="M194" s="257"/>
      <c r="Q194" s="2" t="b">
        <f>IF(AND('Anagrafica Progetto'!$Q$84=2,'Anagrafica Progetto'!$Q$89),FALSE,TRUE)</f>
        <v>1</v>
      </c>
    </row>
    <row r="195" spans="2:18" ht="15.75" customHeight="1" x14ac:dyDescent="0.2">
      <c r="B195" s="240" t="s">
        <v>384</v>
      </c>
      <c r="C195" s="241"/>
      <c r="D195" s="256"/>
      <c r="E195" s="257"/>
      <c r="F195" s="257"/>
      <c r="G195" s="257"/>
      <c r="H195" s="257"/>
      <c r="I195" s="257"/>
      <c r="J195" s="257"/>
      <c r="K195" s="257"/>
      <c r="L195" s="257"/>
      <c r="M195" s="257"/>
      <c r="Q195" s="2" t="b">
        <f>IF(AND('Anagrafica Progetto'!$Q$84=2,'Anagrafica Progetto'!$Q$89),FALSE,TRUE)</f>
        <v>1</v>
      </c>
    </row>
    <row r="196" spans="2:18" ht="30" customHeight="1" x14ac:dyDescent="0.2">
      <c r="B196" s="240" t="s">
        <v>385</v>
      </c>
      <c r="C196" s="241"/>
      <c r="D196" s="256"/>
      <c r="E196" s="257"/>
      <c r="F196" s="257"/>
      <c r="G196" s="257"/>
      <c r="H196" s="257"/>
      <c r="I196" s="257"/>
      <c r="J196" s="257"/>
      <c r="K196" s="257"/>
      <c r="L196" s="257"/>
      <c r="M196" s="257"/>
      <c r="Q196" s="2" t="b">
        <f>IF(AND('Anagrafica Progetto'!$Q$84=2,'Anagrafica Progetto'!$Q$89),FALSE,TRUE)</f>
        <v>1</v>
      </c>
    </row>
    <row r="197" spans="2:18" ht="15" customHeight="1" x14ac:dyDescent="0.2">
      <c r="B197" s="240" t="s">
        <v>396</v>
      </c>
      <c r="C197" s="241"/>
      <c r="D197" s="256"/>
      <c r="E197" s="255" t="str">
        <f ca="1">IF(E193="","","Più sviluppate")</f>
        <v>Più sviluppate</v>
      </c>
      <c r="F197" s="255"/>
      <c r="G197" s="255"/>
      <c r="H197" s="255" t="str">
        <f ca="1">IF(H193="","","Più sviluppate")</f>
        <v/>
      </c>
      <c r="I197" s="255"/>
      <c r="J197" s="255"/>
      <c r="K197" s="255" t="str">
        <f ca="1">IF(K193="","","Più sviluppate")</f>
        <v/>
      </c>
      <c r="L197" s="255"/>
      <c r="M197" s="255"/>
      <c r="Q197" s="2" t="b">
        <f>IF(AND('Anagrafica Progetto'!$Q$84=2,'Anagrafica Progetto'!$Q$89),FALSE,TRUE)</f>
        <v>1</v>
      </c>
    </row>
    <row r="198" spans="2:18" ht="15" customHeight="1" x14ac:dyDescent="0.2">
      <c r="B198" s="240" t="s">
        <v>386</v>
      </c>
      <c r="C198" s="241"/>
      <c r="D198" s="256"/>
      <c r="E198" s="259"/>
      <c r="F198" s="259"/>
      <c r="G198" s="259"/>
      <c r="H198" s="259"/>
      <c r="I198" s="259"/>
      <c r="J198" s="259"/>
      <c r="K198" s="259"/>
      <c r="L198" s="259"/>
      <c r="M198" s="259"/>
      <c r="Q198" s="2" t="b">
        <f>IF(AND('Anagrafica Progetto'!$Q$84=2,'Anagrafica Progetto'!$Q$89),FALSE,TRUE)</f>
        <v>1</v>
      </c>
    </row>
    <row r="199" spans="2:18" ht="15" customHeight="1" x14ac:dyDescent="0.2">
      <c r="B199" s="240">
        <v>2015</v>
      </c>
      <c r="C199" s="241"/>
      <c r="D199" s="256"/>
      <c r="E199" s="259"/>
      <c r="F199" s="259"/>
      <c r="G199" s="259"/>
      <c r="H199" s="259"/>
      <c r="I199" s="259"/>
      <c r="J199" s="259"/>
      <c r="K199" s="259"/>
      <c r="L199" s="259"/>
      <c r="M199" s="259"/>
      <c r="Q199" s="2" t="b">
        <f>IF(AND('Anagrafica Progetto'!$Q$84=2,'Anagrafica Progetto'!$Q$89,R199=FALSE),FALSE,TRUE)</f>
        <v>1</v>
      </c>
      <c r="R199" s="2" t="b">
        <f>IF(OR($H$73="",$H$76=""),FALSE,IF(AND(B199&gt;=YEAR($H$73),B199&lt;YEAR($H$76)),FALSE,TRUE))</f>
        <v>1</v>
      </c>
    </row>
    <row r="200" spans="2:18" ht="15" customHeight="1" x14ac:dyDescent="0.2">
      <c r="B200" s="240">
        <v>2016</v>
      </c>
      <c r="C200" s="241"/>
      <c r="D200" s="256"/>
      <c r="E200" s="259"/>
      <c r="F200" s="259"/>
      <c r="G200" s="259"/>
      <c r="H200" s="259"/>
      <c r="I200" s="259"/>
      <c r="J200" s="259"/>
      <c r="K200" s="259"/>
      <c r="L200" s="259"/>
      <c r="M200" s="259"/>
      <c r="Q200" s="2" t="b">
        <f>IF(AND('Anagrafica Progetto'!$Q$84=2,'Anagrafica Progetto'!$Q$89,R200=FALSE),FALSE,TRUE)</f>
        <v>1</v>
      </c>
      <c r="R200" s="2" t="b">
        <f t="shared" ref="R200:R206" si="3">IF(OR($H$73="",$H$76=""),FALSE,IF(AND(B200&gt;=YEAR($H$73),B200&lt;YEAR($H$76)),FALSE,TRUE))</f>
        <v>0</v>
      </c>
    </row>
    <row r="201" spans="2:18" ht="15" customHeight="1" x14ac:dyDescent="0.2">
      <c r="B201" s="240">
        <v>2017</v>
      </c>
      <c r="C201" s="241"/>
      <c r="D201" s="256"/>
      <c r="E201" s="259"/>
      <c r="F201" s="259"/>
      <c r="G201" s="259"/>
      <c r="H201" s="259"/>
      <c r="I201" s="259"/>
      <c r="J201" s="259"/>
      <c r="K201" s="259"/>
      <c r="L201" s="259"/>
      <c r="M201" s="259"/>
      <c r="Q201" s="2" t="b">
        <f>IF(AND('Anagrafica Progetto'!$Q$84=2,'Anagrafica Progetto'!$Q$89,R201=FALSE),FALSE,TRUE)</f>
        <v>1</v>
      </c>
      <c r="R201" s="2" t="b">
        <f t="shared" si="3"/>
        <v>0</v>
      </c>
    </row>
    <row r="202" spans="2:18" ht="15" customHeight="1" x14ac:dyDescent="0.2">
      <c r="B202" s="240">
        <v>2018</v>
      </c>
      <c r="C202" s="241"/>
      <c r="D202" s="256"/>
      <c r="E202" s="259"/>
      <c r="F202" s="259"/>
      <c r="G202" s="259"/>
      <c r="H202" s="259"/>
      <c r="I202" s="259"/>
      <c r="J202" s="259"/>
      <c r="K202" s="259"/>
      <c r="L202" s="259"/>
      <c r="M202" s="259"/>
      <c r="Q202" s="2" t="b">
        <f>IF(AND('Anagrafica Progetto'!$Q$84=2,'Anagrafica Progetto'!$Q$89,R202=FALSE),FALSE,TRUE)</f>
        <v>1</v>
      </c>
      <c r="R202" s="2" t="b">
        <f t="shared" si="3"/>
        <v>0</v>
      </c>
    </row>
    <row r="203" spans="2:18" ht="15" customHeight="1" x14ac:dyDescent="0.2">
      <c r="B203" s="240">
        <v>2019</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2020</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2021</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2022</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t="s">
        <v>387</v>
      </c>
      <c r="C207" s="241"/>
      <c r="D207" s="256"/>
      <c r="E207" s="259"/>
      <c r="F207" s="259"/>
      <c r="G207" s="259"/>
      <c r="H207" s="259"/>
      <c r="I207" s="259"/>
      <c r="J207" s="259"/>
      <c r="K207" s="259"/>
      <c r="L207" s="259"/>
      <c r="M207" s="259"/>
      <c r="Q207" s="2" t="b">
        <f>IF(AND('Anagrafica Progetto'!$Q$84=2,'Anagrafica Progetto'!$Q$89),FALSE,TRUE)</f>
        <v>1</v>
      </c>
    </row>
    <row r="208" spans="2:18" ht="15" customHeight="1" x14ac:dyDescent="0.2">
      <c r="Q208" s="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2" t="b">
        <f>IF(AND('Anagrafica Progetto'!$Q$84=2,'Anagrafica Progetto'!$Q$89),FALSE,TRUE)</f>
        <v>1</v>
      </c>
    </row>
    <row r="210" spans="2:18" ht="15" customHeight="1" x14ac:dyDescent="0.2">
      <c r="Q210" s="2" t="b">
        <f>IF(AND('Anagrafica Progetto'!$Q$84=2,'Anagrafica Progetto'!$Q$90),FALSE,TRUE)</f>
        <v>1</v>
      </c>
    </row>
    <row r="211" spans="2:18" ht="15" customHeight="1" x14ac:dyDescent="0.2">
      <c r="Q211" s="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Documenti di indirizzo (linee guida, documenti metodologici, etc.)</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2" t="b">
        <f>IF(AND('Anagrafica Progetto'!$Q$84=2,'Anagrafica Progetto'!$Q$90),FALSE,TRUE)</f>
        <v>1</v>
      </c>
    </row>
    <row r="215" spans="2:18" ht="67.5" customHeight="1" x14ac:dyDescent="0.2">
      <c r="B215" s="240" t="s">
        <v>383</v>
      </c>
      <c r="C215" s="241"/>
      <c r="D215" s="256"/>
      <c r="E215" s="257"/>
      <c r="F215" s="257"/>
      <c r="G215" s="257"/>
      <c r="H215" s="257"/>
      <c r="I215" s="257"/>
      <c r="J215" s="257"/>
      <c r="K215" s="257"/>
      <c r="L215" s="257"/>
      <c r="M215" s="257"/>
      <c r="Q215" s="2" t="b">
        <f>IF(AND('Anagrafica Progetto'!$Q$84=2,'Anagrafica Progetto'!$Q$90),FALSE,TRUE)</f>
        <v>1</v>
      </c>
    </row>
    <row r="216" spans="2:18" ht="15.75" customHeight="1" x14ac:dyDescent="0.2">
      <c r="B216" s="240" t="s">
        <v>384</v>
      </c>
      <c r="C216" s="241"/>
      <c r="D216" s="256"/>
      <c r="E216" s="257"/>
      <c r="F216" s="257"/>
      <c r="G216" s="257"/>
      <c r="H216" s="257"/>
      <c r="I216" s="257"/>
      <c r="J216" s="257"/>
      <c r="K216" s="257"/>
      <c r="L216" s="257"/>
      <c r="M216" s="257"/>
      <c r="Q216" s="2" t="b">
        <f>IF(AND('Anagrafica Progetto'!$Q$84=2,'Anagrafica Progetto'!$Q$90),FALSE,TRUE)</f>
        <v>1</v>
      </c>
    </row>
    <row r="217" spans="2:18" ht="30" customHeight="1" x14ac:dyDescent="0.2">
      <c r="B217" s="240" t="s">
        <v>385</v>
      </c>
      <c r="C217" s="241"/>
      <c r="D217" s="256"/>
      <c r="E217" s="257"/>
      <c r="F217" s="257"/>
      <c r="G217" s="257"/>
      <c r="H217" s="257"/>
      <c r="I217" s="257"/>
      <c r="J217" s="257"/>
      <c r="K217" s="257"/>
      <c r="L217" s="257"/>
      <c r="M217" s="257"/>
      <c r="Q217" s="2" t="b">
        <f>IF(AND('Anagrafica Progetto'!$Q$84=2,'Anagrafica Progetto'!$Q$90),FALSE,TRUE)</f>
        <v>1</v>
      </c>
    </row>
    <row r="218" spans="2:18" ht="15" customHeight="1" x14ac:dyDescent="0.2">
      <c r="B218" s="240" t="s">
        <v>396</v>
      </c>
      <c r="C218" s="241"/>
      <c r="D218" s="256"/>
      <c r="E218" s="255" t="str">
        <f ca="1">IF(E214="","","In transizione")</f>
        <v>In transizione</v>
      </c>
      <c r="F218" s="255"/>
      <c r="G218" s="255"/>
      <c r="H218" s="255" t="str">
        <f ca="1">IF(H214="","","In transizione")</f>
        <v/>
      </c>
      <c r="I218" s="255"/>
      <c r="J218" s="255"/>
      <c r="K218" s="255" t="str">
        <f ca="1">IF(K214="","","In transizione")</f>
        <v/>
      </c>
      <c r="L218" s="255"/>
      <c r="M218" s="255"/>
      <c r="Q218" s="2" t="b">
        <f>IF(AND('Anagrafica Progetto'!$Q$84=2,'Anagrafica Progetto'!$Q$90),FALSE,TRUE)</f>
        <v>1</v>
      </c>
    </row>
    <row r="219" spans="2:18" ht="15" customHeight="1" x14ac:dyDescent="0.2">
      <c r="B219" s="240" t="s">
        <v>386</v>
      </c>
      <c r="C219" s="241"/>
      <c r="D219" s="256"/>
      <c r="E219" s="259"/>
      <c r="F219" s="259"/>
      <c r="G219" s="259"/>
      <c r="H219" s="259"/>
      <c r="I219" s="259"/>
      <c r="J219" s="259"/>
      <c r="K219" s="259"/>
      <c r="L219" s="259"/>
      <c r="M219" s="259"/>
      <c r="Q219" s="2" t="b">
        <f>IF(AND('Anagrafica Progetto'!$Q$84=2,'Anagrafica Progetto'!$Q$90),FALSE,TRUE)</f>
        <v>1</v>
      </c>
    </row>
    <row r="220" spans="2:18" ht="15" customHeight="1" x14ac:dyDescent="0.2">
      <c r="B220" s="240">
        <v>2015</v>
      </c>
      <c r="C220" s="241"/>
      <c r="D220" s="256"/>
      <c r="E220" s="259"/>
      <c r="F220" s="259"/>
      <c r="G220" s="259"/>
      <c r="H220" s="259"/>
      <c r="I220" s="259"/>
      <c r="J220" s="259"/>
      <c r="K220" s="259"/>
      <c r="L220" s="259"/>
      <c r="M220" s="259"/>
      <c r="Q220" s="2" t="b">
        <f>IF(AND('Anagrafica Progetto'!$Q$84=2,'Anagrafica Progetto'!$Q$90,R220=FALSE),FALSE,TRUE)</f>
        <v>1</v>
      </c>
      <c r="R220" s="2" t="b">
        <f>IF(OR($H$73="",$H$76=""),FALSE,IF(AND(B220&gt;=YEAR($H$73),B220&lt;YEAR($H$76)),FALSE,TRUE))</f>
        <v>1</v>
      </c>
    </row>
    <row r="221" spans="2:18" ht="15" customHeight="1" x14ac:dyDescent="0.2">
      <c r="B221" s="240">
        <v>2016</v>
      </c>
      <c r="C221" s="241"/>
      <c r="D221" s="256"/>
      <c r="E221" s="259"/>
      <c r="F221" s="259"/>
      <c r="G221" s="259"/>
      <c r="H221" s="259"/>
      <c r="I221" s="259"/>
      <c r="J221" s="259"/>
      <c r="K221" s="259"/>
      <c r="L221" s="259"/>
      <c r="M221" s="259"/>
      <c r="Q221" s="2" t="b">
        <f>IF(AND('Anagrafica Progetto'!$Q$84=2,'Anagrafica Progetto'!$Q$90,R221=FALSE),FALSE,TRUE)</f>
        <v>1</v>
      </c>
      <c r="R221" s="2" t="b">
        <f t="shared" ref="R221:R227" si="4">IF(OR($H$73="",$H$76=""),FALSE,IF(AND(B221&gt;=YEAR($H$73),B221&lt;YEAR($H$76)),FALSE,TRUE))</f>
        <v>0</v>
      </c>
    </row>
    <row r="222" spans="2:18" ht="15" customHeight="1" x14ac:dyDescent="0.2">
      <c r="B222" s="240">
        <v>2017</v>
      </c>
      <c r="C222" s="241"/>
      <c r="D222" s="256"/>
      <c r="E222" s="259"/>
      <c r="F222" s="259"/>
      <c r="G222" s="259"/>
      <c r="H222" s="259"/>
      <c r="I222" s="259"/>
      <c r="J222" s="259"/>
      <c r="K222" s="259"/>
      <c r="L222" s="259"/>
      <c r="M222" s="259"/>
      <c r="Q222" s="2" t="b">
        <f>IF(AND('Anagrafica Progetto'!$Q$84=2,'Anagrafica Progetto'!$Q$90,R222=FALSE),FALSE,TRUE)</f>
        <v>1</v>
      </c>
      <c r="R222" s="2" t="b">
        <f t="shared" si="4"/>
        <v>0</v>
      </c>
    </row>
    <row r="223" spans="2:18" ht="15" customHeight="1" x14ac:dyDescent="0.2">
      <c r="B223" s="240">
        <v>2018</v>
      </c>
      <c r="C223" s="241"/>
      <c r="D223" s="256"/>
      <c r="E223" s="259"/>
      <c r="F223" s="259"/>
      <c r="G223" s="259"/>
      <c r="H223" s="259"/>
      <c r="I223" s="259"/>
      <c r="J223" s="259"/>
      <c r="K223" s="259"/>
      <c r="L223" s="259"/>
      <c r="M223" s="259"/>
      <c r="Q223" s="2" t="b">
        <f>IF(AND('Anagrafica Progetto'!$Q$84=2,'Anagrafica Progetto'!$Q$90,R223=FALSE),FALSE,TRUE)</f>
        <v>1</v>
      </c>
      <c r="R223" s="2" t="b">
        <f t="shared" si="4"/>
        <v>0</v>
      </c>
    </row>
    <row r="224" spans="2:18" ht="15" customHeight="1" x14ac:dyDescent="0.2">
      <c r="B224" s="240">
        <v>2019</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2020</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2021</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2022</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t="s">
        <v>387</v>
      </c>
      <c r="C228" s="241"/>
      <c r="D228" s="256"/>
      <c r="E228" s="259"/>
      <c r="F228" s="259"/>
      <c r="G228" s="259"/>
      <c r="H228" s="259"/>
      <c r="I228" s="259"/>
      <c r="J228" s="259"/>
      <c r="K228" s="259"/>
      <c r="L228" s="259"/>
      <c r="M228" s="259"/>
      <c r="Q228" s="2" t="b">
        <f>IF(AND('Anagrafica Progetto'!$Q$84=2,'Anagrafica Progetto'!$Q$90),FALSE,TRUE)</f>
        <v>1</v>
      </c>
    </row>
    <row r="229" spans="2:18" ht="15" customHeight="1" x14ac:dyDescent="0.2">
      <c r="Q229" s="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2" t="b">
        <f>IF(AND('Anagrafica Progetto'!$Q$84=2,'Anagrafica Progetto'!$Q$90),FALSE,TRUE)</f>
        <v>1</v>
      </c>
    </row>
    <row r="231" spans="2:18" ht="15" customHeight="1" x14ac:dyDescent="0.2">
      <c r="Q231" s="2" t="b">
        <f>IF(AND('Anagrafica Progetto'!$Q$84=2,'Anagrafica Progetto'!$Q$91),FALSE,TRUE)</f>
        <v>1</v>
      </c>
    </row>
    <row r="232" spans="2:18" ht="15" customHeight="1" x14ac:dyDescent="0.2">
      <c r="Q232" s="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Documenti di indirizzo (linee guida, documenti metodologici, etc.)</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2" t="b">
        <f>IF(AND('Anagrafica Progetto'!$Q$84=2,'Anagrafica Progetto'!$Q$91),FALSE,TRUE)</f>
        <v>1</v>
      </c>
    </row>
    <row r="236" spans="2:18" ht="67.5" customHeight="1" x14ac:dyDescent="0.2">
      <c r="B236" s="240" t="s">
        <v>383</v>
      </c>
      <c r="C236" s="241"/>
      <c r="D236" s="256"/>
      <c r="E236" s="257"/>
      <c r="F236" s="257"/>
      <c r="G236" s="257"/>
      <c r="H236" s="257"/>
      <c r="I236" s="257"/>
      <c r="J236" s="257"/>
      <c r="K236" s="257"/>
      <c r="L236" s="257"/>
      <c r="M236" s="257"/>
      <c r="Q236" s="2" t="b">
        <f>IF(AND('Anagrafica Progetto'!$Q$84=2,'Anagrafica Progetto'!$Q$91),FALSE,TRUE)</f>
        <v>1</v>
      </c>
    </row>
    <row r="237" spans="2:18" ht="15.75" customHeight="1" x14ac:dyDescent="0.2">
      <c r="B237" s="240" t="s">
        <v>384</v>
      </c>
      <c r="C237" s="241"/>
      <c r="D237" s="256"/>
      <c r="E237" s="257"/>
      <c r="F237" s="257"/>
      <c r="G237" s="257"/>
      <c r="H237" s="257"/>
      <c r="I237" s="257"/>
      <c r="J237" s="257"/>
      <c r="K237" s="257"/>
      <c r="L237" s="257"/>
      <c r="M237" s="257"/>
      <c r="Q237" s="2" t="b">
        <f>IF(AND('Anagrafica Progetto'!$Q$84=2,'Anagrafica Progetto'!$Q$91),FALSE,TRUE)</f>
        <v>1</v>
      </c>
    </row>
    <row r="238" spans="2:18" ht="30" customHeight="1" x14ac:dyDescent="0.2">
      <c r="B238" s="240" t="s">
        <v>385</v>
      </c>
      <c r="C238" s="241"/>
      <c r="D238" s="256"/>
      <c r="E238" s="257"/>
      <c r="F238" s="257"/>
      <c r="G238" s="257"/>
      <c r="H238" s="257"/>
      <c r="I238" s="257"/>
      <c r="J238" s="257"/>
      <c r="K238" s="257"/>
      <c r="L238" s="257"/>
      <c r="M238" s="257"/>
      <c r="Q238" s="2" t="b">
        <f>IF(AND('Anagrafica Progetto'!$Q$84=2,'Anagrafica Progetto'!$Q$91),FALSE,TRUE)</f>
        <v>1</v>
      </c>
    </row>
    <row r="239" spans="2:18" ht="15" customHeight="1" x14ac:dyDescent="0.2">
      <c r="B239" s="240" t="s">
        <v>396</v>
      </c>
      <c r="C239" s="241"/>
      <c r="D239" s="256"/>
      <c r="E239" s="255" t="str">
        <f ca="1">IF(E235="","","Meno sviluppate")</f>
        <v>Meno sviluppate</v>
      </c>
      <c r="F239" s="255"/>
      <c r="G239" s="255"/>
      <c r="H239" s="255" t="str">
        <f ca="1">IF(H235="","","Meno sviluppate")</f>
        <v/>
      </c>
      <c r="I239" s="255"/>
      <c r="J239" s="255"/>
      <c r="K239" s="255" t="str">
        <f ca="1">IF(K235="","","Meno sviluppate")</f>
        <v/>
      </c>
      <c r="L239" s="255"/>
      <c r="M239" s="255"/>
      <c r="Q239" s="2" t="b">
        <f>IF(AND('Anagrafica Progetto'!$Q$84=2,'Anagrafica Progetto'!$Q$91),FALSE,TRUE)</f>
        <v>1</v>
      </c>
    </row>
    <row r="240" spans="2:18" ht="15" customHeight="1" x14ac:dyDescent="0.2">
      <c r="B240" s="240" t="s">
        <v>386</v>
      </c>
      <c r="C240" s="241"/>
      <c r="D240" s="256"/>
      <c r="E240" s="259"/>
      <c r="F240" s="259"/>
      <c r="G240" s="259"/>
      <c r="H240" s="259"/>
      <c r="I240" s="259"/>
      <c r="J240" s="259"/>
      <c r="K240" s="259"/>
      <c r="L240" s="259"/>
      <c r="M240" s="259"/>
      <c r="Q240" s="2" t="b">
        <f>IF(AND('Anagrafica Progetto'!$Q$84=2,'Anagrafica Progetto'!$Q$91),FALSE,TRUE)</f>
        <v>1</v>
      </c>
    </row>
    <row r="241" spans="2:18" ht="15" customHeight="1" x14ac:dyDescent="0.2">
      <c r="B241" s="240">
        <v>2015</v>
      </c>
      <c r="C241" s="241"/>
      <c r="D241" s="256"/>
      <c r="E241" s="259"/>
      <c r="F241" s="259"/>
      <c r="G241" s="259"/>
      <c r="H241" s="259"/>
      <c r="I241" s="259"/>
      <c r="J241" s="259"/>
      <c r="K241" s="259"/>
      <c r="L241" s="259"/>
      <c r="M241" s="259"/>
      <c r="Q241" s="2" t="b">
        <f>IF(AND('Anagrafica Progetto'!$Q$84=2,'Anagrafica Progetto'!$Q$91,R241=FALSE),FALSE,TRUE)</f>
        <v>1</v>
      </c>
      <c r="R241" s="2" t="b">
        <f>IF(OR($H$73="",$H$76=""),FALSE,IF(AND(B241&gt;=YEAR($H$73),B241&lt;YEAR($H$76)),FALSE,TRUE))</f>
        <v>1</v>
      </c>
    </row>
    <row r="242" spans="2:18" ht="15" customHeight="1" x14ac:dyDescent="0.2">
      <c r="B242" s="240">
        <v>2016</v>
      </c>
      <c r="C242" s="241"/>
      <c r="D242" s="256"/>
      <c r="E242" s="259"/>
      <c r="F242" s="259"/>
      <c r="G242" s="259"/>
      <c r="H242" s="259"/>
      <c r="I242" s="259"/>
      <c r="J242" s="259"/>
      <c r="K242" s="259"/>
      <c r="L242" s="259"/>
      <c r="M242" s="259"/>
      <c r="Q242" s="2" t="b">
        <f>IF(AND('Anagrafica Progetto'!$Q$84=2,'Anagrafica Progetto'!$Q$91,R242=FALSE),FALSE,TRUE)</f>
        <v>1</v>
      </c>
      <c r="R242" s="2" t="b">
        <f t="shared" ref="R242:R248" si="5">IF(OR($H$73="",$H$76=""),FALSE,IF(AND(B242&gt;=YEAR($H$73),B242&lt;YEAR($H$76)),FALSE,TRUE))</f>
        <v>0</v>
      </c>
    </row>
    <row r="243" spans="2:18" ht="15" customHeight="1" x14ac:dyDescent="0.2">
      <c r="B243" s="240">
        <v>2017</v>
      </c>
      <c r="C243" s="241"/>
      <c r="D243" s="256"/>
      <c r="E243" s="259"/>
      <c r="F243" s="259"/>
      <c r="G243" s="259"/>
      <c r="H243" s="259"/>
      <c r="I243" s="259"/>
      <c r="J243" s="259"/>
      <c r="K243" s="259"/>
      <c r="L243" s="259"/>
      <c r="M243" s="259"/>
      <c r="Q243" s="2" t="b">
        <f>IF(AND('Anagrafica Progetto'!$Q$84=2,'Anagrafica Progetto'!$Q$91,R243=FALSE),FALSE,TRUE)</f>
        <v>1</v>
      </c>
      <c r="R243" s="2" t="b">
        <f t="shared" si="5"/>
        <v>0</v>
      </c>
    </row>
    <row r="244" spans="2:18" ht="15" customHeight="1" x14ac:dyDescent="0.2">
      <c r="B244" s="240">
        <v>2018</v>
      </c>
      <c r="C244" s="241"/>
      <c r="D244" s="256"/>
      <c r="E244" s="259"/>
      <c r="F244" s="259"/>
      <c r="G244" s="259"/>
      <c r="H244" s="259"/>
      <c r="I244" s="259"/>
      <c r="J244" s="259"/>
      <c r="K244" s="259"/>
      <c r="L244" s="259"/>
      <c r="M244" s="259"/>
      <c r="Q244" s="2" t="b">
        <f>IF(AND('Anagrafica Progetto'!$Q$84=2,'Anagrafica Progetto'!$Q$91,R244=FALSE),FALSE,TRUE)</f>
        <v>1</v>
      </c>
      <c r="R244" s="2" t="b">
        <f t="shared" si="5"/>
        <v>0</v>
      </c>
    </row>
    <row r="245" spans="2:18" ht="15" customHeight="1" x14ac:dyDescent="0.2">
      <c r="B245" s="240">
        <v>2019</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2020</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2021</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2022</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t="s">
        <v>387</v>
      </c>
      <c r="C249" s="241"/>
      <c r="D249" s="256"/>
      <c r="E249" s="259"/>
      <c r="F249" s="259"/>
      <c r="G249" s="259"/>
      <c r="H249" s="259"/>
      <c r="I249" s="259"/>
      <c r="J249" s="259"/>
      <c r="K249" s="259"/>
      <c r="L249" s="259"/>
      <c r="M249" s="259"/>
      <c r="Q249" s="2" t="b">
        <f>IF(AND('Anagrafica Progetto'!$Q$84=2,'Anagrafica Progetto'!$Q$91),FALSE,TRUE)</f>
        <v>1</v>
      </c>
    </row>
    <row r="250" spans="2:18" ht="15" customHeight="1" x14ac:dyDescent="0.2">
      <c r="Q250" s="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2">
        <f ca="1">MATCH("X",INDIRECT(ADDRESS(ROW(Q255)+R253,13)&amp;":"&amp;ADDRESS(ROW($Q$279),13)),0)</f>
        <v>1</v>
      </c>
    </row>
    <row r="255" spans="2:18" ht="15" customHeight="1" x14ac:dyDescent="0.2">
      <c r="B255" s="227" t="str">
        <f>IF(Obiettivi!E49="","",Obiettivi!E49)</f>
        <v>Incremento delle Amministrazioni pubbliche servite e abilitate all’utilizzo di strumento evoluti</v>
      </c>
      <c r="C255" s="227"/>
      <c r="D255" s="227"/>
      <c r="E255" s="227"/>
      <c r="F255" s="227"/>
      <c r="G255" s="227"/>
      <c r="H255" s="227"/>
      <c r="I255" s="227"/>
      <c r="J255" s="227"/>
      <c r="K255" s="227"/>
      <c r="L255" s="227"/>
      <c r="M255" s="48" t="s">
        <v>1331</v>
      </c>
      <c r="Q255" s="2" t="b">
        <f>ISBLANK(Obiettivi!E50)</f>
        <v>0</v>
      </c>
      <c r="R255" s="2" t="b">
        <f>IF(M255="",FALSE,TRUE)</f>
        <v>1</v>
      </c>
    </row>
    <row r="256" spans="2:18" ht="15" customHeight="1" x14ac:dyDescent="0.2">
      <c r="B256" s="227" t="str">
        <f>IF(Obiettivi!E50="","",Obiettivi!E50)</f>
        <v>Modello di servizio condiviso e sottoscritto da un panel di stakeholders</v>
      </c>
      <c r="C256" s="227"/>
      <c r="D256" s="227"/>
      <c r="E256" s="227"/>
      <c r="F256" s="227"/>
      <c r="G256" s="227"/>
      <c r="H256" s="227"/>
      <c r="I256" s="227"/>
      <c r="J256" s="227"/>
      <c r="K256" s="227"/>
      <c r="L256" s="227"/>
      <c r="M256" s="48" t="s">
        <v>1331</v>
      </c>
      <c r="Q256" s="2" t="b">
        <f>ISBLANK(Obiettivi!E49)</f>
        <v>0</v>
      </c>
      <c r="R256" s="2" t="b">
        <f t="shared" ref="R256:R279" si="6">IF(M256="",FALSE,TRUE)</f>
        <v>1</v>
      </c>
    </row>
    <row r="257" spans="2:18" ht="15" customHeight="1" x14ac:dyDescent="0.2">
      <c r="B257" s="227" t="str">
        <f>IF(Obiettivi!E51="","",Obiettivi!E51)</f>
        <v>Piena conformità del servizio erogato alle aspettative</v>
      </c>
      <c r="C257" s="227"/>
      <c r="D257" s="227"/>
      <c r="E257" s="227"/>
      <c r="F257" s="227"/>
      <c r="G257" s="227"/>
      <c r="H257" s="227"/>
      <c r="I257" s="227"/>
      <c r="J257" s="227"/>
      <c r="K257" s="227"/>
      <c r="L257" s="227"/>
      <c r="M257" s="48" t="s">
        <v>1331</v>
      </c>
      <c r="Q257" s="2" t="b">
        <f>ISBLANK(Obiettivi!#REF!)</f>
        <v>0</v>
      </c>
      <c r="R257" s="2" t="b">
        <f t="shared" si="6"/>
        <v>1</v>
      </c>
    </row>
    <row r="258" spans="2:18" ht="15" customHeight="1" x14ac:dyDescent="0.2">
      <c r="B258" s="227" t="str">
        <f>IF(Obiettivi!E52="","",Obiettivi!E52)</f>
        <v/>
      </c>
      <c r="C258" s="227"/>
      <c r="D258" s="227"/>
      <c r="E258" s="227"/>
      <c r="F258" s="227"/>
      <c r="G258" s="227"/>
      <c r="H258" s="227"/>
      <c r="I258" s="227"/>
      <c r="J258" s="227"/>
      <c r="K258" s="227"/>
      <c r="L258" s="227"/>
      <c r="M258" s="48"/>
      <c r="Q258" s="2" t="b">
        <f>ISBLANK(Obiettivi!E51)</f>
        <v>0</v>
      </c>
      <c r="R258" s="2" t="b">
        <f t="shared" si="6"/>
        <v>0</v>
      </c>
    </row>
    <row r="259" spans="2:18" ht="15" customHeight="1" x14ac:dyDescent="0.2">
      <c r="B259" s="227" t="str">
        <f>IF(Obiettivi!E54="","",Obiettivi!E53)</f>
        <v/>
      </c>
      <c r="C259" s="227"/>
      <c r="D259" s="227"/>
      <c r="E259" s="227"/>
      <c r="F259" s="227"/>
      <c r="G259" s="227"/>
      <c r="H259" s="227"/>
      <c r="I259" s="227"/>
      <c r="J259" s="227"/>
      <c r="K259" s="227"/>
      <c r="L259" s="227"/>
      <c r="M259" s="48"/>
      <c r="Q259" s="2" t="b">
        <f>ISBLANK(Obiettivi!E52)</f>
        <v>1</v>
      </c>
      <c r="R259" s="2" t="b">
        <f t="shared" si="6"/>
        <v>0</v>
      </c>
    </row>
    <row r="260" spans="2:18" ht="15" customHeight="1" x14ac:dyDescent="0.2">
      <c r="B260" s="227" t="str">
        <f>IF(Obiettivi!E55="","",Obiettivi!E54)</f>
        <v/>
      </c>
      <c r="C260" s="227"/>
      <c r="D260" s="227"/>
      <c r="E260" s="227"/>
      <c r="F260" s="227"/>
      <c r="G260" s="227"/>
      <c r="H260" s="227"/>
      <c r="I260" s="227"/>
      <c r="J260" s="227"/>
      <c r="K260" s="227"/>
      <c r="L260" s="227"/>
      <c r="M260" s="48"/>
      <c r="Q260" s="2" t="b">
        <f>ISBLANK(Obiettivi!#REF!)</f>
        <v>0</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ISBLANK(Obiettivi!E54)</f>
        <v>1</v>
      </c>
      <c r="R261" s="2" t="b">
        <f t="shared" si="6"/>
        <v>0</v>
      </c>
    </row>
    <row r="262" spans="2:18" ht="15" customHeight="1" x14ac:dyDescent="0.2">
      <c r="B262" s="227" t="str">
        <f>IF(Obiettivi!E56="","",Obiettivi!E56)</f>
        <v/>
      </c>
      <c r="C262" s="227"/>
      <c r="D262" s="227"/>
      <c r="E262" s="227"/>
      <c r="F262" s="227"/>
      <c r="G262" s="227"/>
      <c r="H262" s="227"/>
      <c r="I262" s="227"/>
      <c r="J262" s="227"/>
      <c r="K262" s="227"/>
      <c r="L262" s="227"/>
      <c r="M262" s="48"/>
      <c r="Q262" s="2" t="b">
        <f>ISBLANK(Obiettivi!E56)</f>
        <v>1</v>
      </c>
      <c r="R262" s="2" t="b">
        <f t="shared" si="6"/>
        <v>0</v>
      </c>
    </row>
    <row r="263" spans="2:18" ht="15" customHeight="1" x14ac:dyDescent="0.2">
      <c r="B263" s="227" t="str">
        <f>IF(Obiettivi!E57="","",Obiettivi!E57)</f>
        <v/>
      </c>
      <c r="C263" s="227"/>
      <c r="D263" s="227"/>
      <c r="E263" s="227"/>
      <c r="F263" s="227"/>
      <c r="G263" s="227"/>
      <c r="H263" s="227"/>
      <c r="I263" s="227"/>
      <c r="J263" s="227"/>
      <c r="K263" s="227"/>
      <c r="L263" s="227"/>
      <c r="M263" s="48"/>
      <c r="Q263" s="2" t="b">
        <f>ISBLANK(Obiettivi!E57)</f>
        <v>1</v>
      </c>
      <c r="R263" s="2" t="b">
        <f t="shared" si="6"/>
        <v>0</v>
      </c>
    </row>
    <row r="264" spans="2:18" ht="15" customHeight="1" x14ac:dyDescent="0.2">
      <c r="B264" s="227" t="str">
        <f>IF(Obiettivi!E58="","",Obiettivi!E58)</f>
        <v/>
      </c>
      <c r="C264" s="227"/>
      <c r="D264" s="227"/>
      <c r="E264" s="227"/>
      <c r="F264" s="227"/>
      <c r="G264" s="227"/>
      <c r="H264" s="227"/>
      <c r="I264" s="227"/>
      <c r="J264" s="227"/>
      <c r="K264" s="227"/>
      <c r="L264" s="227"/>
      <c r="M264" s="48"/>
      <c r="Q264" s="2" t="b">
        <f>ISBLANK(Obiettivi!E58)</f>
        <v>1</v>
      </c>
      <c r="R264" s="2" t="b">
        <f t="shared" si="6"/>
        <v>0</v>
      </c>
    </row>
    <row r="265" spans="2:18" ht="15" customHeight="1" x14ac:dyDescent="0.2">
      <c r="B265" s="227" t="str">
        <f>IF(Obiettivi!E59="","",Obiettivi!E59)</f>
        <v/>
      </c>
      <c r="C265" s="227"/>
      <c r="D265" s="227"/>
      <c r="E265" s="227"/>
      <c r="F265" s="227"/>
      <c r="G265" s="227"/>
      <c r="H265" s="227"/>
      <c r="I265" s="227"/>
      <c r="J265" s="227"/>
      <c r="K265" s="227"/>
      <c r="L265" s="227"/>
      <c r="M265" s="48"/>
      <c r="Q265" s="2" t="b">
        <f>ISBLANK(Obiettivi!E59)</f>
        <v>1</v>
      </c>
      <c r="R265" s="2" t="b">
        <f t="shared" si="6"/>
        <v>0</v>
      </c>
    </row>
    <row r="266" spans="2:18" ht="15" customHeight="1" x14ac:dyDescent="0.2">
      <c r="B266" s="227" t="str">
        <f>IF(Obiettivi!E60="","",Obiettivi!E60)</f>
        <v/>
      </c>
      <c r="C266" s="227"/>
      <c r="D266" s="227"/>
      <c r="E266" s="227"/>
      <c r="F266" s="227"/>
      <c r="G266" s="227"/>
      <c r="H266" s="227"/>
      <c r="I266" s="227"/>
      <c r="J266" s="227"/>
      <c r="K266" s="227"/>
      <c r="L266" s="227"/>
      <c r="M266" s="48"/>
      <c r="Q266" s="2" t="b">
        <f>ISBLANK(Obiettivi!E60)</f>
        <v>1</v>
      </c>
      <c r="R266" s="2" t="b">
        <f t="shared" si="6"/>
        <v>0</v>
      </c>
    </row>
    <row r="267" spans="2:18" ht="15" customHeight="1" x14ac:dyDescent="0.2">
      <c r="B267" s="227" t="str">
        <f>IF(Obiettivi!E61="","",Obiettivi!E61)</f>
        <v/>
      </c>
      <c r="C267" s="227"/>
      <c r="D267" s="227"/>
      <c r="E267" s="227"/>
      <c r="F267" s="227"/>
      <c r="G267" s="227"/>
      <c r="H267" s="227"/>
      <c r="I267" s="227"/>
      <c r="J267" s="227"/>
      <c r="K267" s="227"/>
      <c r="L267" s="227"/>
      <c r="M267" s="48"/>
      <c r="Q267" s="2" t="b">
        <f>ISBLANK(Obiettivi!E61)</f>
        <v>1</v>
      </c>
      <c r="R267" s="2" t="b">
        <f t="shared" si="6"/>
        <v>0</v>
      </c>
    </row>
    <row r="268" spans="2:18" ht="15" customHeight="1" x14ac:dyDescent="0.2">
      <c r="B268" s="227" t="str">
        <f>IF(Obiettivi!E62="","",Obiettivi!E62)</f>
        <v/>
      </c>
      <c r="C268" s="227"/>
      <c r="D268" s="227"/>
      <c r="E268" s="227"/>
      <c r="F268" s="227"/>
      <c r="G268" s="227"/>
      <c r="H268" s="227"/>
      <c r="I268" s="227"/>
      <c r="J268" s="227"/>
      <c r="K268" s="227"/>
      <c r="L268" s="227"/>
      <c r="M268" s="48"/>
      <c r="Q268" s="2" t="b">
        <f>ISBLANK(Obiettivi!E62)</f>
        <v>1</v>
      </c>
      <c r="R268" s="2" t="b">
        <f t="shared" si="6"/>
        <v>0</v>
      </c>
    </row>
    <row r="269" spans="2:18" ht="15" customHeight="1" x14ac:dyDescent="0.2">
      <c r="B269" s="227" t="str">
        <f>IF(Obiettivi!E63="","",Obiettivi!E63)</f>
        <v/>
      </c>
      <c r="C269" s="227"/>
      <c r="D269" s="227"/>
      <c r="E269" s="227"/>
      <c r="F269" s="227"/>
      <c r="G269" s="227"/>
      <c r="H269" s="227"/>
      <c r="I269" s="227"/>
      <c r="J269" s="227"/>
      <c r="K269" s="227"/>
      <c r="L269" s="227"/>
      <c r="M269" s="48"/>
      <c r="Q269" s="2" t="b">
        <f>ISBLANK(Obiettivi!E63)</f>
        <v>1</v>
      </c>
      <c r="R269" s="2" t="b">
        <f t="shared" si="6"/>
        <v>0</v>
      </c>
    </row>
    <row r="270" spans="2:18" ht="15" customHeight="1" x14ac:dyDescent="0.2">
      <c r="B270" s="227" t="str">
        <f>IF(Obiettivi!E64="","",Obiettivi!E64)</f>
        <v/>
      </c>
      <c r="C270" s="227"/>
      <c r="D270" s="227"/>
      <c r="E270" s="227"/>
      <c r="F270" s="227"/>
      <c r="G270" s="227"/>
      <c r="H270" s="227"/>
      <c r="I270" s="227"/>
      <c r="J270" s="227"/>
      <c r="K270" s="227"/>
      <c r="L270" s="227"/>
      <c r="M270" s="48"/>
      <c r="Q270" s="2" t="b">
        <f>ISBLANK(Obiettivi!E64)</f>
        <v>1</v>
      </c>
      <c r="R270" s="2" t="b">
        <f t="shared" si="6"/>
        <v>0</v>
      </c>
    </row>
    <row r="271" spans="2:18" ht="15" customHeight="1" x14ac:dyDescent="0.2">
      <c r="B271" s="227" t="str">
        <f>IF(Obiettivi!E65="","",Obiettivi!E65)</f>
        <v/>
      </c>
      <c r="C271" s="227"/>
      <c r="D271" s="227"/>
      <c r="E271" s="227"/>
      <c r="F271" s="227"/>
      <c r="G271" s="227"/>
      <c r="H271" s="227"/>
      <c r="I271" s="227"/>
      <c r="J271" s="227"/>
      <c r="K271" s="227"/>
      <c r="L271" s="227"/>
      <c r="M271" s="48"/>
      <c r="Q271" s="2" t="b">
        <f>ISBLANK(Obiettivi!E65)</f>
        <v>1</v>
      </c>
      <c r="R271" s="2" t="b">
        <f t="shared" si="6"/>
        <v>0</v>
      </c>
    </row>
    <row r="272" spans="2:18" ht="15" customHeight="1" x14ac:dyDescent="0.2">
      <c r="B272" s="227" t="str">
        <f>IF(Obiettivi!E66="","",Obiettivi!E66)</f>
        <v/>
      </c>
      <c r="C272" s="227"/>
      <c r="D272" s="227"/>
      <c r="E272" s="227"/>
      <c r="F272" s="227"/>
      <c r="G272" s="227"/>
      <c r="H272" s="227"/>
      <c r="I272" s="227"/>
      <c r="J272" s="227"/>
      <c r="K272" s="227"/>
      <c r="L272" s="227"/>
      <c r="M272" s="48"/>
      <c r="Q272" s="2" t="b">
        <f>ISBLANK(Obiettivi!E66)</f>
        <v>1</v>
      </c>
      <c r="R272" s="2" t="b">
        <f t="shared" si="6"/>
        <v>0</v>
      </c>
    </row>
    <row r="273" spans="2:18" ht="15" customHeight="1" x14ac:dyDescent="0.2">
      <c r="B273" s="227" t="str">
        <f>IF(Obiettivi!E67="","",Obiettivi!E67)</f>
        <v/>
      </c>
      <c r="C273" s="227"/>
      <c r="D273" s="227"/>
      <c r="E273" s="227"/>
      <c r="F273" s="227"/>
      <c r="G273" s="227"/>
      <c r="H273" s="227"/>
      <c r="I273" s="227"/>
      <c r="J273" s="227"/>
      <c r="K273" s="227"/>
      <c r="L273" s="227"/>
      <c r="M273" s="48"/>
      <c r="Q273" s="2" t="b">
        <f>ISBLANK(Obiettivi!E67)</f>
        <v>1</v>
      </c>
      <c r="R273" s="2" t="b">
        <f t="shared" si="6"/>
        <v>0</v>
      </c>
    </row>
    <row r="274" spans="2:18" ht="15" customHeight="1" x14ac:dyDescent="0.2">
      <c r="B274" s="227" t="str">
        <f>IF(Obiettivi!E68="","",Obiettivi!E68)</f>
        <v/>
      </c>
      <c r="C274" s="227"/>
      <c r="D274" s="227"/>
      <c r="E274" s="227"/>
      <c r="F274" s="227"/>
      <c r="G274" s="227"/>
      <c r="H274" s="227"/>
      <c r="I274" s="227"/>
      <c r="J274" s="227"/>
      <c r="K274" s="227"/>
      <c r="L274" s="227"/>
      <c r="M274" s="48"/>
      <c r="Q274" s="2" t="b">
        <f>ISBLANK(Obiettivi!E68)</f>
        <v>1</v>
      </c>
      <c r="R274" s="2" t="b">
        <f t="shared" si="6"/>
        <v>0</v>
      </c>
    </row>
    <row r="275" spans="2:18" ht="15" customHeight="1" x14ac:dyDescent="0.2">
      <c r="B275" s="227" t="str">
        <f>IF(Obiettivi!E69="","",Obiettivi!E69)</f>
        <v/>
      </c>
      <c r="C275" s="227"/>
      <c r="D275" s="227"/>
      <c r="E275" s="227"/>
      <c r="F275" s="227"/>
      <c r="G275" s="227"/>
      <c r="H275" s="227"/>
      <c r="I275" s="227"/>
      <c r="J275" s="227"/>
      <c r="K275" s="227"/>
      <c r="L275" s="227"/>
      <c r="M275" s="48"/>
      <c r="Q275" s="2" t="b">
        <f>ISBLANK(Obiettivi!E69)</f>
        <v>1</v>
      </c>
      <c r="R275" s="2" t="b">
        <f t="shared" si="6"/>
        <v>0</v>
      </c>
    </row>
    <row r="276" spans="2:18" ht="15" customHeight="1" x14ac:dyDescent="0.2">
      <c r="B276" s="227" t="str">
        <f>IF(Obiettivi!E70="","",Obiettivi!E70)</f>
        <v/>
      </c>
      <c r="C276" s="227"/>
      <c r="D276" s="227"/>
      <c r="E276" s="227"/>
      <c r="F276" s="227"/>
      <c r="G276" s="227"/>
      <c r="H276" s="227"/>
      <c r="I276" s="227"/>
      <c r="J276" s="227"/>
      <c r="K276" s="227"/>
      <c r="L276" s="227"/>
      <c r="M276" s="48"/>
      <c r="Q276" s="2" t="b">
        <f>ISBLANK(Obiettivi!E70)</f>
        <v>1</v>
      </c>
      <c r="R276" s="2" t="b">
        <f t="shared" si="6"/>
        <v>0</v>
      </c>
    </row>
    <row r="277" spans="2:18" ht="15" customHeight="1" x14ac:dyDescent="0.2">
      <c r="B277" s="227" t="str">
        <f>IF(Obiettivi!E71="","",Obiettivi!E71)</f>
        <v/>
      </c>
      <c r="C277" s="227"/>
      <c r="D277" s="227"/>
      <c r="E277" s="227"/>
      <c r="F277" s="227"/>
      <c r="G277" s="227"/>
      <c r="H277" s="227"/>
      <c r="I277" s="227"/>
      <c r="J277" s="227"/>
      <c r="K277" s="227"/>
      <c r="L277" s="227"/>
      <c r="M277" s="48"/>
      <c r="Q277" s="2" t="b">
        <f>ISBLANK(Obiettivi!E71)</f>
        <v>1</v>
      </c>
      <c r="R277" s="2" t="b">
        <f t="shared" si="6"/>
        <v>0</v>
      </c>
    </row>
    <row r="278" spans="2:18" ht="15" customHeight="1" x14ac:dyDescent="0.2">
      <c r="B278" s="227" t="str">
        <f>IF(Obiettivi!E72="","",Obiettivi!E72)</f>
        <v/>
      </c>
      <c r="C278" s="227"/>
      <c r="D278" s="227"/>
      <c r="E278" s="227"/>
      <c r="F278" s="227"/>
      <c r="G278" s="227"/>
      <c r="H278" s="227"/>
      <c r="I278" s="227"/>
      <c r="J278" s="227"/>
      <c r="K278" s="227"/>
      <c r="L278" s="227"/>
      <c r="M278" s="48"/>
      <c r="Q278" s="2" t="b">
        <f>ISBLANK(Obiettivi!E72)</f>
        <v>1</v>
      </c>
      <c r="R278" s="2" t="b">
        <f t="shared" si="6"/>
        <v>0</v>
      </c>
    </row>
    <row r="279" spans="2:18" ht="15" customHeight="1" x14ac:dyDescent="0.2">
      <c r="B279" s="227" t="str">
        <f>IF(Obiettivi!E73="","",Obiettivi!E73)</f>
        <v/>
      </c>
      <c r="C279" s="227"/>
      <c r="D279" s="227"/>
      <c r="E279" s="227"/>
      <c r="F279" s="227"/>
      <c r="G279" s="227"/>
      <c r="H279" s="227"/>
      <c r="I279" s="227"/>
      <c r="J279" s="227"/>
      <c r="K279" s="227"/>
      <c r="L279" s="227"/>
      <c r="M279" s="48"/>
      <c r="Q279" s="2" t="b">
        <f>ISBLANK(Obiettivi!E73)</f>
        <v>1</v>
      </c>
      <c r="R279" s="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132"/>
      <c r="C285" s="225"/>
      <c r="D285" s="225"/>
      <c r="E285" s="225"/>
      <c r="F285" s="225"/>
      <c r="G285" s="225"/>
      <c r="H285" s="225"/>
      <c r="I285" s="225"/>
      <c r="J285" s="225"/>
      <c r="K285" s="225"/>
      <c r="L285" s="225"/>
      <c r="M285" s="22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132"/>
      <c r="C291" s="225"/>
      <c r="D291" s="225"/>
      <c r="E291" s="225"/>
      <c r="F291" s="225"/>
      <c r="G291" s="225"/>
      <c r="H291" s="225"/>
      <c r="I291" s="225"/>
      <c r="J291" s="225"/>
      <c r="K291" s="225"/>
      <c r="L291" s="225"/>
      <c r="M291" s="226"/>
    </row>
    <row r="292" spans="2:13" ht="15" hidden="1" customHeight="1" x14ac:dyDescent="0.2"/>
  </sheetData>
  <sheetProtection algorithmName="SHA-1" hashValue="2e2EtZDMr5MYDjLasMbLx5iuHlY=" saltValue="XHXE6W5vDoyuGC4wHVs5fA==" spinCount="100000" sheet="1" objects="1" scenarios="1"/>
  <mergeCells count="457">
    <mergeCell ref="B284:M284"/>
    <mergeCell ref="B285:M285"/>
    <mergeCell ref="B290:M290"/>
    <mergeCell ref="B291:M291"/>
    <mergeCell ref="B249:D249"/>
    <mergeCell ref="E249:G249"/>
    <mergeCell ref="H249:J249"/>
    <mergeCell ref="K249:M249"/>
    <mergeCell ref="B251:M251"/>
    <mergeCell ref="B273:L273"/>
    <mergeCell ref="B264:L264"/>
    <mergeCell ref="B265:L265"/>
    <mergeCell ref="B266:L266"/>
    <mergeCell ref="B267:L267"/>
    <mergeCell ref="B268:L268"/>
    <mergeCell ref="B259:L259"/>
    <mergeCell ref="B260:L260"/>
    <mergeCell ref="B261:L261"/>
    <mergeCell ref="B262:L262"/>
    <mergeCell ref="B263:L263"/>
    <mergeCell ref="B254:M254"/>
    <mergeCell ref="B255:L255"/>
    <mergeCell ref="B256:L256"/>
    <mergeCell ref="B257:L257"/>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3:M233"/>
    <mergeCell ref="B234:D234"/>
    <mergeCell ref="E234:G234"/>
    <mergeCell ref="H234:J234"/>
    <mergeCell ref="K234:M234"/>
    <mergeCell ref="B228:D228"/>
    <mergeCell ref="E228:G228"/>
    <mergeCell ref="H228:J228"/>
    <mergeCell ref="K228:M228"/>
    <mergeCell ref="B230:M230"/>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12:M212"/>
    <mergeCell ref="B213:D213"/>
    <mergeCell ref="E213:G213"/>
    <mergeCell ref="H213:J213"/>
    <mergeCell ref="K213:M213"/>
    <mergeCell ref="B207:D207"/>
    <mergeCell ref="E207:G207"/>
    <mergeCell ref="H207:J207"/>
    <mergeCell ref="K207:M207"/>
    <mergeCell ref="B209:M209"/>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H178:J178"/>
    <mergeCell ref="K178:M178"/>
    <mergeCell ref="B188:M188"/>
    <mergeCell ref="B191:M191"/>
    <mergeCell ref="B192:D192"/>
    <mergeCell ref="E192:G192"/>
    <mergeCell ref="H192:J192"/>
    <mergeCell ref="K192:M192"/>
    <mergeCell ref="B184:D184"/>
    <mergeCell ref="B185:D185"/>
    <mergeCell ref="B178:D178"/>
    <mergeCell ref="E178:G178"/>
    <mergeCell ref="B179:D179"/>
    <mergeCell ref="B180:D180"/>
    <mergeCell ref="B181:D181"/>
    <mergeCell ref="B182:D182"/>
    <mergeCell ref="H184:J184"/>
    <mergeCell ref="K184:M184"/>
    <mergeCell ref="E179:G179"/>
    <mergeCell ref="H179:J179"/>
    <mergeCell ref="K179:M179"/>
    <mergeCell ref="E180:G180"/>
    <mergeCell ref="H180:J180"/>
    <mergeCell ref="K180:M180"/>
    <mergeCell ref="B193:D193"/>
    <mergeCell ref="E193:G193"/>
    <mergeCell ref="H193:J193"/>
    <mergeCell ref="K193:M193"/>
    <mergeCell ref="B194:D194"/>
    <mergeCell ref="E194:G194"/>
    <mergeCell ref="H194:J194"/>
    <mergeCell ref="K194:M194"/>
    <mergeCell ref="B186:D186"/>
    <mergeCell ref="E186:G186"/>
    <mergeCell ref="H186:J186"/>
    <mergeCell ref="K186:M186"/>
    <mergeCell ref="E181:G181"/>
    <mergeCell ref="H181:J181"/>
    <mergeCell ref="K181:M181"/>
    <mergeCell ref="E182:G182"/>
    <mergeCell ref="H182:J182"/>
    <mergeCell ref="K182:M182"/>
    <mergeCell ref="B183:D183"/>
    <mergeCell ref="E185:G185"/>
    <mergeCell ref="H185:J185"/>
    <mergeCell ref="K185:M185"/>
    <mergeCell ref="E183:G183"/>
    <mergeCell ref="H183:J183"/>
    <mergeCell ref="K183:M183"/>
    <mergeCell ref="E184:G184"/>
    <mergeCell ref="B176:D176"/>
    <mergeCell ref="E176:G176"/>
    <mergeCell ref="H176:J176"/>
    <mergeCell ref="K176:M176"/>
    <mergeCell ref="B177:D177"/>
    <mergeCell ref="E177:G177"/>
    <mergeCell ref="H177:J177"/>
    <mergeCell ref="K177:M177"/>
    <mergeCell ref="B174:D174"/>
    <mergeCell ref="E174:G174"/>
    <mergeCell ref="H174:J174"/>
    <mergeCell ref="K174:M174"/>
    <mergeCell ref="B175:D175"/>
    <mergeCell ref="E175:G175"/>
    <mergeCell ref="H175:J175"/>
    <mergeCell ref="K175:M175"/>
    <mergeCell ref="E172:G172"/>
    <mergeCell ref="H172:J172"/>
    <mergeCell ref="K172:M172"/>
    <mergeCell ref="B173:D173"/>
    <mergeCell ref="E173:G173"/>
    <mergeCell ref="H173:J173"/>
    <mergeCell ref="K173:M173"/>
    <mergeCell ref="B281:M281"/>
    <mergeCell ref="B170:M170"/>
    <mergeCell ref="E171:G171"/>
    <mergeCell ref="H171:J171"/>
    <mergeCell ref="K171:M171"/>
    <mergeCell ref="B171:D171"/>
    <mergeCell ref="B172:D172"/>
    <mergeCell ref="B279:L279"/>
    <mergeCell ref="B274:L274"/>
    <mergeCell ref="B275:L275"/>
    <mergeCell ref="B276:L276"/>
    <mergeCell ref="B277:L277"/>
    <mergeCell ref="B278:L278"/>
    <mergeCell ref="B269:L269"/>
    <mergeCell ref="B270:L270"/>
    <mergeCell ref="B271:L271"/>
    <mergeCell ref="B272:L272"/>
    <mergeCell ref="B258:L258"/>
    <mergeCell ref="B163:L163"/>
    <mergeCell ref="B164:L164"/>
    <mergeCell ref="B165:L165"/>
    <mergeCell ref="B167:M167"/>
    <mergeCell ref="B71:M71"/>
    <mergeCell ref="B158:L158"/>
    <mergeCell ref="B159:L159"/>
    <mergeCell ref="B160:L160"/>
    <mergeCell ref="B161:L161"/>
    <mergeCell ref="B162:L162"/>
    <mergeCell ref="B153:L153"/>
    <mergeCell ref="B154:L154"/>
    <mergeCell ref="B155:L155"/>
    <mergeCell ref="B156:L156"/>
    <mergeCell ref="B157:L157"/>
    <mergeCell ref="B148:L148"/>
    <mergeCell ref="B149:L149"/>
    <mergeCell ref="B150:L150"/>
    <mergeCell ref="B151:L151"/>
    <mergeCell ref="B152:L152"/>
    <mergeCell ref="B142:M142"/>
    <mergeCell ref="B145:M145"/>
    <mergeCell ref="B146:L146"/>
    <mergeCell ref="B147:L147"/>
    <mergeCell ref="B138:I138"/>
    <mergeCell ref="B139:I139"/>
    <mergeCell ref="B140:I140"/>
    <mergeCell ref="J138:K138"/>
    <mergeCell ref="J139:K139"/>
    <mergeCell ref="J140:K140"/>
    <mergeCell ref="L138:M138"/>
    <mergeCell ref="L139:M139"/>
    <mergeCell ref="L140:M140"/>
    <mergeCell ref="B133:J133"/>
    <mergeCell ref="K133:M133"/>
    <mergeCell ref="B137:I137"/>
    <mergeCell ref="J137:K137"/>
    <mergeCell ref="L137:M137"/>
    <mergeCell ref="B136:I136"/>
    <mergeCell ref="J136:K136"/>
    <mergeCell ref="L136:M136"/>
    <mergeCell ref="B132:J132"/>
    <mergeCell ref="B126:J126"/>
    <mergeCell ref="B130:M130"/>
    <mergeCell ref="B131:J131"/>
    <mergeCell ref="K131:M131"/>
    <mergeCell ref="K132:M132"/>
    <mergeCell ref="K126:M126"/>
    <mergeCell ref="B127:J127"/>
    <mergeCell ref="K127:M127"/>
    <mergeCell ref="B124:J124"/>
    <mergeCell ref="B123:M123"/>
    <mergeCell ref="K124:M124"/>
    <mergeCell ref="B125:J125"/>
    <mergeCell ref="K125:M125"/>
    <mergeCell ref="B119:J119"/>
    <mergeCell ref="K119:M119"/>
    <mergeCell ref="B120:J120"/>
    <mergeCell ref="K120:M120"/>
    <mergeCell ref="B113:M113"/>
    <mergeCell ref="B114:M114"/>
    <mergeCell ref="B117:M117"/>
    <mergeCell ref="B118:J118"/>
    <mergeCell ref="K118:M118"/>
    <mergeCell ref="B92:J92"/>
    <mergeCell ref="K92:M92"/>
    <mergeCell ref="B93:J93"/>
    <mergeCell ref="K93:M93"/>
    <mergeCell ref="B94:J94"/>
    <mergeCell ref="K94:M94"/>
    <mergeCell ref="B89:J89"/>
    <mergeCell ref="K89:M89"/>
    <mergeCell ref="B90:J90"/>
    <mergeCell ref="K90:M90"/>
    <mergeCell ref="B91:J91"/>
    <mergeCell ref="K91:M91"/>
    <mergeCell ref="B99:J99"/>
    <mergeCell ref="K99:M99"/>
    <mergeCell ref="B101:J101"/>
    <mergeCell ref="K101:M101"/>
    <mergeCell ref="B95:J95"/>
    <mergeCell ref="K95:M95"/>
    <mergeCell ref="B96:J96"/>
    <mergeCell ref="K96:M96"/>
    <mergeCell ref="B97:J97"/>
    <mergeCell ref="K97:M97"/>
    <mergeCell ref="B98:J98"/>
    <mergeCell ref="K98:M98"/>
    <mergeCell ref="B87:J87"/>
    <mergeCell ref="K87:M87"/>
    <mergeCell ref="B88:J88"/>
    <mergeCell ref="K88:M88"/>
    <mergeCell ref="B84:J84"/>
    <mergeCell ref="K84:M84"/>
    <mergeCell ref="B85:J85"/>
    <mergeCell ref="K85:M85"/>
    <mergeCell ref="B73:F73"/>
    <mergeCell ref="H73:I73"/>
    <mergeCell ref="B76:F76"/>
    <mergeCell ref="H76:I76"/>
    <mergeCell ref="B79:M79"/>
    <mergeCell ref="B80:J80"/>
    <mergeCell ref="K80:M80"/>
    <mergeCell ref="B81:J81"/>
    <mergeCell ref="K81:M81"/>
    <mergeCell ref="B82:J82"/>
    <mergeCell ref="K82:M82"/>
    <mergeCell ref="B83:J83"/>
    <mergeCell ref="K83:M83"/>
    <mergeCell ref="B86:J86"/>
    <mergeCell ref="K86:M86"/>
    <mergeCell ref="B65:L65"/>
    <mergeCell ref="B66:L66"/>
    <mergeCell ref="B67:L67"/>
    <mergeCell ref="B68:L68"/>
    <mergeCell ref="B69:L69"/>
    <mergeCell ref="B60:L60"/>
    <mergeCell ref="B61:L61"/>
    <mergeCell ref="B62:L62"/>
    <mergeCell ref="B63:L63"/>
    <mergeCell ref="B64:L64"/>
    <mergeCell ref="B55:L55"/>
    <mergeCell ref="B56:L56"/>
    <mergeCell ref="B57:L57"/>
    <mergeCell ref="B58:L58"/>
    <mergeCell ref="B59:L59"/>
    <mergeCell ref="B50:L50"/>
    <mergeCell ref="B51:L51"/>
    <mergeCell ref="B52:L52"/>
    <mergeCell ref="B53:L53"/>
    <mergeCell ref="B54:L54"/>
    <mergeCell ref="B45:L45"/>
    <mergeCell ref="B46:L46"/>
    <mergeCell ref="B47:L47"/>
    <mergeCell ref="B48:L48"/>
    <mergeCell ref="B49:L49"/>
    <mergeCell ref="B36:L36"/>
    <mergeCell ref="B37:L37"/>
    <mergeCell ref="B40:M40"/>
    <mergeCell ref="B41:M41"/>
    <mergeCell ref="B44:M44"/>
    <mergeCell ref="B31:L31"/>
    <mergeCell ref="B32:L32"/>
    <mergeCell ref="B33:L33"/>
    <mergeCell ref="B34:L34"/>
    <mergeCell ref="B35:L35"/>
    <mergeCell ref="B26:M26"/>
    <mergeCell ref="B27:L27"/>
    <mergeCell ref="B29:L29"/>
    <mergeCell ref="B30:L30"/>
    <mergeCell ref="B28:L28"/>
    <mergeCell ref="B15:M15"/>
    <mergeCell ref="B17:M17"/>
    <mergeCell ref="B20:M20"/>
    <mergeCell ref="B21:M21"/>
    <mergeCell ref="B23:M23"/>
    <mergeCell ref="B4:M4"/>
    <mergeCell ref="B5:M5"/>
    <mergeCell ref="B8:M8"/>
    <mergeCell ref="B9:M9"/>
    <mergeCell ref="B14:M14"/>
    <mergeCell ref="B11:M11"/>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5:M279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4301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4301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C3FBE73D-0F45-4BB6-9F45-BC716F512897}">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6ECC4E4-678A-4401-8E5E-EDEE82AE9603}">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L174:M174 L216:M216 L195:M195 I174:J174 F195:G195 I195:J195 F216:G216 I216:J216 F237:G237 I237:J237 L237:M237</xm:sqref>
        </x14:dataValidation>
        <x14:dataValidation type="list" allowBlank="1" showInputMessage="1" showErrorMessage="1">
          <x14:formula1>
            <xm:f>Riferimenti!$A$2:$A$6</xm:f>
          </x14:formula1>
          <xm:sqref>E174:H174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7"/>
  <dimension ref="B1:T292"/>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1276</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302</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1508</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248.25" customHeight="1" x14ac:dyDescent="0.2">
      <c r="B21" s="148" t="s">
        <v>1676</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2</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t="s">
        <v>1331</v>
      </c>
      <c r="Q46" s="2" t="b">
        <f>ISBLANK('Linee Intervento'!E10)</f>
        <v>0</v>
      </c>
      <c r="R46" s="2" t="b">
        <f t="shared" ref="R46:R69" si="1">IF(M46="",FALSE,TRUE)</f>
        <v>1</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42644</v>
      </c>
      <c r="I73" s="171"/>
    </row>
    <row r="76" spans="2:18" ht="15" customHeight="1" x14ac:dyDescent="0.2">
      <c r="B76" s="170" t="s">
        <v>324</v>
      </c>
      <c r="C76" s="170"/>
      <c r="D76" s="170"/>
      <c r="E76" s="170"/>
      <c r="F76" s="170"/>
      <c r="H76" s="171">
        <v>45291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v>0</v>
      </c>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422332.58226781245</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2365101.6199999992</v>
      </c>
      <c r="L90" s="243"/>
      <c r="M90" s="244"/>
      <c r="Q90" s="2" t="b">
        <f>IF('Anagrafica Progetto'!$Q$46=2,TRUE,FALSE)</f>
        <v>0</v>
      </c>
    </row>
    <row r="91" spans="2:17" ht="15" customHeight="1" x14ac:dyDescent="0.2">
      <c r="B91" s="240" t="s">
        <v>329</v>
      </c>
      <c r="C91" s="241"/>
      <c r="D91" s="241"/>
      <c r="E91" s="241"/>
      <c r="F91" s="241"/>
      <c r="G91" s="241"/>
      <c r="H91" s="241"/>
      <c r="I91" s="241"/>
      <c r="J91" s="241"/>
      <c r="K91" s="242">
        <v>0</v>
      </c>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520322.35639999982</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3307756.5586678116</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102" customHeight="1" x14ac:dyDescent="0.2">
      <c r="B114" s="148" t="s">
        <v>1592</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2</v>
      </c>
      <c r="L118" s="249"/>
      <c r="M118" s="250"/>
    </row>
    <row r="119" spans="2:17" ht="15" customHeight="1" x14ac:dyDescent="0.2">
      <c r="B119" s="240" t="s">
        <v>344</v>
      </c>
      <c r="C119" s="241"/>
      <c r="D119" s="241"/>
      <c r="E119" s="241"/>
      <c r="F119" s="241"/>
      <c r="G119" s="241"/>
      <c r="H119" s="241"/>
      <c r="I119" s="241"/>
      <c r="J119" s="241"/>
      <c r="K119" s="248">
        <v>8</v>
      </c>
      <c r="L119" s="249"/>
      <c r="M119" s="250"/>
    </row>
    <row r="120" spans="2:17" ht="15" customHeight="1" x14ac:dyDescent="0.2">
      <c r="B120" s="240" t="s">
        <v>345</v>
      </c>
      <c r="C120" s="241"/>
      <c r="D120" s="241"/>
      <c r="E120" s="241"/>
      <c r="F120" s="241"/>
      <c r="G120" s="241"/>
      <c r="H120" s="241"/>
      <c r="I120" s="241"/>
      <c r="J120" s="241"/>
      <c r="K120" s="248">
        <v>6</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16</v>
      </c>
      <c r="K137" s="252"/>
      <c r="L137" s="248">
        <v>2338</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6</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t="s">
        <v>1331</v>
      </c>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Documenti strategici (piani di comunicazione, piani operativi,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1563</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392</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1562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t="s">
        <v>28</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t="s">
        <v>28</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t="s">
        <v>28</v>
      </c>
      <c r="F179" s="259"/>
      <c r="G179" s="259"/>
      <c r="H179" s="259"/>
      <c r="I179" s="259"/>
      <c r="J179" s="259"/>
      <c r="K179" s="259"/>
      <c r="L179" s="259"/>
      <c r="M179" s="259"/>
      <c r="Q179" s="2" t="b">
        <f>IF(AND(R179=FALSE,'Anagrafica Progetto'!$Q$84=1),FALSE,TRUE)</f>
        <v>0</v>
      </c>
      <c r="R179" s="2" t="b">
        <f t="shared" ref="R179:R185" si="2">IF(OR($H$73="",$H$76=""),FALSE,IF(AND(B179&gt;=YEAR($H$73),B179&lt;YEAR($H$76)),FALSE,TRUE))</f>
        <v>0</v>
      </c>
    </row>
    <row r="180" spans="2:18" ht="15" customHeight="1" x14ac:dyDescent="0.2">
      <c r="B180" s="240">
        <v>2017</v>
      </c>
      <c r="C180" s="241"/>
      <c r="D180" s="256"/>
      <c r="E180" s="259" t="s">
        <v>27</v>
      </c>
      <c r="F180" s="259"/>
      <c r="G180" s="259"/>
      <c r="H180" s="259"/>
      <c r="I180" s="259"/>
      <c r="J180" s="259"/>
      <c r="K180" s="259"/>
      <c r="L180" s="259"/>
      <c r="M180" s="259"/>
      <c r="Q180" s="2" t="b">
        <f>IF(AND(R180=FALSE,'Anagrafica Progetto'!$Q$84=1),FALSE,TRUE)</f>
        <v>0</v>
      </c>
      <c r="R180" s="2" t="b">
        <f t="shared" si="2"/>
        <v>0</v>
      </c>
    </row>
    <row r="181" spans="2:18" ht="15" customHeight="1" x14ac:dyDescent="0.2">
      <c r="B181" s="240">
        <v>2018</v>
      </c>
      <c r="C181" s="241"/>
      <c r="D181" s="256"/>
      <c r="E181" s="259" t="s">
        <v>27</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t="s">
        <v>27</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t="s">
        <v>27</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t="s">
        <v>27</v>
      </c>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t="s">
        <v>27</v>
      </c>
      <c r="F185" s="259"/>
      <c r="G185" s="259"/>
      <c r="H185" s="259"/>
      <c r="I185" s="259"/>
      <c r="J185" s="259"/>
      <c r="K185" s="259"/>
      <c r="L185" s="259"/>
      <c r="M185" s="259"/>
      <c r="Q185" s="2" t="b">
        <f>IF(AND(R185=FALSE,'Anagrafica Progetto'!$Q$84=1),FALSE,TRUE)</f>
        <v>0</v>
      </c>
      <c r="R185" s="2" t="b">
        <f t="shared" si="2"/>
        <v>0</v>
      </c>
    </row>
    <row r="186" spans="2:18" ht="15" customHeight="1" x14ac:dyDescent="0.2">
      <c r="B186" s="240" t="s">
        <v>387</v>
      </c>
      <c r="C186" s="241"/>
      <c r="D186" s="256"/>
      <c r="E186" s="259" t="s">
        <v>27</v>
      </c>
      <c r="F186" s="259"/>
      <c r="G186" s="259"/>
      <c r="H186" s="259"/>
      <c r="I186" s="259"/>
      <c r="J186" s="259"/>
      <c r="K186" s="259"/>
      <c r="L186" s="259"/>
      <c r="M186" s="259"/>
      <c r="Q186" s="2" t="b">
        <f>IF('Anagrafica Progetto'!$Q$84=1,FALSE,TRUE)</f>
        <v>0</v>
      </c>
    </row>
    <row r="187" spans="2:18" ht="15" customHeight="1" x14ac:dyDescent="0.2">
      <c r="Q187" s="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2" t="b">
        <f>IF('Anagrafica Progetto'!$Q$84=1,FALSE,TRUE)</f>
        <v>0</v>
      </c>
    </row>
    <row r="189" spans="2:18" ht="15" customHeight="1" x14ac:dyDescent="0.2">
      <c r="Q189" s="2" t="b">
        <f>IF(AND('Anagrafica Progetto'!$Q$84=2,'Anagrafica Progetto'!$Q$89),FALSE,TRUE)</f>
        <v>1</v>
      </c>
    </row>
    <row r="190" spans="2:18" ht="15" customHeight="1" x14ac:dyDescent="0.2">
      <c r="Q190" s="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Documenti strategici (piani di comunicazione, piani operativi, etc.)</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2" t="b">
        <f>IF(AND('Anagrafica Progetto'!$Q$84=2,'Anagrafica Progetto'!$Q$89),FALSE,TRUE)</f>
        <v>1</v>
      </c>
    </row>
    <row r="194" spans="2:18" ht="67.5" customHeight="1" x14ac:dyDescent="0.2">
      <c r="B194" s="240" t="s">
        <v>383</v>
      </c>
      <c r="C194" s="241"/>
      <c r="D194" s="256"/>
      <c r="E194" s="257"/>
      <c r="F194" s="257"/>
      <c r="G194" s="257"/>
      <c r="H194" s="257"/>
      <c r="I194" s="257"/>
      <c r="J194" s="257"/>
      <c r="K194" s="257"/>
      <c r="L194" s="257"/>
      <c r="M194" s="257"/>
      <c r="Q194" s="2" t="b">
        <f>IF(AND('Anagrafica Progetto'!$Q$84=2,'Anagrafica Progetto'!$Q$89),FALSE,TRUE)</f>
        <v>1</v>
      </c>
    </row>
    <row r="195" spans="2:18" ht="15.75" customHeight="1" x14ac:dyDescent="0.2">
      <c r="B195" s="240" t="s">
        <v>384</v>
      </c>
      <c r="C195" s="241"/>
      <c r="D195" s="256"/>
      <c r="E195" s="257"/>
      <c r="F195" s="257"/>
      <c r="G195" s="257"/>
      <c r="H195" s="257"/>
      <c r="I195" s="257"/>
      <c r="J195" s="257"/>
      <c r="K195" s="257"/>
      <c r="L195" s="257"/>
      <c r="M195" s="257"/>
      <c r="Q195" s="2" t="b">
        <f>IF(AND('Anagrafica Progetto'!$Q$84=2,'Anagrafica Progetto'!$Q$89),FALSE,TRUE)</f>
        <v>1</v>
      </c>
    </row>
    <row r="196" spans="2:18" ht="30" customHeight="1" x14ac:dyDescent="0.2">
      <c r="B196" s="240" t="s">
        <v>385</v>
      </c>
      <c r="C196" s="241"/>
      <c r="D196" s="256"/>
      <c r="E196" s="257"/>
      <c r="F196" s="257"/>
      <c r="G196" s="257"/>
      <c r="H196" s="257"/>
      <c r="I196" s="257"/>
      <c r="J196" s="257"/>
      <c r="K196" s="257"/>
      <c r="L196" s="257"/>
      <c r="M196" s="257"/>
      <c r="Q196" s="2" t="b">
        <f>IF(AND('Anagrafica Progetto'!$Q$84=2,'Anagrafica Progetto'!$Q$89),FALSE,TRUE)</f>
        <v>1</v>
      </c>
    </row>
    <row r="197" spans="2:18" ht="15" customHeight="1" x14ac:dyDescent="0.2">
      <c r="B197" s="240" t="s">
        <v>396</v>
      </c>
      <c r="C197" s="241"/>
      <c r="D197" s="256"/>
      <c r="E197" s="255" t="str">
        <f ca="1">IF(E193="","","Più sviluppate")</f>
        <v>Più sviluppate</v>
      </c>
      <c r="F197" s="255"/>
      <c r="G197" s="255"/>
      <c r="H197" s="255" t="str">
        <f ca="1">IF(H193="","","Più sviluppate")</f>
        <v/>
      </c>
      <c r="I197" s="255"/>
      <c r="J197" s="255"/>
      <c r="K197" s="255" t="str">
        <f ca="1">IF(K193="","","Più sviluppate")</f>
        <v/>
      </c>
      <c r="L197" s="255"/>
      <c r="M197" s="255"/>
      <c r="Q197" s="2" t="b">
        <f>IF(AND('Anagrafica Progetto'!$Q$84=2,'Anagrafica Progetto'!$Q$89),FALSE,TRUE)</f>
        <v>1</v>
      </c>
    </row>
    <row r="198" spans="2:18" ht="15" customHeight="1" x14ac:dyDescent="0.2">
      <c r="B198" s="240" t="s">
        <v>386</v>
      </c>
      <c r="C198" s="241"/>
      <c r="D198" s="256"/>
      <c r="E198" s="259"/>
      <c r="F198" s="259"/>
      <c r="G198" s="259"/>
      <c r="H198" s="259"/>
      <c r="I198" s="259"/>
      <c r="J198" s="259"/>
      <c r="K198" s="259"/>
      <c r="L198" s="259"/>
      <c r="M198" s="259"/>
      <c r="Q198" s="2" t="b">
        <f>IF(AND('Anagrafica Progetto'!$Q$84=2,'Anagrafica Progetto'!$Q$89),FALSE,TRUE)</f>
        <v>1</v>
      </c>
    </row>
    <row r="199" spans="2:18" ht="15" customHeight="1" x14ac:dyDescent="0.2">
      <c r="B199" s="240">
        <v>2015</v>
      </c>
      <c r="C199" s="241"/>
      <c r="D199" s="256"/>
      <c r="E199" s="259"/>
      <c r="F199" s="259"/>
      <c r="G199" s="259"/>
      <c r="H199" s="259"/>
      <c r="I199" s="259"/>
      <c r="J199" s="259"/>
      <c r="K199" s="259"/>
      <c r="L199" s="259"/>
      <c r="M199" s="259"/>
      <c r="Q199" s="2" t="b">
        <f>IF(AND('Anagrafica Progetto'!$Q$84=2,'Anagrafica Progetto'!$Q$89,R199=FALSE),FALSE,TRUE)</f>
        <v>1</v>
      </c>
      <c r="R199" s="2" t="b">
        <f>IF(OR($H$73="",$H$76=""),FALSE,IF(AND(B199&gt;=YEAR($H$73),B199&lt;YEAR($H$76)),FALSE,TRUE))</f>
        <v>1</v>
      </c>
    </row>
    <row r="200" spans="2:18" ht="15" customHeight="1" x14ac:dyDescent="0.2">
      <c r="B200" s="240">
        <v>2016</v>
      </c>
      <c r="C200" s="241"/>
      <c r="D200" s="256"/>
      <c r="E200" s="259"/>
      <c r="F200" s="259"/>
      <c r="G200" s="259"/>
      <c r="H200" s="259"/>
      <c r="I200" s="259"/>
      <c r="J200" s="259"/>
      <c r="K200" s="259"/>
      <c r="L200" s="259"/>
      <c r="M200" s="259"/>
      <c r="Q200" s="2" t="b">
        <f>IF(AND('Anagrafica Progetto'!$Q$84=2,'Anagrafica Progetto'!$Q$89,R200=FALSE),FALSE,TRUE)</f>
        <v>1</v>
      </c>
      <c r="R200" s="2" t="b">
        <f t="shared" ref="R200:R206" si="3">IF(OR($H$73="",$H$76=""),FALSE,IF(AND(B200&gt;=YEAR($H$73),B200&lt;YEAR($H$76)),FALSE,TRUE))</f>
        <v>0</v>
      </c>
    </row>
    <row r="201" spans="2:18" ht="15" customHeight="1" x14ac:dyDescent="0.2">
      <c r="B201" s="240">
        <v>2017</v>
      </c>
      <c r="C201" s="241"/>
      <c r="D201" s="256"/>
      <c r="E201" s="259"/>
      <c r="F201" s="259"/>
      <c r="G201" s="259"/>
      <c r="H201" s="259"/>
      <c r="I201" s="259"/>
      <c r="J201" s="259"/>
      <c r="K201" s="259"/>
      <c r="L201" s="259"/>
      <c r="M201" s="259"/>
      <c r="Q201" s="2" t="b">
        <f>IF(AND('Anagrafica Progetto'!$Q$84=2,'Anagrafica Progetto'!$Q$89,R201=FALSE),FALSE,TRUE)</f>
        <v>1</v>
      </c>
      <c r="R201" s="2" t="b">
        <f t="shared" si="3"/>
        <v>0</v>
      </c>
    </row>
    <row r="202" spans="2:18" ht="15" customHeight="1" x14ac:dyDescent="0.2">
      <c r="B202" s="240">
        <v>2018</v>
      </c>
      <c r="C202" s="241"/>
      <c r="D202" s="256"/>
      <c r="E202" s="259"/>
      <c r="F202" s="259"/>
      <c r="G202" s="259"/>
      <c r="H202" s="259"/>
      <c r="I202" s="259"/>
      <c r="J202" s="259"/>
      <c r="K202" s="259"/>
      <c r="L202" s="259"/>
      <c r="M202" s="259"/>
      <c r="Q202" s="2" t="b">
        <f>IF(AND('Anagrafica Progetto'!$Q$84=2,'Anagrafica Progetto'!$Q$89,R202=FALSE),FALSE,TRUE)</f>
        <v>1</v>
      </c>
      <c r="R202" s="2" t="b">
        <f t="shared" si="3"/>
        <v>0</v>
      </c>
    </row>
    <row r="203" spans="2:18" ht="15" customHeight="1" x14ac:dyDescent="0.2">
      <c r="B203" s="240">
        <v>2019</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2020</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2021</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2022</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t="s">
        <v>387</v>
      </c>
      <c r="C207" s="241"/>
      <c r="D207" s="256"/>
      <c r="E207" s="259"/>
      <c r="F207" s="259"/>
      <c r="G207" s="259"/>
      <c r="H207" s="259"/>
      <c r="I207" s="259"/>
      <c r="J207" s="259"/>
      <c r="K207" s="259"/>
      <c r="L207" s="259"/>
      <c r="M207" s="259"/>
      <c r="Q207" s="2" t="b">
        <f>IF(AND('Anagrafica Progetto'!$Q$84=2,'Anagrafica Progetto'!$Q$89),FALSE,TRUE)</f>
        <v>1</v>
      </c>
    </row>
    <row r="208" spans="2:18" ht="15" customHeight="1" x14ac:dyDescent="0.2">
      <c r="Q208" s="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2" t="b">
        <f>IF(AND('Anagrafica Progetto'!$Q$84=2,'Anagrafica Progetto'!$Q$89),FALSE,TRUE)</f>
        <v>1</v>
      </c>
    </row>
    <row r="210" spans="2:18" ht="15" customHeight="1" x14ac:dyDescent="0.2">
      <c r="Q210" s="2" t="b">
        <f>IF(AND('Anagrafica Progetto'!$Q$84=2,'Anagrafica Progetto'!$Q$90),FALSE,TRUE)</f>
        <v>1</v>
      </c>
    </row>
    <row r="211" spans="2:18" ht="15" customHeight="1" x14ac:dyDescent="0.2">
      <c r="Q211" s="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Documenti strategici (piani di comunicazione, piani operativi, etc.)</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2" t="b">
        <f>IF(AND('Anagrafica Progetto'!$Q$84=2,'Anagrafica Progetto'!$Q$90),FALSE,TRUE)</f>
        <v>1</v>
      </c>
    </row>
    <row r="215" spans="2:18" ht="67.5" customHeight="1" x14ac:dyDescent="0.2">
      <c r="B215" s="240" t="s">
        <v>383</v>
      </c>
      <c r="C215" s="241"/>
      <c r="D215" s="256"/>
      <c r="E215" s="257"/>
      <c r="F215" s="257"/>
      <c r="G215" s="257"/>
      <c r="H215" s="257"/>
      <c r="I215" s="257"/>
      <c r="J215" s="257"/>
      <c r="K215" s="257"/>
      <c r="L215" s="257"/>
      <c r="M215" s="257"/>
      <c r="Q215" s="2" t="b">
        <f>IF(AND('Anagrafica Progetto'!$Q$84=2,'Anagrafica Progetto'!$Q$90),FALSE,TRUE)</f>
        <v>1</v>
      </c>
    </row>
    <row r="216" spans="2:18" ht="15.75" customHeight="1" x14ac:dyDescent="0.2">
      <c r="B216" s="240" t="s">
        <v>384</v>
      </c>
      <c r="C216" s="241"/>
      <c r="D216" s="256"/>
      <c r="E216" s="257"/>
      <c r="F216" s="257"/>
      <c r="G216" s="257"/>
      <c r="H216" s="257"/>
      <c r="I216" s="257"/>
      <c r="J216" s="257"/>
      <c r="K216" s="257"/>
      <c r="L216" s="257"/>
      <c r="M216" s="257"/>
      <c r="Q216" s="2" t="b">
        <f>IF(AND('Anagrafica Progetto'!$Q$84=2,'Anagrafica Progetto'!$Q$90),FALSE,TRUE)</f>
        <v>1</v>
      </c>
    </row>
    <row r="217" spans="2:18" ht="30" customHeight="1" x14ac:dyDescent="0.2">
      <c r="B217" s="240" t="s">
        <v>385</v>
      </c>
      <c r="C217" s="241"/>
      <c r="D217" s="256"/>
      <c r="E217" s="257"/>
      <c r="F217" s="257"/>
      <c r="G217" s="257"/>
      <c r="H217" s="257"/>
      <c r="I217" s="257"/>
      <c r="J217" s="257"/>
      <c r="K217" s="257"/>
      <c r="L217" s="257"/>
      <c r="M217" s="257"/>
      <c r="Q217" s="2" t="b">
        <f>IF(AND('Anagrafica Progetto'!$Q$84=2,'Anagrafica Progetto'!$Q$90),FALSE,TRUE)</f>
        <v>1</v>
      </c>
    </row>
    <row r="218" spans="2:18" ht="15" customHeight="1" x14ac:dyDescent="0.2">
      <c r="B218" s="240" t="s">
        <v>396</v>
      </c>
      <c r="C218" s="241"/>
      <c r="D218" s="256"/>
      <c r="E218" s="255" t="str">
        <f ca="1">IF(E214="","","In transizione")</f>
        <v>In transizione</v>
      </c>
      <c r="F218" s="255"/>
      <c r="G218" s="255"/>
      <c r="H218" s="255" t="str">
        <f ca="1">IF(H214="","","In transizione")</f>
        <v/>
      </c>
      <c r="I218" s="255"/>
      <c r="J218" s="255"/>
      <c r="K218" s="255" t="str">
        <f ca="1">IF(K214="","","In transizione")</f>
        <v/>
      </c>
      <c r="L218" s="255"/>
      <c r="M218" s="255"/>
      <c r="Q218" s="2" t="b">
        <f>IF(AND('Anagrafica Progetto'!$Q$84=2,'Anagrafica Progetto'!$Q$90),FALSE,TRUE)</f>
        <v>1</v>
      </c>
    </row>
    <row r="219" spans="2:18" ht="15" customHeight="1" x14ac:dyDescent="0.2">
      <c r="B219" s="240" t="s">
        <v>386</v>
      </c>
      <c r="C219" s="241"/>
      <c r="D219" s="256"/>
      <c r="E219" s="259"/>
      <c r="F219" s="259"/>
      <c r="G219" s="259"/>
      <c r="H219" s="259"/>
      <c r="I219" s="259"/>
      <c r="J219" s="259"/>
      <c r="K219" s="259"/>
      <c r="L219" s="259"/>
      <c r="M219" s="259"/>
      <c r="Q219" s="2" t="b">
        <f>IF(AND('Anagrafica Progetto'!$Q$84=2,'Anagrafica Progetto'!$Q$90),FALSE,TRUE)</f>
        <v>1</v>
      </c>
    </row>
    <row r="220" spans="2:18" ht="15" customHeight="1" x14ac:dyDescent="0.2">
      <c r="B220" s="240">
        <v>2015</v>
      </c>
      <c r="C220" s="241"/>
      <c r="D220" s="256"/>
      <c r="E220" s="259"/>
      <c r="F220" s="259"/>
      <c r="G220" s="259"/>
      <c r="H220" s="259"/>
      <c r="I220" s="259"/>
      <c r="J220" s="259"/>
      <c r="K220" s="259"/>
      <c r="L220" s="259"/>
      <c r="M220" s="259"/>
      <c r="Q220" s="2" t="b">
        <f>IF(AND('Anagrafica Progetto'!$Q$84=2,'Anagrafica Progetto'!$Q$90,R220=FALSE),FALSE,TRUE)</f>
        <v>1</v>
      </c>
      <c r="R220" s="2" t="b">
        <f>IF(OR($H$73="",$H$76=""),FALSE,IF(AND(B220&gt;=YEAR($H$73),B220&lt;YEAR($H$76)),FALSE,TRUE))</f>
        <v>1</v>
      </c>
    </row>
    <row r="221" spans="2:18" ht="15" customHeight="1" x14ac:dyDescent="0.2">
      <c r="B221" s="240">
        <v>2016</v>
      </c>
      <c r="C221" s="241"/>
      <c r="D221" s="256"/>
      <c r="E221" s="259"/>
      <c r="F221" s="259"/>
      <c r="G221" s="259"/>
      <c r="H221" s="259"/>
      <c r="I221" s="259"/>
      <c r="J221" s="259"/>
      <c r="K221" s="259"/>
      <c r="L221" s="259"/>
      <c r="M221" s="259"/>
      <c r="Q221" s="2" t="b">
        <f>IF(AND('Anagrafica Progetto'!$Q$84=2,'Anagrafica Progetto'!$Q$90,R221=FALSE),FALSE,TRUE)</f>
        <v>1</v>
      </c>
      <c r="R221" s="2" t="b">
        <f t="shared" ref="R221:R227" si="4">IF(OR($H$73="",$H$76=""),FALSE,IF(AND(B221&gt;=YEAR($H$73),B221&lt;YEAR($H$76)),FALSE,TRUE))</f>
        <v>0</v>
      </c>
    </row>
    <row r="222" spans="2:18" ht="15" customHeight="1" x14ac:dyDescent="0.2">
      <c r="B222" s="240">
        <v>2017</v>
      </c>
      <c r="C222" s="241"/>
      <c r="D222" s="256"/>
      <c r="E222" s="259"/>
      <c r="F222" s="259"/>
      <c r="G222" s="259"/>
      <c r="H222" s="259"/>
      <c r="I222" s="259"/>
      <c r="J222" s="259"/>
      <c r="K222" s="259"/>
      <c r="L222" s="259"/>
      <c r="M222" s="259"/>
      <c r="Q222" s="2" t="b">
        <f>IF(AND('Anagrafica Progetto'!$Q$84=2,'Anagrafica Progetto'!$Q$90,R222=FALSE),FALSE,TRUE)</f>
        <v>1</v>
      </c>
      <c r="R222" s="2" t="b">
        <f t="shared" si="4"/>
        <v>0</v>
      </c>
    </row>
    <row r="223" spans="2:18" ht="15" customHeight="1" x14ac:dyDescent="0.2">
      <c r="B223" s="240">
        <v>2018</v>
      </c>
      <c r="C223" s="241"/>
      <c r="D223" s="256"/>
      <c r="E223" s="259"/>
      <c r="F223" s="259"/>
      <c r="G223" s="259"/>
      <c r="H223" s="259"/>
      <c r="I223" s="259"/>
      <c r="J223" s="259"/>
      <c r="K223" s="259"/>
      <c r="L223" s="259"/>
      <c r="M223" s="259"/>
      <c r="Q223" s="2" t="b">
        <f>IF(AND('Anagrafica Progetto'!$Q$84=2,'Anagrafica Progetto'!$Q$90,R223=FALSE),FALSE,TRUE)</f>
        <v>1</v>
      </c>
      <c r="R223" s="2" t="b">
        <f t="shared" si="4"/>
        <v>0</v>
      </c>
    </row>
    <row r="224" spans="2:18" ht="15" customHeight="1" x14ac:dyDescent="0.2">
      <c r="B224" s="240">
        <v>2019</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2020</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2021</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2022</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t="s">
        <v>387</v>
      </c>
      <c r="C228" s="241"/>
      <c r="D228" s="256"/>
      <c r="E228" s="259"/>
      <c r="F228" s="259"/>
      <c r="G228" s="259"/>
      <c r="H228" s="259"/>
      <c r="I228" s="259"/>
      <c r="J228" s="259"/>
      <c r="K228" s="259"/>
      <c r="L228" s="259"/>
      <c r="M228" s="259"/>
      <c r="Q228" s="2" t="b">
        <f>IF(AND('Anagrafica Progetto'!$Q$84=2,'Anagrafica Progetto'!$Q$90),FALSE,TRUE)</f>
        <v>1</v>
      </c>
    </row>
    <row r="229" spans="2:18" ht="15" customHeight="1" x14ac:dyDescent="0.2">
      <c r="Q229" s="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2" t="b">
        <f>IF(AND('Anagrafica Progetto'!$Q$84=2,'Anagrafica Progetto'!$Q$90),FALSE,TRUE)</f>
        <v>1</v>
      </c>
    </row>
    <row r="231" spans="2:18" ht="15" customHeight="1" x14ac:dyDescent="0.2">
      <c r="Q231" s="2" t="b">
        <f>IF(AND('Anagrafica Progetto'!$Q$84=2,'Anagrafica Progetto'!$Q$91),FALSE,TRUE)</f>
        <v>1</v>
      </c>
    </row>
    <row r="232" spans="2:18" ht="15" customHeight="1" x14ac:dyDescent="0.2">
      <c r="Q232" s="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Documenti strategici (piani di comunicazione, piani operativi, etc.)</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2" t="b">
        <f>IF(AND('Anagrafica Progetto'!$Q$84=2,'Anagrafica Progetto'!$Q$91),FALSE,TRUE)</f>
        <v>1</v>
      </c>
    </row>
    <row r="236" spans="2:18" ht="67.5" customHeight="1" x14ac:dyDescent="0.2">
      <c r="B236" s="240" t="s">
        <v>383</v>
      </c>
      <c r="C236" s="241"/>
      <c r="D236" s="256"/>
      <c r="E236" s="257"/>
      <c r="F236" s="257"/>
      <c r="G236" s="257"/>
      <c r="H236" s="257"/>
      <c r="I236" s="257"/>
      <c r="J236" s="257"/>
      <c r="K236" s="257"/>
      <c r="L236" s="257"/>
      <c r="M236" s="257"/>
      <c r="Q236" s="2" t="b">
        <f>IF(AND('Anagrafica Progetto'!$Q$84=2,'Anagrafica Progetto'!$Q$91),FALSE,TRUE)</f>
        <v>1</v>
      </c>
    </row>
    <row r="237" spans="2:18" ht="15.75" customHeight="1" x14ac:dyDescent="0.2">
      <c r="B237" s="240" t="s">
        <v>384</v>
      </c>
      <c r="C237" s="241"/>
      <c r="D237" s="256"/>
      <c r="E237" s="257"/>
      <c r="F237" s="257"/>
      <c r="G237" s="257"/>
      <c r="H237" s="257"/>
      <c r="I237" s="257"/>
      <c r="J237" s="257"/>
      <c r="K237" s="257"/>
      <c r="L237" s="257"/>
      <c r="M237" s="257"/>
      <c r="Q237" s="2" t="b">
        <f>IF(AND('Anagrafica Progetto'!$Q$84=2,'Anagrafica Progetto'!$Q$91),FALSE,TRUE)</f>
        <v>1</v>
      </c>
    </row>
    <row r="238" spans="2:18" ht="30" customHeight="1" x14ac:dyDescent="0.2">
      <c r="B238" s="240" t="s">
        <v>385</v>
      </c>
      <c r="C238" s="241"/>
      <c r="D238" s="256"/>
      <c r="E238" s="257"/>
      <c r="F238" s="257"/>
      <c r="G238" s="257"/>
      <c r="H238" s="257"/>
      <c r="I238" s="257"/>
      <c r="J238" s="257"/>
      <c r="K238" s="257"/>
      <c r="L238" s="257"/>
      <c r="M238" s="257"/>
      <c r="Q238" s="2" t="b">
        <f>IF(AND('Anagrafica Progetto'!$Q$84=2,'Anagrafica Progetto'!$Q$91),FALSE,TRUE)</f>
        <v>1</v>
      </c>
    </row>
    <row r="239" spans="2:18" ht="15" customHeight="1" x14ac:dyDescent="0.2">
      <c r="B239" s="240" t="s">
        <v>396</v>
      </c>
      <c r="C239" s="241"/>
      <c r="D239" s="256"/>
      <c r="E239" s="255" t="str">
        <f ca="1">IF(E235="","","Meno sviluppate")</f>
        <v>Meno sviluppate</v>
      </c>
      <c r="F239" s="255"/>
      <c r="G239" s="255"/>
      <c r="H239" s="255" t="str">
        <f ca="1">IF(H235="","","Meno sviluppate")</f>
        <v/>
      </c>
      <c r="I239" s="255"/>
      <c r="J239" s="255"/>
      <c r="K239" s="255" t="str">
        <f ca="1">IF(K235="","","Meno sviluppate")</f>
        <v/>
      </c>
      <c r="L239" s="255"/>
      <c r="M239" s="255"/>
      <c r="Q239" s="2" t="b">
        <f>IF(AND('Anagrafica Progetto'!$Q$84=2,'Anagrafica Progetto'!$Q$91),FALSE,TRUE)</f>
        <v>1</v>
      </c>
    </row>
    <row r="240" spans="2:18" ht="15" customHeight="1" x14ac:dyDescent="0.2">
      <c r="B240" s="240" t="s">
        <v>386</v>
      </c>
      <c r="C240" s="241"/>
      <c r="D240" s="256"/>
      <c r="E240" s="259"/>
      <c r="F240" s="259"/>
      <c r="G240" s="259"/>
      <c r="H240" s="259"/>
      <c r="I240" s="259"/>
      <c r="J240" s="259"/>
      <c r="K240" s="259"/>
      <c r="L240" s="259"/>
      <c r="M240" s="259"/>
      <c r="Q240" s="2" t="b">
        <f>IF(AND('Anagrafica Progetto'!$Q$84=2,'Anagrafica Progetto'!$Q$91),FALSE,TRUE)</f>
        <v>1</v>
      </c>
    </row>
    <row r="241" spans="2:18" ht="15" customHeight="1" x14ac:dyDescent="0.2">
      <c r="B241" s="240">
        <v>2015</v>
      </c>
      <c r="C241" s="241"/>
      <c r="D241" s="256"/>
      <c r="E241" s="259"/>
      <c r="F241" s="259"/>
      <c r="G241" s="259"/>
      <c r="H241" s="259"/>
      <c r="I241" s="259"/>
      <c r="J241" s="259"/>
      <c r="K241" s="259"/>
      <c r="L241" s="259"/>
      <c r="M241" s="259"/>
      <c r="Q241" s="2" t="b">
        <f>IF(AND('Anagrafica Progetto'!$Q$84=2,'Anagrafica Progetto'!$Q$91,R241=FALSE),FALSE,TRUE)</f>
        <v>1</v>
      </c>
      <c r="R241" s="2" t="b">
        <f>IF(OR($H$73="",$H$76=""),FALSE,IF(AND(B241&gt;=YEAR($H$73),B241&lt;YEAR($H$76)),FALSE,TRUE))</f>
        <v>1</v>
      </c>
    </row>
    <row r="242" spans="2:18" ht="15" customHeight="1" x14ac:dyDescent="0.2">
      <c r="B242" s="240">
        <v>2016</v>
      </c>
      <c r="C242" s="241"/>
      <c r="D242" s="256"/>
      <c r="E242" s="259"/>
      <c r="F242" s="259"/>
      <c r="G242" s="259"/>
      <c r="H242" s="259"/>
      <c r="I242" s="259"/>
      <c r="J242" s="259"/>
      <c r="K242" s="259"/>
      <c r="L242" s="259"/>
      <c r="M242" s="259"/>
      <c r="Q242" s="2" t="b">
        <f>IF(AND('Anagrafica Progetto'!$Q$84=2,'Anagrafica Progetto'!$Q$91,R242=FALSE),FALSE,TRUE)</f>
        <v>1</v>
      </c>
      <c r="R242" s="2" t="b">
        <f t="shared" ref="R242:R248" si="5">IF(OR($H$73="",$H$76=""),FALSE,IF(AND(B242&gt;=YEAR($H$73),B242&lt;YEAR($H$76)),FALSE,TRUE))</f>
        <v>0</v>
      </c>
    </row>
    <row r="243" spans="2:18" ht="15" customHeight="1" x14ac:dyDescent="0.2">
      <c r="B243" s="240">
        <v>2017</v>
      </c>
      <c r="C243" s="241"/>
      <c r="D243" s="256"/>
      <c r="E243" s="259"/>
      <c r="F243" s="259"/>
      <c r="G243" s="259"/>
      <c r="H243" s="259"/>
      <c r="I243" s="259"/>
      <c r="J243" s="259"/>
      <c r="K243" s="259"/>
      <c r="L243" s="259"/>
      <c r="M243" s="259"/>
      <c r="Q243" s="2" t="b">
        <f>IF(AND('Anagrafica Progetto'!$Q$84=2,'Anagrafica Progetto'!$Q$91,R243=FALSE),FALSE,TRUE)</f>
        <v>1</v>
      </c>
      <c r="R243" s="2" t="b">
        <f t="shared" si="5"/>
        <v>0</v>
      </c>
    </row>
    <row r="244" spans="2:18" ht="15" customHeight="1" x14ac:dyDescent="0.2">
      <c r="B244" s="240">
        <v>2018</v>
      </c>
      <c r="C244" s="241"/>
      <c r="D244" s="256"/>
      <c r="E244" s="259"/>
      <c r="F244" s="259"/>
      <c r="G244" s="259"/>
      <c r="H244" s="259"/>
      <c r="I244" s="259"/>
      <c r="J244" s="259"/>
      <c r="K244" s="259"/>
      <c r="L244" s="259"/>
      <c r="M244" s="259"/>
      <c r="Q244" s="2" t="b">
        <f>IF(AND('Anagrafica Progetto'!$Q$84=2,'Anagrafica Progetto'!$Q$91,R244=FALSE),FALSE,TRUE)</f>
        <v>1</v>
      </c>
      <c r="R244" s="2" t="b">
        <f t="shared" si="5"/>
        <v>0</v>
      </c>
    </row>
    <row r="245" spans="2:18" ht="15" customHeight="1" x14ac:dyDescent="0.2">
      <c r="B245" s="240">
        <v>2019</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2020</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2021</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2022</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t="s">
        <v>387</v>
      </c>
      <c r="C249" s="241"/>
      <c r="D249" s="256"/>
      <c r="E249" s="259"/>
      <c r="F249" s="259"/>
      <c r="G249" s="259"/>
      <c r="H249" s="259"/>
      <c r="I249" s="259"/>
      <c r="J249" s="259"/>
      <c r="K249" s="259"/>
      <c r="L249" s="259"/>
      <c r="M249" s="259"/>
      <c r="Q249" s="2" t="b">
        <f>IF(AND('Anagrafica Progetto'!$Q$84=2,'Anagrafica Progetto'!$Q$91),FALSE,TRUE)</f>
        <v>1</v>
      </c>
    </row>
    <row r="250" spans="2:18" ht="15" customHeight="1" x14ac:dyDescent="0.2">
      <c r="Q250" s="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2">
        <f ca="1">MATCH("X",INDIRECT(ADDRESS(ROW(Q255)+R253,13)&amp;":"&amp;ADDRESS(ROW($Q$279),13)),0)</f>
        <v>1</v>
      </c>
    </row>
    <row r="255" spans="2:18" ht="15" customHeight="1" x14ac:dyDescent="0.2">
      <c r="B255" s="227" t="str">
        <f>IF(Obiettivi!E49="","",Obiettivi!E49)</f>
        <v>Incremento delle Amministrazioni pubbliche servite e abilitate all’utilizzo di strumento evoluti</v>
      </c>
      <c r="C255" s="227"/>
      <c r="D255" s="227"/>
      <c r="E255" s="227"/>
      <c r="F255" s="227"/>
      <c r="G255" s="227"/>
      <c r="H255" s="227"/>
      <c r="I255" s="227"/>
      <c r="J255" s="227"/>
      <c r="K255" s="227"/>
      <c r="L255" s="227"/>
      <c r="M255" s="48" t="s">
        <v>1331</v>
      </c>
      <c r="Q255" s="2" t="b">
        <f>ISBLANK(Obiettivi!E50)</f>
        <v>0</v>
      </c>
      <c r="R255" s="2" t="b">
        <f>IF(M255="",FALSE,TRUE)</f>
        <v>1</v>
      </c>
    </row>
    <row r="256" spans="2:18" ht="15" customHeight="1" x14ac:dyDescent="0.2">
      <c r="B256" s="227" t="str">
        <f>IF(Obiettivi!E50="","",Obiettivi!E50)</f>
        <v>Modello di servizio condiviso e sottoscritto da un panel di stakeholders</v>
      </c>
      <c r="C256" s="227"/>
      <c r="D256" s="227"/>
      <c r="E256" s="227"/>
      <c r="F256" s="227"/>
      <c r="G256" s="227"/>
      <c r="H256" s="227"/>
      <c r="I256" s="227"/>
      <c r="J256" s="227"/>
      <c r="K256" s="227"/>
      <c r="L256" s="227"/>
      <c r="M256" s="48" t="s">
        <v>1331</v>
      </c>
      <c r="Q256" s="2" t="b">
        <f>ISBLANK(Obiettivi!E49)</f>
        <v>0</v>
      </c>
      <c r="R256" s="2" t="b">
        <f t="shared" ref="R256:R279" si="6">IF(M256="",FALSE,TRUE)</f>
        <v>1</v>
      </c>
    </row>
    <row r="257" spans="2:18" ht="15" customHeight="1" x14ac:dyDescent="0.2">
      <c r="B257" s="227" t="str">
        <f>IF(Obiettivi!E51="","",Obiettivi!E51)</f>
        <v>Piena conformità del servizio erogato alle aspettative</v>
      </c>
      <c r="C257" s="227"/>
      <c r="D257" s="227"/>
      <c r="E257" s="227"/>
      <c r="F257" s="227"/>
      <c r="G257" s="227"/>
      <c r="H257" s="227"/>
      <c r="I257" s="227"/>
      <c r="J257" s="227"/>
      <c r="K257" s="227"/>
      <c r="L257" s="227"/>
      <c r="M257" s="48" t="s">
        <v>1331</v>
      </c>
      <c r="Q257" s="2" t="b">
        <f>ISBLANK(Obiettivi!#REF!)</f>
        <v>0</v>
      </c>
      <c r="R257" s="2" t="b">
        <f t="shared" si="6"/>
        <v>1</v>
      </c>
    </row>
    <row r="258" spans="2:18" ht="15" customHeight="1" x14ac:dyDescent="0.2">
      <c r="B258" s="227" t="str">
        <f>IF(Obiettivi!E52="","",Obiettivi!E52)</f>
        <v/>
      </c>
      <c r="C258" s="227"/>
      <c r="D258" s="227"/>
      <c r="E258" s="227"/>
      <c r="F258" s="227"/>
      <c r="G258" s="227"/>
      <c r="H258" s="227"/>
      <c r="I258" s="227"/>
      <c r="J258" s="227"/>
      <c r="K258" s="227"/>
      <c r="L258" s="227"/>
      <c r="M258" s="48"/>
      <c r="Q258" s="2" t="b">
        <f>ISBLANK(Obiettivi!E51)</f>
        <v>0</v>
      </c>
      <c r="R258" s="2" t="b">
        <f t="shared" si="6"/>
        <v>0</v>
      </c>
    </row>
    <row r="259" spans="2:18" ht="15" customHeight="1" x14ac:dyDescent="0.2">
      <c r="B259" s="227" t="str">
        <f>IF(Obiettivi!E53="","",Obiettivi!E53)</f>
        <v/>
      </c>
      <c r="C259" s="227"/>
      <c r="D259" s="227"/>
      <c r="E259" s="227"/>
      <c r="F259" s="227"/>
      <c r="G259" s="227"/>
      <c r="H259" s="227"/>
      <c r="I259" s="227"/>
      <c r="J259" s="227"/>
      <c r="K259" s="227"/>
      <c r="L259" s="227"/>
      <c r="M259" s="48"/>
      <c r="Q259" s="2" t="b">
        <f>ISBLANK(Obiettivi!E52)</f>
        <v>1</v>
      </c>
      <c r="R259" s="2" t="b">
        <f t="shared" si="6"/>
        <v>0</v>
      </c>
    </row>
    <row r="260" spans="2:18" ht="15" customHeight="1" x14ac:dyDescent="0.2">
      <c r="B260" s="227" t="str">
        <f>IF(Obiettivi!E54="","",Obiettivi!E54)</f>
        <v/>
      </c>
      <c r="C260" s="227"/>
      <c r="D260" s="227"/>
      <c r="E260" s="227"/>
      <c r="F260" s="227"/>
      <c r="G260" s="227"/>
      <c r="H260" s="227"/>
      <c r="I260" s="227"/>
      <c r="J260" s="227"/>
      <c r="K260" s="227"/>
      <c r="L260" s="227"/>
      <c r="M260" s="48"/>
      <c r="Q260" s="2" t="b">
        <f>ISBLANK(Obiettivi!#REF!)</f>
        <v>0</v>
      </c>
      <c r="R260" s="2" t="b">
        <f t="shared" si="6"/>
        <v>0</v>
      </c>
    </row>
    <row r="261" spans="2:18" ht="15" customHeight="1" x14ac:dyDescent="0.2">
      <c r="B261" s="227" t="str">
        <f>IF(Obiettivi!E55="","",Obiettivi!E55)</f>
        <v/>
      </c>
      <c r="C261" s="227"/>
      <c r="D261" s="227"/>
      <c r="E261" s="227"/>
      <c r="F261" s="227"/>
      <c r="G261" s="227"/>
      <c r="H261" s="227"/>
      <c r="I261" s="227"/>
      <c r="J261" s="227"/>
      <c r="K261" s="227"/>
      <c r="L261" s="227"/>
      <c r="M261" s="48"/>
      <c r="Q261" s="2" t="b">
        <f>ISBLANK(Obiettivi!E54)</f>
        <v>1</v>
      </c>
      <c r="R261" s="2" t="b">
        <f t="shared" si="6"/>
        <v>0</v>
      </c>
    </row>
    <row r="262" spans="2:18" ht="15" customHeight="1" x14ac:dyDescent="0.2">
      <c r="B262" s="227" t="str">
        <f>IF(Obiettivi!E56="","",Obiettivi!E56)</f>
        <v/>
      </c>
      <c r="C262" s="227"/>
      <c r="D262" s="227"/>
      <c r="E262" s="227"/>
      <c r="F262" s="227"/>
      <c r="G262" s="227"/>
      <c r="H262" s="227"/>
      <c r="I262" s="227"/>
      <c r="J262" s="227"/>
      <c r="K262" s="227"/>
      <c r="L262" s="227"/>
      <c r="M262" s="48"/>
      <c r="Q262" s="2" t="b">
        <f>ISBLANK(Obiettivi!E56)</f>
        <v>1</v>
      </c>
      <c r="R262" s="2" t="b">
        <f t="shared" si="6"/>
        <v>0</v>
      </c>
    </row>
    <row r="263" spans="2:18" ht="15" customHeight="1" x14ac:dyDescent="0.2">
      <c r="B263" s="227" t="str">
        <f>IF(Obiettivi!E57="","",Obiettivi!E57)</f>
        <v/>
      </c>
      <c r="C263" s="227"/>
      <c r="D263" s="227"/>
      <c r="E263" s="227"/>
      <c r="F263" s="227"/>
      <c r="G263" s="227"/>
      <c r="H263" s="227"/>
      <c r="I263" s="227"/>
      <c r="J263" s="227"/>
      <c r="K263" s="227"/>
      <c r="L263" s="227"/>
      <c r="M263" s="48"/>
      <c r="Q263" s="2" t="b">
        <f>ISBLANK(Obiettivi!E57)</f>
        <v>1</v>
      </c>
      <c r="R263" s="2" t="b">
        <f t="shared" si="6"/>
        <v>0</v>
      </c>
    </row>
    <row r="264" spans="2:18" ht="15" customHeight="1" x14ac:dyDescent="0.2">
      <c r="B264" s="227" t="str">
        <f>IF(Obiettivi!E58="","",Obiettivi!E58)</f>
        <v/>
      </c>
      <c r="C264" s="227"/>
      <c r="D264" s="227"/>
      <c r="E264" s="227"/>
      <c r="F264" s="227"/>
      <c r="G264" s="227"/>
      <c r="H264" s="227"/>
      <c r="I264" s="227"/>
      <c r="J264" s="227"/>
      <c r="K264" s="227"/>
      <c r="L264" s="227"/>
      <c r="M264" s="48"/>
      <c r="Q264" s="2" t="b">
        <f>ISBLANK(Obiettivi!E58)</f>
        <v>1</v>
      </c>
      <c r="R264" s="2" t="b">
        <f t="shared" si="6"/>
        <v>0</v>
      </c>
    </row>
    <row r="265" spans="2:18" ht="15" customHeight="1" x14ac:dyDescent="0.2">
      <c r="B265" s="227" t="str">
        <f>IF(Obiettivi!E59="","",Obiettivi!E59)</f>
        <v/>
      </c>
      <c r="C265" s="227"/>
      <c r="D265" s="227"/>
      <c r="E265" s="227"/>
      <c r="F265" s="227"/>
      <c r="G265" s="227"/>
      <c r="H265" s="227"/>
      <c r="I265" s="227"/>
      <c r="J265" s="227"/>
      <c r="K265" s="227"/>
      <c r="L265" s="227"/>
      <c r="M265" s="48"/>
      <c r="Q265" s="2" t="b">
        <f>ISBLANK(Obiettivi!E59)</f>
        <v>1</v>
      </c>
      <c r="R265" s="2" t="b">
        <f t="shared" si="6"/>
        <v>0</v>
      </c>
    </row>
    <row r="266" spans="2:18" ht="15" customHeight="1" x14ac:dyDescent="0.2">
      <c r="B266" s="227" t="str">
        <f>IF(Obiettivi!E60="","",Obiettivi!E60)</f>
        <v/>
      </c>
      <c r="C266" s="227"/>
      <c r="D266" s="227"/>
      <c r="E266" s="227"/>
      <c r="F266" s="227"/>
      <c r="G266" s="227"/>
      <c r="H266" s="227"/>
      <c r="I266" s="227"/>
      <c r="J266" s="227"/>
      <c r="K266" s="227"/>
      <c r="L266" s="227"/>
      <c r="M266" s="48"/>
      <c r="Q266" s="2" t="b">
        <f>ISBLANK(Obiettivi!E60)</f>
        <v>1</v>
      </c>
      <c r="R266" s="2" t="b">
        <f t="shared" si="6"/>
        <v>0</v>
      </c>
    </row>
    <row r="267" spans="2:18" ht="15" customHeight="1" x14ac:dyDescent="0.2">
      <c r="B267" s="227" t="str">
        <f>IF(Obiettivi!E61="","",Obiettivi!E61)</f>
        <v/>
      </c>
      <c r="C267" s="227"/>
      <c r="D267" s="227"/>
      <c r="E267" s="227"/>
      <c r="F267" s="227"/>
      <c r="G267" s="227"/>
      <c r="H267" s="227"/>
      <c r="I267" s="227"/>
      <c r="J267" s="227"/>
      <c r="K267" s="227"/>
      <c r="L267" s="227"/>
      <c r="M267" s="48"/>
      <c r="Q267" s="2" t="b">
        <f>ISBLANK(Obiettivi!E61)</f>
        <v>1</v>
      </c>
      <c r="R267" s="2" t="b">
        <f t="shared" si="6"/>
        <v>0</v>
      </c>
    </row>
    <row r="268" spans="2:18" ht="15" customHeight="1" x14ac:dyDescent="0.2">
      <c r="B268" s="227" t="str">
        <f>IF(Obiettivi!E62="","",Obiettivi!E62)</f>
        <v/>
      </c>
      <c r="C268" s="227"/>
      <c r="D268" s="227"/>
      <c r="E268" s="227"/>
      <c r="F268" s="227"/>
      <c r="G268" s="227"/>
      <c r="H268" s="227"/>
      <c r="I268" s="227"/>
      <c r="J268" s="227"/>
      <c r="K268" s="227"/>
      <c r="L268" s="227"/>
      <c r="M268" s="48"/>
      <c r="Q268" s="2" t="b">
        <f>ISBLANK(Obiettivi!E62)</f>
        <v>1</v>
      </c>
      <c r="R268" s="2" t="b">
        <f t="shared" si="6"/>
        <v>0</v>
      </c>
    </row>
    <row r="269" spans="2:18" ht="15" customHeight="1" x14ac:dyDescent="0.2">
      <c r="B269" s="227" t="str">
        <f>IF(Obiettivi!E63="","",Obiettivi!E63)</f>
        <v/>
      </c>
      <c r="C269" s="227"/>
      <c r="D269" s="227"/>
      <c r="E269" s="227"/>
      <c r="F269" s="227"/>
      <c r="G269" s="227"/>
      <c r="H269" s="227"/>
      <c r="I269" s="227"/>
      <c r="J269" s="227"/>
      <c r="K269" s="227"/>
      <c r="L269" s="227"/>
      <c r="M269" s="48"/>
      <c r="Q269" s="2" t="b">
        <f>ISBLANK(Obiettivi!E63)</f>
        <v>1</v>
      </c>
      <c r="R269" s="2" t="b">
        <f t="shared" si="6"/>
        <v>0</v>
      </c>
    </row>
    <row r="270" spans="2:18" ht="15" customHeight="1" x14ac:dyDescent="0.2">
      <c r="B270" s="227" t="str">
        <f>IF(Obiettivi!E64="","",Obiettivi!E64)</f>
        <v/>
      </c>
      <c r="C270" s="227"/>
      <c r="D270" s="227"/>
      <c r="E270" s="227"/>
      <c r="F270" s="227"/>
      <c r="G270" s="227"/>
      <c r="H270" s="227"/>
      <c r="I270" s="227"/>
      <c r="J270" s="227"/>
      <c r="K270" s="227"/>
      <c r="L270" s="227"/>
      <c r="M270" s="48"/>
      <c r="Q270" s="2" t="b">
        <f>ISBLANK(Obiettivi!E64)</f>
        <v>1</v>
      </c>
      <c r="R270" s="2" t="b">
        <f t="shared" si="6"/>
        <v>0</v>
      </c>
    </row>
    <row r="271" spans="2:18" ht="15" customHeight="1" x14ac:dyDescent="0.2">
      <c r="B271" s="227" t="str">
        <f>IF(Obiettivi!E65="","",Obiettivi!E65)</f>
        <v/>
      </c>
      <c r="C271" s="227"/>
      <c r="D271" s="227"/>
      <c r="E271" s="227"/>
      <c r="F271" s="227"/>
      <c r="G271" s="227"/>
      <c r="H271" s="227"/>
      <c r="I271" s="227"/>
      <c r="J271" s="227"/>
      <c r="K271" s="227"/>
      <c r="L271" s="227"/>
      <c r="M271" s="48"/>
      <c r="Q271" s="2" t="b">
        <f>ISBLANK(Obiettivi!E65)</f>
        <v>1</v>
      </c>
      <c r="R271" s="2" t="b">
        <f t="shared" si="6"/>
        <v>0</v>
      </c>
    </row>
    <row r="272" spans="2:18" ht="15" customHeight="1" x14ac:dyDescent="0.2">
      <c r="B272" s="227" t="str">
        <f>IF(Obiettivi!E66="","",Obiettivi!E66)</f>
        <v/>
      </c>
      <c r="C272" s="227"/>
      <c r="D272" s="227"/>
      <c r="E272" s="227"/>
      <c r="F272" s="227"/>
      <c r="G272" s="227"/>
      <c r="H272" s="227"/>
      <c r="I272" s="227"/>
      <c r="J272" s="227"/>
      <c r="K272" s="227"/>
      <c r="L272" s="227"/>
      <c r="M272" s="48"/>
      <c r="Q272" s="2" t="b">
        <f>ISBLANK(Obiettivi!E66)</f>
        <v>1</v>
      </c>
      <c r="R272" s="2" t="b">
        <f t="shared" si="6"/>
        <v>0</v>
      </c>
    </row>
    <row r="273" spans="2:18" ht="15" customHeight="1" x14ac:dyDescent="0.2">
      <c r="B273" s="227" t="str">
        <f>IF(Obiettivi!E67="","",Obiettivi!E67)</f>
        <v/>
      </c>
      <c r="C273" s="227"/>
      <c r="D273" s="227"/>
      <c r="E273" s="227"/>
      <c r="F273" s="227"/>
      <c r="G273" s="227"/>
      <c r="H273" s="227"/>
      <c r="I273" s="227"/>
      <c r="J273" s="227"/>
      <c r="K273" s="227"/>
      <c r="L273" s="227"/>
      <c r="M273" s="48"/>
      <c r="Q273" s="2" t="b">
        <f>ISBLANK(Obiettivi!E67)</f>
        <v>1</v>
      </c>
      <c r="R273" s="2" t="b">
        <f t="shared" si="6"/>
        <v>0</v>
      </c>
    </row>
    <row r="274" spans="2:18" ht="15" customHeight="1" x14ac:dyDescent="0.2">
      <c r="B274" s="227" t="str">
        <f>IF(Obiettivi!E68="","",Obiettivi!E68)</f>
        <v/>
      </c>
      <c r="C274" s="227"/>
      <c r="D274" s="227"/>
      <c r="E274" s="227"/>
      <c r="F274" s="227"/>
      <c r="G274" s="227"/>
      <c r="H274" s="227"/>
      <c r="I274" s="227"/>
      <c r="J274" s="227"/>
      <c r="K274" s="227"/>
      <c r="L274" s="227"/>
      <c r="M274" s="48"/>
      <c r="Q274" s="2" t="b">
        <f>ISBLANK(Obiettivi!E68)</f>
        <v>1</v>
      </c>
      <c r="R274" s="2" t="b">
        <f t="shared" si="6"/>
        <v>0</v>
      </c>
    </row>
    <row r="275" spans="2:18" ht="15" customHeight="1" x14ac:dyDescent="0.2">
      <c r="B275" s="227" t="str">
        <f>IF(Obiettivi!E69="","",Obiettivi!E69)</f>
        <v/>
      </c>
      <c r="C275" s="227"/>
      <c r="D275" s="227"/>
      <c r="E275" s="227"/>
      <c r="F275" s="227"/>
      <c r="G275" s="227"/>
      <c r="H275" s="227"/>
      <c r="I275" s="227"/>
      <c r="J275" s="227"/>
      <c r="K275" s="227"/>
      <c r="L275" s="227"/>
      <c r="M275" s="48"/>
      <c r="Q275" s="2" t="b">
        <f>ISBLANK(Obiettivi!E69)</f>
        <v>1</v>
      </c>
      <c r="R275" s="2" t="b">
        <f t="shared" si="6"/>
        <v>0</v>
      </c>
    </row>
    <row r="276" spans="2:18" ht="15" customHeight="1" x14ac:dyDescent="0.2">
      <c r="B276" s="227" t="str">
        <f>IF(Obiettivi!E70="","",Obiettivi!E70)</f>
        <v/>
      </c>
      <c r="C276" s="227"/>
      <c r="D276" s="227"/>
      <c r="E276" s="227"/>
      <c r="F276" s="227"/>
      <c r="G276" s="227"/>
      <c r="H276" s="227"/>
      <c r="I276" s="227"/>
      <c r="J276" s="227"/>
      <c r="K276" s="227"/>
      <c r="L276" s="227"/>
      <c r="M276" s="48"/>
      <c r="Q276" s="2" t="b">
        <f>ISBLANK(Obiettivi!E70)</f>
        <v>1</v>
      </c>
      <c r="R276" s="2" t="b">
        <f t="shared" si="6"/>
        <v>0</v>
      </c>
    </row>
    <row r="277" spans="2:18" ht="15" customHeight="1" x14ac:dyDescent="0.2">
      <c r="B277" s="227" t="str">
        <f>IF(Obiettivi!E71="","",Obiettivi!E71)</f>
        <v/>
      </c>
      <c r="C277" s="227"/>
      <c r="D277" s="227"/>
      <c r="E277" s="227"/>
      <c r="F277" s="227"/>
      <c r="G277" s="227"/>
      <c r="H277" s="227"/>
      <c r="I277" s="227"/>
      <c r="J277" s="227"/>
      <c r="K277" s="227"/>
      <c r="L277" s="227"/>
      <c r="M277" s="48"/>
      <c r="Q277" s="2" t="b">
        <f>ISBLANK(Obiettivi!E71)</f>
        <v>1</v>
      </c>
      <c r="R277" s="2" t="b">
        <f t="shared" si="6"/>
        <v>0</v>
      </c>
    </row>
    <row r="278" spans="2:18" ht="15" customHeight="1" x14ac:dyDescent="0.2">
      <c r="B278" s="227" t="str">
        <f>IF(Obiettivi!E72="","",Obiettivi!E72)</f>
        <v/>
      </c>
      <c r="C278" s="227"/>
      <c r="D278" s="227"/>
      <c r="E278" s="227"/>
      <c r="F278" s="227"/>
      <c r="G278" s="227"/>
      <c r="H278" s="227"/>
      <c r="I278" s="227"/>
      <c r="J278" s="227"/>
      <c r="K278" s="227"/>
      <c r="L278" s="227"/>
      <c r="M278" s="48"/>
      <c r="Q278" s="2" t="b">
        <f>ISBLANK(Obiettivi!E72)</f>
        <v>1</v>
      </c>
      <c r="R278" s="2" t="b">
        <f t="shared" si="6"/>
        <v>0</v>
      </c>
    </row>
    <row r="279" spans="2:18" ht="15" customHeight="1" x14ac:dyDescent="0.2">
      <c r="B279" s="227" t="str">
        <f>IF(Obiettivi!E73="","",Obiettivi!E73)</f>
        <v/>
      </c>
      <c r="C279" s="227"/>
      <c r="D279" s="227"/>
      <c r="E279" s="227"/>
      <c r="F279" s="227"/>
      <c r="G279" s="227"/>
      <c r="H279" s="227"/>
      <c r="I279" s="227"/>
      <c r="J279" s="227"/>
      <c r="K279" s="227"/>
      <c r="L279" s="227"/>
      <c r="M279" s="48"/>
      <c r="Q279" s="2" t="b">
        <f>ISBLANK(Obiettivi!E73)</f>
        <v>1</v>
      </c>
      <c r="R279" s="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132"/>
      <c r="C285" s="225"/>
      <c r="D285" s="225"/>
      <c r="E285" s="225"/>
      <c r="F285" s="225"/>
      <c r="G285" s="225"/>
      <c r="H285" s="225"/>
      <c r="I285" s="225"/>
      <c r="J285" s="225"/>
      <c r="K285" s="225"/>
      <c r="L285" s="225"/>
      <c r="M285" s="22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132"/>
      <c r="C291" s="225"/>
      <c r="D291" s="225"/>
      <c r="E291" s="225"/>
      <c r="F291" s="225"/>
      <c r="G291" s="225"/>
      <c r="H291" s="225"/>
      <c r="I291" s="225"/>
      <c r="J291" s="225"/>
      <c r="K291" s="225"/>
      <c r="L291" s="225"/>
      <c r="M291" s="226"/>
    </row>
    <row r="292" spans="2:13" ht="15" hidden="1" customHeight="1" x14ac:dyDescent="0.2"/>
  </sheetData>
  <sheetProtection algorithmName="SHA-1" hashValue="7jE6K71fb37U31sT0XBJINcAdGc=" saltValue="u99QuQIzTL/CwE7KHRbJ+g==" spinCount="100000" sheet="1" objects="1" scenarios="1"/>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146:M165 M45:M69 M255:M279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358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358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F775687B-E07B-4817-A116-FC9E80121F97}">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DBA4C3FD-E3BF-417F-90DA-91FF4A08FC79}">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8"/>
  <dimension ref="B1:T292"/>
  <sheetViews>
    <sheetView showGridLines="0" topLeftCell="A8" zoomScaleNormal="100" workbookViewId="0">
      <selection activeCell="Y26" sqref="Y26"/>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1277</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1467</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148"/>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c r="R27" s="2" t="b">
        <f>IF(M27="",FALSE,TRUE)</f>
        <v>0</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c r="R30" s="2" t="b">
        <f t="shared" si="0"/>
        <v>0</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c r="R36" s="2" t="b">
        <f t="shared" si="0"/>
        <v>0</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3</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t="s">
        <v>1331</v>
      </c>
      <c r="Q47" s="2" t="b">
        <f>ISBLANK('Linee Intervento'!E11)</f>
        <v>0</v>
      </c>
      <c r="R47" s="2" t="b">
        <f t="shared" si="1"/>
        <v>1</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c r="I73" s="171"/>
    </row>
    <row r="76" spans="2:18" ht="15" customHeight="1" x14ac:dyDescent="0.2">
      <c r="B76" s="170" t="s">
        <v>324</v>
      </c>
      <c r="C76" s="170"/>
      <c r="D76" s="170"/>
      <c r="E76" s="170"/>
      <c r="F76" s="170"/>
      <c r="H76" s="171"/>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1</v>
      </c>
    </row>
    <row r="114" spans="2:17" ht="75" customHeight="1" x14ac:dyDescent="0.2">
      <c r="B114" s="148"/>
      <c r="C114" s="148"/>
      <c r="D114" s="148"/>
      <c r="E114" s="148"/>
      <c r="F114" s="148"/>
      <c r="G114" s="148"/>
      <c r="H114" s="148"/>
      <c r="I114" s="148"/>
      <c r="J114" s="148"/>
      <c r="K114" s="148"/>
      <c r="L114" s="148"/>
      <c r="M114" s="148"/>
      <c r="Q114" s="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c r="L118" s="249"/>
      <c r="M118" s="250"/>
    </row>
    <row r="119" spans="2:17" ht="15" customHeight="1" x14ac:dyDescent="0.2">
      <c r="B119" s="240" t="s">
        <v>344</v>
      </c>
      <c r="C119" s="241"/>
      <c r="D119" s="241"/>
      <c r="E119" s="241"/>
      <c r="F119" s="241"/>
      <c r="G119" s="241"/>
      <c r="H119" s="241"/>
      <c r="I119" s="241"/>
      <c r="J119" s="241"/>
      <c r="K119" s="248"/>
      <c r="L119" s="249"/>
      <c r="M119" s="250"/>
    </row>
    <row r="120" spans="2:17" ht="15" customHeight="1" x14ac:dyDescent="0.2">
      <c r="B120" s="240" t="s">
        <v>345</v>
      </c>
      <c r="C120" s="241"/>
      <c r="D120" s="241"/>
      <c r="E120" s="241"/>
      <c r="F120" s="241"/>
      <c r="G120" s="241"/>
      <c r="H120" s="241"/>
      <c r="I120" s="241"/>
      <c r="J120" s="241"/>
      <c r="K120" s="248"/>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48"/>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c r="F178" s="259"/>
      <c r="G178" s="259"/>
      <c r="H178" s="259"/>
      <c r="I178" s="259"/>
      <c r="J178" s="259"/>
      <c r="K178" s="259"/>
      <c r="L178" s="259"/>
      <c r="M178" s="259"/>
      <c r="Q178" s="2" t="b">
        <f>IF(AND(R178=FALSE,'Anagrafica Progetto'!$Q$84=1),FALSE,TRUE)</f>
        <v>0</v>
      </c>
      <c r="R178" s="2" t="b">
        <f>IF(OR($H$73="",$H$76=""),FALSE,IF(AND(B178&gt;=YEAR($H$73),B178&lt;YEAR($H$76)),FALSE,TRUE))</f>
        <v>0</v>
      </c>
    </row>
    <row r="179" spans="2:18" ht="15" customHeight="1" x14ac:dyDescent="0.2">
      <c r="B179" s="240">
        <v>2016</v>
      </c>
      <c r="C179" s="241"/>
      <c r="D179" s="256"/>
      <c r="E179" s="259"/>
      <c r="F179" s="259"/>
      <c r="G179" s="259"/>
      <c r="H179" s="259"/>
      <c r="I179" s="259"/>
      <c r="J179" s="259"/>
      <c r="K179" s="259"/>
      <c r="L179" s="259"/>
      <c r="M179" s="259"/>
      <c r="Q179" s="2" t="b">
        <f>IF(AND(R179=FALSE,'Anagrafica Progetto'!$Q$84=1),FALSE,TRUE)</f>
        <v>0</v>
      </c>
      <c r="R179" s="2" t="b">
        <f t="shared" ref="R179:R185" si="2">IF(OR($H$73="",$H$76=""),FALSE,IF(AND(B179&gt;=YEAR($H$73),B179&lt;YEAR($H$76)),FALSE,TRUE))</f>
        <v>0</v>
      </c>
    </row>
    <row r="180" spans="2:18" ht="15" customHeight="1" x14ac:dyDescent="0.2">
      <c r="B180" s="240">
        <v>2017</v>
      </c>
      <c r="C180" s="241"/>
      <c r="D180" s="256"/>
      <c r="E180" s="259"/>
      <c r="F180" s="259"/>
      <c r="G180" s="259"/>
      <c r="H180" s="259"/>
      <c r="I180" s="259"/>
      <c r="J180" s="259"/>
      <c r="K180" s="259"/>
      <c r="L180" s="259"/>
      <c r="M180" s="259"/>
      <c r="Q180" s="2" t="b">
        <f>IF(AND(R180=FALSE,'Anagrafica Progetto'!$Q$84=1),FALSE,TRUE)</f>
        <v>0</v>
      </c>
      <c r="R180" s="2" t="b">
        <f t="shared" si="2"/>
        <v>0</v>
      </c>
    </row>
    <row r="181" spans="2:18" ht="15" customHeight="1" x14ac:dyDescent="0.2">
      <c r="B181" s="240">
        <v>2018</v>
      </c>
      <c r="C181" s="241"/>
      <c r="D181" s="256"/>
      <c r="E181" s="259"/>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c r="F185" s="259"/>
      <c r="G185" s="259"/>
      <c r="H185" s="259"/>
      <c r="I185" s="259"/>
      <c r="J185" s="259"/>
      <c r="K185" s="259"/>
      <c r="L185" s="259"/>
      <c r="M185" s="259"/>
      <c r="Q185" s="2" t="b">
        <f>IF(AND(R185=FALSE,'Anagrafica Progetto'!$Q$84=1),FALSE,TRUE)</f>
        <v>0</v>
      </c>
      <c r="R185" s="2" t="b">
        <f t="shared" si="2"/>
        <v>0</v>
      </c>
    </row>
    <row r="186" spans="2:18" ht="15" customHeight="1" x14ac:dyDescent="0.2">
      <c r="B186" s="240" t="s">
        <v>387</v>
      </c>
      <c r="C186" s="241"/>
      <c r="D186" s="256"/>
      <c r="E186" s="259"/>
      <c r="F186" s="259"/>
      <c r="G186" s="259"/>
      <c r="H186" s="259"/>
      <c r="I186" s="259"/>
      <c r="J186" s="259"/>
      <c r="K186" s="259"/>
      <c r="L186" s="259"/>
      <c r="M186" s="259"/>
      <c r="Q186" s="2" t="b">
        <f>IF('Anagrafica Progetto'!$Q$84=1,FALSE,TRUE)</f>
        <v>0</v>
      </c>
    </row>
    <row r="187" spans="2:18" ht="15" customHeight="1" x14ac:dyDescent="0.2">
      <c r="Q187" s="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2" t="b">
        <f>IF('Anagrafica Progetto'!$Q$84=1,FALSE,TRUE)</f>
        <v>0</v>
      </c>
    </row>
    <row r="189" spans="2:18" ht="15" customHeight="1" x14ac:dyDescent="0.2">
      <c r="Q189" s="2" t="b">
        <f>IF(AND('Anagrafica Progetto'!$Q$84=2,'Anagrafica Progetto'!$Q$89),FALSE,TRUE)</f>
        <v>1</v>
      </c>
    </row>
    <row r="190" spans="2:18" ht="15" customHeight="1" x14ac:dyDescent="0.2">
      <c r="Q190" s="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2" t="b">
        <f>IF(AND('Anagrafica Progetto'!$Q$84=2,'Anagrafica Progetto'!$Q$89),FALSE,TRUE)</f>
        <v>1</v>
      </c>
    </row>
    <row r="194" spans="2:18" ht="67.5" customHeight="1" x14ac:dyDescent="0.2">
      <c r="B194" s="240" t="s">
        <v>383</v>
      </c>
      <c r="C194" s="241"/>
      <c r="D194" s="256"/>
      <c r="E194" s="257"/>
      <c r="F194" s="257"/>
      <c r="G194" s="257"/>
      <c r="H194" s="257"/>
      <c r="I194" s="257"/>
      <c r="J194" s="257"/>
      <c r="K194" s="257"/>
      <c r="L194" s="257"/>
      <c r="M194" s="257"/>
      <c r="Q194" s="2" t="b">
        <f>IF(AND('Anagrafica Progetto'!$Q$84=2,'Anagrafica Progetto'!$Q$89),FALSE,TRUE)</f>
        <v>1</v>
      </c>
    </row>
    <row r="195" spans="2:18" ht="15.75" customHeight="1" x14ac:dyDescent="0.2">
      <c r="B195" s="240" t="s">
        <v>384</v>
      </c>
      <c r="C195" s="241"/>
      <c r="D195" s="256"/>
      <c r="E195" s="257"/>
      <c r="F195" s="257"/>
      <c r="G195" s="257"/>
      <c r="H195" s="257"/>
      <c r="I195" s="257"/>
      <c r="J195" s="257"/>
      <c r="K195" s="257"/>
      <c r="L195" s="257"/>
      <c r="M195" s="257"/>
      <c r="Q195" s="2" t="b">
        <f>IF(AND('Anagrafica Progetto'!$Q$84=2,'Anagrafica Progetto'!$Q$89),FALSE,TRUE)</f>
        <v>1</v>
      </c>
    </row>
    <row r="196" spans="2:18" ht="30" customHeight="1" x14ac:dyDescent="0.2">
      <c r="B196" s="240" t="s">
        <v>385</v>
      </c>
      <c r="C196" s="241"/>
      <c r="D196" s="256"/>
      <c r="E196" s="257"/>
      <c r="F196" s="257"/>
      <c r="G196" s="257"/>
      <c r="H196" s="257"/>
      <c r="I196" s="257"/>
      <c r="J196" s="257"/>
      <c r="K196" s="257"/>
      <c r="L196" s="257"/>
      <c r="M196" s="257"/>
      <c r="Q196" s="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2" t="b">
        <f>IF(AND('Anagrafica Progetto'!$Q$84=2,'Anagrafica Progetto'!$Q$89),FALSE,TRUE)</f>
        <v>1</v>
      </c>
    </row>
    <row r="198" spans="2:18" ht="15" customHeight="1" x14ac:dyDescent="0.2">
      <c r="B198" s="240" t="s">
        <v>386</v>
      </c>
      <c r="C198" s="241"/>
      <c r="D198" s="256"/>
      <c r="E198" s="259"/>
      <c r="F198" s="259"/>
      <c r="G198" s="259"/>
      <c r="H198" s="259"/>
      <c r="I198" s="259"/>
      <c r="J198" s="259"/>
      <c r="K198" s="259"/>
      <c r="L198" s="259"/>
      <c r="M198" s="259"/>
      <c r="Q198" s="2" t="b">
        <f>IF(AND('Anagrafica Progetto'!$Q$84=2,'Anagrafica Progetto'!$Q$89),FALSE,TRUE)</f>
        <v>1</v>
      </c>
    </row>
    <row r="199" spans="2:18" ht="15" customHeight="1" x14ac:dyDescent="0.2">
      <c r="B199" s="240">
        <v>2015</v>
      </c>
      <c r="C199" s="241"/>
      <c r="D199" s="256"/>
      <c r="E199" s="259"/>
      <c r="F199" s="259"/>
      <c r="G199" s="259"/>
      <c r="H199" s="259"/>
      <c r="I199" s="259"/>
      <c r="J199" s="259"/>
      <c r="K199" s="259"/>
      <c r="L199" s="259"/>
      <c r="M199" s="259"/>
      <c r="Q199" s="2" t="b">
        <f>IF(AND('Anagrafica Progetto'!$Q$84=2,'Anagrafica Progetto'!$Q$89,R199=FALSE),FALSE,TRUE)</f>
        <v>1</v>
      </c>
      <c r="R199" s="2" t="b">
        <f>IF(OR($H$73="",$H$76=""),FALSE,IF(AND(B199&gt;=YEAR($H$73),B199&lt;YEAR($H$76)),FALSE,TRUE))</f>
        <v>0</v>
      </c>
    </row>
    <row r="200" spans="2:18" ht="15" customHeight="1" x14ac:dyDescent="0.2">
      <c r="B200" s="240">
        <v>2016</v>
      </c>
      <c r="C200" s="241"/>
      <c r="D200" s="256"/>
      <c r="E200" s="259"/>
      <c r="F200" s="259"/>
      <c r="G200" s="259"/>
      <c r="H200" s="259"/>
      <c r="I200" s="259"/>
      <c r="J200" s="259"/>
      <c r="K200" s="259"/>
      <c r="L200" s="259"/>
      <c r="M200" s="259"/>
      <c r="Q200" s="2" t="b">
        <f>IF(AND('Anagrafica Progetto'!$Q$84=2,'Anagrafica Progetto'!$Q$89,R200=FALSE),FALSE,TRUE)</f>
        <v>1</v>
      </c>
      <c r="R200" s="2" t="b">
        <f t="shared" ref="R200:R206" si="3">IF(OR($H$73="",$H$76=""),FALSE,IF(AND(B200&gt;=YEAR($H$73),B200&lt;YEAR($H$76)),FALSE,TRUE))</f>
        <v>0</v>
      </c>
    </row>
    <row r="201" spans="2:18" ht="15" customHeight="1" x14ac:dyDescent="0.2">
      <c r="B201" s="240">
        <v>2017</v>
      </c>
      <c r="C201" s="241"/>
      <c r="D201" s="256"/>
      <c r="E201" s="259"/>
      <c r="F201" s="259"/>
      <c r="G201" s="259"/>
      <c r="H201" s="259"/>
      <c r="I201" s="259"/>
      <c r="J201" s="259"/>
      <c r="K201" s="259"/>
      <c r="L201" s="259"/>
      <c r="M201" s="259"/>
      <c r="Q201" s="2" t="b">
        <f>IF(AND('Anagrafica Progetto'!$Q$84=2,'Anagrafica Progetto'!$Q$89,R201=FALSE),FALSE,TRUE)</f>
        <v>1</v>
      </c>
      <c r="R201" s="2" t="b">
        <f t="shared" si="3"/>
        <v>0</v>
      </c>
    </row>
    <row r="202" spans="2:18" ht="15" customHeight="1" x14ac:dyDescent="0.2">
      <c r="B202" s="240">
        <v>2018</v>
      </c>
      <c r="C202" s="241"/>
      <c r="D202" s="256"/>
      <c r="E202" s="259"/>
      <c r="F202" s="259"/>
      <c r="G202" s="259"/>
      <c r="H202" s="259"/>
      <c r="I202" s="259"/>
      <c r="J202" s="259"/>
      <c r="K202" s="259"/>
      <c r="L202" s="259"/>
      <c r="M202" s="259"/>
      <c r="Q202" s="2" t="b">
        <f>IF(AND('Anagrafica Progetto'!$Q$84=2,'Anagrafica Progetto'!$Q$89,R202=FALSE),FALSE,TRUE)</f>
        <v>1</v>
      </c>
      <c r="R202" s="2" t="b">
        <f t="shared" si="3"/>
        <v>0</v>
      </c>
    </row>
    <row r="203" spans="2:18" ht="15" customHeight="1" x14ac:dyDescent="0.2">
      <c r="B203" s="240">
        <v>2019</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2020</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2021</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2022</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t="s">
        <v>387</v>
      </c>
      <c r="C207" s="241"/>
      <c r="D207" s="256"/>
      <c r="E207" s="259"/>
      <c r="F207" s="259"/>
      <c r="G207" s="259"/>
      <c r="H207" s="259"/>
      <c r="I207" s="259"/>
      <c r="J207" s="259"/>
      <c r="K207" s="259"/>
      <c r="L207" s="259"/>
      <c r="M207" s="259"/>
      <c r="Q207" s="2" t="b">
        <f>IF(AND('Anagrafica Progetto'!$Q$84=2,'Anagrafica Progetto'!$Q$89),FALSE,TRUE)</f>
        <v>1</v>
      </c>
    </row>
    <row r="208" spans="2:18" ht="15" customHeight="1" x14ac:dyDescent="0.2">
      <c r="Q208" s="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2" t="b">
        <f>IF(AND('Anagrafica Progetto'!$Q$84=2,'Anagrafica Progetto'!$Q$89),FALSE,TRUE)</f>
        <v>1</v>
      </c>
    </row>
    <row r="210" spans="2:18" ht="15" customHeight="1" x14ac:dyDescent="0.2">
      <c r="Q210" s="2" t="b">
        <f>IF(AND('Anagrafica Progetto'!$Q$84=2,'Anagrafica Progetto'!$Q$90),FALSE,TRUE)</f>
        <v>1</v>
      </c>
    </row>
    <row r="211" spans="2:18" ht="15" customHeight="1" x14ac:dyDescent="0.2">
      <c r="Q211" s="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2" t="b">
        <f>IF(AND('Anagrafica Progetto'!$Q$84=2,'Anagrafica Progetto'!$Q$90),FALSE,TRUE)</f>
        <v>1</v>
      </c>
    </row>
    <row r="215" spans="2:18" ht="67.5" customHeight="1" x14ac:dyDescent="0.2">
      <c r="B215" s="240" t="s">
        <v>383</v>
      </c>
      <c r="C215" s="241"/>
      <c r="D215" s="256"/>
      <c r="E215" s="257"/>
      <c r="F215" s="257"/>
      <c r="G215" s="257"/>
      <c r="H215" s="257"/>
      <c r="I215" s="257"/>
      <c r="J215" s="257"/>
      <c r="K215" s="257"/>
      <c r="L215" s="257"/>
      <c r="M215" s="257"/>
      <c r="Q215" s="2" t="b">
        <f>IF(AND('Anagrafica Progetto'!$Q$84=2,'Anagrafica Progetto'!$Q$90),FALSE,TRUE)</f>
        <v>1</v>
      </c>
    </row>
    <row r="216" spans="2:18" ht="15.75" customHeight="1" x14ac:dyDescent="0.2">
      <c r="B216" s="240" t="s">
        <v>384</v>
      </c>
      <c r="C216" s="241"/>
      <c r="D216" s="256"/>
      <c r="E216" s="257"/>
      <c r="F216" s="257"/>
      <c r="G216" s="257"/>
      <c r="H216" s="257"/>
      <c r="I216" s="257"/>
      <c r="J216" s="257"/>
      <c r="K216" s="257"/>
      <c r="L216" s="257"/>
      <c r="M216" s="257"/>
      <c r="Q216" s="2" t="b">
        <f>IF(AND('Anagrafica Progetto'!$Q$84=2,'Anagrafica Progetto'!$Q$90),FALSE,TRUE)</f>
        <v>1</v>
      </c>
    </row>
    <row r="217" spans="2:18" ht="30" customHeight="1" x14ac:dyDescent="0.2">
      <c r="B217" s="240" t="s">
        <v>385</v>
      </c>
      <c r="C217" s="241"/>
      <c r="D217" s="256"/>
      <c r="E217" s="257"/>
      <c r="F217" s="257"/>
      <c r="G217" s="257"/>
      <c r="H217" s="257"/>
      <c r="I217" s="257"/>
      <c r="J217" s="257"/>
      <c r="K217" s="257"/>
      <c r="L217" s="257"/>
      <c r="M217" s="257"/>
      <c r="Q217" s="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2" t="b">
        <f>IF(AND('Anagrafica Progetto'!$Q$84=2,'Anagrafica Progetto'!$Q$90),FALSE,TRUE)</f>
        <v>1</v>
      </c>
    </row>
    <row r="219" spans="2:18" ht="15" customHeight="1" x14ac:dyDescent="0.2">
      <c r="B219" s="240" t="s">
        <v>386</v>
      </c>
      <c r="C219" s="241"/>
      <c r="D219" s="256"/>
      <c r="E219" s="259"/>
      <c r="F219" s="259"/>
      <c r="G219" s="259"/>
      <c r="H219" s="259"/>
      <c r="I219" s="259"/>
      <c r="J219" s="259"/>
      <c r="K219" s="259"/>
      <c r="L219" s="259"/>
      <c r="M219" s="259"/>
      <c r="Q219" s="2" t="b">
        <f>IF(AND('Anagrafica Progetto'!$Q$84=2,'Anagrafica Progetto'!$Q$90),FALSE,TRUE)</f>
        <v>1</v>
      </c>
    </row>
    <row r="220" spans="2:18" ht="15" customHeight="1" x14ac:dyDescent="0.2">
      <c r="B220" s="240">
        <v>2015</v>
      </c>
      <c r="C220" s="241"/>
      <c r="D220" s="256"/>
      <c r="E220" s="259"/>
      <c r="F220" s="259"/>
      <c r="G220" s="259"/>
      <c r="H220" s="259"/>
      <c r="I220" s="259"/>
      <c r="J220" s="259"/>
      <c r="K220" s="259"/>
      <c r="L220" s="259"/>
      <c r="M220" s="259"/>
      <c r="Q220" s="2" t="b">
        <f>IF(AND('Anagrafica Progetto'!$Q$84=2,'Anagrafica Progetto'!$Q$90,R220=FALSE),FALSE,TRUE)</f>
        <v>1</v>
      </c>
      <c r="R220" s="2" t="b">
        <f>IF(OR($H$73="",$H$76=""),FALSE,IF(AND(B220&gt;=YEAR($H$73),B220&lt;YEAR($H$76)),FALSE,TRUE))</f>
        <v>0</v>
      </c>
    </row>
    <row r="221" spans="2:18" ht="15" customHeight="1" x14ac:dyDescent="0.2">
      <c r="B221" s="240">
        <v>2016</v>
      </c>
      <c r="C221" s="241"/>
      <c r="D221" s="256"/>
      <c r="E221" s="259"/>
      <c r="F221" s="259"/>
      <c r="G221" s="259"/>
      <c r="H221" s="259"/>
      <c r="I221" s="259"/>
      <c r="J221" s="259"/>
      <c r="K221" s="259"/>
      <c r="L221" s="259"/>
      <c r="M221" s="259"/>
      <c r="Q221" s="2" t="b">
        <f>IF(AND('Anagrafica Progetto'!$Q$84=2,'Anagrafica Progetto'!$Q$90,R221=FALSE),FALSE,TRUE)</f>
        <v>1</v>
      </c>
      <c r="R221" s="2" t="b">
        <f t="shared" ref="R221:R227" si="4">IF(OR($H$73="",$H$76=""),FALSE,IF(AND(B221&gt;=YEAR($H$73),B221&lt;YEAR($H$76)),FALSE,TRUE))</f>
        <v>0</v>
      </c>
    </row>
    <row r="222" spans="2:18" ht="15" customHeight="1" x14ac:dyDescent="0.2">
      <c r="B222" s="240">
        <v>2017</v>
      </c>
      <c r="C222" s="241"/>
      <c r="D222" s="256"/>
      <c r="E222" s="259"/>
      <c r="F222" s="259"/>
      <c r="G222" s="259"/>
      <c r="H222" s="259"/>
      <c r="I222" s="259"/>
      <c r="J222" s="259"/>
      <c r="K222" s="259"/>
      <c r="L222" s="259"/>
      <c r="M222" s="259"/>
      <c r="Q222" s="2" t="b">
        <f>IF(AND('Anagrafica Progetto'!$Q$84=2,'Anagrafica Progetto'!$Q$90,R222=FALSE),FALSE,TRUE)</f>
        <v>1</v>
      </c>
      <c r="R222" s="2" t="b">
        <f t="shared" si="4"/>
        <v>0</v>
      </c>
    </row>
    <row r="223" spans="2:18" ht="15" customHeight="1" x14ac:dyDescent="0.2">
      <c r="B223" s="240">
        <v>2018</v>
      </c>
      <c r="C223" s="241"/>
      <c r="D223" s="256"/>
      <c r="E223" s="259"/>
      <c r="F223" s="259"/>
      <c r="G223" s="259"/>
      <c r="H223" s="259"/>
      <c r="I223" s="259"/>
      <c r="J223" s="259"/>
      <c r="K223" s="259"/>
      <c r="L223" s="259"/>
      <c r="M223" s="259"/>
      <c r="Q223" s="2" t="b">
        <f>IF(AND('Anagrafica Progetto'!$Q$84=2,'Anagrafica Progetto'!$Q$90,R223=FALSE),FALSE,TRUE)</f>
        <v>1</v>
      </c>
      <c r="R223" s="2" t="b">
        <f t="shared" si="4"/>
        <v>0</v>
      </c>
    </row>
    <row r="224" spans="2:18" ht="15" customHeight="1" x14ac:dyDescent="0.2">
      <c r="B224" s="240">
        <v>2019</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2020</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2021</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2022</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t="s">
        <v>387</v>
      </c>
      <c r="C228" s="241"/>
      <c r="D228" s="256"/>
      <c r="E228" s="259"/>
      <c r="F228" s="259"/>
      <c r="G228" s="259"/>
      <c r="H228" s="259"/>
      <c r="I228" s="259"/>
      <c r="J228" s="259"/>
      <c r="K228" s="259"/>
      <c r="L228" s="259"/>
      <c r="M228" s="259"/>
      <c r="Q228" s="2" t="b">
        <f>IF(AND('Anagrafica Progetto'!$Q$84=2,'Anagrafica Progetto'!$Q$90),FALSE,TRUE)</f>
        <v>1</v>
      </c>
    </row>
    <row r="229" spans="2:18" ht="15" customHeight="1" x14ac:dyDescent="0.2">
      <c r="Q229" s="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2" t="b">
        <f>IF(AND('Anagrafica Progetto'!$Q$84=2,'Anagrafica Progetto'!$Q$90),FALSE,TRUE)</f>
        <v>1</v>
      </c>
    </row>
    <row r="231" spans="2:18" ht="15" customHeight="1" x14ac:dyDescent="0.2">
      <c r="Q231" s="2" t="b">
        <f>IF(AND('Anagrafica Progetto'!$Q$84=2,'Anagrafica Progetto'!$Q$91),FALSE,TRUE)</f>
        <v>1</v>
      </c>
    </row>
    <row r="232" spans="2:18" ht="15" customHeight="1" x14ac:dyDescent="0.2">
      <c r="Q232" s="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2" t="b">
        <f>IF(AND('Anagrafica Progetto'!$Q$84=2,'Anagrafica Progetto'!$Q$91),FALSE,TRUE)</f>
        <v>1</v>
      </c>
    </row>
    <row r="236" spans="2:18" ht="67.5" customHeight="1" x14ac:dyDescent="0.2">
      <c r="B236" s="240" t="s">
        <v>383</v>
      </c>
      <c r="C236" s="241"/>
      <c r="D236" s="256"/>
      <c r="E236" s="257"/>
      <c r="F236" s="257"/>
      <c r="G236" s="257"/>
      <c r="H236" s="257"/>
      <c r="I236" s="257"/>
      <c r="J236" s="257"/>
      <c r="K236" s="257"/>
      <c r="L236" s="257"/>
      <c r="M236" s="257"/>
      <c r="Q236" s="2" t="b">
        <f>IF(AND('Anagrafica Progetto'!$Q$84=2,'Anagrafica Progetto'!$Q$91),FALSE,TRUE)</f>
        <v>1</v>
      </c>
    </row>
    <row r="237" spans="2:18" ht="15.75" customHeight="1" x14ac:dyDescent="0.2">
      <c r="B237" s="240" t="s">
        <v>384</v>
      </c>
      <c r="C237" s="241"/>
      <c r="D237" s="256"/>
      <c r="E237" s="257"/>
      <c r="F237" s="257"/>
      <c r="G237" s="257"/>
      <c r="H237" s="257"/>
      <c r="I237" s="257"/>
      <c r="J237" s="257"/>
      <c r="K237" s="257"/>
      <c r="L237" s="257"/>
      <c r="M237" s="257"/>
      <c r="Q237" s="2" t="b">
        <f>IF(AND('Anagrafica Progetto'!$Q$84=2,'Anagrafica Progetto'!$Q$91),FALSE,TRUE)</f>
        <v>1</v>
      </c>
    </row>
    <row r="238" spans="2:18" ht="30" customHeight="1" x14ac:dyDescent="0.2">
      <c r="B238" s="240" t="s">
        <v>385</v>
      </c>
      <c r="C238" s="241"/>
      <c r="D238" s="256"/>
      <c r="E238" s="257"/>
      <c r="F238" s="257"/>
      <c r="G238" s="257"/>
      <c r="H238" s="257"/>
      <c r="I238" s="257"/>
      <c r="J238" s="257"/>
      <c r="K238" s="257"/>
      <c r="L238" s="257"/>
      <c r="M238" s="257"/>
      <c r="Q238" s="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2" t="b">
        <f>IF(AND('Anagrafica Progetto'!$Q$84=2,'Anagrafica Progetto'!$Q$91),FALSE,TRUE)</f>
        <v>1</v>
      </c>
    </row>
    <row r="240" spans="2:18" ht="15" customHeight="1" x14ac:dyDescent="0.2">
      <c r="B240" s="240" t="s">
        <v>386</v>
      </c>
      <c r="C240" s="241"/>
      <c r="D240" s="256"/>
      <c r="E240" s="259"/>
      <c r="F240" s="259"/>
      <c r="G240" s="259"/>
      <c r="H240" s="259"/>
      <c r="I240" s="259"/>
      <c r="J240" s="259"/>
      <c r="K240" s="259"/>
      <c r="L240" s="259"/>
      <c r="M240" s="259"/>
      <c r="Q240" s="2" t="b">
        <f>IF(AND('Anagrafica Progetto'!$Q$84=2,'Anagrafica Progetto'!$Q$91),FALSE,TRUE)</f>
        <v>1</v>
      </c>
    </row>
    <row r="241" spans="2:18" ht="15" customHeight="1" x14ac:dyDescent="0.2">
      <c r="B241" s="240">
        <v>2015</v>
      </c>
      <c r="C241" s="241"/>
      <c r="D241" s="256"/>
      <c r="E241" s="259"/>
      <c r="F241" s="259"/>
      <c r="G241" s="259"/>
      <c r="H241" s="259"/>
      <c r="I241" s="259"/>
      <c r="J241" s="259"/>
      <c r="K241" s="259"/>
      <c r="L241" s="259"/>
      <c r="M241" s="259"/>
      <c r="Q241" s="2" t="b">
        <f>IF(AND('Anagrafica Progetto'!$Q$84=2,'Anagrafica Progetto'!$Q$91,R241=FALSE),FALSE,TRUE)</f>
        <v>1</v>
      </c>
      <c r="R241" s="2" t="b">
        <f>IF(OR($H$73="",$H$76=""),FALSE,IF(AND(B241&gt;=YEAR($H$73),B241&lt;YEAR($H$76)),FALSE,TRUE))</f>
        <v>0</v>
      </c>
    </row>
    <row r="242" spans="2:18" ht="15" customHeight="1" x14ac:dyDescent="0.2">
      <c r="B242" s="240">
        <v>2016</v>
      </c>
      <c r="C242" s="241"/>
      <c r="D242" s="256"/>
      <c r="E242" s="259"/>
      <c r="F242" s="259"/>
      <c r="G242" s="259"/>
      <c r="H242" s="259"/>
      <c r="I242" s="259"/>
      <c r="J242" s="259"/>
      <c r="K242" s="259"/>
      <c r="L242" s="259"/>
      <c r="M242" s="259"/>
      <c r="Q242" s="2" t="b">
        <f>IF(AND('Anagrafica Progetto'!$Q$84=2,'Anagrafica Progetto'!$Q$91,R242=FALSE),FALSE,TRUE)</f>
        <v>1</v>
      </c>
      <c r="R242" s="2" t="b">
        <f t="shared" ref="R242:R248" si="5">IF(OR($H$73="",$H$76=""),FALSE,IF(AND(B242&gt;=YEAR($H$73),B242&lt;YEAR($H$76)),FALSE,TRUE))</f>
        <v>0</v>
      </c>
    </row>
    <row r="243" spans="2:18" ht="15" customHeight="1" x14ac:dyDescent="0.2">
      <c r="B243" s="240">
        <v>2017</v>
      </c>
      <c r="C243" s="241"/>
      <c r="D243" s="256"/>
      <c r="E243" s="259"/>
      <c r="F243" s="259"/>
      <c r="G243" s="259"/>
      <c r="H243" s="259"/>
      <c r="I243" s="259"/>
      <c r="J243" s="259"/>
      <c r="K243" s="259"/>
      <c r="L243" s="259"/>
      <c r="M243" s="259"/>
      <c r="Q243" s="2" t="b">
        <f>IF(AND('Anagrafica Progetto'!$Q$84=2,'Anagrafica Progetto'!$Q$91,R243=FALSE),FALSE,TRUE)</f>
        <v>1</v>
      </c>
      <c r="R243" s="2" t="b">
        <f t="shared" si="5"/>
        <v>0</v>
      </c>
    </row>
    <row r="244" spans="2:18" ht="15" customHeight="1" x14ac:dyDescent="0.2">
      <c r="B244" s="240">
        <v>2018</v>
      </c>
      <c r="C244" s="241"/>
      <c r="D244" s="256"/>
      <c r="E244" s="259"/>
      <c r="F244" s="259"/>
      <c r="G244" s="259"/>
      <c r="H244" s="259"/>
      <c r="I244" s="259"/>
      <c r="J244" s="259"/>
      <c r="K244" s="259"/>
      <c r="L244" s="259"/>
      <c r="M244" s="259"/>
      <c r="Q244" s="2" t="b">
        <f>IF(AND('Anagrafica Progetto'!$Q$84=2,'Anagrafica Progetto'!$Q$91,R244=FALSE),FALSE,TRUE)</f>
        <v>1</v>
      </c>
      <c r="R244" s="2" t="b">
        <f t="shared" si="5"/>
        <v>0</v>
      </c>
    </row>
    <row r="245" spans="2:18" ht="15" customHeight="1" x14ac:dyDescent="0.2">
      <c r="B245" s="240">
        <v>2019</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2020</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2021</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2022</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t="s">
        <v>387</v>
      </c>
      <c r="C249" s="241"/>
      <c r="D249" s="256"/>
      <c r="E249" s="259"/>
      <c r="F249" s="259"/>
      <c r="G249" s="259"/>
      <c r="H249" s="259"/>
      <c r="I249" s="259"/>
      <c r="J249" s="259"/>
      <c r="K249" s="259"/>
      <c r="L249" s="259"/>
      <c r="M249" s="259"/>
      <c r="Q249" s="2" t="b">
        <f>IF(AND('Anagrafica Progetto'!$Q$84=2,'Anagrafica Progetto'!$Q$91),FALSE,TRUE)</f>
        <v>1</v>
      </c>
    </row>
    <row r="250" spans="2:18" ht="15" customHeight="1" x14ac:dyDescent="0.2">
      <c r="Q250" s="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2" t="e">
        <f ca="1">MATCH("X",INDIRECT(ADDRESS(ROW(Q255)+R253,13)&amp;":"&amp;ADDRESS(ROW($Q$279),13)),0)</f>
        <v>#N/A</v>
      </c>
    </row>
    <row r="255" spans="2:18" ht="15" customHeight="1" x14ac:dyDescent="0.2">
      <c r="B255" s="227" t="str">
        <f>IF(Obiettivi!E49="","",Obiettivi!E49)</f>
        <v>Incremento delle Amministrazioni pubbliche servite e abilitate all’utilizzo di strumento evoluti</v>
      </c>
      <c r="C255" s="227"/>
      <c r="D255" s="227"/>
      <c r="E255" s="227"/>
      <c r="F255" s="227"/>
      <c r="G255" s="227"/>
      <c r="H255" s="227"/>
      <c r="I255" s="227"/>
      <c r="J255" s="227"/>
      <c r="K255" s="227"/>
      <c r="L255" s="227"/>
      <c r="M255" s="48"/>
      <c r="Q255" s="2" t="b">
        <f>ISBLANK(Obiettivi!E50)</f>
        <v>0</v>
      </c>
      <c r="R255" s="2" t="b">
        <f>IF(M255="",FALSE,TRUE)</f>
        <v>0</v>
      </c>
    </row>
    <row r="256" spans="2:18" ht="15" customHeight="1" x14ac:dyDescent="0.2">
      <c r="B256" s="227" t="str">
        <f>IF(Obiettivi!E50="","",Obiettivi!E50)</f>
        <v>Modello di servizio condiviso e sottoscritto da un panel di stakeholders</v>
      </c>
      <c r="C256" s="227"/>
      <c r="D256" s="227"/>
      <c r="E256" s="227"/>
      <c r="F256" s="227"/>
      <c r="G256" s="227"/>
      <c r="H256" s="227"/>
      <c r="I256" s="227"/>
      <c r="J256" s="227"/>
      <c r="K256" s="227"/>
      <c r="L256" s="227"/>
      <c r="M256" s="48"/>
      <c r="Q256" s="2" t="b">
        <f>ISBLANK(Obiettivi!E49)</f>
        <v>0</v>
      </c>
      <c r="R256" s="2" t="b">
        <f t="shared" ref="R256:R279" si="6">IF(M256="",FALSE,TRUE)</f>
        <v>0</v>
      </c>
    </row>
    <row r="257" spans="2:18" ht="15" customHeight="1" x14ac:dyDescent="0.2">
      <c r="B257" s="227" t="str">
        <f>IF(Obiettivi!E51="","",Obiettivi!E51)</f>
        <v>Piena conformità del servizio erogato alle aspettative</v>
      </c>
      <c r="C257" s="227"/>
      <c r="D257" s="227"/>
      <c r="E257" s="227"/>
      <c r="F257" s="227"/>
      <c r="G257" s="227"/>
      <c r="H257" s="227"/>
      <c r="I257" s="227"/>
      <c r="J257" s="227"/>
      <c r="K257" s="227"/>
      <c r="L257" s="227"/>
      <c r="M257" s="48"/>
      <c r="Q257" s="2" t="b">
        <f>ISBLANK(Obiettivi!#REF!)</f>
        <v>0</v>
      </c>
      <c r="R257" s="2" t="b">
        <f t="shared" si="6"/>
        <v>0</v>
      </c>
    </row>
    <row r="258" spans="2:18" ht="15" customHeight="1" x14ac:dyDescent="0.2">
      <c r="B258" s="227" t="str">
        <f>IF(Obiettivi!E52="","",Obiettivi!E52)</f>
        <v/>
      </c>
      <c r="C258" s="227"/>
      <c r="D258" s="227"/>
      <c r="E258" s="227"/>
      <c r="F258" s="227"/>
      <c r="G258" s="227"/>
      <c r="H258" s="227"/>
      <c r="I258" s="227"/>
      <c r="J258" s="227"/>
      <c r="K258" s="227"/>
      <c r="L258" s="227"/>
      <c r="M258" s="48"/>
      <c r="Q258" s="2" t="b">
        <f>ISBLANK(Obiettivi!E51)</f>
        <v>0</v>
      </c>
      <c r="R258" s="2" t="b">
        <f t="shared" si="6"/>
        <v>0</v>
      </c>
    </row>
    <row r="259" spans="2:18" ht="15" customHeight="1" x14ac:dyDescent="0.2">
      <c r="B259" s="227" t="str">
        <f>IF(Obiettivi!E53="","",Obiettivi!E53)</f>
        <v/>
      </c>
      <c r="C259" s="227"/>
      <c r="D259" s="227"/>
      <c r="E259" s="227"/>
      <c r="F259" s="227"/>
      <c r="G259" s="227"/>
      <c r="H259" s="227"/>
      <c r="I259" s="227"/>
      <c r="J259" s="227"/>
      <c r="K259" s="227"/>
      <c r="L259" s="227"/>
      <c r="M259" s="48"/>
      <c r="Q259" s="2" t="b">
        <f>ISBLANK(Obiettivi!E52)</f>
        <v>1</v>
      </c>
      <c r="R259" s="2" t="b">
        <f t="shared" si="6"/>
        <v>0</v>
      </c>
    </row>
    <row r="260" spans="2:18" ht="15" customHeight="1" x14ac:dyDescent="0.2">
      <c r="B260" s="227" t="str">
        <f>IF(Obiettivi!E54="","",Obiettivi!E54)</f>
        <v/>
      </c>
      <c r="C260" s="227"/>
      <c r="D260" s="227"/>
      <c r="E260" s="227"/>
      <c r="F260" s="227"/>
      <c r="G260" s="227"/>
      <c r="H260" s="227"/>
      <c r="I260" s="227"/>
      <c r="J260" s="227"/>
      <c r="K260" s="227"/>
      <c r="L260" s="227"/>
      <c r="M260" s="48"/>
      <c r="Q260" s="2" t="b">
        <f>ISBLANK(Obiettivi!#REF!)</f>
        <v>0</v>
      </c>
      <c r="R260" s="2" t="b">
        <f t="shared" si="6"/>
        <v>0</v>
      </c>
    </row>
    <row r="261" spans="2:18" ht="15" customHeight="1" x14ac:dyDescent="0.2">
      <c r="B261" s="227" t="str">
        <f>IF(Obiettivi!E55="","",Obiettivi!E55)</f>
        <v/>
      </c>
      <c r="C261" s="227"/>
      <c r="D261" s="227"/>
      <c r="E261" s="227"/>
      <c r="F261" s="227"/>
      <c r="G261" s="227"/>
      <c r="H261" s="227"/>
      <c r="I261" s="227"/>
      <c r="J261" s="227"/>
      <c r="K261" s="227"/>
      <c r="L261" s="227"/>
      <c r="M261" s="48"/>
      <c r="Q261" s="2" t="b">
        <f>ISBLANK(Obiettivi!E54)</f>
        <v>1</v>
      </c>
      <c r="R261" s="2" t="b">
        <f t="shared" si="6"/>
        <v>0</v>
      </c>
    </row>
    <row r="262" spans="2:18" ht="15" customHeight="1" x14ac:dyDescent="0.2">
      <c r="B262" s="227" t="str">
        <f>IF(Obiettivi!E56="","",Obiettivi!E56)</f>
        <v/>
      </c>
      <c r="C262" s="227"/>
      <c r="D262" s="227"/>
      <c r="E262" s="227"/>
      <c r="F262" s="227"/>
      <c r="G262" s="227"/>
      <c r="H262" s="227"/>
      <c r="I262" s="227"/>
      <c r="J262" s="227"/>
      <c r="K262" s="227"/>
      <c r="L262" s="227"/>
      <c r="M262" s="48"/>
      <c r="Q262" s="2" t="b">
        <f>ISBLANK(Obiettivi!E56)</f>
        <v>1</v>
      </c>
      <c r="R262" s="2" t="b">
        <f t="shared" si="6"/>
        <v>0</v>
      </c>
    </row>
    <row r="263" spans="2:18" ht="15" customHeight="1" x14ac:dyDescent="0.2">
      <c r="B263" s="227" t="str">
        <f>IF(Obiettivi!E57="","",Obiettivi!E57)</f>
        <v/>
      </c>
      <c r="C263" s="227"/>
      <c r="D263" s="227"/>
      <c r="E263" s="227"/>
      <c r="F263" s="227"/>
      <c r="G263" s="227"/>
      <c r="H263" s="227"/>
      <c r="I263" s="227"/>
      <c r="J263" s="227"/>
      <c r="K263" s="227"/>
      <c r="L263" s="227"/>
      <c r="M263" s="48"/>
      <c r="Q263" s="2" t="b">
        <f>ISBLANK(Obiettivi!E57)</f>
        <v>1</v>
      </c>
      <c r="R263" s="2" t="b">
        <f t="shared" si="6"/>
        <v>0</v>
      </c>
    </row>
    <row r="264" spans="2:18" ht="15" customHeight="1" x14ac:dyDescent="0.2">
      <c r="B264" s="227" t="str">
        <f>IF(Obiettivi!E58="","",Obiettivi!E58)</f>
        <v/>
      </c>
      <c r="C264" s="227"/>
      <c r="D264" s="227"/>
      <c r="E264" s="227"/>
      <c r="F264" s="227"/>
      <c r="G264" s="227"/>
      <c r="H264" s="227"/>
      <c r="I264" s="227"/>
      <c r="J264" s="227"/>
      <c r="K264" s="227"/>
      <c r="L264" s="227"/>
      <c r="M264" s="48"/>
      <c r="Q264" s="2" t="b">
        <f>ISBLANK(Obiettivi!E58)</f>
        <v>1</v>
      </c>
      <c r="R264" s="2" t="b">
        <f t="shared" si="6"/>
        <v>0</v>
      </c>
    </row>
    <row r="265" spans="2:18" ht="15" customHeight="1" x14ac:dyDescent="0.2">
      <c r="B265" s="227" t="str">
        <f>IF(Obiettivi!E59="","",Obiettivi!E59)</f>
        <v/>
      </c>
      <c r="C265" s="227"/>
      <c r="D265" s="227"/>
      <c r="E265" s="227"/>
      <c r="F265" s="227"/>
      <c r="G265" s="227"/>
      <c r="H265" s="227"/>
      <c r="I265" s="227"/>
      <c r="J265" s="227"/>
      <c r="K265" s="227"/>
      <c r="L265" s="227"/>
      <c r="M265" s="48"/>
      <c r="Q265" s="2" t="b">
        <f>ISBLANK(Obiettivi!E59)</f>
        <v>1</v>
      </c>
      <c r="R265" s="2" t="b">
        <f t="shared" si="6"/>
        <v>0</v>
      </c>
    </row>
    <row r="266" spans="2:18" ht="15" customHeight="1" x14ac:dyDescent="0.2">
      <c r="B266" s="227" t="str">
        <f>IF(Obiettivi!E60="","",Obiettivi!E60)</f>
        <v/>
      </c>
      <c r="C266" s="227"/>
      <c r="D266" s="227"/>
      <c r="E266" s="227"/>
      <c r="F266" s="227"/>
      <c r="G266" s="227"/>
      <c r="H266" s="227"/>
      <c r="I266" s="227"/>
      <c r="J266" s="227"/>
      <c r="K266" s="227"/>
      <c r="L266" s="227"/>
      <c r="M266" s="48"/>
      <c r="Q266" s="2" t="b">
        <f>ISBLANK(Obiettivi!E60)</f>
        <v>1</v>
      </c>
      <c r="R266" s="2" t="b">
        <f t="shared" si="6"/>
        <v>0</v>
      </c>
    </row>
    <row r="267" spans="2:18" ht="15" customHeight="1" x14ac:dyDescent="0.2">
      <c r="B267" s="227" t="str">
        <f>IF(Obiettivi!E61="","",Obiettivi!E61)</f>
        <v/>
      </c>
      <c r="C267" s="227"/>
      <c r="D267" s="227"/>
      <c r="E267" s="227"/>
      <c r="F267" s="227"/>
      <c r="G267" s="227"/>
      <c r="H267" s="227"/>
      <c r="I267" s="227"/>
      <c r="J267" s="227"/>
      <c r="K267" s="227"/>
      <c r="L267" s="227"/>
      <c r="M267" s="48"/>
      <c r="Q267" s="2" t="b">
        <f>ISBLANK(Obiettivi!E61)</f>
        <v>1</v>
      </c>
      <c r="R267" s="2" t="b">
        <f t="shared" si="6"/>
        <v>0</v>
      </c>
    </row>
    <row r="268" spans="2:18" ht="15" customHeight="1" x14ac:dyDescent="0.2">
      <c r="B268" s="227" t="str">
        <f>IF(Obiettivi!E62="","",Obiettivi!E62)</f>
        <v/>
      </c>
      <c r="C268" s="227"/>
      <c r="D268" s="227"/>
      <c r="E268" s="227"/>
      <c r="F268" s="227"/>
      <c r="G268" s="227"/>
      <c r="H268" s="227"/>
      <c r="I268" s="227"/>
      <c r="J268" s="227"/>
      <c r="K268" s="227"/>
      <c r="L268" s="227"/>
      <c r="M268" s="48"/>
      <c r="Q268" s="2" t="b">
        <f>ISBLANK(Obiettivi!E62)</f>
        <v>1</v>
      </c>
      <c r="R268" s="2" t="b">
        <f t="shared" si="6"/>
        <v>0</v>
      </c>
    </row>
    <row r="269" spans="2:18" ht="15" customHeight="1" x14ac:dyDescent="0.2">
      <c r="B269" s="227" t="str">
        <f>IF(Obiettivi!E63="","",Obiettivi!E63)</f>
        <v/>
      </c>
      <c r="C269" s="227"/>
      <c r="D269" s="227"/>
      <c r="E269" s="227"/>
      <c r="F269" s="227"/>
      <c r="G269" s="227"/>
      <c r="H269" s="227"/>
      <c r="I269" s="227"/>
      <c r="J269" s="227"/>
      <c r="K269" s="227"/>
      <c r="L269" s="227"/>
      <c r="M269" s="48"/>
      <c r="Q269" s="2" t="b">
        <f>ISBLANK(Obiettivi!E63)</f>
        <v>1</v>
      </c>
      <c r="R269" s="2" t="b">
        <f t="shared" si="6"/>
        <v>0</v>
      </c>
    </row>
    <row r="270" spans="2:18" ht="15" customHeight="1" x14ac:dyDescent="0.2">
      <c r="B270" s="227" t="str">
        <f>IF(Obiettivi!E64="","",Obiettivi!E64)</f>
        <v/>
      </c>
      <c r="C270" s="227"/>
      <c r="D270" s="227"/>
      <c r="E270" s="227"/>
      <c r="F270" s="227"/>
      <c r="G270" s="227"/>
      <c r="H270" s="227"/>
      <c r="I270" s="227"/>
      <c r="J270" s="227"/>
      <c r="K270" s="227"/>
      <c r="L270" s="227"/>
      <c r="M270" s="48"/>
      <c r="Q270" s="2" t="b">
        <f>ISBLANK(Obiettivi!E64)</f>
        <v>1</v>
      </c>
      <c r="R270" s="2" t="b">
        <f t="shared" si="6"/>
        <v>0</v>
      </c>
    </row>
    <row r="271" spans="2:18" ht="15" customHeight="1" x14ac:dyDescent="0.2">
      <c r="B271" s="227" t="str">
        <f>IF(Obiettivi!E65="","",Obiettivi!E65)</f>
        <v/>
      </c>
      <c r="C271" s="227"/>
      <c r="D271" s="227"/>
      <c r="E271" s="227"/>
      <c r="F271" s="227"/>
      <c r="G271" s="227"/>
      <c r="H271" s="227"/>
      <c r="I271" s="227"/>
      <c r="J271" s="227"/>
      <c r="K271" s="227"/>
      <c r="L271" s="227"/>
      <c r="M271" s="48"/>
      <c r="Q271" s="2" t="b">
        <f>ISBLANK(Obiettivi!E65)</f>
        <v>1</v>
      </c>
      <c r="R271" s="2" t="b">
        <f t="shared" si="6"/>
        <v>0</v>
      </c>
    </row>
    <row r="272" spans="2:18" ht="15" customHeight="1" x14ac:dyDescent="0.2">
      <c r="B272" s="227" t="str">
        <f>IF(Obiettivi!E66="","",Obiettivi!E66)</f>
        <v/>
      </c>
      <c r="C272" s="227"/>
      <c r="D272" s="227"/>
      <c r="E272" s="227"/>
      <c r="F272" s="227"/>
      <c r="G272" s="227"/>
      <c r="H272" s="227"/>
      <c r="I272" s="227"/>
      <c r="J272" s="227"/>
      <c r="K272" s="227"/>
      <c r="L272" s="227"/>
      <c r="M272" s="48"/>
      <c r="Q272" s="2" t="b">
        <f>ISBLANK(Obiettivi!E66)</f>
        <v>1</v>
      </c>
      <c r="R272" s="2" t="b">
        <f t="shared" si="6"/>
        <v>0</v>
      </c>
    </row>
    <row r="273" spans="2:18" ht="15" customHeight="1" x14ac:dyDescent="0.2">
      <c r="B273" s="227" t="str">
        <f>IF(Obiettivi!E67="","",Obiettivi!E67)</f>
        <v/>
      </c>
      <c r="C273" s="227"/>
      <c r="D273" s="227"/>
      <c r="E273" s="227"/>
      <c r="F273" s="227"/>
      <c r="G273" s="227"/>
      <c r="H273" s="227"/>
      <c r="I273" s="227"/>
      <c r="J273" s="227"/>
      <c r="K273" s="227"/>
      <c r="L273" s="227"/>
      <c r="M273" s="48"/>
      <c r="Q273" s="2" t="b">
        <f>ISBLANK(Obiettivi!E67)</f>
        <v>1</v>
      </c>
      <c r="R273" s="2" t="b">
        <f t="shared" si="6"/>
        <v>0</v>
      </c>
    </row>
    <row r="274" spans="2:18" ht="15" customHeight="1" x14ac:dyDescent="0.2">
      <c r="B274" s="227" t="str">
        <f>IF(Obiettivi!E68="","",Obiettivi!E68)</f>
        <v/>
      </c>
      <c r="C274" s="227"/>
      <c r="D274" s="227"/>
      <c r="E274" s="227"/>
      <c r="F274" s="227"/>
      <c r="G274" s="227"/>
      <c r="H274" s="227"/>
      <c r="I274" s="227"/>
      <c r="J274" s="227"/>
      <c r="K274" s="227"/>
      <c r="L274" s="227"/>
      <c r="M274" s="48"/>
      <c r="Q274" s="2" t="b">
        <f>ISBLANK(Obiettivi!E68)</f>
        <v>1</v>
      </c>
      <c r="R274" s="2" t="b">
        <f t="shared" si="6"/>
        <v>0</v>
      </c>
    </row>
    <row r="275" spans="2:18" ht="15" customHeight="1" x14ac:dyDescent="0.2">
      <c r="B275" s="227" t="str">
        <f>IF(Obiettivi!E69="","",Obiettivi!E69)</f>
        <v/>
      </c>
      <c r="C275" s="227"/>
      <c r="D275" s="227"/>
      <c r="E275" s="227"/>
      <c r="F275" s="227"/>
      <c r="G275" s="227"/>
      <c r="H275" s="227"/>
      <c r="I275" s="227"/>
      <c r="J275" s="227"/>
      <c r="K275" s="227"/>
      <c r="L275" s="227"/>
      <c r="M275" s="48"/>
      <c r="Q275" s="2" t="b">
        <f>ISBLANK(Obiettivi!E69)</f>
        <v>1</v>
      </c>
      <c r="R275" s="2" t="b">
        <f t="shared" si="6"/>
        <v>0</v>
      </c>
    </row>
    <row r="276" spans="2:18" ht="15" customHeight="1" x14ac:dyDescent="0.2">
      <c r="B276" s="227" t="str">
        <f>IF(Obiettivi!E70="","",Obiettivi!E70)</f>
        <v/>
      </c>
      <c r="C276" s="227"/>
      <c r="D276" s="227"/>
      <c r="E276" s="227"/>
      <c r="F276" s="227"/>
      <c r="G276" s="227"/>
      <c r="H276" s="227"/>
      <c r="I276" s="227"/>
      <c r="J276" s="227"/>
      <c r="K276" s="227"/>
      <c r="L276" s="227"/>
      <c r="M276" s="48"/>
      <c r="Q276" s="2" t="b">
        <f>ISBLANK(Obiettivi!E70)</f>
        <v>1</v>
      </c>
      <c r="R276" s="2" t="b">
        <f t="shared" si="6"/>
        <v>0</v>
      </c>
    </row>
    <row r="277" spans="2:18" ht="15" customHeight="1" x14ac:dyDescent="0.2">
      <c r="B277" s="227" t="str">
        <f>IF(Obiettivi!E71="","",Obiettivi!E71)</f>
        <v/>
      </c>
      <c r="C277" s="227"/>
      <c r="D277" s="227"/>
      <c r="E277" s="227"/>
      <c r="F277" s="227"/>
      <c r="G277" s="227"/>
      <c r="H277" s="227"/>
      <c r="I277" s="227"/>
      <c r="J277" s="227"/>
      <c r="K277" s="227"/>
      <c r="L277" s="227"/>
      <c r="M277" s="48"/>
      <c r="Q277" s="2" t="b">
        <f>ISBLANK(Obiettivi!E71)</f>
        <v>1</v>
      </c>
      <c r="R277" s="2" t="b">
        <f t="shared" si="6"/>
        <v>0</v>
      </c>
    </row>
    <row r="278" spans="2:18" ht="15" customHeight="1" x14ac:dyDescent="0.2">
      <c r="B278" s="227" t="str">
        <f>IF(Obiettivi!E72="","",Obiettivi!E72)</f>
        <v/>
      </c>
      <c r="C278" s="227"/>
      <c r="D278" s="227"/>
      <c r="E278" s="227"/>
      <c r="F278" s="227"/>
      <c r="G278" s="227"/>
      <c r="H278" s="227"/>
      <c r="I278" s="227"/>
      <c r="J278" s="227"/>
      <c r="K278" s="227"/>
      <c r="L278" s="227"/>
      <c r="M278" s="48"/>
      <c r="Q278" s="2" t="b">
        <f>ISBLANK(Obiettivi!E72)</f>
        <v>1</v>
      </c>
      <c r="R278" s="2" t="b">
        <f t="shared" si="6"/>
        <v>0</v>
      </c>
    </row>
    <row r="279" spans="2:18" ht="15" customHeight="1" x14ac:dyDescent="0.2">
      <c r="B279" s="227" t="str">
        <f>IF(Obiettivi!E73="","",Obiettivi!E73)</f>
        <v/>
      </c>
      <c r="C279" s="227"/>
      <c r="D279" s="227"/>
      <c r="E279" s="227"/>
      <c r="F279" s="227"/>
      <c r="G279" s="227"/>
      <c r="H279" s="227"/>
      <c r="I279" s="227"/>
      <c r="J279" s="227"/>
      <c r="K279" s="227"/>
      <c r="L279" s="227"/>
      <c r="M279" s="48"/>
      <c r="Q279" s="2" t="b">
        <f>ISBLANK(Obiettivi!E73)</f>
        <v>1</v>
      </c>
      <c r="R279" s="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132"/>
      <c r="C285" s="225"/>
      <c r="D285" s="225"/>
      <c r="E285" s="225"/>
      <c r="F285" s="225"/>
      <c r="G285" s="225"/>
      <c r="H285" s="225"/>
      <c r="I285" s="225"/>
      <c r="J285" s="225"/>
      <c r="K285" s="225"/>
      <c r="L285" s="225"/>
      <c r="M285" s="22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132"/>
      <c r="C291" s="225"/>
      <c r="D291" s="225"/>
      <c r="E291" s="225"/>
      <c r="F291" s="225"/>
      <c r="G291" s="225"/>
      <c r="H291" s="225"/>
      <c r="I291" s="225"/>
      <c r="J291" s="225"/>
      <c r="K291" s="225"/>
      <c r="L291" s="225"/>
      <c r="M291" s="226"/>
    </row>
    <row r="292" spans="2:13" ht="15" hidden="1" customHeight="1" x14ac:dyDescent="0.2"/>
  </sheetData>
  <sheetProtection algorithmName="SHA-1" hashValue="VFuzmAwny7i7v97831YsW9CkFx4=" saltValue="qFfbaSZMXoG3WckNyR4KWw==" spinCount="100000" sheet="1" objects="1" scenarios="1"/>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146:M165 M255:M279">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460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460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5D4B515B-842D-438E-AB55-4016479B740A}">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228C599C-ABD8-432C-BED8-1BEE1B5580D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49"/>
  <dimension ref="B1:T293"/>
  <sheetViews>
    <sheetView showGridLines="0" topLeftCell="B1"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1278</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1506</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1508</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148" t="s">
        <v>1610</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4</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t="s">
        <v>1331</v>
      </c>
      <c r="Q48" s="2" t="b">
        <f>ISBLANK('Linee Intervento'!E12)</f>
        <v>0</v>
      </c>
      <c r="R48" s="2" t="b">
        <f t="shared" si="1"/>
        <v>1</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43160</v>
      </c>
      <c r="I73" s="171"/>
    </row>
    <row r="76" spans="2:18" ht="15" customHeight="1" x14ac:dyDescent="0.2">
      <c r="B76" s="170" t="s">
        <v>324</v>
      </c>
      <c r="C76" s="170"/>
      <c r="D76" s="170"/>
      <c r="E76" s="170"/>
      <c r="F76" s="170"/>
      <c r="H76" s="171">
        <v>44377</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v>0</v>
      </c>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43910.165818683672</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245901</v>
      </c>
      <c r="L90" s="243"/>
      <c r="M90" s="244"/>
      <c r="Q90" s="2" t="b">
        <f>IF('Anagrafica Progetto'!$Q$46=2,TRUE,FALSE)</f>
        <v>0</v>
      </c>
    </row>
    <row r="91" spans="2:17" ht="15" customHeight="1" x14ac:dyDescent="0.2">
      <c r="B91" s="240" t="s">
        <v>329</v>
      </c>
      <c r="C91" s="241"/>
      <c r="D91" s="241"/>
      <c r="E91" s="241"/>
      <c r="F91" s="241"/>
      <c r="G91" s="241"/>
      <c r="H91" s="241"/>
      <c r="I91" s="241"/>
      <c r="J91" s="241"/>
      <c r="K91" s="242">
        <v>0</v>
      </c>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54098.22</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343909.38581868366</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1611</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8</v>
      </c>
      <c r="L119" s="249"/>
      <c r="M119" s="250"/>
    </row>
    <row r="120" spans="2:17" ht="15" customHeight="1" x14ac:dyDescent="0.2">
      <c r="B120" s="240" t="s">
        <v>345</v>
      </c>
      <c r="C120" s="241"/>
      <c r="D120" s="241"/>
      <c r="E120" s="241"/>
      <c r="F120" s="241"/>
      <c r="G120" s="241"/>
      <c r="H120" s="241"/>
      <c r="I120" s="241"/>
      <c r="J120" s="241"/>
      <c r="K120" s="248">
        <v>9</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21</v>
      </c>
      <c r="K137" s="252"/>
      <c r="L137" s="248">
        <v>243</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4</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t="s">
        <v>1331</v>
      </c>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Banche dati statistiche</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1531</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2</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4</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5</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v>5</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2023</v>
      </c>
      <c r="C186" s="241"/>
      <c r="D186" s="256"/>
      <c r="E186" s="259">
        <v>5</v>
      </c>
      <c r="F186" s="259"/>
      <c r="G186" s="259"/>
      <c r="H186" s="259"/>
      <c r="I186" s="259"/>
      <c r="J186" s="259"/>
      <c r="K186" s="259"/>
      <c r="L186" s="259"/>
      <c r="M186" s="259"/>
    </row>
    <row r="187" spans="2:18" ht="15" customHeight="1" x14ac:dyDescent="0.2">
      <c r="B187" s="240" t="s">
        <v>387</v>
      </c>
      <c r="C187" s="241"/>
      <c r="D187" s="256"/>
      <c r="E187" s="259">
        <v>5</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Banche dati statistiche</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Banche dati statistiche</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Banche dati statistiche</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1</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t="s">
        <v>1331</v>
      </c>
      <c r="Q256" s="2" t="b">
        <f>ISBLANK(Obiettivi!E50)</f>
        <v>0</v>
      </c>
      <c r="R256" s="2" t="b">
        <f>IF(M256="",FALSE,TRUE)</f>
        <v>1</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c r="Q258" s="2" t="b">
        <f>ISBLANK(Obiettivi!#REF!)</f>
        <v>0</v>
      </c>
      <c r="R258" s="2" t="b">
        <f t="shared" si="6"/>
        <v>0</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mBRAk9xaABOvBj9BNUHQaMHMR1M=" saltValue="cVzdb74nIpePs26Oo6YDfA=="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563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563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05BAD548-CE59-49E0-BC32-D3E6C4D376E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7FA73AD-FC62-4C09-8E9E-84BC1B23C376}">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0"/>
  <dimension ref="B1:T293"/>
  <sheetViews>
    <sheetView showGridLines="0" topLeftCell="B1"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1279</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1612</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1508</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148" t="s">
        <v>1677</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4</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t="s">
        <v>1331</v>
      </c>
      <c r="Q48" s="2" t="b">
        <f>ISBLANK('Linee Intervento'!E12)</f>
        <v>0</v>
      </c>
      <c r="R48" s="2" t="b">
        <f t="shared" si="1"/>
        <v>1</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44196</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v>0</v>
      </c>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283917.26335220982</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1589963</v>
      </c>
      <c r="L90" s="243"/>
      <c r="M90" s="244"/>
      <c r="Q90" s="2" t="b">
        <f>IF('Anagrafica Progetto'!$Q$46=2,TRUE,FALSE)</f>
        <v>0</v>
      </c>
    </row>
    <row r="91" spans="2:17" ht="15" customHeight="1" x14ac:dyDescent="0.2">
      <c r="B91" s="240" t="s">
        <v>329</v>
      </c>
      <c r="C91" s="241"/>
      <c r="D91" s="241"/>
      <c r="E91" s="241"/>
      <c r="F91" s="241"/>
      <c r="G91" s="241"/>
      <c r="H91" s="241"/>
      <c r="I91" s="241"/>
      <c r="J91" s="241"/>
      <c r="K91" s="242">
        <v>0</v>
      </c>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349791.86</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2223672.1233522096</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101.25" customHeight="1" x14ac:dyDescent="0.2">
      <c r="B114" s="148" t="s">
        <v>1615</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8</v>
      </c>
      <c r="L119" s="249"/>
      <c r="M119" s="250"/>
    </row>
    <row r="120" spans="2:17" ht="15" customHeight="1" x14ac:dyDescent="0.2">
      <c r="B120" s="240" t="s">
        <v>345</v>
      </c>
      <c r="C120" s="241"/>
      <c r="D120" s="241"/>
      <c r="E120" s="241"/>
      <c r="F120" s="241"/>
      <c r="G120" s="241"/>
      <c r="H120" s="241"/>
      <c r="I120" s="241"/>
      <c r="J120" s="241"/>
      <c r="K120" s="248">
        <v>9</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21</v>
      </c>
      <c r="K137" s="252"/>
      <c r="L137" s="248">
        <v>1572</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5</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t="s">
        <v>1331</v>
      </c>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Documenti di indirizzo (linee guida, documenti metodologici,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1614</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392</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t="s">
        <v>28</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t="s">
        <v>28</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t="s">
        <v>28</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t="s">
        <v>28</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t="s">
        <v>28</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t="s">
        <v>28</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t="s">
        <v>27</v>
      </c>
      <c r="F183" s="259"/>
      <c r="G183" s="259"/>
      <c r="H183" s="259"/>
      <c r="I183" s="259"/>
      <c r="J183" s="259"/>
      <c r="K183" s="259"/>
      <c r="L183" s="259"/>
      <c r="M183" s="259"/>
      <c r="Q183" s="2" t="b">
        <f>IF(AND(R183=FALSE,'Anagrafica Progetto'!$Q$84=1),FALSE,TRUE)</f>
        <v>1</v>
      </c>
      <c r="R183" s="2" t="b">
        <f t="shared" si="2"/>
        <v>1</v>
      </c>
    </row>
    <row r="184" spans="2:18" ht="15" customHeight="1" x14ac:dyDescent="0.2">
      <c r="B184" s="240">
        <v>2021</v>
      </c>
      <c r="C184" s="241"/>
      <c r="D184" s="256"/>
      <c r="E184" s="259" t="s">
        <v>27</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t="s">
        <v>27</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2023</v>
      </c>
      <c r="C186" s="241"/>
      <c r="D186" s="256"/>
      <c r="E186" s="259" t="s">
        <v>27</v>
      </c>
      <c r="F186" s="259"/>
      <c r="G186" s="259"/>
      <c r="H186" s="259"/>
      <c r="I186" s="259"/>
      <c r="J186" s="259"/>
      <c r="K186" s="259"/>
      <c r="L186" s="259"/>
      <c r="M186" s="259"/>
    </row>
    <row r="187" spans="2:18" ht="15" customHeight="1" x14ac:dyDescent="0.2">
      <c r="B187" s="240" t="s">
        <v>387</v>
      </c>
      <c r="C187" s="241"/>
      <c r="D187" s="256"/>
      <c r="E187" s="259" t="s">
        <v>27</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Documenti di indirizzo (linee guida, documenti metodologici,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1</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Documenti di indirizzo (linee guida, documenti metodologici,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1</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Documenti di indirizzo (linee guida, documenti metodologici,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1</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1</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t="s">
        <v>1331</v>
      </c>
      <c r="Q256" s="2" t="b">
        <f>ISBLANK(Obiettivi!E50)</f>
        <v>0</v>
      </c>
      <c r="R256" s="2" t="b">
        <f>IF(M256="",FALSE,TRUE)</f>
        <v>1</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c r="Q258" s="2" t="b">
        <f>ISBLANK(Obiettivi!#REF!)</f>
        <v>0</v>
      </c>
      <c r="R258" s="2" t="b">
        <f t="shared" si="6"/>
        <v>0</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4BNE+ASvDr/vdOfnhGsapKw6UY=" saltValue="0OnXiVxHEpV+H/sUAmLxcw=="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665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665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98DED15C-4C2F-49D3-80E5-E5117ECD174A}">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47A79BEA-5068-41C7-BFFC-2517D40E1B82}">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F174:G174 F196:G196 I196:J196 F217:G217 I217:J217 F238:G238 I238:J238 I174:J174</xm:sqref>
        </x14:dataValidation>
        <x14:dataValidation type="list" allowBlank="1" showInputMessage="1" showErrorMessage="1">
          <x14:formula1>
            <xm:f>Riferimenti!$A$2:$A$6</xm:f>
          </x14:formula1>
          <xm:sqref>K238 E174 K174 E196 H196 K196 E217 H217 K217 E238 H238 H174</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dimension ref="B1:O75"/>
  <sheetViews>
    <sheetView showGridLines="0" zoomScaleNormal="100" workbookViewId="0">
      <selection activeCell="B20" sqref="B20:M20"/>
    </sheetView>
  </sheetViews>
  <sheetFormatPr defaultColWidth="9.140625" defaultRowHeight="15" customHeight="1" x14ac:dyDescent="0.2"/>
  <cols>
    <col min="1" max="1" width="1.42578125" style="2" customWidth="1"/>
    <col min="2" max="13" width="8.140625" style="2" customWidth="1"/>
    <col min="14" max="14" width="9.140625" style="2"/>
    <col min="15" max="15" width="10" style="2" bestFit="1" customWidth="1"/>
    <col min="16" max="16384" width="9.140625" style="2"/>
  </cols>
  <sheetData>
    <row r="1" spans="2:15" ht="7.5" customHeight="1" x14ac:dyDescent="0.2"/>
    <row r="2" spans="2:15" ht="15" customHeight="1" x14ac:dyDescent="0.2">
      <c r="G2" s="3" t="s">
        <v>13</v>
      </c>
      <c r="I2" s="14"/>
      <c r="M2" s="15"/>
    </row>
    <row r="3" spans="2:15" ht="15" customHeight="1" x14ac:dyDescent="0.2">
      <c r="O3" s="19"/>
    </row>
    <row r="4" spans="2:15" ht="15" customHeight="1" x14ac:dyDescent="0.2">
      <c r="B4" s="110" t="s">
        <v>539</v>
      </c>
      <c r="C4" s="111"/>
      <c r="D4" s="111"/>
      <c r="E4" s="111"/>
      <c r="F4" s="111"/>
      <c r="G4" s="111"/>
      <c r="H4" s="111"/>
      <c r="I4" s="111"/>
      <c r="J4" s="111"/>
      <c r="K4" s="111"/>
      <c r="L4" s="111"/>
      <c r="M4" s="112"/>
      <c r="O4" s="19"/>
    </row>
    <row r="6" spans="2:15" ht="15" customHeight="1" x14ac:dyDescent="0.2">
      <c r="B6" s="50" t="s">
        <v>288</v>
      </c>
      <c r="C6" s="51"/>
      <c r="D6" s="51"/>
      <c r="E6" s="51"/>
      <c r="F6" s="51"/>
      <c r="G6" s="52"/>
      <c r="I6" s="66">
        <v>1</v>
      </c>
      <c r="J6" s="20"/>
      <c r="K6" s="20"/>
      <c r="L6" s="20"/>
      <c r="M6" s="20"/>
    </row>
    <row r="8" spans="2:15" ht="15" customHeight="1" x14ac:dyDescent="0.2">
      <c r="B8" s="82" t="str">
        <f>IF(I6=1,"Proponente","Primo Proponente")</f>
        <v>Proponente</v>
      </c>
      <c r="C8" s="83"/>
      <c r="D8" s="83"/>
      <c r="E8" s="83"/>
      <c r="F8" s="83"/>
      <c r="G8" s="83"/>
      <c r="H8" s="83"/>
      <c r="I8" s="83"/>
      <c r="J8" s="83"/>
      <c r="K8" s="83"/>
      <c r="L8" s="83"/>
      <c r="M8" s="84"/>
    </row>
    <row r="9" spans="2:15" ht="15" customHeight="1" x14ac:dyDescent="0.2">
      <c r="B9" s="126" t="s">
        <v>0</v>
      </c>
      <c r="C9" s="127"/>
      <c r="D9" s="128"/>
      <c r="E9" s="141" t="s">
        <v>1472</v>
      </c>
      <c r="F9" s="142"/>
      <c r="G9" s="142"/>
      <c r="H9" s="142"/>
      <c r="I9" s="142"/>
      <c r="J9" s="142"/>
      <c r="K9" s="142"/>
      <c r="L9" s="142"/>
      <c r="M9" s="143"/>
    </row>
    <row r="10" spans="2:15" ht="24.6" customHeight="1" x14ac:dyDescent="0.2">
      <c r="B10" s="126" t="s">
        <v>1</v>
      </c>
      <c r="C10" s="127"/>
      <c r="D10" s="128"/>
      <c r="E10" s="122" t="s">
        <v>1473</v>
      </c>
      <c r="F10" s="120"/>
      <c r="G10" s="120"/>
      <c r="H10" s="120"/>
      <c r="I10" s="120"/>
      <c r="J10" s="120"/>
      <c r="K10" s="120"/>
      <c r="L10" s="120"/>
      <c r="M10" s="121"/>
    </row>
    <row r="11" spans="2:15" ht="15" customHeight="1" x14ac:dyDescent="0.2">
      <c r="B11" s="126" t="s">
        <v>2</v>
      </c>
      <c r="C11" s="127"/>
      <c r="D11" s="128"/>
      <c r="E11" s="122" t="s">
        <v>1474</v>
      </c>
      <c r="F11" s="120"/>
      <c r="G11" s="120"/>
      <c r="H11" s="120"/>
      <c r="I11" s="120"/>
      <c r="J11" s="120"/>
      <c r="K11" s="120"/>
      <c r="L11" s="120"/>
      <c r="M11" s="121"/>
    </row>
    <row r="12" spans="2:15" ht="15" customHeight="1" x14ac:dyDescent="0.2">
      <c r="B12" s="126" t="s">
        <v>3</v>
      </c>
      <c r="C12" s="127"/>
      <c r="D12" s="128"/>
      <c r="E12" s="144">
        <v>80415740580</v>
      </c>
      <c r="F12" s="117"/>
      <c r="G12" s="117"/>
      <c r="H12" s="117"/>
      <c r="I12" s="117"/>
      <c r="J12" s="117"/>
      <c r="K12" s="117"/>
      <c r="L12" s="117"/>
      <c r="M12" s="118"/>
    </row>
    <row r="13" spans="2:15" ht="15" customHeight="1" x14ac:dyDescent="0.2">
      <c r="B13" s="126" t="s">
        <v>4</v>
      </c>
      <c r="C13" s="127"/>
      <c r="D13" s="128"/>
      <c r="E13" s="122" t="s">
        <v>1475</v>
      </c>
      <c r="F13" s="120"/>
      <c r="G13" s="120"/>
      <c r="H13" s="120"/>
      <c r="I13" s="120"/>
      <c r="J13" s="120"/>
      <c r="K13" s="120"/>
      <c r="L13" s="120"/>
      <c r="M13" s="121"/>
    </row>
    <row r="14" spans="2:15" ht="15" customHeight="1" x14ac:dyDescent="0.2">
      <c r="B14" s="126" t="s">
        <v>5</v>
      </c>
      <c r="C14" s="127"/>
      <c r="D14" s="128"/>
      <c r="E14" s="122" t="s">
        <v>1476</v>
      </c>
      <c r="F14" s="120"/>
      <c r="G14" s="120"/>
      <c r="H14" s="120"/>
      <c r="I14" s="120"/>
      <c r="J14" s="120"/>
      <c r="K14" s="120"/>
      <c r="L14" s="120"/>
      <c r="M14" s="121"/>
    </row>
    <row r="15" spans="2:15" ht="15" customHeight="1" x14ac:dyDescent="0.2">
      <c r="B15" s="126" t="s">
        <v>6</v>
      </c>
      <c r="C15" s="127"/>
      <c r="D15" s="128"/>
      <c r="E15" s="116" t="s">
        <v>1513</v>
      </c>
      <c r="F15" s="117"/>
      <c r="G15" s="117"/>
      <c r="H15" s="117"/>
      <c r="I15" s="117"/>
      <c r="J15" s="117"/>
      <c r="K15" s="117"/>
      <c r="L15" s="117"/>
      <c r="M15" s="118"/>
    </row>
    <row r="16" spans="2:15" ht="15" customHeight="1" x14ac:dyDescent="0.2">
      <c r="B16" s="126" t="s">
        <v>7</v>
      </c>
      <c r="C16" s="127"/>
      <c r="D16" s="128"/>
      <c r="E16" s="119" t="s">
        <v>1477</v>
      </c>
      <c r="F16" s="120"/>
      <c r="G16" s="120"/>
      <c r="H16" s="120"/>
      <c r="I16" s="120"/>
      <c r="J16" s="120"/>
      <c r="K16" s="120"/>
      <c r="L16" s="120"/>
      <c r="M16" s="121"/>
    </row>
    <row r="17" spans="2:13" ht="15" customHeight="1" x14ac:dyDescent="0.2">
      <c r="B17" s="126" t="s">
        <v>8</v>
      </c>
      <c r="C17" s="127"/>
      <c r="D17" s="128"/>
      <c r="E17" s="119" t="s">
        <v>1478</v>
      </c>
      <c r="F17" s="120"/>
      <c r="G17" s="120"/>
      <c r="H17" s="120"/>
      <c r="I17" s="120"/>
      <c r="J17" s="120"/>
      <c r="K17" s="120"/>
      <c r="L17" s="120"/>
      <c r="M17" s="121"/>
    </row>
    <row r="18" spans="2:13" ht="15" customHeight="1" x14ac:dyDescent="0.2">
      <c r="B18" s="123" t="s">
        <v>9</v>
      </c>
      <c r="C18" s="124"/>
      <c r="D18" s="125"/>
      <c r="E18" s="122" t="s">
        <v>1552</v>
      </c>
      <c r="F18" s="120"/>
      <c r="G18" s="120"/>
      <c r="H18" s="120"/>
      <c r="I18" s="120"/>
      <c r="J18" s="120"/>
      <c r="K18" s="120"/>
      <c r="L18" s="120"/>
      <c r="M18" s="121"/>
    </row>
    <row r="20" spans="2:13" ht="15" customHeight="1" x14ac:dyDescent="0.2">
      <c r="B20" s="129" t="s">
        <v>10</v>
      </c>
      <c r="C20" s="130"/>
      <c r="D20" s="130"/>
      <c r="E20" s="130"/>
      <c r="F20" s="130"/>
      <c r="G20" s="130"/>
      <c r="H20" s="130"/>
      <c r="I20" s="130"/>
      <c r="J20" s="130"/>
      <c r="K20" s="130"/>
      <c r="L20" s="130"/>
      <c r="M20" s="131"/>
    </row>
    <row r="23" spans="2:13" ht="15" customHeight="1" x14ac:dyDescent="0.2">
      <c r="B23" s="82" t="s">
        <v>580</v>
      </c>
      <c r="C23" s="83"/>
      <c r="D23" s="83"/>
      <c r="E23" s="83"/>
      <c r="F23" s="83"/>
      <c r="G23" s="83"/>
      <c r="H23" s="83"/>
      <c r="I23" s="83"/>
      <c r="J23" s="83"/>
      <c r="K23" s="83"/>
      <c r="L23" s="83"/>
      <c r="M23" s="84"/>
    </row>
    <row r="24" spans="2:13" ht="15" customHeight="1" x14ac:dyDescent="0.2">
      <c r="B24" s="126" t="s">
        <v>0</v>
      </c>
      <c r="C24" s="127"/>
      <c r="D24" s="128"/>
      <c r="E24" s="138"/>
      <c r="F24" s="139"/>
      <c r="G24" s="139"/>
      <c r="H24" s="139"/>
      <c r="I24" s="139"/>
      <c r="J24" s="139"/>
      <c r="K24" s="139"/>
      <c r="L24" s="139"/>
      <c r="M24" s="140"/>
    </row>
    <row r="25" spans="2:13" ht="15" customHeight="1" x14ac:dyDescent="0.2">
      <c r="B25" s="126" t="s">
        <v>1</v>
      </c>
      <c r="C25" s="127"/>
      <c r="D25" s="128"/>
      <c r="E25" s="113"/>
      <c r="F25" s="114"/>
      <c r="G25" s="114"/>
      <c r="H25" s="114"/>
      <c r="I25" s="114"/>
      <c r="J25" s="114"/>
      <c r="K25" s="114"/>
      <c r="L25" s="114"/>
      <c r="M25" s="115"/>
    </row>
    <row r="26" spans="2:13" ht="15" customHeight="1" x14ac:dyDescent="0.2">
      <c r="B26" s="126" t="s">
        <v>2</v>
      </c>
      <c r="C26" s="127"/>
      <c r="D26" s="128"/>
      <c r="E26" s="113"/>
      <c r="F26" s="114"/>
      <c r="G26" s="114"/>
      <c r="H26" s="114"/>
      <c r="I26" s="114"/>
      <c r="J26" s="114"/>
      <c r="K26" s="114"/>
      <c r="L26" s="114"/>
      <c r="M26" s="115"/>
    </row>
    <row r="27" spans="2:13" ht="15" customHeight="1" x14ac:dyDescent="0.2">
      <c r="B27" s="126" t="s">
        <v>3</v>
      </c>
      <c r="C27" s="127"/>
      <c r="D27" s="128"/>
      <c r="E27" s="135"/>
      <c r="F27" s="136"/>
      <c r="G27" s="136"/>
      <c r="H27" s="136"/>
      <c r="I27" s="136"/>
      <c r="J27" s="136"/>
      <c r="K27" s="136"/>
      <c r="L27" s="136"/>
      <c r="M27" s="137"/>
    </row>
    <row r="28" spans="2:13" ht="15" customHeight="1" x14ac:dyDescent="0.2">
      <c r="B28" s="126" t="s">
        <v>4</v>
      </c>
      <c r="C28" s="127"/>
      <c r="D28" s="128"/>
      <c r="E28" s="113"/>
      <c r="F28" s="114"/>
      <c r="G28" s="114"/>
      <c r="H28" s="114"/>
      <c r="I28" s="114"/>
      <c r="J28" s="114"/>
      <c r="K28" s="114"/>
      <c r="L28" s="114"/>
      <c r="M28" s="115"/>
    </row>
    <row r="29" spans="2:13" ht="15" customHeight="1" x14ac:dyDescent="0.2">
      <c r="B29" s="126" t="s">
        <v>5</v>
      </c>
      <c r="C29" s="127"/>
      <c r="D29" s="128"/>
      <c r="E29" s="113"/>
      <c r="F29" s="114"/>
      <c r="G29" s="114"/>
      <c r="H29" s="114"/>
      <c r="I29" s="114"/>
      <c r="J29" s="114"/>
      <c r="K29" s="114"/>
      <c r="L29" s="114"/>
      <c r="M29" s="115"/>
    </row>
    <row r="30" spans="2:13" ht="15" customHeight="1" x14ac:dyDescent="0.2">
      <c r="B30" s="126" t="s">
        <v>6</v>
      </c>
      <c r="C30" s="127"/>
      <c r="D30" s="128"/>
      <c r="E30" s="135"/>
      <c r="F30" s="136"/>
      <c r="G30" s="136"/>
      <c r="H30" s="136"/>
      <c r="I30" s="136"/>
      <c r="J30" s="136"/>
      <c r="K30" s="136"/>
      <c r="L30" s="136"/>
      <c r="M30" s="137"/>
    </row>
    <row r="31" spans="2:13" ht="15" customHeight="1" x14ac:dyDescent="0.2">
      <c r="B31" s="126" t="s">
        <v>7</v>
      </c>
      <c r="C31" s="127"/>
      <c r="D31" s="128"/>
      <c r="E31" s="113"/>
      <c r="F31" s="114"/>
      <c r="G31" s="114"/>
      <c r="H31" s="114"/>
      <c r="I31" s="114"/>
      <c r="J31" s="114"/>
      <c r="K31" s="114"/>
      <c r="L31" s="114"/>
      <c r="M31" s="115"/>
    </row>
    <row r="32" spans="2:13" ht="15" customHeight="1" x14ac:dyDescent="0.2">
      <c r="B32" s="126" t="s">
        <v>8</v>
      </c>
      <c r="C32" s="127"/>
      <c r="D32" s="128"/>
      <c r="E32" s="113"/>
      <c r="F32" s="114"/>
      <c r="G32" s="114"/>
      <c r="H32" s="114"/>
      <c r="I32" s="114"/>
      <c r="J32" s="114"/>
      <c r="K32" s="114"/>
      <c r="L32" s="114"/>
      <c r="M32" s="115"/>
    </row>
    <row r="33" spans="2:13" ht="15" customHeight="1" x14ac:dyDescent="0.2">
      <c r="B33" s="123" t="s">
        <v>9</v>
      </c>
      <c r="C33" s="124"/>
      <c r="D33" s="125"/>
      <c r="E33" s="113"/>
      <c r="F33" s="114"/>
      <c r="G33" s="114"/>
      <c r="H33" s="114"/>
      <c r="I33" s="114"/>
      <c r="J33" s="114"/>
      <c r="K33" s="114"/>
      <c r="L33" s="114"/>
      <c r="M33" s="115"/>
    </row>
    <row r="35" spans="2:13" ht="15" customHeight="1" x14ac:dyDescent="0.2">
      <c r="B35" s="129" t="s">
        <v>10</v>
      </c>
      <c r="C35" s="130"/>
      <c r="D35" s="130"/>
      <c r="E35" s="130"/>
      <c r="F35" s="130"/>
      <c r="G35" s="130"/>
      <c r="H35" s="130"/>
      <c r="I35" s="130"/>
      <c r="J35" s="130"/>
      <c r="K35" s="130"/>
      <c r="L35" s="130"/>
      <c r="M35" s="131"/>
    </row>
    <row r="38" spans="2:13" ht="15" customHeight="1" x14ac:dyDescent="0.2">
      <c r="B38" s="82" t="s">
        <v>581</v>
      </c>
      <c r="C38" s="83"/>
      <c r="D38" s="83"/>
      <c r="E38" s="83"/>
      <c r="F38" s="83"/>
      <c r="G38" s="83"/>
      <c r="H38" s="83"/>
      <c r="I38" s="83"/>
      <c r="J38" s="83"/>
      <c r="K38" s="83"/>
      <c r="L38" s="83"/>
      <c r="M38" s="84"/>
    </row>
    <row r="39" spans="2:13" ht="15" customHeight="1" x14ac:dyDescent="0.2">
      <c r="B39" s="126" t="s">
        <v>0</v>
      </c>
      <c r="C39" s="127"/>
      <c r="D39" s="128"/>
      <c r="E39" s="138"/>
      <c r="F39" s="139"/>
      <c r="G39" s="139"/>
      <c r="H39" s="139"/>
      <c r="I39" s="139"/>
      <c r="J39" s="139"/>
      <c r="K39" s="139"/>
      <c r="L39" s="139"/>
      <c r="M39" s="140"/>
    </row>
    <row r="40" spans="2:13" ht="15" customHeight="1" x14ac:dyDescent="0.2">
      <c r="B40" s="126" t="s">
        <v>1</v>
      </c>
      <c r="C40" s="127"/>
      <c r="D40" s="128"/>
      <c r="E40" s="113"/>
      <c r="F40" s="114"/>
      <c r="G40" s="114"/>
      <c r="H40" s="114"/>
      <c r="I40" s="114"/>
      <c r="J40" s="114"/>
      <c r="K40" s="114"/>
      <c r="L40" s="114"/>
      <c r="M40" s="115"/>
    </row>
    <row r="41" spans="2:13" ht="15" customHeight="1" x14ac:dyDescent="0.2">
      <c r="B41" s="126" t="s">
        <v>2</v>
      </c>
      <c r="C41" s="127"/>
      <c r="D41" s="128"/>
      <c r="E41" s="113"/>
      <c r="F41" s="114"/>
      <c r="G41" s="114"/>
      <c r="H41" s="114"/>
      <c r="I41" s="114"/>
      <c r="J41" s="114"/>
      <c r="K41" s="114"/>
      <c r="L41" s="114"/>
      <c r="M41" s="115"/>
    </row>
    <row r="42" spans="2:13" ht="15" customHeight="1" x14ac:dyDescent="0.2">
      <c r="B42" s="126" t="s">
        <v>3</v>
      </c>
      <c r="C42" s="127"/>
      <c r="D42" s="128"/>
      <c r="E42" s="135"/>
      <c r="F42" s="136"/>
      <c r="G42" s="136"/>
      <c r="H42" s="136"/>
      <c r="I42" s="136"/>
      <c r="J42" s="136"/>
      <c r="K42" s="136"/>
      <c r="L42" s="136"/>
      <c r="M42" s="137"/>
    </row>
    <row r="43" spans="2:13" ht="15" customHeight="1" x14ac:dyDescent="0.2">
      <c r="B43" s="126" t="s">
        <v>4</v>
      </c>
      <c r="C43" s="127"/>
      <c r="D43" s="128"/>
      <c r="E43" s="113"/>
      <c r="F43" s="114"/>
      <c r="G43" s="114"/>
      <c r="H43" s="114"/>
      <c r="I43" s="114"/>
      <c r="J43" s="114"/>
      <c r="K43" s="114"/>
      <c r="L43" s="114"/>
      <c r="M43" s="115"/>
    </row>
    <row r="44" spans="2:13" ht="15" customHeight="1" x14ac:dyDescent="0.2">
      <c r="B44" s="126" t="s">
        <v>5</v>
      </c>
      <c r="C44" s="127"/>
      <c r="D44" s="128"/>
      <c r="E44" s="113"/>
      <c r="F44" s="114"/>
      <c r="G44" s="114"/>
      <c r="H44" s="114"/>
      <c r="I44" s="114"/>
      <c r="J44" s="114"/>
      <c r="K44" s="114"/>
      <c r="L44" s="114"/>
      <c r="M44" s="115"/>
    </row>
    <row r="45" spans="2:13" ht="15" customHeight="1" x14ac:dyDescent="0.2">
      <c r="B45" s="126" t="s">
        <v>6</v>
      </c>
      <c r="C45" s="127"/>
      <c r="D45" s="128"/>
      <c r="E45" s="135"/>
      <c r="F45" s="136"/>
      <c r="G45" s="136"/>
      <c r="H45" s="136"/>
      <c r="I45" s="136"/>
      <c r="J45" s="136"/>
      <c r="K45" s="136"/>
      <c r="L45" s="136"/>
      <c r="M45" s="137"/>
    </row>
    <row r="46" spans="2:13" ht="15" customHeight="1" x14ac:dyDescent="0.2">
      <c r="B46" s="126" t="s">
        <v>7</v>
      </c>
      <c r="C46" s="127"/>
      <c r="D46" s="128"/>
      <c r="E46" s="113"/>
      <c r="F46" s="114"/>
      <c r="G46" s="114"/>
      <c r="H46" s="114"/>
      <c r="I46" s="114"/>
      <c r="J46" s="114"/>
      <c r="K46" s="114"/>
      <c r="L46" s="114"/>
      <c r="M46" s="115"/>
    </row>
    <row r="47" spans="2:13" ht="15" customHeight="1" x14ac:dyDescent="0.2">
      <c r="B47" s="126" t="s">
        <v>8</v>
      </c>
      <c r="C47" s="127"/>
      <c r="D47" s="128"/>
      <c r="E47" s="113"/>
      <c r="F47" s="114"/>
      <c r="G47" s="114"/>
      <c r="H47" s="114"/>
      <c r="I47" s="114"/>
      <c r="J47" s="114"/>
      <c r="K47" s="114"/>
      <c r="L47" s="114"/>
      <c r="M47" s="115"/>
    </row>
    <row r="48" spans="2:13" ht="15" customHeight="1" x14ac:dyDescent="0.2">
      <c r="B48" s="123" t="s">
        <v>9</v>
      </c>
      <c r="C48" s="124"/>
      <c r="D48" s="125"/>
      <c r="E48" s="113"/>
      <c r="F48" s="114"/>
      <c r="G48" s="114"/>
      <c r="H48" s="114"/>
      <c r="I48" s="114"/>
      <c r="J48" s="114"/>
      <c r="K48" s="114"/>
      <c r="L48" s="114"/>
      <c r="M48" s="115"/>
    </row>
    <row r="50" spans="2:13" ht="15" customHeight="1" x14ac:dyDescent="0.2">
      <c r="B50" s="129" t="s">
        <v>538</v>
      </c>
      <c r="C50" s="130"/>
      <c r="D50" s="130"/>
      <c r="E50" s="130"/>
      <c r="F50" s="130"/>
      <c r="G50" s="130"/>
      <c r="H50" s="130"/>
      <c r="I50" s="130"/>
      <c r="J50" s="130"/>
      <c r="K50" s="130"/>
      <c r="L50" s="130"/>
      <c r="M50" s="131"/>
    </row>
    <row r="53" spans="2:13" ht="15" customHeight="1" x14ac:dyDescent="0.2">
      <c r="B53" s="82" t="s">
        <v>11</v>
      </c>
      <c r="C53" s="83"/>
      <c r="D53" s="83"/>
      <c r="E53" s="83"/>
      <c r="F53" s="83"/>
      <c r="G53" s="83"/>
      <c r="H53" s="83"/>
      <c r="I53" s="83"/>
      <c r="J53" s="83"/>
      <c r="K53" s="83"/>
      <c r="L53" s="83"/>
      <c r="M53" s="84"/>
    </row>
    <row r="54" spans="2:13" ht="15" customHeight="1" x14ac:dyDescent="0.2">
      <c r="B54" s="126" t="s">
        <v>0</v>
      </c>
      <c r="C54" s="127"/>
      <c r="D54" s="128"/>
      <c r="E54" s="141" t="s">
        <v>1472</v>
      </c>
      <c r="F54" s="142"/>
      <c r="G54" s="142"/>
      <c r="H54" s="142"/>
      <c r="I54" s="142"/>
      <c r="J54" s="142"/>
      <c r="K54" s="142"/>
      <c r="L54" s="142"/>
      <c r="M54" s="143"/>
    </row>
    <row r="55" spans="2:13" ht="26.45" customHeight="1" x14ac:dyDescent="0.2">
      <c r="B55" s="126" t="s">
        <v>1</v>
      </c>
      <c r="C55" s="127"/>
      <c r="D55" s="128"/>
      <c r="E55" s="122" t="s">
        <v>1473</v>
      </c>
      <c r="F55" s="120"/>
      <c r="G55" s="120"/>
      <c r="H55" s="120"/>
      <c r="I55" s="120"/>
      <c r="J55" s="120"/>
      <c r="K55" s="120"/>
      <c r="L55" s="120"/>
      <c r="M55" s="121"/>
    </row>
    <row r="56" spans="2:13" ht="15" customHeight="1" x14ac:dyDescent="0.2">
      <c r="B56" s="126" t="s">
        <v>2</v>
      </c>
      <c r="C56" s="127"/>
      <c r="D56" s="128"/>
      <c r="E56" s="122" t="s">
        <v>1474</v>
      </c>
      <c r="F56" s="120"/>
      <c r="G56" s="120"/>
      <c r="H56" s="120"/>
      <c r="I56" s="120"/>
      <c r="J56" s="120"/>
      <c r="K56" s="120"/>
      <c r="L56" s="120"/>
      <c r="M56" s="121"/>
    </row>
    <row r="57" spans="2:13" ht="15" customHeight="1" x14ac:dyDescent="0.2">
      <c r="B57" s="126" t="s">
        <v>3</v>
      </c>
      <c r="C57" s="127"/>
      <c r="D57" s="128"/>
      <c r="E57" s="144">
        <v>80415740580</v>
      </c>
      <c r="F57" s="117"/>
      <c r="G57" s="117"/>
      <c r="H57" s="117"/>
      <c r="I57" s="117"/>
      <c r="J57" s="117"/>
      <c r="K57" s="117"/>
      <c r="L57" s="117"/>
      <c r="M57" s="118"/>
    </row>
    <row r="58" spans="2:13" ht="15" customHeight="1" x14ac:dyDescent="0.2">
      <c r="B58" s="126" t="s">
        <v>4</v>
      </c>
      <c r="C58" s="127"/>
      <c r="D58" s="128"/>
      <c r="E58" s="122" t="s">
        <v>1475</v>
      </c>
      <c r="F58" s="120"/>
      <c r="G58" s="120"/>
      <c r="H58" s="120"/>
      <c r="I58" s="120"/>
      <c r="J58" s="120"/>
      <c r="K58" s="120"/>
      <c r="L58" s="120"/>
      <c r="M58" s="121"/>
    </row>
    <row r="59" spans="2:13" ht="15" customHeight="1" x14ac:dyDescent="0.2">
      <c r="B59" s="126" t="s">
        <v>5</v>
      </c>
      <c r="C59" s="127"/>
      <c r="D59" s="128"/>
      <c r="E59" s="122" t="s">
        <v>1476</v>
      </c>
      <c r="F59" s="120"/>
      <c r="G59" s="120"/>
      <c r="H59" s="120"/>
      <c r="I59" s="120"/>
      <c r="J59" s="120"/>
      <c r="K59" s="120"/>
      <c r="L59" s="120"/>
      <c r="M59" s="121"/>
    </row>
    <row r="60" spans="2:13" ht="15" customHeight="1" x14ac:dyDescent="0.2">
      <c r="B60" s="126" t="s">
        <v>6</v>
      </c>
      <c r="C60" s="127"/>
      <c r="D60" s="128"/>
      <c r="E60" s="116" t="s">
        <v>1513</v>
      </c>
      <c r="F60" s="117"/>
      <c r="G60" s="117"/>
      <c r="H60" s="117"/>
      <c r="I60" s="117"/>
      <c r="J60" s="117"/>
      <c r="K60" s="117"/>
      <c r="L60" s="117"/>
      <c r="M60" s="118"/>
    </row>
    <row r="61" spans="2:13" ht="15" customHeight="1" x14ac:dyDescent="0.2">
      <c r="B61" s="126" t="s">
        <v>7</v>
      </c>
      <c r="C61" s="127"/>
      <c r="D61" s="128"/>
      <c r="E61" s="119" t="s">
        <v>1477</v>
      </c>
      <c r="F61" s="120"/>
      <c r="G61" s="120"/>
      <c r="H61" s="120"/>
      <c r="I61" s="120"/>
      <c r="J61" s="120"/>
      <c r="K61" s="120"/>
      <c r="L61" s="120"/>
      <c r="M61" s="121"/>
    </row>
    <row r="62" spans="2:13" ht="15" customHeight="1" x14ac:dyDescent="0.2">
      <c r="B62" s="126" t="s">
        <v>8</v>
      </c>
      <c r="C62" s="127"/>
      <c r="D62" s="128"/>
      <c r="E62" s="119" t="s">
        <v>1478</v>
      </c>
      <c r="F62" s="120"/>
      <c r="G62" s="120"/>
      <c r="H62" s="120"/>
      <c r="I62" s="120"/>
      <c r="J62" s="120"/>
      <c r="K62" s="120"/>
      <c r="L62" s="120"/>
      <c r="M62" s="121"/>
    </row>
    <row r="63" spans="2:13" ht="15" customHeight="1" x14ac:dyDescent="0.2">
      <c r="B63" s="123" t="s">
        <v>9</v>
      </c>
      <c r="C63" s="124"/>
      <c r="D63" s="125"/>
      <c r="E63" s="122" t="s">
        <v>1552</v>
      </c>
      <c r="F63" s="120"/>
      <c r="G63" s="120"/>
      <c r="H63" s="120"/>
      <c r="I63" s="120"/>
      <c r="J63" s="120"/>
      <c r="K63" s="120"/>
      <c r="L63" s="120"/>
      <c r="M63" s="121"/>
    </row>
    <row r="65" spans="2:13" ht="15" customHeight="1" x14ac:dyDescent="0.2">
      <c r="B65" s="129" t="s">
        <v>538</v>
      </c>
      <c r="C65" s="130"/>
      <c r="D65" s="130"/>
      <c r="E65" s="130"/>
      <c r="F65" s="130"/>
      <c r="G65" s="130"/>
      <c r="H65" s="130"/>
      <c r="I65" s="130"/>
      <c r="J65" s="130"/>
      <c r="K65" s="130"/>
      <c r="L65" s="130"/>
      <c r="M65" s="131"/>
    </row>
    <row r="68" spans="2:13" ht="15" customHeight="1" x14ac:dyDescent="0.2">
      <c r="B68" s="82" t="s">
        <v>540</v>
      </c>
      <c r="C68" s="83"/>
      <c r="D68" s="83"/>
      <c r="E68" s="83"/>
      <c r="F68" s="83"/>
      <c r="G68" s="83"/>
      <c r="H68" s="83"/>
      <c r="I68" s="83"/>
      <c r="J68" s="83"/>
      <c r="K68" s="83"/>
      <c r="L68" s="83"/>
      <c r="M68" s="84"/>
    </row>
    <row r="69" spans="2:13" ht="112.5" customHeight="1" x14ac:dyDescent="0.2">
      <c r="B69" s="132"/>
      <c r="C69" s="133"/>
      <c r="D69" s="133"/>
      <c r="E69" s="133"/>
      <c r="F69" s="133"/>
      <c r="G69" s="133"/>
      <c r="H69" s="133"/>
      <c r="I69" s="133"/>
      <c r="J69" s="133"/>
      <c r="K69" s="133"/>
      <c r="L69" s="133"/>
      <c r="M69" s="134"/>
    </row>
    <row r="71" spans="2:13" ht="15" customHeight="1" x14ac:dyDescent="0.2">
      <c r="B71" s="9" t="s">
        <v>295</v>
      </c>
      <c r="C71" s="10"/>
      <c r="D71" s="10"/>
      <c r="E71" s="10"/>
      <c r="F71" s="10"/>
      <c r="G71" s="10"/>
      <c r="H71" s="10"/>
      <c r="I71" s="10"/>
      <c r="J71" s="10"/>
      <c r="K71" s="10"/>
      <c r="L71" s="10"/>
      <c r="M71" s="11"/>
    </row>
    <row r="74" spans="2:13" ht="15" customHeight="1" x14ac:dyDescent="0.2">
      <c r="B74" s="82" t="s">
        <v>541</v>
      </c>
      <c r="C74" s="83"/>
      <c r="D74" s="83"/>
      <c r="E74" s="83"/>
      <c r="F74" s="83"/>
      <c r="G74" s="83"/>
      <c r="H74" s="83"/>
      <c r="I74" s="83"/>
      <c r="J74" s="83"/>
      <c r="K74" s="83"/>
      <c r="L74" s="83"/>
      <c r="M74" s="84"/>
    </row>
    <row r="75" spans="2:13" ht="112.5" customHeight="1" x14ac:dyDescent="0.2">
      <c r="B75" s="132"/>
      <c r="C75" s="133"/>
      <c r="D75" s="133"/>
      <c r="E75" s="133"/>
      <c r="F75" s="133"/>
      <c r="G75" s="133"/>
      <c r="H75" s="133"/>
      <c r="I75" s="133"/>
      <c r="J75" s="133"/>
      <c r="K75" s="133"/>
      <c r="L75" s="133"/>
      <c r="M75" s="134"/>
    </row>
  </sheetData>
  <sheetProtection algorithmName="SHA-1" hashValue="Hw8nYyx+kE+19f6EzoeNOY8S4Do=" saltValue="g9fLSY1KJqXtSb26hNVgKQ==" spinCount="100000" sheet="1" objects="1" scenarios="1"/>
  <mergeCells count="93">
    <mergeCell ref="B57:D57"/>
    <mergeCell ref="B63:D63"/>
    <mergeCell ref="B68:M68"/>
    <mergeCell ref="B46:D46"/>
    <mergeCell ref="B47:D47"/>
    <mergeCell ref="B48:D48"/>
    <mergeCell ref="B54:D54"/>
    <mergeCell ref="B55:D55"/>
    <mergeCell ref="B50:M50"/>
    <mergeCell ref="E14:M14"/>
    <mergeCell ref="E13:M13"/>
    <mergeCell ref="E39:M39"/>
    <mergeCell ref="B74:M74"/>
    <mergeCell ref="B58:D58"/>
    <mergeCell ref="B59:D59"/>
    <mergeCell ref="B60:D60"/>
    <mergeCell ref="B61:D61"/>
    <mergeCell ref="B62:D62"/>
    <mergeCell ref="E61:M61"/>
    <mergeCell ref="E62:M62"/>
    <mergeCell ref="E63:M63"/>
    <mergeCell ref="E59:M59"/>
    <mergeCell ref="B69:M69"/>
    <mergeCell ref="B65:M65"/>
    <mergeCell ref="B56:D56"/>
    <mergeCell ref="B35:M35"/>
    <mergeCell ref="B31:D31"/>
    <mergeCell ref="B32:D32"/>
    <mergeCell ref="B33:D33"/>
    <mergeCell ref="B39:D39"/>
    <mergeCell ref="B13:D13"/>
    <mergeCell ref="B14:D14"/>
    <mergeCell ref="B15:D15"/>
    <mergeCell ref="B16:D16"/>
    <mergeCell ref="B17:D17"/>
    <mergeCell ref="B4:M4"/>
    <mergeCell ref="B9:D9"/>
    <mergeCell ref="B10:D10"/>
    <mergeCell ref="B11:D11"/>
    <mergeCell ref="B12:D12"/>
    <mergeCell ref="B8:M8"/>
    <mergeCell ref="E9:M9"/>
    <mergeCell ref="E10:M10"/>
    <mergeCell ref="E11:M11"/>
    <mergeCell ref="E12:M12"/>
    <mergeCell ref="E41:M41"/>
    <mergeCell ref="E42:M42"/>
    <mergeCell ref="E43:M43"/>
    <mergeCell ref="E44:M44"/>
    <mergeCell ref="E60:M60"/>
    <mergeCell ref="B53:M53"/>
    <mergeCell ref="E54:M54"/>
    <mergeCell ref="E55:M55"/>
    <mergeCell ref="E56:M56"/>
    <mergeCell ref="E57:M57"/>
    <mergeCell ref="E58:M58"/>
    <mergeCell ref="B41:D41"/>
    <mergeCell ref="B42:D42"/>
    <mergeCell ref="B43:D43"/>
    <mergeCell ref="B44:D44"/>
    <mergeCell ref="B45:D45"/>
    <mergeCell ref="B75:M75"/>
    <mergeCell ref="B23:M23"/>
    <mergeCell ref="E30:M30"/>
    <mergeCell ref="E31:M31"/>
    <mergeCell ref="E32:M32"/>
    <mergeCell ref="E33:M33"/>
    <mergeCell ref="E45:M45"/>
    <mergeCell ref="E46:M46"/>
    <mergeCell ref="E47:M47"/>
    <mergeCell ref="E48:M48"/>
    <mergeCell ref="E24:M24"/>
    <mergeCell ref="E25:M25"/>
    <mergeCell ref="E26:M26"/>
    <mergeCell ref="E27:M27"/>
    <mergeCell ref="E28:M28"/>
    <mergeCell ref="E29:M29"/>
    <mergeCell ref="E40:M40"/>
    <mergeCell ref="E15:M15"/>
    <mergeCell ref="E16:M16"/>
    <mergeCell ref="E17:M17"/>
    <mergeCell ref="E18:M18"/>
    <mergeCell ref="B38:M38"/>
    <mergeCell ref="B18:D18"/>
    <mergeCell ref="B24:D24"/>
    <mergeCell ref="B25:D25"/>
    <mergeCell ref="B26:D26"/>
    <mergeCell ref="B27:D27"/>
    <mergeCell ref="B28:D28"/>
    <mergeCell ref="B29:D29"/>
    <mergeCell ref="B40:D40"/>
    <mergeCell ref="B30:D30"/>
    <mergeCell ref="B20:M20"/>
  </mergeCells>
  <dataValidations count="1">
    <dataValidation type="list" allowBlank="1" showInputMessage="1" showErrorMessage="1" sqref="I6">
      <formula1>"1,2,3"</formula1>
    </dataValidation>
  </dataValidations>
  <hyperlinks>
    <hyperlink ref="B18" r:id="rId1"/>
    <hyperlink ref="B33" r:id="rId2"/>
    <hyperlink ref="B48" r:id="rId3"/>
    <hyperlink ref="B63" r:id="rId4"/>
    <hyperlink ref="G2" location="'Indice sezioni'!A1" display="Torna all'indice"/>
    <hyperlink ref="E16" r:id="rId5"/>
    <hyperlink ref="E17" r:id="rId6"/>
    <hyperlink ref="E61" r:id="rId7"/>
    <hyperlink ref="E62" r:id="rId8"/>
  </hyperlinks>
  <pageMargins left="0.25" right="0.25" top="0.75" bottom="0.75" header="0.3" footer="0.3"/>
  <pageSetup paperSize="9" orientation="portrait" horizontalDpi="300" verticalDpi="300" r:id="rId9"/>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1"/>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1280</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1616</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1509</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75.5" customHeight="1" x14ac:dyDescent="0.2">
      <c r="B21" s="148" t="s">
        <v>1678</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4</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t="s">
        <v>1331</v>
      </c>
      <c r="Q48" s="2" t="b">
        <f>ISBLANK('Linee Intervento'!E12)</f>
        <v>0</v>
      </c>
      <c r="R48" s="2" t="b">
        <f t="shared" si="1"/>
        <v>1</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44196</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v>0</v>
      </c>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35306.558272110065</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197720</v>
      </c>
      <c r="L90" s="243"/>
      <c r="M90" s="244"/>
      <c r="Q90" s="2" t="b">
        <f>IF('Anagrafica Progetto'!$Q$46=2,TRUE,FALSE)</f>
        <v>0</v>
      </c>
    </row>
    <row r="91" spans="2:17" ht="15" customHeight="1" x14ac:dyDescent="0.2">
      <c r="B91" s="240" t="s">
        <v>329</v>
      </c>
      <c r="C91" s="241"/>
      <c r="D91" s="241"/>
      <c r="E91" s="241"/>
      <c r="F91" s="241"/>
      <c r="G91" s="241"/>
      <c r="H91" s="241"/>
      <c r="I91" s="241"/>
      <c r="J91" s="241"/>
      <c r="K91" s="242">
        <v>0</v>
      </c>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43498.400000000001</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276524.95827211009</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1617</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8</v>
      </c>
      <c r="L119" s="249"/>
      <c r="M119" s="250"/>
    </row>
    <row r="120" spans="2:17" ht="15" customHeight="1" x14ac:dyDescent="0.2">
      <c r="B120" s="240" t="s">
        <v>345</v>
      </c>
      <c r="C120" s="241"/>
      <c r="D120" s="241"/>
      <c r="E120" s="241"/>
      <c r="F120" s="241"/>
      <c r="G120" s="241"/>
      <c r="H120" s="241"/>
      <c r="I120" s="241"/>
      <c r="J120" s="241"/>
      <c r="K120" s="248">
        <v>9</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21</v>
      </c>
      <c r="K137" s="252"/>
      <c r="L137" s="248">
        <v>195</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4</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t="s">
        <v>1331</v>
      </c>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Banche dati statistiche</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1618</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1536</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5</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15</v>
      </c>
      <c r="F183" s="259"/>
      <c r="G183" s="259"/>
      <c r="H183" s="259"/>
      <c r="I183" s="259"/>
      <c r="J183" s="259"/>
      <c r="K183" s="259"/>
      <c r="L183" s="259"/>
      <c r="M183" s="259"/>
      <c r="Q183" s="2" t="b">
        <f>IF(AND(R183=FALSE,'Anagrafica Progetto'!$Q$84=1),FALSE,TRUE)</f>
        <v>1</v>
      </c>
      <c r="R183" s="2" t="b">
        <f t="shared" si="2"/>
        <v>1</v>
      </c>
    </row>
    <row r="184" spans="2:18" ht="15" customHeight="1" x14ac:dyDescent="0.2">
      <c r="B184" s="240">
        <v>2021</v>
      </c>
      <c r="C184" s="241"/>
      <c r="D184" s="256"/>
      <c r="E184" s="259">
        <v>15</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v>15</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2023</v>
      </c>
      <c r="C186" s="241"/>
      <c r="D186" s="256"/>
      <c r="E186" s="259">
        <v>15</v>
      </c>
      <c r="F186" s="259"/>
      <c r="G186" s="259"/>
      <c r="H186" s="259"/>
      <c r="I186" s="259"/>
      <c r="J186" s="259"/>
      <c r="K186" s="259"/>
      <c r="L186" s="259"/>
      <c r="M186" s="259"/>
    </row>
    <row r="187" spans="2:18" ht="15" customHeight="1" x14ac:dyDescent="0.2">
      <c r="B187" s="240" t="s">
        <v>387</v>
      </c>
      <c r="C187" s="241"/>
      <c r="D187" s="256"/>
      <c r="E187" s="259">
        <v>15</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Banche dati statistiche</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1</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Banche dati statistiche</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1</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Banche dati statistiche</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1</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1</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t="s">
        <v>1331</v>
      </c>
      <c r="Q256" s="2" t="b">
        <f>ISBLANK(Obiettivi!E50)</f>
        <v>0</v>
      </c>
      <c r="R256" s="2" t="b">
        <f>IF(M256="",FALSE,TRUE)</f>
        <v>1</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c r="Q258" s="2" t="b">
        <f>ISBLANK(Obiettivi!#REF!)</f>
        <v>0</v>
      </c>
      <c r="R258" s="2" t="b">
        <f t="shared" si="6"/>
        <v>0</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f9G2Eiy7HS5K+CmZm0GvkmDN7Fs=" saltValue="KRi4QmUmUEm6GHJH6LNCRA=="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768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768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3A74A2EC-4143-4319-9E26-F70D3B191C2D}">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6E288F86-6E01-465D-ABB5-5E231C13CBF6}">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2"/>
  <dimension ref="B1:T293"/>
  <sheetViews>
    <sheetView showGridLines="0" topLeftCell="B1"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1281</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1619</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1508</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65.75" customHeight="1" x14ac:dyDescent="0.2">
      <c r="B21" s="148" t="s">
        <v>1679</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4</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t="s">
        <v>1331</v>
      </c>
      <c r="Q48" s="2" t="b">
        <f>ISBLANK('Linee Intervento'!E12)</f>
        <v>0</v>
      </c>
      <c r="R48" s="2" t="b">
        <f t="shared" si="1"/>
        <v>1</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43830</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v>0</v>
      </c>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131379.43184021569</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735737</v>
      </c>
      <c r="L90" s="243"/>
      <c r="M90" s="244"/>
      <c r="Q90" s="2" t="b">
        <f>IF('Anagrafica Progetto'!$Q$46=2,TRUE,FALSE)</f>
        <v>0</v>
      </c>
    </row>
    <row r="91" spans="2:17" ht="15" customHeight="1" x14ac:dyDescent="0.2">
      <c r="B91" s="240" t="s">
        <v>329</v>
      </c>
      <c r="C91" s="241"/>
      <c r="D91" s="241"/>
      <c r="E91" s="241"/>
      <c r="F91" s="241"/>
      <c r="G91" s="241"/>
      <c r="H91" s="241"/>
      <c r="I91" s="241"/>
      <c r="J91" s="241"/>
      <c r="K91" s="242">
        <v>0</v>
      </c>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161862.14000000001</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1028978.5718402157</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1621</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8</v>
      </c>
      <c r="L119" s="249"/>
      <c r="M119" s="250"/>
    </row>
    <row r="120" spans="2:17" ht="15" customHeight="1" x14ac:dyDescent="0.2">
      <c r="B120" s="240" t="s">
        <v>345</v>
      </c>
      <c r="C120" s="241"/>
      <c r="D120" s="241"/>
      <c r="E120" s="241"/>
      <c r="F120" s="241"/>
      <c r="G120" s="241"/>
      <c r="H120" s="241"/>
      <c r="I120" s="241"/>
      <c r="J120" s="241"/>
      <c r="K120" s="248">
        <v>9</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21</v>
      </c>
      <c r="K137" s="252"/>
      <c r="L137" s="248">
        <v>727</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5</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t="s">
        <v>1331</v>
      </c>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Documenti di indirizzo (linee guida, documenti metodologici,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1620</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392</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t="s">
        <v>28</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t="s">
        <v>28</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t="s">
        <v>28</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t="s">
        <v>28</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t="s">
        <v>27</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t="s">
        <v>27</v>
      </c>
      <c r="F182" s="259"/>
      <c r="G182" s="259"/>
      <c r="H182" s="259"/>
      <c r="I182" s="259"/>
      <c r="J182" s="259"/>
      <c r="K182" s="259"/>
      <c r="L182" s="259"/>
      <c r="M182" s="259"/>
      <c r="Q182" s="2" t="b">
        <f>IF(AND(R182=FALSE,'Anagrafica Progetto'!$Q$84=1),FALSE,TRUE)</f>
        <v>1</v>
      </c>
      <c r="R182" s="2" t="b">
        <f t="shared" si="2"/>
        <v>1</v>
      </c>
    </row>
    <row r="183" spans="2:18" ht="15" customHeight="1" x14ac:dyDescent="0.2">
      <c r="B183" s="240">
        <v>2020</v>
      </c>
      <c r="C183" s="241"/>
      <c r="D183" s="256"/>
      <c r="E183" s="259" t="s">
        <v>27</v>
      </c>
      <c r="F183" s="259"/>
      <c r="G183" s="259"/>
      <c r="H183" s="259"/>
      <c r="I183" s="259"/>
      <c r="J183" s="259"/>
      <c r="K183" s="259"/>
      <c r="L183" s="259"/>
      <c r="M183" s="259"/>
      <c r="Q183" s="2" t="b">
        <f>IF(AND(R183=FALSE,'Anagrafica Progetto'!$Q$84=1),FALSE,TRUE)</f>
        <v>1</v>
      </c>
      <c r="R183" s="2" t="b">
        <f t="shared" si="2"/>
        <v>1</v>
      </c>
    </row>
    <row r="184" spans="2:18" ht="15" customHeight="1" x14ac:dyDescent="0.2">
      <c r="B184" s="240">
        <v>2021</v>
      </c>
      <c r="C184" s="241"/>
      <c r="D184" s="256"/>
      <c r="E184" s="259" t="s">
        <v>27</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t="s">
        <v>27</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2023</v>
      </c>
      <c r="C186" s="241"/>
      <c r="D186" s="256"/>
      <c r="E186" s="259" t="s">
        <v>27</v>
      </c>
      <c r="F186" s="259"/>
      <c r="G186" s="259"/>
      <c r="H186" s="259"/>
      <c r="I186" s="259"/>
      <c r="J186" s="259"/>
      <c r="K186" s="259"/>
      <c r="L186" s="259"/>
      <c r="M186" s="259"/>
    </row>
    <row r="187" spans="2:18" ht="15" customHeight="1" x14ac:dyDescent="0.2">
      <c r="B187" s="240" t="s">
        <v>387</v>
      </c>
      <c r="C187" s="241"/>
      <c r="D187" s="256"/>
      <c r="E187" s="259" t="s">
        <v>27</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Documenti di indirizzo (linee guida, documenti metodologici,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1</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1</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Documenti di indirizzo (linee guida, documenti metodologici,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1</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1</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Documenti di indirizzo (linee guida, documenti metodologici,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1</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1</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1</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t="s">
        <v>1331</v>
      </c>
      <c r="Q256" s="2" t="b">
        <f>ISBLANK(Obiettivi!E50)</f>
        <v>0</v>
      </c>
      <c r="R256" s="2" t="b">
        <f>IF(M256="",FALSE,TRUE)</f>
        <v>1</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c r="Q258" s="2" t="b">
        <f>ISBLANK(Obiettivi!#REF!)</f>
        <v>0</v>
      </c>
      <c r="R258" s="2" t="b">
        <f t="shared" si="6"/>
        <v>0</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tDpZBo7FaaCwcseREJ7HgMVQFdY=" saltValue="1RWBlCMHgqe3mHn/rSNjXQ=="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870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870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BE4987F9-0FAF-4A4B-9A9D-773180C53BC6}">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0C31536D-2367-4282-85DC-E8B32396B8FA}">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3"/>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1282</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1507</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1509</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65.75" customHeight="1" x14ac:dyDescent="0.2">
      <c r="B21" s="148" t="s">
        <v>1680</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4</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t="s">
        <v>1331</v>
      </c>
      <c r="Q48" s="2" t="b">
        <f>ISBLANK('Linee Intervento'!E12)</f>
        <v>0</v>
      </c>
      <c r="R48" s="2" t="b">
        <f t="shared" si="1"/>
        <v>1</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44561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v>0</v>
      </c>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205231.60189696765</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1149316</v>
      </c>
      <c r="L90" s="243"/>
      <c r="M90" s="244"/>
      <c r="Q90" s="2" t="b">
        <f>IF('Anagrafica Progetto'!$Q$46=2,TRUE,FALSE)</f>
        <v>0</v>
      </c>
    </row>
    <row r="91" spans="2:17" ht="15" customHeight="1" x14ac:dyDescent="0.2">
      <c r="B91" s="240" t="s">
        <v>329</v>
      </c>
      <c r="C91" s="241"/>
      <c r="D91" s="241"/>
      <c r="E91" s="241"/>
      <c r="F91" s="241"/>
      <c r="G91" s="241"/>
      <c r="H91" s="241"/>
      <c r="I91" s="241"/>
      <c r="J91" s="241"/>
      <c r="K91" s="242">
        <v>0</v>
      </c>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252849.52</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1607397.1218969678</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1622</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1</v>
      </c>
      <c r="L118" s="249"/>
      <c r="M118" s="250"/>
    </row>
    <row r="119" spans="2:17" ht="15" customHeight="1" x14ac:dyDescent="0.2">
      <c r="B119" s="240" t="s">
        <v>344</v>
      </c>
      <c r="C119" s="241"/>
      <c r="D119" s="241"/>
      <c r="E119" s="241"/>
      <c r="F119" s="241"/>
      <c r="G119" s="241"/>
      <c r="H119" s="241"/>
      <c r="I119" s="241"/>
      <c r="J119" s="241"/>
      <c r="K119" s="248">
        <v>5</v>
      </c>
      <c r="L119" s="249"/>
      <c r="M119" s="250"/>
    </row>
    <row r="120" spans="2:17" ht="15" customHeight="1" x14ac:dyDescent="0.2">
      <c r="B120" s="240" t="s">
        <v>345</v>
      </c>
      <c r="C120" s="241"/>
      <c r="D120" s="241"/>
      <c r="E120" s="241"/>
      <c r="F120" s="241"/>
      <c r="G120" s="241"/>
      <c r="H120" s="241"/>
      <c r="I120" s="241"/>
      <c r="J120" s="241"/>
      <c r="K120" s="248">
        <v>6</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12</v>
      </c>
      <c r="K137" s="252"/>
      <c r="L137" s="248">
        <v>1136</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8</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t="s">
        <v>1331</v>
      </c>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Eventi di capacity building (laboratori, workshop,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1533</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3</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6</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9</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v>11</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2022</v>
      </c>
      <c r="C186" s="241"/>
      <c r="D186" s="256"/>
      <c r="E186" s="259">
        <v>12</v>
      </c>
      <c r="F186" s="259"/>
      <c r="G186" s="259"/>
      <c r="H186" s="259"/>
      <c r="I186" s="259"/>
      <c r="J186" s="259"/>
      <c r="K186" s="259"/>
      <c r="L186" s="259"/>
      <c r="M186" s="259"/>
    </row>
    <row r="187" spans="2:18" ht="15" customHeight="1" x14ac:dyDescent="0.2">
      <c r="B187" s="240" t="s">
        <v>387</v>
      </c>
      <c r="C187" s="241"/>
      <c r="D187" s="256"/>
      <c r="E187" s="259">
        <v>12</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Eventi di capacity building (laboratori, workshop,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Eventi di capacity building (laboratori, workshop,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Eventi di capacity building (laboratori, workshop,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1</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t="s">
        <v>1331</v>
      </c>
      <c r="Q256" s="2" t="b">
        <f>ISBLANK(Obiettivi!E50)</f>
        <v>0</v>
      </c>
      <c r="R256" s="2" t="b">
        <f>IF(M256="",FALSE,TRUE)</f>
        <v>1</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c r="Q258" s="2" t="b">
        <f>ISBLANK(Obiettivi!#REF!)</f>
        <v>0</v>
      </c>
      <c r="R258" s="2" t="b">
        <f t="shared" si="6"/>
        <v>0</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70bT3KZpkFuqKEY6eu92Rcl/xs4=" saltValue="MA7NUsDmZzrV/F0uHVdI7g=="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2972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2972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610B68CC-7B2F-44FB-8F55-6F60DDCC5730}">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843EAA3F-61BC-42B2-A0B9-0EB998ACEFC9}">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4"/>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1283</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1510</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1508</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409.5" customHeight="1" x14ac:dyDescent="0.2">
      <c r="B21" s="148" t="s">
        <v>1681</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5</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t="s">
        <v>1331</v>
      </c>
      <c r="Q49" s="2" t="b">
        <f>ISBLANK('Linee Intervento'!E13)</f>
        <v>0</v>
      </c>
      <c r="R49" s="2" t="b">
        <f t="shared" si="1"/>
        <v>1</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42644</v>
      </c>
      <c r="I73" s="171"/>
    </row>
    <row r="76" spans="2:18" ht="15" customHeight="1" x14ac:dyDescent="0.2">
      <c r="B76" s="170" t="s">
        <v>324</v>
      </c>
      <c r="C76" s="170"/>
      <c r="D76" s="170"/>
      <c r="E76" s="170"/>
      <c r="F76" s="170"/>
      <c r="H76" s="171">
        <v>43465</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v>0</v>
      </c>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451975.24681931257</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2531103.29</v>
      </c>
      <c r="L90" s="243"/>
      <c r="M90" s="244"/>
      <c r="Q90" s="2" t="b">
        <f>IF('Anagrafica Progetto'!$Q$46=2,TRUE,FALSE)</f>
        <v>0</v>
      </c>
    </row>
    <row r="91" spans="2:17" ht="15" customHeight="1" x14ac:dyDescent="0.2">
      <c r="B91" s="240" t="s">
        <v>329</v>
      </c>
      <c r="C91" s="241"/>
      <c r="D91" s="241"/>
      <c r="E91" s="241"/>
      <c r="F91" s="241"/>
      <c r="G91" s="241"/>
      <c r="H91" s="241"/>
      <c r="I91" s="241"/>
      <c r="J91" s="241"/>
      <c r="K91" s="242">
        <v>0</v>
      </c>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556842.72380000004</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3539921.2606193125</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1623</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19</v>
      </c>
      <c r="L119" s="249"/>
      <c r="M119" s="250"/>
    </row>
    <row r="120" spans="2:17" ht="15" customHeight="1" x14ac:dyDescent="0.2">
      <c r="B120" s="240" t="s">
        <v>345</v>
      </c>
      <c r="C120" s="241"/>
      <c r="D120" s="241"/>
      <c r="E120" s="241"/>
      <c r="F120" s="241"/>
      <c r="G120" s="241"/>
      <c r="H120" s="241"/>
      <c r="I120" s="241"/>
      <c r="J120" s="241"/>
      <c r="K120" s="248">
        <v>23</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46</v>
      </c>
      <c r="K137" s="252"/>
      <c r="L137" s="248">
        <v>2502</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5</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t="s">
        <v>1331</v>
      </c>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Documenti di indirizzo (linee guida, documenti metodologici,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1569</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392</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1536</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t="s">
        <v>28</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t="s">
        <v>28</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t="s">
        <v>28</v>
      </c>
      <c r="F179" s="259"/>
      <c r="G179" s="259"/>
      <c r="H179" s="259"/>
      <c r="I179" s="259"/>
      <c r="J179" s="259"/>
      <c r="K179" s="259"/>
      <c r="L179" s="259"/>
      <c r="M179" s="259"/>
      <c r="Q179" s="2" t="b">
        <f>IF(AND(R179=FALSE,'Anagrafica Progetto'!$Q$84=1),FALSE,TRUE)</f>
        <v>0</v>
      </c>
      <c r="R179" s="2" t="b">
        <f t="shared" ref="R179:R185" si="2">IF(OR($H$73="",$H$76=""),FALSE,IF(AND(B179&gt;=YEAR($H$73),B179&lt;YEAR($H$76)),FALSE,TRUE))</f>
        <v>0</v>
      </c>
    </row>
    <row r="180" spans="2:18" ht="15" customHeight="1" x14ac:dyDescent="0.2">
      <c r="B180" s="240">
        <v>2017</v>
      </c>
      <c r="C180" s="241"/>
      <c r="D180" s="256"/>
      <c r="E180" s="260" t="s">
        <v>28</v>
      </c>
      <c r="F180" s="261"/>
      <c r="G180" s="262"/>
      <c r="H180" s="259"/>
      <c r="I180" s="259"/>
      <c r="J180" s="259"/>
      <c r="K180" s="259"/>
      <c r="L180" s="259"/>
      <c r="M180" s="259"/>
      <c r="Q180" s="2" t="b">
        <f>IF(AND(R180=FALSE,'Anagrafica Progetto'!$Q$84=1),FALSE,TRUE)</f>
        <v>0</v>
      </c>
      <c r="R180" s="2" t="b">
        <f t="shared" si="2"/>
        <v>0</v>
      </c>
    </row>
    <row r="181" spans="2:18" ht="15" customHeight="1" x14ac:dyDescent="0.2">
      <c r="B181" s="240">
        <v>2018</v>
      </c>
      <c r="C181" s="241"/>
      <c r="D181" s="256"/>
      <c r="E181" s="259" t="s">
        <v>27</v>
      </c>
      <c r="F181" s="259"/>
      <c r="G181" s="259"/>
      <c r="H181" s="259"/>
      <c r="I181" s="259"/>
      <c r="J181" s="259"/>
      <c r="K181" s="259"/>
      <c r="L181" s="259"/>
      <c r="M181" s="259"/>
      <c r="Q181" s="2" t="b">
        <f>IF(AND(R181=FALSE,'Anagrafica Progetto'!$Q$84=1),FALSE,TRUE)</f>
        <v>1</v>
      </c>
      <c r="R181" s="2" t="b">
        <f t="shared" si="2"/>
        <v>1</v>
      </c>
    </row>
    <row r="182" spans="2:18" ht="15" customHeight="1" x14ac:dyDescent="0.2">
      <c r="B182" s="240">
        <v>2019</v>
      </c>
      <c r="C182" s="241"/>
      <c r="D182" s="256"/>
      <c r="E182" s="259" t="s">
        <v>27</v>
      </c>
      <c r="F182" s="259"/>
      <c r="G182" s="259"/>
      <c r="H182" s="259"/>
      <c r="I182" s="259"/>
      <c r="J182" s="259"/>
      <c r="K182" s="259"/>
      <c r="L182" s="259"/>
      <c r="M182" s="259"/>
      <c r="Q182" s="2" t="b">
        <f>IF(AND(R182=FALSE,'Anagrafica Progetto'!$Q$84=1),FALSE,TRUE)</f>
        <v>1</v>
      </c>
      <c r="R182" s="2" t="b">
        <f t="shared" si="2"/>
        <v>1</v>
      </c>
    </row>
    <row r="183" spans="2:18" ht="15" customHeight="1" x14ac:dyDescent="0.2">
      <c r="B183" s="240">
        <v>2020</v>
      </c>
      <c r="C183" s="241"/>
      <c r="D183" s="256"/>
      <c r="E183" s="259" t="s">
        <v>27</v>
      </c>
      <c r="F183" s="259"/>
      <c r="G183" s="259"/>
      <c r="H183" s="259"/>
      <c r="I183" s="259"/>
      <c r="J183" s="259"/>
      <c r="K183" s="259"/>
      <c r="L183" s="259"/>
      <c r="M183" s="259"/>
      <c r="Q183" s="2" t="b">
        <f>IF(AND(R183=FALSE,'Anagrafica Progetto'!$Q$84=1),FALSE,TRUE)</f>
        <v>1</v>
      </c>
      <c r="R183" s="2" t="b">
        <f t="shared" si="2"/>
        <v>1</v>
      </c>
    </row>
    <row r="184" spans="2:18" ht="15" customHeight="1" x14ac:dyDescent="0.2">
      <c r="B184" s="240">
        <v>2021</v>
      </c>
      <c r="C184" s="241"/>
      <c r="D184" s="256"/>
      <c r="E184" s="259" t="s">
        <v>27</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t="s">
        <v>27</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2023</v>
      </c>
      <c r="C186" s="241"/>
      <c r="D186" s="256"/>
      <c r="E186" s="259" t="s">
        <v>27</v>
      </c>
      <c r="F186" s="259"/>
      <c r="G186" s="259"/>
      <c r="H186" s="259"/>
      <c r="I186" s="259"/>
      <c r="J186" s="259"/>
      <c r="K186" s="259"/>
      <c r="L186" s="259"/>
      <c r="M186" s="259"/>
    </row>
    <row r="187" spans="2:18" ht="15" customHeight="1" x14ac:dyDescent="0.2">
      <c r="B187" s="240" t="s">
        <v>387</v>
      </c>
      <c r="C187" s="241"/>
      <c r="D187" s="256"/>
      <c r="E187" s="259" t="s">
        <v>27</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Documenti di indirizzo (linee guida, documenti metodologici,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0</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0</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1</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1</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1</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Documenti di indirizzo (linee guida, documenti metodologici,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0</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0</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1</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1</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1</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Documenti di indirizzo (linee guida, documenti metodologici,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0</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0</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1</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1</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1</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2</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t="s">
        <v>1331</v>
      </c>
      <c r="Q257" s="2" t="b">
        <f>ISBLANK(Obiettivi!E49)</f>
        <v>0</v>
      </c>
      <c r="R257" s="2" t="b">
        <f t="shared" ref="R257:R280" si="6">IF(M257="",FALSE,TRUE)</f>
        <v>1</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c r="Q258" s="2" t="b">
        <f>ISBLANK(Obiettivi!#REF!)</f>
        <v>0</v>
      </c>
      <c r="R258" s="2" t="b">
        <f t="shared" si="6"/>
        <v>0</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oGkGBxM3Y6w1tZQdB+R6R0N+UDA=" saltValue="ViP8Dr5aWnu1N7myBcs0pg=="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075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075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0D7F815F-1E33-487E-9DFA-BD32168453DD}">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D5016BA1-B2BB-47E9-BD3D-D6009A5AC043}">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5"/>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1284</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1511</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1512</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323.25" customHeight="1" x14ac:dyDescent="0.2">
      <c r="B21" s="148" t="s">
        <v>1682</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5</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t="s">
        <v>1331</v>
      </c>
      <c r="Q49" s="2" t="b">
        <f>ISBLANK('Linee Intervento'!E13)</f>
        <v>0</v>
      </c>
      <c r="R49" s="2" t="b">
        <f t="shared" si="1"/>
        <v>1</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45291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v>0</v>
      </c>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284195.67481386667</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1591522.1300000001</v>
      </c>
      <c r="L90" s="243"/>
      <c r="M90" s="244"/>
      <c r="Q90" s="2" t="b">
        <f>IF('Anagrafica Progetto'!$Q$46=2,TRUE,FALSE)</f>
        <v>0</v>
      </c>
    </row>
    <row r="91" spans="2:17" ht="15" customHeight="1" x14ac:dyDescent="0.2">
      <c r="B91" s="240" t="s">
        <v>329</v>
      </c>
      <c r="C91" s="241"/>
      <c r="D91" s="241"/>
      <c r="E91" s="241"/>
      <c r="F91" s="241"/>
      <c r="G91" s="241"/>
      <c r="H91" s="241"/>
      <c r="I91" s="241"/>
      <c r="J91" s="241"/>
      <c r="K91" s="242">
        <v>0</v>
      </c>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350134.86860000005</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2225852.6734138667</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1589</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21</v>
      </c>
      <c r="L119" s="249"/>
      <c r="M119" s="250"/>
    </row>
    <row r="120" spans="2:17" ht="15" customHeight="1" x14ac:dyDescent="0.2">
      <c r="B120" s="240" t="s">
        <v>345</v>
      </c>
      <c r="C120" s="241"/>
      <c r="D120" s="241"/>
      <c r="E120" s="241"/>
      <c r="F120" s="241"/>
      <c r="G120" s="241"/>
      <c r="H120" s="241"/>
      <c r="I120" s="241"/>
      <c r="J120" s="241"/>
      <c r="K120" s="248">
        <v>27</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52</v>
      </c>
      <c r="K137" s="252"/>
      <c r="L137" s="248">
        <v>1573</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1570</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392</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1536</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t="s">
        <v>28</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t="s">
        <v>28</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t="s">
        <v>28</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t="s">
        <v>28</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t="s">
        <v>28</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t="s">
        <v>27</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t="s">
        <v>27</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t="s">
        <v>27</v>
      </c>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t="s">
        <v>27</v>
      </c>
      <c r="F185" s="259"/>
      <c r="G185" s="259"/>
      <c r="H185" s="259"/>
      <c r="I185" s="259"/>
      <c r="J185" s="259"/>
      <c r="K185" s="259"/>
      <c r="L185" s="259"/>
      <c r="M185" s="259"/>
      <c r="Q185" s="2" t="b">
        <f>IF(AND(R185=FALSE,'Anagrafica Progetto'!$Q$84=1),FALSE,TRUE)</f>
        <v>0</v>
      </c>
      <c r="R185" s="2" t="b">
        <f t="shared" si="2"/>
        <v>0</v>
      </c>
    </row>
    <row r="186" spans="2:18" ht="15" customHeight="1" x14ac:dyDescent="0.2">
      <c r="B186" s="240">
        <v>2023</v>
      </c>
      <c r="C186" s="241"/>
      <c r="D186" s="256"/>
      <c r="E186" s="259" t="s">
        <v>27</v>
      </c>
      <c r="F186" s="259"/>
      <c r="G186" s="259"/>
      <c r="H186" s="259"/>
      <c r="I186" s="259"/>
      <c r="J186" s="259"/>
      <c r="K186" s="259"/>
      <c r="L186" s="259"/>
      <c r="M186" s="259"/>
    </row>
    <row r="187" spans="2:18" ht="15" customHeight="1" x14ac:dyDescent="0.2">
      <c r="B187" s="240" t="s">
        <v>387</v>
      </c>
      <c r="C187" s="241"/>
      <c r="D187" s="256"/>
      <c r="E187" s="259" t="s">
        <v>27</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0</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0</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0</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2</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t="s">
        <v>1331</v>
      </c>
      <c r="Q257" s="2" t="b">
        <f>ISBLANK(Obiettivi!E49)</f>
        <v>0</v>
      </c>
      <c r="R257" s="2" t="b">
        <f t="shared" ref="R257:R280" si="6">IF(M257="",FALSE,TRUE)</f>
        <v>1</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c r="Q258" s="2" t="b">
        <f>ISBLANK(Obiettivi!#REF!)</f>
        <v>0</v>
      </c>
      <c r="R258" s="2" t="b">
        <f t="shared" si="6"/>
        <v>0</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pwTRgnIzPj2MGv4o7o9chylrs1g=" saltValue="FW366F7QaqO3CCY7Hxp5Tw==" spinCount="100000" sheet="1" objects="1" scenarios="1"/>
  <mergeCells count="461">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80:L280"/>
    <mergeCell ref="B282:M282"/>
    <mergeCell ref="B285:M285"/>
    <mergeCell ref="B286:M286"/>
    <mergeCell ref="B291:M291"/>
    <mergeCell ref="K250:M250"/>
    <mergeCell ref="B252:M252"/>
    <mergeCell ref="B255:M255"/>
    <mergeCell ref="B248:D248"/>
    <mergeCell ref="E248:G248"/>
    <mergeCell ref="H248:J248"/>
    <mergeCell ref="K248:M248"/>
    <mergeCell ref="B249:D249"/>
    <mergeCell ref="E249:G249"/>
    <mergeCell ref="H249:J249"/>
    <mergeCell ref="K249:M249"/>
    <mergeCell ref="B250:D250"/>
    <mergeCell ref="E250:G250"/>
    <mergeCell ref="H250:J250"/>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3:D183"/>
    <mergeCell ref="E183:G183"/>
    <mergeCell ref="H183:J183"/>
    <mergeCell ref="K183:M183"/>
    <mergeCell ref="B184:D184"/>
    <mergeCell ref="E184:G184"/>
    <mergeCell ref="H184:J184"/>
    <mergeCell ref="K184:M184"/>
    <mergeCell ref="B186:D186"/>
    <mergeCell ref="E186:G186"/>
    <mergeCell ref="H186:J186"/>
    <mergeCell ref="K186:M186"/>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3:L53"/>
    <mergeCell ref="B54:L54"/>
    <mergeCell ref="B55:L55"/>
    <mergeCell ref="B44:M44"/>
    <mergeCell ref="B45:L45"/>
    <mergeCell ref="B46:L46"/>
    <mergeCell ref="B47:L47"/>
    <mergeCell ref="B48:L48"/>
    <mergeCell ref="B49:L49"/>
    <mergeCell ref="B37:L37"/>
    <mergeCell ref="B40:M40"/>
    <mergeCell ref="B41:M41"/>
    <mergeCell ref="B31:L31"/>
    <mergeCell ref="B32:L32"/>
    <mergeCell ref="B33:L33"/>
    <mergeCell ref="B50:L50"/>
    <mergeCell ref="B51:L51"/>
    <mergeCell ref="B52:L52"/>
    <mergeCell ref="B4:M4"/>
    <mergeCell ref="B5:M5"/>
    <mergeCell ref="B8:M8"/>
    <mergeCell ref="B9:M9"/>
    <mergeCell ref="B11:M11"/>
    <mergeCell ref="B14:M14"/>
    <mergeCell ref="B34:L34"/>
    <mergeCell ref="B35:L35"/>
    <mergeCell ref="B36:L36"/>
    <mergeCell ref="B27:L27"/>
    <mergeCell ref="B29:L29"/>
    <mergeCell ref="B30:L30"/>
    <mergeCell ref="B28:L28"/>
    <mergeCell ref="B15:M15"/>
    <mergeCell ref="B17:M17"/>
    <mergeCell ref="B20:M20"/>
    <mergeCell ref="B21:M21"/>
    <mergeCell ref="B23:M23"/>
    <mergeCell ref="B26:M26"/>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177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177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E105B1A8-DFEB-484C-8307-B4A138F51E4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7BCC5B8D-E3FD-45B0-8C6B-B70391CE273F}">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6"/>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1285</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1602</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1508</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65.75" customHeight="1" x14ac:dyDescent="0.2">
      <c r="B21" s="148" t="s">
        <v>1683</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5</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t="s">
        <v>1331</v>
      </c>
      <c r="Q49" s="2" t="b">
        <f>ISBLANK('Linee Intervento'!E13)</f>
        <v>0</v>
      </c>
      <c r="R49" s="2" t="b">
        <f t="shared" si="1"/>
        <v>1</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42736</v>
      </c>
      <c r="I73" s="171"/>
    </row>
    <row r="76" spans="2:18" ht="15" customHeight="1" x14ac:dyDescent="0.2">
      <c r="B76" s="170" t="s">
        <v>324</v>
      </c>
      <c r="C76" s="170"/>
      <c r="D76" s="170"/>
      <c r="E76" s="170"/>
      <c r="F76" s="170"/>
      <c r="H76" s="171">
        <v>45291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423993.86904692661</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2374404.98</v>
      </c>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522369.0956</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3320767.9446469266</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1627</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3</v>
      </c>
      <c r="L118" s="249"/>
      <c r="M118" s="250"/>
    </row>
    <row r="119" spans="2:17" ht="15" customHeight="1" x14ac:dyDescent="0.2">
      <c r="B119" s="240" t="s">
        <v>344</v>
      </c>
      <c r="C119" s="241"/>
      <c r="D119" s="241"/>
      <c r="E119" s="241"/>
      <c r="F119" s="241"/>
      <c r="G119" s="241"/>
      <c r="H119" s="241"/>
      <c r="I119" s="241"/>
      <c r="J119" s="241"/>
      <c r="K119" s="248">
        <v>19</v>
      </c>
      <c r="L119" s="249"/>
      <c r="M119" s="250"/>
    </row>
    <row r="120" spans="2:17" ht="15" customHeight="1" x14ac:dyDescent="0.2">
      <c r="B120" s="240" t="s">
        <v>345</v>
      </c>
      <c r="C120" s="241"/>
      <c r="D120" s="241"/>
      <c r="E120" s="241"/>
      <c r="F120" s="241"/>
      <c r="G120" s="241"/>
      <c r="H120" s="241"/>
      <c r="I120" s="241"/>
      <c r="J120" s="241"/>
      <c r="K120" s="248">
        <v>42</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64</v>
      </c>
      <c r="K137" s="252"/>
      <c r="L137" s="248">
        <v>2347</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5</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t="s">
        <v>1331</v>
      </c>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Documenti di indirizzo (linee guida, documenti metodologici,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1626</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0</v>
      </c>
      <c r="R180" s="2" t="b">
        <f t="shared" si="2"/>
        <v>0</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2</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5</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7</v>
      </c>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v>9</v>
      </c>
      <c r="F185" s="259"/>
      <c r="G185" s="259"/>
      <c r="H185" s="259"/>
      <c r="I185" s="259"/>
      <c r="J185" s="259"/>
      <c r="K185" s="259"/>
      <c r="L185" s="259"/>
      <c r="M185" s="259"/>
      <c r="Q185" s="2" t="b">
        <f>IF(AND(R185=FALSE,'Anagrafica Progetto'!$Q$84=1),FALSE,TRUE)</f>
        <v>0</v>
      </c>
      <c r="R185" s="2" t="b">
        <f t="shared" si="2"/>
        <v>0</v>
      </c>
    </row>
    <row r="186" spans="2:18" ht="15" customHeight="1" x14ac:dyDescent="0.2">
      <c r="B186" s="240">
        <v>2023</v>
      </c>
      <c r="C186" s="241"/>
      <c r="D186" s="256"/>
      <c r="E186" s="259">
        <v>9</v>
      </c>
      <c r="F186" s="259"/>
      <c r="G186" s="259"/>
      <c r="H186" s="259"/>
      <c r="I186" s="259"/>
      <c r="J186" s="259"/>
      <c r="K186" s="259"/>
      <c r="L186" s="259"/>
      <c r="M186" s="259"/>
    </row>
    <row r="187" spans="2:18" ht="15" customHeight="1" x14ac:dyDescent="0.2">
      <c r="B187" s="240" t="s">
        <v>387</v>
      </c>
      <c r="C187" s="241"/>
      <c r="D187" s="256"/>
      <c r="E187" s="259">
        <v>9</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Documenti di indirizzo (linee guida, documenti metodologici,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0</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0</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Documenti di indirizzo (linee guida, documenti metodologici,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0</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0</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Documenti di indirizzo (linee guida, documenti metodologici,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0</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0</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3</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t="s">
        <v>1331</v>
      </c>
      <c r="Q258" s="2" t="b">
        <f>ISBLANK(Obiettivi!#REF!)</f>
        <v>0</v>
      </c>
      <c r="R258" s="2" t="b">
        <f t="shared" si="6"/>
        <v>1</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4XN/5Waq/v7GdsvLzkJsG+/UXJ4=" saltValue="nfsCj8T6r0H+sp08zFezSQ=="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280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280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7BA8099E-24EE-43C8-B31A-BA1D9A3CE86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3F65B45-D85E-40BB-932E-63D05C03862B}">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F174:G174 I174:J174 F196:G196 I196:J196 F217:G217 I217:J217 F238:G238 I238:J238 L238:M238</xm:sqref>
        </x14:dataValidation>
        <x14:dataValidation type="list" allowBlank="1" showInputMessage="1" showErrorMessage="1">
          <x14:formula1>
            <xm:f>Riferimenti!$A$2:$A$6</xm:f>
          </x14:formula1>
          <xm:sqref>E174 H174 K174 E196 H196 K196 E217 H217 K217 E238 H238 K238</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7"/>
  <dimension ref="B1:T293"/>
  <sheetViews>
    <sheetView showGridLines="0" zoomScaleNormal="100" workbookViewId="0">
      <selection activeCell="B9" sqref="B9:M9"/>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1286</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1613</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1508</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148" t="s">
        <v>1684</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5</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t="s">
        <v>1331</v>
      </c>
      <c r="Q49" s="2" t="b">
        <f>ISBLANK('Linee Intervento'!E13)</f>
        <v>0</v>
      </c>
      <c r="R49" s="2" t="b">
        <f t="shared" si="1"/>
        <v>1</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43344</v>
      </c>
      <c r="I73" s="171"/>
    </row>
    <row r="76" spans="2:18" ht="15" customHeight="1" x14ac:dyDescent="0.2">
      <c r="B76" s="170" t="s">
        <v>324</v>
      </c>
      <c r="C76" s="170"/>
      <c r="D76" s="170"/>
      <c r="E76" s="170"/>
      <c r="F76" s="170"/>
      <c r="H76" s="171">
        <v>44561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535705.4158220219</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3000000</v>
      </c>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660000</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4195705.4158220217</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1628</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14</v>
      </c>
      <c r="L119" s="249"/>
      <c r="M119" s="250"/>
    </row>
    <row r="120" spans="2:17" ht="15" customHeight="1" x14ac:dyDescent="0.2">
      <c r="B120" s="240" t="s">
        <v>345</v>
      </c>
      <c r="C120" s="241"/>
      <c r="D120" s="241"/>
      <c r="E120" s="241"/>
      <c r="F120" s="241"/>
      <c r="G120" s="241"/>
      <c r="H120" s="241"/>
      <c r="I120" s="241"/>
      <c r="J120" s="241"/>
      <c r="K120" s="248">
        <v>31</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49</v>
      </c>
      <c r="K137" s="252"/>
      <c r="L137" s="248">
        <v>2966</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5</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t="s">
        <v>1331</v>
      </c>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Documenti di indirizzo (linee guida, documenti metodologici,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1629</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1</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3</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5</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v>5</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2022</v>
      </c>
      <c r="C186" s="241"/>
      <c r="D186" s="256"/>
      <c r="E186" s="259">
        <v>5</v>
      </c>
      <c r="F186" s="259"/>
      <c r="G186" s="259"/>
      <c r="H186" s="259"/>
      <c r="I186" s="259"/>
      <c r="J186" s="259"/>
      <c r="K186" s="259"/>
      <c r="L186" s="259"/>
      <c r="M186" s="259"/>
    </row>
    <row r="187" spans="2:18" ht="15" customHeight="1" x14ac:dyDescent="0.2">
      <c r="B187" s="240" t="s">
        <v>387</v>
      </c>
      <c r="C187" s="241"/>
      <c r="D187" s="256"/>
      <c r="E187" s="259">
        <v>5</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Documenti di indirizzo (linee guida, documenti metodologici,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Documenti di indirizzo (linee guida, documenti metodologici,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Documenti di indirizzo (linee guida, documenti metodologici,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3</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t="s">
        <v>1331</v>
      </c>
      <c r="Q258" s="2" t="b">
        <f>ISBLANK(Obiettivi!#REF!)</f>
        <v>0</v>
      </c>
      <c r="R258" s="2" t="b">
        <f t="shared" si="6"/>
        <v>1</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pt1VECx2MYGhg5I6ryrpx2VZFSE=" saltValue="gp84D2M9vJHcsGejckrZAg=="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382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382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4C94C011-1223-49FD-BE2C-B317BCA12994}">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D2171CF2-DEA0-4351-B58D-70BB5305EBC7}">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8"/>
  <dimension ref="B1:T293"/>
  <sheetViews>
    <sheetView showGridLines="0" zoomScaleNormal="100" workbookViewId="0">
      <selection activeCell="B9" sqref="B9:M9"/>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1287</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1514</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1520</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270.75" customHeight="1" x14ac:dyDescent="0.2">
      <c r="B21" s="148" t="s">
        <v>1685</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6</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t="s">
        <v>1331</v>
      </c>
      <c r="Q50" s="2" t="b">
        <f>ISBLANK('Linee Intervento'!E14)</f>
        <v>0</v>
      </c>
      <c r="R50" s="2" t="b">
        <f t="shared" si="1"/>
        <v>1</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44196</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137869.87973237521</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772084.11</v>
      </c>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169858.5042</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1079812.4939323752</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1601</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13</v>
      </c>
      <c r="L119" s="249"/>
      <c r="M119" s="250"/>
    </row>
    <row r="120" spans="2:17" ht="15" customHeight="1" x14ac:dyDescent="0.2">
      <c r="B120" s="240" t="s">
        <v>345</v>
      </c>
      <c r="C120" s="241"/>
      <c r="D120" s="241"/>
      <c r="E120" s="241"/>
      <c r="F120" s="241"/>
      <c r="G120" s="241"/>
      <c r="H120" s="241"/>
      <c r="I120" s="241"/>
      <c r="J120" s="241"/>
      <c r="K120" s="248">
        <v>23</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40</v>
      </c>
      <c r="K137" s="252"/>
      <c r="L137" s="248">
        <v>763</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1571</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0</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1900000</v>
      </c>
      <c r="F183" s="259"/>
      <c r="G183" s="259"/>
      <c r="H183" s="259"/>
      <c r="I183" s="259"/>
      <c r="J183" s="259"/>
      <c r="K183" s="259"/>
      <c r="L183" s="259"/>
      <c r="M183" s="259"/>
      <c r="Q183" s="2" t="b">
        <f>IF(AND(R183=FALSE,'Anagrafica Progetto'!$Q$84=1),FALSE,TRUE)</f>
        <v>1</v>
      </c>
      <c r="R183" s="2" t="b">
        <f t="shared" si="2"/>
        <v>1</v>
      </c>
    </row>
    <row r="184" spans="2:18" ht="15" customHeight="1" x14ac:dyDescent="0.2">
      <c r="B184" s="240">
        <v>2021</v>
      </c>
      <c r="C184" s="241"/>
      <c r="D184" s="256"/>
      <c r="E184" s="259">
        <v>1900000</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v>1900000</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2022</v>
      </c>
      <c r="C186" s="241"/>
      <c r="D186" s="256"/>
      <c r="E186" s="259">
        <v>1900000</v>
      </c>
      <c r="F186" s="259"/>
      <c r="G186" s="259"/>
      <c r="H186" s="259"/>
      <c r="I186" s="259"/>
      <c r="J186" s="259"/>
      <c r="K186" s="259"/>
      <c r="L186" s="259"/>
      <c r="M186" s="259"/>
    </row>
    <row r="187" spans="2:18" ht="15" customHeight="1" x14ac:dyDescent="0.2">
      <c r="B187" s="240" t="s">
        <v>387</v>
      </c>
      <c r="C187" s="241"/>
      <c r="D187" s="256"/>
      <c r="E187" s="259">
        <v>1900000</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1</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1</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1</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3</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t="s">
        <v>1331</v>
      </c>
      <c r="Q258" s="2" t="b">
        <f>ISBLANK(Obiettivi!#REF!)</f>
        <v>0</v>
      </c>
      <c r="R258" s="2" t="b">
        <f t="shared" si="6"/>
        <v>1</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knD3rzWW2mPpU8MWLkbjGxmK4Mc=" saltValue="PnuIv8kKoHafN0QnOFpzeg=="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484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484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67BBAC70-5C9C-423B-B26D-963874AFA58C}">
            <xm:f>AND($H$73&lt;&gt;"",OR($H$73&gt;=$H$76,$H$73&lt;'Anagrafica Progetto'!$H$77))</xm:f>
            <x14:dxf>
              <font>
                <color theme="0"/>
              </font>
              <fill>
                <patternFill>
                  <bgColor rgb="FFC00000"/>
                </patternFill>
              </fill>
            </x14:dxf>
          </x14:cfRule>
          <xm:sqref>H73:I73</xm:sqref>
        </x14:conditionalFormatting>
        <x14:conditionalFormatting xmlns:xm="http://schemas.microsoft.com/office/excel/2006/main">
          <x14:cfRule type="expression" priority="1" id="{3A9B9086-3CEA-436C-BA78-4CC16A019836}">
            <xm:f>AND($H$76&lt;&gt;"",OR($H$76&lt;=$H$73,$H$76&gt;'Anagrafica Progetto'!$H$80))</xm:f>
            <x14:dxf>
              <font>
                <color theme="0"/>
              </font>
              <fill>
                <patternFill>
                  <bgColor rgb="FFC00000"/>
                </patternFill>
              </fill>
            </x14:dxf>
          </x14:cfRule>
          <xm:sqref>H76:I76</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59"/>
  <dimension ref="B1:T293"/>
  <sheetViews>
    <sheetView showGridLines="0" topLeftCell="A7" zoomScaleNormal="100" workbookViewId="0">
      <selection activeCell="B21" sqref="B21:M21"/>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1288</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1515</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1520</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261.75" customHeight="1" x14ac:dyDescent="0.2">
      <c r="B21" s="148" t="s">
        <v>1686</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6</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t="s">
        <v>1331</v>
      </c>
      <c r="Q50" s="2" t="b">
        <f>ISBLANK('Linee Intervento'!E14)</f>
        <v>0</v>
      </c>
      <c r="R50" s="2" t="b">
        <f t="shared" si="1"/>
        <v>1</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44561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332812.40020413097</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1863780.3</v>
      </c>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410031.66600000003</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2606624.3662041314</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1600</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13</v>
      </c>
      <c r="L119" s="249"/>
      <c r="M119" s="250"/>
    </row>
    <row r="120" spans="2:17" ht="15" customHeight="1" x14ac:dyDescent="0.2">
      <c r="B120" s="240" t="s">
        <v>345</v>
      </c>
      <c r="C120" s="241"/>
      <c r="D120" s="241"/>
      <c r="E120" s="241"/>
      <c r="F120" s="241"/>
      <c r="G120" s="241"/>
      <c r="H120" s="241"/>
      <c r="I120" s="241"/>
      <c r="J120" s="241"/>
      <c r="K120" s="248">
        <v>23</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40</v>
      </c>
      <c r="K137" s="252"/>
      <c r="L137" s="248">
        <v>1842</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1572</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0</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500000</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1900000</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v>1900000</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2023</v>
      </c>
      <c r="C186" s="241"/>
      <c r="D186" s="256"/>
      <c r="E186" s="259">
        <v>1900000</v>
      </c>
      <c r="F186" s="259"/>
      <c r="G186" s="259"/>
      <c r="H186" s="259"/>
      <c r="I186" s="259"/>
      <c r="J186" s="259"/>
      <c r="K186" s="259"/>
      <c r="L186" s="259"/>
      <c r="M186" s="259"/>
    </row>
    <row r="187" spans="2:18" ht="15" customHeight="1" x14ac:dyDescent="0.2">
      <c r="B187" s="240" t="s">
        <v>387</v>
      </c>
      <c r="C187" s="241"/>
      <c r="D187" s="256"/>
      <c r="E187" s="259">
        <v>1900000</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H199" s="259"/>
      <c r="I199" s="259"/>
      <c r="J199" s="259"/>
      <c r="K199" s="259"/>
      <c r="L199" s="259"/>
      <c r="M199" s="259"/>
      <c r="Q199" s="2" t="b">
        <f>IF(AND('Anagrafica Progetto'!$Q$84=2,'Anagrafica Progetto'!$Q$89),FALSE,TRUE)</f>
        <v>1</v>
      </c>
    </row>
    <row r="200" spans="2:18" ht="15" customHeight="1" x14ac:dyDescent="0.2">
      <c r="B200" s="240">
        <v>2015</v>
      </c>
      <c r="C200" s="241"/>
      <c r="D200" s="256"/>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3</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t="s">
        <v>1331</v>
      </c>
      <c r="Q258" s="2" t="b">
        <f>ISBLANK(Obiettivi!#REF!)</f>
        <v>0</v>
      </c>
      <c r="R258" s="2" t="b">
        <f t="shared" si="6"/>
        <v>1</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WVABbjHyrHFwg3/iIQHx7K595I8=" saltValue="GyJLz/Cs6cFMsIggwZ3F1A==" spinCount="100000" sheet="1" objects="1" scenarios="1"/>
  <mergeCells count="45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187:G187"/>
    <mergeCell ref="H208:J208"/>
    <mergeCell ref="K208:M208"/>
    <mergeCell ref="B210:M210"/>
    <mergeCell ref="B213:M213"/>
    <mergeCell ref="B206:D206"/>
    <mergeCell ref="E184:G184"/>
    <mergeCell ref="H206:J206"/>
    <mergeCell ref="K206:M206"/>
    <mergeCell ref="B207:D207"/>
    <mergeCell ref="E185:G185"/>
    <mergeCell ref="H207:J207"/>
    <mergeCell ref="K207:M207"/>
    <mergeCell ref="B186:D186"/>
    <mergeCell ref="H186:J186"/>
    <mergeCell ref="K186:M186"/>
    <mergeCell ref="B204:D204"/>
    <mergeCell ref="H204:J204"/>
    <mergeCell ref="K204:M204"/>
    <mergeCell ref="B205:D205"/>
    <mergeCell ref="B195:D195"/>
    <mergeCell ref="E195:G195"/>
    <mergeCell ref="H195:J195"/>
    <mergeCell ref="H205:J205"/>
    <mergeCell ref="K205:M205"/>
    <mergeCell ref="B202:D202"/>
    <mergeCell ref="E180:G180"/>
    <mergeCell ref="H202:J202"/>
    <mergeCell ref="K202:M202"/>
    <mergeCell ref="B203:D203"/>
    <mergeCell ref="E181:G181"/>
    <mergeCell ref="H203:J203"/>
    <mergeCell ref="K203:M203"/>
    <mergeCell ref="B200:D200"/>
    <mergeCell ref="H184:J184"/>
    <mergeCell ref="K184:M184"/>
    <mergeCell ref="B181:D181"/>
    <mergeCell ref="H181:J181"/>
    <mergeCell ref="K181:M181"/>
    <mergeCell ref="B182:D182"/>
    <mergeCell ref="H182:J182"/>
    <mergeCell ref="K182:M182"/>
    <mergeCell ref="H200:J200"/>
    <mergeCell ref="K200:M200"/>
    <mergeCell ref="B201:D201"/>
    <mergeCell ref="K194:M194"/>
    <mergeCell ref="B183:D183"/>
    <mergeCell ref="H183:J183"/>
    <mergeCell ref="K183:M183"/>
    <mergeCell ref="B184:D184"/>
    <mergeCell ref="E182:G182"/>
    <mergeCell ref="B194:D194"/>
    <mergeCell ref="E194:G194"/>
    <mergeCell ref="H194:J194"/>
    <mergeCell ref="E183:G183"/>
    <mergeCell ref="H201:J201"/>
    <mergeCell ref="K201:M201"/>
    <mergeCell ref="B198:D198"/>
    <mergeCell ref="E198:G198"/>
    <mergeCell ref="H198:J198"/>
    <mergeCell ref="K198:M198"/>
    <mergeCell ref="B199:D199"/>
    <mergeCell ref="K193:M193"/>
    <mergeCell ref="B185:D185"/>
    <mergeCell ref="H185:J185"/>
    <mergeCell ref="K185:M185"/>
    <mergeCell ref="B187:D187"/>
    <mergeCell ref="E186:G186"/>
    <mergeCell ref="H187:J187"/>
    <mergeCell ref="K187:M187"/>
    <mergeCell ref="K195:M195"/>
    <mergeCell ref="B189:M189"/>
    <mergeCell ref="B192:M192"/>
    <mergeCell ref="B193:D193"/>
    <mergeCell ref="E193:G193"/>
    <mergeCell ref="H193:J193"/>
    <mergeCell ref="H199:J199"/>
    <mergeCell ref="K199:M199"/>
    <mergeCell ref="B196:D196"/>
    <mergeCell ref="E196:G196"/>
    <mergeCell ref="H196:J196"/>
    <mergeCell ref="K196:M196"/>
    <mergeCell ref="B197:D197"/>
    <mergeCell ref="E197:G197"/>
    <mergeCell ref="H197:J197"/>
    <mergeCell ref="K197:M197"/>
    <mergeCell ref="B179:D179"/>
    <mergeCell ref="H179:J179"/>
    <mergeCell ref="K179:M179"/>
    <mergeCell ref="B180:D180"/>
    <mergeCell ref="H180:J180"/>
    <mergeCell ref="K180:M180"/>
    <mergeCell ref="B177:D177"/>
    <mergeCell ref="H177:J177"/>
    <mergeCell ref="K177:M177"/>
    <mergeCell ref="B178:D178"/>
    <mergeCell ref="H178:J178"/>
    <mergeCell ref="K178:M178"/>
    <mergeCell ref="E177:G177"/>
    <mergeCell ref="E178:G178"/>
    <mergeCell ref="E179:G179"/>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587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587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CDB9A8D7-8161-4E3C-9D84-601E68C8459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4666DFBF-C43E-4795-AA99-7F7960EF6EE7}">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0"/>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1289</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1516</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1520</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248.25" customHeight="1" x14ac:dyDescent="0.2">
      <c r="B21" s="148" t="s">
        <v>1687</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6</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t="s">
        <v>1331</v>
      </c>
      <c r="Q50" s="2" t="b">
        <f>ISBLANK('Linee Intervento'!E14)</f>
        <v>0</v>
      </c>
      <c r="R50" s="2" t="b">
        <f t="shared" si="1"/>
        <v>1</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44561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50444.622803595434</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282494.565</v>
      </c>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62148.804300000003</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395087.99210359546</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1599</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2</v>
      </c>
      <c r="L118" s="249"/>
      <c r="M118" s="250"/>
    </row>
    <row r="119" spans="2:17" ht="15" customHeight="1" x14ac:dyDescent="0.2">
      <c r="B119" s="240" t="s">
        <v>344</v>
      </c>
      <c r="C119" s="241"/>
      <c r="D119" s="241"/>
      <c r="E119" s="241"/>
      <c r="F119" s="241"/>
      <c r="G119" s="241"/>
      <c r="H119" s="241"/>
      <c r="I119" s="241"/>
      <c r="J119" s="241"/>
      <c r="K119" s="248">
        <v>4</v>
      </c>
      <c r="L119" s="249"/>
      <c r="M119" s="250"/>
    </row>
    <row r="120" spans="2:17" ht="15" customHeight="1" x14ac:dyDescent="0.2">
      <c r="B120" s="240" t="s">
        <v>345</v>
      </c>
      <c r="C120" s="241"/>
      <c r="D120" s="241"/>
      <c r="E120" s="241"/>
      <c r="F120" s="241"/>
      <c r="G120" s="241"/>
      <c r="H120" s="241"/>
      <c r="I120" s="241"/>
      <c r="J120" s="241"/>
      <c r="K120" s="248">
        <v>5</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11</v>
      </c>
      <c r="K137" s="252"/>
      <c r="L137" s="248">
        <v>279</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1575</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0</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300000</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800000</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v>800000</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2023</v>
      </c>
      <c r="C186" s="241"/>
      <c r="D186" s="256"/>
      <c r="E186" s="259">
        <v>800000</v>
      </c>
      <c r="F186" s="259"/>
      <c r="G186" s="259"/>
      <c r="H186" s="259"/>
      <c r="I186" s="259"/>
      <c r="J186" s="259"/>
      <c r="K186" s="259"/>
      <c r="L186" s="259"/>
      <c r="M186" s="259"/>
    </row>
    <row r="187" spans="2:18" ht="15" customHeight="1" x14ac:dyDescent="0.2">
      <c r="B187" s="240" t="s">
        <v>387</v>
      </c>
      <c r="C187" s="241"/>
      <c r="D187" s="256"/>
      <c r="E187" s="259">
        <v>800000</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3</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t="s">
        <v>1331</v>
      </c>
      <c r="Q258" s="2" t="b">
        <f>ISBLANK(Obiettivi!#REF!)</f>
        <v>0</v>
      </c>
      <c r="R258" s="2" t="b">
        <f t="shared" si="6"/>
        <v>1</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ysMKZ3hFUeeUuI3Am4bfonfPACg=" saltValue="7nRoBfKg+K2SoPKjZMkfoA=="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689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689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3C61206D-6E23-4609-8363-68059C57509B}">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49E32A0-9C0D-48D6-BF06-383224FA9839}">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
  <dimension ref="B1:Q141"/>
  <sheetViews>
    <sheetView showGridLines="0" topLeftCell="A79" workbookViewId="0">
      <selection activeCell="C98" sqref="C98:M98"/>
    </sheetView>
  </sheetViews>
  <sheetFormatPr defaultColWidth="9.140625" defaultRowHeight="15" customHeight="1" x14ac:dyDescent="0.2"/>
  <cols>
    <col min="1" max="1" width="1.42578125" style="2" customWidth="1"/>
    <col min="2" max="13" width="8.140625" style="2" customWidth="1"/>
    <col min="14" max="16" width="9.140625" style="2"/>
    <col min="17" max="17" width="10.85546875" style="2" customWidth="1"/>
    <col min="18" max="18" width="9.140625" style="2"/>
    <col min="19" max="19" width="10" style="2" bestFit="1" customWidth="1"/>
    <col min="20" max="16384" width="9.140625" style="2"/>
  </cols>
  <sheetData>
    <row r="1" spans="2:17" ht="7.5" customHeight="1" x14ac:dyDescent="0.2"/>
    <row r="2" spans="2:17" ht="15" customHeight="1" x14ac:dyDescent="0.2">
      <c r="G2" s="3" t="s">
        <v>13</v>
      </c>
      <c r="I2" s="67"/>
      <c r="M2" s="68"/>
    </row>
    <row r="4" spans="2:17" ht="15" customHeight="1" x14ac:dyDescent="0.2">
      <c r="B4" s="110" t="s">
        <v>1233</v>
      </c>
      <c r="C4" s="111"/>
      <c r="D4" s="111"/>
      <c r="E4" s="111"/>
      <c r="F4" s="111"/>
      <c r="G4" s="111"/>
      <c r="H4" s="111"/>
      <c r="I4" s="111"/>
      <c r="J4" s="111"/>
      <c r="K4" s="111"/>
      <c r="L4" s="111"/>
      <c r="M4" s="112"/>
    </row>
    <row r="6" spans="2:17" ht="15" customHeight="1" x14ac:dyDescent="0.2">
      <c r="B6" s="82" t="s">
        <v>1244</v>
      </c>
      <c r="C6" s="83"/>
      <c r="D6" s="83"/>
      <c r="E6" s="83"/>
      <c r="F6" s="83"/>
      <c r="G6" s="83"/>
      <c r="H6" s="83"/>
      <c r="I6" s="83"/>
      <c r="J6" s="83"/>
      <c r="K6" s="83"/>
      <c r="L6" s="83"/>
      <c r="M6" s="84"/>
    </row>
    <row r="7" spans="2:17" ht="15" customHeight="1" x14ac:dyDescent="0.2">
      <c r="B7" s="148" t="s">
        <v>1479</v>
      </c>
      <c r="C7" s="148"/>
      <c r="D7" s="148"/>
      <c r="E7" s="148"/>
      <c r="F7" s="148"/>
      <c r="G7" s="148"/>
      <c r="H7" s="148"/>
      <c r="I7" s="148"/>
      <c r="J7" s="148"/>
      <c r="K7" s="148"/>
      <c r="L7" s="148"/>
      <c r="M7" s="148"/>
    </row>
    <row r="10" spans="2:17" ht="15" customHeight="1" x14ac:dyDescent="0.2">
      <c r="B10" s="82" t="s">
        <v>251</v>
      </c>
      <c r="C10" s="83"/>
      <c r="D10" s="83"/>
      <c r="E10" s="83"/>
      <c r="F10" s="83"/>
      <c r="G10" s="83"/>
      <c r="H10" s="83"/>
      <c r="I10" s="83"/>
      <c r="J10" s="83"/>
      <c r="K10" s="83"/>
      <c r="L10" s="83"/>
      <c r="M10" s="84"/>
    </row>
    <row r="11" spans="2:17" ht="37.5" customHeight="1" x14ac:dyDescent="0.2">
      <c r="B11" s="148" t="s">
        <v>1480</v>
      </c>
      <c r="C11" s="148"/>
      <c r="D11" s="148"/>
      <c r="E11" s="148"/>
      <c r="F11" s="148"/>
      <c r="G11" s="148"/>
      <c r="H11" s="148"/>
      <c r="I11" s="148"/>
      <c r="J11" s="148"/>
      <c r="K11" s="148"/>
      <c r="L11" s="148"/>
      <c r="M11" s="148"/>
    </row>
    <row r="14" spans="2:17" ht="15" customHeight="1" x14ac:dyDescent="0.2">
      <c r="B14" s="82" t="s">
        <v>15</v>
      </c>
      <c r="C14" s="83"/>
      <c r="D14" s="83"/>
      <c r="E14" s="83"/>
      <c r="F14" s="83"/>
      <c r="G14" s="83"/>
      <c r="H14" s="83"/>
      <c r="I14" s="83"/>
      <c r="J14" s="83"/>
      <c r="K14" s="83"/>
      <c r="L14" s="83"/>
      <c r="M14" s="84"/>
    </row>
    <row r="15" spans="2:17" ht="15" customHeight="1" x14ac:dyDescent="0.2">
      <c r="B15" s="4"/>
      <c r="C15" s="149" t="s">
        <v>16</v>
      </c>
      <c r="D15" s="150"/>
      <c r="E15" s="150"/>
      <c r="F15" s="150"/>
      <c r="G15" s="150"/>
      <c r="H15" s="150"/>
      <c r="I15" s="150"/>
      <c r="J15" s="150"/>
      <c r="K15" s="150"/>
      <c r="L15" s="150"/>
      <c r="M15" s="151"/>
      <c r="Q15" s="2">
        <v>1</v>
      </c>
    </row>
    <row r="16" spans="2:17" ht="15" customHeight="1" x14ac:dyDescent="0.2">
      <c r="B16" s="4"/>
      <c r="C16" s="149" t="s">
        <v>1245</v>
      </c>
      <c r="D16" s="150"/>
      <c r="E16" s="150"/>
      <c r="F16" s="150"/>
      <c r="G16" s="150"/>
      <c r="H16" s="150"/>
      <c r="I16" s="150"/>
      <c r="J16" s="150"/>
      <c r="K16" s="150"/>
      <c r="L16" s="150"/>
      <c r="M16" s="151"/>
    </row>
    <row r="17" spans="2:17" ht="15" customHeight="1" x14ac:dyDescent="0.2">
      <c r="B17" s="4"/>
      <c r="C17" s="149" t="s">
        <v>17</v>
      </c>
      <c r="D17" s="150"/>
      <c r="E17" s="150"/>
      <c r="F17" s="150"/>
      <c r="G17" s="150"/>
      <c r="H17" s="150"/>
      <c r="I17" s="150"/>
      <c r="J17" s="150"/>
      <c r="K17" s="150"/>
      <c r="L17" s="150"/>
      <c r="M17" s="151"/>
    </row>
    <row r="18" spans="2:17" ht="15" customHeight="1" x14ac:dyDescent="0.2">
      <c r="B18" s="4"/>
      <c r="C18" s="149" t="s">
        <v>18</v>
      </c>
      <c r="D18" s="150"/>
      <c r="E18" s="150"/>
      <c r="F18" s="150"/>
      <c r="G18" s="150"/>
      <c r="H18" s="150"/>
      <c r="I18" s="150"/>
      <c r="J18" s="150"/>
      <c r="K18" s="150"/>
      <c r="L18" s="150"/>
      <c r="M18" s="151"/>
    </row>
    <row r="21" spans="2:17" ht="15" customHeight="1" x14ac:dyDescent="0.2">
      <c r="B21" s="82" t="s">
        <v>23</v>
      </c>
      <c r="C21" s="83"/>
      <c r="D21" s="83"/>
      <c r="E21" s="83"/>
      <c r="F21" s="83"/>
      <c r="G21" s="83"/>
      <c r="H21" s="83"/>
      <c r="I21" s="83"/>
      <c r="J21" s="83"/>
      <c r="K21" s="83"/>
      <c r="L21" s="83"/>
      <c r="M21" s="84"/>
    </row>
    <row r="22" spans="2:17" ht="52.5" customHeight="1" x14ac:dyDescent="0.2">
      <c r="B22" s="48"/>
      <c r="C22" s="145" t="s">
        <v>1315</v>
      </c>
      <c r="D22" s="146"/>
      <c r="E22" s="146"/>
      <c r="F22" s="146"/>
      <c r="G22" s="146"/>
      <c r="H22" s="146"/>
      <c r="I22" s="146"/>
      <c r="J22" s="146"/>
      <c r="K22" s="146"/>
      <c r="L22" s="146"/>
      <c r="M22" s="147"/>
      <c r="Q22" s="2">
        <f>IFERROR(MATCH("X",$B$22:$B$42),0)</f>
        <v>7</v>
      </c>
    </row>
    <row r="23" spans="2:17" ht="71.25" customHeight="1" x14ac:dyDescent="0.2">
      <c r="B23" s="48"/>
      <c r="C23" s="145" t="s">
        <v>1316</v>
      </c>
      <c r="D23" s="146"/>
      <c r="E23" s="146"/>
      <c r="F23" s="146"/>
      <c r="G23" s="146"/>
      <c r="H23" s="146"/>
      <c r="I23" s="146"/>
      <c r="J23" s="146"/>
      <c r="K23" s="146"/>
      <c r="L23" s="146"/>
      <c r="M23" s="147"/>
    </row>
    <row r="24" spans="2:17" ht="52.5" customHeight="1" x14ac:dyDescent="0.2">
      <c r="B24" s="48"/>
      <c r="C24" s="145" t="s">
        <v>1317</v>
      </c>
      <c r="D24" s="146"/>
      <c r="E24" s="146"/>
      <c r="F24" s="146"/>
      <c r="G24" s="146"/>
      <c r="H24" s="146"/>
      <c r="I24" s="146"/>
      <c r="J24" s="146"/>
      <c r="K24" s="146"/>
      <c r="L24" s="146"/>
      <c r="M24" s="147"/>
    </row>
    <row r="25" spans="2:17" ht="52.5" customHeight="1" x14ac:dyDescent="0.2">
      <c r="B25" s="48"/>
      <c r="C25" s="145" t="s">
        <v>1318</v>
      </c>
      <c r="D25" s="146"/>
      <c r="E25" s="146"/>
      <c r="F25" s="146"/>
      <c r="G25" s="146"/>
      <c r="H25" s="146"/>
      <c r="I25" s="146"/>
      <c r="J25" s="146"/>
      <c r="K25" s="146"/>
      <c r="L25" s="146"/>
      <c r="M25" s="147"/>
    </row>
    <row r="26" spans="2:17" ht="52.5" customHeight="1" x14ac:dyDescent="0.2">
      <c r="B26" s="48"/>
      <c r="C26" s="145" t="s">
        <v>1319</v>
      </c>
      <c r="D26" s="146"/>
      <c r="E26" s="146"/>
      <c r="F26" s="146"/>
      <c r="G26" s="146"/>
      <c r="H26" s="146"/>
      <c r="I26" s="146"/>
      <c r="J26" s="146"/>
      <c r="K26" s="146"/>
      <c r="L26" s="146"/>
      <c r="M26" s="147"/>
    </row>
    <row r="27" spans="2:17" ht="52.5" customHeight="1" x14ac:dyDescent="0.2">
      <c r="B27" s="48"/>
      <c r="C27" s="145" t="s">
        <v>1320</v>
      </c>
      <c r="D27" s="146"/>
      <c r="E27" s="146"/>
      <c r="F27" s="146"/>
      <c r="G27" s="146"/>
      <c r="H27" s="146"/>
      <c r="I27" s="146"/>
      <c r="J27" s="146"/>
      <c r="K27" s="146"/>
      <c r="L27" s="146"/>
      <c r="M27" s="147"/>
    </row>
    <row r="28" spans="2:17" ht="52.5" customHeight="1" x14ac:dyDescent="0.2">
      <c r="B28" s="48" t="s">
        <v>1331</v>
      </c>
      <c r="C28" s="145" t="s">
        <v>1321</v>
      </c>
      <c r="D28" s="146"/>
      <c r="E28" s="146"/>
      <c r="F28" s="146"/>
      <c r="G28" s="146"/>
      <c r="H28" s="146"/>
      <c r="I28" s="146"/>
      <c r="J28" s="146"/>
      <c r="K28" s="146"/>
      <c r="L28" s="146"/>
      <c r="M28" s="147"/>
    </row>
    <row r="29" spans="2:17" ht="52.5" customHeight="1" x14ac:dyDescent="0.2">
      <c r="B29" s="48"/>
      <c r="C29" s="145" t="s">
        <v>1322</v>
      </c>
      <c r="D29" s="146"/>
      <c r="E29" s="146"/>
      <c r="F29" s="146"/>
      <c r="G29" s="146"/>
      <c r="H29" s="146"/>
      <c r="I29" s="146"/>
      <c r="J29" s="146"/>
      <c r="K29" s="146"/>
      <c r="L29" s="146"/>
      <c r="M29" s="147"/>
    </row>
    <row r="30" spans="2:17" ht="52.5" customHeight="1" x14ac:dyDescent="0.2">
      <c r="B30" s="48"/>
      <c r="C30" s="145" t="s">
        <v>1323</v>
      </c>
      <c r="D30" s="146"/>
      <c r="E30" s="146"/>
      <c r="F30" s="146"/>
      <c r="G30" s="146"/>
      <c r="H30" s="146"/>
      <c r="I30" s="146"/>
      <c r="J30" s="146"/>
      <c r="K30" s="146"/>
      <c r="L30" s="146"/>
      <c r="M30" s="147"/>
    </row>
    <row r="31" spans="2:17" ht="52.5" customHeight="1" x14ac:dyDescent="0.2">
      <c r="B31" s="48"/>
      <c r="C31" s="145" t="s">
        <v>1324</v>
      </c>
      <c r="D31" s="146"/>
      <c r="E31" s="146"/>
      <c r="F31" s="146"/>
      <c r="G31" s="146"/>
      <c r="H31" s="146"/>
      <c r="I31" s="146"/>
      <c r="J31" s="146"/>
      <c r="K31" s="146"/>
      <c r="L31" s="146"/>
      <c r="M31" s="147"/>
    </row>
    <row r="32" spans="2:17" ht="52.5" customHeight="1" x14ac:dyDescent="0.2">
      <c r="B32" s="48"/>
      <c r="C32" s="145" t="s">
        <v>1325</v>
      </c>
      <c r="D32" s="146"/>
      <c r="E32" s="146"/>
      <c r="F32" s="146"/>
      <c r="G32" s="146"/>
      <c r="H32" s="146"/>
      <c r="I32" s="146"/>
      <c r="J32" s="146"/>
      <c r="K32" s="146"/>
      <c r="L32" s="146"/>
      <c r="M32" s="147"/>
    </row>
    <row r="33" spans="2:17" ht="52.5" customHeight="1" x14ac:dyDescent="0.2">
      <c r="B33" s="48"/>
      <c r="C33" s="145" t="s">
        <v>1326</v>
      </c>
      <c r="D33" s="146"/>
      <c r="E33" s="146"/>
      <c r="F33" s="146"/>
      <c r="G33" s="146"/>
      <c r="H33" s="146"/>
      <c r="I33" s="146"/>
      <c r="J33" s="146"/>
      <c r="K33" s="146"/>
      <c r="L33" s="146"/>
      <c r="M33" s="147"/>
    </row>
    <row r="34" spans="2:17" ht="52.5" customHeight="1" x14ac:dyDescent="0.2">
      <c r="B34" s="48"/>
      <c r="C34" s="145" t="s">
        <v>1327</v>
      </c>
      <c r="D34" s="146"/>
      <c r="E34" s="146"/>
      <c r="F34" s="146"/>
      <c r="G34" s="146"/>
      <c r="H34" s="146"/>
      <c r="I34" s="146"/>
      <c r="J34" s="146"/>
      <c r="K34" s="146"/>
      <c r="L34" s="146"/>
      <c r="M34" s="147"/>
    </row>
    <row r="35" spans="2:17" ht="52.5" customHeight="1" x14ac:dyDescent="0.2">
      <c r="B35" s="48"/>
      <c r="C35" s="145" t="s">
        <v>102</v>
      </c>
      <c r="D35" s="146"/>
      <c r="E35" s="146"/>
      <c r="F35" s="146"/>
      <c r="G35" s="146"/>
      <c r="H35" s="146"/>
      <c r="I35" s="146"/>
      <c r="J35" s="146"/>
      <c r="K35" s="146"/>
      <c r="L35" s="146"/>
      <c r="M35" s="147"/>
    </row>
    <row r="36" spans="2:17" ht="52.5" customHeight="1" x14ac:dyDescent="0.2">
      <c r="B36" s="48"/>
      <c r="C36" s="145" t="s">
        <v>19</v>
      </c>
      <c r="D36" s="146"/>
      <c r="E36" s="146"/>
      <c r="F36" s="146"/>
      <c r="G36" s="146"/>
      <c r="H36" s="146"/>
      <c r="I36" s="146"/>
      <c r="J36" s="146"/>
      <c r="K36" s="146"/>
      <c r="L36" s="146"/>
      <c r="M36" s="147"/>
    </row>
    <row r="37" spans="2:17" ht="52.5" customHeight="1" x14ac:dyDescent="0.2">
      <c r="B37" s="48"/>
      <c r="C37" s="145" t="s">
        <v>20</v>
      </c>
      <c r="D37" s="146"/>
      <c r="E37" s="146"/>
      <c r="F37" s="146"/>
      <c r="G37" s="146"/>
      <c r="H37" s="146"/>
      <c r="I37" s="146"/>
      <c r="J37" s="146"/>
      <c r="K37" s="146"/>
      <c r="L37" s="146"/>
      <c r="M37" s="147"/>
    </row>
    <row r="38" spans="2:17" ht="52.5" customHeight="1" x14ac:dyDescent="0.2">
      <c r="B38" s="48"/>
      <c r="C38" s="145" t="s">
        <v>21</v>
      </c>
      <c r="D38" s="146"/>
      <c r="E38" s="146"/>
      <c r="F38" s="146"/>
      <c r="G38" s="146"/>
      <c r="H38" s="146"/>
      <c r="I38" s="146"/>
      <c r="J38" s="146"/>
      <c r="K38" s="146"/>
      <c r="L38" s="146"/>
      <c r="M38" s="147"/>
    </row>
    <row r="39" spans="2:17" ht="52.5" customHeight="1" x14ac:dyDescent="0.2">
      <c r="B39" s="48"/>
      <c r="C39" s="145" t="s">
        <v>22</v>
      </c>
      <c r="D39" s="146"/>
      <c r="E39" s="146"/>
      <c r="F39" s="146"/>
      <c r="G39" s="146"/>
      <c r="H39" s="146"/>
      <c r="I39" s="146"/>
      <c r="J39" s="146"/>
      <c r="K39" s="146"/>
      <c r="L39" s="146"/>
      <c r="M39" s="147"/>
    </row>
    <row r="40" spans="2:17" ht="45" customHeight="1" x14ac:dyDescent="0.2">
      <c r="B40" s="48"/>
      <c r="C40" s="145" t="s">
        <v>1328</v>
      </c>
      <c r="D40" s="146"/>
      <c r="E40" s="146"/>
      <c r="F40" s="146"/>
      <c r="G40" s="146"/>
      <c r="H40" s="146"/>
      <c r="I40" s="146"/>
      <c r="J40" s="146"/>
      <c r="K40" s="146"/>
      <c r="L40" s="146"/>
      <c r="M40" s="147"/>
    </row>
    <row r="41" spans="2:17" ht="45" customHeight="1" x14ac:dyDescent="0.2">
      <c r="B41" s="48"/>
      <c r="C41" s="145" t="s">
        <v>1329</v>
      </c>
      <c r="D41" s="146"/>
      <c r="E41" s="146"/>
      <c r="F41" s="146"/>
      <c r="G41" s="146"/>
      <c r="H41" s="146"/>
      <c r="I41" s="146"/>
      <c r="J41" s="146"/>
      <c r="K41" s="146"/>
      <c r="L41" s="146"/>
      <c r="M41" s="147"/>
    </row>
    <row r="42" spans="2:17" ht="45" customHeight="1" x14ac:dyDescent="0.2">
      <c r="B42" s="48"/>
      <c r="C42" s="145" t="s">
        <v>1330</v>
      </c>
      <c r="D42" s="146"/>
      <c r="E42" s="146"/>
      <c r="F42" s="146"/>
      <c r="G42" s="146"/>
      <c r="H42" s="146"/>
      <c r="I42" s="146"/>
      <c r="J42" s="146"/>
      <c r="K42" s="146"/>
      <c r="L42" s="146"/>
      <c r="M42" s="147"/>
    </row>
    <row r="45" spans="2:17" ht="15" customHeight="1" x14ac:dyDescent="0.2">
      <c r="B45" s="82" t="s">
        <v>252</v>
      </c>
      <c r="C45" s="83"/>
      <c r="D45" s="83"/>
      <c r="E45" s="83"/>
      <c r="F45" s="83"/>
      <c r="G45" s="83"/>
      <c r="H45" s="83"/>
      <c r="I45" s="83"/>
      <c r="J45" s="83"/>
      <c r="K45" s="83"/>
      <c r="L45" s="83"/>
      <c r="M45" s="84"/>
    </row>
    <row r="46" spans="2:17" ht="15" customHeight="1" x14ac:dyDescent="0.2">
      <c r="B46" s="5"/>
      <c r="C46" s="149" t="s">
        <v>24</v>
      </c>
      <c r="D46" s="150"/>
      <c r="E46" s="150"/>
      <c r="F46" s="150"/>
      <c r="G46" s="150"/>
      <c r="H46" s="150"/>
      <c r="I46" s="150"/>
      <c r="J46" s="150"/>
      <c r="K46" s="150"/>
      <c r="L46" s="150"/>
      <c r="M46" s="151"/>
      <c r="Q46" s="2">
        <v>1</v>
      </c>
    </row>
    <row r="47" spans="2:17" ht="15" customHeight="1" x14ac:dyDescent="0.2">
      <c r="B47" s="5"/>
      <c r="C47" s="149" t="s">
        <v>25</v>
      </c>
      <c r="D47" s="150"/>
      <c r="E47" s="150"/>
      <c r="F47" s="150"/>
      <c r="G47" s="150"/>
      <c r="H47" s="150"/>
      <c r="I47" s="150"/>
      <c r="J47" s="150"/>
      <c r="K47" s="150"/>
      <c r="L47" s="150"/>
      <c r="M47" s="151"/>
    </row>
    <row r="49" spans="2:17" ht="15" customHeight="1" x14ac:dyDescent="0.2">
      <c r="B49" s="152" t="s">
        <v>26</v>
      </c>
      <c r="C49" s="153"/>
      <c r="D49" s="153"/>
      <c r="E49" s="153"/>
      <c r="F49" s="153"/>
      <c r="G49" s="153"/>
      <c r="H49" s="153"/>
      <c r="I49" s="153"/>
      <c r="J49" s="153"/>
      <c r="K49" s="153"/>
      <c r="L49" s="153"/>
      <c r="M49" s="154"/>
    </row>
    <row r="50" spans="2:17" ht="15" customHeight="1" x14ac:dyDescent="0.2">
      <c r="B50" s="155"/>
      <c r="C50" s="156"/>
      <c r="D50" s="156"/>
      <c r="E50" s="156"/>
      <c r="F50" s="156"/>
      <c r="G50" s="156"/>
      <c r="H50" s="156"/>
      <c r="I50" s="156"/>
      <c r="J50" s="156"/>
      <c r="K50" s="156"/>
      <c r="L50" s="156"/>
      <c r="M50" s="157"/>
    </row>
    <row r="51" spans="2:17" ht="15" customHeight="1" x14ac:dyDescent="0.2">
      <c r="B51" s="158"/>
      <c r="C51" s="159"/>
      <c r="D51" s="159"/>
      <c r="E51" s="159"/>
      <c r="F51" s="159"/>
      <c r="G51" s="159"/>
      <c r="H51" s="159"/>
      <c r="I51" s="159"/>
      <c r="J51" s="159"/>
      <c r="K51" s="159"/>
      <c r="L51" s="159"/>
      <c r="M51" s="160"/>
    </row>
    <row r="54" spans="2:17" ht="15" customHeight="1" x14ac:dyDescent="0.2">
      <c r="B54" s="82" t="s">
        <v>460</v>
      </c>
      <c r="C54" s="83"/>
      <c r="D54" s="83"/>
      <c r="E54" s="83"/>
      <c r="F54" s="83"/>
      <c r="G54" s="83"/>
      <c r="H54" s="83"/>
      <c r="I54" s="83"/>
      <c r="J54" s="83"/>
      <c r="K54" s="83"/>
      <c r="L54" s="83"/>
      <c r="M54" s="84"/>
    </row>
    <row r="55" spans="2:17" ht="15" customHeight="1" x14ac:dyDescent="0.2">
      <c r="B55" s="5"/>
      <c r="C55" s="149" t="s">
        <v>27</v>
      </c>
      <c r="D55" s="150"/>
      <c r="E55" s="150"/>
      <c r="F55" s="150"/>
      <c r="G55" s="150"/>
      <c r="H55" s="150"/>
      <c r="I55" s="150"/>
      <c r="J55" s="150"/>
      <c r="K55" s="150"/>
      <c r="L55" s="150"/>
      <c r="M55" s="151"/>
      <c r="Q55" s="2">
        <v>1</v>
      </c>
    </row>
    <row r="56" spans="2:17" ht="15" customHeight="1" x14ac:dyDescent="0.2">
      <c r="B56" s="5"/>
      <c r="C56" s="149" t="s">
        <v>28</v>
      </c>
      <c r="D56" s="150"/>
      <c r="E56" s="150"/>
      <c r="F56" s="150"/>
      <c r="G56" s="150"/>
      <c r="H56" s="150"/>
      <c r="I56" s="150"/>
      <c r="J56" s="150"/>
      <c r="K56" s="150"/>
      <c r="L56" s="150"/>
      <c r="M56" s="151"/>
    </row>
    <row r="58" spans="2:17" ht="15" customHeight="1" x14ac:dyDescent="0.2">
      <c r="B58" s="161" t="s">
        <v>253</v>
      </c>
      <c r="C58" s="161"/>
      <c r="D58" s="161"/>
      <c r="E58" s="161"/>
      <c r="F58" s="161"/>
      <c r="G58" s="161"/>
      <c r="H58" s="161"/>
      <c r="I58" s="161"/>
      <c r="J58" s="161"/>
      <c r="K58" s="161"/>
      <c r="L58" s="161"/>
      <c r="M58" s="161"/>
    </row>
    <row r="61" spans="2:17" ht="15" customHeight="1" x14ac:dyDescent="0.2">
      <c r="B61" s="164" t="s">
        <v>254</v>
      </c>
      <c r="C61" s="165"/>
      <c r="D61" s="165"/>
      <c r="H61" s="162">
        <f>'Quadro finanziario'!K30</f>
        <v>49050581.090476185</v>
      </c>
      <c r="I61" s="162"/>
    </row>
    <row r="64" spans="2:17" ht="15" customHeight="1" x14ac:dyDescent="0.2">
      <c r="B64" s="82" t="s">
        <v>29</v>
      </c>
      <c r="C64" s="83"/>
      <c r="D64" s="83"/>
      <c r="E64" s="83"/>
      <c r="F64" s="83"/>
      <c r="G64" s="83"/>
      <c r="H64" s="83"/>
      <c r="I64" s="83"/>
      <c r="J64" s="83"/>
      <c r="K64" s="83"/>
      <c r="L64" s="83"/>
      <c r="M64" s="84"/>
    </row>
    <row r="65" spans="2:17" ht="15" customHeight="1" x14ac:dyDescent="0.2">
      <c r="B65" s="5"/>
      <c r="C65" s="149" t="s">
        <v>27</v>
      </c>
      <c r="D65" s="150"/>
      <c r="E65" s="150"/>
      <c r="F65" s="150"/>
      <c r="G65" s="150"/>
      <c r="H65" s="150"/>
      <c r="I65" s="150"/>
      <c r="J65" s="150"/>
      <c r="K65" s="150"/>
      <c r="L65" s="150"/>
      <c r="M65" s="151"/>
      <c r="Q65" s="2">
        <v>2</v>
      </c>
    </row>
    <row r="66" spans="2:17" ht="15" customHeight="1" x14ac:dyDescent="0.2">
      <c r="B66" s="5"/>
      <c r="C66" s="149" t="s">
        <v>28</v>
      </c>
      <c r="D66" s="150"/>
      <c r="E66" s="150"/>
      <c r="F66" s="150"/>
      <c r="G66" s="150"/>
      <c r="H66" s="150"/>
      <c r="I66" s="150"/>
      <c r="J66" s="150"/>
      <c r="K66" s="150"/>
      <c r="L66" s="150"/>
      <c r="M66" s="151"/>
    </row>
    <row r="69" spans="2:17" ht="15" customHeight="1" x14ac:dyDescent="0.2">
      <c r="B69" s="82" t="s">
        <v>30</v>
      </c>
      <c r="C69" s="83"/>
      <c r="D69" s="84"/>
      <c r="H69" s="163"/>
      <c r="I69" s="163"/>
    </row>
    <row r="71" spans="2:17" ht="15" customHeight="1" x14ac:dyDescent="0.2">
      <c r="B71" s="161" t="s">
        <v>255</v>
      </c>
      <c r="C71" s="161"/>
      <c r="D71" s="161"/>
      <c r="E71" s="161"/>
      <c r="F71" s="161"/>
      <c r="G71" s="161"/>
      <c r="H71" s="161"/>
      <c r="I71" s="161"/>
      <c r="J71" s="161"/>
      <c r="K71" s="161"/>
      <c r="L71" s="161"/>
      <c r="M71" s="161"/>
    </row>
    <row r="74" spans="2:17" ht="15" customHeight="1" x14ac:dyDescent="0.2">
      <c r="B74" s="82" t="s">
        <v>31</v>
      </c>
      <c r="C74" s="83"/>
      <c r="D74" s="84"/>
      <c r="F74" s="167"/>
      <c r="G74" s="168"/>
      <c r="H74" s="168"/>
      <c r="I74" s="168"/>
      <c r="J74" s="168"/>
      <c r="K74" s="168"/>
      <c r="L74" s="168"/>
      <c r="M74" s="169"/>
    </row>
    <row r="77" spans="2:17" ht="15" customHeight="1" x14ac:dyDescent="0.2">
      <c r="B77" s="170" t="s">
        <v>256</v>
      </c>
      <c r="C77" s="170"/>
      <c r="D77" s="170"/>
      <c r="E77" s="170"/>
      <c r="F77" s="170"/>
      <c r="H77" s="171">
        <v>42644</v>
      </c>
      <c r="I77" s="171"/>
    </row>
    <row r="80" spans="2:17" ht="15" customHeight="1" x14ac:dyDescent="0.2">
      <c r="B80" s="170" t="s">
        <v>257</v>
      </c>
      <c r="C80" s="170"/>
      <c r="D80" s="170"/>
      <c r="E80" s="170"/>
      <c r="F80" s="170"/>
      <c r="H80" s="171">
        <v>45291</v>
      </c>
      <c r="I80" s="171"/>
    </row>
    <row r="82" spans="2:17" ht="15" customHeight="1" x14ac:dyDescent="0.2">
      <c r="I82" s="6"/>
    </row>
    <row r="83" spans="2:17" ht="15" customHeight="1" x14ac:dyDescent="0.2">
      <c r="B83" s="82" t="s">
        <v>32</v>
      </c>
      <c r="C83" s="83"/>
      <c r="D83" s="83"/>
      <c r="E83" s="83"/>
      <c r="F83" s="83"/>
      <c r="G83" s="83"/>
      <c r="H83" s="83"/>
      <c r="I83" s="83"/>
      <c r="J83" s="83"/>
      <c r="K83" s="83"/>
      <c r="L83" s="83"/>
      <c r="M83" s="84"/>
    </row>
    <row r="84" spans="2:17" ht="15" customHeight="1" x14ac:dyDescent="0.2">
      <c r="B84" s="5"/>
      <c r="C84" s="149" t="s">
        <v>27</v>
      </c>
      <c r="D84" s="150"/>
      <c r="E84" s="150"/>
      <c r="F84" s="150"/>
      <c r="G84" s="150"/>
      <c r="H84" s="150"/>
      <c r="I84" s="150"/>
      <c r="J84" s="150"/>
      <c r="K84" s="150"/>
      <c r="L84" s="150"/>
      <c r="M84" s="151"/>
      <c r="Q84" s="2">
        <v>1</v>
      </c>
    </row>
    <row r="85" spans="2:17" ht="15" customHeight="1" x14ac:dyDescent="0.2">
      <c r="B85" s="5"/>
      <c r="C85" s="149" t="s">
        <v>28</v>
      </c>
      <c r="D85" s="150"/>
      <c r="E85" s="150"/>
      <c r="F85" s="150"/>
      <c r="G85" s="150"/>
      <c r="H85" s="150"/>
      <c r="I85" s="150"/>
      <c r="J85" s="150"/>
      <c r="K85" s="150"/>
      <c r="L85" s="150"/>
      <c r="M85" s="151"/>
    </row>
    <row r="88" spans="2:17" ht="15" customHeight="1" x14ac:dyDescent="0.2">
      <c r="B88" s="82" t="s">
        <v>33</v>
      </c>
      <c r="C88" s="83"/>
      <c r="D88" s="83"/>
      <c r="E88" s="83"/>
      <c r="F88" s="83"/>
      <c r="G88" s="83"/>
      <c r="H88" s="83"/>
      <c r="I88" s="83"/>
      <c r="J88" s="83"/>
      <c r="K88" s="83"/>
      <c r="L88" s="83"/>
      <c r="M88" s="84"/>
    </row>
    <row r="89" spans="2:17" ht="15" customHeight="1" x14ac:dyDescent="0.2">
      <c r="B89" s="48"/>
      <c r="C89" s="149" t="s">
        <v>34</v>
      </c>
      <c r="D89" s="150"/>
      <c r="E89" s="150"/>
      <c r="F89" s="150"/>
      <c r="G89" s="150"/>
      <c r="H89" s="150"/>
      <c r="I89" s="150"/>
      <c r="J89" s="150"/>
      <c r="K89" s="150"/>
      <c r="L89" s="150"/>
      <c r="M89" s="151"/>
      <c r="Q89" s="2" t="b">
        <f>IF(B89="",FALSE,TRUE)</f>
        <v>0</v>
      </c>
    </row>
    <row r="90" spans="2:17" ht="15" customHeight="1" x14ac:dyDescent="0.2">
      <c r="B90" s="48"/>
      <c r="C90" s="149" t="s">
        <v>35</v>
      </c>
      <c r="D90" s="150"/>
      <c r="E90" s="150"/>
      <c r="F90" s="150"/>
      <c r="G90" s="150"/>
      <c r="H90" s="150"/>
      <c r="I90" s="150"/>
      <c r="J90" s="150"/>
      <c r="K90" s="150"/>
      <c r="L90" s="150"/>
      <c r="M90" s="151"/>
      <c r="Q90" s="2" t="b">
        <f>IF(B90="",FALSE,TRUE)</f>
        <v>0</v>
      </c>
    </row>
    <row r="91" spans="2:17" ht="15" customHeight="1" x14ac:dyDescent="0.2">
      <c r="B91" s="48"/>
      <c r="C91" s="149" t="s">
        <v>36</v>
      </c>
      <c r="D91" s="150"/>
      <c r="E91" s="150"/>
      <c r="F91" s="150"/>
      <c r="G91" s="150"/>
      <c r="H91" s="150"/>
      <c r="I91" s="150"/>
      <c r="J91" s="150"/>
      <c r="K91" s="150"/>
      <c r="L91" s="150"/>
      <c r="M91" s="151"/>
      <c r="Q91" s="2" t="b">
        <f>IF(B91="",FALSE,TRUE)</f>
        <v>0</v>
      </c>
    </row>
    <row r="94" spans="2:17" ht="15" customHeight="1" x14ac:dyDescent="0.2">
      <c r="B94" s="82" t="s">
        <v>258</v>
      </c>
      <c r="C94" s="83"/>
      <c r="D94" s="83"/>
      <c r="E94" s="83"/>
      <c r="F94" s="83"/>
      <c r="G94" s="83"/>
      <c r="H94" s="83"/>
      <c r="I94" s="83"/>
      <c r="J94" s="83"/>
      <c r="K94" s="83"/>
      <c r="L94" s="83"/>
      <c r="M94" s="84"/>
    </row>
    <row r="95" spans="2:17" ht="15" customHeight="1" x14ac:dyDescent="0.2">
      <c r="B95" s="48"/>
      <c r="C95" s="166" t="s">
        <v>37</v>
      </c>
      <c r="D95" s="166"/>
      <c r="E95" s="166"/>
      <c r="F95" s="166"/>
      <c r="G95" s="166"/>
      <c r="H95" s="166"/>
      <c r="I95" s="166"/>
      <c r="J95" s="166"/>
      <c r="K95" s="166"/>
      <c r="L95" s="166"/>
      <c r="M95" s="166"/>
      <c r="Q95" s="2" t="b">
        <f t="shared" ref="Q95:Q114" si="0">IF(B95="",FALSE,TRUE)</f>
        <v>0</v>
      </c>
    </row>
    <row r="96" spans="2:17" ht="15" customHeight="1" x14ac:dyDescent="0.2">
      <c r="B96" s="48"/>
      <c r="C96" s="166" t="s">
        <v>38</v>
      </c>
      <c r="D96" s="166"/>
      <c r="E96" s="166"/>
      <c r="F96" s="166"/>
      <c r="G96" s="166"/>
      <c r="H96" s="166"/>
      <c r="I96" s="166"/>
      <c r="J96" s="166"/>
      <c r="K96" s="166"/>
      <c r="L96" s="166"/>
      <c r="M96" s="166"/>
      <c r="Q96" s="2" t="b">
        <f t="shared" si="0"/>
        <v>0</v>
      </c>
    </row>
    <row r="97" spans="2:17" ht="15" customHeight="1" x14ac:dyDescent="0.2">
      <c r="B97" s="48"/>
      <c r="C97" s="166" t="s">
        <v>39</v>
      </c>
      <c r="D97" s="166"/>
      <c r="E97" s="166"/>
      <c r="F97" s="166"/>
      <c r="G97" s="166"/>
      <c r="H97" s="166"/>
      <c r="I97" s="166"/>
      <c r="J97" s="166"/>
      <c r="K97" s="166"/>
      <c r="L97" s="166"/>
      <c r="M97" s="166"/>
      <c r="Q97" s="2" t="b">
        <f t="shared" si="0"/>
        <v>0</v>
      </c>
    </row>
    <row r="98" spans="2:17" ht="15" customHeight="1" x14ac:dyDescent="0.2">
      <c r="B98" s="48"/>
      <c r="C98" s="166" t="s">
        <v>40</v>
      </c>
      <c r="D98" s="166"/>
      <c r="E98" s="166"/>
      <c r="F98" s="166"/>
      <c r="G98" s="166"/>
      <c r="H98" s="166"/>
      <c r="I98" s="166"/>
      <c r="J98" s="166"/>
      <c r="K98" s="166"/>
      <c r="L98" s="166"/>
      <c r="M98" s="166"/>
      <c r="Q98" s="2" t="b">
        <f t="shared" si="0"/>
        <v>0</v>
      </c>
    </row>
    <row r="99" spans="2:17" ht="15" customHeight="1" x14ac:dyDescent="0.2">
      <c r="B99" s="48"/>
      <c r="C99" s="166" t="s">
        <v>41</v>
      </c>
      <c r="D99" s="166"/>
      <c r="E99" s="166"/>
      <c r="F99" s="166"/>
      <c r="G99" s="166"/>
      <c r="H99" s="166"/>
      <c r="I99" s="166"/>
      <c r="J99" s="166"/>
      <c r="K99" s="166"/>
      <c r="L99" s="166"/>
      <c r="M99" s="166"/>
      <c r="Q99" s="2" t="b">
        <f t="shared" si="0"/>
        <v>0</v>
      </c>
    </row>
    <row r="100" spans="2:17" ht="15" customHeight="1" x14ac:dyDescent="0.2">
      <c r="B100" s="48"/>
      <c r="C100" s="166" t="s">
        <v>42</v>
      </c>
      <c r="D100" s="166"/>
      <c r="E100" s="166"/>
      <c r="F100" s="166"/>
      <c r="G100" s="166"/>
      <c r="H100" s="166"/>
      <c r="I100" s="166"/>
      <c r="J100" s="166"/>
      <c r="K100" s="166"/>
      <c r="L100" s="166"/>
      <c r="M100" s="166"/>
      <c r="Q100" s="2" t="b">
        <f t="shared" si="0"/>
        <v>0</v>
      </c>
    </row>
    <row r="101" spans="2:17" ht="15" customHeight="1" x14ac:dyDescent="0.2">
      <c r="B101" s="48"/>
      <c r="C101" s="166" t="s">
        <v>43</v>
      </c>
      <c r="D101" s="166"/>
      <c r="E101" s="166"/>
      <c r="F101" s="166"/>
      <c r="G101" s="166"/>
      <c r="H101" s="166"/>
      <c r="I101" s="166"/>
      <c r="J101" s="166"/>
      <c r="K101" s="166"/>
      <c r="L101" s="166"/>
      <c r="M101" s="166"/>
      <c r="Q101" s="2" t="b">
        <f t="shared" si="0"/>
        <v>0</v>
      </c>
    </row>
    <row r="102" spans="2:17" ht="15" customHeight="1" x14ac:dyDescent="0.2">
      <c r="B102" s="48"/>
      <c r="C102" s="166" t="s">
        <v>44</v>
      </c>
      <c r="D102" s="166"/>
      <c r="E102" s="166"/>
      <c r="F102" s="166"/>
      <c r="G102" s="166"/>
      <c r="H102" s="166"/>
      <c r="I102" s="166"/>
      <c r="J102" s="166"/>
      <c r="K102" s="166"/>
      <c r="L102" s="166"/>
      <c r="M102" s="166"/>
      <c r="Q102" s="2" t="b">
        <f t="shared" si="0"/>
        <v>0</v>
      </c>
    </row>
    <row r="103" spans="2:17" ht="15" customHeight="1" x14ac:dyDescent="0.2">
      <c r="B103" s="48"/>
      <c r="C103" s="166" t="s">
        <v>45</v>
      </c>
      <c r="D103" s="166"/>
      <c r="E103" s="166"/>
      <c r="F103" s="166"/>
      <c r="G103" s="166"/>
      <c r="H103" s="166"/>
      <c r="I103" s="166"/>
      <c r="J103" s="166"/>
      <c r="K103" s="166"/>
      <c r="L103" s="166"/>
      <c r="M103" s="166"/>
      <c r="Q103" s="2" t="b">
        <f t="shared" si="0"/>
        <v>0</v>
      </c>
    </row>
    <row r="104" spans="2:17" ht="15" customHeight="1" x14ac:dyDescent="0.2">
      <c r="B104" s="48"/>
      <c r="C104" s="166" t="s">
        <v>46</v>
      </c>
      <c r="D104" s="166"/>
      <c r="E104" s="166"/>
      <c r="F104" s="166"/>
      <c r="G104" s="166"/>
      <c r="H104" s="166"/>
      <c r="I104" s="166"/>
      <c r="J104" s="166"/>
      <c r="K104" s="166"/>
      <c r="L104" s="166"/>
      <c r="M104" s="166"/>
      <c r="Q104" s="2" t="b">
        <f t="shared" si="0"/>
        <v>0</v>
      </c>
    </row>
    <row r="105" spans="2:17" ht="15" customHeight="1" x14ac:dyDescent="0.2">
      <c r="B105" s="48"/>
      <c r="C105" s="166" t="s">
        <v>47</v>
      </c>
      <c r="D105" s="166"/>
      <c r="E105" s="166"/>
      <c r="F105" s="166"/>
      <c r="G105" s="166"/>
      <c r="H105" s="166"/>
      <c r="I105" s="166"/>
      <c r="J105" s="166"/>
      <c r="K105" s="166"/>
      <c r="L105" s="166"/>
      <c r="M105" s="166"/>
      <c r="Q105" s="2" t="b">
        <f t="shared" si="0"/>
        <v>0</v>
      </c>
    </row>
    <row r="106" spans="2:17" ht="15" customHeight="1" x14ac:dyDescent="0.2">
      <c r="B106" s="48"/>
      <c r="C106" s="166" t="s">
        <v>48</v>
      </c>
      <c r="D106" s="166"/>
      <c r="E106" s="166"/>
      <c r="F106" s="166"/>
      <c r="G106" s="166"/>
      <c r="H106" s="166"/>
      <c r="I106" s="166"/>
      <c r="J106" s="166"/>
      <c r="K106" s="166"/>
      <c r="L106" s="166"/>
      <c r="M106" s="166"/>
      <c r="Q106" s="2" t="b">
        <f t="shared" si="0"/>
        <v>0</v>
      </c>
    </row>
    <row r="107" spans="2:17" ht="15" customHeight="1" x14ac:dyDescent="0.2">
      <c r="B107" s="48"/>
      <c r="C107" s="166" t="s">
        <v>49</v>
      </c>
      <c r="D107" s="166"/>
      <c r="E107" s="166"/>
      <c r="F107" s="166"/>
      <c r="G107" s="166"/>
      <c r="H107" s="166"/>
      <c r="I107" s="166"/>
      <c r="J107" s="166"/>
      <c r="K107" s="166"/>
      <c r="L107" s="166"/>
      <c r="M107" s="166"/>
      <c r="Q107" s="2" t="b">
        <f t="shared" si="0"/>
        <v>0</v>
      </c>
    </row>
    <row r="108" spans="2:17" ht="15" customHeight="1" x14ac:dyDescent="0.2">
      <c r="B108" s="48"/>
      <c r="C108" s="166" t="s">
        <v>50</v>
      </c>
      <c r="D108" s="166"/>
      <c r="E108" s="166"/>
      <c r="F108" s="166"/>
      <c r="G108" s="166"/>
      <c r="H108" s="166"/>
      <c r="I108" s="166"/>
      <c r="J108" s="166"/>
      <c r="K108" s="166"/>
      <c r="L108" s="166"/>
      <c r="M108" s="166"/>
      <c r="Q108" s="2" t="b">
        <f t="shared" si="0"/>
        <v>0</v>
      </c>
    </row>
    <row r="109" spans="2:17" ht="15" customHeight="1" x14ac:dyDescent="0.2">
      <c r="B109" s="48"/>
      <c r="C109" s="166" t="s">
        <v>56</v>
      </c>
      <c r="D109" s="166"/>
      <c r="E109" s="166"/>
      <c r="F109" s="166"/>
      <c r="G109" s="166"/>
      <c r="H109" s="166"/>
      <c r="I109" s="166"/>
      <c r="J109" s="166"/>
      <c r="K109" s="166"/>
      <c r="L109" s="166"/>
      <c r="M109" s="166"/>
      <c r="Q109" s="2" t="b">
        <f t="shared" si="0"/>
        <v>0</v>
      </c>
    </row>
    <row r="110" spans="2:17" ht="15" customHeight="1" x14ac:dyDescent="0.2">
      <c r="B110" s="48"/>
      <c r="C110" s="149" t="s">
        <v>53</v>
      </c>
      <c r="D110" s="150"/>
      <c r="E110" s="150"/>
      <c r="F110" s="150"/>
      <c r="G110" s="150"/>
      <c r="H110" s="150"/>
      <c r="I110" s="150"/>
      <c r="J110" s="150"/>
      <c r="K110" s="150"/>
      <c r="L110" s="150"/>
      <c r="M110" s="151"/>
      <c r="Q110" s="2" t="b">
        <f t="shared" si="0"/>
        <v>0</v>
      </c>
    </row>
    <row r="111" spans="2:17" ht="15" customHeight="1" x14ac:dyDescent="0.2">
      <c r="B111" s="48"/>
      <c r="C111" s="149" t="s">
        <v>51</v>
      </c>
      <c r="D111" s="150"/>
      <c r="E111" s="150"/>
      <c r="F111" s="150"/>
      <c r="G111" s="150"/>
      <c r="H111" s="150"/>
      <c r="I111" s="150"/>
      <c r="J111" s="150"/>
      <c r="K111" s="150"/>
      <c r="L111" s="150"/>
      <c r="M111" s="151"/>
      <c r="Q111" s="2" t="b">
        <f t="shared" si="0"/>
        <v>0</v>
      </c>
    </row>
    <row r="112" spans="2:17" ht="15" customHeight="1" x14ac:dyDescent="0.2">
      <c r="B112" s="48"/>
      <c r="C112" s="166" t="s">
        <v>52</v>
      </c>
      <c r="D112" s="166"/>
      <c r="E112" s="166"/>
      <c r="F112" s="166"/>
      <c r="G112" s="166"/>
      <c r="H112" s="166"/>
      <c r="I112" s="166"/>
      <c r="J112" s="166"/>
      <c r="K112" s="166"/>
      <c r="L112" s="166"/>
      <c r="M112" s="166"/>
      <c r="Q112" s="2" t="b">
        <f t="shared" si="0"/>
        <v>0</v>
      </c>
    </row>
    <row r="113" spans="2:17" ht="15" customHeight="1" x14ac:dyDescent="0.2">
      <c r="B113" s="48"/>
      <c r="C113" s="166" t="s">
        <v>54</v>
      </c>
      <c r="D113" s="166"/>
      <c r="E113" s="166"/>
      <c r="F113" s="166"/>
      <c r="G113" s="166"/>
      <c r="H113" s="166"/>
      <c r="I113" s="166"/>
      <c r="J113" s="166"/>
      <c r="K113" s="166"/>
      <c r="L113" s="166"/>
      <c r="M113" s="166"/>
      <c r="Q113" s="2" t="b">
        <f t="shared" si="0"/>
        <v>0</v>
      </c>
    </row>
    <row r="114" spans="2:17" ht="15" customHeight="1" x14ac:dyDescent="0.2">
      <c r="B114" s="48"/>
      <c r="C114" s="166" t="s">
        <v>55</v>
      </c>
      <c r="D114" s="166"/>
      <c r="E114" s="166"/>
      <c r="F114" s="166"/>
      <c r="G114" s="166"/>
      <c r="H114" s="166"/>
      <c r="I114" s="166"/>
      <c r="J114" s="166"/>
      <c r="K114" s="166"/>
      <c r="L114" s="166"/>
      <c r="M114" s="166"/>
      <c r="Q114" s="2" t="b">
        <f t="shared" si="0"/>
        <v>0</v>
      </c>
    </row>
    <row r="117" spans="2:17" ht="15" customHeight="1" x14ac:dyDescent="0.2">
      <c r="B117" s="82" t="s">
        <v>57</v>
      </c>
      <c r="C117" s="83"/>
      <c r="D117" s="83"/>
      <c r="E117" s="83"/>
      <c r="F117" s="83"/>
      <c r="G117" s="83"/>
      <c r="H117" s="83"/>
      <c r="I117" s="83"/>
      <c r="J117" s="83"/>
      <c r="K117" s="83"/>
      <c r="L117" s="83"/>
      <c r="M117" s="84"/>
    </row>
    <row r="118" spans="2:17" ht="23.45" customHeight="1" x14ac:dyDescent="0.2">
      <c r="B118" s="7"/>
      <c r="C118" s="172" t="s">
        <v>1672</v>
      </c>
      <c r="D118" s="173"/>
      <c r="E118" s="173"/>
      <c r="F118" s="173"/>
      <c r="G118" s="173"/>
      <c r="H118" s="173"/>
      <c r="I118" s="173"/>
      <c r="J118" s="173"/>
      <c r="K118" s="173"/>
      <c r="L118" s="173"/>
      <c r="M118" s="174"/>
    </row>
    <row r="119" spans="2:17" ht="18" customHeight="1" x14ac:dyDescent="0.2">
      <c r="B119" s="8"/>
      <c r="C119" s="175"/>
      <c r="D119" s="176"/>
      <c r="E119" s="176"/>
      <c r="F119" s="176"/>
      <c r="G119" s="176"/>
      <c r="H119" s="176"/>
      <c r="I119" s="176"/>
      <c r="J119" s="176"/>
      <c r="K119" s="176"/>
      <c r="L119" s="176"/>
      <c r="M119" s="177"/>
    </row>
    <row r="122" spans="2:17" ht="15" customHeight="1" x14ac:dyDescent="0.2">
      <c r="B122" s="82" t="s">
        <v>59</v>
      </c>
      <c r="C122" s="83"/>
      <c r="D122" s="83"/>
      <c r="E122" s="83"/>
      <c r="F122" s="83"/>
      <c r="G122" s="83"/>
      <c r="H122" s="83"/>
      <c r="I122" s="83"/>
      <c r="J122" s="83"/>
      <c r="K122" s="83"/>
      <c r="L122" s="83"/>
      <c r="M122" s="84"/>
    </row>
    <row r="123" spans="2:17" ht="15" customHeight="1" x14ac:dyDescent="0.2">
      <c r="B123" s="5"/>
      <c r="C123" s="149" t="s">
        <v>58</v>
      </c>
      <c r="D123" s="150"/>
      <c r="E123" s="150"/>
      <c r="F123" s="150"/>
      <c r="G123" s="150"/>
      <c r="H123" s="150"/>
      <c r="I123" s="150"/>
      <c r="J123" s="150"/>
      <c r="K123" s="150"/>
      <c r="L123" s="150"/>
      <c r="M123" s="151"/>
    </row>
    <row r="126" spans="2:17" ht="15" customHeight="1" x14ac:dyDescent="0.2">
      <c r="B126" s="82" t="s">
        <v>60</v>
      </c>
      <c r="C126" s="83"/>
      <c r="D126" s="83"/>
      <c r="E126" s="83"/>
      <c r="F126" s="83"/>
      <c r="G126" s="83"/>
      <c r="H126" s="83"/>
      <c r="I126" s="83"/>
      <c r="J126" s="83"/>
      <c r="K126" s="83"/>
      <c r="L126" s="83"/>
      <c r="M126" s="84"/>
    </row>
    <row r="127" spans="2:17" ht="15" customHeight="1" x14ac:dyDescent="0.2">
      <c r="B127" s="5"/>
      <c r="C127" s="149" t="s">
        <v>62</v>
      </c>
      <c r="D127" s="150"/>
      <c r="E127" s="150"/>
      <c r="F127" s="150"/>
      <c r="G127" s="150"/>
      <c r="H127" s="150"/>
      <c r="I127" s="150"/>
      <c r="J127" s="150"/>
      <c r="K127" s="150"/>
      <c r="L127" s="150"/>
      <c r="M127" s="151"/>
    </row>
    <row r="130" spans="2:13" ht="15" customHeight="1" x14ac:dyDescent="0.2">
      <c r="B130" s="82" t="s">
        <v>61</v>
      </c>
      <c r="C130" s="83"/>
      <c r="D130" s="83"/>
      <c r="E130" s="83"/>
      <c r="F130" s="83"/>
      <c r="G130" s="83"/>
      <c r="H130" s="83"/>
      <c r="I130" s="83"/>
      <c r="J130" s="83"/>
      <c r="K130" s="83"/>
      <c r="L130" s="83"/>
      <c r="M130" s="84"/>
    </row>
    <row r="131" spans="2:13" ht="15" customHeight="1" x14ac:dyDescent="0.2">
      <c r="B131" s="5"/>
      <c r="C131" s="149" t="s">
        <v>62</v>
      </c>
      <c r="D131" s="150"/>
      <c r="E131" s="150"/>
      <c r="F131" s="150"/>
      <c r="G131" s="150"/>
      <c r="H131" s="150"/>
      <c r="I131" s="150"/>
      <c r="J131" s="150"/>
      <c r="K131" s="150"/>
      <c r="L131" s="150"/>
      <c r="M131" s="151"/>
    </row>
    <row r="134" spans="2:13" ht="15" customHeight="1" x14ac:dyDescent="0.2">
      <c r="B134" s="82" t="s">
        <v>540</v>
      </c>
      <c r="C134" s="83"/>
      <c r="D134" s="83"/>
      <c r="E134" s="83"/>
      <c r="F134" s="83"/>
      <c r="G134" s="83"/>
      <c r="H134" s="83"/>
      <c r="I134" s="83"/>
      <c r="J134" s="83"/>
      <c r="K134" s="83"/>
      <c r="L134" s="83"/>
      <c r="M134" s="84"/>
    </row>
    <row r="135" spans="2:13" ht="112.5" customHeight="1" x14ac:dyDescent="0.2">
      <c r="B135" s="132"/>
      <c r="C135" s="133"/>
      <c r="D135" s="133"/>
      <c r="E135" s="133"/>
      <c r="F135" s="133"/>
      <c r="G135" s="133"/>
      <c r="H135" s="133"/>
      <c r="I135" s="133"/>
      <c r="J135" s="133"/>
      <c r="K135" s="133"/>
      <c r="L135" s="133"/>
      <c r="M135" s="134"/>
    </row>
    <row r="137" spans="2:13" ht="15" customHeight="1" x14ac:dyDescent="0.2">
      <c r="B137" s="9" t="s">
        <v>295</v>
      </c>
      <c r="C137" s="10"/>
      <c r="D137" s="10"/>
      <c r="E137" s="10"/>
      <c r="F137" s="10"/>
      <c r="G137" s="10"/>
      <c r="H137" s="10"/>
      <c r="I137" s="10"/>
      <c r="J137" s="10"/>
      <c r="K137" s="10"/>
      <c r="L137" s="10"/>
      <c r="M137" s="11"/>
    </row>
    <row r="140" spans="2:13" ht="15" customHeight="1" x14ac:dyDescent="0.2">
      <c r="B140" s="82" t="s">
        <v>541</v>
      </c>
      <c r="C140" s="83"/>
      <c r="D140" s="83"/>
      <c r="E140" s="83"/>
      <c r="F140" s="83"/>
      <c r="G140" s="83"/>
      <c r="H140" s="83"/>
      <c r="I140" s="83"/>
      <c r="J140" s="83"/>
      <c r="K140" s="83"/>
      <c r="L140" s="83"/>
      <c r="M140" s="84"/>
    </row>
    <row r="141" spans="2:13" ht="112.5" customHeight="1" x14ac:dyDescent="0.2">
      <c r="B141" s="132"/>
      <c r="C141" s="133"/>
      <c r="D141" s="133"/>
      <c r="E141" s="133"/>
      <c r="F141" s="133"/>
      <c r="G141" s="133"/>
      <c r="H141" s="133"/>
      <c r="I141" s="133"/>
      <c r="J141" s="133"/>
      <c r="K141" s="133"/>
      <c r="L141" s="133"/>
      <c r="M141" s="134"/>
    </row>
  </sheetData>
  <sheetProtection algorithmName="SHA-1" hashValue="n8EeJpYWsRRnR2+BEL3uA143mPg=" saltValue="JR9BanfoiZ0n3r42JTH3cA==" spinCount="100000" sheet="1" objects="1" scenarios="1"/>
  <mergeCells count="94">
    <mergeCell ref="B135:M135"/>
    <mergeCell ref="B140:M140"/>
    <mergeCell ref="B141:M141"/>
    <mergeCell ref="C127:M127"/>
    <mergeCell ref="B130:M130"/>
    <mergeCell ref="C131:M131"/>
    <mergeCell ref="B134:M134"/>
    <mergeCell ref="B126:M126"/>
    <mergeCell ref="C105:M105"/>
    <mergeCell ref="C106:M106"/>
    <mergeCell ref="C107:M107"/>
    <mergeCell ref="C108:M108"/>
    <mergeCell ref="C109:M109"/>
    <mergeCell ref="C110:M110"/>
    <mergeCell ref="C114:M114"/>
    <mergeCell ref="B117:M117"/>
    <mergeCell ref="C118:M119"/>
    <mergeCell ref="B122:M122"/>
    <mergeCell ref="C123:M123"/>
    <mergeCell ref="C96:M96"/>
    <mergeCell ref="C97:M97"/>
    <mergeCell ref="C98:M98"/>
    <mergeCell ref="C99:M99"/>
    <mergeCell ref="C100:M100"/>
    <mergeCell ref="C101:M101"/>
    <mergeCell ref="C111:M111"/>
    <mergeCell ref="C112:M112"/>
    <mergeCell ref="C113:M113"/>
    <mergeCell ref="C102:M102"/>
    <mergeCell ref="C103:M103"/>
    <mergeCell ref="C104:M104"/>
    <mergeCell ref="C90:M90"/>
    <mergeCell ref="C91:M91"/>
    <mergeCell ref="B94:M94"/>
    <mergeCell ref="C95:M95"/>
    <mergeCell ref="F74:M74"/>
    <mergeCell ref="B83:M83"/>
    <mergeCell ref="C84:M84"/>
    <mergeCell ref="C85:M85"/>
    <mergeCell ref="B88:M88"/>
    <mergeCell ref="C89:M89"/>
    <mergeCell ref="B80:F80"/>
    <mergeCell ref="H80:I80"/>
    <mergeCell ref="H77:I77"/>
    <mergeCell ref="B77:F77"/>
    <mergeCell ref="B71:M71"/>
    <mergeCell ref="B74:D74"/>
    <mergeCell ref="C56:M56"/>
    <mergeCell ref="B58:M58"/>
    <mergeCell ref="H61:I61"/>
    <mergeCell ref="B64:M64"/>
    <mergeCell ref="C65:M65"/>
    <mergeCell ref="C66:M66"/>
    <mergeCell ref="H69:I69"/>
    <mergeCell ref="B69:D69"/>
    <mergeCell ref="B61:D61"/>
    <mergeCell ref="C46:M46"/>
    <mergeCell ref="C47:M47"/>
    <mergeCell ref="B49:M51"/>
    <mergeCell ref="B54:M54"/>
    <mergeCell ref="C55:M55"/>
    <mergeCell ref="C41:M41"/>
    <mergeCell ref="C42:M42"/>
    <mergeCell ref="B45:M45"/>
    <mergeCell ref="C15:M15"/>
    <mergeCell ref="C16:M16"/>
    <mergeCell ref="C17:M17"/>
    <mergeCell ref="C18:M18"/>
    <mergeCell ref="C40:M40"/>
    <mergeCell ref="C24:M24"/>
    <mergeCell ref="C25:M25"/>
    <mergeCell ref="C26:M26"/>
    <mergeCell ref="C27:M27"/>
    <mergeCell ref="C28:M28"/>
    <mergeCell ref="C29:M29"/>
    <mergeCell ref="C30:M30"/>
    <mergeCell ref="C31:M31"/>
    <mergeCell ref="B14:M14"/>
    <mergeCell ref="B4:M4"/>
    <mergeCell ref="B21:M21"/>
    <mergeCell ref="C22:M22"/>
    <mergeCell ref="C23:M23"/>
    <mergeCell ref="B6:M6"/>
    <mergeCell ref="B7:M7"/>
    <mergeCell ref="B10:M10"/>
    <mergeCell ref="B11:M11"/>
    <mergeCell ref="C37:M37"/>
    <mergeCell ref="C38:M38"/>
    <mergeCell ref="C39:M39"/>
    <mergeCell ref="C32:M32"/>
    <mergeCell ref="C33:M33"/>
    <mergeCell ref="C34:M34"/>
    <mergeCell ref="C35:M35"/>
    <mergeCell ref="C36:M36"/>
  </mergeCells>
  <conditionalFormatting sqref="H80:I80">
    <cfRule type="expression" dxfId="19459" priority="2">
      <formula>AND($H$80&lt;&gt;"",$H$80&lt;=$H$77)</formula>
    </cfRule>
  </conditionalFormatting>
  <conditionalFormatting sqref="H77:I77">
    <cfRule type="expression" dxfId="19458" priority="1">
      <formula>AND($H$77&lt;&gt;"",$H$77&gt;=$H$80)</formula>
    </cfRule>
  </conditionalFormatting>
  <dataValidations count="7">
    <dataValidation type="textLength" operator="lessThanOrEqual" allowBlank="1" showInputMessage="1" showErrorMessage="1" errorTitle="Superato limite caratteri" error="Massimo 60 caratteri" sqref="B7:M7">
      <formula1>60</formula1>
    </dataValidation>
    <dataValidation operator="lessThanOrEqual" allowBlank="1" showInputMessage="1" showErrorMessage="1" errorTitle="Superato limite caratteri" error="Massimo 60 caratteri" sqref="B11:M11"/>
    <dataValidation type="decimal" allowBlank="1" showInputMessage="1" showErrorMessage="1" errorTitle="Importo non corretto" error="Inserire un valore numerico" sqref="H69:I69">
      <formula1>0</formula1>
      <formula2>100000000</formula2>
    </dataValidation>
    <dataValidation type="date" allowBlank="1" showInputMessage="1" showErrorMessage="1" errorTitle="Data non corretta" error="Inserire un valore tra 01/01/2014 e la data di fine del progetto" sqref="H77:I77">
      <formula1>41640</formula1>
      <formula2>H80-1</formula2>
    </dataValidation>
    <dataValidation type="date" allowBlank="1" showInputMessage="1" showErrorMessage="1" errorTitle="Data non corretta" error="Inserire un valore tra la data di inizio del progetto e il 31/12/2023" sqref="H80:I80">
      <formula1>H77+1</formula1>
      <formula2>45291</formula2>
    </dataValidation>
    <dataValidation type="list" allowBlank="1" showInputMessage="1" showErrorMessage="1" errorTitle="Errore" error="Una X è l'unico valore accettato" sqref="B22:B42 B89:B91 B95:B114">
      <formula1>"X"</formula1>
    </dataValidation>
    <dataValidation allowBlank="1" showInputMessage="1" showErrorMessage="1" errorTitle="Importo non corretto" error="Inserire un valore numerico" sqref="H61:I61"/>
  </dataValidations>
  <hyperlinks>
    <hyperlink ref="G2" location="'Indice sezioni'!A1" display="Torna all'indice"/>
  </hyperlinks>
  <pageMargins left="0.25" right="0.25" top="0.75" bottom="0.75" header="0.3" footer="0.3"/>
  <pageSetup paperSize="9" orientation="portrait" horizontalDpi="300" verticalDpi="300" r:id="rId1"/>
  <ignoredErrors>
    <ignoredError sqref="Q2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108" r:id="rId4" name="Option Button 36">
              <controlPr defaultSize="0" autoFill="0" autoLine="0" autoPict="0" macro="[0]!AnagraficaProgetto_Pulsantediopzione36_Click">
                <anchor moveWithCells="1">
                  <from>
                    <xdr:col>1</xdr:col>
                    <xdr:colOff>200025</xdr:colOff>
                    <xdr:row>14</xdr:row>
                    <xdr:rowOff>28575</xdr:rowOff>
                  </from>
                  <to>
                    <xdr:col>1</xdr:col>
                    <xdr:colOff>419100</xdr:colOff>
                    <xdr:row>14</xdr:row>
                    <xdr:rowOff>161925</xdr:rowOff>
                  </to>
                </anchor>
              </controlPr>
            </control>
          </mc:Choice>
        </mc:AlternateContent>
        <mc:AlternateContent xmlns:mc="http://schemas.openxmlformats.org/markup-compatibility/2006">
          <mc:Choice Requires="x14">
            <control shapeId="3109" r:id="rId5" name="Option Button 37">
              <controlPr defaultSize="0" autoFill="0" autoLine="0" autoPict="0" macro="[0]!Pulsantediopzione37_Click">
                <anchor moveWithCells="1">
                  <from>
                    <xdr:col>1</xdr:col>
                    <xdr:colOff>200025</xdr:colOff>
                    <xdr:row>15</xdr:row>
                    <xdr:rowOff>28575</xdr:rowOff>
                  </from>
                  <to>
                    <xdr:col>1</xdr:col>
                    <xdr:colOff>419100</xdr:colOff>
                    <xdr:row>15</xdr:row>
                    <xdr:rowOff>161925</xdr:rowOff>
                  </to>
                </anchor>
              </controlPr>
            </control>
          </mc:Choice>
        </mc:AlternateContent>
        <mc:AlternateContent xmlns:mc="http://schemas.openxmlformats.org/markup-compatibility/2006">
          <mc:Choice Requires="x14">
            <control shapeId="3110" r:id="rId6" name="Option Button 38">
              <controlPr defaultSize="0" autoFill="0" autoLine="0" autoPict="0" macro="[0]!Pulsantediopzione38_Click">
                <anchor moveWithCells="1">
                  <from>
                    <xdr:col>1</xdr:col>
                    <xdr:colOff>200025</xdr:colOff>
                    <xdr:row>16</xdr:row>
                    <xdr:rowOff>28575</xdr:rowOff>
                  </from>
                  <to>
                    <xdr:col>1</xdr:col>
                    <xdr:colOff>419100</xdr:colOff>
                    <xdr:row>16</xdr:row>
                    <xdr:rowOff>161925</xdr:rowOff>
                  </to>
                </anchor>
              </controlPr>
            </control>
          </mc:Choice>
        </mc:AlternateContent>
        <mc:AlternateContent xmlns:mc="http://schemas.openxmlformats.org/markup-compatibility/2006">
          <mc:Choice Requires="x14">
            <control shapeId="3111" r:id="rId7" name="Option Button 39">
              <controlPr defaultSize="0" autoFill="0" autoLine="0" autoPict="0" macro="[0]!Pulsantediopzione39_Click">
                <anchor moveWithCells="1">
                  <from>
                    <xdr:col>1</xdr:col>
                    <xdr:colOff>200025</xdr:colOff>
                    <xdr:row>17</xdr:row>
                    <xdr:rowOff>28575</xdr:rowOff>
                  </from>
                  <to>
                    <xdr:col>1</xdr:col>
                    <xdr:colOff>419100</xdr:colOff>
                    <xdr:row>17</xdr:row>
                    <xdr:rowOff>161925</xdr:rowOff>
                  </to>
                </anchor>
              </controlPr>
            </control>
          </mc:Choice>
        </mc:AlternateContent>
        <mc:AlternateContent xmlns:mc="http://schemas.openxmlformats.org/markup-compatibility/2006">
          <mc:Choice Requires="x14">
            <control shapeId="3112" r:id="rId8" name="Group Box 40">
              <controlPr defaultSize="0" autoFill="0" autoPict="0">
                <anchor moveWithCells="1">
                  <from>
                    <xdr:col>0</xdr:col>
                    <xdr:colOff>85725</xdr:colOff>
                    <xdr:row>12</xdr:row>
                    <xdr:rowOff>142875</xdr:rowOff>
                  </from>
                  <to>
                    <xdr:col>2</xdr:col>
                    <xdr:colOff>180975</xdr:colOff>
                    <xdr:row>18</xdr:row>
                    <xdr:rowOff>123825</xdr:rowOff>
                  </to>
                </anchor>
              </controlPr>
            </control>
          </mc:Choice>
        </mc:AlternateContent>
        <mc:AlternateContent xmlns:mc="http://schemas.openxmlformats.org/markup-compatibility/2006">
          <mc:Choice Requires="x14">
            <control shapeId="3119" r:id="rId9" name="Option Button 47">
              <controlPr locked="0" defaultSize="0" autoFill="0" autoLine="0" autoPict="0">
                <anchor moveWithCells="1">
                  <from>
                    <xdr:col>1</xdr:col>
                    <xdr:colOff>200025</xdr:colOff>
                    <xdr:row>45</xdr:row>
                    <xdr:rowOff>28575</xdr:rowOff>
                  </from>
                  <to>
                    <xdr:col>1</xdr:col>
                    <xdr:colOff>419100</xdr:colOff>
                    <xdr:row>45</xdr:row>
                    <xdr:rowOff>161925</xdr:rowOff>
                  </to>
                </anchor>
              </controlPr>
            </control>
          </mc:Choice>
        </mc:AlternateContent>
        <mc:AlternateContent xmlns:mc="http://schemas.openxmlformats.org/markup-compatibility/2006">
          <mc:Choice Requires="x14">
            <control shapeId="3120" r:id="rId10" name="Option Button 48">
              <controlPr locked="0" defaultSize="0" autoFill="0" autoLine="0" autoPict="0">
                <anchor moveWithCells="1">
                  <from>
                    <xdr:col>1</xdr:col>
                    <xdr:colOff>200025</xdr:colOff>
                    <xdr:row>46</xdr:row>
                    <xdr:rowOff>28575</xdr:rowOff>
                  </from>
                  <to>
                    <xdr:col>1</xdr:col>
                    <xdr:colOff>419100</xdr:colOff>
                    <xdr:row>46</xdr:row>
                    <xdr:rowOff>161925</xdr:rowOff>
                  </to>
                </anchor>
              </controlPr>
            </control>
          </mc:Choice>
        </mc:AlternateContent>
        <mc:AlternateContent xmlns:mc="http://schemas.openxmlformats.org/markup-compatibility/2006">
          <mc:Choice Requires="x14">
            <control shapeId="3121" r:id="rId11" name="Group Box 49">
              <controlPr defaultSize="0" autoFill="0" autoPict="0">
                <anchor moveWithCells="1">
                  <from>
                    <xdr:col>1</xdr:col>
                    <xdr:colOff>28575</xdr:colOff>
                    <xdr:row>43</xdr:row>
                    <xdr:rowOff>0</xdr:rowOff>
                  </from>
                  <to>
                    <xdr:col>2</xdr:col>
                    <xdr:colOff>85725</xdr:colOff>
                    <xdr:row>47</xdr:row>
                    <xdr:rowOff>104775</xdr:rowOff>
                  </to>
                </anchor>
              </controlPr>
            </control>
          </mc:Choice>
        </mc:AlternateContent>
        <mc:AlternateContent xmlns:mc="http://schemas.openxmlformats.org/markup-compatibility/2006">
          <mc:Choice Requires="x14">
            <control shapeId="3123" r:id="rId12" name="Option Button 51">
              <controlPr locked="0" defaultSize="0" autoFill="0" autoLine="0" autoPict="0">
                <anchor moveWithCells="1">
                  <from>
                    <xdr:col>1</xdr:col>
                    <xdr:colOff>190500</xdr:colOff>
                    <xdr:row>54</xdr:row>
                    <xdr:rowOff>28575</xdr:rowOff>
                  </from>
                  <to>
                    <xdr:col>1</xdr:col>
                    <xdr:colOff>409575</xdr:colOff>
                    <xdr:row>54</xdr:row>
                    <xdr:rowOff>180975</xdr:rowOff>
                  </to>
                </anchor>
              </controlPr>
            </control>
          </mc:Choice>
        </mc:AlternateContent>
        <mc:AlternateContent xmlns:mc="http://schemas.openxmlformats.org/markup-compatibility/2006">
          <mc:Choice Requires="x14">
            <control shapeId="3124" r:id="rId13" name="Option Button 52">
              <controlPr locked="0" defaultSize="0" autoFill="0" autoLine="0" autoPict="0">
                <anchor moveWithCells="1">
                  <from>
                    <xdr:col>1</xdr:col>
                    <xdr:colOff>190500</xdr:colOff>
                    <xdr:row>55</xdr:row>
                    <xdr:rowOff>28575</xdr:rowOff>
                  </from>
                  <to>
                    <xdr:col>1</xdr:col>
                    <xdr:colOff>409575</xdr:colOff>
                    <xdr:row>55</xdr:row>
                    <xdr:rowOff>180975</xdr:rowOff>
                  </to>
                </anchor>
              </controlPr>
            </control>
          </mc:Choice>
        </mc:AlternateContent>
        <mc:AlternateContent xmlns:mc="http://schemas.openxmlformats.org/markup-compatibility/2006">
          <mc:Choice Requires="x14">
            <control shapeId="3125" r:id="rId14" name="Group Box 53">
              <controlPr defaultSize="0" autoFill="0" autoPict="0">
                <anchor moveWithCells="1">
                  <from>
                    <xdr:col>1</xdr:col>
                    <xdr:colOff>9525</xdr:colOff>
                    <xdr:row>52</xdr:row>
                    <xdr:rowOff>104775</xdr:rowOff>
                  </from>
                  <to>
                    <xdr:col>2</xdr:col>
                    <xdr:colOff>66675</xdr:colOff>
                    <xdr:row>56</xdr:row>
                    <xdr:rowOff>114300</xdr:rowOff>
                  </to>
                </anchor>
              </controlPr>
            </control>
          </mc:Choice>
        </mc:AlternateContent>
        <mc:AlternateContent xmlns:mc="http://schemas.openxmlformats.org/markup-compatibility/2006">
          <mc:Choice Requires="x14">
            <control shapeId="3126" r:id="rId15" name="Option Button 54">
              <controlPr locked="0" defaultSize="0" autoFill="0" autoLine="0" autoPict="0" macro="[0]!Pulsantediopzione54_Click">
                <anchor moveWithCells="1">
                  <from>
                    <xdr:col>1</xdr:col>
                    <xdr:colOff>200025</xdr:colOff>
                    <xdr:row>64</xdr:row>
                    <xdr:rowOff>28575</xdr:rowOff>
                  </from>
                  <to>
                    <xdr:col>1</xdr:col>
                    <xdr:colOff>381000</xdr:colOff>
                    <xdr:row>64</xdr:row>
                    <xdr:rowOff>180975</xdr:rowOff>
                  </to>
                </anchor>
              </controlPr>
            </control>
          </mc:Choice>
        </mc:AlternateContent>
        <mc:AlternateContent xmlns:mc="http://schemas.openxmlformats.org/markup-compatibility/2006">
          <mc:Choice Requires="x14">
            <control shapeId="3127" r:id="rId16" name="Option Button 55">
              <controlPr locked="0" defaultSize="0" autoFill="0" autoLine="0" autoPict="0" macro="[0]!Pulsantediopzione55_Click">
                <anchor moveWithCells="1">
                  <from>
                    <xdr:col>1</xdr:col>
                    <xdr:colOff>200025</xdr:colOff>
                    <xdr:row>65</xdr:row>
                    <xdr:rowOff>28575</xdr:rowOff>
                  </from>
                  <to>
                    <xdr:col>1</xdr:col>
                    <xdr:colOff>381000</xdr:colOff>
                    <xdr:row>65</xdr:row>
                    <xdr:rowOff>180975</xdr:rowOff>
                  </to>
                </anchor>
              </controlPr>
            </control>
          </mc:Choice>
        </mc:AlternateContent>
        <mc:AlternateContent xmlns:mc="http://schemas.openxmlformats.org/markup-compatibility/2006">
          <mc:Choice Requires="x14">
            <control shapeId="3128" r:id="rId17" name="Group Box 56">
              <controlPr defaultSize="0" autoFill="0" autoPict="0">
                <anchor moveWithCells="1">
                  <from>
                    <xdr:col>1</xdr:col>
                    <xdr:colOff>0</xdr:colOff>
                    <xdr:row>62</xdr:row>
                    <xdr:rowOff>123825</xdr:rowOff>
                  </from>
                  <to>
                    <xdr:col>2</xdr:col>
                    <xdr:colOff>85725</xdr:colOff>
                    <xdr:row>66</xdr:row>
                    <xdr:rowOff>142875</xdr:rowOff>
                  </to>
                </anchor>
              </controlPr>
            </control>
          </mc:Choice>
        </mc:AlternateContent>
        <mc:AlternateContent xmlns:mc="http://schemas.openxmlformats.org/markup-compatibility/2006">
          <mc:Choice Requires="x14">
            <control shapeId="3129" r:id="rId18" name="Option Button 57">
              <controlPr locked="0" defaultSize="0" autoFill="0" autoLine="0" autoPict="0" macro="[0]!Pulsantediopzione57_Click">
                <anchor moveWithCells="1">
                  <from>
                    <xdr:col>1</xdr:col>
                    <xdr:colOff>219075</xdr:colOff>
                    <xdr:row>83</xdr:row>
                    <xdr:rowOff>28575</xdr:rowOff>
                  </from>
                  <to>
                    <xdr:col>1</xdr:col>
                    <xdr:colOff>390525</xdr:colOff>
                    <xdr:row>83</xdr:row>
                    <xdr:rowOff>161925</xdr:rowOff>
                  </to>
                </anchor>
              </controlPr>
            </control>
          </mc:Choice>
        </mc:AlternateContent>
        <mc:AlternateContent xmlns:mc="http://schemas.openxmlformats.org/markup-compatibility/2006">
          <mc:Choice Requires="x14">
            <control shapeId="3130" r:id="rId19" name="Option Button 58">
              <controlPr locked="0" defaultSize="0" autoFill="0" autoLine="0" autoPict="0" macro="[0]!Pulsantediopzione58_Click">
                <anchor moveWithCells="1">
                  <from>
                    <xdr:col>1</xdr:col>
                    <xdr:colOff>219075</xdr:colOff>
                    <xdr:row>84</xdr:row>
                    <xdr:rowOff>28575</xdr:rowOff>
                  </from>
                  <to>
                    <xdr:col>1</xdr:col>
                    <xdr:colOff>390525</xdr:colOff>
                    <xdr:row>84</xdr:row>
                    <xdr:rowOff>161925</xdr:rowOff>
                  </to>
                </anchor>
              </controlPr>
            </control>
          </mc:Choice>
        </mc:AlternateContent>
        <mc:AlternateContent xmlns:mc="http://schemas.openxmlformats.org/markup-compatibility/2006">
          <mc:Choice Requires="x14">
            <control shapeId="3131" r:id="rId20" name="Group Box 59">
              <controlPr defaultSize="0" autoFill="0" autoPict="0">
                <anchor moveWithCells="1">
                  <from>
                    <xdr:col>0</xdr:col>
                    <xdr:colOff>85725</xdr:colOff>
                    <xdr:row>81</xdr:row>
                    <xdr:rowOff>142875</xdr:rowOff>
                  </from>
                  <to>
                    <xdr:col>2</xdr:col>
                    <xdr:colOff>66675</xdr:colOff>
                    <xdr:row>85</xdr:row>
                    <xdr:rowOff>104775</xdr:rowOff>
                  </to>
                </anchor>
              </controlPr>
            </control>
          </mc:Choice>
        </mc:AlternateContent>
        <mc:AlternateContent xmlns:mc="http://schemas.openxmlformats.org/markup-compatibility/2006">
          <mc:Choice Requires="x14">
            <control shapeId="3135" r:id="rId21" name="Group Box 63">
              <controlPr defaultSize="0" autoFill="0" autoPict="0">
                <anchor moveWithCells="1">
                  <from>
                    <xdr:col>1</xdr:col>
                    <xdr:colOff>66675</xdr:colOff>
                    <xdr:row>85</xdr:row>
                    <xdr:rowOff>0</xdr:rowOff>
                  </from>
                  <to>
                    <xdr:col>2</xdr:col>
                    <xdr:colOff>28575</xdr:colOff>
                    <xdr:row>89</xdr:row>
                    <xdr:rowOff>114300</xdr:rowOff>
                  </to>
                </anchor>
              </controlPr>
            </control>
          </mc:Choice>
        </mc:AlternateContent>
        <mc:AlternateContent xmlns:mc="http://schemas.openxmlformats.org/markup-compatibility/2006">
          <mc:Choice Requires="x14">
            <control shapeId="3216" r:id="rId22" name="Option Button 144">
              <controlPr defaultSize="0" autoFill="0" autoLine="0" autoPict="0">
                <anchor moveWithCells="1">
                  <from>
                    <xdr:col>1</xdr:col>
                    <xdr:colOff>219075</xdr:colOff>
                    <xdr:row>117</xdr:row>
                    <xdr:rowOff>114300</xdr:rowOff>
                  </from>
                  <to>
                    <xdr:col>1</xdr:col>
                    <xdr:colOff>390525</xdr:colOff>
                    <xdr:row>117</xdr:row>
                    <xdr:rowOff>257175</xdr:rowOff>
                  </to>
                </anchor>
              </controlPr>
            </control>
          </mc:Choice>
        </mc:AlternateContent>
        <mc:AlternateContent xmlns:mc="http://schemas.openxmlformats.org/markup-compatibility/2006">
          <mc:Choice Requires="x14">
            <control shapeId="3217" r:id="rId23" name="Option Button 145">
              <controlPr defaultSize="0" autoFill="0" autoLine="0" autoPict="0">
                <anchor moveWithCells="1">
                  <from>
                    <xdr:col>1</xdr:col>
                    <xdr:colOff>228600</xdr:colOff>
                    <xdr:row>122</xdr:row>
                    <xdr:rowOff>28575</xdr:rowOff>
                  </from>
                  <to>
                    <xdr:col>1</xdr:col>
                    <xdr:colOff>409575</xdr:colOff>
                    <xdr:row>122</xdr:row>
                    <xdr:rowOff>161925</xdr:rowOff>
                  </to>
                </anchor>
              </controlPr>
            </control>
          </mc:Choice>
        </mc:AlternateContent>
        <mc:AlternateContent xmlns:mc="http://schemas.openxmlformats.org/markup-compatibility/2006">
          <mc:Choice Requires="x14">
            <control shapeId="3218" r:id="rId24" name="Group Box 146">
              <controlPr defaultSize="0" autoFill="0" autoPict="0">
                <anchor moveWithCells="1">
                  <from>
                    <xdr:col>1</xdr:col>
                    <xdr:colOff>0</xdr:colOff>
                    <xdr:row>116</xdr:row>
                    <xdr:rowOff>47625</xdr:rowOff>
                  </from>
                  <to>
                    <xdr:col>2</xdr:col>
                    <xdr:colOff>85725</xdr:colOff>
                    <xdr:row>118</xdr:row>
                    <xdr:rowOff>180975</xdr:rowOff>
                  </to>
                </anchor>
              </controlPr>
            </control>
          </mc:Choice>
        </mc:AlternateContent>
        <mc:AlternateContent xmlns:mc="http://schemas.openxmlformats.org/markup-compatibility/2006">
          <mc:Choice Requires="x14">
            <control shapeId="3219" r:id="rId25" name="Option Button 147">
              <controlPr defaultSize="0" autoFill="0" autoLine="0" autoPict="0">
                <anchor moveWithCells="1">
                  <from>
                    <xdr:col>1</xdr:col>
                    <xdr:colOff>228600</xdr:colOff>
                    <xdr:row>126</xdr:row>
                    <xdr:rowOff>28575</xdr:rowOff>
                  </from>
                  <to>
                    <xdr:col>1</xdr:col>
                    <xdr:colOff>409575</xdr:colOff>
                    <xdr:row>126</xdr:row>
                    <xdr:rowOff>161925</xdr:rowOff>
                  </to>
                </anchor>
              </controlPr>
            </control>
          </mc:Choice>
        </mc:AlternateContent>
        <mc:AlternateContent xmlns:mc="http://schemas.openxmlformats.org/markup-compatibility/2006">
          <mc:Choice Requires="x14">
            <control shapeId="3220" r:id="rId26" name="Option Button 148">
              <controlPr defaultSize="0" autoFill="0" autoLine="0" autoPict="0">
                <anchor moveWithCells="1">
                  <from>
                    <xdr:col>1</xdr:col>
                    <xdr:colOff>228600</xdr:colOff>
                    <xdr:row>130</xdr:row>
                    <xdr:rowOff>28575</xdr:rowOff>
                  </from>
                  <to>
                    <xdr:col>1</xdr:col>
                    <xdr:colOff>409575</xdr:colOff>
                    <xdr:row>130</xdr:row>
                    <xdr:rowOff>161925</xdr:rowOff>
                  </to>
                </anchor>
              </controlPr>
            </control>
          </mc:Choice>
        </mc:AlternateContent>
        <mc:AlternateContent xmlns:mc="http://schemas.openxmlformats.org/markup-compatibility/2006">
          <mc:Choice Requires="x14">
            <control shapeId="3222" r:id="rId27" name="Group Box 150">
              <controlPr defaultSize="0" autoFill="0" autoPict="0">
                <anchor moveWithCells="1">
                  <from>
                    <xdr:col>1</xdr:col>
                    <xdr:colOff>66675</xdr:colOff>
                    <xdr:row>120</xdr:row>
                    <xdr:rowOff>142875</xdr:rowOff>
                  </from>
                  <to>
                    <xdr:col>2</xdr:col>
                    <xdr:colOff>66675</xdr:colOff>
                    <xdr:row>123</xdr:row>
                    <xdr:rowOff>114300</xdr:rowOff>
                  </to>
                </anchor>
              </controlPr>
            </control>
          </mc:Choice>
        </mc:AlternateContent>
        <mc:AlternateContent xmlns:mc="http://schemas.openxmlformats.org/markup-compatibility/2006">
          <mc:Choice Requires="x14">
            <control shapeId="3223" r:id="rId28" name="Group Box 151">
              <controlPr defaultSize="0" autoFill="0" autoPict="0">
                <anchor moveWithCells="1">
                  <from>
                    <xdr:col>1</xdr:col>
                    <xdr:colOff>85725</xdr:colOff>
                    <xdr:row>124</xdr:row>
                    <xdr:rowOff>114300</xdr:rowOff>
                  </from>
                  <to>
                    <xdr:col>2</xdr:col>
                    <xdr:colOff>85725</xdr:colOff>
                    <xdr:row>127</xdr:row>
                    <xdr:rowOff>180975</xdr:rowOff>
                  </to>
                </anchor>
              </controlPr>
            </control>
          </mc:Choice>
        </mc:AlternateContent>
        <mc:AlternateContent xmlns:mc="http://schemas.openxmlformats.org/markup-compatibility/2006">
          <mc:Choice Requires="x14">
            <control shapeId="3224" r:id="rId29" name="Group Box 152">
              <controlPr defaultSize="0" autoFill="0" autoPict="0">
                <anchor moveWithCells="1">
                  <from>
                    <xdr:col>1</xdr:col>
                    <xdr:colOff>76200</xdr:colOff>
                    <xdr:row>128</xdr:row>
                    <xdr:rowOff>85725</xdr:rowOff>
                  </from>
                  <to>
                    <xdr:col>2</xdr:col>
                    <xdr:colOff>47625</xdr:colOff>
                    <xdr:row>131</xdr:row>
                    <xdr:rowOff>142875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1"/>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1290</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21.95" customHeight="1" x14ac:dyDescent="0.2">
      <c r="B9" s="148" t="s">
        <v>1517</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1520</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275.25" customHeight="1" x14ac:dyDescent="0.2">
      <c r="B21" s="148" t="s">
        <v>1688</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6</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t="s">
        <v>1331</v>
      </c>
      <c r="Q50" s="2" t="b">
        <f>ISBLANK('Linee Intervento'!E14)</f>
        <v>0</v>
      </c>
      <c r="R50" s="2" t="b">
        <f t="shared" si="1"/>
        <v>1</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43831</v>
      </c>
      <c r="I73" s="171"/>
    </row>
    <row r="76" spans="2:18" ht="15" customHeight="1" x14ac:dyDescent="0.2">
      <c r="B76" s="170" t="s">
        <v>324</v>
      </c>
      <c r="C76" s="170"/>
      <c r="D76" s="170"/>
      <c r="E76" s="170"/>
      <c r="F76" s="170"/>
      <c r="H76" s="171">
        <v>44926</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row>
    <row r="87" spans="2:17" ht="15" customHeight="1" x14ac:dyDescent="0.2">
      <c r="B87" s="240" t="s">
        <v>570</v>
      </c>
      <c r="C87" s="241"/>
      <c r="D87" s="241"/>
      <c r="E87" s="241"/>
      <c r="F87" s="241"/>
      <c r="G87" s="241"/>
      <c r="H87" s="241"/>
      <c r="I87" s="241"/>
      <c r="J87" s="241"/>
      <c r="K87" s="242"/>
      <c r="L87" s="243"/>
      <c r="M87" s="244"/>
    </row>
    <row r="88" spans="2:17" ht="15" customHeight="1" x14ac:dyDescent="0.2">
      <c r="B88" s="240" t="s">
        <v>571</v>
      </c>
      <c r="C88" s="241"/>
      <c r="D88" s="241"/>
      <c r="E88" s="241"/>
      <c r="F88" s="241"/>
      <c r="G88" s="241"/>
      <c r="H88" s="241"/>
      <c r="I88" s="241"/>
      <c r="J88" s="241"/>
      <c r="K88" s="242">
        <v>53929.300820651129</v>
      </c>
      <c r="L88" s="243"/>
      <c r="M88" s="244"/>
    </row>
    <row r="89" spans="2:17" ht="15" customHeight="1" x14ac:dyDescent="0.2">
      <c r="B89" s="240" t="s">
        <v>327</v>
      </c>
      <c r="C89" s="241"/>
      <c r="D89" s="241"/>
      <c r="E89" s="241"/>
      <c r="F89" s="241"/>
      <c r="G89" s="241"/>
      <c r="H89" s="241"/>
      <c r="I89" s="241"/>
      <c r="J89" s="241"/>
      <c r="K89" s="242"/>
      <c r="L89" s="243"/>
      <c r="M89" s="244"/>
    </row>
    <row r="90" spans="2:17" ht="15" customHeight="1" x14ac:dyDescent="0.2">
      <c r="B90" s="240" t="s">
        <v>328</v>
      </c>
      <c r="C90" s="241"/>
      <c r="D90" s="241"/>
      <c r="E90" s="241"/>
      <c r="F90" s="241"/>
      <c r="G90" s="241"/>
      <c r="H90" s="241"/>
      <c r="I90" s="241"/>
      <c r="J90" s="241"/>
      <c r="K90" s="242">
        <v>302009.08499999996</v>
      </c>
      <c r="L90" s="243"/>
      <c r="M90" s="244"/>
    </row>
    <row r="91" spans="2:17" ht="15" customHeight="1" x14ac:dyDescent="0.2">
      <c r="B91" s="240" t="s">
        <v>329</v>
      </c>
      <c r="C91" s="241"/>
      <c r="D91" s="241"/>
      <c r="E91" s="241"/>
      <c r="F91" s="241"/>
      <c r="G91" s="241"/>
      <c r="H91" s="241"/>
      <c r="I91" s="241"/>
      <c r="J91" s="241"/>
      <c r="K91" s="242"/>
      <c r="L91" s="243"/>
      <c r="M91" s="244"/>
    </row>
    <row r="92" spans="2:17" ht="15" customHeight="1" x14ac:dyDescent="0.2">
      <c r="B92" s="240" t="s">
        <v>330</v>
      </c>
      <c r="C92" s="241"/>
      <c r="D92" s="241"/>
      <c r="E92" s="241"/>
      <c r="F92" s="241"/>
      <c r="G92" s="241"/>
      <c r="H92" s="241"/>
      <c r="I92" s="241"/>
      <c r="J92" s="241"/>
      <c r="K92" s="242"/>
      <c r="L92" s="243"/>
      <c r="M92" s="244"/>
    </row>
    <row r="93" spans="2:17" ht="15" customHeight="1" x14ac:dyDescent="0.2">
      <c r="B93" s="240" t="s">
        <v>331</v>
      </c>
      <c r="C93" s="241"/>
      <c r="D93" s="241"/>
      <c r="E93" s="241"/>
      <c r="F93" s="241"/>
      <c r="G93" s="241"/>
      <c r="H93" s="241"/>
      <c r="I93" s="241"/>
      <c r="J93" s="241"/>
      <c r="K93" s="242"/>
      <c r="L93" s="243"/>
      <c r="M93" s="244"/>
    </row>
    <row r="94" spans="2:17" ht="15" customHeight="1" x14ac:dyDescent="0.2">
      <c r="B94" s="240" t="s">
        <v>332</v>
      </c>
      <c r="C94" s="241"/>
      <c r="D94" s="241"/>
      <c r="E94" s="241"/>
      <c r="F94" s="241"/>
      <c r="G94" s="241"/>
      <c r="H94" s="241"/>
      <c r="I94" s="241"/>
      <c r="J94" s="241"/>
      <c r="K94" s="242"/>
      <c r="L94" s="243"/>
      <c r="M94" s="244"/>
    </row>
    <row r="95" spans="2:17" ht="15" customHeight="1" x14ac:dyDescent="0.2">
      <c r="B95" s="240" t="s">
        <v>333</v>
      </c>
      <c r="C95" s="241"/>
      <c r="D95" s="241"/>
      <c r="E95" s="241"/>
      <c r="F95" s="241"/>
      <c r="G95" s="241"/>
      <c r="H95" s="241"/>
      <c r="I95" s="241"/>
      <c r="J95" s="241"/>
      <c r="K95" s="242"/>
      <c r="L95" s="243"/>
      <c r="M95" s="244"/>
    </row>
    <row r="96" spans="2:17" ht="15" customHeight="1" x14ac:dyDescent="0.2">
      <c r="B96" s="240" t="s">
        <v>334</v>
      </c>
      <c r="C96" s="241"/>
      <c r="D96" s="241"/>
      <c r="E96" s="241"/>
      <c r="F96" s="241"/>
      <c r="G96" s="241"/>
      <c r="H96" s="241"/>
      <c r="I96" s="241"/>
      <c r="J96" s="241"/>
      <c r="K96" s="242"/>
      <c r="L96" s="243"/>
      <c r="M96" s="244"/>
    </row>
    <row r="97" spans="2:13" ht="15" customHeight="1" x14ac:dyDescent="0.2">
      <c r="B97" s="240" t="s">
        <v>335</v>
      </c>
      <c r="C97" s="241"/>
      <c r="D97" s="241"/>
      <c r="E97" s="241"/>
      <c r="F97" s="241"/>
      <c r="G97" s="241"/>
      <c r="H97" s="241"/>
      <c r="I97" s="241"/>
      <c r="J97" s="241"/>
      <c r="K97" s="242"/>
      <c r="L97" s="243"/>
      <c r="M97" s="244"/>
    </row>
    <row r="98" spans="2:13" ht="15" customHeight="1" x14ac:dyDescent="0.2">
      <c r="B98" s="240" t="s">
        <v>336</v>
      </c>
      <c r="C98" s="241"/>
      <c r="D98" s="241"/>
      <c r="E98" s="241"/>
      <c r="F98" s="241"/>
      <c r="G98" s="241"/>
      <c r="H98" s="241"/>
      <c r="I98" s="241"/>
      <c r="J98" s="241"/>
      <c r="K98" s="242">
        <v>66441.998699999996</v>
      </c>
      <c r="L98" s="243"/>
      <c r="M98" s="244"/>
    </row>
    <row r="99" spans="2:13" ht="15" customHeight="1" x14ac:dyDescent="0.2">
      <c r="B99" s="240" t="s">
        <v>143</v>
      </c>
      <c r="C99" s="241"/>
      <c r="D99" s="241"/>
      <c r="E99" s="241"/>
      <c r="F99" s="241"/>
      <c r="G99" s="241"/>
      <c r="H99" s="241"/>
      <c r="I99" s="241"/>
      <c r="J99" s="241"/>
      <c r="K99" s="242"/>
      <c r="L99" s="243"/>
      <c r="M99" s="244"/>
    </row>
    <row r="100" spans="2:13" ht="7.5" customHeight="1" x14ac:dyDescent="0.2"/>
    <row r="101" spans="2:13" ht="15" customHeight="1" x14ac:dyDescent="0.2">
      <c r="B101" s="240" t="s">
        <v>338</v>
      </c>
      <c r="C101" s="241"/>
      <c r="D101" s="241"/>
      <c r="E101" s="241"/>
      <c r="F101" s="241"/>
      <c r="G101" s="241"/>
      <c r="H101" s="241"/>
      <c r="I101" s="241"/>
      <c r="J101" s="241"/>
      <c r="K101" s="245">
        <f>IF(SUM(K80:K99)=0,"",SUM(K80:K99))</f>
        <v>422380.38452065107</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1590</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4</v>
      </c>
      <c r="L118" s="249"/>
      <c r="M118" s="250"/>
    </row>
    <row r="119" spans="2:17" ht="15" customHeight="1" x14ac:dyDescent="0.2">
      <c r="B119" s="240" t="s">
        <v>344</v>
      </c>
      <c r="C119" s="241"/>
      <c r="D119" s="241"/>
      <c r="E119" s="241"/>
      <c r="F119" s="241"/>
      <c r="G119" s="241"/>
      <c r="H119" s="241"/>
      <c r="I119" s="241"/>
      <c r="J119" s="241"/>
      <c r="K119" s="248">
        <v>14</v>
      </c>
      <c r="L119" s="249"/>
      <c r="M119" s="250"/>
    </row>
    <row r="120" spans="2:17" ht="15" customHeight="1" x14ac:dyDescent="0.2">
      <c r="B120" s="240" t="s">
        <v>345</v>
      </c>
      <c r="C120" s="241"/>
      <c r="D120" s="241"/>
      <c r="E120" s="241"/>
      <c r="F120" s="241"/>
      <c r="G120" s="241"/>
      <c r="H120" s="241"/>
      <c r="I120" s="241"/>
      <c r="J120" s="241"/>
      <c r="K120" s="248">
        <v>31</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49</v>
      </c>
      <c r="K137" s="252"/>
      <c r="L137" s="248">
        <v>299</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1573</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1</v>
      </c>
      <c r="R181" s="2" t="b">
        <f t="shared" si="2"/>
        <v>1</v>
      </c>
    </row>
    <row r="182" spans="2:18" ht="15" customHeight="1" x14ac:dyDescent="0.2">
      <c r="B182" s="240">
        <v>2019</v>
      </c>
      <c r="C182" s="241"/>
      <c r="D182" s="256"/>
      <c r="E182" s="259">
        <v>0</v>
      </c>
      <c r="F182" s="259"/>
      <c r="G182" s="259"/>
      <c r="H182" s="259"/>
      <c r="I182" s="259"/>
      <c r="J182" s="259"/>
      <c r="K182" s="259"/>
      <c r="L182" s="259"/>
      <c r="M182" s="259"/>
      <c r="Q182" s="2" t="b">
        <f>IF(AND(R182=FALSE,'Anagrafica Progetto'!$Q$84=1),FALSE,TRUE)</f>
        <v>1</v>
      </c>
      <c r="R182" s="2" t="b">
        <f t="shared" si="2"/>
        <v>1</v>
      </c>
    </row>
    <row r="183" spans="2:18" ht="15" customHeight="1" x14ac:dyDescent="0.2">
      <c r="B183" s="240">
        <v>2020</v>
      </c>
      <c r="C183" s="241"/>
      <c r="D183" s="256"/>
      <c r="E183" s="259">
        <v>0</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200000</v>
      </c>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v>400000</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2023</v>
      </c>
      <c r="C186" s="241"/>
      <c r="D186" s="256"/>
      <c r="E186" s="259">
        <v>500000</v>
      </c>
      <c r="F186" s="259"/>
      <c r="G186" s="259"/>
      <c r="H186" s="259"/>
      <c r="I186" s="259"/>
      <c r="J186" s="259"/>
      <c r="K186" s="259"/>
      <c r="L186" s="259"/>
      <c r="M186" s="259"/>
    </row>
    <row r="187" spans="2:18" ht="15" customHeight="1" x14ac:dyDescent="0.2">
      <c r="B187" s="240" t="s">
        <v>387</v>
      </c>
      <c r="C187" s="241"/>
      <c r="D187" s="256"/>
      <c r="E187" s="259">
        <v>500000</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1</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1</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1</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1</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1</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1</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3</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t="s">
        <v>1331</v>
      </c>
      <c r="Q258" s="2" t="b">
        <f>ISBLANK(Obiettivi!#REF!)</f>
        <v>0</v>
      </c>
      <c r="R258" s="2" t="b">
        <f t="shared" si="6"/>
        <v>1</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MB7fOhnXImpWpI2tFYpFG2RsH8k=" saltValue="IFYxbIkcmQyYxFK76z7iMQ=="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792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792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329AC51F-328B-48D0-9C35-50CF95FC1F0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A185F32-40B4-4DB0-A561-584C981B62E0}">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2"/>
  <dimension ref="B1:T293"/>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1291</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1518</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1520</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254.25" customHeight="1" x14ac:dyDescent="0.2">
      <c r="B21" s="148" t="s">
        <v>1689</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6</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t="s">
        <v>1331</v>
      </c>
      <c r="Q50" s="2" t="b">
        <f>ISBLANK('Linee Intervento'!E14)</f>
        <v>0</v>
      </c>
      <c r="R50" s="2" t="b">
        <f t="shared" si="1"/>
        <v>1</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44561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43477.404234093083</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243477.495</v>
      </c>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53565.048900000002</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340519.94813409308</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1598</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2</v>
      </c>
      <c r="L118" s="249"/>
      <c r="M118" s="250"/>
    </row>
    <row r="119" spans="2:17" ht="15" customHeight="1" x14ac:dyDescent="0.2">
      <c r="B119" s="240" t="s">
        <v>344</v>
      </c>
      <c r="C119" s="241"/>
      <c r="D119" s="241"/>
      <c r="E119" s="241"/>
      <c r="F119" s="241"/>
      <c r="G119" s="241"/>
      <c r="H119" s="241"/>
      <c r="I119" s="241"/>
      <c r="J119" s="241"/>
      <c r="K119" s="248">
        <v>7</v>
      </c>
      <c r="L119" s="249"/>
      <c r="M119" s="250"/>
    </row>
    <row r="120" spans="2:17" ht="15" customHeight="1" x14ac:dyDescent="0.2">
      <c r="B120" s="240" t="s">
        <v>345</v>
      </c>
      <c r="C120" s="241"/>
      <c r="D120" s="241"/>
      <c r="E120" s="241"/>
      <c r="F120" s="241"/>
      <c r="G120" s="241"/>
      <c r="H120" s="241"/>
      <c r="I120" s="241"/>
      <c r="J120" s="241"/>
      <c r="K120" s="248">
        <v>5</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14</v>
      </c>
      <c r="K137" s="252"/>
      <c r="L137" s="248">
        <v>241</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1574</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0</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300000</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800000</v>
      </c>
      <c r="F184" s="259"/>
      <c r="G184" s="259"/>
      <c r="H184" s="259"/>
      <c r="I184" s="259"/>
      <c r="J184" s="259"/>
      <c r="K184" s="259"/>
      <c r="L184" s="259"/>
      <c r="M184" s="259"/>
      <c r="Q184" s="2" t="b">
        <f>IF(AND(R184=FALSE,'Anagrafica Progetto'!$Q$84=1),FALSE,TRUE)</f>
        <v>1</v>
      </c>
      <c r="R184" s="2" t="b">
        <f t="shared" si="2"/>
        <v>1</v>
      </c>
    </row>
    <row r="185" spans="2:18" ht="15" customHeight="1" x14ac:dyDescent="0.2">
      <c r="B185" s="240">
        <v>2022</v>
      </c>
      <c r="C185" s="241"/>
      <c r="D185" s="256"/>
      <c r="E185" s="259">
        <v>800000</v>
      </c>
      <c r="F185" s="259"/>
      <c r="G185" s="259"/>
      <c r="H185" s="259"/>
      <c r="I185" s="259"/>
      <c r="J185" s="259"/>
      <c r="K185" s="259"/>
      <c r="L185" s="259"/>
      <c r="M185" s="259"/>
      <c r="Q185" s="2" t="b">
        <f>IF(AND(R185=FALSE,'Anagrafica Progetto'!$Q$84=1),FALSE,TRUE)</f>
        <v>1</v>
      </c>
      <c r="R185" s="2" t="b">
        <f t="shared" si="2"/>
        <v>1</v>
      </c>
    </row>
    <row r="186" spans="2:18" ht="15" customHeight="1" x14ac:dyDescent="0.2">
      <c r="B186" s="240">
        <v>2023</v>
      </c>
      <c r="C186" s="241"/>
      <c r="D186" s="256"/>
      <c r="E186" s="259">
        <v>800000</v>
      </c>
      <c r="F186" s="259"/>
      <c r="G186" s="259"/>
      <c r="H186" s="259"/>
      <c r="I186" s="259"/>
      <c r="J186" s="259"/>
      <c r="K186" s="259"/>
      <c r="L186" s="259"/>
      <c r="M186" s="259"/>
    </row>
    <row r="187" spans="2:18" ht="15" customHeight="1" x14ac:dyDescent="0.2">
      <c r="B187" s="240" t="s">
        <v>387</v>
      </c>
      <c r="C187" s="241"/>
      <c r="D187" s="256"/>
      <c r="E187" s="259">
        <v>800000</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1</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1</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1</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3</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t="s">
        <v>1331</v>
      </c>
      <c r="Q258" s="2" t="b">
        <f>ISBLANK(Obiettivi!#REF!)</f>
        <v>0</v>
      </c>
      <c r="R258" s="2" t="b">
        <f t="shared" si="6"/>
        <v>1</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EqvGFhpoc1ja1ufdkWqCU5H1o5M=" saltValue="RRL0/bb8+2/2ikRFz7Dt4A=="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894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894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F070CDB4-7EA1-42DB-9C13-DC64CC63B04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843871A1-2646-429E-BBAF-690C2D1B4018}">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3"/>
  <dimension ref="B1:T293"/>
  <sheetViews>
    <sheetView showGridLines="0" topLeftCell="A11" zoomScaleNormal="100" workbookViewId="0">
      <selection activeCell="B21" sqref="B21:M21"/>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1292</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24.6" customHeight="1" x14ac:dyDescent="0.2">
      <c r="B9" s="148" t="s">
        <v>1519</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1512</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344.25" customHeight="1" x14ac:dyDescent="0.2">
      <c r="B21" s="148" t="s">
        <v>1690</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6</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t="s">
        <v>1331</v>
      </c>
      <c r="Q50" s="2" t="b">
        <f>ISBLANK('Linee Intervento'!E14)</f>
        <v>0</v>
      </c>
      <c r="R50" s="2" t="b">
        <f t="shared" si="1"/>
        <v>1</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c r="Q51" s="2" t="b">
        <f>ISBLANK('Linee Intervento'!E15)</f>
        <v>0</v>
      </c>
      <c r="R51" s="2" t="b">
        <f t="shared" si="1"/>
        <v>0</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45291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row>
    <row r="85" spans="2:17" ht="15" customHeight="1" x14ac:dyDescent="0.2">
      <c r="B85" s="240" t="s">
        <v>325</v>
      </c>
      <c r="C85" s="241"/>
      <c r="D85" s="241"/>
      <c r="E85" s="241"/>
      <c r="F85" s="241"/>
      <c r="G85" s="241"/>
      <c r="H85" s="241"/>
      <c r="I85" s="241"/>
      <c r="J85" s="241"/>
      <c r="K85" s="242"/>
      <c r="L85" s="243"/>
      <c r="M85" s="244"/>
    </row>
    <row r="86" spans="2:17" ht="15" customHeight="1" x14ac:dyDescent="0.2">
      <c r="B86" s="240" t="s">
        <v>326</v>
      </c>
      <c r="C86" s="241"/>
      <c r="D86" s="241"/>
      <c r="E86" s="241"/>
      <c r="F86" s="241"/>
      <c r="G86" s="241"/>
      <c r="H86" s="241"/>
      <c r="I86" s="241"/>
      <c r="J86" s="241"/>
      <c r="K86" s="242"/>
      <c r="L86" s="243"/>
      <c r="M86" s="244"/>
    </row>
    <row r="87" spans="2:17" ht="15" customHeight="1" x14ac:dyDescent="0.2">
      <c r="B87" s="240" t="s">
        <v>570</v>
      </c>
      <c r="C87" s="241"/>
      <c r="D87" s="241"/>
      <c r="E87" s="241"/>
      <c r="F87" s="241"/>
      <c r="G87" s="241"/>
      <c r="H87" s="241"/>
      <c r="I87" s="241"/>
      <c r="J87" s="241"/>
      <c r="K87" s="242"/>
      <c r="L87" s="243"/>
      <c r="M87" s="244"/>
    </row>
    <row r="88" spans="2:17" ht="15" customHeight="1" x14ac:dyDescent="0.2">
      <c r="B88" s="240" t="s">
        <v>571</v>
      </c>
      <c r="C88" s="241"/>
      <c r="D88" s="241"/>
      <c r="E88" s="241"/>
      <c r="F88" s="241"/>
      <c r="G88" s="241"/>
      <c r="H88" s="241"/>
      <c r="I88" s="241"/>
      <c r="J88" s="241"/>
      <c r="K88" s="242">
        <v>579667.88256045245</v>
      </c>
      <c r="L88" s="243"/>
      <c r="M88" s="244"/>
    </row>
    <row r="89" spans="2:17" ht="15" customHeight="1" x14ac:dyDescent="0.2">
      <c r="B89" s="240" t="s">
        <v>327</v>
      </c>
      <c r="C89" s="241"/>
      <c r="D89" s="241"/>
      <c r="E89" s="241"/>
      <c r="F89" s="241"/>
      <c r="G89" s="241"/>
      <c r="H89" s="241"/>
      <c r="I89" s="241"/>
      <c r="J89" s="241"/>
      <c r="K89" s="242"/>
      <c r="L89" s="243"/>
      <c r="M89" s="244"/>
    </row>
    <row r="90" spans="2:17" ht="15" customHeight="1" x14ac:dyDescent="0.2">
      <c r="B90" s="240" t="s">
        <v>328</v>
      </c>
      <c r="C90" s="241"/>
      <c r="D90" s="241"/>
      <c r="E90" s="241"/>
      <c r="F90" s="241"/>
      <c r="G90" s="241"/>
      <c r="H90" s="241"/>
      <c r="I90" s="241"/>
      <c r="J90" s="241"/>
      <c r="K90" s="242">
        <v>3246193.8899999997</v>
      </c>
      <c r="L90" s="243"/>
      <c r="M90" s="244"/>
    </row>
    <row r="91" spans="2:17" ht="15" customHeight="1" x14ac:dyDescent="0.2">
      <c r="B91" s="240" t="s">
        <v>329</v>
      </c>
      <c r="C91" s="241"/>
      <c r="D91" s="241"/>
      <c r="E91" s="241"/>
      <c r="F91" s="241"/>
      <c r="G91" s="241"/>
      <c r="H91" s="241"/>
      <c r="I91" s="241"/>
      <c r="J91" s="241"/>
      <c r="K91" s="242"/>
      <c r="L91" s="243"/>
      <c r="M91" s="244"/>
    </row>
    <row r="92" spans="2:17" ht="15" customHeight="1" x14ac:dyDescent="0.2">
      <c r="B92" s="240" t="s">
        <v>330</v>
      </c>
      <c r="C92" s="241"/>
      <c r="D92" s="241"/>
      <c r="E92" s="241"/>
      <c r="F92" s="241"/>
      <c r="G92" s="241"/>
      <c r="H92" s="241"/>
      <c r="I92" s="241"/>
      <c r="J92" s="241"/>
      <c r="K92" s="242"/>
      <c r="L92" s="243"/>
      <c r="M92" s="244"/>
    </row>
    <row r="93" spans="2:17" ht="15" customHeight="1" x14ac:dyDescent="0.2">
      <c r="B93" s="240" t="s">
        <v>331</v>
      </c>
      <c r="C93" s="241"/>
      <c r="D93" s="241"/>
      <c r="E93" s="241"/>
      <c r="F93" s="241"/>
      <c r="G93" s="241"/>
      <c r="H93" s="241"/>
      <c r="I93" s="241"/>
      <c r="J93" s="241"/>
      <c r="K93" s="242"/>
      <c r="L93" s="243"/>
      <c r="M93" s="244"/>
    </row>
    <row r="94" spans="2:17" ht="15" customHeight="1" x14ac:dyDescent="0.2">
      <c r="B94" s="240" t="s">
        <v>332</v>
      </c>
      <c r="C94" s="241"/>
      <c r="D94" s="241"/>
      <c r="E94" s="241"/>
      <c r="F94" s="241"/>
      <c r="G94" s="241"/>
      <c r="H94" s="241"/>
      <c r="I94" s="241"/>
      <c r="J94" s="241"/>
      <c r="K94" s="242"/>
      <c r="L94" s="243"/>
      <c r="M94" s="244"/>
    </row>
    <row r="95" spans="2:17" ht="15" customHeight="1" x14ac:dyDescent="0.2">
      <c r="B95" s="240" t="s">
        <v>333</v>
      </c>
      <c r="C95" s="241"/>
      <c r="D95" s="241"/>
      <c r="E95" s="241"/>
      <c r="F95" s="241"/>
      <c r="G95" s="241"/>
      <c r="H95" s="241"/>
      <c r="I95" s="241"/>
      <c r="J95" s="241"/>
      <c r="K95" s="242"/>
      <c r="L95" s="243"/>
      <c r="M95" s="244"/>
    </row>
    <row r="96" spans="2:17" ht="15" customHeight="1" x14ac:dyDescent="0.2">
      <c r="B96" s="240" t="s">
        <v>334</v>
      </c>
      <c r="C96" s="241"/>
      <c r="D96" s="241"/>
      <c r="E96" s="241"/>
      <c r="F96" s="241"/>
      <c r="G96" s="241"/>
      <c r="H96" s="241"/>
      <c r="I96" s="241"/>
      <c r="J96" s="241"/>
      <c r="K96" s="242"/>
      <c r="L96" s="243"/>
      <c r="M96" s="244"/>
    </row>
    <row r="97" spans="2:13" ht="15" customHeight="1" x14ac:dyDescent="0.2">
      <c r="B97" s="240" t="s">
        <v>335</v>
      </c>
      <c r="C97" s="241"/>
      <c r="D97" s="241"/>
      <c r="E97" s="241"/>
      <c r="F97" s="241"/>
      <c r="G97" s="241"/>
      <c r="H97" s="241"/>
      <c r="I97" s="241"/>
      <c r="J97" s="241"/>
      <c r="K97" s="242"/>
      <c r="L97" s="243"/>
      <c r="M97" s="244"/>
    </row>
    <row r="98" spans="2:13" ht="15" customHeight="1" x14ac:dyDescent="0.2">
      <c r="B98" s="240" t="s">
        <v>336</v>
      </c>
      <c r="C98" s="241"/>
      <c r="D98" s="241"/>
      <c r="E98" s="241"/>
      <c r="F98" s="241"/>
      <c r="G98" s="241"/>
      <c r="H98" s="241"/>
      <c r="I98" s="241"/>
      <c r="J98" s="241"/>
      <c r="K98" s="242">
        <v>714162.65579999995</v>
      </c>
      <c r="L98" s="243"/>
      <c r="M98" s="244"/>
    </row>
    <row r="99" spans="2:13" ht="15" customHeight="1" x14ac:dyDescent="0.2">
      <c r="B99" s="240" t="s">
        <v>143</v>
      </c>
      <c r="C99" s="241"/>
      <c r="D99" s="241"/>
      <c r="E99" s="241"/>
      <c r="F99" s="241"/>
      <c r="G99" s="241"/>
      <c r="H99" s="241"/>
      <c r="I99" s="241"/>
      <c r="J99" s="241"/>
      <c r="K99" s="242"/>
      <c r="L99" s="243"/>
      <c r="M99" s="244"/>
    </row>
    <row r="100" spans="2:13" ht="7.5" customHeight="1" x14ac:dyDescent="0.2"/>
    <row r="101" spans="2:13" ht="15" customHeight="1" x14ac:dyDescent="0.2">
      <c r="B101" s="240" t="s">
        <v>338</v>
      </c>
      <c r="C101" s="241"/>
      <c r="D101" s="241"/>
      <c r="E101" s="241"/>
      <c r="F101" s="241"/>
      <c r="G101" s="241"/>
      <c r="H101" s="241"/>
      <c r="I101" s="241"/>
      <c r="J101" s="241"/>
      <c r="K101" s="245">
        <f>IF(SUM(K80:K99)=0,"",SUM(K80:K99))</f>
        <v>4540024.4283604519</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1597</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3</v>
      </c>
      <c r="L118" s="249"/>
      <c r="M118" s="250"/>
    </row>
    <row r="119" spans="2:17" ht="15" customHeight="1" x14ac:dyDescent="0.2">
      <c r="B119" s="240" t="s">
        <v>344</v>
      </c>
      <c r="C119" s="241"/>
      <c r="D119" s="241"/>
      <c r="E119" s="241"/>
      <c r="F119" s="241"/>
      <c r="G119" s="241"/>
      <c r="H119" s="241"/>
      <c r="I119" s="241"/>
      <c r="J119" s="241"/>
      <c r="K119" s="248">
        <v>18</v>
      </c>
      <c r="L119" s="249"/>
      <c r="M119" s="250"/>
    </row>
    <row r="120" spans="2:17" ht="15" customHeight="1" x14ac:dyDescent="0.2">
      <c r="B120" s="240" t="s">
        <v>345</v>
      </c>
      <c r="C120" s="241"/>
      <c r="D120" s="241"/>
      <c r="E120" s="241"/>
      <c r="F120" s="241"/>
      <c r="G120" s="241"/>
      <c r="H120" s="241"/>
      <c r="I120" s="241"/>
      <c r="J120" s="241"/>
      <c r="K120" s="248">
        <v>11</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32</v>
      </c>
      <c r="K137" s="252"/>
      <c r="L137" s="248">
        <v>3209</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1534</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1536</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1900000</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1900000</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1900000</v>
      </c>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v>1900000</v>
      </c>
      <c r="F185" s="259"/>
      <c r="G185" s="259"/>
      <c r="H185" s="259"/>
      <c r="I185" s="259"/>
      <c r="J185" s="259"/>
      <c r="K185" s="259"/>
      <c r="L185" s="259"/>
      <c r="M185" s="259"/>
      <c r="Q185" s="2" t="b">
        <f>IF(AND(R185=FALSE,'Anagrafica Progetto'!$Q$84=1),FALSE,TRUE)</f>
        <v>0</v>
      </c>
      <c r="R185" s="2" t="b">
        <f t="shared" si="2"/>
        <v>0</v>
      </c>
    </row>
    <row r="186" spans="2:18" ht="15" customHeight="1" x14ac:dyDescent="0.2">
      <c r="B186" s="240">
        <v>2023</v>
      </c>
      <c r="C186" s="241"/>
      <c r="D186" s="256"/>
      <c r="E186" s="259">
        <v>1900000</v>
      </c>
      <c r="F186" s="259"/>
      <c r="G186" s="259"/>
      <c r="H186" s="259"/>
      <c r="I186" s="259"/>
      <c r="J186" s="259"/>
      <c r="K186" s="259"/>
      <c r="L186" s="259"/>
      <c r="M186" s="259"/>
    </row>
    <row r="187" spans="2:18" ht="15" customHeight="1" x14ac:dyDescent="0.2">
      <c r="B187" s="240" t="s">
        <v>387</v>
      </c>
      <c r="C187" s="241"/>
      <c r="D187" s="256"/>
      <c r="E187" s="259">
        <v>1900000</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0</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0</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0</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3</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t="s">
        <v>1331</v>
      </c>
      <c r="Q258" s="2" t="b">
        <f>ISBLANK(Obiettivi!#REF!)</f>
        <v>0</v>
      </c>
      <c r="R258" s="2" t="b">
        <f t="shared" si="6"/>
        <v>1</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zr0Dx7qG09C2yePRoF8h4qIIj3E=" saltValue="V6Fwlf6HS4RMARiYdNmcpQ=="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3996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3996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9C526090-0594-4379-B475-370AFC762B38}">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5F7FF10-B68D-4DCF-B5CE-DF3176D6F1E6}">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4"/>
  <dimension ref="B1:T293"/>
  <sheetViews>
    <sheetView showGridLines="0" topLeftCell="B21" zoomScaleNormal="100" workbookViewId="0">
      <selection activeCell="B21" sqref="B21:M21"/>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1293</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1521</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1523</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364.5" customHeight="1" x14ac:dyDescent="0.2">
      <c r="B21" s="148" t="s">
        <v>1691</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7</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t="s">
        <v>1331</v>
      </c>
      <c r="Q51" s="2" t="b">
        <f>ISBLANK('Linee Intervento'!E15)</f>
        <v>0</v>
      </c>
      <c r="R51" s="2" t="b">
        <f t="shared" si="1"/>
        <v>1</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45107</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172480.43792129852</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965906.44500000007</v>
      </c>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212499.41790000003</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1350886.3008212985</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1596</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2</v>
      </c>
      <c r="L118" s="249"/>
      <c r="M118" s="250"/>
    </row>
    <row r="119" spans="2:17" ht="15" customHeight="1" x14ac:dyDescent="0.2">
      <c r="B119" s="240" t="s">
        <v>344</v>
      </c>
      <c r="C119" s="241"/>
      <c r="D119" s="241"/>
      <c r="E119" s="241"/>
      <c r="F119" s="241"/>
      <c r="G119" s="241"/>
      <c r="H119" s="241"/>
      <c r="I119" s="241"/>
      <c r="J119" s="241"/>
      <c r="K119" s="248">
        <v>10</v>
      </c>
      <c r="L119" s="249"/>
      <c r="M119" s="250"/>
    </row>
    <row r="120" spans="2:17" ht="15" customHeight="1" x14ac:dyDescent="0.2">
      <c r="B120" s="240" t="s">
        <v>345</v>
      </c>
      <c r="C120" s="241"/>
      <c r="D120" s="241"/>
      <c r="E120" s="241"/>
      <c r="F120" s="241"/>
      <c r="G120" s="241"/>
      <c r="H120" s="241"/>
      <c r="I120" s="241"/>
      <c r="J120" s="241"/>
      <c r="K120" s="248">
        <v>8</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20</v>
      </c>
      <c r="K137" s="252"/>
      <c r="L137" s="248">
        <v>955</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1624</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1532</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3</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8</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13</v>
      </c>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v>19</v>
      </c>
      <c r="F185" s="259"/>
      <c r="G185" s="259"/>
      <c r="H185" s="259"/>
      <c r="I185" s="259"/>
      <c r="J185" s="259"/>
      <c r="K185" s="259"/>
      <c r="L185" s="259"/>
      <c r="M185" s="259"/>
      <c r="Q185" s="2" t="b">
        <f>IF(AND(R185=FALSE,'Anagrafica Progetto'!$Q$84=1),FALSE,TRUE)</f>
        <v>0</v>
      </c>
      <c r="R185" s="2" t="b">
        <f t="shared" si="2"/>
        <v>0</v>
      </c>
    </row>
    <row r="186" spans="2:18" ht="15" customHeight="1" x14ac:dyDescent="0.2">
      <c r="B186" s="240">
        <v>2023</v>
      </c>
      <c r="C186" s="241"/>
      <c r="D186" s="256"/>
      <c r="E186" s="259">
        <v>25</v>
      </c>
      <c r="F186" s="259"/>
      <c r="G186" s="259"/>
      <c r="H186" s="259"/>
      <c r="I186" s="259"/>
      <c r="J186" s="259"/>
      <c r="K186" s="259"/>
      <c r="L186" s="259"/>
      <c r="M186" s="259"/>
    </row>
    <row r="187" spans="2:18" ht="15" customHeight="1" x14ac:dyDescent="0.2">
      <c r="B187" s="240" t="s">
        <v>387</v>
      </c>
      <c r="C187" s="241"/>
      <c r="D187" s="256"/>
      <c r="E187" s="259">
        <v>25</v>
      </c>
      <c r="F187" s="259"/>
      <c r="G187" s="259"/>
      <c r="H187" s="259"/>
      <c r="I187" s="259"/>
      <c r="J187" s="259"/>
      <c r="K187" s="259"/>
      <c r="L187" s="259"/>
      <c r="M187" s="259"/>
      <c r="Q187" s="2" t="b">
        <f>IF('Anagrafica Progetto'!$Q$84=1,FALSE,TRUE)</f>
        <v>0</v>
      </c>
    </row>
    <row r="188" spans="2:18" ht="15" customHeight="1" x14ac:dyDescent="0.2">
      <c r="Q188" s="2" t="b">
        <f>IF('Anagrafica Progetto'!$Q$84=1,FALSE,TRUE)</f>
        <v>0</v>
      </c>
    </row>
    <row r="189" spans="2:18" ht="135" customHeight="1" x14ac:dyDescent="0.2">
      <c r="B189" s="203" t="s">
        <v>577</v>
      </c>
      <c r="C189" s="204"/>
      <c r="D189" s="204"/>
      <c r="E189" s="204"/>
      <c r="F189" s="204"/>
      <c r="G189" s="204"/>
      <c r="H189" s="204"/>
      <c r="I189" s="204"/>
      <c r="J189" s="204"/>
      <c r="K189" s="204"/>
      <c r="L189" s="204"/>
      <c r="M189" s="205"/>
      <c r="Q189" s="2" t="b">
        <f>IF('Anagrafica Progetto'!$Q$84=1,FALSE,TRUE)</f>
        <v>0</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1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52.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6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15.75"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30"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IF(OR($H$73="",$H$76=""),FALSE,IF(AND(B200&gt;=YEAR($H$73),B200&lt;YEAR($H$76)),FALSE,TRUE))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ref="R201:R207" si="3">IF(OR($H$73="",$H$76=""),FALSE,IF(AND(B201&gt;=YEAR($H$73),B201&lt;YEAR($H$76)),FALSE,TRUE))</f>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1</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Progetto'!$Q$89,R207=FALSE),FALSE,TRUE)</f>
        <v>1</v>
      </c>
      <c r="R207" s="2" t="b">
        <f t="shared" si="3"/>
        <v>0</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5" customHeight="1" x14ac:dyDescent="0.2">
      <c r="Q209" s="2" t="b">
        <f>IF(AND('Anagrafica Progetto'!$Q$84=2,'Anagrafica Progetto'!$Q$89),FALSE,TRUE)</f>
        <v>1</v>
      </c>
    </row>
    <row r="210" spans="2:18" ht="135" customHeight="1" x14ac:dyDescent="0.2">
      <c r="B210" s="203" t="s">
        <v>572</v>
      </c>
      <c r="C210" s="204"/>
      <c r="D210" s="204"/>
      <c r="E210" s="204"/>
      <c r="F210" s="204"/>
      <c r="G210" s="204"/>
      <c r="H210" s="204"/>
      <c r="I210" s="204"/>
      <c r="J210" s="204"/>
      <c r="K210" s="204"/>
      <c r="L210" s="204"/>
      <c r="M210" s="205"/>
      <c r="Q210" s="2" t="b">
        <f>IF(AND('Anagrafica Progetto'!$Q$84=2,'Anagrafica Progetto'!$Q$89),FALSE,TRUE)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1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52.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6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15.75"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30"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IF(OR($H$73="",$H$76=""),FALSE,IF(AND(B221&gt;=YEAR($H$73),B221&lt;YEAR($H$76)),FALSE,TRUE))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ref="R222:R228" si="4">IF(OR($H$73="",$H$76=""),FALSE,IF(AND(B222&gt;=YEAR($H$73),B222&lt;YEAR($H$76)),FALSE,TRUE))</f>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1</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Progetto'!$Q$90,R228=FALSE),FALSE,TRUE)</f>
        <v>1</v>
      </c>
      <c r="R228" s="2" t="b">
        <f t="shared" si="4"/>
        <v>0</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35" customHeight="1" x14ac:dyDescent="0.2">
      <c r="B231" s="203" t="s">
        <v>572</v>
      </c>
      <c r="C231" s="204"/>
      <c r="D231" s="204"/>
      <c r="E231" s="204"/>
      <c r="F231" s="204"/>
      <c r="G231" s="204"/>
      <c r="H231" s="204"/>
      <c r="I231" s="204"/>
      <c r="J231" s="204"/>
      <c r="K231" s="204"/>
      <c r="L231" s="204"/>
      <c r="M231" s="205"/>
      <c r="Q231" s="2" t="b">
        <f>IF(AND('Anagrafica Progetto'!$Q$84=2,'Anagrafica Progetto'!$Q$90),FALSE,TRUE)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1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52.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6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15.75"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30"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IF(OR($H$73="",$H$76=""),FALSE,IF(AND(B242&gt;=YEAR($H$73),B242&lt;YEAR($H$76)),FALSE,TRUE))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ref="R243:R249" si="5">IF(OR($H$73="",$H$76=""),FALSE,IF(AND(B243&gt;=YEAR($H$73),B243&lt;YEAR($H$76)),FALSE,TRUE))</f>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1</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Progetto'!$Q$91,R249=FALSE),FALSE,TRUE)</f>
        <v>1</v>
      </c>
      <c r="R249" s="2" t="b">
        <f t="shared" si="5"/>
        <v>0</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5" customHeight="1" x14ac:dyDescent="0.2">
      <c r="Q251" s="2" t="b">
        <f>IF(AND('Anagrafica Progetto'!$Q$84=2,'Anagrafica Progetto'!$Q$91),FALSE,TRUE)</f>
        <v>1</v>
      </c>
    </row>
    <row r="252" spans="2:18" ht="135" customHeight="1" x14ac:dyDescent="0.2">
      <c r="B252" s="203" t="s">
        <v>572</v>
      </c>
      <c r="C252" s="204"/>
      <c r="D252" s="204"/>
      <c r="E252" s="204"/>
      <c r="F252" s="204"/>
      <c r="G252" s="204"/>
      <c r="H252" s="204"/>
      <c r="I252" s="204"/>
      <c r="J252" s="204"/>
      <c r="K252" s="204"/>
      <c r="L252" s="204"/>
      <c r="M252" s="205"/>
      <c r="Q252" s="2" t="b">
        <f>IF(AND('Anagrafica Progetto'!$Q$84=2,'Anagrafica Progetto'!$Q$91),FALSE,TRUE)</f>
        <v>1</v>
      </c>
    </row>
    <row r="255" spans="2:18" ht="15" customHeight="1" x14ac:dyDescent="0.2">
      <c r="B255" s="188" t="s">
        <v>394</v>
      </c>
      <c r="C255" s="188"/>
      <c r="D255" s="188"/>
      <c r="E255" s="188"/>
      <c r="F255" s="188"/>
      <c r="G255" s="188"/>
      <c r="H255" s="188"/>
      <c r="I255" s="188"/>
      <c r="J255" s="188"/>
      <c r="K255" s="188"/>
      <c r="L255" s="188"/>
      <c r="M255" s="188"/>
      <c r="R255" s="2">
        <f ca="1">MATCH("X",INDIRECT(ADDRESS(ROW(Q256)+R254,13)&amp;":"&amp;ADDRESS(ROW($Q$280),13)),0)</f>
        <v>3</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48"/>
      <c r="Q256" s="2" t="b">
        <f>ISBLANK(Obiettivi!E50)</f>
        <v>0</v>
      </c>
      <c r="R256" s="2" t="b">
        <f>IF(M256="",FALSE,TRUE)</f>
        <v>0</v>
      </c>
    </row>
    <row r="257" spans="2:18" ht="15" customHeight="1" x14ac:dyDescent="0.2">
      <c r="B257" s="227" t="str">
        <f>IF(Obiettivi!E50="","",Obiettivi!E50)</f>
        <v>Modello di servizio condiviso e sottoscritto da un panel di stakeholders</v>
      </c>
      <c r="C257" s="227"/>
      <c r="D257" s="227"/>
      <c r="E257" s="227"/>
      <c r="F257" s="227"/>
      <c r="G257" s="227"/>
      <c r="H257" s="227"/>
      <c r="I257" s="227"/>
      <c r="J257" s="227"/>
      <c r="K257" s="227"/>
      <c r="L257" s="227"/>
      <c r="M257" s="48"/>
      <c r="Q257" s="2" t="b">
        <f>ISBLANK(Obiettivi!E49)</f>
        <v>0</v>
      </c>
      <c r="R257" s="2" t="b">
        <f t="shared" ref="R257:R280" si="6">IF(M257="",FALSE,TRUE)</f>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48" t="s">
        <v>1331</v>
      </c>
      <c r="Q258" s="2" t="b">
        <f>ISBLANK(Obiettivi!#REF!)</f>
        <v>0</v>
      </c>
      <c r="R258" s="2" t="b">
        <f t="shared" si="6"/>
        <v>1</v>
      </c>
    </row>
    <row r="259" spans="2:18" ht="15" customHeight="1" x14ac:dyDescent="0.2">
      <c r="B259" s="227" t="str">
        <f>IF(Obiettivi!E52="","",Obiettivi!E52)</f>
        <v/>
      </c>
      <c r="C259" s="227"/>
      <c r="D259" s="227"/>
      <c r="E259" s="227"/>
      <c r="F259" s="227"/>
      <c r="G259" s="227"/>
      <c r="H259" s="227"/>
      <c r="I259" s="227"/>
      <c r="J259" s="227"/>
      <c r="K259" s="227"/>
      <c r="L259" s="227"/>
      <c r="M259" s="48"/>
      <c r="Q259" s="2" t="b">
        <f>ISBLANK(Obiettivi!E51)</f>
        <v>0</v>
      </c>
      <c r="R259" s="2" t="b">
        <f t="shared" si="6"/>
        <v>0</v>
      </c>
    </row>
    <row r="260" spans="2:18" ht="15" customHeight="1" x14ac:dyDescent="0.2">
      <c r="B260" s="227" t="str">
        <f>IF(Obiettivi!E53="","",Obiettivi!E53)</f>
        <v/>
      </c>
      <c r="C260" s="227"/>
      <c r="D260" s="227"/>
      <c r="E260" s="227"/>
      <c r="F260" s="227"/>
      <c r="G260" s="227"/>
      <c r="H260" s="227"/>
      <c r="I260" s="227"/>
      <c r="J260" s="227"/>
      <c r="K260" s="227"/>
      <c r="L260" s="227"/>
      <c r="M260" s="48"/>
      <c r="Q260" s="2" t="b">
        <f>ISBLANK(Obiettivi!E52)</f>
        <v>1</v>
      </c>
      <c r="R260" s="2" t="b">
        <f t="shared" si="6"/>
        <v>0</v>
      </c>
    </row>
    <row r="261" spans="2:18" ht="15" customHeight="1" x14ac:dyDescent="0.2">
      <c r="B261" s="227" t="str">
        <f>IF(Obiettivi!E54="","",Obiettivi!E54)</f>
        <v/>
      </c>
      <c r="C261" s="227"/>
      <c r="D261" s="227"/>
      <c r="E261" s="227"/>
      <c r="F261" s="227"/>
      <c r="G261" s="227"/>
      <c r="H261" s="227"/>
      <c r="I261" s="227"/>
      <c r="J261" s="227"/>
      <c r="K261" s="227"/>
      <c r="L261" s="227"/>
      <c r="M261" s="48"/>
      <c r="Q261" s="2" t="b">
        <f>ISBLANK(Obiettivi!#REF!)</f>
        <v>0</v>
      </c>
      <c r="R261" s="2" t="b">
        <f t="shared" si="6"/>
        <v>0</v>
      </c>
    </row>
    <row r="262" spans="2:18" ht="15" customHeight="1" x14ac:dyDescent="0.2">
      <c r="B262" s="227" t="str">
        <f>IF(Obiettivi!E55="","",Obiettivi!E55)</f>
        <v/>
      </c>
      <c r="C262" s="227"/>
      <c r="D262" s="227"/>
      <c r="E262" s="227"/>
      <c r="F262" s="227"/>
      <c r="G262" s="227"/>
      <c r="H262" s="227"/>
      <c r="I262" s="227"/>
      <c r="J262" s="227"/>
      <c r="K262" s="227"/>
      <c r="L262" s="227"/>
      <c r="M262" s="48"/>
      <c r="Q262" s="2" t="b">
        <f>ISBLANK(Obiettivi!E54)</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ISBLANK(Obiettivi!E56)</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ISBLANK(Obiettivi!E57)</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ISBLANK(Obiettivi!E58)</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ISBLANK(Obiettivi!E59)</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ISBLANK(Obiettivi!E60)</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ISBLANK(Obiettivi!E61)</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ISBLANK(Obiettivi!E62)</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ISBLANK(Obiettivi!E63)</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ISBLANK(Obiettivi!E64)</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ISBLANK(Obiettivi!E65)</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ISBLANK(Obiettivi!E66)</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ISBLANK(Obiettivi!E67)</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ISBLANK(Obiettivi!E68)</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ISBLANK(Obiettivi!E69)</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ISBLANK(Obiettivi!E70)</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ISBLANK(Obiettivi!E71)</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ISBLANK(Obiettivi!E72)</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c r="Q280" s="2" t="b">
        <f>ISBLANK(Obiettivi!E73)</f>
        <v>1</v>
      </c>
      <c r="R280" s="2" t="b">
        <f t="shared" si="6"/>
        <v>0</v>
      </c>
    </row>
    <row r="282" spans="2:18" ht="15" customHeight="1" x14ac:dyDescent="0.2">
      <c r="B282" s="203" t="s">
        <v>377</v>
      </c>
      <c r="C282" s="204"/>
      <c r="D282" s="204"/>
      <c r="E282" s="204"/>
      <c r="F282" s="204"/>
      <c r="G282" s="204"/>
      <c r="H282" s="204"/>
      <c r="I282" s="204"/>
      <c r="J282" s="204"/>
      <c r="K282" s="204"/>
      <c r="L282" s="204"/>
      <c r="M282" s="205"/>
    </row>
    <row r="285" spans="2:18" ht="15" customHeight="1" x14ac:dyDescent="0.2">
      <c r="B285" s="82" t="s">
        <v>540</v>
      </c>
      <c r="C285" s="83"/>
      <c r="D285" s="83"/>
      <c r="E285" s="83"/>
      <c r="F285" s="83"/>
      <c r="G285" s="83"/>
      <c r="H285" s="83"/>
      <c r="I285" s="83"/>
      <c r="J285" s="83"/>
      <c r="K285" s="83"/>
      <c r="L285" s="83"/>
      <c r="M285" s="84"/>
    </row>
    <row r="286" spans="2:18" ht="112.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5" customHeight="1" x14ac:dyDescent="0.2">
      <c r="B291" s="82" t="s">
        <v>541</v>
      </c>
      <c r="C291" s="83"/>
      <c r="D291" s="83"/>
      <c r="E291" s="83"/>
      <c r="F291" s="83"/>
      <c r="G291" s="83"/>
      <c r="H291" s="83"/>
      <c r="I291" s="83"/>
      <c r="J291" s="83"/>
      <c r="K291" s="83"/>
      <c r="L291" s="83"/>
      <c r="M291" s="84"/>
    </row>
    <row r="292" spans="2:13" ht="112.5" customHeight="1" x14ac:dyDescent="0.2">
      <c r="B292" s="132"/>
      <c r="C292" s="225"/>
      <c r="D292" s="225"/>
      <c r="E292" s="225"/>
      <c r="F292" s="225"/>
      <c r="G292" s="225"/>
      <c r="H292" s="225"/>
      <c r="I292" s="225"/>
      <c r="J292" s="225"/>
      <c r="K292" s="225"/>
      <c r="L292" s="225"/>
      <c r="M292" s="226"/>
    </row>
    <row r="293" spans="2:13" ht="15" hidden="1" customHeight="1" x14ac:dyDescent="0.2"/>
  </sheetData>
  <sheetProtection algorithmName="SHA-1" hashValue="+iOy/nrrqSAoSGF9Wv6h9Y8VHOo=" saltValue="0PtOTAXkpk5Id5YxFuJUFw=="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146:M165 M45:M69 M256:M280 M27:M37">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099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099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3" id="{A5235DCF-9248-44A7-B98C-493E49D5D54E}">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AEFAC68-8DE1-4925-A337-F7C26C9FA785}">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5"/>
  <dimension ref="B1:T292"/>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1294</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1525</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1524</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266.25" customHeight="1" x14ac:dyDescent="0.2">
      <c r="B21" s="148" t="s">
        <v>1692</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7</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t="s">
        <v>1331</v>
      </c>
      <c r="Q51" s="2" t="b">
        <f>ISBLANK('Linee Intervento'!E15)</f>
        <v>0</v>
      </c>
      <c r="R51" s="2" t="b">
        <f t="shared" si="1"/>
        <v>1</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45107</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79796.144854231534</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446865.81</v>
      </c>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98310.478199999998</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624972.43305423157</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1595</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2</v>
      </c>
      <c r="L118" s="249"/>
      <c r="M118" s="250"/>
    </row>
    <row r="119" spans="2:17" ht="15" customHeight="1" x14ac:dyDescent="0.2">
      <c r="B119" s="240" t="s">
        <v>344</v>
      </c>
      <c r="C119" s="241"/>
      <c r="D119" s="241"/>
      <c r="E119" s="241"/>
      <c r="F119" s="241"/>
      <c r="G119" s="241"/>
      <c r="H119" s="241"/>
      <c r="I119" s="241"/>
      <c r="J119" s="241"/>
      <c r="K119" s="248">
        <v>10</v>
      </c>
      <c r="L119" s="249"/>
      <c r="M119" s="250"/>
    </row>
    <row r="120" spans="2:17" ht="15" customHeight="1" x14ac:dyDescent="0.2">
      <c r="B120" s="240" t="s">
        <v>345</v>
      </c>
      <c r="C120" s="241"/>
      <c r="D120" s="241"/>
      <c r="E120" s="241"/>
      <c r="F120" s="241"/>
      <c r="G120" s="241"/>
      <c r="H120" s="241"/>
      <c r="I120" s="241"/>
      <c r="J120" s="241"/>
      <c r="K120" s="248">
        <v>8</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20</v>
      </c>
      <c r="K137" s="252"/>
      <c r="L137" s="248">
        <v>442</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63" t="s">
        <v>1576</v>
      </c>
      <c r="F173" s="264"/>
      <c r="G173" s="265"/>
      <c r="H173" s="257"/>
      <c r="I173" s="257"/>
      <c r="J173" s="257"/>
      <c r="K173" s="257"/>
      <c r="L173" s="257"/>
      <c r="M173" s="257"/>
      <c r="Q173" s="2" t="b">
        <f>IF('Anagrafica Progetto'!$Q$84=1,FALSE,TRUE)</f>
        <v>0</v>
      </c>
    </row>
    <row r="174" spans="2:17" ht="15.75" customHeight="1" x14ac:dyDescent="0.2">
      <c r="B174" s="240" t="s">
        <v>384</v>
      </c>
      <c r="C174" s="241"/>
      <c r="D174" s="256"/>
      <c r="E174" s="263" t="s">
        <v>355</v>
      </c>
      <c r="F174" s="264"/>
      <c r="G174" s="265"/>
      <c r="H174" s="257"/>
      <c r="I174" s="257"/>
      <c r="J174" s="257"/>
      <c r="K174" s="257"/>
      <c r="L174" s="257"/>
      <c r="M174" s="257"/>
      <c r="Q174" s="2" t="b">
        <f>IF('Anagrafica Progetto'!$Q$84=1,FALSE,TRUE)</f>
        <v>0</v>
      </c>
    </row>
    <row r="175" spans="2:17" ht="30" customHeight="1" x14ac:dyDescent="0.2">
      <c r="B175" s="240" t="s">
        <v>385</v>
      </c>
      <c r="C175" s="241"/>
      <c r="D175" s="256"/>
      <c r="E175" s="263" t="s">
        <v>1532</v>
      </c>
      <c r="F175" s="264"/>
      <c r="G175" s="265"/>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4"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50</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150</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250</v>
      </c>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v>375</v>
      </c>
      <c r="F185" s="259"/>
      <c r="G185" s="259"/>
      <c r="H185" s="259"/>
      <c r="I185" s="259"/>
      <c r="J185" s="259"/>
      <c r="K185" s="259"/>
      <c r="L185" s="259"/>
      <c r="M185" s="259"/>
      <c r="Q185" s="2" t="b">
        <f>IF(AND(R185=FALSE,'Anagrafica Progetto'!$Q$84=1),FALSE,TRUE)</f>
        <v>1</v>
      </c>
      <c r="R185" s="2" t="b">
        <f>IF(OR($H$73="",$H$76=""),FALSE,IF(AND(B186&gt;=YEAR($H$73),B186&lt;YEAR($H$76)),FALSE,TRUE))</f>
        <v>1</v>
      </c>
    </row>
    <row r="186" spans="2:18" ht="15" customHeight="1" x14ac:dyDescent="0.2">
      <c r="B186" s="240">
        <v>2023</v>
      </c>
      <c r="C186" s="241"/>
      <c r="D186" s="256"/>
      <c r="E186" s="259">
        <v>500</v>
      </c>
      <c r="F186" s="259"/>
      <c r="G186" s="259"/>
      <c r="H186" s="259"/>
      <c r="I186" s="259"/>
      <c r="J186" s="259"/>
      <c r="K186" s="259"/>
      <c r="L186" s="259"/>
      <c r="M186" s="259"/>
      <c r="Q186" s="2" t="b">
        <f>IF('Anagrafica Progetto'!$Q$84=1,FALSE,TRUE)</f>
        <v>0</v>
      </c>
    </row>
    <row r="187" spans="2:18" ht="15" customHeight="1" x14ac:dyDescent="0.2">
      <c r="B187" s="240" t="s">
        <v>387</v>
      </c>
      <c r="C187" s="241"/>
      <c r="D187" s="256"/>
      <c r="E187" s="259">
        <v>500</v>
      </c>
      <c r="F187" s="259"/>
      <c r="G187" s="259"/>
      <c r="H187" s="259"/>
      <c r="I187" s="259"/>
      <c r="J187" s="259"/>
      <c r="K187" s="259"/>
      <c r="L187" s="259"/>
      <c r="M187" s="259"/>
      <c r="Q187" s="2" t="b">
        <f>IF('Anagrafica Progetto'!$Q$84=1,FALSE,TRUE)</f>
        <v>0</v>
      </c>
    </row>
    <row r="188" spans="2:18" ht="24" customHeight="1" x14ac:dyDescent="0.2">
      <c r="Q188" s="2" t="b">
        <f>IF('Anagrafica Progetto'!$Q$84=1,FALSE,TRUE)</f>
        <v>0</v>
      </c>
    </row>
    <row r="189" spans="2:18" ht="134.1" customHeight="1" x14ac:dyDescent="0.2">
      <c r="B189" s="203" t="s">
        <v>577</v>
      </c>
      <c r="C189" s="204"/>
      <c r="D189" s="204"/>
      <c r="E189" s="204"/>
      <c r="F189" s="204"/>
      <c r="G189" s="204"/>
      <c r="H189" s="204"/>
      <c r="I189" s="204"/>
      <c r="J189" s="204"/>
      <c r="K189" s="204"/>
      <c r="L189" s="204"/>
      <c r="M189" s="205"/>
      <c r="Q189" s="2" t="b">
        <f>IF(AND('Anagrafica Progetto'!$Q$84=2,'Anagrafica Progetto'!$Q$89),FALSE,TRUE)</f>
        <v>1</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52.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67.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15.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30"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15"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Progetto'!$Q$89,R199=FALSE),FALSE,TRUE)</f>
        <v>1</v>
      </c>
      <c r="R199" s="2" t="b">
        <f>IF(OR($H$73="",$H$76=""),FALSE,IF(AND(B200&gt;=YEAR($H$73),B200&lt;YEAR($H$76)),FALSE,TRUE))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 t="shared" ref="R200:R206" si="3">IF(OR($H$73="",$H$76=""),FALSE,IF(AND(B201&gt;=YEAR($H$73),B201&lt;YEAR($H$76)),FALSE,TRUE))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si="3"/>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0</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Progetto'!$Q$89),FALSE,TRUE)</f>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35" customHeight="1" x14ac:dyDescent="0.2">
      <c r="Q209" s="2" t="b">
        <f>IF(AND('Anagrafica Progetto'!$Q$84=2,'Anagrafica Progetto'!$Q$89),FALSE,TRUE)</f>
        <v>1</v>
      </c>
    </row>
    <row r="210" spans="2:18" ht="15" customHeight="1" x14ac:dyDescent="0.2">
      <c r="B210" s="203" t="s">
        <v>572</v>
      </c>
      <c r="C210" s="204"/>
      <c r="D210" s="204"/>
      <c r="E210" s="204"/>
      <c r="F210" s="204"/>
      <c r="G210" s="204"/>
      <c r="H210" s="204"/>
      <c r="I210" s="204"/>
      <c r="J210" s="204"/>
      <c r="K210" s="204"/>
      <c r="L210" s="204"/>
      <c r="M210" s="205"/>
      <c r="Q210" s="2" t="b">
        <f>IF(AND('Anagrafica Progetto'!$Q$84=2,'Anagrafica Progetto'!$Q$90),FALSE,TRUE)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52.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67.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15.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30"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15"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Progetto'!$Q$90,R220=FALSE),FALSE,TRUE)</f>
        <v>1</v>
      </c>
      <c r="R220" s="2" t="b">
        <f>IF(OR($H$73="",$H$76=""),FALSE,IF(AND(B221&gt;=YEAR($H$73),B221&lt;YEAR($H$76)),FALSE,TRUE))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 t="shared" ref="R221:R227" si="4">IF(OR($H$73="",$H$76=""),FALSE,IF(AND(B222&gt;=YEAR($H$73),B222&lt;YEAR($H$76)),FALSE,TRUE))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si="4"/>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0</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Progetto'!$Q$90),FALSE,TRUE)</f>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5" customHeight="1" x14ac:dyDescent="0.2">
      <c r="Q230" s="2" t="b">
        <f>IF(AND('Anagrafica Progetto'!$Q$84=2,'Anagrafica Progetto'!$Q$90),FALSE,TRUE)</f>
        <v>1</v>
      </c>
    </row>
    <row r="231" spans="2:18" ht="150" customHeight="1" x14ac:dyDescent="0.2">
      <c r="B231" s="203" t="s">
        <v>572</v>
      </c>
      <c r="C231" s="204"/>
      <c r="D231" s="204"/>
      <c r="E231" s="204"/>
      <c r="F231" s="204"/>
      <c r="G231" s="204"/>
      <c r="H231" s="204"/>
      <c r="I231" s="204"/>
      <c r="J231" s="204"/>
      <c r="K231" s="204"/>
      <c r="L231" s="204"/>
      <c r="M231" s="205"/>
      <c r="Q231" s="2" t="b">
        <f>IF(AND('Anagrafica Progetto'!$Q$84=2,'Anagrafica Progetto'!$Q$91),FALSE,TRUE)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52.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67.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15.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30"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15"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Progetto'!$Q$91,R241=FALSE),FALSE,TRUE)</f>
        <v>1</v>
      </c>
      <c r="R241" s="2" t="b">
        <f>IF(OR($H$73="",$H$76=""),FALSE,IF(AND(B242&gt;=YEAR($H$73),B242&lt;YEAR($H$76)),FALSE,TRUE))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 t="shared" ref="R242:R248" si="5">IF(OR($H$73="",$H$76=""),FALSE,IF(AND(B243&gt;=YEAR($H$73),B243&lt;YEAR($H$76)),FALSE,TRUE))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si="5"/>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0</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Progetto'!$Q$91),FALSE,TRUE)</f>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35" customHeight="1" x14ac:dyDescent="0.2">
      <c r="Q251" s="2" t="b">
        <f>IF(AND('Anagrafica Progetto'!$Q$84=2,'Anagrafica Progetto'!$Q$91),FALSE,TRUE)</f>
        <v>1</v>
      </c>
    </row>
    <row r="252" spans="2:18" ht="15" customHeight="1" x14ac:dyDescent="0.2">
      <c r="B252" s="203" t="s">
        <v>572</v>
      </c>
      <c r="C252" s="204"/>
      <c r="D252" s="204"/>
      <c r="E252" s="204"/>
      <c r="F252" s="204"/>
      <c r="G252" s="204"/>
      <c r="H252" s="204"/>
      <c r="I252" s="204"/>
      <c r="J252" s="204"/>
      <c r="K252" s="204"/>
      <c r="L252" s="204"/>
      <c r="M252" s="205"/>
    </row>
    <row r="254" spans="2:18" ht="15" customHeight="1" x14ac:dyDescent="0.2">
      <c r="R254" s="2">
        <f ca="1">MATCH("X",INDIRECT(ADDRESS(ROW(Q255)+R253,13)&amp;":"&amp;ADDRESS(ROW($Q$279),13)),0)</f>
        <v>5</v>
      </c>
    </row>
    <row r="255" spans="2:18" ht="15" customHeight="1" x14ac:dyDescent="0.2">
      <c r="B255" s="188" t="s">
        <v>394</v>
      </c>
      <c r="C255" s="188"/>
      <c r="D255" s="188"/>
      <c r="E255" s="188"/>
      <c r="F255" s="188"/>
      <c r="G255" s="188"/>
      <c r="H255" s="188"/>
      <c r="I255" s="188"/>
      <c r="J255" s="188"/>
      <c r="K255" s="188"/>
      <c r="L255" s="188"/>
      <c r="M255" s="188"/>
      <c r="Q255" s="2" t="b">
        <f>ISBLANK(Obiettivi!E50)</f>
        <v>0</v>
      </c>
      <c r="R255" s="2" t="b">
        <f>IF(M256="",FALSE,TRUE)</f>
        <v>0</v>
      </c>
    </row>
    <row r="256" spans="2:18" ht="15" customHeight="1" x14ac:dyDescent="0.2">
      <c r="B256" s="227" t="str">
        <f>IF(Obiettivi!E50="","",Obiettivi!E50)</f>
        <v>Modello di servizio condiviso e sottoscritto da un panel di stakeholders</v>
      </c>
      <c r="C256" s="227"/>
      <c r="D256" s="227"/>
      <c r="E256" s="227"/>
      <c r="F256" s="227"/>
      <c r="G256" s="227"/>
      <c r="H256" s="227"/>
      <c r="I256" s="227"/>
      <c r="J256" s="227"/>
      <c r="K256" s="227"/>
      <c r="L256" s="227"/>
      <c r="M256" s="48"/>
      <c r="Q256" s="2" t="b">
        <f>ISBLANK(Obiettivi!E49)</f>
        <v>0</v>
      </c>
      <c r="R256" s="2" t="b">
        <f t="shared" ref="R256:R279" si="6">IF(M257="",FALSE,TRUE)</f>
        <v>0</v>
      </c>
    </row>
    <row r="257" spans="2:18" ht="15" customHeight="1" x14ac:dyDescent="0.2">
      <c r="B257" s="227" t="str">
        <f>IF(Obiettivi!E49="","",Obiettivi!E49)</f>
        <v>Incremento delle Amministrazioni pubbliche servite e abilitate all’utilizzo di strumento evoluti</v>
      </c>
      <c r="C257" s="227"/>
      <c r="D257" s="227"/>
      <c r="E257" s="227"/>
      <c r="F257" s="227"/>
      <c r="G257" s="227"/>
      <c r="H257" s="227"/>
      <c r="I257" s="227"/>
      <c r="J257" s="227"/>
      <c r="K257" s="227"/>
      <c r="L257" s="227"/>
      <c r="M257" s="48"/>
      <c r="Q257" s="2" t="b">
        <f>ISBLANK(Obiettivi!#REF!)</f>
        <v>0</v>
      </c>
      <c r="R257" s="2" t="b">
        <f t="shared" si="6"/>
        <v>0</v>
      </c>
    </row>
    <row r="258" spans="2:18" ht="15" customHeight="1" x14ac:dyDescent="0.2">
      <c r="B258" s="227" t="e">
        <f>IF(Obiettivi!#REF!="","",Obiettivi!#REF!)</f>
        <v>#REF!</v>
      </c>
      <c r="C258" s="227"/>
      <c r="D258" s="227"/>
      <c r="E258" s="227"/>
      <c r="F258" s="227"/>
      <c r="G258" s="227"/>
      <c r="H258" s="227"/>
      <c r="I258" s="227"/>
      <c r="J258" s="227"/>
      <c r="K258" s="227"/>
      <c r="L258" s="227"/>
      <c r="M258" s="48"/>
      <c r="Q258" s="2" t="b">
        <f>ISBLANK(Obiettivi!E51)</f>
        <v>0</v>
      </c>
      <c r="R258" s="2" t="b">
        <f t="shared" si="6"/>
        <v>1</v>
      </c>
    </row>
    <row r="259" spans="2:18" ht="15" customHeight="1" x14ac:dyDescent="0.2">
      <c r="B259" s="227" t="str">
        <f>IF(Obiettivi!E51="","",Obiettivi!E51)</f>
        <v>Piena conformità del servizio erogato alle aspettative</v>
      </c>
      <c r="C259" s="227"/>
      <c r="D259" s="227"/>
      <c r="E259" s="227"/>
      <c r="F259" s="227"/>
      <c r="G259" s="227"/>
      <c r="H259" s="227"/>
      <c r="I259" s="227"/>
      <c r="J259" s="227"/>
      <c r="K259" s="227"/>
      <c r="L259" s="227"/>
      <c r="M259" s="48" t="s">
        <v>1331</v>
      </c>
      <c r="Q259" s="2" t="b">
        <f>ISBLANK(Obiettivi!E52)</f>
        <v>1</v>
      </c>
      <c r="R259" s="2" t="b">
        <f t="shared" si="6"/>
        <v>0</v>
      </c>
    </row>
    <row r="260" spans="2:18" ht="15" customHeight="1" x14ac:dyDescent="0.2">
      <c r="B260" s="227" t="str">
        <f>IF(Obiettivi!E52="","",Obiettivi!E52)</f>
        <v/>
      </c>
      <c r="C260" s="227"/>
      <c r="D260" s="227"/>
      <c r="E260" s="227"/>
      <c r="F260" s="227"/>
      <c r="G260" s="227"/>
      <c r="H260" s="227"/>
      <c r="I260" s="227"/>
      <c r="J260" s="227"/>
      <c r="K260" s="227"/>
      <c r="L260" s="227"/>
      <c r="M260" s="48"/>
      <c r="Q260" s="2" t="b">
        <f>ISBLANK(Obiettivi!#REF!)</f>
        <v>0</v>
      </c>
      <c r="R260" s="2" t="b">
        <f t="shared" si="6"/>
        <v>0</v>
      </c>
    </row>
    <row r="261" spans="2:18" ht="15" customHeight="1" x14ac:dyDescent="0.2">
      <c r="B261" s="227"/>
      <c r="C261" s="227"/>
      <c r="D261" s="227"/>
      <c r="E261" s="227"/>
      <c r="F261" s="227"/>
      <c r="G261" s="227"/>
      <c r="H261" s="227"/>
      <c r="I261" s="227"/>
      <c r="J261" s="227"/>
      <c r="K261" s="227"/>
      <c r="L261" s="227"/>
      <c r="M261" s="48"/>
      <c r="Q261" s="2" t="b">
        <f>ISBLANK(Obiettivi!E54)</f>
        <v>1</v>
      </c>
      <c r="R261" s="2" t="b">
        <f t="shared" si="6"/>
        <v>0</v>
      </c>
    </row>
    <row r="262" spans="2:18" ht="15" customHeight="1" x14ac:dyDescent="0.2">
      <c r="B262" s="227" t="str">
        <f>IF(Obiettivi!E54="","",Obiettivi!E54)</f>
        <v/>
      </c>
      <c r="C262" s="227"/>
      <c r="D262" s="227"/>
      <c r="E262" s="227"/>
      <c r="F262" s="227"/>
      <c r="G262" s="227"/>
      <c r="H262" s="227"/>
      <c r="I262" s="227"/>
      <c r="J262" s="227"/>
      <c r="K262" s="227"/>
      <c r="L262" s="227"/>
      <c r="M262" s="48"/>
      <c r="Q262" s="2" t="b">
        <f>ISBLANK(Obiettivi!E56)</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ISBLANK(Obiettivi!E57)</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ISBLANK(Obiettivi!E58)</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ISBLANK(Obiettivi!E59)</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ISBLANK(Obiettivi!E60)</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ISBLANK(Obiettivi!E61)</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ISBLANK(Obiettivi!E62)</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ISBLANK(Obiettivi!E63)</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ISBLANK(Obiettivi!E64)</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ISBLANK(Obiettivi!E65)</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ISBLANK(Obiettivi!E66)</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ISBLANK(Obiettivi!E67)</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ISBLANK(Obiettivi!E68)</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ISBLANK(Obiettivi!E69)</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ISBLANK(Obiettivi!E70)</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ISBLANK(Obiettivi!E71)</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ISBLANK(Obiettivi!E72)</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ISBLANK(Obiettivi!E73)</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row>
    <row r="282" spans="2:18" ht="15" customHeight="1" x14ac:dyDescent="0.2">
      <c r="B282" s="203" t="s">
        <v>377</v>
      </c>
      <c r="C282" s="204"/>
      <c r="D282" s="204"/>
      <c r="E282" s="204"/>
      <c r="F282" s="204"/>
      <c r="G282" s="204"/>
      <c r="H282" s="204"/>
      <c r="I282" s="204"/>
      <c r="J282" s="204"/>
      <c r="K282" s="204"/>
      <c r="L282" s="204"/>
      <c r="M282" s="205"/>
    </row>
    <row r="285" spans="2:18" ht="112.5" customHeight="1" x14ac:dyDescent="0.2">
      <c r="B285" s="82" t="s">
        <v>540</v>
      </c>
      <c r="C285" s="83"/>
      <c r="D285" s="83"/>
      <c r="E285" s="83"/>
      <c r="F285" s="83"/>
      <c r="G285" s="83"/>
      <c r="H285" s="83"/>
      <c r="I285" s="83"/>
      <c r="J285" s="83"/>
      <c r="K285" s="83"/>
      <c r="L285" s="83"/>
      <c r="M285" s="84"/>
    </row>
    <row r="286" spans="2:18" ht="1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12.5" customHeight="1" x14ac:dyDescent="0.2">
      <c r="B291" s="82" t="s">
        <v>541</v>
      </c>
      <c r="C291" s="83"/>
      <c r="D291" s="83"/>
      <c r="E291" s="83"/>
      <c r="F291" s="83"/>
      <c r="G291" s="83"/>
      <c r="H291" s="83"/>
      <c r="I291" s="83"/>
      <c r="J291" s="83"/>
      <c r="K291" s="83"/>
      <c r="L291" s="83"/>
      <c r="M291" s="84"/>
    </row>
    <row r="292" spans="2:13" ht="15" hidden="1" customHeight="1" x14ac:dyDescent="0.2">
      <c r="B292" s="132"/>
      <c r="C292" s="225"/>
      <c r="D292" s="225"/>
      <c r="E292" s="225"/>
      <c r="F292" s="225"/>
      <c r="G292" s="225"/>
      <c r="H292" s="225"/>
      <c r="I292" s="225"/>
      <c r="J292" s="225"/>
      <c r="K292" s="225"/>
      <c r="L292" s="225"/>
      <c r="M292" s="226"/>
    </row>
  </sheetData>
  <sheetProtection algorithmName="SHA-1" hashValue="eSBTaS5g5iOzBGvm/ZFo8KFtE/I=" saltValue="xHnEYjM0M3L2BzkolupmaQ=="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6:D186"/>
    <mergeCell ref="E186:G186"/>
    <mergeCell ref="H186:J186"/>
    <mergeCell ref="K186:M186"/>
    <mergeCell ref="B187:D187"/>
    <mergeCell ref="E187:G187"/>
    <mergeCell ref="H187:J187"/>
    <mergeCell ref="K187:M187"/>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5:L45"/>
    <mergeCell ref="B46:L46"/>
    <mergeCell ref="B47:L47"/>
    <mergeCell ref="B48:L48"/>
    <mergeCell ref="B49:L49"/>
    <mergeCell ref="B34:L34"/>
    <mergeCell ref="B35:L35"/>
    <mergeCell ref="B36:L36"/>
    <mergeCell ref="B37:L37"/>
    <mergeCell ref="B40:M40"/>
    <mergeCell ref="B41:M41"/>
    <mergeCell ref="B185:D185"/>
    <mergeCell ref="E185:G185"/>
    <mergeCell ref="H185:J185"/>
    <mergeCell ref="K185:M185"/>
    <mergeCell ref="B4:M4"/>
    <mergeCell ref="B5:M5"/>
    <mergeCell ref="B8:M8"/>
    <mergeCell ref="B9:M9"/>
    <mergeCell ref="B11:M11"/>
    <mergeCell ref="B14:M14"/>
    <mergeCell ref="B27:L27"/>
    <mergeCell ref="B29:L29"/>
    <mergeCell ref="B30:L30"/>
    <mergeCell ref="B28:L28"/>
    <mergeCell ref="B31:L31"/>
    <mergeCell ref="B32:L32"/>
    <mergeCell ref="B33:L33"/>
    <mergeCell ref="B15:M15"/>
    <mergeCell ref="B17:M17"/>
    <mergeCell ref="B20:M20"/>
    <mergeCell ref="B21:M21"/>
    <mergeCell ref="B23:M23"/>
    <mergeCell ref="B26:M26"/>
    <mergeCell ref="B44:M44"/>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201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201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0456D051-6414-4C9F-8FB8-20F4073DF550}">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CB343EB-11FE-4EAB-AAFD-93A09FD94F80}">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6"/>
  <dimension ref="B1:T292"/>
  <sheetViews>
    <sheetView showGridLines="0" zoomScaleNormal="100" workbookViewId="0">
      <selection activeCell="B5" sqref="B5:M5"/>
    </sheetView>
  </sheetViews>
  <sheetFormatPr defaultColWidth="9.140625" defaultRowHeight="15" customHeight="1" x14ac:dyDescent="0.2"/>
  <cols>
    <col min="1" max="1" width="1.42578125" style="2" customWidth="1"/>
    <col min="2" max="13" width="8.140625" style="2" customWidth="1"/>
    <col min="14" max="14" width="9.140625" style="2" customWidth="1"/>
    <col min="15"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1295</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148" t="s">
        <v>1522</v>
      </c>
      <c r="C9" s="148"/>
      <c r="D9" s="148"/>
      <c r="E9" s="148"/>
      <c r="F9" s="148"/>
      <c r="G9" s="148"/>
      <c r="H9" s="148"/>
      <c r="I9" s="148"/>
      <c r="J9" s="148"/>
      <c r="K9" s="148"/>
      <c r="L9" s="148"/>
      <c r="M9" s="148"/>
      <c r="R9" s="2" t="b">
        <f>ISBLANK(B9)</f>
        <v>0</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148" t="s">
        <v>1512</v>
      </c>
      <c r="C15" s="148"/>
      <c r="D15" s="148"/>
      <c r="E15" s="148"/>
      <c r="F15" s="148"/>
      <c r="G15" s="148"/>
      <c r="H15" s="148"/>
      <c r="I15" s="148"/>
      <c r="J15" s="148"/>
      <c r="K15" s="148"/>
      <c r="L15" s="148"/>
      <c r="M15" s="148"/>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285.75" customHeight="1" x14ac:dyDescent="0.2">
      <c r="B21" s="148" t="s">
        <v>1693</v>
      </c>
      <c r="C21" s="148"/>
      <c r="D21" s="148"/>
      <c r="E21" s="148"/>
      <c r="F21" s="148"/>
      <c r="G21" s="148"/>
      <c r="H21" s="148"/>
      <c r="I21" s="148"/>
      <c r="J21" s="148"/>
      <c r="K21" s="148"/>
      <c r="L21" s="148"/>
      <c r="M21" s="148"/>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48" t="s">
        <v>1331</v>
      </c>
      <c r="R27" s="2" t="b">
        <f>IF(M27="",FALSE,TRUE)</f>
        <v>1</v>
      </c>
    </row>
    <row r="28" spans="2:18" ht="15" customHeight="1" x14ac:dyDescent="0.2">
      <c r="B28" s="199" t="s">
        <v>1275</v>
      </c>
      <c r="C28" s="199"/>
      <c r="D28" s="199"/>
      <c r="E28" s="199"/>
      <c r="F28" s="199"/>
      <c r="G28" s="199"/>
      <c r="H28" s="199"/>
      <c r="I28" s="199"/>
      <c r="J28" s="199"/>
      <c r="K28" s="199"/>
      <c r="L28" s="199"/>
      <c r="M28" s="48"/>
      <c r="R28" s="2" t="b">
        <f>IF(M28="",FALSE,TRUE)</f>
        <v>0</v>
      </c>
    </row>
    <row r="29" spans="2:18" ht="15" customHeight="1" x14ac:dyDescent="0.2">
      <c r="B29" s="199" t="s">
        <v>313</v>
      </c>
      <c r="C29" s="199"/>
      <c r="D29" s="199"/>
      <c r="E29" s="199"/>
      <c r="F29" s="199"/>
      <c r="G29" s="199"/>
      <c r="H29" s="199"/>
      <c r="I29" s="199"/>
      <c r="J29" s="199"/>
      <c r="K29" s="199"/>
      <c r="L29" s="199"/>
      <c r="M29" s="48"/>
      <c r="R29" s="2" t="b">
        <f t="shared" ref="R29:R37" si="0">IF(M29="",FALSE,TRUE)</f>
        <v>0</v>
      </c>
    </row>
    <row r="30" spans="2:18" ht="15" customHeight="1" x14ac:dyDescent="0.2">
      <c r="B30" s="199" t="s">
        <v>314</v>
      </c>
      <c r="C30" s="199"/>
      <c r="D30" s="199"/>
      <c r="E30" s="199"/>
      <c r="F30" s="199"/>
      <c r="G30" s="199"/>
      <c r="H30" s="199"/>
      <c r="I30" s="199"/>
      <c r="J30" s="199"/>
      <c r="K30" s="199"/>
      <c r="L30" s="199"/>
      <c r="M30" s="48" t="s">
        <v>1331</v>
      </c>
      <c r="R30" s="2" t="b">
        <f t="shared" si="0"/>
        <v>1</v>
      </c>
    </row>
    <row r="31" spans="2:18" ht="15" customHeight="1" x14ac:dyDescent="0.2">
      <c r="B31" s="199" t="s">
        <v>315</v>
      </c>
      <c r="C31" s="199"/>
      <c r="D31" s="199"/>
      <c r="E31" s="199"/>
      <c r="F31" s="199"/>
      <c r="G31" s="199"/>
      <c r="H31" s="199"/>
      <c r="I31" s="199"/>
      <c r="J31" s="199"/>
      <c r="K31" s="199"/>
      <c r="L31" s="199"/>
      <c r="M31" s="48"/>
      <c r="R31" s="2" t="b">
        <f t="shared" si="0"/>
        <v>0</v>
      </c>
    </row>
    <row r="32" spans="2:18" ht="15" customHeight="1" x14ac:dyDescent="0.2">
      <c r="B32" s="199" t="s">
        <v>316</v>
      </c>
      <c r="C32" s="199"/>
      <c r="D32" s="199"/>
      <c r="E32" s="199"/>
      <c r="F32" s="199"/>
      <c r="G32" s="199"/>
      <c r="H32" s="199"/>
      <c r="I32" s="199"/>
      <c r="J32" s="199"/>
      <c r="K32" s="199"/>
      <c r="L32" s="199"/>
      <c r="M32" s="48"/>
      <c r="R32" s="2" t="b">
        <f t="shared" si="0"/>
        <v>0</v>
      </c>
    </row>
    <row r="33" spans="2:18" ht="15" customHeight="1" x14ac:dyDescent="0.2">
      <c r="B33" s="199" t="s">
        <v>317</v>
      </c>
      <c r="C33" s="199"/>
      <c r="D33" s="199"/>
      <c r="E33" s="199"/>
      <c r="F33" s="199"/>
      <c r="G33" s="199"/>
      <c r="H33" s="199"/>
      <c r="I33" s="199"/>
      <c r="J33" s="199"/>
      <c r="K33" s="199"/>
      <c r="L33" s="199"/>
      <c r="M33" s="48"/>
      <c r="R33" s="2" t="b">
        <f t="shared" si="0"/>
        <v>0</v>
      </c>
    </row>
    <row r="34" spans="2:18" ht="15" customHeight="1" x14ac:dyDescent="0.2">
      <c r="B34" s="199" t="s">
        <v>318</v>
      </c>
      <c r="C34" s="199"/>
      <c r="D34" s="199"/>
      <c r="E34" s="199"/>
      <c r="F34" s="199"/>
      <c r="G34" s="199"/>
      <c r="H34" s="199"/>
      <c r="I34" s="199"/>
      <c r="J34" s="199"/>
      <c r="K34" s="199"/>
      <c r="L34" s="199"/>
      <c r="M34" s="48"/>
      <c r="R34" s="2" t="b">
        <f t="shared" si="0"/>
        <v>0</v>
      </c>
    </row>
    <row r="35" spans="2:18" ht="15" customHeight="1" x14ac:dyDescent="0.2">
      <c r="B35" s="199" t="s">
        <v>319</v>
      </c>
      <c r="C35" s="199"/>
      <c r="D35" s="199"/>
      <c r="E35" s="199"/>
      <c r="F35" s="199"/>
      <c r="G35" s="199"/>
      <c r="H35" s="199"/>
      <c r="I35" s="199"/>
      <c r="J35" s="199"/>
      <c r="K35" s="199"/>
      <c r="L35" s="199"/>
      <c r="M35" s="48"/>
      <c r="R35" s="2" t="b">
        <f t="shared" si="0"/>
        <v>0</v>
      </c>
    </row>
    <row r="36" spans="2:18" ht="15" customHeight="1" x14ac:dyDescent="0.2">
      <c r="B36" s="199" t="s">
        <v>320</v>
      </c>
      <c r="C36" s="199"/>
      <c r="D36" s="199"/>
      <c r="E36" s="199"/>
      <c r="F36" s="199"/>
      <c r="G36" s="199"/>
      <c r="H36" s="199"/>
      <c r="I36" s="199"/>
      <c r="J36" s="199"/>
      <c r="K36" s="199"/>
      <c r="L36" s="199"/>
      <c r="M36" s="48" t="s">
        <v>1331</v>
      </c>
      <c r="R36" s="2" t="b">
        <f t="shared" si="0"/>
        <v>1</v>
      </c>
    </row>
    <row r="37" spans="2:18" ht="15" customHeight="1" x14ac:dyDescent="0.2">
      <c r="B37" s="199" t="s">
        <v>321</v>
      </c>
      <c r="C37" s="199"/>
      <c r="D37" s="199"/>
      <c r="E37" s="199"/>
      <c r="F37" s="199"/>
      <c r="G37" s="199"/>
      <c r="H37" s="199"/>
      <c r="I37" s="199"/>
      <c r="J37" s="199"/>
      <c r="K37" s="199"/>
      <c r="L37" s="199"/>
      <c r="M37" s="48"/>
      <c r="R37" s="2" t="b">
        <f t="shared" si="0"/>
        <v>0</v>
      </c>
    </row>
    <row r="38" spans="2:18" ht="15" customHeight="1" x14ac:dyDescent="0.2">
      <c r="Q38" s="2" t="b">
        <f>IF($M$29="X",FALSE,TRUE)</f>
        <v>1</v>
      </c>
    </row>
    <row r="39" spans="2:18" ht="15" customHeight="1" x14ac:dyDescent="0.2">
      <c r="Q39" s="2" t="b">
        <f>IF($M$29="X",FALSE,TRUE)</f>
        <v>1</v>
      </c>
    </row>
    <row r="40" spans="2:18" ht="15" customHeight="1" x14ac:dyDescent="0.2">
      <c r="B40" s="82" t="s">
        <v>568</v>
      </c>
      <c r="C40" s="83"/>
      <c r="D40" s="83"/>
      <c r="E40" s="83"/>
      <c r="F40" s="83"/>
      <c r="G40" s="83"/>
      <c r="H40" s="83"/>
      <c r="I40" s="83"/>
      <c r="J40" s="83"/>
      <c r="K40" s="83"/>
      <c r="L40" s="83"/>
      <c r="M40" s="84"/>
      <c r="Q40" s="2" t="b">
        <f>IF($M$29="X",FALSE,TRUE)</f>
        <v>1</v>
      </c>
    </row>
    <row r="41" spans="2:18" ht="75" customHeight="1" x14ac:dyDescent="0.2">
      <c r="B41" s="148"/>
      <c r="C41" s="148"/>
      <c r="D41" s="148"/>
      <c r="E41" s="148"/>
      <c r="F41" s="148"/>
      <c r="G41" s="148"/>
      <c r="H41" s="148"/>
      <c r="I41" s="148"/>
      <c r="J41" s="148"/>
      <c r="K41" s="148"/>
      <c r="L41" s="148"/>
      <c r="M41" s="148"/>
      <c r="Q41" s="2" t="b">
        <f>IF($M$29="X",FALSE,TRUE)</f>
        <v>1</v>
      </c>
    </row>
    <row r="43" spans="2:18" ht="15" customHeight="1" x14ac:dyDescent="0.2">
      <c r="R43" s="2">
        <f ca="1">MATCH("X",INDIRECT(ADDRESS(ROW(Q45)+R42,13)&amp;":"&amp;ADDRESS(ROW($Q$69),13)),0)</f>
        <v>7</v>
      </c>
    </row>
    <row r="44" spans="2:18" ht="15" customHeight="1" x14ac:dyDescent="0.2">
      <c r="B44" s="188" t="s">
        <v>322</v>
      </c>
      <c r="C44" s="188"/>
      <c r="D44" s="188"/>
      <c r="E44" s="188"/>
      <c r="F44" s="188"/>
      <c r="G44" s="188"/>
      <c r="H44" s="188"/>
      <c r="I44" s="188"/>
      <c r="J44" s="188"/>
      <c r="K44" s="188"/>
      <c r="L44" s="188"/>
      <c r="M44" s="188"/>
      <c r="Q44" s="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48"/>
      <c r="Q45" s="2" t="b">
        <f>ISBLANK('Linee Intervento'!E9)</f>
        <v>0</v>
      </c>
      <c r="R45" s="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48"/>
      <c r="Q46" s="2" t="b">
        <f>ISBLANK('Linee Intervento'!E10)</f>
        <v>0</v>
      </c>
      <c r="R46" s="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48"/>
      <c r="Q47" s="2" t="b">
        <f>ISBLANK('Linee Intervento'!E11)</f>
        <v>0</v>
      </c>
      <c r="R47" s="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48"/>
      <c r="Q48" s="2" t="b">
        <f>ISBLANK('Linee Intervento'!E12)</f>
        <v>0</v>
      </c>
      <c r="R48" s="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48"/>
      <c r="Q49" s="2" t="b">
        <f>ISBLANK('Linee Intervento'!E13)</f>
        <v>0</v>
      </c>
      <c r="R49" s="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48"/>
      <c r="Q50" s="2" t="b">
        <f>ISBLANK('Linee Intervento'!E14)</f>
        <v>0</v>
      </c>
      <c r="R50" s="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48" t="s">
        <v>1331</v>
      </c>
      <c r="Q51" s="2" t="b">
        <f>ISBLANK('Linee Intervento'!E15)</f>
        <v>0</v>
      </c>
      <c r="R51" s="2" t="b">
        <f t="shared" si="1"/>
        <v>1</v>
      </c>
    </row>
    <row r="52" spans="2:18" ht="15" customHeight="1" x14ac:dyDescent="0.2">
      <c r="B52" s="227" t="str">
        <f>IF('Linee Intervento'!E16="","",'Linee Intervento'!E16)</f>
        <v/>
      </c>
      <c r="C52" s="227"/>
      <c r="D52" s="227"/>
      <c r="E52" s="227"/>
      <c r="F52" s="227"/>
      <c r="G52" s="227"/>
      <c r="H52" s="227"/>
      <c r="I52" s="227"/>
      <c r="J52" s="227"/>
      <c r="K52" s="227"/>
      <c r="L52" s="227"/>
      <c r="M52" s="48"/>
      <c r="Q52" s="2" t="b">
        <f>ISBLANK('Linee Intervento'!E16)</f>
        <v>1</v>
      </c>
      <c r="R52" s="2" t="b">
        <f t="shared" si="1"/>
        <v>0</v>
      </c>
    </row>
    <row r="53" spans="2:18" ht="15" customHeight="1" x14ac:dyDescent="0.2">
      <c r="B53" s="227" t="str">
        <f>IF('Linee Intervento'!E17="","",'Linee Intervento'!E17)</f>
        <v/>
      </c>
      <c r="C53" s="227"/>
      <c r="D53" s="227"/>
      <c r="E53" s="227"/>
      <c r="F53" s="227"/>
      <c r="G53" s="227"/>
      <c r="H53" s="227"/>
      <c r="I53" s="227"/>
      <c r="J53" s="227"/>
      <c r="K53" s="227"/>
      <c r="L53" s="227"/>
      <c r="M53" s="48"/>
      <c r="Q53" s="2" t="b">
        <f>ISBLANK('Linee Intervento'!E17)</f>
        <v>1</v>
      </c>
      <c r="R53" s="2" t="b">
        <f t="shared" si="1"/>
        <v>0</v>
      </c>
    </row>
    <row r="54" spans="2:18" ht="15" customHeight="1" x14ac:dyDescent="0.2">
      <c r="B54" s="227" t="str">
        <f>IF('Linee Intervento'!E18="","",'Linee Intervento'!E18)</f>
        <v/>
      </c>
      <c r="C54" s="227"/>
      <c r="D54" s="227"/>
      <c r="E54" s="227"/>
      <c r="F54" s="227"/>
      <c r="G54" s="227"/>
      <c r="H54" s="227"/>
      <c r="I54" s="227"/>
      <c r="J54" s="227"/>
      <c r="K54" s="227"/>
      <c r="L54" s="227"/>
      <c r="M54" s="48"/>
      <c r="Q54" s="2" t="b">
        <f>ISBLANK('Linee Intervento'!E18)</f>
        <v>1</v>
      </c>
      <c r="R54" s="2" t="b">
        <f t="shared" si="1"/>
        <v>0</v>
      </c>
    </row>
    <row r="55" spans="2:18" ht="15" customHeight="1" x14ac:dyDescent="0.2">
      <c r="B55" s="227" t="str">
        <f>IF('Linee Intervento'!E19="","",'Linee Intervento'!E19)</f>
        <v/>
      </c>
      <c r="C55" s="227"/>
      <c r="D55" s="227"/>
      <c r="E55" s="227"/>
      <c r="F55" s="227"/>
      <c r="G55" s="227"/>
      <c r="H55" s="227"/>
      <c r="I55" s="227"/>
      <c r="J55" s="227"/>
      <c r="K55" s="227"/>
      <c r="L55" s="227"/>
      <c r="M55" s="48"/>
      <c r="Q55" s="2" t="b">
        <f>ISBLANK('Linee Intervento'!E19)</f>
        <v>1</v>
      </c>
      <c r="R55" s="2" t="b">
        <f t="shared" si="1"/>
        <v>0</v>
      </c>
    </row>
    <row r="56" spans="2:18" ht="15" customHeight="1" x14ac:dyDescent="0.2">
      <c r="B56" s="227" t="str">
        <f>IF('Linee Intervento'!E20="","",'Linee Intervento'!E20)</f>
        <v/>
      </c>
      <c r="C56" s="227"/>
      <c r="D56" s="227"/>
      <c r="E56" s="227"/>
      <c r="F56" s="227"/>
      <c r="G56" s="227"/>
      <c r="H56" s="227"/>
      <c r="I56" s="227"/>
      <c r="J56" s="227"/>
      <c r="K56" s="227"/>
      <c r="L56" s="227"/>
      <c r="M56" s="48"/>
      <c r="Q56" s="2" t="b">
        <f>ISBLANK('Linee Intervento'!E20)</f>
        <v>1</v>
      </c>
      <c r="R56" s="2" t="b">
        <f t="shared" si="1"/>
        <v>0</v>
      </c>
    </row>
    <row r="57" spans="2:18" ht="15" customHeight="1" x14ac:dyDescent="0.2">
      <c r="B57" s="227" t="str">
        <f>IF('Linee Intervento'!E21="","",'Linee Intervento'!E21)</f>
        <v/>
      </c>
      <c r="C57" s="227"/>
      <c r="D57" s="227"/>
      <c r="E57" s="227"/>
      <c r="F57" s="227"/>
      <c r="G57" s="227"/>
      <c r="H57" s="227"/>
      <c r="I57" s="227"/>
      <c r="J57" s="227"/>
      <c r="K57" s="227"/>
      <c r="L57" s="227"/>
      <c r="M57" s="48"/>
      <c r="Q57" s="2" t="b">
        <f>ISBLANK('Linee Intervento'!E21)</f>
        <v>1</v>
      </c>
      <c r="R57" s="2" t="b">
        <f t="shared" si="1"/>
        <v>0</v>
      </c>
    </row>
    <row r="58" spans="2:18" ht="15" customHeight="1" x14ac:dyDescent="0.2">
      <c r="B58" s="227" t="str">
        <f>IF('Linee Intervento'!E22="","",'Linee Intervento'!E22)</f>
        <v/>
      </c>
      <c r="C58" s="227"/>
      <c r="D58" s="227"/>
      <c r="E58" s="227"/>
      <c r="F58" s="227"/>
      <c r="G58" s="227"/>
      <c r="H58" s="227"/>
      <c r="I58" s="227"/>
      <c r="J58" s="227"/>
      <c r="K58" s="227"/>
      <c r="L58" s="227"/>
      <c r="M58" s="48"/>
      <c r="Q58" s="2" t="b">
        <f>ISBLANK('Linee Intervento'!E22)</f>
        <v>1</v>
      </c>
      <c r="R58" s="2" t="b">
        <f t="shared" si="1"/>
        <v>0</v>
      </c>
    </row>
    <row r="59" spans="2:18" ht="15" customHeight="1" x14ac:dyDescent="0.2">
      <c r="B59" s="227" t="str">
        <f>IF('Linee Intervento'!E23="","",'Linee Intervento'!E23)</f>
        <v/>
      </c>
      <c r="C59" s="227"/>
      <c r="D59" s="227"/>
      <c r="E59" s="227"/>
      <c r="F59" s="227"/>
      <c r="G59" s="227"/>
      <c r="H59" s="227"/>
      <c r="I59" s="227"/>
      <c r="J59" s="227"/>
      <c r="K59" s="227"/>
      <c r="L59" s="227"/>
      <c r="M59" s="48"/>
      <c r="Q59" s="2" t="b">
        <f>ISBLANK('Linee Intervento'!E23)</f>
        <v>1</v>
      </c>
      <c r="R59" s="2" t="b">
        <f t="shared" si="1"/>
        <v>0</v>
      </c>
    </row>
    <row r="60" spans="2:18" ht="15" customHeight="1" x14ac:dyDescent="0.2">
      <c r="B60" s="227" t="str">
        <f>IF('Linee Intervento'!E24="","",'Linee Intervento'!E24)</f>
        <v/>
      </c>
      <c r="C60" s="227"/>
      <c r="D60" s="227"/>
      <c r="E60" s="227"/>
      <c r="F60" s="227"/>
      <c r="G60" s="227"/>
      <c r="H60" s="227"/>
      <c r="I60" s="227"/>
      <c r="J60" s="227"/>
      <c r="K60" s="227"/>
      <c r="L60" s="227"/>
      <c r="M60" s="48"/>
      <c r="Q60" s="2" t="b">
        <f>ISBLANK('Linee Intervento'!E24)</f>
        <v>1</v>
      </c>
      <c r="R60" s="2" t="b">
        <f t="shared" si="1"/>
        <v>0</v>
      </c>
    </row>
    <row r="61" spans="2:18" ht="15" customHeight="1" x14ac:dyDescent="0.2">
      <c r="B61" s="227" t="str">
        <f>IF('Linee Intervento'!E25="","",'Linee Intervento'!E25)</f>
        <v/>
      </c>
      <c r="C61" s="227"/>
      <c r="D61" s="227"/>
      <c r="E61" s="227"/>
      <c r="F61" s="227"/>
      <c r="G61" s="227"/>
      <c r="H61" s="227"/>
      <c r="I61" s="227"/>
      <c r="J61" s="227"/>
      <c r="K61" s="227"/>
      <c r="L61" s="227"/>
      <c r="M61" s="48"/>
      <c r="Q61" s="2" t="b">
        <f>ISBLANK('Linee Intervento'!E25)</f>
        <v>1</v>
      </c>
      <c r="R61" s="2" t="b">
        <f t="shared" si="1"/>
        <v>0</v>
      </c>
    </row>
    <row r="62" spans="2:18" ht="15" customHeight="1" x14ac:dyDescent="0.2">
      <c r="B62" s="227" t="str">
        <f>IF('Linee Intervento'!E26="","",'Linee Intervento'!E26)</f>
        <v/>
      </c>
      <c r="C62" s="227"/>
      <c r="D62" s="227"/>
      <c r="E62" s="227"/>
      <c r="F62" s="227"/>
      <c r="G62" s="227"/>
      <c r="H62" s="227"/>
      <c r="I62" s="227"/>
      <c r="J62" s="227"/>
      <c r="K62" s="227"/>
      <c r="L62" s="227"/>
      <c r="M62" s="48"/>
      <c r="Q62" s="2" t="b">
        <f>ISBLANK('Linee Intervento'!E26)</f>
        <v>1</v>
      </c>
      <c r="R62" s="2" t="b">
        <f t="shared" si="1"/>
        <v>0</v>
      </c>
    </row>
    <row r="63" spans="2:18" ht="15" customHeight="1" x14ac:dyDescent="0.2">
      <c r="B63" s="227" t="str">
        <f>IF('Linee Intervento'!E27="","",'Linee Intervento'!E27)</f>
        <v/>
      </c>
      <c r="C63" s="227"/>
      <c r="D63" s="227"/>
      <c r="E63" s="227"/>
      <c r="F63" s="227"/>
      <c r="G63" s="227"/>
      <c r="H63" s="227"/>
      <c r="I63" s="227"/>
      <c r="J63" s="227"/>
      <c r="K63" s="227"/>
      <c r="L63" s="227"/>
      <c r="M63" s="48"/>
      <c r="Q63" s="2" t="b">
        <f>ISBLANK('Linee Intervento'!E27)</f>
        <v>1</v>
      </c>
      <c r="R63" s="2" t="b">
        <f t="shared" si="1"/>
        <v>0</v>
      </c>
    </row>
    <row r="64" spans="2:18" ht="15" customHeight="1" x14ac:dyDescent="0.2">
      <c r="B64" s="227" t="str">
        <f>IF('Linee Intervento'!E28="","",'Linee Intervento'!E28)</f>
        <v/>
      </c>
      <c r="C64" s="227"/>
      <c r="D64" s="227"/>
      <c r="E64" s="227"/>
      <c r="F64" s="227"/>
      <c r="G64" s="227"/>
      <c r="H64" s="227"/>
      <c r="I64" s="227"/>
      <c r="J64" s="227"/>
      <c r="K64" s="227"/>
      <c r="L64" s="227"/>
      <c r="M64" s="48"/>
      <c r="Q64" s="2" t="b">
        <f>ISBLANK('Linee Intervento'!E28)</f>
        <v>1</v>
      </c>
      <c r="R64" s="2" t="b">
        <f t="shared" si="1"/>
        <v>0</v>
      </c>
    </row>
    <row r="65" spans="2:18" ht="15" customHeight="1" x14ac:dyDescent="0.2">
      <c r="B65" s="227" t="str">
        <f>IF('Linee Intervento'!E29="","",'Linee Intervento'!E29)</f>
        <v/>
      </c>
      <c r="C65" s="227"/>
      <c r="D65" s="227"/>
      <c r="E65" s="227"/>
      <c r="F65" s="227"/>
      <c r="G65" s="227"/>
      <c r="H65" s="227"/>
      <c r="I65" s="227"/>
      <c r="J65" s="227"/>
      <c r="K65" s="227"/>
      <c r="L65" s="227"/>
      <c r="M65" s="48"/>
      <c r="Q65" s="2" t="b">
        <f>ISBLANK('Linee Intervento'!E29)</f>
        <v>1</v>
      </c>
      <c r="R65" s="2" t="b">
        <f t="shared" si="1"/>
        <v>0</v>
      </c>
    </row>
    <row r="66" spans="2:18" ht="15" customHeight="1" x14ac:dyDescent="0.2">
      <c r="B66" s="227" t="str">
        <f>IF('Linee Intervento'!E30="","",'Linee Intervento'!E30)</f>
        <v/>
      </c>
      <c r="C66" s="227"/>
      <c r="D66" s="227"/>
      <c r="E66" s="227"/>
      <c r="F66" s="227"/>
      <c r="G66" s="227"/>
      <c r="H66" s="227"/>
      <c r="I66" s="227"/>
      <c r="J66" s="227"/>
      <c r="K66" s="227"/>
      <c r="L66" s="227"/>
      <c r="M66" s="48"/>
      <c r="Q66" s="2" t="b">
        <f>ISBLANK('Linee Intervento'!E30)</f>
        <v>1</v>
      </c>
      <c r="R66" s="2" t="b">
        <f t="shared" si="1"/>
        <v>0</v>
      </c>
    </row>
    <row r="67" spans="2:18" ht="15" customHeight="1" x14ac:dyDescent="0.2">
      <c r="B67" s="227" t="str">
        <f>IF('Linee Intervento'!E31="","",'Linee Intervento'!E31)</f>
        <v/>
      </c>
      <c r="C67" s="227"/>
      <c r="D67" s="227"/>
      <c r="E67" s="227"/>
      <c r="F67" s="227"/>
      <c r="G67" s="227"/>
      <c r="H67" s="227"/>
      <c r="I67" s="227"/>
      <c r="J67" s="227"/>
      <c r="K67" s="227"/>
      <c r="L67" s="227"/>
      <c r="M67" s="48"/>
      <c r="Q67" s="2" t="b">
        <f>ISBLANK('Linee Intervento'!E31)</f>
        <v>1</v>
      </c>
      <c r="R67" s="2" t="b">
        <f t="shared" si="1"/>
        <v>0</v>
      </c>
    </row>
    <row r="68" spans="2:18" ht="15" customHeight="1" x14ac:dyDescent="0.2">
      <c r="B68" s="227" t="str">
        <f>IF('Linee Intervento'!E32="","",'Linee Intervento'!E32)</f>
        <v/>
      </c>
      <c r="C68" s="227"/>
      <c r="D68" s="227"/>
      <c r="E68" s="227"/>
      <c r="F68" s="227"/>
      <c r="G68" s="227"/>
      <c r="H68" s="227"/>
      <c r="I68" s="227"/>
      <c r="J68" s="227"/>
      <c r="K68" s="227"/>
      <c r="L68" s="227"/>
      <c r="M68" s="48"/>
      <c r="Q68" s="2" t="b">
        <f>ISBLANK('Linee Intervento'!E32)</f>
        <v>1</v>
      </c>
      <c r="R68" s="2" t="b">
        <f t="shared" si="1"/>
        <v>0</v>
      </c>
    </row>
    <row r="69" spans="2:18" ht="15" customHeight="1" x14ac:dyDescent="0.2">
      <c r="B69" s="227" t="str">
        <f>IF('Linee Intervento'!E33="","",'Linee Intervento'!E33)</f>
        <v/>
      </c>
      <c r="C69" s="227"/>
      <c r="D69" s="227"/>
      <c r="E69" s="227"/>
      <c r="F69" s="227"/>
      <c r="G69" s="227"/>
      <c r="H69" s="227"/>
      <c r="I69" s="227"/>
      <c r="J69" s="227"/>
      <c r="K69" s="227"/>
      <c r="L69" s="227"/>
      <c r="M69" s="48"/>
      <c r="Q69" s="2" t="b">
        <f>ISBLANK('Linee Intervento'!E33)</f>
        <v>1</v>
      </c>
      <c r="R69" s="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171">
        <v>43101</v>
      </c>
      <c r="I73" s="171"/>
    </row>
    <row r="76" spans="2:18" ht="15" customHeight="1" x14ac:dyDescent="0.2">
      <c r="B76" s="170" t="s">
        <v>324</v>
      </c>
      <c r="C76" s="170"/>
      <c r="D76" s="170"/>
      <c r="E76" s="170"/>
      <c r="F76" s="170"/>
      <c r="H76" s="171">
        <v>45291</v>
      </c>
      <c r="I76" s="171"/>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42"/>
      <c r="L80" s="243"/>
      <c r="M80" s="244"/>
      <c r="Q80" s="2" t="b">
        <f>IF('Anagrafica Progetto'!$Q$46=1,TRUE,FALSE)</f>
        <v>1</v>
      </c>
    </row>
    <row r="81" spans="2:17" ht="15" customHeight="1" x14ac:dyDescent="0.2">
      <c r="B81" s="240" t="s">
        <v>341</v>
      </c>
      <c r="C81" s="241"/>
      <c r="D81" s="241"/>
      <c r="E81" s="241"/>
      <c r="F81" s="241"/>
      <c r="G81" s="241"/>
      <c r="H81" s="241"/>
      <c r="I81" s="241"/>
      <c r="J81" s="241"/>
      <c r="K81" s="242"/>
      <c r="L81" s="243"/>
      <c r="M81" s="244"/>
      <c r="Q81" s="2" t="b">
        <f>IF('Anagrafica Progetto'!$Q$46=1,TRUE,FALSE)</f>
        <v>1</v>
      </c>
    </row>
    <row r="82" spans="2:17" ht="15" customHeight="1" x14ac:dyDescent="0.2">
      <c r="B82" s="240" t="s">
        <v>336</v>
      </c>
      <c r="C82" s="241"/>
      <c r="D82" s="241"/>
      <c r="E82" s="241"/>
      <c r="F82" s="241"/>
      <c r="G82" s="241"/>
      <c r="H82" s="241"/>
      <c r="I82" s="241"/>
      <c r="J82" s="241"/>
      <c r="K82" s="242"/>
      <c r="L82" s="243"/>
      <c r="M82" s="244"/>
      <c r="Q82" s="2" t="b">
        <f>IF('Anagrafica Progetto'!$Q$46=1,TRUE,FALSE)</f>
        <v>1</v>
      </c>
    </row>
    <row r="83" spans="2:17" ht="15" customHeight="1" x14ac:dyDescent="0.2">
      <c r="B83" s="240" t="s">
        <v>143</v>
      </c>
      <c r="C83" s="241"/>
      <c r="D83" s="241"/>
      <c r="E83" s="241"/>
      <c r="F83" s="241"/>
      <c r="G83" s="241"/>
      <c r="H83" s="241"/>
      <c r="I83" s="241"/>
      <c r="J83" s="241"/>
      <c r="K83" s="242"/>
      <c r="L83" s="243"/>
      <c r="M83" s="244"/>
      <c r="Q83" s="2" t="b">
        <f>IF('Anagrafica Progetto'!$Q$46=1,TRUE,FALSE)</f>
        <v>1</v>
      </c>
    </row>
    <row r="84" spans="2:17" ht="15" customHeight="1" x14ac:dyDescent="0.2">
      <c r="B84" s="240" t="s">
        <v>337</v>
      </c>
      <c r="C84" s="241"/>
      <c r="D84" s="241"/>
      <c r="E84" s="241"/>
      <c r="F84" s="241"/>
      <c r="G84" s="241"/>
      <c r="H84" s="241"/>
      <c r="I84" s="241"/>
      <c r="J84" s="241"/>
      <c r="K84" s="242"/>
      <c r="L84" s="243"/>
      <c r="M84" s="244"/>
      <c r="Q84" s="2" t="b">
        <f>IF('Anagrafica Progetto'!$Q$46=2,TRUE,FALSE)</f>
        <v>0</v>
      </c>
    </row>
    <row r="85" spans="2:17" ht="15" customHeight="1" x14ac:dyDescent="0.2">
      <c r="B85" s="240" t="s">
        <v>325</v>
      </c>
      <c r="C85" s="241"/>
      <c r="D85" s="241"/>
      <c r="E85" s="241"/>
      <c r="F85" s="241"/>
      <c r="G85" s="241"/>
      <c r="H85" s="241"/>
      <c r="I85" s="241"/>
      <c r="J85" s="241"/>
      <c r="K85" s="242"/>
      <c r="L85" s="243"/>
      <c r="M85" s="244"/>
      <c r="Q85" s="2" t="b">
        <f>IF('Anagrafica Progetto'!$Q$46=2,TRUE,FALSE)</f>
        <v>0</v>
      </c>
    </row>
    <row r="86" spans="2:17" ht="15" customHeight="1" x14ac:dyDescent="0.2">
      <c r="B86" s="240" t="s">
        <v>326</v>
      </c>
      <c r="C86" s="241"/>
      <c r="D86" s="241"/>
      <c r="E86" s="241"/>
      <c r="F86" s="241"/>
      <c r="G86" s="241"/>
      <c r="H86" s="241"/>
      <c r="I86" s="241"/>
      <c r="J86" s="241"/>
      <c r="K86" s="242"/>
      <c r="L86" s="243"/>
      <c r="M86" s="244"/>
      <c r="Q86" s="2" t="b">
        <f>IF('Anagrafica Progetto'!$Q$46=2,TRUE,FALSE)</f>
        <v>0</v>
      </c>
    </row>
    <row r="87" spans="2:17" ht="15" customHeight="1" x14ac:dyDescent="0.2">
      <c r="B87" s="240" t="s">
        <v>570</v>
      </c>
      <c r="C87" s="241"/>
      <c r="D87" s="241"/>
      <c r="E87" s="241"/>
      <c r="F87" s="241"/>
      <c r="G87" s="241"/>
      <c r="H87" s="241"/>
      <c r="I87" s="241"/>
      <c r="J87" s="241"/>
      <c r="K87" s="242"/>
      <c r="L87" s="243"/>
      <c r="M87" s="244"/>
      <c r="Q87" s="2" t="b">
        <f>IF('Anagrafica Progetto'!$Q$46=2,TRUE,FALSE)</f>
        <v>0</v>
      </c>
    </row>
    <row r="88" spans="2:17" ht="15" customHeight="1" x14ac:dyDescent="0.2">
      <c r="B88" s="240" t="s">
        <v>571</v>
      </c>
      <c r="C88" s="241"/>
      <c r="D88" s="241"/>
      <c r="E88" s="241"/>
      <c r="F88" s="241"/>
      <c r="G88" s="241"/>
      <c r="H88" s="241"/>
      <c r="I88" s="241"/>
      <c r="J88" s="241"/>
      <c r="K88" s="242">
        <v>1059471.2210631219</v>
      </c>
      <c r="L88" s="243"/>
      <c r="M88" s="244"/>
      <c r="Q88" s="2" t="b">
        <f>IF('Anagrafica Progetto'!$Q$46=2,TRUE,FALSE)</f>
        <v>0</v>
      </c>
    </row>
    <row r="89" spans="2:17" ht="15" customHeight="1" x14ac:dyDescent="0.2">
      <c r="B89" s="240" t="s">
        <v>327</v>
      </c>
      <c r="C89" s="241"/>
      <c r="D89" s="241"/>
      <c r="E89" s="241"/>
      <c r="F89" s="241"/>
      <c r="G89" s="241"/>
      <c r="H89" s="241"/>
      <c r="I89" s="241"/>
      <c r="J89" s="241"/>
      <c r="K89" s="242"/>
      <c r="L89" s="243"/>
      <c r="M89" s="244"/>
      <c r="Q89" s="2" t="b">
        <f>IF('Anagrafica Progetto'!$Q$46=2,TRUE,FALSE)</f>
        <v>0</v>
      </c>
    </row>
    <row r="90" spans="2:17" ht="15" customHeight="1" x14ac:dyDescent="0.2">
      <c r="B90" s="240" t="s">
        <v>328</v>
      </c>
      <c r="C90" s="241"/>
      <c r="D90" s="241"/>
      <c r="E90" s="241"/>
      <c r="F90" s="241"/>
      <c r="G90" s="241"/>
      <c r="H90" s="241"/>
      <c r="I90" s="241"/>
      <c r="J90" s="241"/>
      <c r="K90" s="242">
        <v>5933137.0736885238</v>
      </c>
      <c r="L90" s="243"/>
      <c r="M90" s="244"/>
      <c r="Q90" s="2" t="b">
        <f>IF('Anagrafica Progetto'!$Q$46=2,TRUE,FALSE)</f>
        <v>0</v>
      </c>
    </row>
    <row r="91" spans="2:17" ht="15" customHeight="1" x14ac:dyDescent="0.2">
      <c r="B91" s="240" t="s">
        <v>329</v>
      </c>
      <c r="C91" s="241"/>
      <c r="D91" s="241"/>
      <c r="E91" s="241"/>
      <c r="F91" s="241"/>
      <c r="G91" s="241"/>
      <c r="H91" s="241"/>
      <c r="I91" s="241"/>
      <c r="J91" s="241"/>
      <c r="K91" s="242"/>
      <c r="L91" s="243"/>
      <c r="M91" s="244"/>
      <c r="Q91" s="2" t="b">
        <f>IF('Anagrafica Progetto'!$Q$46=2,TRUE,FALSE)</f>
        <v>0</v>
      </c>
    </row>
    <row r="92" spans="2:17" ht="15" customHeight="1" x14ac:dyDescent="0.2">
      <c r="B92" s="240" t="s">
        <v>330</v>
      </c>
      <c r="C92" s="241"/>
      <c r="D92" s="241"/>
      <c r="E92" s="241"/>
      <c r="F92" s="241"/>
      <c r="G92" s="241"/>
      <c r="H92" s="241"/>
      <c r="I92" s="241"/>
      <c r="J92" s="241"/>
      <c r="K92" s="242"/>
      <c r="L92" s="243"/>
      <c r="M92" s="244"/>
      <c r="Q92" s="2" t="b">
        <f>IF('Anagrafica Progetto'!$Q$46=2,TRUE,FALSE)</f>
        <v>0</v>
      </c>
    </row>
    <row r="93" spans="2:17" ht="15" customHeight="1" x14ac:dyDescent="0.2">
      <c r="B93" s="240" t="s">
        <v>331</v>
      </c>
      <c r="C93" s="241"/>
      <c r="D93" s="241"/>
      <c r="E93" s="241"/>
      <c r="F93" s="241"/>
      <c r="G93" s="241"/>
      <c r="H93" s="241"/>
      <c r="I93" s="241"/>
      <c r="J93" s="241"/>
      <c r="K93" s="242"/>
      <c r="L93" s="243"/>
      <c r="M93" s="244"/>
      <c r="Q93" s="2" t="b">
        <f>IF('Anagrafica Progetto'!$Q$46=2,TRUE,FALSE)</f>
        <v>0</v>
      </c>
    </row>
    <row r="94" spans="2:17" ht="15" customHeight="1" x14ac:dyDescent="0.2">
      <c r="B94" s="240" t="s">
        <v>332</v>
      </c>
      <c r="C94" s="241"/>
      <c r="D94" s="241"/>
      <c r="E94" s="241"/>
      <c r="F94" s="241"/>
      <c r="G94" s="241"/>
      <c r="H94" s="241"/>
      <c r="I94" s="241"/>
      <c r="J94" s="241"/>
      <c r="K94" s="242"/>
      <c r="L94" s="243"/>
      <c r="M94" s="244"/>
      <c r="Q94" s="2" t="b">
        <f>IF('Anagrafica Progetto'!$Q$46=2,TRUE,FALSE)</f>
        <v>0</v>
      </c>
    </row>
    <row r="95" spans="2:17" ht="15" customHeight="1" x14ac:dyDescent="0.2">
      <c r="B95" s="240" t="s">
        <v>333</v>
      </c>
      <c r="C95" s="241"/>
      <c r="D95" s="241"/>
      <c r="E95" s="241"/>
      <c r="F95" s="241"/>
      <c r="G95" s="241"/>
      <c r="H95" s="241"/>
      <c r="I95" s="241"/>
      <c r="J95" s="241"/>
      <c r="K95" s="242"/>
      <c r="L95" s="243"/>
      <c r="M95" s="244"/>
      <c r="Q95" s="2" t="b">
        <f>IF('Anagrafica Progetto'!$Q$46=2,TRUE,FALSE)</f>
        <v>0</v>
      </c>
    </row>
    <row r="96" spans="2:17" ht="15" customHeight="1" x14ac:dyDescent="0.2">
      <c r="B96" s="240" t="s">
        <v>334</v>
      </c>
      <c r="C96" s="241"/>
      <c r="D96" s="241"/>
      <c r="E96" s="241"/>
      <c r="F96" s="241"/>
      <c r="G96" s="241"/>
      <c r="H96" s="241"/>
      <c r="I96" s="241"/>
      <c r="J96" s="241"/>
      <c r="K96" s="242"/>
      <c r="L96" s="243"/>
      <c r="M96" s="244"/>
      <c r="Q96" s="2" t="b">
        <f>IF('Anagrafica Progetto'!$Q$46=2,TRUE,FALSE)</f>
        <v>0</v>
      </c>
    </row>
    <row r="97" spans="2:17" ht="15" customHeight="1" x14ac:dyDescent="0.2">
      <c r="B97" s="240" t="s">
        <v>335</v>
      </c>
      <c r="C97" s="241"/>
      <c r="D97" s="241"/>
      <c r="E97" s="241"/>
      <c r="F97" s="241"/>
      <c r="G97" s="241"/>
      <c r="H97" s="241"/>
      <c r="I97" s="241"/>
      <c r="J97" s="241"/>
      <c r="K97" s="242"/>
      <c r="L97" s="243"/>
      <c r="M97" s="244"/>
      <c r="Q97" s="2" t="b">
        <f>IF('Anagrafica Progetto'!$Q$46=2,TRUE,FALSE)</f>
        <v>0</v>
      </c>
    </row>
    <row r="98" spans="2:17" ht="15" customHeight="1" x14ac:dyDescent="0.2">
      <c r="B98" s="240" t="s">
        <v>336</v>
      </c>
      <c r="C98" s="241"/>
      <c r="D98" s="241"/>
      <c r="E98" s="241"/>
      <c r="F98" s="241"/>
      <c r="G98" s="241"/>
      <c r="H98" s="241"/>
      <c r="I98" s="241"/>
      <c r="J98" s="241"/>
      <c r="K98" s="242">
        <v>1305290.1562114751</v>
      </c>
      <c r="L98" s="243"/>
      <c r="M98" s="244"/>
      <c r="Q98" s="2" t="b">
        <f>IF('Anagrafica Progetto'!$Q$46=2,TRUE,FALSE)</f>
        <v>0</v>
      </c>
    </row>
    <row r="99" spans="2:17" ht="15" customHeight="1" x14ac:dyDescent="0.2">
      <c r="B99" s="240" t="s">
        <v>143</v>
      </c>
      <c r="C99" s="241"/>
      <c r="D99" s="241"/>
      <c r="E99" s="241"/>
      <c r="F99" s="241"/>
      <c r="G99" s="241"/>
      <c r="H99" s="241"/>
      <c r="I99" s="241"/>
      <c r="J99" s="241"/>
      <c r="K99" s="242"/>
      <c r="L99" s="243"/>
      <c r="M99" s="244"/>
      <c r="Q99" s="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f>IF(SUM(K80:K99)=0,"",SUM(K80:K99))</f>
        <v>8297898.4509631209</v>
      </c>
      <c r="L101" s="246"/>
      <c r="M101" s="247"/>
    </row>
    <row r="113" spans="2:17" ht="15" customHeight="1" x14ac:dyDescent="0.2">
      <c r="B113" s="82" t="s">
        <v>342</v>
      </c>
      <c r="C113" s="83"/>
      <c r="D113" s="83"/>
      <c r="E113" s="83"/>
      <c r="F113" s="83"/>
      <c r="G113" s="83"/>
      <c r="H113" s="83"/>
      <c r="I113" s="83"/>
      <c r="J113" s="83"/>
      <c r="K113" s="83"/>
      <c r="L113" s="83"/>
      <c r="M113" s="84"/>
      <c r="Q113" s="2" t="b">
        <f>IF(AND(COUNTIF($M$27:$M$37,"X")&gt;=2,$R$27),FALSE,TRUE)</f>
        <v>0</v>
      </c>
    </row>
    <row r="114" spans="2:17" ht="75" customHeight="1" x14ac:dyDescent="0.2">
      <c r="B114" s="148" t="s">
        <v>1594</v>
      </c>
      <c r="C114" s="148"/>
      <c r="D114" s="148"/>
      <c r="E114" s="148"/>
      <c r="F114" s="148"/>
      <c r="G114" s="148"/>
      <c r="H114" s="148"/>
      <c r="I114" s="148"/>
      <c r="J114" s="148"/>
      <c r="K114" s="148"/>
      <c r="L114" s="148"/>
      <c r="M114" s="148"/>
      <c r="Q114" s="2" t="b">
        <f>IF(AND(COUNTIF($M$27:$M$37,"X")&gt;=2,$M$27="X"),FALSE,TRUE)</f>
        <v>0</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48">
        <v>3</v>
      </c>
      <c r="L118" s="249"/>
      <c r="M118" s="250"/>
    </row>
    <row r="119" spans="2:17" ht="15" customHeight="1" x14ac:dyDescent="0.2">
      <c r="B119" s="240" t="s">
        <v>344</v>
      </c>
      <c r="C119" s="241"/>
      <c r="D119" s="241"/>
      <c r="E119" s="241"/>
      <c r="F119" s="241"/>
      <c r="G119" s="241"/>
      <c r="H119" s="241"/>
      <c r="I119" s="241"/>
      <c r="J119" s="241"/>
      <c r="K119" s="248">
        <v>18</v>
      </c>
      <c r="L119" s="249"/>
      <c r="M119" s="250"/>
    </row>
    <row r="120" spans="2:17" ht="15" customHeight="1" x14ac:dyDescent="0.2">
      <c r="B120" s="240" t="s">
        <v>345</v>
      </c>
      <c r="C120" s="241"/>
      <c r="D120" s="241"/>
      <c r="E120" s="241"/>
      <c r="F120" s="241"/>
      <c r="G120" s="241"/>
      <c r="H120" s="241"/>
      <c r="I120" s="241"/>
      <c r="J120" s="241"/>
      <c r="K120" s="248">
        <v>10</v>
      </c>
      <c r="L120" s="249"/>
      <c r="M120" s="250"/>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48"/>
      <c r="L124" s="249"/>
      <c r="M124" s="250"/>
    </row>
    <row r="125" spans="2:17" ht="15" customHeight="1" x14ac:dyDescent="0.2">
      <c r="B125" s="240" t="s">
        <v>347</v>
      </c>
      <c r="C125" s="241"/>
      <c r="D125" s="241"/>
      <c r="E125" s="241"/>
      <c r="F125" s="241"/>
      <c r="G125" s="241"/>
      <c r="H125" s="241"/>
      <c r="I125" s="241"/>
      <c r="J125" s="241"/>
      <c r="K125" s="248"/>
      <c r="L125" s="249"/>
      <c r="M125" s="250"/>
    </row>
    <row r="126" spans="2:17" ht="15" customHeight="1" x14ac:dyDescent="0.2">
      <c r="B126" s="240" t="s">
        <v>348</v>
      </c>
      <c r="C126" s="241"/>
      <c r="D126" s="241"/>
      <c r="E126" s="241"/>
      <c r="F126" s="241"/>
      <c r="G126" s="241"/>
      <c r="H126" s="241"/>
      <c r="I126" s="241"/>
      <c r="J126" s="241"/>
      <c r="K126" s="248"/>
      <c r="L126" s="249"/>
      <c r="M126" s="250"/>
    </row>
    <row r="127" spans="2:17" ht="15" customHeight="1" x14ac:dyDescent="0.2">
      <c r="B127" s="240" t="s">
        <v>349</v>
      </c>
      <c r="C127" s="241"/>
      <c r="D127" s="241"/>
      <c r="E127" s="241"/>
      <c r="F127" s="241"/>
      <c r="G127" s="241"/>
      <c r="H127" s="241"/>
      <c r="I127" s="241"/>
      <c r="J127" s="241"/>
      <c r="K127" s="248"/>
      <c r="L127" s="249"/>
      <c r="M127" s="250"/>
    </row>
    <row r="130" spans="2:17" ht="30" customHeight="1" x14ac:dyDescent="0.2">
      <c r="B130" s="188" t="s">
        <v>514</v>
      </c>
      <c r="C130" s="188"/>
      <c r="D130" s="188"/>
      <c r="E130" s="188"/>
      <c r="F130" s="188"/>
      <c r="G130" s="188"/>
      <c r="H130" s="188"/>
      <c r="I130" s="188"/>
      <c r="J130" s="188"/>
      <c r="K130" s="188"/>
      <c r="L130" s="188"/>
      <c r="M130" s="188"/>
      <c r="Q130" s="2" t="b">
        <f ca="1">IF('Gestione progetto'!$T$140,FALSE,TRUE)</f>
        <v>1</v>
      </c>
    </row>
    <row r="131" spans="2:17" ht="15" customHeight="1" x14ac:dyDescent="0.2">
      <c r="B131" s="240" t="s">
        <v>343</v>
      </c>
      <c r="C131" s="241"/>
      <c r="D131" s="241"/>
      <c r="E131" s="241"/>
      <c r="F131" s="241"/>
      <c r="G131" s="241"/>
      <c r="H131" s="241"/>
      <c r="I131" s="241"/>
      <c r="J131" s="241"/>
      <c r="K131" s="248"/>
      <c r="L131" s="249"/>
      <c r="M131" s="250"/>
      <c r="Q131" s="2" t="b">
        <f ca="1">IF('Gestione progetto'!$T$140,FALSE,TRUE)</f>
        <v>1</v>
      </c>
    </row>
    <row r="132" spans="2:17" ht="15" customHeight="1" x14ac:dyDescent="0.2">
      <c r="B132" s="240" t="s">
        <v>350</v>
      </c>
      <c r="C132" s="241"/>
      <c r="D132" s="241"/>
      <c r="E132" s="241"/>
      <c r="F132" s="241"/>
      <c r="G132" s="241"/>
      <c r="H132" s="241"/>
      <c r="I132" s="241"/>
      <c r="J132" s="241"/>
      <c r="K132" s="248"/>
      <c r="L132" s="249"/>
      <c r="M132" s="250"/>
      <c r="Q132" s="2" t="b">
        <f ca="1">IF('Gestione progetto'!$T$140,FALSE,TRUE)</f>
        <v>1</v>
      </c>
    </row>
    <row r="133" spans="2:17" ht="15" customHeight="1" x14ac:dyDescent="0.2">
      <c r="B133" s="240" t="s">
        <v>345</v>
      </c>
      <c r="C133" s="241"/>
      <c r="D133" s="241"/>
      <c r="E133" s="241"/>
      <c r="F133" s="241"/>
      <c r="G133" s="241"/>
      <c r="H133" s="241"/>
      <c r="I133" s="241"/>
      <c r="J133" s="241"/>
      <c r="K133" s="248"/>
      <c r="L133" s="249"/>
      <c r="M133" s="250"/>
      <c r="Q133" s="2" t="b">
        <f ca="1">IF('Gestione progetto'!$T$140,FALSE,TRUE)</f>
        <v>1</v>
      </c>
    </row>
    <row r="134" spans="2:17" ht="15" customHeight="1" x14ac:dyDescent="0.2">
      <c r="Q134" s="2" t="b">
        <f ca="1">IF('Gestione progetto'!$T$140,FALSE,TRUE)</f>
        <v>1</v>
      </c>
    </row>
    <row r="135" spans="2:17" ht="15" customHeight="1" x14ac:dyDescent="0.2">
      <c r="Q135" s="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31</v>
      </c>
      <c r="K137" s="252"/>
      <c r="L137" s="248">
        <v>5865</v>
      </c>
      <c r="M137" s="250"/>
    </row>
    <row r="138" spans="2:17" ht="15" customHeight="1" x14ac:dyDescent="0.2">
      <c r="B138" s="240" t="s">
        <v>352</v>
      </c>
      <c r="C138" s="241"/>
      <c r="D138" s="241"/>
      <c r="E138" s="241"/>
      <c r="F138" s="241"/>
      <c r="G138" s="241"/>
      <c r="H138" s="241"/>
      <c r="I138" s="241"/>
      <c r="J138" s="251">
        <f>SUM(K124:K127)</f>
        <v>0</v>
      </c>
      <c r="K138" s="252"/>
      <c r="L138" s="248"/>
      <c r="M138" s="250"/>
    </row>
    <row r="139" spans="2:17" ht="15" customHeight="1" x14ac:dyDescent="0.2">
      <c r="B139" s="240" t="s">
        <v>353</v>
      </c>
      <c r="C139" s="241"/>
      <c r="D139" s="241"/>
      <c r="E139" s="241"/>
      <c r="F139" s="241"/>
      <c r="G139" s="241"/>
      <c r="H139" s="241"/>
      <c r="I139" s="241"/>
      <c r="J139" s="251">
        <f>SUM(K131:K133)</f>
        <v>0</v>
      </c>
      <c r="K139" s="252"/>
      <c r="L139" s="248"/>
      <c r="M139" s="250"/>
    </row>
    <row r="140" spans="2:17" ht="15" customHeight="1" x14ac:dyDescent="0.2">
      <c r="B140" s="240" t="s">
        <v>354</v>
      </c>
      <c r="C140" s="241"/>
      <c r="D140" s="241"/>
      <c r="E140" s="241"/>
      <c r="F140" s="241"/>
      <c r="G140" s="241"/>
      <c r="H140" s="241"/>
      <c r="I140" s="241"/>
      <c r="J140" s="248"/>
      <c r="K140" s="250"/>
      <c r="L140" s="248"/>
      <c r="M140" s="250"/>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48"/>
      <c r="R146" s="2">
        <f ca="1">MATCH("X",INDIRECT(ADDRESS(ROW(Q146)+Q145,13)&amp;":"&amp;ADDRESS(ROW($Q$165),13)),0)</f>
        <v>3</v>
      </c>
    </row>
    <row r="147" spans="2:18" ht="15" customHeight="1" x14ac:dyDescent="0.2">
      <c r="B147" s="199" t="s">
        <v>358</v>
      </c>
      <c r="C147" s="199"/>
      <c r="D147" s="199"/>
      <c r="E147" s="199"/>
      <c r="F147" s="199"/>
      <c r="G147" s="199"/>
      <c r="H147" s="199"/>
      <c r="I147" s="199"/>
      <c r="J147" s="199"/>
      <c r="K147" s="199"/>
      <c r="L147" s="199"/>
      <c r="M147" s="48"/>
      <c r="R147" s="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48" t="s">
        <v>1331</v>
      </c>
      <c r="R148" s="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48"/>
    </row>
    <row r="150" spans="2:18" ht="15" customHeight="1" x14ac:dyDescent="0.2">
      <c r="B150" s="199" t="s">
        <v>361</v>
      </c>
      <c r="C150" s="199"/>
      <c r="D150" s="199"/>
      <c r="E150" s="199"/>
      <c r="F150" s="199"/>
      <c r="G150" s="199"/>
      <c r="H150" s="199"/>
      <c r="I150" s="199"/>
      <c r="J150" s="199"/>
      <c r="K150" s="199"/>
      <c r="L150" s="199"/>
      <c r="M150" s="48"/>
    </row>
    <row r="151" spans="2:18" ht="15" customHeight="1" x14ac:dyDescent="0.2">
      <c r="B151" s="199" t="s">
        <v>362</v>
      </c>
      <c r="C151" s="199"/>
      <c r="D151" s="199"/>
      <c r="E151" s="199"/>
      <c r="F151" s="199"/>
      <c r="G151" s="199"/>
      <c r="H151" s="199"/>
      <c r="I151" s="199"/>
      <c r="J151" s="199"/>
      <c r="K151" s="199"/>
      <c r="L151" s="199"/>
      <c r="M151" s="48"/>
    </row>
    <row r="152" spans="2:18" ht="15" customHeight="1" x14ac:dyDescent="0.2">
      <c r="B152" s="199" t="s">
        <v>363</v>
      </c>
      <c r="C152" s="199"/>
      <c r="D152" s="199"/>
      <c r="E152" s="199"/>
      <c r="F152" s="199"/>
      <c r="G152" s="199"/>
      <c r="H152" s="199"/>
      <c r="I152" s="199"/>
      <c r="J152" s="199"/>
      <c r="K152" s="199"/>
      <c r="L152" s="199"/>
      <c r="M152" s="48"/>
    </row>
    <row r="153" spans="2:18" ht="15" customHeight="1" x14ac:dyDescent="0.2">
      <c r="B153" s="199" t="s">
        <v>364</v>
      </c>
      <c r="C153" s="199"/>
      <c r="D153" s="199"/>
      <c r="E153" s="199"/>
      <c r="F153" s="199"/>
      <c r="G153" s="199"/>
      <c r="H153" s="199"/>
      <c r="I153" s="199"/>
      <c r="J153" s="199"/>
      <c r="K153" s="199"/>
      <c r="L153" s="199"/>
      <c r="M153" s="48"/>
    </row>
    <row r="154" spans="2:18" ht="15" customHeight="1" x14ac:dyDescent="0.2">
      <c r="B154" s="199" t="s">
        <v>365</v>
      </c>
      <c r="C154" s="199"/>
      <c r="D154" s="199"/>
      <c r="E154" s="199"/>
      <c r="F154" s="199"/>
      <c r="G154" s="199"/>
      <c r="H154" s="199"/>
      <c r="I154" s="199"/>
      <c r="J154" s="199"/>
      <c r="K154" s="199"/>
      <c r="L154" s="199"/>
      <c r="M154" s="48"/>
    </row>
    <row r="155" spans="2:18" ht="15" customHeight="1" x14ac:dyDescent="0.2">
      <c r="B155" s="199" t="s">
        <v>366</v>
      </c>
      <c r="C155" s="199"/>
      <c r="D155" s="199"/>
      <c r="E155" s="199"/>
      <c r="F155" s="199"/>
      <c r="G155" s="199"/>
      <c r="H155" s="199"/>
      <c r="I155" s="199"/>
      <c r="J155" s="199"/>
      <c r="K155" s="199"/>
      <c r="L155" s="199"/>
      <c r="M155" s="48"/>
    </row>
    <row r="156" spans="2:18" ht="15" customHeight="1" x14ac:dyDescent="0.2">
      <c r="B156" s="199" t="s">
        <v>367</v>
      </c>
      <c r="C156" s="199"/>
      <c r="D156" s="199"/>
      <c r="E156" s="199"/>
      <c r="F156" s="199"/>
      <c r="G156" s="199"/>
      <c r="H156" s="199"/>
      <c r="I156" s="199"/>
      <c r="J156" s="199"/>
      <c r="K156" s="199"/>
      <c r="L156" s="199"/>
      <c r="M156" s="48"/>
    </row>
    <row r="157" spans="2:18" ht="15" customHeight="1" x14ac:dyDescent="0.2">
      <c r="B157" s="199" t="s">
        <v>368</v>
      </c>
      <c r="C157" s="199"/>
      <c r="D157" s="199"/>
      <c r="E157" s="199"/>
      <c r="F157" s="199"/>
      <c r="G157" s="199"/>
      <c r="H157" s="199"/>
      <c r="I157" s="199"/>
      <c r="J157" s="199"/>
      <c r="K157" s="199"/>
      <c r="L157" s="199"/>
      <c r="M157" s="48"/>
    </row>
    <row r="158" spans="2:18" ht="15" customHeight="1" x14ac:dyDescent="0.2">
      <c r="B158" s="199" t="s">
        <v>369</v>
      </c>
      <c r="C158" s="199"/>
      <c r="D158" s="199"/>
      <c r="E158" s="199"/>
      <c r="F158" s="199"/>
      <c r="G158" s="199"/>
      <c r="H158" s="199"/>
      <c r="I158" s="199"/>
      <c r="J158" s="199"/>
      <c r="K158" s="199"/>
      <c r="L158" s="199"/>
      <c r="M158" s="48"/>
    </row>
    <row r="159" spans="2:18" ht="15" customHeight="1" x14ac:dyDescent="0.2">
      <c r="B159" s="199" t="s">
        <v>370</v>
      </c>
      <c r="C159" s="199"/>
      <c r="D159" s="199"/>
      <c r="E159" s="199"/>
      <c r="F159" s="199"/>
      <c r="G159" s="199"/>
      <c r="H159" s="199"/>
      <c r="I159" s="199"/>
      <c r="J159" s="199"/>
      <c r="K159" s="199"/>
      <c r="L159" s="199"/>
      <c r="M159" s="48"/>
    </row>
    <row r="160" spans="2:18" ht="15" customHeight="1" x14ac:dyDescent="0.2">
      <c r="B160" s="199" t="s">
        <v>371</v>
      </c>
      <c r="C160" s="199"/>
      <c r="D160" s="199"/>
      <c r="E160" s="199"/>
      <c r="F160" s="199"/>
      <c r="G160" s="199"/>
      <c r="H160" s="199"/>
      <c r="I160" s="199"/>
      <c r="J160" s="199"/>
      <c r="K160" s="199"/>
      <c r="L160" s="199"/>
      <c r="M160" s="48"/>
    </row>
    <row r="161" spans="2:17" ht="15" customHeight="1" x14ac:dyDescent="0.2">
      <c r="B161" s="199" t="s">
        <v>372</v>
      </c>
      <c r="C161" s="199"/>
      <c r="D161" s="199"/>
      <c r="E161" s="199"/>
      <c r="F161" s="199"/>
      <c r="G161" s="199"/>
      <c r="H161" s="199"/>
      <c r="I161" s="199"/>
      <c r="J161" s="199"/>
      <c r="K161" s="199"/>
      <c r="L161" s="199"/>
      <c r="M161" s="48"/>
    </row>
    <row r="162" spans="2:17" ht="15" customHeight="1" x14ac:dyDescent="0.2">
      <c r="B162" s="199" t="s">
        <v>373</v>
      </c>
      <c r="C162" s="199"/>
      <c r="D162" s="199"/>
      <c r="E162" s="199"/>
      <c r="F162" s="199"/>
      <c r="G162" s="199"/>
      <c r="H162" s="199"/>
      <c r="I162" s="199"/>
      <c r="J162" s="199"/>
      <c r="K162" s="199"/>
      <c r="L162" s="199"/>
      <c r="M162" s="48"/>
    </row>
    <row r="163" spans="2:17" ht="15" customHeight="1" x14ac:dyDescent="0.2">
      <c r="B163" s="199" t="s">
        <v>374</v>
      </c>
      <c r="C163" s="199"/>
      <c r="D163" s="199"/>
      <c r="E163" s="199"/>
      <c r="F163" s="199"/>
      <c r="G163" s="199"/>
      <c r="H163" s="199"/>
      <c r="I163" s="199"/>
      <c r="J163" s="199"/>
      <c r="K163" s="199"/>
      <c r="L163" s="199"/>
      <c r="M163" s="48"/>
    </row>
    <row r="164" spans="2:17" ht="15" customHeight="1" x14ac:dyDescent="0.2">
      <c r="B164" s="199"/>
      <c r="C164" s="199"/>
      <c r="D164" s="199"/>
      <c r="E164" s="199"/>
      <c r="F164" s="199"/>
      <c r="G164" s="199"/>
      <c r="H164" s="199"/>
      <c r="I164" s="199"/>
      <c r="J164" s="199"/>
      <c r="K164" s="199"/>
      <c r="L164" s="199"/>
      <c r="M164" s="48"/>
    </row>
    <row r="165" spans="2:17" ht="15" customHeight="1" x14ac:dyDescent="0.2">
      <c r="B165" s="199"/>
      <c r="C165" s="199"/>
      <c r="D165" s="199"/>
      <c r="E165" s="199"/>
      <c r="F165" s="199"/>
      <c r="G165" s="199"/>
      <c r="H165" s="199"/>
      <c r="I165" s="199"/>
      <c r="J165" s="199"/>
      <c r="K165" s="199"/>
      <c r="L165" s="199"/>
      <c r="M165" s="48"/>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2" t="b">
        <f>IF('Anagrafica Progetto'!$Q$84=1,FALSE,TRUE)</f>
        <v>0</v>
      </c>
    </row>
    <row r="169" spans="2:17" ht="15" customHeight="1" x14ac:dyDescent="0.2">
      <c r="Q169" s="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Attività di accompagnamento (affiancamento on the job, supporto specialistico, etc.)</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2" t="b">
        <f>IF('Anagrafica Progetto'!$Q$84=1,FALSE,TRUE)</f>
        <v>0</v>
      </c>
    </row>
    <row r="173" spans="2:17" ht="67.5" customHeight="1" x14ac:dyDescent="0.2">
      <c r="B173" s="240" t="s">
        <v>383</v>
      </c>
      <c r="C173" s="241"/>
      <c r="D173" s="256"/>
      <c r="E173" s="257" t="s">
        <v>1535</v>
      </c>
      <c r="F173" s="257"/>
      <c r="G173" s="257"/>
      <c r="H173" s="257"/>
      <c r="I173" s="257"/>
      <c r="J173" s="257"/>
      <c r="K173" s="257"/>
      <c r="L173" s="257"/>
      <c r="M173" s="257"/>
      <c r="Q173" s="2" t="b">
        <f>IF('Anagrafica Progetto'!$Q$84=1,FALSE,TRUE)</f>
        <v>0</v>
      </c>
    </row>
    <row r="174" spans="2:17" ht="15.75" customHeight="1" x14ac:dyDescent="0.2">
      <c r="B174" s="240" t="s">
        <v>384</v>
      </c>
      <c r="C174" s="241"/>
      <c r="D174" s="256"/>
      <c r="E174" s="257" t="s">
        <v>355</v>
      </c>
      <c r="F174" s="257"/>
      <c r="G174" s="257"/>
      <c r="H174" s="257"/>
      <c r="I174" s="257"/>
      <c r="J174" s="257"/>
      <c r="K174" s="257"/>
      <c r="L174" s="257"/>
      <c r="M174" s="257"/>
      <c r="Q174" s="2" t="b">
        <f>IF('Anagrafica Progetto'!$Q$84=1,FALSE,TRUE)</f>
        <v>0</v>
      </c>
    </row>
    <row r="175" spans="2:17" ht="30" customHeight="1" x14ac:dyDescent="0.2">
      <c r="B175" s="240" t="s">
        <v>385</v>
      </c>
      <c r="C175" s="241"/>
      <c r="D175" s="256"/>
      <c r="E175" s="257" t="s">
        <v>1536</v>
      </c>
      <c r="F175" s="257"/>
      <c r="G175" s="257"/>
      <c r="H175" s="257"/>
      <c r="I175" s="257"/>
      <c r="J175" s="257"/>
      <c r="K175" s="257"/>
      <c r="L175" s="257"/>
      <c r="M175" s="257"/>
      <c r="Q175" s="2" t="b">
        <f>IF('Anagrafica Progetto'!$Q$84=1,FALSE,TRUE)</f>
        <v>0</v>
      </c>
    </row>
    <row r="176" spans="2:17" ht="15" customHeight="1" x14ac:dyDescent="0.2">
      <c r="B176" s="240" t="s">
        <v>396</v>
      </c>
      <c r="C176" s="241"/>
      <c r="D176" s="256"/>
      <c r="E176" s="255" t="str">
        <f ca="1">IF(E172="","","Tutte")</f>
        <v>Tutte</v>
      </c>
      <c r="F176" s="255"/>
      <c r="G176" s="255"/>
      <c r="H176" s="255" t="str">
        <f ca="1">IF(H172="","","Tutte")</f>
        <v/>
      </c>
      <c r="I176" s="255"/>
      <c r="J176" s="255"/>
      <c r="K176" s="255" t="str">
        <f ca="1">IF(K172="","","Tutte")</f>
        <v/>
      </c>
      <c r="L176" s="255"/>
      <c r="M176" s="255"/>
      <c r="Q176" s="2" t="b">
        <f>IF('Anagrafica Progetto'!$Q$84=1,FALSE,TRUE)</f>
        <v>0</v>
      </c>
    </row>
    <row r="177" spans="2:18" ht="15" customHeight="1" x14ac:dyDescent="0.2">
      <c r="B177" s="240" t="s">
        <v>386</v>
      </c>
      <c r="C177" s="241"/>
      <c r="D177" s="256"/>
      <c r="E177" s="259">
        <v>0</v>
      </c>
      <c r="F177" s="259"/>
      <c r="G177" s="259"/>
      <c r="H177" s="259"/>
      <c r="I177" s="259"/>
      <c r="J177" s="259"/>
      <c r="K177" s="259"/>
      <c r="L177" s="259"/>
      <c r="M177" s="259"/>
      <c r="Q177" s="2" t="b">
        <f>IF('Anagrafica Progetto'!$Q$84=1,FALSE,TRUE)</f>
        <v>0</v>
      </c>
    </row>
    <row r="178" spans="2:18" ht="15" customHeight="1" x14ac:dyDescent="0.2">
      <c r="B178" s="240">
        <v>2015</v>
      </c>
      <c r="C178" s="241"/>
      <c r="D178" s="256"/>
      <c r="E178" s="259">
        <v>0</v>
      </c>
      <c r="F178" s="259"/>
      <c r="G178" s="259"/>
      <c r="H178" s="259"/>
      <c r="I178" s="259"/>
      <c r="J178" s="259"/>
      <c r="K178" s="259"/>
      <c r="L178" s="259"/>
      <c r="M178" s="259"/>
      <c r="Q178" s="2" t="b">
        <f>IF(AND(R178=FALSE,'Anagrafica Progetto'!$Q$84=1),FALSE,TRUE)</f>
        <v>1</v>
      </c>
      <c r="R178" s="2" t="b">
        <f>IF(OR($H$73="",$H$76=""),FALSE,IF(AND(B178&gt;=YEAR($H$73),B178&lt;YEAR($H$76)),FALSE,TRUE))</f>
        <v>1</v>
      </c>
    </row>
    <row r="179" spans="2:18" ht="15" customHeight="1" x14ac:dyDescent="0.2">
      <c r="B179" s="240">
        <v>2016</v>
      </c>
      <c r="C179" s="241"/>
      <c r="D179" s="256"/>
      <c r="E179" s="259">
        <v>0</v>
      </c>
      <c r="F179" s="259"/>
      <c r="G179" s="259"/>
      <c r="H179" s="259"/>
      <c r="I179" s="259"/>
      <c r="J179" s="259"/>
      <c r="K179" s="259"/>
      <c r="L179" s="259"/>
      <c r="M179" s="259"/>
      <c r="Q179" s="2" t="b">
        <f>IF(AND(R179=FALSE,'Anagrafica Progetto'!$Q$84=1),FALSE,TRUE)</f>
        <v>1</v>
      </c>
      <c r="R179" s="2" t="b">
        <f t="shared" ref="R179:R185" si="2">IF(OR($H$73="",$H$76=""),FALSE,IF(AND(B179&gt;=YEAR($H$73),B179&lt;YEAR($H$76)),FALSE,TRUE))</f>
        <v>1</v>
      </c>
    </row>
    <row r="180" spans="2:18" ht="15" customHeight="1" x14ac:dyDescent="0.2">
      <c r="B180" s="240">
        <v>2017</v>
      </c>
      <c r="C180" s="241"/>
      <c r="D180" s="256"/>
      <c r="E180" s="259">
        <v>0</v>
      </c>
      <c r="F180" s="259"/>
      <c r="G180" s="259"/>
      <c r="H180" s="259"/>
      <c r="I180" s="259"/>
      <c r="J180" s="259"/>
      <c r="K180" s="259"/>
      <c r="L180" s="259"/>
      <c r="M180" s="259"/>
      <c r="Q180" s="2" t="b">
        <f>IF(AND(R180=FALSE,'Anagrafica Progetto'!$Q$84=1),FALSE,TRUE)</f>
        <v>1</v>
      </c>
      <c r="R180" s="2" t="b">
        <f t="shared" si="2"/>
        <v>1</v>
      </c>
    </row>
    <row r="181" spans="2:18" ht="15" customHeight="1" x14ac:dyDescent="0.2">
      <c r="B181" s="240">
        <v>2018</v>
      </c>
      <c r="C181" s="241"/>
      <c r="D181" s="256"/>
      <c r="E181" s="259">
        <v>0</v>
      </c>
      <c r="F181" s="259"/>
      <c r="G181" s="259"/>
      <c r="H181" s="259"/>
      <c r="I181" s="259"/>
      <c r="J181" s="259"/>
      <c r="K181" s="259"/>
      <c r="L181" s="259"/>
      <c r="M181" s="259"/>
      <c r="Q181" s="2" t="b">
        <f>IF(AND(R181=FALSE,'Anagrafica Progetto'!$Q$84=1),FALSE,TRUE)</f>
        <v>0</v>
      </c>
      <c r="R181" s="2" t="b">
        <f t="shared" si="2"/>
        <v>0</v>
      </c>
    </row>
    <row r="182" spans="2:18" ht="15" customHeight="1" x14ac:dyDescent="0.2">
      <c r="B182" s="240">
        <v>2019</v>
      </c>
      <c r="C182" s="241"/>
      <c r="D182" s="256"/>
      <c r="E182" s="259">
        <v>53</v>
      </c>
      <c r="F182" s="259"/>
      <c r="G182" s="259"/>
      <c r="H182" s="259"/>
      <c r="I182" s="259"/>
      <c r="J182" s="259"/>
      <c r="K182" s="259"/>
      <c r="L182" s="259"/>
      <c r="M182" s="259"/>
      <c r="Q182" s="2" t="b">
        <f>IF(AND(R182=FALSE,'Anagrafica Progetto'!$Q$84=1),FALSE,TRUE)</f>
        <v>0</v>
      </c>
      <c r="R182" s="2" t="b">
        <f t="shared" si="2"/>
        <v>0</v>
      </c>
    </row>
    <row r="183" spans="2:18" ht="15" customHeight="1" x14ac:dyDescent="0.2">
      <c r="B183" s="240">
        <v>2020</v>
      </c>
      <c r="C183" s="241"/>
      <c r="D183" s="256"/>
      <c r="E183" s="259">
        <v>158</v>
      </c>
      <c r="F183" s="259"/>
      <c r="G183" s="259"/>
      <c r="H183" s="259"/>
      <c r="I183" s="259"/>
      <c r="J183" s="259"/>
      <c r="K183" s="259"/>
      <c r="L183" s="259"/>
      <c r="M183" s="259"/>
      <c r="Q183" s="2" t="b">
        <f>IF(AND(R183=FALSE,'Anagrafica Progetto'!$Q$84=1),FALSE,TRUE)</f>
        <v>0</v>
      </c>
      <c r="R183" s="2" t="b">
        <f t="shared" si="2"/>
        <v>0</v>
      </c>
    </row>
    <row r="184" spans="2:18" ht="15" customHeight="1" x14ac:dyDescent="0.2">
      <c r="B184" s="240">
        <v>2021</v>
      </c>
      <c r="C184" s="241"/>
      <c r="D184" s="256"/>
      <c r="E184" s="259">
        <v>263</v>
      </c>
      <c r="F184" s="259"/>
      <c r="G184" s="259"/>
      <c r="H184" s="259"/>
      <c r="I184" s="259"/>
      <c r="J184" s="259"/>
      <c r="K184" s="259"/>
      <c r="L184" s="259"/>
      <c r="M184" s="259"/>
      <c r="Q184" s="2" t="b">
        <f>IF(AND(R184=FALSE,'Anagrafica Progetto'!$Q$84=1),FALSE,TRUE)</f>
        <v>0</v>
      </c>
      <c r="R184" s="2" t="b">
        <f t="shared" si="2"/>
        <v>0</v>
      </c>
    </row>
    <row r="185" spans="2:18" ht="15" customHeight="1" x14ac:dyDescent="0.2">
      <c r="B185" s="240">
        <v>2022</v>
      </c>
      <c r="C185" s="241"/>
      <c r="D185" s="256"/>
      <c r="E185" s="259">
        <v>394</v>
      </c>
      <c r="F185" s="259"/>
      <c r="G185" s="259"/>
      <c r="H185" s="259"/>
      <c r="I185" s="259"/>
      <c r="J185" s="259"/>
      <c r="K185" s="259"/>
      <c r="L185" s="259"/>
      <c r="M185" s="259"/>
      <c r="Q185" s="2" t="b">
        <f>IF(AND(R185=FALSE,'Anagrafica Progetto'!$Q$84=1),FALSE,TRUE)</f>
        <v>0</v>
      </c>
      <c r="R185" s="2" t="b">
        <f t="shared" si="2"/>
        <v>0</v>
      </c>
    </row>
    <row r="186" spans="2:18" ht="15" customHeight="1" x14ac:dyDescent="0.2">
      <c r="B186" s="240">
        <v>2023</v>
      </c>
      <c r="C186" s="241"/>
      <c r="D186" s="256"/>
      <c r="E186" s="259">
        <v>525</v>
      </c>
      <c r="F186" s="259"/>
      <c r="G186" s="259"/>
      <c r="H186" s="259"/>
      <c r="I186" s="259"/>
      <c r="J186" s="259"/>
      <c r="K186" s="259"/>
      <c r="L186" s="259"/>
      <c r="M186" s="259"/>
      <c r="Q186" s="2" t="b">
        <f>IF('Anagrafica Progetto'!$Q$84=1,FALSE,TRUE)</f>
        <v>0</v>
      </c>
    </row>
    <row r="187" spans="2:18" ht="15" customHeight="1" x14ac:dyDescent="0.2">
      <c r="B187" s="240" t="s">
        <v>387</v>
      </c>
      <c r="C187" s="241"/>
      <c r="D187" s="256"/>
      <c r="E187" s="259">
        <v>525</v>
      </c>
      <c r="F187" s="259"/>
      <c r="G187" s="259"/>
      <c r="H187" s="259"/>
      <c r="I187" s="259"/>
      <c r="J187" s="259"/>
      <c r="K187" s="259"/>
      <c r="L187" s="259"/>
      <c r="M187" s="259"/>
      <c r="Q187" s="2" t="b">
        <f>IF('Anagrafica Progetto'!$Q$84=1,FALSE,TRUE)</f>
        <v>0</v>
      </c>
    </row>
    <row r="188" spans="2:18" ht="17.45" customHeight="1" x14ac:dyDescent="0.2">
      <c r="Q188" s="2" t="b">
        <f>IF('Anagrafica Progetto'!$Q$84=1,FALSE,TRUE)</f>
        <v>0</v>
      </c>
    </row>
    <row r="189" spans="2:18" ht="138.94999999999999" customHeight="1" x14ac:dyDescent="0.2">
      <c r="B189" s="203" t="s">
        <v>577</v>
      </c>
      <c r="C189" s="204"/>
      <c r="D189" s="204"/>
      <c r="E189" s="204"/>
      <c r="F189" s="204"/>
      <c r="G189" s="204"/>
      <c r="H189" s="204"/>
      <c r="I189" s="204"/>
      <c r="J189" s="204"/>
      <c r="K189" s="204"/>
      <c r="L189" s="204"/>
      <c r="M189" s="205"/>
      <c r="Q189" s="2" t="b">
        <f>IF(AND('Anagrafica Progetto'!$Q$84=2,'Anagrafica Progetto'!$Q$89),FALSE,TRUE)</f>
        <v>1</v>
      </c>
    </row>
    <row r="190" spans="2:18" ht="15" customHeight="1" x14ac:dyDescent="0.2">
      <c r="Q190" s="2" t="b">
        <f>IF(AND('Anagrafica Progetto'!$Q$84=2,'Anagrafica Progetto'!$Q$89),FALSE,TRUE)</f>
        <v>1</v>
      </c>
    </row>
    <row r="191" spans="2:18" ht="15" customHeight="1" x14ac:dyDescent="0.2">
      <c r="Q191" s="2" t="b">
        <f>IF(AND('Anagrafica Progetto'!$Q$84=2,'Anagrafica Progetto'!$Q$89),FALSE,TRUE)</f>
        <v>1</v>
      </c>
    </row>
    <row r="192" spans="2:18" ht="15" customHeight="1" x14ac:dyDescent="0.2">
      <c r="B192" s="188" t="s">
        <v>395</v>
      </c>
      <c r="C192" s="188"/>
      <c r="D192" s="188"/>
      <c r="E192" s="188"/>
      <c r="F192" s="188"/>
      <c r="G192" s="188"/>
      <c r="H192" s="188"/>
      <c r="I192" s="188"/>
      <c r="J192" s="188"/>
      <c r="K192" s="188"/>
      <c r="L192" s="188"/>
      <c r="M192" s="188"/>
      <c r="Q192" s="2" t="b">
        <f>IF(AND('Anagrafica Progetto'!$Q$84=2,'Anagrafica Progetto'!$Q$89),FALSE,TRUE)</f>
        <v>1</v>
      </c>
    </row>
    <row r="193" spans="2:18" ht="52.5" customHeight="1" x14ac:dyDescent="0.2">
      <c r="B193" s="258"/>
      <c r="C193" s="258"/>
      <c r="D193" s="258"/>
      <c r="E193" s="258" t="s">
        <v>379</v>
      </c>
      <c r="F193" s="258"/>
      <c r="G193" s="258"/>
      <c r="H193" s="258" t="s">
        <v>380</v>
      </c>
      <c r="I193" s="258"/>
      <c r="J193" s="258"/>
      <c r="K193" s="258" t="s">
        <v>381</v>
      </c>
      <c r="L193" s="258"/>
      <c r="M193" s="258"/>
      <c r="Q193" s="2" t="b">
        <f>IF(AND('Anagrafica Progetto'!$Q$84=2,'Anagrafica Progetto'!$Q$89),FALSE,TRUE)</f>
        <v>1</v>
      </c>
    </row>
    <row r="194" spans="2:18" ht="67.5" customHeight="1" x14ac:dyDescent="0.2">
      <c r="B194" s="240" t="s">
        <v>382</v>
      </c>
      <c r="C194" s="241"/>
      <c r="D194" s="256"/>
      <c r="E194" s="255" t="str">
        <f ca="1">IFERROR(IF(INDIRECT(ADDRESS(ROW(B145)+$R$146,2))="","Inserire il nome della realizzazione nella tabella precedente",INDIRECT(ADDRESS(ROW(B145)+$R$146,2))),"")</f>
        <v>Attività di accompagnamento (affiancamento on the job, supporto specialistico, etc.)</v>
      </c>
      <c r="F194" s="255"/>
      <c r="G194" s="255"/>
      <c r="H194" s="255" t="str">
        <f ca="1">IFERROR(IF(INDIRECT(ADDRESS(ROW(E145)+$R$147,2))="","Inserire il nome della realizzazione nella tabella precedente",INDIRECT(ADDRESS(ROW(E145)+$R$147,2))),"")</f>
        <v/>
      </c>
      <c r="I194" s="255"/>
      <c r="J194" s="255"/>
      <c r="K194" s="255" t="str">
        <f ca="1">IFERROR(IF(INDIRECT(ADDRESS(ROW(H145)+$R$148,2))="","Inserire il nome della realizzazione nella tabella precedente",INDIRECT(ADDRESS(ROW(H145)+$R$148,2))),"")</f>
        <v/>
      </c>
      <c r="L194" s="255"/>
      <c r="M194" s="255"/>
      <c r="Q194" s="2" t="b">
        <f>IF(AND('Anagrafica Progetto'!$Q$84=2,'Anagrafica Progetto'!$Q$89),FALSE,TRUE)</f>
        <v>1</v>
      </c>
    </row>
    <row r="195" spans="2:18" ht="15.75" customHeight="1" x14ac:dyDescent="0.2">
      <c r="B195" s="240" t="s">
        <v>383</v>
      </c>
      <c r="C195" s="241"/>
      <c r="D195" s="256"/>
      <c r="E195" s="257"/>
      <c r="F195" s="257"/>
      <c r="G195" s="257"/>
      <c r="H195" s="257"/>
      <c r="I195" s="257"/>
      <c r="J195" s="257"/>
      <c r="K195" s="257"/>
      <c r="L195" s="257"/>
      <c r="M195" s="257"/>
      <c r="Q195" s="2" t="b">
        <f>IF(AND('Anagrafica Progetto'!$Q$84=2,'Anagrafica Progetto'!$Q$89),FALSE,TRUE)</f>
        <v>1</v>
      </c>
    </row>
    <row r="196" spans="2:18" ht="30" customHeight="1" x14ac:dyDescent="0.2">
      <c r="B196" s="240" t="s">
        <v>384</v>
      </c>
      <c r="C196" s="241"/>
      <c r="D196" s="256"/>
      <c r="E196" s="257"/>
      <c r="F196" s="257"/>
      <c r="G196" s="257"/>
      <c r="H196" s="257"/>
      <c r="I196" s="257"/>
      <c r="J196" s="257"/>
      <c r="K196" s="257"/>
      <c r="L196" s="257"/>
      <c r="M196" s="257"/>
      <c r="Q196" s="2" t="b">
        <f>IF(AND('Anagrafica Progetto'!$Q$84=2,'Anagrafica Progetto'!$Q$89),FALSE,TRUE)</f>
        <v>1</v>
      </c>
    </row>
    <row r="197" spans="2:18" ht="15" customHeight="1" x14ac:dyDescent="0.2">
      <c r="B197" s="240" t="s">
        <v>385</v>
      </c>
      <c r="C197" s="241"/>
      <c r="D197" s="256"/>
      <c r="E197" s="257"/>
      <c r="F197" s="257"/>
      <c r="G197" s="257"/>
      <c r="H197" s="257"/>
      <c r="I197" s="257"/>
      <c r="J197" s="257"/>
      <c r="K197" s="257"/>
      <c r="L197" s="257"/>
      <c r="M197" s="257"/>
      <c r="Q197" s="2" t="b">
        <f>IF(AND('Anagrafica Progetto'!$Q$84=2,'Anagrafica Progetto'!$Q$89),FALSE,TRUE)</f>
        <v>1</v>
      </c>
    </row>
    <row r="198" spans="2:18" ht="15" customHeight="1" x14ac:dyDescent="0.2">
      <c r="B198" s="240" t="s">
        <v>396</v>
      </c>
      <c r="C198" s="241"/>
      <c r="D198" s="256"/>
      <c r="E198" s="255" t="str">
        <f ca="1">IF(E194="","","Più sviluppate")</f>
        <v>Più sviluppate</v>
      </c>
      <c r="F198" s="255"/>
      <c r="G198" s="255"/>
      <c r="H198" s="255" t="str">
        <f ca="1">IF(H194="","","Più sviluppate")</f>
        <v/>
      </c>
      <c r="I198" s="255"/>
      <c r="J198" s="255"/>
      <c r="K198" s="255" t="str">
        <f ca="1">IF(K194="","","Più sviluppate")</f>
        <v/>
      </c>
      <c r="L198" s="255"/>
      <c r="M198" s="255"/>
      <c r="Q198" s="2" t="b">
        <f>IF(AND('Anagrafica Progetto'!$Q$84=2,'Anagrafica Progetto'!$Q$89),FALSE,TRUE)</f>
        <v>1</v>
      </c>
    </row>
    <row r="199" spans="2:18" ht="15" customHeight="1" x14ac:dyDescent="0.2">
      <c r="B199" s="240" t="s">
        <v>386</v>
      </c>
      <c r="C199" s="241"/>
      <c r="D199" s="256"/>
      <c r="E199" s="259"/>
      <c r="F199" s="259"/>
      <c r="G199" s="259"/>
      <c r="H199" s="259"/>
      <c r="I199" s="259"/>
      <c r="J199" s="259"/>
      <c r="K199" s="259"/>
      <c r="L199" s="259"/>
      <c r="M199" s="259"/>
      <c r="Q199" s="2" t="b">
        <f>IF(AND('Anagrafica Progetto'!$Q$84=2,'Anagrafica Progetto'!$Q$89,R199=FALSE),FALSE,TRUE)</f>
        <v>1</v>
      </c>
      <c r="R199" s="2" t="b">
        <f>IF(OR($H$73="",$H$76=""),FALSE,IF(AND(B200&gt;=YEAR($H$73),B200&lt;YEAR($H$76)),FALSE,TRUE))</f>
        <v>1</v>
      </c>
    </row>
    <row r="200" spans="2:18" ht="15" customHeight="1" x14ac:dyDescent="0.2">
      <c r="B200" s="240">
        <v>2015</v>
      </c>
      <c r="C200" s="241"/>
      <c r="D200" s="256"/>
      <c r="E200" s="259"/>
      <c r="F200" s="259"/>
      <c r="G200" s="259"/>
      <c r="H200" s="259"/>
      <c r="I200" s="259"/>
      <c r="J200" s="259"/>
      <c r="K200" s="259"/>
      <c r="L200" s="259"/>
      <c r="M200" s="259"/>
      <c r="Q200" s="2" t="b">
        <f>IF(AND('Anagrafica Progetto'!$Q$84=2,'Anagrafica Progetto'!$Q$89,R200=FALSE),FALSE,TRUE)</f>
        <v>1</v>
      </c>
      <c r="R200" s="2" t="b">
        <f t="shared" ref="R200:R206" si="3">IF(OR($H$73="",$H$76=""),FALSE,IF(AND(B201&gt;=YEAR($H$73),B201&lt;YEAR($H$76)),FALSE,TRUE))</f>
        <v>1</v>
      </c>
    </row>
    <row r="201" spans="2:18" ht="15" customHeight="1" x14ac:dyDescent="0.2">
      <c r="B201" s="240">
        <v>2016</v>
      </c>
      <c r="C201" s="241"/>
      <c r="D201" s="256"/>
      <c r="E201" s="259"/>
      <c r="F201" s="259"/>
      <c r="G201" s="259"/>
      <c r="H201" s="259"/>
      <c r="I201" s="259"/>
      <c r="J201" s="259"/>
      <c r="K201" s="259"/>
      <c r="L201" s="259"/>
      <c r="M201" s="259"/>
      <c r="Q201" s="2" t="b">
        <f>IF(AND('Anagrafica Progetto'!$Q$84=2,'Anagrafica Progetto'!$Q$89,R201=FALSE),FALSE,TRUE)</f>
        <v>1</v>
      </c>
      <c r="R201" s="2" t="b">
        <f t="shared" si="3"/>
        <v>1</v>
      </c>
    </row>
    <row r="202" spans="2:18" ht="15" customHeight="1" x14ac:dyDescent="0.2">
      <c r="B202" s="240">
        <v>2017</v>
      </c>
      <c r="C202" s="241"/>
      <c r="D202" s="256"/>
      <c r="E202" s="259"/>
      <c r="F202" s="259"/>
      <c r="G202" s="259"/>
      <c r="H202" s="259"/>
      <c r="I202" s="259"/>
      <c r="J202" s="259"/>
      <c r="K202" s="259"/>
      <c r="L202" s="259"/>
      <c r="M202" s="259"/>
      <c r="Q202" s="2" t="b">
        <f>IF(AND('Anagrafica Progetto'!$Q$84=2,'Anagrafica Progetto'!$Q$89,R202=FALSE),FALSE,TRUE)</f>
        <v>1</v>
      </c>
      <c r="R202" s="2" t="b">
        <f t="shared" si="3"/>
        <v>0</v>
      </c>
    </row>
    <row r="203" spans="2:18" ht="15" customHeight="1" x14ac:dyDescent="0.2">
      <c r="B203" s="240">
        <v>2018</v>
      </c>
      <c r="C203" s="241"/>
      <c r="D203" s="256"/>
      <c r="E203" s="259"/>
      <c r="F203" s="259"/>
      <c r="G203" s="259"/>
      <c r="H203" s="259"/>
      <c r="I203" s="259"/>
      <c r="J203" s="259"/>
      <c r="K203" s="259"/>
      <c r="L203" s="259"/>
      <c r="M203" s="259"/>
      <c r="Q203" s="2" t="b">
        <f>IF(AND('Anagrafica Progetto'!$Q$84=2,'Anagrafica Progetto'!$Q$89,R203=FALSE),FALSE,TRUE)</f>
        <v>1</v>
      </c>
      <c r="R203" s="2" t="b">
        <f t="shared" si="3"/>
        <v>0</v>
      </c>
    </row>
    <row r="204" spans="2:18" ht="15" customHeight="1" x14ac:dyDescent="0.2">
      <c r="B204" s="240">
        <v>2019</v>
      </c>
      <c r="C204" s="241"/>
      <c r="D204" s="256"/>
      <c r="E204" s="259"/>
      <c r="F204" s="259"/>
      <c r="G204" s="259"/>
      <c r="H204" s="259"/>
      <c r="I204" s="259"/>
      <c r="J204" s="259"/>
      <c r="K204" s="259"/>
      <c r="L204" s="259"/>
      <c r="M204" s="259"/>
      <c r="Q204" s="2" t="b">
        <f>IF(AND('Anagrafica Progetto'!$Q$84=2,'Anagrafica Progetto'!$Q$89,R204=FALSE),FALSE,TRUE)</f>
        <v>1</v>
      </c>
      <c r="R204" s="2" t="b">
        <f t="shared" si="3"/>
        <v>0</v>
      </c>
    </row>
    <row r="205" spans="2:18" ht="15" customHeight="1" x14ac:dyDescent="0.2">
      <c r="B205" s="240">
        <v>2020</v>
      </c>
      <c r="C205" s="241"/>
      <c r="D205" s="256"/>
      <c r="E205" s="259"/>
      <c r="F205" s="259"/>
      <c r="G205" s="259"/>
      <c r="H205" s="259"/>
      <c r="I205" s="259"/>
      <c r="J205" s="259"/>
      <c r="K205" s="259"/>
      <c r="L205" s="259"/>
      <c r="M205" s="259"/>
      <c r="Q205" s="2" t="b">
        <f>IF(AND('Anagrafica Progetto'!$Q$84=2,'Anagrafica Progetto'!$Q$89,R205=FALSE),FALSE,TRUE)</f>
        <v>1</v>
      </c>
      <c r="R205" s="2" t="b">
        <f t="shared" si="3"/>
        <v>0</v>
      </c>
    </row>
    <row r="206" spans="2:18" ht="15" customHeight="1" x14ac:dyDescent="0.2">
      <c r="B206" s="240">
        <v>2021</v>
      </c>
      <c r="C206" s="241"/>
      <c r="D206" s="256"/>
      <c r="E206" s="259"/>
      <c r="F206" s="259"/>
      <c r="G206" s="259"/>
      <c r="H206" s="259"/>
      <c r="I206" s="259"/>
      <c r="J206" s="259"/>
      <c r="K206" s="259"/>
      <c r="L206" s="259"/>
      <c r="M206" s="259"/>
      <c r="Q206" s="2" t="b">
        <f>IF(AND('Anagrafica Progetto'!$Q$84=2,'Anagrafica Progetto'!$Q$89,R206=FALSE),FALSE,TRUE)</f>
        <v>1</v>
      </c>
      <c r="R206" s="2" t="b">
        <f t="shared" si="3"/>
        <v>0</v>
      </c>
    </row>
    <row r="207" spans="2:18" ht="15" customHeight="1" x14ac:dyDescent="0.2">
      <c r="B207" s="240">
        <v>2022</v>
      </c>
      <c r="C207" s="241"/>
      <c r="D207" s="256"/>
      <c r="E207" s="259"/>
      <c r="F207" s="259"/>
      <c r="G207" s="259"/>
      <c r="H207" s="259"/>
      <c r="I207" s="259"/>
      <c r="J207" s="259"/>
      <c r="K207" s="259"/>
      <c r="L207" s="259"/>
      <c r="M207" s="259"/>
      <c r="Q207" s="2" t="b">
        <f>IF(AND('Anagrafica Progetto'!$Q$84=2,'Anagrafica Progetto'!$Q$89),FALSE,TRUE)</f>
        <v>1</v>
      </c>
    </row>
    <row r="208" spans="2:18" ht="15" customHeight="1" x14ac:dyDescent="0.2">
      <c r="B208" s="240" t="s">
        <v>387</v>
      </c>
      <c r="C208" s="241"/>
      <c r="D208" s="256"/>
      <c r="E208" s="259"/>
      <c r="F208" s="259"/>
      <c r="G208" s="259"/>
      <c r="H208" s="259"/>
      <c r="I208" s="259"/>
      <c r="J208" s="259"/>
      <c r="K208" s="259"/>
      <c r="L208" s="259"/>
      <c r="M208" s="259"/>
      <c r="Q208" s="2" t="b">
        <f>IF(AND('Anagrafica Progetto'!$Q$84=2,'Anagrafica Progetto'!$Q$89),FALSE,TRUE)</f>
        <v>1</v>
      </c>
    </row>
    <row r="209" spans="2:18" ht="135" customHeight="1" x14ac:dyDescent="0.2">
      <c r="Q209" s="2" t="b">
        <f>IF(AND('Anagrafica Progetto'!$Q$84=2,'Anagrafica Progetto'!$Q$89),FALSE,TRUE)</f>
        <v>1</v>
      </c>
    </row>
    <row r="210" spans="2:18" ht="15" customHeight="1" x14ac:dyDescent="0.2">
      <c r="B210" s="203" t="s">
        <v>572</v>
      </c>
      <c r="C210" s="204"/>
      <c r="D210" s="204"/>
      <c r="E210" s="204"/>
      <c r="F210" s="204"/>
      <c r="G210" s="204"/>
      <c r="H210" s="204"/>
      <c r="I210" s="204"/>
      <c r="J210" s="204"/>
      <c r="K210" s="204"/>
      <c r="L210" s="204"/>
      <c r="M210" s="205"/>
      <c r="Q210" s="2" t="b">
        <f>IF(AND('Anagrafica Progetto'!$Q$84=2,'Anagrafica Progetto'!$Q$90),FALSE,TRUE)</f>
        <v>1</v>
      </c>
    </row>
    <row r="211" spans="2:18" ht="15" customHeight="1" x14ac:dyDescent="0.2">
      <c r="Q211" s="2" t="b">
        <f>IF(AND('Anagrafica Progetto'!$Q$84=2,'Anagrafica Progetto'!$Q$90),FALSE,TRUE)</f>
        <v>1</v>
      </c>
    </row>
    <row r="212" spans="2:18" ht="15" customHeight="1" x14ac:dyDescent="0.2">
      <c r="Q212" s="2" t="b">
        <f>IF(AND('Anagrafica Progetto'!$Q$84=2,'Anagrafica Progetto'!$Q$90),FALSE,TRUE)</f>
        <v>1</v>
      </c>
    </row>
    <row r="213" spans="2:18" ht="15" customHeight="1" x14ac:dyDescent="0.2">
      <c r="B213" s="188" t="s">
        <v>395</v>
      </c>
      <c r="C213" s="188"/>
      <c r="D213" s="188"/>
      <c r="E213" s="188"/>
      <c r="F213" s="188"/>
      <c r="G213" s="188"/>
      <c r="H213" s="188"/>
      <c r="I213" s="188"/>
      <c r="J213" s="188"/>
      <c r="K213" s="188"/>
      <c r="L213" s="188"/>
      <c r="M213" s="188"/>
      <c r="Q213" s="2" t="b">
        <f>IF(AND('Anagrafica Progetto'!$Q$84=2,'Anagrafica Progetto'!$Q$90),FALSE,TRUE)</f>
        <v>1</v>
      </c>
    </row>
    <row r="214" spans="2:18" ht="52.5" customHeight="1" x14ac:dyDescent="0.2">
      <c r="B214" s="258"/>
      <c r="C214" s="258"/>
      <c r="D214" s="258"/>
      <c r="E214" s="258" t="s">
        <v>379</v>
      </c>
      <c r="F214" s="258"/>
      <c r="G214" s="258"/>
      <c r="H214" s="258" t="s">
        <v>380</v>
      </c>
      <c r="I214" s="258"/>
      <c r="J214" s="258"/>
      <c r="K214" s="258" t="s">
        <v>381</v>
      </c>
      <c r="L214" s="258"/>
      <c r="M214" s="258"/>
      <c r="Q214" s="2" t="b">
        <f>IF(AND('Anagrafica Progetto'!$Q$84=2,'Anagrafica Progetto'!$Q$90),FALSE,TRUE)</f>
        <v>1</v>
      </c>
    </row>
    <row r="215" spans="2:18" ht="67.5" customHeight="1" x14ac:dyDescent="0.2">
      <c r="B215" s="240" t="s">
        <v>382</v>
      </c>
      <c r="C215" s="241"/>
      <c r="D215" s="256"/>
      <c r="E215" s="255" t="str">
        <f ca="1">IFERROR(IF(INDIRECT(ADDRESS(ROW(B145)+$R$146,2))="","Inserire il nome della realizzazione nella tabella precedente",INDIRECT(ADDRESS(ROW(B145)+$R$146,2))),"")</f>
        <v>Attività di accompagnamento (affiancamento on the job, supporto specialistico, etc.)</v>
      </c>
      <c r="F215" s="255"/>
      <c r="G215" s="255"/>
      <c r="H215" s="255" t="str">
        <f ca="1">IFERROR(IF(INDIRECT(ADDRESS(ROW(E145)+$R$147,2))="","Inserire il nome della realizzazione nella tabella precedente",INDIRECT(ADDRESS(ROW(E145)+$R$147,2))),"")</f>
        <v/>
      </c>
      <c r="I215" s="255"/>
      <c r="J215" s="255"/>
      <c r="K215" s="255" t="str">
        <f ca="1">IFERROR(IF(INDIRECT(ADDRESS(ROW(H145)+$R$148,2))="","Inserire il nome della realizzazione nella tabella precedente",INDIRECT(ADDRESS(ROW(H145)+$R$148,2))),"")</f>
        <v/>
      </c>
      <c r="L215" s="255"/>
      <c r="M215" s="255"/>
      <c r="Q215" s="2" t="b">
        <f>IF(AND('Anagrafica Progetto'!$Q$84=2,'Anagrafica Progetto'!$Q$90),FALSE,TRUE)</f>
        <v>1</v>
      </c>
    </row>
    <row r="216" spans="2:18" ht="15.75" customHeight="1" x14ac:dyDescent="0.2">
      <c r="B216" s="240" t="s">
        <v>383</v>
      </c>
      <c r="C216" s="241"/>
      <c r="D216" s="256"/>
      <c r="E216" s="257"/>
      <c r="F216" s="257"/>
      <c r="G216" s="257"/>
      <c r="H216" s="257"/>
      <c r="I216" s="257"/>
      <c r="J216" s="257"/>
      <c r="K216" s="257"/>
      <c r="L216" s="257"/>
      <c r="M216" s="257"/>
      <c r="Q216" s="2" t="b">
        <f>IF(AND('Anagrafica Progetto'!$Q$84=2,'Anagrafica Progetto'!$Q$90),FALSE,TRUE)</f>
        <v>1</v>
      </c>
    </row>
    <row r="217" spans="2:18" ht="30" customHeight="1" x14ac:dyDescent="0.2">
      <c r="B217" s="240" t="s">
        <v>384</v>
      </c>
      <c r="C217" s="241"/>
      <c r="D217" s="256"/>
      <c r="E217" s="257"/>
      <c r="F217" s="257"/>
      <c r="G217" s="257"/>
      <c r="H217" s="257"/>
      <c r="I217" s="257"/>
      <c r="J217" s="257"/>
      <c r="K217" s="257"/>
      <c r="L217" s="257"/>
      <c r="M217" s="257"/>
      <c r="Q217" s="2" t="b">
        <f>IF(AND('Anagrafica Progetto'!$Q$84=2,'Anagrafica Progetto'!$Q$90),FALSE,TRUE)</f>
        <v>1</v>
      </c>
    </row>
    <row r="218" spans="2:18" ht="15" customHeight="1" x14ac:dyDescent="0.2">
      <c r="B218" s="240" t="s">
        <v>385</v>
      </c>
      <c r="C218" s="241"/>
      <c r="D218" s="256"/>
      <c r="E218" s="257"/>
      <c r="F218" s="257"/>
      <c r="G218" s="257"/>
      <c r="H218" s="257"/>
      <c r="I218" s="257"/>
      <c r="J218" s="257"/>
      <c r="K218" s="257"/>
      <c r="L218" s="257"/>
      <c r="M218" s="257"/>
      <c r="Q218" s="2" t="b">
        <f>IF(AND('Anagrafica Progetto'!$Q$84=2,'Anagrafica Progetto'!$Q$90),FALSE,TRUE)</f>
        <v>1</v>
      </c>
    </row>
    <row r="219" spans="2:18" ht="15" customHeight="1" x14ac:dyDescent="0.2">
      <c r="B219" s="240" t="s">
        <v>396</v>
      </c>
      <c r="C219" s="241"/>
      <c r="D219" s="256"/>
      <c r="E219" s="255" t="str">
        <f ca="1">IF(E215="","","In transizione")</f>
        <v>In transizione</v>
      </c>
      <c r="F219" s="255"/>
      <c r="G219" s="255"/>
      <c r="H219" s="255" t="str">
        <f ca="1">IF(H215="","","In transizione")</f>
        <v/>
      </c>
      <c r="I219" s="255"/>
      <c r="J219" s="255"/>
      <c r="K219" s="255" t="str">
        <f ca="1">IF(K215="","","In transizione")</f>
        <v/>
      </c>
      <c r="L219" s="255"/>
      <c r="M219" s="255"/>
      <c r="Q219" s="2" t="b">
        <f>IF(AND('Anagrafica Progetto'!$Q$84=2,'Anagrafica Progetto'!$Q$90),FALSE,TRUE)</f>
        <v>1</v>
      </c>
    </row>
    <row r="220" spans="2:18" ht="15" customHeight="1" x14ac:dyDescent="0.2">
      <c r="B220" s="240" t="s">
        <v>386</v>
      </c>
      <c r="C220" s="241"/>
      <c r="D220" s="256"/>
      <c r="E220" s="259"/>
      <c r="F220" s="259"/>
      <c r="G220" s="259"/>
      <c r="H220" s="259"/>
      <c r="I220" s="259"/>
      <c r="J220" s="259"/>
      <c r="K220" s="259"/>
      <c r="L220" s="259"/>
      <c r="M220" s="259"/>
      <c r="Q220" s="2" t="b">
        <f>IF(AND('Anagrafica Progetto'!$Q$84=2,'Anagrafica Progetto'!$Q$90,R220=FALSE),FALSE,TRUE)</f>
        <v>1</v>
      </c>
      <c r="R220" s="2" t="b">
        <f>IF(OR($H$73="",$H$76=""),FALSE,IF(AND(B221&gt;=YEAR($H$73),B221&lt;YEAR($H$76)),FALSE,TRUE))</f>
        <v>1</v>
      </c>
    </row>
    <row r="221" spans="2:18" ht="15" customHeight="1" x14ac:dyDescent="0.2">
      <c r="B221" s="240">
        <v>2015</v>
      </c>
      <c r="C221" s="241"/>
      <c r="D221" s="256"/>
      <c r="E221" s="259"/>
      <c r="F221" s="259"/>
      <c r="G221" s="259"/>
      <c r="H221" s="259"/>
      <c r="I221" s="259"/>
      <c r="J221" s="259"/>
      <c r="K221" s="259"/>
      <c r="L221" s="259"/>
      <c r="M221" s="259"/>
      <c r="Q221" s="2" t="b">
        <f>IF(AND('Anagrafica Progetto'!$Q$84=2,'Anagrafica Progetto'!$Q$90,R221=FALSE),FALSE,TRUE)</f>
        <v>1</v>
      </c>
      <c r="R221" s="2" t="b">
        <f t="shared" ref="R221:R227" si="4">IF(OR($H$73="",$H$76=""),FALSE,IF(AND(B222&gt;=YEAR($H$73),B222&lt;YEAR($H$76)),FALSE,TRUE))</f>
        <v>1</v>
      </c>
    </row>
    <row r="222" spans="2:18" ht="15" customHeight="1" x14ac:dyDescent="0.2">
      <c r="B222" s="240">
        <v>2016</v>
      </c>
      <c r="C222" s="241"/>
      <c r="D222" s="256"/>
      <c r="E222" s="259"/>
      <c r="F222" s="259"/>
      <c r="G222" s="259"/>
      <c r="H222" s="259"/>
      <c r="I222" s="259"/>
      <c r="J222" s="259"/>
      <c r="K222" s="259"/>
      <c r="L222" s="259"/>
      <c r="M222" s="259"/>
      <c r="Q222" s="2" t="b">
        <f>IF(AND('Anagrafica Progetto'!$Q$84=2,'Anagrafica Progetto'!$Q$90,R222=FALSE),FALSE,TRUE)</f>
        <v>1</v>
      </c>
      <c r="R222" s="2" t="b">
        <f t="shared" si="4"/>
        <v>1</v>
      </c>
    </row>
    <row r="223" spans="2:18" ht="15" customHeight="1" x14ac:dyDescent="0.2">
      <c r="B223" s="240">
        <v>2017</v>
      </c>
      <c r="C223" s="241"/>
      <c r="D223" s="256"/>
      <c r="E223" s="259"/>
      <c r="F223" s="259"/>
      <c r="G223" s="259"/>
      <c r="H223" s="259"/>
      <c r="I223" s="259"/>
      <c r="J223" s="259"/>
      <c r="K223" s="259"/>
      <c r="L223" s="259"/>
      <c r="M223" s="259"/>
      <c r="Q223" s="2" t="b">
        <f>IF(AND('Anagrafica Progetto'!$Q$84=2,'Anagrafica Progetto'!$Q$90,R223=FALSE),FALSE,TRUE)</f>
        <v>1</v>
      </c>
      <c r="R223" s="2" t="b">
        <f t="shared" si="4"/>
        <v>0</v>
      </c>
    </row>
    <row r="224" spans="2:18" ht="15" customHeight="1" x14ac:dyDescent="0.2">
      <c r="B224" s="240">
        <v>2018</v>
      </c>
      <c r="C224" s="241"/>
      <c r="D224" s="256"/>
      <c r="E224" s="259"/>
      <c r="F224" s="259"/>
      <c r="G224" s="259"/>
      <c r="H224" s="259"/>
      <c r="I224" s="259"/>
      <c r="J224" s="259"/>
      <c r="K224" s="259"/>
      <c r="L224" s="259"/>
      <c r="M224" s="259"/>
      <c r="Q224" s="2" t="b">
        <f>IF(AND('Anagrafica Progetto'!$Q$84=2,'Anagrafica Progetto'!$Q$90,R224=FALSE),FALSE,TRUE)</f>
        <v>1</v>
      </c>
      <c r="R224" s="2" t="b">
        <f t="shared" si="4"/>
        <v>0</v>
      </c>
    </row>
    <row r="225" spans="2:18" ht="15" customHeight="1" x14ac:dyDescent="0.2">
      <c r="B225" s="240">
        <v>2019</v>
      </c>
      <c r="C225" s="241"/>
      <c r="D225" s="256"/>
      <c r="E225" s="259"/>
      <c r="F225" s="259"/>
      <c r="G225" s="259"/>
      <c r="H225" s="259"/>
      <c r="I225" s="259"/>
      <c r="J225" s="259"/>
      <c r="K225" s="259"/>
      <c r="L225" s="259"/>
      <c r="M225" s="259"/>
      <c r="Q225" s="2" t="b">
        <f>IF(AND('Anagrafica Progetto'!$Q$84=2,'Anagrafica Progetto'!$Q$90,R225=FALSE),FALSE,TRUE)</f>
        <v>1</v>
      </c>
      <c r="R225" s="2" t="b">
        <f t="shared" si="4"/>
        <v>0</v>
      </c>
    </row>
    <row r="226" spans="2:18" ht="15" customHeight="1" x14ac:dyDescent="0.2">
      <c r="B226" s="240">
        <v>2020</v>
      </c>
      <c r="C226" s="241"/>
      <c r="D226" s="256"/>
      <c r="E226" s="259"/>
      <c r="F226" s="259"/>
      <c r="G226" s="259"/>
      <c r="H226" s="259"/>
      <c r="I226" s="259"/>
      <c r="J226" s="259"/>
      <c r="K226" s="259"/>
      <c r="L226" s="259"/>
      <c r="M226" s="259"/>
      <c r="Q226" s="2" t="b">
        <f>IF(AND('Anagrafica Progetto'!$Q$84=2,'Anagrafica Progetto'!$Q$90,R226=FALSE),FALSE,TRUE)</f>
        <v>1</v>
      </c>
      <c r="R226" s="2" t="b">
        <f t="shared" si="4"/>
        <v>0</v>
      </c>
    </row>
    <row r="227" spans="2:18" ht="15" customHeight="1" x14ac:dyDescent="0.2">
      <c r="B227" s="240">
        <v>2021</v>
      </c>
      <c r="C227" s="241"/>
      <c r="D227" s="256"/>
      <c r="E227" s="259"/>
      <c r="F227" s="259"/>
      <c r="G227" s="259"/>
      <c r="H227" s="259"/>
      <c r="I227" s="259"/>
      <c r="J227" s="259"/>
      <c r="K227" s="259"/>
      <c r="L227" s="259"/>
      <c r="M227" s="259"/>
      <c r="Q227" s="2" t="b">
        <f>IF(AND('Anagrafica Progetto'!$Q$84=2,'Anagrafica Progetto'!$Q$90,R227=FALSE),FALSE,TRUE)</f>
        <v>1</v>
      </c>
      <c r="R227" s="2" t="b">
        <f t="shared" si="4"/>
        <v>0</v>
      </c>
    </row>
    <row r="228" spans="2:18" ht="15" customHeight="1" x14ac:dyDescent="0.2">
      <c r="B228" s="240">
        <v>2022</v>
      </c>
      <c r="C228" s="241"/>
      <c r="D228" s="256"/>
      <c r="E228" s="259"/>
      <c r="F228" s="259"/>
      <c r="G228" s="259"/>
      <c r="H228" s="259"/>
      <c r="I228" s="259"/>
      <c r="J228" s="259"/>
      <c r="K228" s="259"/>
      <c r="L228" s="259"/>
      <c r="M228" s="259"/>
      <c r="Q228" s="2" t="b">
        <f>IF(AND('Anagrafica Progetto'!$Q$84=2,'Anagrafica Progetto'!$Q$90),FALSE,TRUE)</f>
        <v>1</v>
      </c>
    </row>
    <row r="229" spans="2:18" ht="15" customHeight="1" x14ac:dyDescent="0.2">
      <c r="B229" s="240" t="s">
        <v>387</v>
      </c>
      <c r="C229" s="241"/>
      <c r="D229" s="256"/>
      <c r="E229" s="259"/>
      <c r="F229" s="259"/>
      <c r="G229" s="259"/>
      <c r="H229" s="259"/>
      <c r="I229" s="259"/>
      <c r="J229" s="259"/>
      <c r="K229" s="259"/>
      <c r="L229" s="259"/>
      <c r="M229" s="259"/>
      <c r="Q229" s="2" t="b">
        <f>IF(AND('Anagrafica Progetto'!$Q$84=2,'Anagrafica Progetto'!$Q$90),FALSE,TRUE)</f>
        <v>1</v>
      </c>
    </row>
    <row r="230" spans="2:18" ht="135" customHeight="1" x14ac:dyDescent="0.2">
      <c r="Q230" s="2" t="b">
        <f>IF(AND('Anagrafica Progetto'!$Q$84=2,'Anagrafica Progetto'!$Q$90),FALSE,TRUE)</f>
        <v>1</v>
      </c>
    </row>
    <row r="231" spans="2:18" ht="15" customHeight="1" x14ac:dyDescent="0.2">
      <c r="B231" s="203" t="s">
        <v>572</v>
      </c>
      <c r="C231" s="204"/>
      <c r="D231" s="204"/>
      <c r="E231" s="204"/>
      <c r="F231" s="204"/>
      <c r="G231" s="204"/>
      <c r="H231" s="204"/>
      <c r="I231" s="204"/>
      <c r="J231" s="204"/>
      <c r="K231" s="204"/>
      <c r="L231" s="204"/>
      <c r="M231" s="205"/>
      <c r="Q231" s="2" t="b">
        <f>IF(AND('Anagrafica Progetto'!$Q$84=2,'Anagrafica Progetto'!$Q$91),FALSE,TRUE)</f>
        <v>1</v>
      </c>
    </row>
    <row r="232" spans="2:18" ht="15" customHeight="1" x14ac:dyDescent="0.2">
      <c r="Q232" s="2" t="b">
        <f>IF(AND('Anagrafica Progetto'!$Q$84=2,'Anagrafica Progetto'!$Q$91),FALSE,TRUE)</f>
        <v>1</v>
      </c>
    </row>
    <row r="233" spans="2:18" ht="15" customHeight="1" x14ac:dyDescent="0.2">
      <c r="Q233" s="2" t="b">
        <f>IF(AND('Anagrafica Progetto'!$Q$84=2,'Anagrafica Progetto'!$Q$91),FALSE,TRUE)</f>
        <v>1</v>
      </c>
    </row>
    <row r="234" spans="2:18" ht="15" customHeight="1" x14ac:dyDescent="0.2">
      <c r="B234" s="188" t="s">
        <v>395</v>
      </c>
      <c r="C234" s="188"/>
      <c r="D234" s="188"/>
      <c r="E234" s="188"/>
      <c r="F234" s="188"/>
      <c r="G234" s="188"/>
      <c r="H234" s="188"/>
      <c r="I234" s="188"/>
      <c r="J234" s="188"/>
      <c r="K234" s="188"/>
      <c r="L234" s="188"/>
      <c r="M234" s="188"/>
      <c r="Q234" s="2" t="b">
        <f>IF(AND('Anagrafica Progetto'!$Q$84=2,'Anagrafica Progetto'!$Q$91),FALSE,TRUE)</f>
        <v>1</v>
      </c>
    </row>
    <row r="235" spans="2:18" ht="52.5" customHeight="1" x14ac:dyDescent="0.2">
      <c r="B235" s="258"/>
      <c r="C235" s="258"/>
      <c r="D235" s="258"/>
      <c r="E235" s="258" t="s">
        <v>379</v>
      </c>
      <c r="F235" s="258"/>
      <c r="G235" s="258"/>
      <c r="H235" s="258" t="s">
        <v>380</v>
      </c>
      <c r="I235" s="258"/>
      <c r="J235" s="258"/>
      <c r="K235" s="258" t="s">
        <v>381</v>
      </c>
      <c r="L235" s="258"/>
      <c r="M235" s="258"/>
      <c r="Q235" s="2" t="b">
        <f>IF(AND('Anagrafica Progetto'!$Q$84=2,'Anagrafica Progetto'!$Q$91),FALSE,TRUE)</f>
        <v>1</v>
      </c>
    </row>
    <row r="236" spans="2:18" ht="67.5" customHeight="1" x14ac:dyDescent="0.2">
      <c r="B236" s="240" t="s">
        <v>382</v>
      </c>
      <c r="C236" s="241"/>
      <c r="D236" s="256"/>
      <c r="E236" s="255" t="str">
        <f ca="1">IFERROR(IF(INDIRECT(ADDRESS(ROW(B145)+$R$146,2))="","Inserire il nome della realizzazione nella tabella precedente",INDIRECT(ADDRESS(ROW(B145)+$R$146,2))),"")</f>
        <v>Attività di accompagnamento (affiancamento on the job, supporto specialistico, etc.)</v>
      </c>
      <c r="F236" s="255"/>
      <c r="G236" s="255"/>
      <c r="H236" s="255" t="str">
        <f ca="1">IFERROR(IF(INDIRECT(ADDRESS(ROW(E145)+$R$147,2))="","Inserire il nome della realizzazione nella tabella precedente",INDIRECT(ADDRESS(ROW(E145)+$R$147,2))),"")</f>
        <v/>
      </c>
      <c r="I236" s="255"/>
      <c r="J236" s="255"/>
      <c r="K236" s="255" t="str">
        <f ca="1">IFERROR(IF(INDIRECT(ADDRESS(ROW(H145)+$R$148,2))="","Inserire il nome della realizzazione nella tabella precedente",INDIRECT(ADDRESS(ROW(H145)+$R$148,2))),"")</f>
        <v/>
      </c>
      <c r="L236" s="255"/>
      <c r="M236" s="255"/>
      <c r="Q236" s="2" t="b">
        <f>IF(AND('Anagrafica Progetto'!$Q$84=2,'Anagrafica Progetto'!$Q$91),FALSE,TRUE)</f>
        <v>1</v>
      </c>
    </row>
    <row r="237" spans="2:18" ht="15.75" customHeight="1" x14ac:dyDescent="0.2">
      <c r="B237" s="240" t="s">
        <v>383</v>
      </c>
      <c r="C237" s="241"/>
      <c r="D237" s="256"/>
      <c r="E237" s="257"/>
      <c r="F237" s="257"/>
      <c r="G237" s="257"/>
      <c r="H237" s="257"/>
      <c r="I237" s="257"/>
      <c r="J237" s="257"/>
      <c r="K237" s="257"/>
      <c r="L237" s="257"/>
      <c r="M237" s="257"/>
      <c r="Q237" s="2" t="b">
        <f>IF(AND('Anagrafica Progetto'!$Q$84=2,'Anagrafica Progetto'!$Q$91),FALSE,TRUE)</f>
        <v>1</v>
      </c>
    </row>
    <row r="238" spans="2:18" ht="30" customHeight="1" x14ac:dyDescent="0.2">
      <c r="B238" s="240" t="s">
        <v>384</v>
      </c>
      <c r="C238" s="241"/>
      <c r="D238" s="256"/>
      <c r="E238" s="257"/>
      <c r="F238" s="257"/>
      <c r="G238" s="257"/>
      <c r="H238" s="257"/>
      <c r="I238" s="257"/>
      <c r="J238" s="257"/>
      <c r="K238" s="257"/>
      <c r="L238" s="257"/>
      <c r="M238" s="257"/>
      <c r="Q238" s="2" t="b">
        <f>IF(AND('Anagrafica Progetto'!$Q$84=2,'Anagrafica Progetto'!$Q$91),FALSE,TRUE)</f>
        <v>1</v>
      </c>
    </row>
    <row r="239" spans="2:18" ht="15" customHeight="1" x14ac:dyDescent="0.2">
      <c r="B239" s="240" t="s">
        <v>385</v>
      </c>
      <c r="C239" s="241"/>
      <c r="D239" s="256"/>
      <c r="E239" s="257"/>
      <c r="F239" s="257"/>
      <c r="G239" s="257"/>
      <c r="H239" s="257"/>
      <c r="I239" s="257"/>
      <c r="J239" s="257"/>
      <c r="K239" s="257"/>
      <c r="L239" s="257"/>
      <c r="M239" s="257"/>
      <c r="Q239" s="2" t="b">
        <f>IF(AND('Anagrafica Progetto'!$Q$84=2,'Anagrafica Progetto'!$Q$91),FALSE,TRUE)</f>
        <v>1</v>
      </c>
    </row>
    <row r="240" spans="2:18" ht="15" customHeight="1" x14ac:dyDescent="0.2">
      <c r="B240" s="240" t="s">
        <v>396</v>
      </c>
      <c r="C240" s="241"/>
      <c r="D240" s="256"/>
      <c r="E240" s="255" t="str">
        <f ca="1">IF(E236="","","Meno sviluppate")</f>
        <v>Meno sviluppate</v>
      </c>
      <c r="F240" s="255"/>
      <c r="G240" s="255"/>
      <c r="H240" s="255" t="str">
        <f ca="1">IF(H236="","","Meno sviluppate")</f>
        <v/>
      </c>
      <c r="I240" s="255"/>
      <c r="J240" s="255"/>
      <c r="K240" s="255" t="str">
        <f ca="1">IF(K236="","","Meno sviluppate")</f>
        <v/>
      </c>
      <c r="L240" s="255"/>
      <c r="M240" s="255"/>
      <c r="Q240" s="2" t="b">
        <f>IF(AND('Anagrafica Progetto'!$Q$84=2,'Anagrafica Progetto'!$Q$91),FALSE,TRUE)</f>
        <v>1</v>
      </c>
    </row>
    <row r="241" spans="2:18" ht="15" customHeight="1" x14ac:dyDescent="0.2">
      <c r="B241" s="240" t="s">
        <v>386</v>
      </c>
      <c r="C241" s="241"/>
      <c r="D241" s="256"/>
      <c r="E241" s="259"/>
      <c r="F241" s="259"/>
      <c r="G241" s="259"/>
      <c r="H241" s="259"/>
      <c r="I241" s="259"/>
      <c r="J241" s="259"/>
      <c r="K241" s="259"/>
      <c r="L241" s="259"/>
      <c r="M241" s="259"/>
      <c r="Q241" s="2" t="b">
        <f>IF(AND('Anagrafica Progetto'!$Q$84=2,'Anagrafica Progetto'!$Q$91,R241=FALSE),FALSE,TRUE)</f>
        <v>1</v>
      </c>
      <c r="R241" s="2" t="b">
        <f>IF(OR($H$73="",$H$76=""),FALSE,IF(AND(B242&gt;=YEAR($H$73),B242&lt;YEAR($H$76)),FALSE,TRUE))</f>
        <v>1</v>
      </c>
    </row>
    <row r="242" spans="2:18" ht="15" customHeight="1" x14ac:dyDescent="0.2">
      <c r="B242" s="240">
        <v>2015</v>
      </c>
      <c r="C242" s="241"/>
      <c r="D242" s="256"/>
      <c r="E242" s="259"/>
      <c r="F242" s="259"/>
      <c r="G242" s="259"/>
      <c r="H242" s="259"/>
      <c r="I242" s="259"/>
      <c r="J242" s="259"/>
      <c r="K242" s="259"/>
      <c r="L242" s="259"/>
      <c r="M242" s="259"/>
      <c r="Q242" s="2" t="b">
        <f>IF(AND('Anagrafica Progetto'!$Q$84=2,'Anagrafica Progetto'!$Q$91,R242=FALSE),FALSE,TRUE)</f>
        <v>1</v>
      </c>
      <c r="R242" s="2" t="b">
        <f t="shared" ref="R242:R248" si="5">IF(OR($H$73="",$H$76=""),FALSE,IF(AND(B243&gt;=YEAR($H$73),B243&lt;YEAR($H$76)),FALSE,TRUE))</f>
        <v>1</v>
      </c>
    </row>
    <row r="243" spans="2:18" ht="15" customHeight="1" x14ac:dyDescent="0.2">
      <c r="B243" s="240">
        <v>2016</v>
      </c>
      <c r="C243" s="241"/>
      <c r="D243" s="256"/>
      <c r="E243" s="259"/>
      <c r="F243" s="259"/>
      <c r="G243" s="259"/>
      <c r="H243" s="259"/>
      <c r="I243" s="259"/>
      <c r="J243" s="259"/>
      <c r="K243" s="259"/>
      <c r="L243" s="259"/>
      <c r="M243" s="259"/>
      <c r="Q243" s="2" t="b">
        <f>IF(AND('Anagrafica Progetto'!$Q$84=2,'Anagrafica Progetto'!$Q$91,R243=FALSE),FALSE,TRUE)</f>
        <v>1</v>
      </c>
      <c r="R243" s="2" t="b">
        <f t="shared" si="5"/>
        <v>1</v>
      </c>
    </row>
    <row r="244" spans="2:18" ht="15" customHeight="1" x14ac:dyDescent="0.2">
      <c r="B244" s="240">
        <v>2017</v>
      </c>
      <c r="C244" s="241"/>
      <c r="D244" s="256"/>
      <c r="E244" s="259"/>
      <c r="F244" s="259"/>
      <c r="G244" s="259"/>
      <c r="H244" s="259"/>
      <c r="I244" s="259"/>
      <c r="J244" s="259"/>
      <c r="K244" s="259"/>
      <c r="L244" s="259"/>
      <c r="M244" s="259"/>
      <c r="Q244" s="2" t="b">
        <f>IF(AND('Anagrafica Progetto'!$Q$84=2,'Anagrafica Progetto'!$Q$91,R244=FALSE),FALSE,TRUE)</f>
        <v>1</v>
      </c>
      <c r="R244" s="2" t="b">
        <f t="shared" si="5"/>
        <v>0</v>
      </c>
    </row>
    <row r="245" spans="2:18" ht="15" customHeight="1" x14ac:dyDescent="0.2">
      <c r="B245" s="240">
        <v>2018</v>
      </c>
      <c r="C245" s="241"/>
      <c r="D245" s="256"/>
      <c r="E245" s="259"/>
      <c r="F245" s="259"/>
      <c r="G245" s="259"/>
      <c r="H245" s="259"/>
      <c r="I245" s="259"/>
      <c r="J245" s="259"/>
      <c r="K245" s="259"/>
      <c r="L245" s="259"/>
      <c r="M245" s="259"/>
      <c r="Q245" s="2" t="b">
        <f>IF(AND('Anagrafica Progetto'!$Q$84=2,'Anagrafica Progetto'!$Q$91,R245=FALSE),FALSE,TRUE)</f>
        <v>1</v>
      </c>
      <c r="R245" s="2" t="b">
        <f t="shared" si="5"/>
        <v>0</v>
      </c>
    </row>
    <row r="246" spans="2:18" ht="15" customHeight="1" x14ac:dyDescent="0.2">
      <c r="B246" s="240">
        <v>2019</v>
      </c>
      <c r="C246" s="241"/>
      <c r="D246" s="256"/>
      <c r="E246" s="259"/>
      <c r="F246" s="259"/>
      <c r="G246" s="259"/>
      <c r="H246" s="259"/>
      <c r="I246" s="259"/>
      <c r="J246" s="259"/>
      <c r="K246" s="259"/>
      <c r="L246" s="259"/>
      <c r="M246" s="259"/>
      <c r="Q246" s="2" t="b">
        <f>IF(AND('Anagrafica Progetto'!$Q$84=2,'Anagrafica Progetto'!$Q$91,R246=FALSE),FALSE,TRUE)</f>
        <v>1</v>
      </c>
      <c r="R246" s="2" t="b">
        <f t="shared" si="5"/>
        <v>0</v>
      </c>
    </row>
    <row r="247" spans="2:18" ht="15" customHeight="1" x14ac:dyDescent="0.2">
      <c r="B247" s="240">
        <v>2020</v>
      </c>
      <c r="C247" s="241"/>
      <c r="D247" s="256"/>
      <c r="E247" s="259"/>
      <c r="F247" s="259"/>
      <c r="G247" s="259"/>
      <c r="H247" s="259"/>
      <c r="I247" s="259"/>
      <c r="J247" s="259"/>
      <c r="K247" s="259"/>
      <c r="L247" s="259"/>
      <c r="M247" s="259"/>
      <c r="Q247" s="2" t="b">
        <f>IF(AND('Anagrafica Progetto'!$Q$84=2,'Anagrafica Progetto'!$Q$91,R247=FALSE),FALSE,TRUE)</f>
        <v>1</v>
      </c>
      <c r="R247" s="2" t="b">
        <f t="shared" si="5"/>
        <v>0</v>
      </c>
    </row>
    <row r="248" spans="2:18" ht="15" customHeight="1" x14ac:dyDescent="0.2">
      <c r="B248" s="240">
        <v>2021</v>
      </c>
      <c r="C248" s="241"/>
      <c r="D248" s="256"/>
      <c r="E248" s="259"/>
      <c r="F248" s="259"/>
      <c r="G248" s="259"/>
      <c r="H248" s="259"/>
      <c r="I248" s="259"/>
      <c r="J248" s="259"/>
      <c r="K248" s="259"/>
      <c r="L248" s="259"/>
      <c r="M248" s="259"/>
      <c r="Q248" s="2" t="b">
        <f>IF(AND('Anagrafica Progetto'!$Q$84=2,'Anagrafica Progetto'!$Q$91,R248=FALSE),FALSE,TRUE)</f>
        <v>1</v>
      </c>
      <c r="R248" s="2" t="b">
        <f t="shared" si="5"/>
        <v>0</v>
      </c>
    </row>
    <row r="249" spans="2:18" ht="15" customHeight="1" x14ac:dyDescent="0.2">
      <c r="B249" s="240">
        <v>2022</v>
      </c>
      <c r="C249" s="241"/>
      <c r="D249" s="256"/>
      <c r="E249" s="259"/>
      <c r="F249" s="259"/>
      <c r="G249" s="259"/>
      <c r="H249" s="259"/>
      <c r="I249" s="259"/>
      <c r="J249" s="259"/>
      <c r="K249" s="259"/>
      <c r="L249" s="259"/>
      <c r="M249" s="259"/>
      <c r="Q249" s="2" t="b">
        <f>IF(AND('Anagrafica Progetto'!$Q$84=2,'Anagrafica Progetto'!$Q$91),FALSE,TRUE)</f>
        <v>1</v>
      </c>
    </row>
    <row r="250" spans="2:18" ht="15" customHeight="1" x14ac:dyDescent="0.2">
      <c r="B250" s="240" t="s">
        <v>387</v>
      </c>
      <c r="C250" s="241"/>
      <c r="D250" s="256"/>
      <c r="E250" s="259"/>
      <c r="F250" s="259"/>
      <c r="G250" s="259"/>
      <c r="H250" s="259"/>
      <c r="I250" s="259"/>
      <c r="J250" s="259"/>
      <c r="K250" s="259"/>
      <c r="L250" s="259"/>
      <c r="M250" s="259"/>
      <c r="Q250" s="2" t="b">
        <f>IF(AND('Anagrafica Progetto'!$Q$84=2,'Anagrafica Progetto'!$Q$91),FALSE,TRUE)</f>
        <v>1</v>
      </c>
    </row>
    <row r="251" spans="2:18" ht="135" customHeight="1" x14ac:dyDescent="0.2">
      <c r="Q251" s="2" t="b">
        <f>IF(AND('Anagrafica Progetto'!$Q$84=2,'Anagrafica Progetto'!$Q$91),FALSE,TRUE)</f>
        <v>1</v>
      </c>
    </row>
    <row r="252" spans="2:18" ht="15" customHeight="1" x14ac:dyDescent="0.2">
      <c r="B252" s="203" t="s">
        <v>572</v>
      </c>
      <c r="C252" s="204"/>
      <c r="D252" s="204"/>
      <c r="E252" s="204"/>
      <c r="F252" s="204"/>
      <c r="G252" s="204"/>
      <c r="H252" s="204"/>
      <c r="I252" s="204"/>
      <c r="J252" s="204"/>
      <c r="K252" s="204"/>
      <c r="L252" s="204"/>
      <c r="M252" s="205"/>
    </row>
    <row r="254" spans="2:18" ht="15" customHeight="1" x14ac:dyDescent="0.2">
      <c r="R254" s="2">
        <f ca="1">MATCH("X",INDIRECT(ADDRESS(ROW(Q255)+R253,13)&amp;":"&amp;ADDRESS(ROW($Q$279),13)),0)</f>
        <v>5</v>
      </c>
    </row>
    <row r="255" spans="2:18" ht="15" customHeight="1" x14ac:dyDescent="0.2">
      <c r="B255" s="188" t="s">
        <v>394</v>
      </c>
      <c r="C255" s="188"/>
      <c r="D255" s="188"/>
      <c r="E255" s="188"/>
      <c r="F255" s="188"/>
      <c r="G255" s="188"/>
      <c r="H255" s="188"/>
      <c r="I255" s="188"/>
      <c r="J255" s="188"/>
      <c r="K255" s="188"/>
      <c r="L255" s="188"/>
      <c r="M255" s="188"/>
      <c r="Q255" s="2" t="b">
        <f>ISBLANK(Obiettivi!E50)</f>
        <v>0</v>
      </c>
      <c r="R255" s="2" t="b">
        <f>IF(M256="",FALSE,TRUE)</f>
        <v>0</v>
      </c>
    </row>
    <row r="256" spans="2:18" ht="15" customHeight="1" x14ac:dyDescent="0.2">
      <c r="B256" s="227" t="str">
        <f>IF(Obiettivi!E50="","",Obiettivi!E50)</f>
        <v>Modello di servizio condiviso e sottoscritto da un panel di stakeholders</v>
      </c>
      <c r="C256" s="227"/>
      <c r="D256" s="227"/>
      <c r="E256" s="227"/>
      <c r="F256" s="227"/>
      <c r="G256" s="227"/>
      <c r="H256" s="227"/>
      <c r="I256" s="227"/>
      <c r="J256" s="227"/>
      <c r="K256" s="227"/>
      <c r="L256" s="227"/>
      <c r="M256" s="48"/>
      <c r="Q256" s="2" t="b">
        <f>ISBLANK(Obiettivi!E49)</f>
        <v>0</v>
      </c>
      <c r="R256" s="2" t="b">
        <f t="shared" ref="R256:R279" si="6">IF(M257="",FALSE,TRUE)</f>
        <v>0</v>
      </c>
    </row>
    <row r="257" spans="2:18" ht="15" customHeight="1" x14ac:dyDescent="0.2">
      <c r="B257" s="227" t="str">
        <f>IF(Obiettivi!E49="","",Obiettivi!E49)</f>
        <v>Incremento delle Amministrazioni pubbliche servite e abilitate all’utilizzo di strumento evoluti</v>
      </c>
      <c r="C257" s="227"/>
      <c r="D257" s="227"/>
      <c r="E257" s="227"/>
      <c r="F257" s="227"/>
      <c r="G257" s="227"/>
      <c r="H257" s="227"/>
      <c r="I257" s="227"/>
      <c r="J257" s="227"/>
      <c r="K257" s="227"/>
      <c r="L257" s="227"/>
      <c r="M257" s="48"/>
      <c r="Q257" s="2" t="b">
        <f>ISBLANK(Obiettivi!#REF!)</f>
        <v>0</v>
      </c>
      <c r="R257" s="2" t="b">
        <f t="shared" si="6"/>
        <v>0</v>
      </c>
    </row>
    <row r="258" spans="2:18" ht="15" customHeight="1" x14ac:dyDescent="0.2">
      <c r="B258" s="227" t="e">
        <f>IF(Obiettivi!#REF!="","",Obiettivi!#REF!)</f>
        <v>#REF!</v>
      </c>
      <c r="C258" s="227"/>
      <c r="D258" s="227"/>
      <c r="E258" s="227"/>
      <c r="F258" s="227"/>
      <c r="G258" s="227"/>
      <c r="H258" s="227"/>
      <c r="I258" s="227"/>
      <c r="J258" s="227"/>
      <c r="K258" s="227"/>
      <c r="L258" s="227"/>
      <c r="M258" s="48"/>
      <c r="Q258" s="2" t="b">
        <f>ISBLANK(Obiettivi!E51)</f>
        <v>0</v>
      </c>
      <c r="R258" s="2" t="b">
        <f t="shared" si="6"/>
        <v>1</v>
      </c>
    </row>
    <row r="259" spans="2:18" ht="15" customHeight="1" x14ac:dyDescent="0.2">
      <c r="B259" s="227" t="str">
        <f>IF(Obiettivi!E51="","",Obiettivi!E51)</f>
        <v>Piena conformità del servizio erogato alle aspettative</v>
      </c>
      <c r="C259" s="227"/>
      <c r="D259" s="227"/>
      <c r="E259" s="227"/>
      <c r="F259" s="227"/>
      <c r="G259" s="227"/>
      <c r="H259" s="227"/>
      <c r="I259" s="227"/>
      <c r="J259" s="227"/>
      <c r="K259" s="227"/>
      <c r="L259" s="227"/>
      <c r="M259" s="48" t="s">
        <v>1331</v>
      </c>
      <c r="Q259" s="2" t="b">
        <f>ISBLANK(Obiettivi!E52)</f>
        <v>1</v>
      </c>
      <c r="R259" s="2" t="b">
        <f t="shared" si="6"/>
        <v>0</v>
      </c>
    </row>
    <row r="260" spans="2:18" ht="15" customHeight="1" x14ac:dyDescent="0.2">
      <c r="B260" s="227" t="str">
        <f>IF(Obiettivi!E52="","",Obiettivi!E52)</f>
        <v/>
      </c>
      <c r="C260" s="227"/>
      <c r="D260" s="227"/>
      <c r="E260" s="227"/>
      <c r="F260" s="227"/>
      <c r="G260" s="227"/>
      <c r="H260" s="227"/>
      <c r="I260" s="227"/>
      <c r="J260" s="227"/>
      <c r="K260" s="227"/>
      <c r="L260" s="227"/>
      <c r="M260" s="48"/>
      <c r="Q260" s="2" t="b">
        <f>ISBLANK(Obiettivi!#REF!)</f>
        <v>0</v>
      </c>
      <c r="R260" s="2" t="b">
        <f t="shared" si="6"/>
        <v>0</v>
      </c>
    </row>
    <row r="261" spans="2:18" ht="15" customHeight="1" x14ac:dyDescent="0.2">
      <c r="B261" s="227"/>
      <c r="C261" s="227"/>
      <c r="D261" s="227"/>
      <c r="E261" s="227"/>
      <c r="F261" s="227"/>
      <c r="G261" s="227"/>
      <c r="H261" s="227"/>
      <c r="I261" s="227"/>
      <c r="J261" s="227"/>
      <c r="K261" s="227"/>
      <c r="L261" s="227"/>
      <c r="M261" s="48"/>
      <c r="Q261" s="2" t="b">
        <f>ISBLANK(Obiettivi!E54)</f>
        <v>1</v>
      </c>
      <c r="R261" s="2" t="b">
        <f t="shared" si="6"/>
        <v>0</v>
      </c>
    </row>
    <row r="262" spans="2:18" ht="15" customHeight="1" x14ac:dyDescent="0.2">
      <c r="B262" s="227" t="str">
        <f>IF(Obiettivi!E54="","",Obiettivi!E54)</f>
        <v/>
      </c>
      <c r="C262" s="227"/>
      <c r="D262" s="227"/>
      <c r="E262" s="227"/>
      <c r="F262" s="227"/>
      <c r="G262" s="227"/>
      <c r="H262" s="227"/>
      <c r="I262" s="227"/>
      <c r="J262" s="227"/>
      <c r="K262" s="227"/>
      <c r="L262" s="227"/>
      <c r="M262" s="48"/>
      <c r="Q262" s="2" t="b">
        <f>ISBLANK(Obiettivi!E56)</f>
        <v>1</v>
      </c>
      <c r="R262" s="2" t="b">
        <f t="shared" si="6"/>
        <v>0</v>
      </c>
    </row>
    <row r="263" spans="2:18" ht="15" customHeight="1" x14ac:dyDescent="0.2">
      <c r="B263" s="227" t="str">
        <f>IF(Obiettivi!E56="","",Obiettivi!E56)</f>
        <v/>
      </c>
      <c r="C263" s="227"/>
      <c r="D263" s="227"/>
      <c r="E263" s="227"/>
      <c r="F263" s="227"/>
      <c r="G263" s="227"/>
      <c r="H263" s="227"/>
      <c r="I263" s="227"/>
      <c r="J263" s="227"/>
      <c r="K263" s="227"/>
      <c r="L263" s="227"/>
      <c r="M263" s="48"/>
      <c r="Q263" s="2" t="b">
        <f>ISBLANK(Obiettivi!E57)</f>
        <v>1</v>
      </c>
      <c r="R263" s="2" t="b">
        <f t="shared" si="6"/>
        <v>0</v>
      </c>
    </row>
    <row r="264" spans="2:18" ht="15" customHeight="1" x14ac:dyDescent="0.2">
      <c r="B264" s="227" t="str">
        <f>IF(Obiettivi!E57="","",Obiettivi!E57)</f>
        <v/>
      </c>
      <c r="C264" s="227"/>
      <c r="D264" s="227"/>
      <c r="E264" s="227"/>
      <c r="F264" s="227"/>
      <c r="G264" s="227"/>
      <c r="H264" s="227"/>
      <c r="I264" s="227"/>
      <c r="J264" s="227"/>
      <c r="K264" s="227"/>
      <c r="L264" s="227"/>
      <c r="M264" s="48"/>
      <c r="Q264" s="2" t="b">
        <f>ISBLANK(Obiettivi!E58)</f>
        <v>1</v>
      </c>
      <c r="R264" s="2" t="b">
        <f t="shared" si="6"/>
        <v>0</v>
      </c>
    </row>
    <row r="265" spans="2:18" ht="15" customHeight="1" x14ac:dyDescent="0.2">
      <c r="B265" s="227" t="str">
        <f>IF(Obiettivi!E58="","",Obiettivi!E58)</f>
        <v/>
      </c>
      <c r="C265" s="227"/>
      <c r="D265" s="227"/>
      <c r="E265" s="227"/>
      <c r="F265" s="227"/>
      <c r="G265" s="227"/>
      <c r="H265" s="227"/>
      <c r="I265" s="227"/>
      <c r="J265" s="227"/>
      <c r="K265" s="227"/>
      <c r="L265" s="227"/>
      <c r="M265" s="48"/>
      <c r="Q265" s="2" t="b">
        <f>ISBLANK(Obiettivi!E59)</f>
        <v>1</v>
      </c>
      <c r="R265" s="2" t="b">
        <f t="shared" si="6"/>
        <v>0</v>
      </c>
    </row>
    <row r="266" spans="2:18" ht="15" customHeight="1" x14ac:dyDescent="0.2">
      <c r="B266" s="227" t="str">
        <f>IF(Obiettivi!E59="","",Obiettivi!E59)</f>
        <v/>
      </c>
      <c r="C266" s="227"/>
      <c r="D266" s="227"/>
      <c r="E266" s="227"/>
      <c r="F266" s="227"/>
      <c r="G266" s="227"/>
      <c r="H266" s="227"/>
      <c r="I266" s="227"/>
      <c r="J266" s="227"/>
      <c r="K266" s="227"/>
      <c r="L266" s="227"/>
      <c r="M266" s="48"/>
      <c r="Q266" s="2" t="b">
        <f>ISBLANK(Obiettivi!E60)</f>
        <v>1</v>
      </c>
      <c r="R266" s="2" t="b">
        <f t="shared" si="6"/>
        <v>0</v>
      </c>
    </row>
    <row r="267" spans="2:18" ht="15" customHeight="1" x14ac:dyDescent="0.2">
      <c r="B267" s="227" t="str">
        <f>IF(Obiettivi!E60="","",Obiettivi!E60)</f>
        <v/>
      </c>
      <c r="C267" s="227"/>
      <c r="D267" s="227"/>
      <c r="E267" s="227"/>
      <c r="F267" s="227"/>
      <c r="G267" s="227"/>
      <c r="H267" s="227"/>
      <c r="I267" s="227"/>
      <c r="J267" s="227"/>
      <c r="K267" s="227"/>
      <c r="L267" s="227"/>
      <c r="M267" s="48"/>
      <c r="Q267" s="2" t="b">
        <f>ISBLANK(Obiettivi!E61)</f>
        <v>1</v>
      </c>
      <c r="R267" s="2" t="b">
        <f t="shared" si="6"/>
        <v>0</v>
      </c>
    </row>
    <row r="268" spans="2:18" ht="15" customHeight="1" x14ac:dyDescent="0.2">
      <c r="B268" s="227" t="str">
        <f>IF(Obiettivi!E61="","",Obiettivi!E61)</f>
        <v/>
      </c>
      <c r="C268" s="227"/>
      <c r="D268" s="227"/>
      <c r="E268" s="227"/>
      <c r="F268" s="227"/>
      <c r="G268" s="227"/>
      <c r="H268" s="227"/>
      <c r="I268" s="227"/>
      <c r="J268" s="227"/>
      <c r="K268" s="227"/>
      <c r="L268" s="227"/>
      <c r="M268" s="48"/>
      <c r="Q268" s="2" t="b">
        <f>ISBLANK(Obiettivi!E62)</f>
        <v>1</v>
      </c>
      <c r="R268" s="2" t="b">
        <f t="shared" si="6"/>
        <v>0</v>
      </c>
    </row>
    <row r="269" spans="2:18" ht="15" customHeight="1" x14ac:dyDescent="0.2">
      <c r="B269" s="227" t="str">
        <f>IF(Obiettivi!E62="","",Obiettivi!E62)</f>
        <v/>
      </c>
      <c r="C269" s="227"/>
      <c r="D269" s="227"/>
      <c r="E269" s="227"/>
      <c r="F269" s="227"/>
      <c r="G269" s="227"/>
      <c r="H269" s="227"/>
      <c r="I269" s="227"/>
      <c r="J269" s="227"/>
      <c r="K269" s="227"/>
      <c r="L269" s="227"/>
      <c r="M269" s="48"/>
      <c r="Q269" s="2" t="b">
        <f>ISBLANK(Obiettivi!E63)</f>
        <v>1</v>
      </c>
      <c r="R269" s="2" t="b">
        <f t="shared" si="6"/>
        <v>0</v>
      </c>
    </row>
    <row r="270" spans="2:18" ht="15" customHeight="1" x14ac:dyDescent="0.2">
      <c r="B270" s="227" t="str">
        <f>IF(Obiettivi!E63="","",Obiettivi!E63)</f>
        <v/>
      </c>
      <c r="C270" s="227"/>
      <c r="D270" s="227"/>
      <c r="E270" s="227"/>
      <c r="F270" s="227"/>
      <c r="G270" s="227"/>
      <c r="H270" s="227"/>
      <c r="I270" s="227"/>
      <c r="J270" s="227"/>
      <c r="K270" s="227"/>
      <c r="L270" s="227"/>
      <c r="M270" s="48"/>
      <c r="Q270" s="2" t="b">
        <f>ISBLANK(Obiettivi!E64)</f>
        <v>1</v>
      </c>
      <c r="R270" s="2" t="b">
        <f t="shared" si="6"/>
        <v>0</v>
      </c>
    </row>
    <row r="271" spans="2:18" ht="15" customHeight="1" x14ac:dyDescent="0.2">
      <c r="B271" s="227" t="str">
        <f>IF(Obiettivi!E64="","",Obiettivi!E64)</f>
        <v/>
      </c>
      <c r="C271" s="227"/>
      <c r="D271" s="227"/>
      <c r="E271" s="227"/>
      <c r="F271" s="227"/>
      <c r="G271" s="227"/>
      <c r="H271" s="227"/>
      <c r="I271" s="227"/>
      <c r="J271" s="227"/>
      <c r="K271" s="227"/>
      <c r="L271" s="227"/>
      <c r="M271" s="48"/>
      <c r="Q271" s="2" t="b">
        <f>ISBLANK(Obiettivi!E65)</f>
        <v>1</v>
      </c>
      <c r="R271" s="2" t="b">
        <f t="shared" si="6"/>
        <v>0</v>
      </c>
    </row>
    <row r="272" spans="2:18" ht="15" customHeight="1" x14ac:dyDescent="0.2">
      <c r="B272" s="227" t="str">
        <f>IF(Obiettivi!E65="","",Obiettivi!E65)</f>
        <v/>
      </c>
      <c r="C272" s="227"/>
      <c r="D272" s="227"/>
      <c r="E272" s="227"/>
      <c r="F272" s="227"/>
      <c r="G272" s="227"/>
      <c r="H272" s="227"/>
      <c r="I272" s="227"/>
      <c r="J272" s="227"/>
      <c r="K272" s="227"/>
      <c r="L272" s="227"/>
      <c r="M272" s="48"/>
      <c r="Q272" s="2" t="b">
        <f>ISBLANK(Obiettivi!E66)</f>
        <v>1</v>
      </c>
      <c r="R272" s="2" t="b">
        <f t="shared" si="6"/>
        <v>0</v>
      </c>
    </row>
    <row r="273" spans="2:18" ht="15" customHeight="1" x14ac:dyDescent="0.2">
      <c r="B273" s="227" t="str">
        <f>IF(Obiettivi!E66="","",Obiettivi!E66)</f>
        <v/>
      </c>
      <c r="C273" s="227"/>
      <c r="D273" s="227"/>
      <c r="E273" s="227"/>
      <c r="F273" s="227"/>
      <c r="G273" s="227"/>
      <c r="H273" s="227"/>
      <c r="I273" s="227"/>
      <c r="J273" s="227"/>
      <c r="K273" s="227"/>
      <c r="L273" s="227"/>
      <c r="M273" s="48"/>
      <c r="Q273" s="2" t="b">
        <f>ISBLANK(Obiettivi!E67)</f>
        <v>1</v>
      </c>
      <c r="R273" s="2" t="b">
        <f t="shared" si="6"/>
        <v>0</v>
      </c>
    </row>
    <row r="274" spans="2:18" ht="15" customHeight="1" x14ac:dyDescent="0.2">
      <c r="B274" s="227" t="str">
        <f>IF(Obiettivi!E67="","",Obiettivi!E67)</f>
        <v/>
      </c>
      <c r="C274" s="227"/>
      <c r="D274" s="227"/>
      <c r="E274" s="227"/>
      <c r="F274" s="227"/>
      <c r="G274" s="227"/>
      <c r="H274" s="227"/>
      <c r="I274" s="227"/>
      <c r="J274" s="227"/>
      <c r="K274" s="227"/>
      <c r="L274" s="227"/>
      <c r="M274" s="48"/>
      <c r="Q274" s="2" t="b">
        <f>ISBLANK(Obiettivi!E68)</f>
        <v>1</v>
      </c>
      <c r="R274" s="2" t="b">
        <f t="shared" si="6"/>
        <v>0</v>
      </c>
    </row>
    <row r="275" spans="2:18" ht="15" customHeight="1" x14ac:dyDescent="0.2">
      <c r="B275" s="227" t="str">
        <f>IF(Obiettivi!E68="","",Obiettivi!E68)</f>
        <v/>
      </c>
      <c r="C275" s="227"/>
      <c r="D275" s="227"/>
      <c r="E275" s="227"/>
      <c r="F275" s="227"/>
      <c r="G275" s="227"/>
      <c r="H275" s="227"/>
      <c r="I275" s="227"/>
      <c r="J275" s="227"/>
      <c r="K275" s="227"/>
      <c r="L275" s="227"/>
      <c r="M275" s="48"/>
      <c r="Q275" s="2" t="b">
        <f>ISBLANK(Obiettivi!E69)</f>
        <v>1</v>
      </c>
      <c r="R275" s="2" t="b">
        <f t="shared" si="6"/>
        <v>0</v>
      </c>
    </row>
    <row r="276" spans="2:18" ht="15" customHeight="1" x14ac:dyDescent="0.2">
      <c r="B276" s="227" t="str">
        <f>IF(Obiettivi!E69="","",Obiettivi!E69)</f>
        <v/>
      </c>
      <c r="C276" s="227"/>
      <c r="D276" s="227"/>
      <c r="E276" s="227"/>
      <c r="F276" s="227"/>
      <c r="G276" s="227"/>
      <c r="H276" s="227"/>
      <c r="I276" s="227"/>
      <c r="J276" s="227"/>
      <c r="K276" s="227"/>
      <c r="L276" s="227"/>
      <c r="M276" s="48"/>
      <c r="Q276" s="2" t="b">
        <f>ISBLANK(Obiettivi!E70)</f>
        <v>1</v>
      </c>
      <c r="R276" s="2" t="b">
        <f t="shared" si="6"/>
        <v>0</v>
      </c>
    </row>
    <row r="277" spans="2:18" ht="15" customHeight="1" x14ac:dyDescent="0.2">
      <c r="B277" s="227" t="str">
        <f>IF(Obiettivi!E70="","",Obiettivi!E70)</f>
        <v/>
      </c>
      <c r="C277" s="227"/>
      <c r="D277" s="227"/>
      <c r="E277" s="227"/>
      <c r="F277" s="227"/>
      <c r="G277" s="227"/>
      <c r="H277" s="227"/>
      <c r="I277" s="227"/>
      <c r="J277" s="227"/>
      <c r="K277" s="227"/>
      <c r="L277" s="227"/>
      <c r="M277" s="48"/>
      <c r="Q277" s="2" t="b">
        <f>ISBLANK(Obiettivi!E71)</f>
        <v>1</v>
      </c>
      <c r="R277" s="2" t="b">
        <f t="shared" si="6"/>
        <v>0</v>
      </c>
    </row>
    <row r="278" spans="2:18" ht="15" customHeight="1" x14ac:dyDescent="0.2">
      <c r="B278" s="227" t="str">
        <f>IF(Obiettivi!E71="","",Obiettivi!E71)</f>
        <v/>
      </c>
      <c r="C278" s="227"/>
      <c r="D278" s="227"/>
      <c r="E278" s="227"/>
      <c r="F278" s="227"/>
      <c r="G278" s="227"/>
      <c r="H278" s="227"/>
      <c r="I278" s="227"/>
      <c r="J278" s="227"/>
      <c r="K278" s="227"/>
      <c r="L278" s="227"/>
      <c r="M278" s="48"/>
      <c r="Q278" s="2" t="b">
        <f>ISBLANK(Obiettivi!E72)</f>
        <v>1</v>
      </c>
      <c r="R278" s="2" t="b">
        <f t="shared" si="6"/>
        <v>0</v>
      </c>
    </row>
    <row r="279" spans="2:18" ht="15" customHeight="1" x14ac:dyDescent="0.2">
      <c r="B279" s="227" t="str">
        <f>IF(Obiettivi!E72="","",Obiettivi!E72)</f>
        <v/>
      </c>
      <c r="C279" s="227"/>
      <c r="D279" s="227"/>
      <c r="E279" s="227"/>
      <c r="F279" s="227"/>
      <c r="G279" s="227"/>
      <c r="H279" s="227"/>
      <c r="I279" s="227"/>
      <c r="J279" s="227"/>
      <c r="K279" s="227"/>
      <c r="L279" s="227"/>
      <c r="M279" s="48"/>
      <c r="Q279" s="2" t="b">
        <f>ISBLANK(Obiettivi!E73)</f>
        <v>1</v>
      </c>
      <c r="R279" s="2" t="b">
        <f t="shared" si="6"/>
        <v>0</v>
      </c>
    </row>
    <row r="280" spans="2:18" ht="15" customHeight="1" x14ac:dyDescent="0.2">
      <c r="B280" s="227" t="str">
        <f>IF(Obiettivi!E73="","",Obiettivi!E73)</f>
        <v/>
      </c>
      <c r="C280" s="227"/>
      <c r="D280" s="227"/>
      <c r="E280" s="227"/>
      <c r="F280" s="227"/>
      <c r="G280" s="227"/>
      <c r="H280" s="227"/>
      <c r="I280" s="227"/>
      <c r="J280" s="227"/>
      <c r="K280" s="227"/>
      <c r="L280" s="227"/>
      <c r="M280" s="48"/>
    </row>
    <row r="282" spans="2:18" ht="15" customHeight="1" x14ac:dyDescent="0.2">
      <c r="B282" s="203" t="s">
        <v>377</v>
      </c>
      <c r="C282" s="204"/>
      <c r="D282" s="204"/>
      <c r="E282" s="204"/>
      <c r="F282" s="204"/>
      <c r="G282" s="204"/>
      <c r="H282" s="204"/>
      <c r="I282" s="204"/>
      <c r="J282" s="204"/>
      <c r="K282" s="204"/>
      <c r="L282" s="204"/>
      <c r="M282" s="205"/>
    </row>
    <row r="285" spans="2:18" ht="112.5" customHeight="1" x14ac:dyDescent="0.2">
      <c r="B285" s="82" t="s">
        <v>540</v>
      </c>
      <c r="C285" s="83"/>
      <c r="D285" s="83"/>
      <c r="E285" s="83"/>
      <c r="F285" s="83"/>
      <c r="G285" s="83"/>
      <c r="H285" s="83"/>
      <c r="I285" s="83"/>
      <c r="J285" s="83"/>
      <c r="K285" s="83"/>
      <c r="L285" s="83"/>
      <c r="M285" s="84"/>
    </row>
    <row r="286" spans="2:18" ht="15" customHeight="1" x14ac:dyDescent="0.2">
      <c r="B286" s="132"/>
      <c r="C286" s="225"/>
      <c r="D286" s="225"/>
      <c r="E286" s="225"/>
      <c r="F286" s="225"/>
      <c r="G286" s="225"/>
      <c r="H286" s="225"/>
      <c r="I286" s="225"/>
      <c r="J286" s="225"/>
      <c r="K286" s="225"/>
      <c r="L286" s="225"/>
      <c r="M286" s="226"/>
    </row>
    <row r="288" spans="2:18" ht="15" customHeight="1" x14ac:dyDescent="0.2">
      <c r="B288" s="9" t="s">
        <v>295</v>
      </c>
      <c r="C288" s="10"/>
      <c r="D288" s="10"/>
      <c r="E288" s="10"/>
      <c r="F288" s="10"/>
      <c r="G288" s="10"/>
      <c r="H288" s="10"/>
      <c r="I288" s="10"/>
      <c r="J288" s="10"/>
      <c r="K288" s="10"/>
      <c r="L288" s="10"/>
      <c r="M288" s="11"/>
    </row>
    <row r="291" spans="2:13" ht="112.5" customHeight="1" x14ac:dyDescent="0.2">
      <c r="B291" s="82" t="s">
        <v>541</v>
      </c>
      <c r="C291" s="83"/>
      <c r="D291" s="83"/>
      <c r="E291" s="83"/>
      <c r="F291" s="83"/>
      <c r="G291" s="83"/>
      <c r="H291" s="83"/>
      <c r="I291" s="83"/>
      <c r="J291" s="83"/>
      <c r="K291" s="83"/>
      <c r="L291" s="83"/>
      <c r="M291" s="84"/>
    </row>
    <row r="292" spans="2:13" ht="20.100000000000001" customHeight="1" x14ac:dyDescent="0.2">
      <c r="B292" s="132"/>
      <c r="C292" s="225"/>
      <c r="D292" s="225"/>
      <c r="E292" s="225"/>
      <c r="F292" s="225"/>
      <c r="G292" s="225"/>
      <c r="H292" s="225"/>
      <c r="I292" s="225"/>
      <c r="J292" s="225"/>
      <c r="K292" s="225"/>
      <c r="L292" s="225"/>
      <c r="M292" s="226"/>
    </row>
  </sheetData>
  <sheetProtection algorithmName="SHA-1" hashValue="utsIjAgTgToN/2vyHIrgBOdrbUg=" saltValue="m9x5TjoQDMgxoBiS2Njjgw==" spinCount="100000" sheet="1" objects="1" scenarios="1"/>
  <mergeCells count="461">
    <mergeCell ref="B280:L280"/>
    <mergeCell ref="B282:M282"/>
    <mergeCell ref="B285:M285"/>
    <mergeCell ref="B286:M286"/>
    <mergeCell ref="B291:M291"/>
    <mergeCell ref="B292:M292"/>
    <mergeCell ref="B274:L274"/>
    <mergeCell ref="B275:L275"/>
    <mergeCell ref="B276:L276"/>
    <mergeCell ref="B277:L277"/>
    <mergeCell ref="B278:L278"/>
    <mergeCell ref="B279:L279"/>
    <mergeCell ref="B268:L268"/>
    <mergeCell ref="B269:L269"/>
    <mergeCell ref="B270:L270"/>
    <mergeCell ref="B271:L271"/>
    <mergeCell ref="B272:L272"/>
    <mergeCell ref="B273:L273"/>
    <mergeCell ref="B262:L262"/>
    <mergeCell ref="B263:L263"/>
    <mergeCell ref="B264:L264"/>
    <mergeCell ref="B265:L265"/>
    <mergeCell ref="B266:L266"/>
    <mergeCell ref="B267:L267"/>
    <mergeCell ref="B256:L256"/>
    <mergeCell ref="B257:L257"/>
    <mergeCell ref="B258:L258"/>
    <mergeCell ref="B259:L259"/>
    <mergeCell ref="B260:L260"/>
    <mergeCell ref="B261:L261"/>
    <mergeCell ref="B250:D250"/>
    <mergeCell ref="E250:G250"/>
    <mergeCell ref="H250:J250"/>
    <mergeCell ref="K250:M250"/>
    <mergeCell ref="B252:M252"/>
    <mergeCell ref="B255:M255"/>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40:D240"/>
    <mergeCell ref="E240:G240"/>
    <mergeCell ref="H240:J240"/>
    <mergeCell ref="K240:M240"/>
    <mergeCell ref="B241:D241"/>
    <mergeCell ref="E241:G241"/>
    <mergeCell ref="H241:J241"/>
    <mergeCell ref="K241:M241"/>
    <mergeCell ref="B238:D238"/>
    <mergeCell ref="E238:G238"/>
    <mergeCell ref="H238:J238"/>
    <mergeCell ref="K238:M238"/>
    <mergeCell ref="B239:D239"/>
    <mergeCell ref="E239:G239"/>
    <mergeCell ref="H239:J239"/>
    <mergeCell ref="K239:M239"/>
    <mergeCell ref="B236:D236"/>
    <mergeCell ref="E236:G236"/>
    <mergeCell ref="H236:J236"/>
    <mergeCell ref="K236:M236"/>
    <mergeCell ref="B237:D237"/>
    <mergeCell ref="E237:G237"/>
    <mergeCell ref="H237:J237"/>
    <mergeCell ref="K237:M237"/>
    <mergeCell ref="B231:M231"/>
    <mergeCell ref="B234:M234"/>
    <mergeCell ref="B235:D235"/>
    <mergeCell ref="E235:G235"/>
    <mergeCell ref="H235:J235"/>
    <mergeCell ref="K235:M235"/>
    <mergeCell ref="B228:D228"/>
    <mergeCell ref="E228:G228"/>
    <mergeCell ref="H228:J228"/>
    <mergeCell ref="K228:M228"/>
    <mergeCell ref="B229:D229"/>
    <mergeCell ref="E229:G229"/>
    <mergeCell ref="H229:J229"/>
    <mergeCell ref="K229:M229"/>
    <mergeCell ref="B226:D226"/>
    <mergeCell ref="E226:G226"/>
    <mergeCell ref="H226:J226"/>
    <mergeCell ref="K226:M226"/>
    <mergeCell ref="B227:D227"/>
    <mergeCell ref="E227:G227"/>
    <mergeCell ref="H227:J227"/>
    <mergeCell ref="K227:M227"/>
    <mergeCell ref="B224:D224"/>
    <mergeCell ref="E224:G224"/>
    <mergeCell ref="H224:J224"/>
    <mergeCell ref="K224:M224"/>
    <mergeCell ref="B225:D225"/>
    <mergeCell ref="E225:G225"/>
    <mergeCell ref="H225:J225"/>
    <mergeCell ref="K225:M225"/>
    <mergeCell ref="B222:D222"/>
    <mergeCell ref="E222:G222"/>
    <mergeCell ref="H222:J222"/>
    <mergeCell ref="K222:M222"/>
    <mergeCell ref="B223:D223"/>
    <mergeCell ref="E223:G223"/>
    <mergeCell ref="H223:J223"/>
    <mergeCell ref="K223:M223"/>
    <mergeCell ref="B220:D220"/>
    <mergeCell ref="E220:G220"/>
    <mergeCell ref="H220:J220"/>
    <mergeCell ref="K220:M220"/>
    <mergeCell ref="B221:D221"/>
    <mergeCell ref="E221:G221"/>
    <mergeCell ref="H221:J221"/>
    <mergeCell ref="K221:M221"/>
    <mergeCell ref="B218:D218"/>
    <mergeCell ref="E218:G218"/>
    <mergeCell ref="H218:J218"/>
    <mergeCell ref="K218:M218"/>
    <mergeCell ref="B219:D219"/>
    <mergeCell ref="E219:G219"/>
    <mergeCell ref="H219:J219"/>
    <mergeCell ref="K219:M219"/>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08:D208"/>
    <mergeCell ref="E208:G208"/>
    <mergeCell ref="H208:J208"/>
    <mergeCell ref="K208:M208"/>
    <mergeCell ref="B210:M210"/>
    <mergeCell ref="B213:M213"/>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2:D202"/>
    <mergeCell ref="E202:G202"/>
    <mergeCell ref="H202:J202"/>
    <mergeCell ref="K202:M202"/>
    <mergeCell ref="B203:D203"/>
    <mergeCell ref="E203:G203"/>
    <mergeCell ref="H203:J203"/>
    <mergeCell ref="K203:M203"/>
    <mergeCell ref="B200:D200"/>
    <mergeCell ref="E200:G200"/>
    <mergeCell ref="H200:J200"/>
    <mergeCell ref="K200:M200"/>
    <mergeCell ref="B201:D201"/>
    <mergeCell ref="E201:G201"/>
    <mergeCell ref="H201:J201"/>
    <mergeCell ref="K201:M201"/>
    <mergeCell ref="B198:D198"/>
    <mergeCell ref="E198:G198"/>
    <mergeCell ref="H198:J198"/>
    <mergeCell ref="K198:M198"/>
    <mergeCell ref="B199:D199"/>
    <mergeCell ref="E199:G199"/>
    <mergeCell ref="H199:J199"/>
    <mergeCell ref="K199:M199"/>
    <mergeCell ref="B196:D196"/>
    <mergeCell ref="E196:G196"/>
    <mergeCell ref="H196:J196"/>
    <mergeCell ref="K196:M196"/>
    <mergeCell ref="B197:D197"/>
    <mergeCell ref="E197:G197"/>
    <mergeCell ref="H197:J197"/>
    <mergeCell ref="K197:M197"/>
    <mergeCell ref="B194:D194"/>
    <mergeCell ref="E194:G194"/>
    <mergeCell ref="H194:J194"/>
    <mergeCell ref="K194:M194"/>
    <mergeCell ref="B195:D195"/>
    <mergeCell ref="E195:G195"/>
    <mergeCell ref="H195:J195"/>
    <mergeCell ref="K195:M195"/>
    <mergeCell ref="B189:M189"/>
    <mergeCell ref="B192:M192"/>
    <mergeCell ref="B193:D193"/>
    <mergeCell ref="E193:G193"/>
    <mergeCell ref="H193:J193"/>
    <mergeCell ref="K193:M193"/>
    <mergeCell ref="B185:D185"/>
    <mergeCell ref="E185:G185"/>
    <mergeCell ref="H185:J185"/>
    <mergeCell ref="K185:M185"/>
    <mergeCell ref="B187:D187"/>
    <mergeCell ref="E187:G187"/>
    <mergeCell ref="H187:J187"/>
    <mergeCell ref="K187:M187"/>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146:M165 M45:M69 M256:M280 M27:M37">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304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304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AB66018E-3C84-434E-AD8C-2B65706DFE6E}">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E1FF4407-E01F-47F0-97C7-7ECBB23350D6}">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L217:M217 L196:M196 L174:M174 L238:M238 I174:J174 F196:G196 I196:J196 F217:G217 I217:J217 F238:G238 I238:J238 F174:G174</xm:sqref>
        </x14:dataValidation>
        <x14:dataValidation type="list" allowBlank="1" showInputMessage="1" showErrorMessage="1">
          <x14:formula1>
            <xm:f>Riferimenti!$A$2:$A$6</xm:f>
          </x14:formula1>
          <xm:sqref>K238 H174 K174 E196 H196 K196 E217 H217 K217 E238 H238 E174</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7"/>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1296</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406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406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7D56178B-FBC1-4B37-922E-950FC09D5F23}">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FE63DA9-6536-497F-AB39-8D17FCF96D0A}">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8"/>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1297</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508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508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18B6EFBB-4F55-4575-96B8-8D59A5EB1203}">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EBC0EF7-D612-4B7F-A943-76900FEF421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9"/>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1298</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611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611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5ED0030B-11A0-4CE6-8208-BDC722DA40A1}">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CB56F963-D159-4B1C-B524-D2405EBDD2B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0"/>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1299</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713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713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731ABF3E-F21C-404D-82DF-1854EF1A525D}">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D41F9ED2-7227-4605-98CA-9A2EA609CF1B}">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B1:M89"/>
  <sheetViews>
    <sheetView showGridLines="0" zoomScaleNormal="100" workbookViewId="0">
      <selection activeCell="B9" sqref="B9:M9"/>
    </sheetView>
  </sheetViews>
  <sheetFormatPr defaultColWidth="9.140625" defaultRowHeight="15" customHeight="1" x14ac:dyDescent="0.2"/>
  <cols>
    <col min="1" max="1" width="1.42578125" style="21" customWidth="1"/>
    <col min="2" max="13" width="8.140625" style="21" customWidth="1"/>
    <col min="14" max="16384" width="9.140625" style="21"/>
  </cols>
  <sheetData>
    <row r="1" spans="2:13" ht="7.5" customHeight="1" x14ac:dyDescent="0.2"/>
    <row r="2" spans="2:13" ht="15" customHeight="1" x14ac:dyDescent="0.2">
      <c r="G2" s="22" t="s">
        <v>13</v>
      </c>
      <c r="I2" s="14"/>
      <c r="M2" s="15"/>
    </row>
    <row r="4" spans="2:13" ht="15" customHeight="1" x14ac:dyDescent="0.2">
      <c r="B4" s="178" t="s">
        <v>296</v>
      </c>
      <c r="C4" s="179"/>
      <c r="D4" s="179"/>
      <c r="E4" s="179"/>
      <c r="F4" s="179"/>
      <c r="G4" s="179"/>
      <c r="H4" s="179"/>
      <c r="I4" s="179"/>
      <c r="J4" s="179"/>
      <c r="K4" s="179"/>
      <c r="L4" s="179"/>
      <c r="M4" s="180"/>
    </row>
    <row r="5" spans="2:13" ht="105" customHeight="1" x14ac:dyDescent="0.2">
      <c r="B5" s="181" t="s">
        <v>299</v>
      </c>
      <c r="C5" s="181"/>
      <c r="D5" s="181"/>
      <c r="E5" s="181"/>
      <c r="F5" s="181"/>
      <c r="G5" s="181"/>
      <c r="H5" s="181"/>
      <c r="I5" s="181"/>
      <c r="J5" s="181"/>
      <c r="K5" s="181"/>
      <c r="L5" s="181"/>
      <c r="M5" s="181"/>
    </row>
    <row r="6" spans="2:13" ht="15" customHeight="1" x14ac:dyDescent="0.2">
      <c r="B6" s="23"/>
      <c r="C6" s="23"/>
      <c r="D6" s="23"/>
      <c r="E6" s="23"/>
      <c r="F6" s="23"/>
      <c r="G6" s="23"/>
      <c r="H6" s="23"/>
      <c r="I6" s="23"/>
      <c r="J6" s="23"/>
      <c r="K6" s="23"/>
      <c r="L6" s="23"/>
      <c r="M6" s="23"/>
    </row>
    <row r="8" spans="2:13" ht="15" customHeight="1" x14ac:dyDescent="0.2">
      <c r="B8" s="182" t="s">
        <v>63</v>
      </c>
      <c r="C8" s="183"/>
      <c r="D8" s="183"/>
      <c r="E8" s="183"/>
      <c r="F8" s="183"/>
      <c r="G8" s="183"/>
      <c r="H8" s="183"/>
      <c r="I8" s="183"/>
      <c r="J8" s="183"/>
      <c r="K8" s="183"/>
      <c r="L8" s="183"/>
      <c r="M8" s="184"/>
    </row>
    <row r="9" spans="2:13" ht="408.95" customHeight="1" x14ac:dyDescent="0.2">
      <c r="B9" s="185" t="s">
        <v>1630</v>
      </c>
      <c r="C9" s="185"/>
      <c r="D9" s="185"/>
      <c r="E9" s="185"/>
      <c r="F9" s="185"/>
      <c r="G9" s="185"/>
      <c r="H9" s="185"/>
      <c r="I9" s="185"/>
      <c r="J9" s="185"/>
      <c r="K9" s="185"/>
      <c r="L9" s="185"/>
      <c r="M9" s="185"/>
    </row>
    <row r="11" spans="2:13" ht="30" customHeight="1" x14ac:dyDescent="0.2">
      <c r="B11" s="186" t="s">
        <v>300</v>
      </c>
      <c r="C11" s="186"/>
      <c r="D11" s="186"/>
      <c r="E11" s="186"/>
      <c r="F11" s="186"/>
      <c r="G11" s="186"/>
      <c r="H11" s="186"/>
      <c r="I11" s="186"/>
      <c r="J11" s="186"/>
      <c r="K11" s="186"/>
      <c r="L11" s="186"/>
      <c r="M11" s="186"/>
    </row>
    <row r="14" spans="2:13" ht="15" customHeight="1" x14ac:dyDescent="0.2">
      <c r="B14" s="182" t="s">
        <v>64</v>
      </c>
      <c r="C14" s="183"/>
      <c r="D14" s="183"/>
      <c r="E14" s="183"/>
      <c r="F14" s="183"/>
      <c r="G14" s="183"/>
      <c r="H14" s="183"/>
      <c r="I14" s="183"/>
      <c r="J14" s="183"/>
      <c r="K14" s="183"/>
      <c r="L14" s="183"/>
      <c r="M14" s="184"/>
    </row>
    <row r="15" spans="2:13" ht="150" customHeight="1" x14ac:dyDescent="0.2">
      <c r="B15" s="185" t="s">
        <v>1588</v>
      </c>
      <c r="C15" s="185"/>
      <c r="D15" s="185"/>
      <c r="E15" s="185"/>
      <c r="F15" s="185"/>
      <c r="G15" s="185"/>
      <c r="H15" s="185"/>
      <c r="I15" s="185"/>
      <c r="J15" s="185"/>
      <c r="K15" s="185"/>
      <c r="L15" s="185"/>
      <c r="M15" s="185"/>
    </row>
    <row r="17" spans="2:13" ht="60" customHeight="1" x14ac:dyDescent="0.2">
      <c r="B17" s="186" t="s">
        <v>582</v>
      </c>
      <c r="C17" s="186"/>
      <c r="D17" s="186"/>
      <c r="E17" s="186"/>
      <c r="F17" s="186"/>
      <c r="G17" s="186"/>
      <c r="H17" s="186"/>
      <c r="I17" s="186"/>
      <c r="J17" s="186"/>
      <c r="K17" s="186"/>
      <c r="L17" s="186"/>
      <c r="M17" s="186"/>
    </row>
    <row r="20" spans="2:13" ht="30" customHeight="1" x14ac:dyDescent="0.2">
      <c r="B20" s="188" t="s">
        <v>65</v>
      </c>
      <c r="C20" s="188"/>
      <c r="D20" s="188"/>
      <c r="E20" s="188"/>
      <c r="F20" s="188"/>
      <c r="G20" s="188"/>
      <c r="H20" s="188"/>
      <c r="I20" s="188"/>
      <c r="J20" s="188"/>
      <c r="K20" s="188"/>
      <c r="L20" s="188"/>
      <c r="M20" s="188"/>
    </row>
    <row r="21" spans="2:13" ht="37.5" customHeight="1" x14ac:dyDescent="0.2">
      <c r="B21" s="107" t="s">
        <v>66</v>
      </c>
      <c r="C21" s="107"/>
      <c r="D21" s="187" t="s">
        <v>1481</v>
      </c>
      <c r="E21" s="187"/>
      <c r="F21" s="187"/>
      <c r="G21" s="187"/>
      <c r="H21" s="187"/>
      <c r="I21" s="187"/>
      <c r="J21" s="187"/>
      <c r="K21" s="187"/>
      <c r="L21" s="187"/>
      <c r="M21" s="187"/>
    </row>
    <row r="22" spans="2:13" ht="37.5" customHeight="1" x14ac:dyDescent="0.2">
      <c r="B22" s="107" t="s">
        <v>67</v>
      </c>
      <c r="C22" s="107"/>
      <c r="D22" s="187" t="s">
        <v>1631</v>
      </c>
      <c r="E22" s="187"/>
      <c r="F22" s="187"/>
      <c r="G22" s="187"/>
      <c r="H22" s="187"/>
      <c r="I22" s="187"/>
      <c r="J22" s="187"/>
      <c r="K22" s="187"/>
      <c r="L22" s="187"/>
      <c r="M22" s="187"/>
    </row>
    <row r="23" spans="2:13" ht="37.5" customHeight="1" x14ac:dyDescent="0.2">
      <c r="B23" s="107" t="s">
        <v>68</v>
      </c>
      <c r="C23" s="107"/>
      <c r="D23" s="187"/>
      <c r="E23" s="187"/>
      <c r="F23" s="187"/>
      <c r="G23" s="187"/>
      <c r="H23" s="187"/>
      <c r="I23" s="187"/>
      <c r="J23" s="187"/>
      <c r="K23" s="187"/>
      <c r="L23" s="187"/>
      <c r="M23" s="187"/>
    </row>
    <row r="24" spans="2:13" ht="37.5" customHeight="1" x14ac:dyDescent="0.2">
      <c r="B24" s="107" t="s">
        <v>69</v>
      </c>
      <c r="C24" s="107"/>
      <c r="D24" s="187"/>
      <c r="E24" s="187"/>
      <c r="F24" s="187"/>
      <c r="G24" s="187"/>
      <c r="H24" s="187"/>
      <c r="I24" s="187"/>
      <c r="J24" s="187"/>
      <c r="K24" s="187"/>
      <c r="L24" s="187"/>
      <c r="M24" s="187"/>
    </row>
    <row r="25" spans="2:13" ht="37.5" customHeight="1" x14ac:dyDescent="0.2">
      <c r="B25" s="107" t="s">
        <v>70</v>
      </c>
      <c r="C25" s="107"/>
      <c r="D25" s="187"/>
      <c r="E25" s="187"/>
      <c r="F25" s="187"/>
      <c r="G25" s="187"/>
      <c r="H25" s="187"/>
      <c r="I25" s="187"/>
      <c r="J25" s="187"/>
      <c r="K25" s="187"/>
      <c r="L25" s="187"/>
      <c r="M25" s="187"/>
    </row>
    <row r="26" spans="2:13" ht="37.5" customHeight="1" x14ac:dyDescent="0.2">
      <c r="B26" s="107" t="s">
        <v>71</v>
      </c>
      <c r="C26" s="107"/>
      <c r="D26" s="187"/>
      <c r="E26" s="187"/>
      <c r="F26" s="187"/>
      <c r="G26" s="187"/>
      <c r="H26" s="187"/>
      <c r="I26" s="187"/>
      <c r="J26" s="187"/>
      <c r="K26" s="187"/>
      <c r="L26" s="187"/>
      <c r="M26" s="187"/>
    </row>
    <row r="27" spans="2:13" ht="37.5" customHeight="1" x14ac:dyDescent="0.2">
      <c r="B27" s="107" t="s">
        <v>72</v>
      </c>
      <c r="C27" s="107"/>
      <c r="D27" s="187"/>
      <c r="E27" s="187"/>
      <c r="F27" s="187"/>
      <c r="G27" s="187"/>
      <c r="H27" s="187"/>
      <c r="I27" s="187"/>
      <c r="J27" s="187"/>
      <c r="K27" s="187"/>
      <c r="L27" s="187"/>
      <c r="M27" s="187"/>
    </row>
    <row r="28" spans="2:13" ht="37.5" customHeight="1" x14ac:dyDescent="0.2">
      <c r="B28" s="107" t="s">
        <v>73</v>
      </c>
      <c r="C28" s="107"/>
      <c r="D28" s="187"/>
      <c r="E28" s="187"/>
      <c r="F28" s="187"/>
      <c r="G28" s="187"/>
      <c r="H28" s="187"/>
      <c r="I28" s="187"/>
      <c r="J28" s="187"/>
      <c r="K28" s="187"/>
      <c r="L28" s="187"/>
      <c r="M28" s="187"/>
    </row>
    <row r="29" spans="2:13" ht="37.5" customHeight="1" x14ac:dyDescent="0.2">
      <c r="B29" s="107" t="s">
        <v>74</v>
      </c>
      <c r="C29" s="107"/>
      <c r="D29" s="187"/>
      <c r="E29" s="187"/>
      <c r="F29" s="187"/>
      <c r="G29" s="187"/>
      <c r="H29" s="187"/>
      <c r="I29" s="187"/>
      <c r="J29" s="187"/>
      <c r="K29" s="187"/>
      <c r="L29" s="187"/>
      <c r="M29" s="187"/>
    </row>
    <row r="30" spans="2:13" ht="37.5" customHeight="1" x14ac:dyDescent="0.2">
      <c r="B30" s="107" t="s">
        <v>75</v>
      </c>
      <c r="C30" s="107"/>
      <c r="D30" s="187"/>
      <c r="E30" s="187"/>
      <c r="F30" s="187"/>
      <c r="G30" s="187"/>
      <c r="H30" s="187"/>
      <c r="I30" s="187"/>
      <c r="J30" s="187"/>
      <c r="K30" s="187"/>
      <c r="L30" s="187"/>
      <c r="M30" s="187"/>
    </row>
    <row r="31" spans="2:13" ht="7.5" customHeight="1" x14ac:dyDescent="0.2">
      <c r="B31" s="192"/>
      <c r="C31" s="192"/>
      <c r="D31" s="192"/>
      <c r="E31" s="192"/>
      <c r="F31" s="192"/>
      <c r="G31" s="192"/>
      <c r="H31" s="192"/>
      <c r="I31" s="192"/>
      <c r="J31" s="192"/>
      <c r="K31" s="192"/>
      <c r="L31" s="192"/>
      <c r="M31" s="192"/>
    </row>
    <row r="32" spans="2:13" ht="37.5" customHeight="1" x14ac:dyDescent="0.2">
      <c r="B32" s="107" t="s">
        <v>76</v>
      </c>
      <c r="C32" s="107"/>
      <c r="D32" s="187" t="s">
        <v>1632</v>
      </c>
      <c r="E32" s="187"/>
      <c r="F32" s="187"/>
      <c r="G32" s="187"/>
      <c r="H32" s="187"/>
      <c r="I32" s="187"/>
      <c r="J32" s="187"/>
      <c r="K32" s="187"/>
      <c r="L32" s="187"/>
      <c r="M32" s="187"/>
    </row>
    <row r="33" spans="2:13" ht="37.5" customHeight="1" x14ac:dyDescent="0.2">
      <c r="B33" s="107" t="s">
        <v>77</v>
      </c>
      <c r="C33" s="107"/>
      <c r="D33" s="187" t="s">
        <v>1670</v>
      </c>
      <c r="E33" s="187"/>
      <c r="F33" s="187"/>
      <c r="G33" s="187"/>
      <c r="H33" s="187"/>
      <c r="I33" s="187"/>
      <c r="J33" s="187"/>
      <c r="K33" s="187"/>
      <c r="L33" s="187"/>
      <c r="M33" s="187"/>
    </row>
    <row r="34" spans="2:13" ht="37.5" customHeight="1" x14ac:dyDescent="0.2">
      <c r="B34" s="107" t="s">
        <v>78</v>
      </c>
      <c r="C34" s="107"/>
      <c r="D34" s="187"/>
      <c r="E34" s="187"/>
      <c r="F34" s="187"/>
      <c r="G34" s="187"/>
      <c r="H34" s="187"/>
      <c r="I34" s="187"/>
      <c r="J34" s="187"/>
      <c r="K34" s="187"/>
      <c r="L34" s="187"/>
      <c r="M34" s="187"/>
    </row>
    <row r="35" spans="2:13" ht="37.5" customHeight="1" x14ac:dyDescent="0.2">
      <c r="B35" s="107" t="s">
        <v>79</v>
      </c>
      <c r="C35" s="107"/>
      <c r="D35" s="187"/>
      <c r="E35" s="187"/>
      <c r="F35" s="187"/>
      <c r="G35" s="187"/>
      <c r="H35" s="187"/>
      <c r="I35" s="187"/>
      <c r="J35" s="187"/>
      <c r="K35" s="187"/>
      <c r="L35" s="187"/>
      <c r="M35" s="187"/>
    </row>
    <row r="36" spans="2:13" ht="37.5" customHeight="1" x14ac:dyDescent="0.2">
      <c r="B36" s="107" t="s">
        <v>80</v>
      </c>
      <c r="C36" s="107"/>
      <c r="D36" s="187"/>
      <c r="E36" s="187"/>
      <c r="F36" s="187"/>
      <c r="G36" s="187"/>
      <c r="H36" s="187"/>
      <c r="I36" s="187"/>
      <c r="J36" s="187"/>
      <c r="K36" s="187"/>
      <c r="L36" s="187"/>
      <c r="M36" s="187"/>
    </row>
    <row r="37" spans="2:13" ht="37.5" customHeight="1" x14ac:dyDescent="0.2">
      <c r="B37" s="107" t="s">
        <v>81</v>
      </c>
      <c r="C37" s="107"/>
      <c r="D37" s="187"/>
      <c r="E37" s="187"/>
      <c r="F37" s="187"/>
      <c r="G37" s="187"/>
      <c r="H37" s="187"/>
      <c r="I37" s="187"/>
      <c r="J37" s="187"/>
      <c r="K37" s="187"/>
      <c r="L37" s="187"/>
      <c r="M37" s="187"/>
    </row>
    <row r="38" spans="2:13" ht="37.5" customHeight="1" x14ac:dyDescent="0.2">
      <c r="B38" s="107" t="s">
        <v>82</v>
      </c>
      <c r="C38" s="107"/>
      <c r="D38" s="187"/>
      <c r="E38" s="187"/>
      <c r="F38" s="187"/>
      <c r="G38" s="187"/>
      <c r="H38" s="187"/>
      <c r="I38" s="187"/>
      <c r="J38" s="187"/>
      <c r="K38" s="187"/>
      <c r="L38" s="187"/>
      <c r="M38" s="187"/>
    </row>
    <row r="39" spans="2:13" ht="37.5" customHeight="1" x14ac:dyDescent="0.2">
      <c r="B39" s="107" t="s">
        <v>83</v>
      </c>
      <c r="C39" s="107"/>
      <c r="D39" s="187"/>
      <c r="E39" s="187"/>
      <c r="F39" s="187"/>
      <c r="G39" s="187"/>
      <c r="H39" s="187"/>
      <c r="I39" s="187"/>
      <c r="J39" s="187"/>
      <c r="K39" s="187"/>
      <c r="L39" s="187"/>
      <c r="M39" s="187"/>
    </row>
    <row r="40" spans="2:13" ht="37.5" customHeight="1" x14ac:dyDescent="0.2">
      <c r="B40" s="107" t="s">
        <v>84</v>
      </c>
      <c r="C40" s="107"/>
      <c r="D40" s="187"/>
      <c r="E40" s="187"/>
      <c r="F40" s="187"/>
      <c r="G40" s="187"/>
      <c r="H40" s="187"/>
      <c r="I40" s="187"/>
      <c r="J40" s="187"/>
      <c r="K40" s="187"/>
      <c r="L40" s="187"/>
      <c r="M40" s="187"/>
    </row>
    <row r="41" spans="2:13" ht="37.5" customHeight="1" x14ac:dyDescent="0.2">
      <c r="B41" s="107" t="s">
        <v>85</v>
      </c>
      <c r="C41" s="107"/>
      <c r="D41" s="187"/>
      <c r="E41" s="187"/>
      <c r="F41" s="187"/>
      <c r="G41" s="187"/>
      <c r="H41" s="187"/>
      <c r="I41" s="187"/>
      <c r="J41" s="187"/>
      <c r="K41" s="187"/>
      <c r="L41" s="187"/>
      <c r="M41" s="187"/>
    </row>
    <row r="43" spans="2:13" ht="30" customHeight="1" x14ac:dyDescent="0.2">
      <c r="B43" s="186" t="s">
        <v>1259</v>
      </c>
      <c r="C43" s="186"/>
      <c r="D43" s="186"/>
      <c r="E43" s="186"/>
      <c r="F43" s="186"/>
      <c r="G43" s="186"/>
      <c r="H43" s="186"/>
      <c r="I43" s="186"/>
      <c r="J43" s="186"/>
      <c r="K43" s="186"/>
      <c r="L43" s="186"/>
      <c r="M43" s="186"/>
    </row>
    <row r="46" spans="2:13" ht="30" customHeight="1" x14ac:dyDescent="0.2">
      <c r="B46" s="188" t="s">
        <v>297</v>
      </c>
      <c r="C46" s="188"/>
      <c r="D46" s="188"/>
      <c r="E46" s="188"/>
      <c r="F46" s="188"/>
      <c r="G46" s="188"/>
      <c r="H46" s="188"/>
      <c r="I46" s="188"/>
      <c r="J46" s="188"/>
      <c r="K46" s="188"/>
      <c r="L46" s="188"/>
      <c r="M46" s="188"/>
    </row>
    <row r="47" spans="2:13" ht="52.5" customHeight="1" x14ac:dyDescent="0.2">
      <c r="B47" s="189" t="s">
        <v>86</v>
      </c>
      <c r="C47" s="189"/>
      <c r="D47" s="189"/>
      <c r="E47" s="190" t="s">
        <v>1671</v>
      </c>
      <c r="F47" s="190"/>
      <c r="G47" s="190"/>
      <c r="H47" s="190"/>
      <c r="I47" s="190"/>
      <c r="J47" s="190"/>
      <c r="K47" s="190"/>
      <c r="L47" s="190"/>
      <c r="M47" s="191"/>
    </row>
    <row r="48" spans="2:13" ht="67.5" customHeight="1" x14ac:dyDescent="0.2">
      <c r="B48" s="189" t="s">
        <v>87</v>
      </c>
      <c r="C48" s="189"/>
      <c r="D48" s="189"/>
      <c r="E48" s="190" t="s">
        <v>1482</v>
      </c>
      <c r="F48" s="190"/>
      <c r="G48" s="190"/>
      <c r="H48" s="190"/>
      <c r="I48" s="190"/>
      <c r="J48" s="190"/>
      <c r="K48" s="190"/>
      <c r="L48" s="190"/>
      <c r="M48" s="191"/>
    </row>
    <row r="49" spans="2:13" ht="63.95" customHeight="1" x14ac:dyDescent="0.2">
      <c r="B49" s="189" t="s">
        <v>88</v>
      </c>
      <c r="C49" s="189"/>
      <c r="D49" s="189"/>
      <c r="E49" s="190" t="s">
        <v>1553</v>
      </c>
      <c r="F49" s="190"/>
      <c r="G49" s="190"/>
      <c r="H49" s="190"/>
      <c r="I49" s="190"/>
      <c r="J49" s="190"/>
      <c r="K49" s="190"/>
      <c r="L49" s="190"/>
      <c r="M49" s="191"/>
    </row>
    <row r="50" spans="2:13" ht="68.25" customHeight="1" x14ac:dyDescent="0.2">
      <c r="B50" s="189" t="s">
        <v>89</v>
      </c>
      <c r="C50" s="189"/>
      <c r="D50" s="189"/>
      <c r="E50" s="190" t="s">
        <v>1554</v>
      </c>
      <c r="F50" s="190"/>
      <c r="G50" s="190"/>
      <c r="H50" s="190"/>
      <c r="I50" s="190"/>
      <c r="J50" s="190"/>
      <c r="K50" s="190"/>
      <c r="L50" s="190"/>
      <c r="M50" s="191"/>
    </row>
    <row r="51" spans="2:13" ht="37.5" customHeight="1" x14ac:dyDescent="0.2">
      <c r="B51" s="189" t="s">
        <v>90</v>
      </c>
      <c r="C51" s="189"/>
      <c r="D51" s="189"/>
      <c r="E51" s="190"/>
      <c r="F51" s="190"/>
      <c r="G51" s="190"/>
      <c r="H51" s="190"/>
      <c r="I51" s="190"/>
      <c r="J51" s="190"/>
      <c r="K51" s="190"/>
      <c r="L51" s="190"/>
      <c r="M51" s="191"/>
    </row>
    <row r="52" spans="2:13" ht="37.5" customHeight="1" x14ac:dyDescent="0.2">
      <c r="B52" s="189" t="s">
        <v>91</v>
      </c>
      <c r="C52" s="189"/>
      <c r="D52" s="189"/>
      <c r="E52" s="190"/>
      <c r="F52" s="190"/>
      <c r="G52" s="190"/>
      <c r="H52" s="190"/>
      <c r="I52" s="190"/>
      <c r="J52" s="190"/>
      <c r="K52" s="190"/>
      <c r="L52" s="190"/>
      <c r="M52" s="191"/>
    </row>
    <row r="53" spans="2:13" ht="37.5" customHeight="1" x14ac:dyDescent="0.2">
      <c r="B53" s="189" t="s">
        <v>92</v>
      </c>
      <c r="C53" s="189"/>
      <c r="D53" s="189"/>
      <c r="E53" s="190"/>
      <c r="F53" s="190"/>
      <c r="G53" s="190"/>
      <c r="H53" s="190"/>
      <c r="I53" s="190"/>
      <c r="J53" s="190"/>
      <c r="K53" s="190"/>
      <c r="L53" s="190"/>
      <c r="M53" s="191"/>
    </row>
    <row r="54" spans="2:13" ht="37.5" customHeight="1" x14ac:dyDescent="0.2">
      <c r="B54" s="189" t="s">
        <v>93</v>
      </c>
      <c r="C54" s="189"/>
      <c r="D54" s="189"/>
      <c r="E54" s="190"/>
      <c r="F54" s="190"/>
      <c r="G54" s="190"/>
      <c r="H54" s="190"/>
      <c r="I54" s="190"/>
      <c r="J54" s="190"/>
      <c r="K54" s="190"/>
      <c r="L54" s="190"/>
      <c r="M54" s="191"/>
    </row>
    <row r="55" spans="2:13" ht="37.5" customHeight="1" x14ac:dyDescent="0.2">
      <c r="B55" s="189" t="s">
        <v>94</v>
      </c>
      <c r="C55" s="189"/>
      <c r="D55" s="189"/>
      <c r="E55" s="190"/>
      <c r="F55" s="190"/>
      <c r="G55" s="190"/>
      <c r="H55" s="190"/>
      <c r="I55" s="190"/>
      <c r="J55" s="190"/>
      <c r="K55" s="190"/>
      <c r="L55" s="190"/>
      <c r="M55" s="191"/>
    </row>
    <row r="56" spans="2:13" ht="37.5" customHeight="1" x14ac:dyDescent="0.2">
      <c r="B56" s="189" t="s">
        <v>95</v>
      </c>
      <c r="C56" s="189"/>
      <c r="D56" s="189"/>
      <c r="E56" s="190"/>
      <c r="F56" s="190"/>
      <c r="G56" s="190"/>
      <c r="H56" s="190"/>
      <c r="I56" s="190"/>
      <c r="J56" s="190"/>
      <c r="K56" s="190"/>
      <c r="L56" s="190"/>
      <c r="M56" s="191"/>
    </row>
    <row r="58" spans="2:13" ht="90" customHeight="1" x14ac:dyDescent="0.2">
      <c r="B58" s="186" t="s">
        <v>1260</v>
      </c>
      <c r="C58" s="186"/>
      <c r="D58" s="186"/>
      <c r="E58" s="186"/>
      <c r="F58" s="186"/>
      <c r="G58" s="186"/>
      <c r="H58" s="186"/>
      <c r="I58" s="186"/>
      <c r="J58" s="186"/>
      <c r="K58" s="186"/>
      <c r="L58" s="186"/>
      <c r="M58" s="186"/>
    </row>
    <row r="61" spans="2:13" ht="30" customHeight="1" x14ac:dyDescent="0.2">
      <c r="B61" s="188" t="s">
        <v>1261</v>
      </c>
      <c r="C61" s="188"/>
      <c r="D61" s="188"/>
      <c r="E61" s="188"/>
      <c r="F61" s="188"/>
      <c r="G61" s="188"/>
      <c r="H61" s="188"/>
      <c r="I61" s="188"/>
      <c r="J61" s="188"/>
      <c r="K61" s="188"/>
      <c r="L61" s="188"/>
      <c r="M61" s="188"/>
    </row>
    <row r="62" spans="2:13" ht="37.5" customHeight="1" x14ac:dyDescent="0.2">
      <c r="B62" s="189" t="s">
        <v>96</v>
      </c>
      <c r="C62" s="189"/>
      <c r="D62" s="189"/>
      <c r="E62" s="190" t="s">
        <v>1526</v>
      </c>
      <c r="F62" s="190"/>
      <c r="G62" s="190"/>
      <c r="H62" s="190"/>
      <c r="I62" s="190"/>
      <c r="J62" s="190"/>
      <c r="K62" s="190"/>
      <c r="L62" s="190"/>
      <c r="M62" s="191"/>
    </row>
    <row r="63" spans="2:13" ht="37.5" customHeight="1" x14ac:dyDescent="0.2">
      <c r="B63" s="189" t="s">
        <v>97</v>
      </c>
      <c r="C63" s="189"/>
      <c r="D63" s="189"/>
      <c r="E63" s="194" t="s">
        <v>1528</v>
      </c>
      <c r="F63" s="190"/>
      <c r="G63" s="190"/>
      <c r="H63" s="190"/>
      <c r="I63" s="190"/>
      <c r="J63" s="190"/>
      <c r="K63" s="190"/>
      <c r="L63" s="190"/>
      <c r="M63" s="191"/>
    </row>
    <row r="64" spans="2:13" ht="37.5" customHeight="1" x14ac:dyDescent="0.2">
      <c r="B64" s="189" t="s">
        <v>98</v>
      </c>
      <c r="C64" s="189"/>
      <c r="D64" s="189"/>
      <c r="E64" s="190" t="s">
        <v>1529</v>
      </c>
      <c r="F64" s="190"/>
      <c r="G64" s="190"/>
      <c r="H64" s="190"/>
      <c r="I64" s="190"/>
      <c r="J64" s="190"/>
      <c r="K64" s="190"/>
      <c r="L64" s="190"/>
      <c r="M64" s="191"/>
    </row>
    <row r="65" spans="2:13" ht="37.5" customHeight="1" x14ac:dyDescent="0.2">
      <c r="B65" s="189" t="s">
        <v>99</v>
      </c>
      <c r="C65" s="189"/>
      <c r="D65" s="189"/>
      <c r="E65" s="190" t="s">
        <v>1530</v>
      </c>
      <c r="F65" s="190"/>
      <c r="G65" s="190"/>
      <c r="H65" s="190"/>
      <c r="I65" s="190"/>
      <c r="J65" s="190"/>
      <c r="K65" s="190"/>
      <c r="L65" s="190"/>
      <c r="M65" s="191"/>
    </row>
    <row r="66" spans="2:13" ht="37.5" customHeight="1" x14ac:dyDescent="0.2">
      <c r="B66" s="189" t="s">
        <v>100</v>
      </c>
      <c r="C66" s="189"/>
      <c r="D66" s="189"/>
      <c r="E66" s="190"/>
      <c r="F66" s="190"/>
      <c r="G66" s="190"/>
      <c r="H66" s="190"/>
      <c r="I66" s="190"/>
      <c r="J66" s="190"/>
      <c r="K66" s="190"/>
      <c r="L66" s="190"/>
      <c r="M66" s="191"/>
    </row>
    <row r="69" spans="2:13" ht="75" customHeight="1" x14ac:dyDescent="0.2">
      <c r="B69" s="188" t="str">
        <f ca="1">"Indicare sinteticamente gli elementi di coerenza dell’idea progettuale con l’Azione del PON a cui ci si riferisce: "&amp;OFFSET('Anagrafica Progetto'!$C$21,'Anagrafica Progetto'!Q22,0)</f>
        <v>Indicare sinteticamente gli elementi di coerenza dell’idea progettuale con l’Azione del PON a cui ci si riferisce: 1.3.5 Interventi per la razionalizzazione delle amministrazioni pubbliche, per il miglioramento dell’efficienza organizzativa e della gestione del personale</v>
      </c>
      <c r="C69" s="188"/>
      <c r="D69" s="188"/>
      <c r="E69" s="188"/>
      <c r="F69" s="188"/>
      <c r="G69" s="188"/>
      <c r="H69" s="188"/>
      <c r="I69" s="188"/>
      <c r="J69" s="188"/>
      <c r="K69" s="188"/>
      <c r="L69" s="188"/>
      <c r="M69" s="188"/>
    </row>
    <row r="70" spans="2:13" ht="160.5" customHeight="1" x14ac:dyDescent="0.2">
      <c r="B70" s="193" t="s">
        <v>1674</v>
      </c>
      <c r="C70" s="193"/>
      <c r="D70" s="193"/>
      <c r="E70" s="193"/>
      <c r="F70" s="193"/>
      <c r="G70" s="193"/>
      <c r="H70" s="193"/>
      <c r="I70" s="193"/>
      <c r="J70" s="193"/>
      <c r="K70" s="193"/>
      <c r="L70" s="193"/>
      <c r="M70" s="193"/>
    </row>
    <row r="72" spans="2:13" ht="45" customHeight="1" x14ac:dyDescent="0.2">
      <c r="B72" s="186" t="s">
        <v>1262</v>
      </c>
      <c r="C72" s="186"/>
      <c r="D72" s="186"/>
      <c r="E72" s="186"/>
      <c r="F72" s="186"/>
      <c r="G72" s="186"/>
      <c r="H72" s="186"/>
      <c r="I72" s="186"/>
      <c r="J72" s="186"/>
      <c r="K72" s="186"/>
      <c r="L72" s="186"/>
      <c r="M72" s="186"/>
    </row>
    <row r="75" spans="2:13" ht="30" customHeight="1" x14ac:dyDescent="0.2">
      <c r="B75" s="188" t="str">
        <f>"Motivare la scelta della dimensione territoriale per l’attuazione: "&amp;IF('Anagrafica Progetto'!Q84=1,"azione di sistema","azione territorialmente mirata alle regioni "&amp;IF('Anagrafica Progetto'!Q89,"più sviluppate, ","")&amp;IF('Anagrafica Progetto'!Q90,"in transizione, ","")&amp;IF('Anagrafica Progetto'!Q91,"meno sviluppate",""))</f>
        <v>Motivare la scelta della dimensione territoriale per l’attuazione: azione di sistema</v>
      </c>
      <c r="C75" s="188"/>
      <c r="D75" s="188"/>
      <c r="E75" s="188"/>
      <c r="F75" s="188"/>
      <c r="G75" s="188"/>
      <c r="H75" s="188"/>
      <c r="I75" s="188"/>
      <c r="J75" s="188"/>
      <c r="K75" s="188"/>
      <c r="L75" s="188"/>
      <c r="M75" s="188"/>
    </row>
    <row r="76" spans="2:13" ht="150" customHeight="1" x14ac:dyDescent="0.2">
      <c r="B76" s="185" t="s">
        <v>1483</v>
      </c>
      <c r="C76" s="185"/>
      <c r="D76" s="185"/>
      <c r="E76" s="185"/>
      <c r="F76" s="185"/>
      <c r="G76" s="185"/>
      <c r="H76" s="185"/>
      <c r="I76" s="185"/>
      <c r="J76" s="185"/>
      <c r="K76" s="185"/>
      <c r="L76" s="185"/>
      <c r="M76" s="185"/>
    </row>
    <row r="78" spans="2:13" ht="30" customHeight="1" x14ac:dyDescent="0.2">
      <c r="B78" s="186" t="s">
        <v>101</v>
      </c>
      <c r="C78" s="186"/>
      <c r="D78" s="186"/>
      <c r="E78" s="186"/>
      <c r="F78" s="186"/>
      <c r="G78" s="186"/>
      <c r="H78" s="186"/>
      <c r="I78" s="186"/>
      <c r="J78" s="186"/>
      <c r="K78" s="186"/>
      <c r="L78" s="186"/>
      <c r="M78" s="186"/>
    </row>
    <row r="81" spans="2:13" s="2" customFormat="1" ht="15" customHeight="1" x14ac:dyDescent="0.2">
      <c r="B81" s="82" t="s">
        <v>540</v>
      </c>
      <c r="C81" s="83"/>
      <c r="D81" s="83"/>
      <c r="E81" s="83"/>
      <c r="F81" s="83"/>
      <c r="G81" s="83"/>
      <c r="H81" s="83"/>
      <c r="I81" s="83"/>
      <c r="J81" s="83"/>
      <c r="K81" s="83"/>
      <c r="L81" s="83"/>
      <c r="M81" s="84"/>
    </row>
    <row r="82" spans="2:13" s="2" customFormat="1" ht="112.5" customHeight="1" x14ac:dyDescent="0.2">
      <c r="B82" s="132"/>
      <c r="C82" s="133"/>
      <c r="D82" s="133"/>
      <c r="E82" s="133"/>
      <c r="F82" s="133"/>
      <c r="G82" s="133"/>
      <c r="H82" s="133"/>
      <c r="I82" s="133"/>
      <c r="J82" s="133"/>
      <c r="K82" s="133"/>
      <c r="L82" s="133"/>
      <c r="M82" s="134"/>
    </row>
    <row r="83" spans="2:13" s="2" customFormat="1" ht="15" customHeight="1" x14ac:dyDescent="0.2"/>
    <row r="84" spans="2:13" s="2" customFormat="1" ht="15" customHeight="1" x14ac:dyDescent="0.2">
      <c r="B84" s="9" t="s">
        <v>295</v>
      </c>
      <c r="C84" s="10"/>
      <c r="D84" s="10"/>
      <c r="E84" s="10"/>
      <c r="F84" s="10"/>
      <c r="G84" s="10"/>
      <c r="H84" s="10"/>
      <c r="I84" s="10"/>
      <c r="J84" s="10"/>
      <c r="K84" s="10"/>
      <c r="L84" s="10"/>
      <c r="M84" s="11"/>
    </row>
    <row r="85" spans="2:13" s="2" customFormat="1" ht="15" customHeight="1" x14ac:dyDescent="0.2"/>
    <row r="86" spans="2:13" s="2" customFormat="1" ht="15" customHeight="1" x14ac:dyDescent="0.2"/>
    <row r="87" spans="2:13" s="2" customFormat="1" ht="15" customHeight="1" x14ac:dyDescent="0.2">
      <c r="B87" s="82" t="s">
        <v>541</v>
      </c>
      <c r="C87" s="83"/>
      <c r="D87" s="83"/>
      <c r="E87" s="83"/>
      <c r="F87" s="83"/>
      <c r="G87" s="83"/>
      <c r="H87" s="83"/>
      <c r="I87" s="83"/>
      <c r="J87" s="83"/>
      <c r="K87" s="83"/>
      <c r="L87" s="83"/>
      <c r="M87" s="84"/>
    </row>
    <row r="88" spans="2:13" s="2" customFormat="1" ht="112.5" customHeight="1" x14ac:dyDescent="0.2">
      <c r="B88" s="132"/>
      <c r="C88" s="133"/>
      <c r="D88" s="133"/>
      <c r="E88" s="133"/>
      <c r="F88" s="133"/>
      <c r="G88" s="133"/>
      <c r="H88" s="133"/>
      <c r="I88" s="133"/>
      <c r="J88" s="133"/>
      <c r="K88" s="133"/>
      <c r="L88" s="133"/>
      <c r="M88" s="134"/>
    </row>
    <row r="89" spans="2:13" s="2" customFormat="1" ht="15" customHeight="1" x14ac:dyDescent="0.2"/>
  </sheetData>
  <sheetProtection algorithmName="SHA-1" hashValue="b4r7J8JGzl6zah+gCa4hxxhD7rw=" saltValue="80EXWpZgLeMGbvJy0cGW/g==" spinCount="100000" sheet="1" objects="1" scenarios="1"/>
  <mergeCells count="94">
    <mergeCell ref="E66:M66"/>
    <mergeCell ref="B69:M69"/>
    <mergeCell ref="B87:M87"/>
    <mergeCell ref="B88:M88"/>
    <mergeCell ref="B72:M72"/>
    <mergeCell ref="B75:M75"/>
    <mergeCell ref="B76:M76"/>
    <mergeCell ref="B78:M78"/>
    <mergeCell ref="B81:M81"/>
    <mergeCell ref="B82:M82"/>
    <mergeCell ref="B55:D55"/>
    <mergeCell ref="E55:M55"/>
    <mergeCell ref="B56:D56"/>
    <mergeCell ref="E56:M56"/>
    <mergeCell ref="B70:M70"/>
    <mergeCell ref="B58:M58"/>
    <mergeCell ref="B61:M61"/>
    <mergeCell ref="B62:D62"/>
    <mergeCell ref="E62:M62"/>
    <mergeCell ref="B63:D63"/>
    <mergeCell ref="E63:M63"/>
    <mergeCell ref="B64:D64"/>
    <mergeCell ref="E64:M64"/>
    <mergeCell ref="B65:D65"/>
    <mergeCell ref="E65:M65"/>
    <mergeCell ref="B66:D66"/>
    <mergeCell ref="D33:M33"/>
    <mergeCell ref="B34:C34"/>
    <mergeCell ref="D34:M34"/>
    <mergeCell ref="B35:C35"/>
    <mergeCell ref="D35:M35"/>
    <mergeCell ref="D24:M24"/>
    <mergeCell ref="B52:D52"/>
    <mergeCell ref="E52:M52"/>
    <mergeCell ref="D37:M37"/>
    <mergeCell ref="B38:C38"/>
    <mergeCell ref="D38:M38"/>
    <mergeCell ref="B39:C39"/>
    <mergeCell ref="D39:M39"/>
    <mergeCell ref="D41:M41"/>
    <mergeCell ref="B49:D49"/>
    <mergeCell ref="E49:M49"/>
    <mergeCell ref="B50:D50"/>
    <mergeCell ref="E50:M50"/>
    <mergeCell ref="B51:D51"/>
    <mergeCell ref="E51:M51"/>
    <mergeCell ref="B31:M31"/>
    <mergeCell ref="B53:D53"/>
    <mergeCell ref="E53:M53"/>
    <mergeCell ref="B54:D54"/>
    <mergeCell ref="B46:M46"/>
    <mergeCell ref="B43:M43"/>
    <mergeCell ref="B47:D47"/>
    <mergeCell ref="E47:M47"/>
    <mergeCell ref="B48:D48"/>
    <mergeCell ref="E48:M48"/>
    <mergeCell ref="E54:M54"/>
    <mergeCell ref="B40:C40"/>
    <mergeCell ref="B41:C41"/>
    <mergeCell ref="D27:M27"/>
    <mergeCell ref="B28:C28"/>
    <mergeCell ref="D28:M28"/>
    <mergeCell ref="B29:C29"/>
    <mergeCell ref="B30:C30"/>
    <mergeCell ref="D30:M30"/>
    <mergeCell ref="B32:C32"/>
    <mergeCell ref="B36:C36"/>
    <mergeCell ref="D36:M36"/>
    <mergeCell ref="B37:C37"/>
    <mergeCell ref="B27:C27"/>
    <mergeCell ref="D40:M40"/>
    <mergeCell ref="D32:M32"/>
    <mergeCell ref="B33:C33"/>
    <mergeCell ref="B14:M14"/>
    <mergeCell ref="B15:M15"/>
    <mergeCell ref="B17:M17"/>
    <mergeCell ref="D29:M29"/>
    <mergeCell ref="B21:C21"/>
    <mergeCell ref="D21:M21"/>
    <mergeCell ref="B20:M20"/>
    <mergeCell ref="B25:C25"/>
    <mergeCell ref="D25:M25"/>
    <mergeCell ref="B26:C26"/>
    <mergeCell ref="D26:M26"/>
    <mergeCell ref="B22:C22"/>
    <mergeCell ref="D22:M22"/>
    <mergeCell ref="B23:C23"/>
    <mergeCell ref="D23:M23"/>
    <mergeCell ref="B24:C24"/>
    <mergeCell ref="B4:M4"/>
    <mergeCell ref="B5:M5"/>
    <mergeCell ref="B8:M8"/>
    <mergeCell ref="B9:M9"/>
    <mergeCell ref="B11:M11"/>
  </mergeCells>
  <dataValidations count="1">
    <dataValidation allowBlank="1" showInputMessage="1" showErrorMessage="1" errorTitle="Errore" error="Utilizzare prima lo spazio precedente" sqref="D22:M22"/>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1"/>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1300</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816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816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432198F-68A0-47ED-B0E9-D79C6758362E}">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87DBBB56-E3F9-445D-9F01-9253E46F713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2"/>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1301</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4918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4918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F2BF2860-C037-4647-829C-6A5324AB2432}">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B977978C-8C04-49D9-92FC-660AEEC5E17D}">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3"/>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1302</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020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020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FD860E03-95A6-4BB9-892A-50DF1E7432ED}">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FD47615F-9B03-4DFE-8ACC-F368911AA6B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4"/>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1303</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123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123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2CE6473F-3AB4-4B51-AC0E-7DEED2C50875}">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9E41400E-EA4D-4228-87E0-2B20DF37BEA3}">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5"/>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1304</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225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225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15C3EF5-65A0-459D-A292-F5968E379749}">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9CFABF2B-6CBE-411E-8DF0-DD7B60439F81}">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6"/>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1305</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328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328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17C347C5-ECA1-4DB2-8164-B47778E050D3}">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4B688E3C-C86F-4668-B5B6-FDDFD39B25DA}">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7"/>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1306</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430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430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9BEC422-BF02-4FB6-A36C-D6F1E88F64FF}">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EE4D23D3-78C7-4744-B431-8F12974702E2}">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8"/>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1307</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532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532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EB0A5902-F9F7-454B-8393-998250573220}">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A2A2E022-D923-4BB1-A749-F25ACACED738}">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9"/>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1308</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635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635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3F265850-E7CC-4F61-83CC-32EDA30EF456}">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BAFFF9B9-5F53-496A-8B54-681F29FC85EF}">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0"/>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1309</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737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737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1F447146-8948-4F64-ACB7-557C397AA77B}">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279365EA-D267-4AED-A2F7-1AD6D2DF3ABD}">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dimension ref="B1:U74"/>
  <sheetViews>
    <sheetView showGridLines="0" workbookViewId="0">
      <selection activeCell="F18" sqref="F18:M18"/>
    </sheetView>
  </sheetViews>
  <sheetFormatPr defaultColWidth="9.140625" defaultRowHeight="15" customHeight="1" x14ac:dyDescent="0.2"/>
  <cols>
    <col min="1" max="1" width="1.42578125" style="2" customWidth="1"/>
    <col min="2" max="13" width="8.140625" style="2" customWidth="1"/>
    <col min="14" max="16" width="9.140625" style="2"/>
    <col min="17" max="21" width="9.140625" style="2" hidden="1" customWidth="1"/>
    <col min="22" max="16384" width="9.140625" style="2"/>
  </cols>
  <sheetData>
    <row r="1" spans="2:13" ht="7.5" customHeight="1" x14ac:dyDescent="0.2"/>
    <row r="2" spans="2:13" ht="15" customHeight="1" x14ac:dyDescent="0.2">
      <c r="G2" s="3" t="s">
        <v>13</v>
      </c>
      <c r="I2" s="14"/>
      <c r="M2" s="15"/>
    </row>
    <row r="4" spans="2:13" ht="15" customHeight="1" x14ac:dyDescent="0.2">
      <c r="B4" s="110" t="s">
        <v>103</v>
      </c>
      <c r="C4" s="111"/>
      <c r="D4" s="111"/>
      <c r="E4" s="111"/>
      <c r="F4" s="111"/>
      <c r="G4" s="111"/>
      <c r="H4" s="111"/>
      <c r="I4" s="111"/>
      <c r="J4" s="111"/>
      <c r="K4" s="111"/>
      <c r="L4" s="111"/>
      <c r="M4" s="112"/>
    </row>
    <row r="5" spans="2:13" s="21" customFormat="1" ht="90" customHeight="1" x14ac:dyDescent="0.2">
      <c r="B5" s="181" t="s">
        <v>1254</v>
      </c>
      <c r="C5" s="181"/>
      <c r="D5" s="181"/>
      <c r="E5" s="181"/>
      <c r="F5" s="181"/>
      <c r="G5" s="181"/>
      <c r="H5" s="181"/>
      <c r="I5" s="181"/>
      <c r="J5" s="181"/>
      <c r="K5" s="181"/>
      <c r="L5" s="181"/>
      <c r="M5" s="181"/>
    </row>
    <row r="8" spans="2:13" ht="15" customHeight="1" x14ac:dyDescent="0.2">
      <c r="B8" s="188" t="s">
        <v>542</v>
      </c>
      <c r="C8" s="188"/>
      <c r="D8" s="188"/>
      <c r="E8" s="188"/>
      <c r="F8" s="188"/>
      <c r="G8" s="188"/>
      <c r="H8" s="188"/>
      <c r="I8" s="188"/>
      <c r="J8" s="188"/>
      <c r="K8" s="188"/>
      <c r="L8" s="188"/>
      <c r="M8" s="188"/>
    </row>
    <row r="9" spans="2:13" ht="15" customHeight="1" x14ac:dyDescent="0.2">
      <c r="B9" s="199" t="s">
        <v>543</v>
      </c>
      <c r="C9" s="199"/>
      <c r="D9" s="199"/>
      <c r="E9" s="199"/>
      <c r="F9" s="148" t="s">
        <v>593</v>
      </c>
      <c r="G9" s="148"/>
      <c r="H9" s="148"/>
      <c r="I9" s="148"/>
      <c r="J9" s="148"/>
      <c r="K9" s="148"/>
      <c r="L9" s="148"/>
      <c r="M9" s="148"/>
    </row>
    <row r="10" spans="2:13" ht="15" customHeight="1" x14ac:dyDescent="0.2">
      <c r="B10" s="199" t="s">
        <v>544</v>
      </c>
      <c r="C10" s="199"/>
      <c r="D10" s="199"/>
      <c r="E10" s="199"/>
      <c r="F10" s="148" t="s">
        <v>1555</v>
      </c>
      <c r="G10" s="148"/>
      <c r="H10" s="148"/>
      <c r="I10" s="148"/>
      <c r="J10" s="148"/>
      <c r="K10" s="148"/>
      <c r="L10" s="148"/>
      <c r="M10" s="148"/>
    </row>
    <row r="11" spans="2:13" ht="24.6" customHeight="1" x14ac:dyDescent="0.2">
      <c r="B11" s="199" t="s">
        <v>545</v>
      </c>
      <c r="C11" s="199"/>
      <c r="D11" s="199"/>
      <c r="E11" s="199"/>
      <c r="F11" s="148" t="s">
        <v>1484</v>
      </c>
      <c r="G11" s="148"/>
      <c r="H11" s="148"/>
      <c r="I11" s="148"/>
      <c r="J11" s="148"/>
      <c r="K11" s="148"/>
      <c r="L11" s="148"/>
      <c r="M11" s="148"/>
    </row>
    <row r="12" spans="2:13" ht="15" customHeight="1" x14ac:dyDescent="0.2">
      <c r="B12" s="199" t="s">
        <v>546</v>
      </c>
      <c r="C12" s="199"/>
      <c r="D12" s="199"/>
      <c r="E12" s="199"/>
      <c r="F12" s="148" t="s">
        <v>1485</v>
      </c>
      <c r="G12" s="148"/>
      <c r="H12" s="148"/>
      <c r="I12" s="148"/>
      <c r="J12" s="148"/>
      <c r="K12" s="148"/>
      <c r="L12" s="148"/>
      <c r="M12" s="148"/>
    </row>
    <row r="13" spans="2:13" ht="15" customHeight="1" x14ac:dyDescent="0.2">
      <c r="B13" s="199" t="s">
        <v>547</v>
      </c>
      <c r="C13" s="199"/>
      <c r="D13" s="199"/>
      <c r="E13" s="199"/>
      <c r="F13" s="148" t="s">
        <v>1486</v>
      </c>
      <c r="G13" s="148"/>
      <c r="H13" s="148"/>
      <c r="I13" s="148"/>
      <c r="J13" s="148"/>
      <c r="K13" s="148"/>
      <c r="L13" s="148"/>
      <c r="M13" s="148"/>
    </row>
    <row r="14" spans="2:13" ht="15" customHeight="1" x14ac:dyDescent="0.2">
      <c r="B14" s="199" t="s">
        <v>548</v>
      </c>
      <c r="C14" s="199"/>
      <c r="D14" s="199"/>
      <c r="E14" s="199"/>
      <c r="F14" s="148"/>
      <c r="G14" s="148"/>
      <c r="H14" s="148"/>
      <c r="I14" s="148"/>
      <c r="J14" s="148"/>
      <c r="K14" s="148"/>
      <c r="L14" s="148"/>
      <c r="M14" s="148"/>
    </row>
    <row r="15" spans="2:13" ht="15" customHeight="1" x14ac:dyDescent="0.2">
      <c r="B15" s="199" t="s">
        <v>549</v>
      </c>
      <c r="C15" s="199"/>
      <c r="D15" s="199"/>
      <c r="E15" s="199"/>
      <c r="F15" s="148"/>
      <c r="G15" s="148"/>
      <c r="H15" s="148"/>
      <c r="I15" s="148"/>
      <c r="J15" s="148"/>
      <c r="K15" s="148"/>
      <c r="L15" s="148"/>
      <c r="M15" s="148"/>
    </row>
    <row r="16" spans="2:13" ht="15" customHeight="1" x14ac:dyDescent="0.2">
      <c r="B16" s="199" t="s">
        <v>550</v>
      </c>
      <c r="C16" s="199"/>
      <c r="D16" s="199"/>
      <c r="E16" s="199"/>
      <c r="F16" s="148"/>
      <c r="G16" s="148"/>
      <c r="H16" s="148"/>
      <c r="I16" s="148"/>
      <c r="J16" s="148"/>
      <c r="K16" s="148"/>
      <c r="L16" s="148"/>
      <c r="M16" s="148"/>
    </row>
    <row r="17" spans="2:21" ht="15" customHeight="1" x14ac:dyDescent="0.2">
      <c r="B17" s="199" t="s">
        <v>551</v>
      </c>
      <c r="C17" s="199"/>
      <c r="D17" s="199"/>
      <c r="E17" s="199"/>
      <c r="F17" s="148"/>
      <c r="G17" s="148"/>
      <c r="H17" s="148"/>
      <c r="I17" s="148"/>
      <c r="J17" s="148"/>
      <c r="K17" s="148"/>
      <c r="L17" s="148"/>
      <c r="M17" s="148"/>
    </row>
    <row r="18" spans="2:21" ht="15" customHeight="1" x14ac:dyDescent="0.2">
      <c r="B18" s="199" t="s">
        <v>552</v>
      </c>
      <c r="C18" s="199"/>
      <c r="D18" s="199"/>
      <c r="E18" s="199"/>
      <c r="F18" s="148"/>
      <c r="G18" s="148"/>
      <c r="H18" s="148"/>
      <c r="I18" s="148"/>
      <c r="J18" s="148"/>
      <c r="K18" s="148"/>
      <c r="L18" s="148"/>
      <c r="M18" s="148"/>
    </row>
    <row r="19" spans="2:21" ht="15" customHeight="1" x14ac:dyDescent="0.2">
      <c r="B19" s="199" t="s">
        <v>553</v>
      </c>
      <c r="C19" s="199"/>
      <c r="D19" s="199"/>
      <c r="E19" s="199"/>
      <c r="F19" s="148"/>
      <c r="G19" s="148"/>
      <c r="H19" s="148"/>
      <c r="I19" s="148"/>
      <c r="J19" s="148"/>
      <c r="K19" s="148"/>
      <c r="L19" s="148"/>
      <c r="M19" s="148"/>
    </row>
    <row r="20" spans="2:21" ht="15" customHeight="1" x14ac:dyDescent="0.2">
      <c r="B20" s="199" t="s">
        <v>554</v>
      </c>
      <c r="C20" s="199"/>
      <c r="D20" s="199"/>
      <c r="E20" s="199"/>
      <c r="F20" s="148"/>
      <c r="G20" s="148"/>
      <c r="H20" s="148"/>
      <c r="I20" s="148"/>
      <c r="J20" s="148"/>
      <c r="K20" s="148"/>
      <c r="L20" s="148"/>
      <c r="M20" s="148"/>
    </row>
    <row r="21" spans="2:21" ht="15" customHeight="1" x14ac:dyDescent="0.2">
      <c r="B21" s="199" t="s">
        <v>555</v>
      </c>
      <c r="C21" s="199"/>
      <c r="D21" s="199"/>
      <c r="E21" s="199"/>
      <c r="F21" s="148"/>
      <c r="G21" s="148"/>
      <c r="H21" s="148"/>
      <c r="I21" s="148"/>
      <c r="J21" s="148"/>
      <c r="K21" s="148"/>
      <c r="L21" s="148"/>
      <c r="M21" s="148"/>
    </row>
    <row r="22" spans="2:21" ht="15" customHeight="1" x14ac:dyDescent="0.2">
      <c r="B22" s="199" t="s">
        <v>556</v>
      </c>
      <c r="C22" s="199"/>
      <c r="D22" s="199"/>
      <c r="E22" s="199"/>
      <c r="F22" s="148"/>
      <c r="G22" s="148"/>
      <c r="H22" s="148"/>
      <c r="I22" s="148"/>
      <c r="J22" s="148"/>
      <c r="K22" s="148"/>
      <c r="L22" s="148"/>
      <c r="M22" s="148"/>
    </row>
    <row r="23" spans="2:21" ht="15" customHeight="1" x14ac:dyDescent="0.2">
      <c r="B23" s="199" t="s">
        <v>557</v>
      </c>
      <c r="C23" s="199"/>
      <c r="D23" s="199"/>
      <c r="E23" s="199"/>
      <c r="F23" s="148"/>
      <c r="G23" s="148"/>
      <c r="H23" s="148"/>
      <c r="I23" s="148"/>
      <c r="J23" s="148"/>
      <c r="K23" s="148"/>
      <c r="L23" s="148"/>
      <c r="M23" s="148"/>
    </row>
    <row r="26" spans="2:21" ht="63.75" customHeight="1" x14ac:dyDescent="0.2">
      <c r="B26" s="201" t="s">
        <v>558</v>
      </c>
      <c r="C26" s="202"/>
      <c r="D26" s="202"/>
      <c r="E26" s="202"/>
      <c r="F26" s="202"/>
      <c r="G26" s="202"/>
      <c r="H26" s="24" t="s">
        <v>104</v>
      </c>
      <c r="I26" s="24" t="s">
        <v>105</v>
      </c>
      <c r="J26" s="24" t="s">
        <v>106</v>
      </c>
      <c r="K26" s="24" t="s">
        <v>107</v>
      </c>
      <c r="L26" s="200" t="s">
        <v>108</v>
      </c>
      <c r="M26" s="200"/>
    </row>
    <row r="27" spans="2:21" s="28" customFormat="1" ht="0.75" customHeight="1" x14ac:dyDescent="0.2">
      <c r="B27" s="25"/>
      <c r="C27" s="25"/>
      <c r="D27" s="25"/>
      <c r="E27" s="25"/>
      <c r="F27" s="25"/>
      <c r="G27" s="25"/>
      <c r="H27" s="26"/>
      <c r="I27" s="26"/>
      <c r="J27" s="26"/>
      <c r="K27" s="26"/>
      <c r="L27" s="27"/>
      <c r="M27" s="27"/>
      <c r="Q27" s="2"/>
      <c r="R27" s="2"/>
      <c r="S27" s="2"/>
      <c r="T27" s="2"/>
      <c r="U27" s="2"/>
    </row>
    <row r="28" spans="2:21" ht="15" customHeight="1" x14ac:dyDescent="0.2">
      <c r="B28" s="195" t="str">
        <f>IF(ISBLANK(F9),"",F9)</f>
        <v>Regione</v>
      </c>
      <c r="C28" s="196"/>
      <c r="D28" s="196"/>
      <c r="E28" s="196"/>
      <c r="F28" s="196"/>
      <c r="G28" s="197"/>
      <c r="H28" s="69" t="s">
        <v>1331</v>
      </c>
      <c r="I28" s="69" t="s">
        <v>1331</v>
      </c>
      <c r="J28" s="69"/>
      <c r="K28" s="69"/>
      <c r="L28" s="69" t="s">
        <v>1331</v>
      </c>
      <c r="Q28" s="2" t="b">
        <f>IF(H28="",FALSE,TRUE)</f>
        <v>1</v>
      </c>
      <c r="R28" s="2" t="b">
        <f>IF(I28="",FALSE,TRUE)</f>
        <v>1</v>
      </c>
      <c r="S28" s="2" t="b">
        <f>IF(J28="",FALSE,TRUE)</f>
        <v>0</v>
      </c>
      <c r="T28" s="2" t="b">
        <f>IF(K28="",FALSE,TRUE)</f>
        <v>0</v>
      </c>
      <c r="U28" s="2" t="b">
        <f>IF(L28="",FALSE,TRUE)</f>
        <v>1</v>
      </c>
    </row>
    <row r="29" spans="2:21" ht="15" customHeight="1" x14ac:dyDescent="0.2">
      <c r="B29" s="195" t="str">
        <f t="shared" ref="B29:B37" si="0">IF(ISBLANK(F10),"",F10)</f>
        <v>Ente locale</v>
      </c>
      <c r="C29" s="196"/>
      <c r="D29" s="196"/>
      <c r="E29" s="196"/>
      <c r="F29" s="196"/>
      <c r="G29" s="197"/>
      <c r="H29" s="69" t="s">
        <v>1331</v>
      </c>
      <c r="I29" s="69" t="s">
        <v>1331</v>
      </c>
      <c r="J29" s="69"/>
      <c r="K29" s="69"/>
      <c r="L29" s="69" t="s">
        <v>1331</v>
      </c>
      <c r="Q29" s="2" t="b">
        <f t="shared" ref="Q29:Q42" si="1">IF(H29="",FALSE,TRUE)</f>
        <v>1</v>
      </c>
      <c r="R29" s="2" t="b">
        <f t="shared" ref="R29:R42" si="2">IF(I29="",FALSE,TRUE)</f>
        <v>1</v>
      </c>
      <c r="S29" s="2" t="b">
        <f t="shared" ref="S29:S42" si="3">IF(J29="",FALSE,TRUE)</f>
        <v>0</v>
      </c>
      <c r="T29" s="2" t="b">
        <f t="shared" ref="T29:T42" si="4">IF(K29="",FALSE,TRUE)</f>
        <v>0</v>
      </c>
      <c r="U29" s="2" t="b">
        <f t="shared" ref="U29:U42" si="5">IF(L29="",FALSE,TRUE)</f>
        <v>1</v>
      </c>
    </row>
    <row r="30" spans="2:21" ht="24.95" customHeight="1" x14ac:dyDescent="0.2">
      <c r="B30" s="195" t="str">
        <f t="shared" si="0"/>
        <v>Soggetti aggregatori regionali per l’acquisto di beni e servizi (Legge 23 giugno 2014, n. 89)</v>
      </c>
      <c r="C30" s="196"/>
      <c r="D30" s="196"/>
      <c r="E30" s="196"/>
      <c r="F30" s="196"/>
      <c r="G30" s="197"/>
      <c r="H30" s="69" t="s">
        <v>1331</v>
      </c>
      <c r="I30" s="69" t="s">
        <v>1331</v>
      </c>
      <c r="J30" s="69"/>
      <c r="K30" s="69"/>
      <c r="L30" s="69" t="s">
        <v>1331</v>
      </c>
      <c r="Q30" s="2" t="b">
        <f t="shared" si="1"/>
        <v>1</v>
      </c>
      <c r="R30" s="2" t="b">
        <f t="shared" si="2"/>
        <v>1</v>
      </c>
      <c r="S30" s="2" t="b">
        <f t="shared" si="3"/>
        <v>0</v>
      </c>
      <c r="T30" s="2" t="b">
        <f t="shared" si="4"/>
        <v>0</v>
      </c>
      <c r="U30" s="2" t="b">
        <f t="shared" si="5"/>
        <v>1</v>
      </c>
    </row>
    <row r="31" spans="2:21" ht="15" customHeight="1" x14ac:dyDescent="0.2">
      <c r="B31" s="195" t="str">
        <f t="shared" si="0"/>
        <v>AgID</v>
      </c>
      <c r="C31" s="196"/>
      <c r="D31" s="196"/>
      <c r="E31" s="196"/>
      <c r="F31" s="196"/>
      <c r="G31" s="197"/>
      <c r="H31" s="69" t="s">
        <v>1331</v>
      </c>
      <c r="I31" s="69" t="s">
        <v>1331</v>
      </c>
      <c r="J31" s="69"/>
      <c r="K31" s="69"/>
      <c r="L31" s="69" t="s">
        <v>1331</v>
      </c>
      <c r="Q31" s="2" t="b">
        <f t="shared" si="1"/>
        <v>1</v>
      </c>
      <c r="R31" s="2" t="b">
        <f t="shared" si="2"/>
        <v>1</v>
      </c>
      <c r="S31" s="2" t="b">
        <f t="shared" si="3"/>
        <v>0</v>
      </c>
      <c r="T31" s="2" t="b">
        <f t="shared" si="4"/>
        <v>0</v>
      </c>
      <c r="U31" s="2" t="b">
        <f t="shared" si="5"/>
        <v>1</v>
      </c>
    </row>
    <row r="32" spans="2:21" ht="15" customHeight="1" x14ac:dyDescent="0.2">
      <c r="B32" s="195" t="str">
        <f t="shared" si="0"/>
        <v>Panel di Amministrazioni servite – campione rappresentativo</v>
      </c>
      <c r="C32" s="196"/>
      <c r="D32" s="196"/>
      <c r="E32" s="196"/>
      <c r="F32" s="196"/>
      <c r="G32" s="197"/>
      <c r="H32" s="69" t="s">
        <v>1331</v>
      </c>
      <c r="I32" s="69" t="s">
        <v>1331</v>
      </c>
      <c r="J32" s="69"/>
      <c r="K32" s="69"/>
      <c r="L32" s="69" t="s">
        <v>1331</v>
      </c>
      <c r="Q32" s="2" t="b">
        <f t="shared" si="1"/>
        <v>1</v>
      </c>
      <c r="R32" s="2" t="b">
        <f t="shared" si="2"/>
        <v>1</v>
      </c>
      <c r="S32" s="2" t="b">
        <f t="shared" si="3"/>
        <v>0</v>
      </c>
      <c r="T32" s="2" t="b">
        <f t="shared" si="4"/>
        <v>0</v>
      </c>
      <c r="U32" s="2" t="b">
        <f t="shared" si="5"/>
        <v>1</v>
      </c>
    </row>
    <row r="33" spans="2:21" ht="15" customHeight="1" x14ac:dyDescent="0.2">
      <c r="B33" s="195" t="str">
        <f t="shared" si="0"/>
        <v/>
      </c>
      <c r="C33" s="196"/>
      <c r="D33" s="196"/>
      <c r="E33" s="196"/>
      <c r="F33" s="196"/>
      <c r="G33" s="197"/>
      <c r="H33" s="69"/>
      <c r="I33" s="69"/>
      <c r="J33" s="69"/>
      <c r="K33" s="69"/>
      <c r="L33" s="69"/>
      <c r="Q33" s="2" t="b">
        <f t="shared" si="1"/>
        <v>0</v>
      </c>
      <c r="R33" s="2" t="b">
        <f t="shared" si="2"/>
        <v>0</v>
      </c>
      <c r="S33" s="2" t="b">
        <f t="shared" si="3"/>
        <v>0</v>
      </c>
      <c r="T33" s="2" t="b">
        <f t="shared" si="4"/>
        <v>0</v>
      </c>
      <c r="U33" s="2" t="b">
        <f t="shared" si="5"/>
        <v>0</v>
      </c>
    </row>
    <row r="34" spans="2:21" ht="15" customHeight="1" x14ac:dyDescent="0.2">
      <c r="B34" s="195" t="str">
        <f t="shared" si="0"/>
        <v/>
      </c>
      <c r="C34" s="196"/>
      <c r="D34" s="196"/>
      <c r="E34" s="196"/>
      <c r="F34" s="196"/>
      <c r="G34" s="197"/>
      <c r="H34" s="69"/>
      <c r="I34" s="69"/>
      <c r="J34" s="69"/>
      <c r="K34" s="69"/>
      <c r="L34" s="69"/>
      <c r="Q34" s="2" t="b">
        <f t="shared" si="1"/>
        <v>0</v>
      </c>
      <c r="R34" s="2" t="b">
        <f t="shared" si="2"/>
        <v>0</v>
      </c>
      <c r="S34" s="2" t="b">
        <f t="shared" si="3"/>
        <v>0</v>
      </c>
      <c r="T34" s="2" t="b">
        <f t="shared" si="4"/>
        <v>0</v>
      </c>
      <c r="U34" s="2" t="b">
        <f t="shared" si="5"/>
        <v>0</v>
      </c>
    </row>
    <row r="35" spans="2:21" ht="15" customHeight="1" x14ac:dyDescent="0.2">
      <c r="B35" s="195" t="str">
        <f t="shared" si="0"/>
        <v/>
      </c>
      <c r="C35" s="196"/>
      <c r="D35" s="196"/>
      <c r="E35" s="196"/>
      <c r="F35" s="196"/>
      <c r="G35" s="197"/>
      <c r="H35" s="69"/>
      <c r="I35" s="69"/>
      <c r="J35" s="69"/>
      <c r="K35" s="69"/>
      <c r="L35" s="69"/>
      <c r="Q35" s="2" t="b">
        <f t="shared" si="1"/>
        <v>0</v>
      </c>
      <c r="R35" s="2" t="b">
        <f t="shared" si="2"/>
        <v>0</v>
      </c>
      <c r="S35" s="2" t="b">
        <f t="shared" si="3"/>
        <v>0</v>
      </c>
      <c r="T35" s="2" t="b">
        <f t="shared" si="4"/>
        <v>0</v>
      </c>
      <c r="U35" s="2" t="b">
        <f t="shared" si="5"/>
        <v>0</v>
      </c>
    </row>
    <row r="36" spans="2:21" ht="15" customHeight="1" x14ac:dyDescent="0.2">
      <c r="B36" s="195" t="str">
        <f t="shared" si="0"/>
        <v/>
      </c>
      <c r="C36" s="196"/>
      <c r="D36" s="196"/>
      <c r="E36" s="196"/>
      <c r="F36" s="196"/>
      <c r="G36" s="197"/>
      <c r="H36" s="69"/>
      <c r="I36" s="69"/>
      <c r="J36" s="69"/>
      <c r="K36" s="69"/>
      <c r="L36" s="69"/>
      <c r="Q36" s="2" t="b">
        <f t="shared" si="1"/>
        <v>0</v>
      </c>
      <c r="R36" s="2" t="b">
        <f t="shared" si="2"/>
        <v>0</v>
      </c>
      <c r="S36" s="2" t="b">
        <f t="shared" si="3"/>
        <v>0</v>
      </c>
      <c r="T36" s="2" t="b">
        <f t="shared" si="4"/>
        <v>0</v>
      </c>
      <c r="U36" s="2" t="b">
        <f t="shared" si="5"/>
        <v>0</v>
      </c>
    </row>
    <row r="37" spans="2:21" ht="15" customHeight="1" x14ac:dyDescent="0.2">
      <c r="B37" s="195" t="str">
        <f t="shared" si="0"/>
        <v/>
      </c>
      <c r="C37" s="196"/>
      <c r="D37" s="196"/>
      <c r="E37" s="196"/>
      <c r="F37" s="196"/>
      <c r="G37" s="197"/>
      <c r="H37" s="69"/>
      <c r="I37" s="69"/>
      <c r="J37" s="69"/>
      <c r="K37" s="69"/>
      <c r="L37" s="69"/>
      <c r="Q37" s="2" t="b">
        <f t="shared" si="1"/>
        <v>0</v>
      </c>
      <c r="R37" s="2" t="b">
        <f t="shared" si="2"/>
        <v>0</v>
      </c>
      <c r="S37" s="2" t="b">
        <f t="shared" si="3"/>
        <v>0</v>
      </c>
      <c r="T37" s="2" t="b">
        <f t="shared" si="4"/>
        <v>0</v>
      </c>
      <c r="U37" s="2" t="b">
        <f t="shared" si="5"/>
        <v>0</v>
      </c>
    </row>
    <row r="38" spans="2:21" ht="15" customHeight="1" x14ac:dyDescent="0.2">
      <c r="B38" s="195" t="str">
        <f>IF(ISBLANK(F19),"",F19)</f>
        <v/>
      </c>
      <c r="C38" s="196"/>
      <c r="D38" s="196"/>
      <c r="E38" s="196"/>
      <c r="F38" s="196"/>
      <c r="G38" s="197"/>
      <c r="H38" s="69"/>
      <c r="I38" s="69"/>
      <c r="J38" s="69"/>
      <c r="K38" s="69"/>
      <c r="L38" s="69"/>
      <c r="Q38" s="2" t="b">
        <f t="shared" si="1"/>
        <v>0</v>
      </c>
      <c r="R38" s="2" t="b">
        <f t="shared" si="2"/>
        <v>0</v>
      </c>
      <c r="S38" s="2" t="b">
        <f t="shared" si="3"/>
        <v>0</v>
      </c>
      <c r="T38" s="2" t="b">
        <f t="shared" si="4"/>
        <v>0</v>
      </c>
      <c r="U38" s="2" t="b">
        <f t="shared" si="5"/>
        <v>0</v>
      </c>
    </row>
    <row r="39" spans="2:21" ht="15" customHeight="1" x14ac:dyDescent="0.2">
      <c r="B39" s="195" t="str">
        <f>IF(ISBLANK(F20),"",F20)</f>
        <v/>
      </c>
      <c r="C39" s="196"/>
      <c r="D39" s="196"/>
      <c r="E39" s="196"/>
      <c r="F39" s="196"/>
      <c r="G39" s="197"/>
      <c r="H39" s="69"/>
      <c r="I39" s="69"/>
      <c r="J39" s="69"/>
      <c r="K39" s="69"/>
      <c r="L39" s="69"/>
      <c r="Q39" s="2" t="b">
        <f t="shared" si="1"/>
        <v>0</v>
      </c>
      <c r="R39" s="2" t="b">
        <f t="shared" si="2"/>
        <v>0</v>
      </c>
      <c r="S39" s="2" t="b">
        <f t="shared" si="3"/>
        <v>0</v>
      </c>
      <c r="T39" s="2" t="b">
        <f t="shared" si="4"/>
        <v>0</v>
      </c>
      <c r="U39" s="2" t="b">
        <f t="shared" si="5"/>
        <v>0</v>
      </c>
    </row>
    <row r="40" spans="2:21" ht="15" customHeight="1" x14ac:dyDescent="0.2">
      <c r="B40" s="195" t="str">
        <f>IF(ISBLANK(F21),"",F21)</f>
        <v/>
      </c>
      <c r="C40" s="196"/>
      <c r="D40" s="196"/>
      <c r="E40" s="196"/>
      <c r="F40" s="196"/>
      <c r="G40" s="197"/>
      <c r="H40" s="69"/>
      <c r="I40" s="69"/>
      <c r="J40" s="69"/>
      <c r="K40" s="69"/>
      <c r="L40" s="69"/>
      <c r="Q40" s="2" t="b">
        <f t="shared" si="1"/>
        <v>0</v>
      </c>
      <c r="R40" s="2" t="b">
        <f t="shared" si="2"/>
        <v>0</v>
      </c>
      <c r="S40" s="2" t="b">
        <f t="shared" si="3"/>
        <v>0</v>
      </c>
      <c r="T40" s="2" t="b">
        <f t="shared" si="4"/>
        <v>0</v>
      </c>
      <c r="U40" s="2" t="b">
        <f t="shared" si="5"/>
        <v>0</v>
      </c>
    </row>
    <row r="41" spans="2:21" ht="15" customHeight="1" x14ac:dyDescent="0.2">
      <c r="B41" s="195" t="str">
        <f>IF(ISBLANK(F22),"",F22)</f>
        <v/>
      </c>
      <c r="C41" s="196"/>
      <c r="D41" s="196"/>
      <c r="E41" s="196"/>
      <c r="F41" s="196"/>
      <c r="G41" s="197"/>
      <c r="H41" s="69"/>
      <c r="I41" s="69"/>
      <c r="J41" s="69"/>
      <c r="K41" s="69"/>
      <c r="L41" s="69"/>
      <c r="Q41" s="2" t="b">
        <f t="shared" si="1"/>
        <v>0</v>
      </c>
      <c r="R41" s="2" t="b">
        <f t="shared" si="2"/>
        <v>0</v>
      </c>
      <c r="S41" s="2" t="b">
        <f t="shared" si="3"/>
        <v>0</v>
      </c>
      <c r="T41" s="2" t="b">
        <f t="shared" si="4"/>
        <v>0</v>
      </c>
      <c r="U41" s="2" t="b">
        <f t="shared" si="5"/>
        <v>0</v>
      </c>
    </row>
    <row r="42" spans="2:21" ht="15" customHeight="1" x14ac:dyDescent="0.2">
      <c r="B42" s="195" t="str">
        <f>IF(ISBLANK(F23),"",F23)</f>
        <v/>
      </c>
      <c r="C42" s="196"/>
      <c r="D42" s="196"/>
      <c r="E42" s="196"/>
      <c r="F42" s="196"/>
      <c r="G42" s="197"/>
      <c r="H42" s="69"/>
      <c r="I42" s="69"/>
      <c r="J42" s="69"/>
      <c r="K42" s="69"/>
      <c r="L42" s="69"/>
      <c r="Q42" s="2" t="b">
        <f t="shared" si="1"/>
        <v>0</v>
      </c>
      <c r="R42" s="2" t="b">
        <f t="shared" si="2"/>
        <v>0</v>
      </c>
      <c r="S42" s="2" t="b">
        <f t="shared" si="3"/>
        <v>0</v>
      </c>
      <c r="T42" s="2" t="b">
        <f t="shared" si="4"/>
        <v>0</v>
      </c>
      <c r="U42" s="2" t="b">
        <f t="shared" si="5"/>
        <v>0</v>
      </c>
    </row>
    <row r="44" spans="2:21" ht="30" customHeight="1" x14ac:dyDescent="0.2">
      <c r="B44" s="181" t="s">
        <v>559</v>
      </c>
      <c r="C44" s="181"/>
      <c r="D44" s="181"/>
      <c r="E44" s="181"/>
      <c r="F44" s="181"/>
      <c r="G44" s="181"/>
      <c r="H44" s="181"/>
      <c r="I44" s="181"/>
      <c r="J44" s="181"/>
      <c r="K44" s="181"/>
      <c r="L44" s="181"/>
      <c r="M44" s="181"/>
    </row>
    <row r="47" spans="2:21" ht="15" customHeight="1" x14ac:dyDescent="0.2">
      <c r="B47" s="188" t="s">
        <v>560</v>
      </c>
      <c r="C47" s="188"/>
      <c r="D47" s="188"/>
      <c r="E47" s="188"/>
      <c r="F47" s="188"/>
      <c r="G47" s="188"/>
      <c r="H47" s="188"/>
      <c r="I47" s="188"/>
      <c r="J47" s="188"/>
      <c r="K47" s="188"/>
      <c r="L47" s="188"/>
      <c r="M47" s="188"/>
    </row>
    <row r="48" spans="2:21" ht="45" customHeight="1" x14ac:dyDescent="0.2">
      <c r="B48" s="198" t="str">
        <f>IF(ISBLANK(F9),"",F9)</f>
        <v>Regione</v>
      </c>
      <c r="C48" s="198"/>
      <c r="D48" s="198"/>
      <c r="E48" s="198"/>
      <c r="F48" s="148" t="s">
        <v>1487</v>
      </c>
      <c r="G48" s="148"/>
      <c r="H48" s="148"/>
      <c r="I48" s="148"/>
      <c r="J48" s="148"/>
      <c r="K48" s="148"/>
      <c r="L48" s="148"/>
      <c r="M48" s="148"/>
    </row>
    <row r="49" spans="2:13" ht="45" customHeight="1" x14ac:dyDescent="0.2">
      <c r="B49" s="198" t="str">
        <f t="shared" ref="B49:B57" si="6">IF(ISBLANK(F10),"",F10)</f>
        <v>Ente locale</v>
      </c>
      <c r="C49" s="198"/>
      <c r="D49" s="198"/>
      <c r="E49" s="198"/>
      <c r="F49" s="148" t="s">
        <v>1488</v>
      </c>
      <c r="G49" s="148"/>
      <c r="H49" s="148"/>
      <c r="I49" s="148"/>
      <c r="J49" s="148"/>
      <c r="K49" s="148"/>
      <c r="L49" s="148"/>
      <c r="M49" s="148"/>
    </row>
    <row r="50" spans="2:13" ht="45" customHeight="1" x14ac:dyDescent="0.2">
      <c r="B50" s="198" t="str">
        <f t="shared" si="6"/>
        <v>Soggetti aggregatori regionali per l’acquisto di beni e servizi (Legge 23 giugno 2014, n. 89)</v>
      </c>
      <c r="C50" s="198"/>
      <c r="D50" s="198"/>
      <c r="E50" s="198"/>
      <c r="F50" s="148" t="s">
        <v>1489</v>
      </c>
      <c r="G50" s="148"/>
      <c r="H50" s="148"/>
      <c r="I50" s="148"/>
      <c r="J50" s="148"/>
      <c r="K50" s="148"/>
      <c r="L50" s="148"/>
      <c r="M50" s="148"/>
    </row>
    <row r="51" spans="2:13" ht="45" customHeight="1" x14ac:dyDescent="0.2">
      <c r="B51" s="198" t="str">
        <f t="shared" si="6"/>
        <v>AgID</v>
      </c>
      <c r="C51" s="198"/>
      <c r="D51" s="198"/>
      <c r="E51" s="198"/>
      <c r="F51" s="148" t="s">
        <v>1490</v>
      </c>
      <c r="G51" s="148"/>
      <c r="H51" s="148"/>
      <c r="I51" s="148"/>
      <c r="J51" s="148"/>
      <c r="K51" s="148"/>
      <c r="L51" s="148"/>
      <c r="M51" s="148"/>
    </row>
    <row r="52" spans="2:13" ht="45" customHeight="1" x14ac:dyDescent="0.2">
      <c r="B52" s="198" t="str">
        <f t="shared" si="6"/>
        <v>Panel di Amministrazioni servite – campione rappresentativo</v>
      </c>
      <c r="C52" s="198"/>
      <c r="D52" s="198"/>
      <c r="E52" s="198"/>
      <c r="F52" s="148" t="s">
        <v>1491</v>
      </c>
      <c r="G52" s="148"/>
      <c r="H52" s="148"/>
      <c r="I52" s="148"/>
      <c r="J52" s="148"/>
      <c r="K52" s="148"/>
      <c r="L52" s="148"/>
      <c r="M52" s="148"/>
    </row>
    <row r="53" spans="2:13" ht="45" customHeight="1" x14ac:dyDescent="0.2">
      <c r="B53" s="198" t="str">
        <f t="shared" si="6"/>
        <v/>
      </c>
      <c r="C53" s="198"/>
      <c r="D53" s="198"/>
      <c r="E53" s="198"/>
      <c r="F53" s="148"/>
      <c r="G53" s="148"/>
      <c r="H53" s="148"/>
      <c r="I53" s="148"/>
      <c r="J53" s="148"/>
      <c r="K53" s="148"/>
      <c r="L53" s="148"/>
      <c r="M53" s="148"/>
    </row>
    <row r="54" spans="2:13" ht="45" customHeight="1" x14ac:dyDescent="0.2">
      <c r="B54" s="198" t="str">
        <f t="shared" si="6"/>
        <v/>
      </c>
      <c r="C54" s="198"/>
      <c r="D54" s="198"/>
      <c r="E54" s="198"/>
      <c r="F54" s="148"/>
      <c r="G54" s="148"/>
      <c r="H54" s="148"/>
      <c r="I54" s="148"/>
      <c r="J54" s="148"/>
      <c r="K54" s="148"/>
      <c r="L54" s="148"/>
      <c r="M54" s="148"/>
    </row>
    <row r="55" spans="2:13" ht="45" customHeight="1" x14ac:dyDescent="0.2">
      <c r="B55" s="198" t="str">
        <f t="shared" si="6"/>
        <v/>
      </c>
      <c r="C55" s="198"/>
      <c r="D55" s="198"/>
      <c r="E55" s="198"/>
      <c r="F55" s="148"/>
      <c r="G55" s="148"/>
      <c r="H55" s="148"/>
      <c r="I55" s="148"/>
      <c r="J55" s="148"/>
      <c r="K55" s="148"/>
      <c r="L55" s="148"/>
      <c r="M55" s="148"/>
    </row>
    <row r="56" spans="2:13" ht="45" customHeight="1" x14ac:dyDescent="0.2">
      <c r="B56" s="198" t="str">
        <f t="shared" si="6"/>
        <v/>
      </c>
      <c r="C56" s="198"/>
      <c r="D56" s="198"/>
      <c r="E56" s="198"/>
      <c r="F56" s="148"/>
      <c r="G56" s="148"/>
      <c r="H56" s="148"/>
      <c r="I56" s="148"/>
      <c r="J56" s="148"/>
      <c r="K56" s="148"/>
      <c r="L56" s="148"/>
      <c r="M56" s="148"/>
    </row>
    <row r="57" spans="2:13" ht="45" customHeight="1" x14ac:dyDescent="0.2">
      <c r="B57" s="198" t="str">
        <f t="shared" si="6"/>
        <v/>
      </c>
      <c r="C57" s="198"/>
      <c r="D57" s="198"/>
      <c r="E57" s="198"/>
      <c r="F57" s="148"/>
      <c r="G57" s="148"/>
      <c r="H57" s="148"/>
      <c r="I57" s="148"/>
      <c r="J57" s="148"/>
      <c r="K57" s="148"/>
      <c r="L57" s="148"/>
      <c r="M57" s="148"/>
    </row>
    <row r="58" spans="2:13" ht="45" customHeight="1" x14ac:dyDescent="0.2">
      <c r="B58" s="198" t="str">
        <f>IF(ISBLANK(F19),"",F19)</f>
        <v/>
      </c>
      <c r="C58" s="198"/>
      <c r="D58" s="198"/>
      <c r="E58" s="198"/>
      <c r="F58" s="148"/>
      <c r="G58" s="148"/>
      <c r="H58" s="148"/>
      <c r="I58" s="148"/>
      <c r="J58" s="148"/>
      <c r="K58" s="148"/>
      <c r="L58" s="148"/>
      <c r="M58" s="148"/>
    </row>
    <row r="59" spans="2:13" ht="45" customHeight="1" x14ac:dyDescent="0.2">
      <c r="B59" s="198" t="str">
        <f>IF(ISBLANK(F20),"",F20)</f>
        <v/>
      </c>
      <c r="C59" s="198"/>
      <c r="D59" s="198"/>
      <c r="E59" s="198"/>
      <c r="F59" s="148"/>
      <c r="G59" s="148"/>
      <c r="H59" s="148"/>
      <c r="I59" s="148"/>
      <c r="J59" s="148"/>
      <c r="K59" s="148"/>
      <c r="L59" s="148"/>
      <c r="M59" s="148"/>
    </row>
    <row r="60" spans="2:13" ht="45" customHeight="1" x14ac:dyDescent="0.2">
      <c r="B60" s="198" t="str">
        <f>IF(ISBLANK(F21),"",F21)</f>
        <v/>
      </c>
      <c r="C60" s="198"/>
      <c r="D60" s="198"/>
      <c r="E60" s="198"/>
      <c r="F60" s="148"/>
      <c r="G60" s="148"/>
      <c r="H60" s="148"/>
      <c r="I60" s="148"/>
      <c r="J60" s="148"/>
      <c r="K60" s="148"/>
      <c r="L60" s="148"/>
      <c r="M60" s="148"/>
    </row>
    <row r="61" spans="2:13" ht="45" customHeight="1" x14ac:dyDescent="0.2">
      <c r="B61" s="198" t="str">
        <f>IF(ISBLANK(F22),"",F22)</f>
        <v/>
      </c>
      <c r="C61" s="198"/>
      <c r="D61" s="198"/>
      <c r="E61" s="198"/>
      <c r="F61" s="148"/>
      <c r="G61" s="148"/>
      <c r="H61" s="148"/>
      <c r="I61" s="148"/>
      <c r="J61" s="148"/>
      <c r="K61" s="148"/>
      <c r="L61" s="148"/>
      <c r="M61" s="148"/>
    </row>
    <row r="62" spans="2:13" ht="45" customHeight="1" x14ac:dyDescent="0.2">
      <c r="B62" s="198" t="str">
        <f>IF(ISBLANK(F23),"",F23)</f>
        <v/>
      </c>
      <c r="C62" s="198"/>
      <c r="D62" s="198"/>
      <c r="E62" s="198"/>
      <c r="F62" s="148"/>
      <c r="G62" s="148"/>
      <c r="H62" s="148"/>
      <c r="I62" s="148"/>
      <c r="J62" s="148"/>
      <c r="K62" s="148"/>
      <c r="L62" s="148"/>
      <c r="M62" s="148"/>
    </row>
    <row r="64" spans="2:13" ht="30" customHeight="1" x14ac:dyDescent="0.2">
      <c r="B64" s="181" t="s">
        <v>1253</v>
      </c>
      <c r="C64" s="181"/>
      <c r="D64" s="181"/>
      <c r="E64" s="181"/>
      <c r="F64" s="181"/>
      <c r="G64" s="181"/>
      <c r="H64" s="181"/>
      <c r="I64" s="181"/>
      <c r="J64" s="181"/>
      <c r="K64" s="181"/>
      <c r="L64" s="181"/>
      <c r="M64" s="181"/>
    </row>
    <row r="67" spans="2:13" ht="15" customHeight="1" x14ac:dyDescent="0.2">
      <c r="B67" s="82" t="s">
        <v>540</v>
      </c>
      <c r="C67" s="83"/>
      <c r="D67" s="83"/>
      <c r="E67" s="83"/>
      <c r="F67" s="83"/>
      <c r="G67" s="83"/>
      <c r="H67" s="83"/>
      <c r="I67" s="83"/>
      <c r="J67" s="83"/>
      <c r="K67" s="83"/>
      <c r="L67" s="83"/>
      <c r="M67" s="84"/>
    </row>
    <row r="68" spans="2:13" ht="112.5" customHeight="1" x14ac:dyDescent="0.2">
      <c r="B68" s="132"/>
      <c r="C68" s="133"/>
      <c r="D68" s="133"/>
      <c r="E68" s="133"/>
      <c r="F68" s="133"/>
      <c r="G68" s="133"/>
      <c r="H68" s="133"/>
      <c r="I68" s="133"/>
      <c r="J68" s="133"/>
      <c r="K68" s="133"/>
      <c r="L68" s="133"/>
      <c r="M68" s="134"/>
    </row>
    <row r="70" spans="2:13" ht="15" customHeight="1" x14ac:dyDescent="0.2">
      <c r="B70" s="9" t="s">
        <v>295</v>
      </c>
      <c r="C70" s="10"/>
      <c r="D70" s="10"/>
      <c r="E70" s="10"/>
      <c r="F70" s="10"/>
      <c r="G70" s="10"/>
      <c r="H70" s="10"/>
      <c r="I70" s="10"/>
      <c r="J70" s="10"/>
      <c r="K70" s="10"/>
      <c r="L70" s="10"/>
      <c r="M70" s="11"/>
    </row>
    <row r="73" spans="2:13" ht="15" customHeight="1" x14ac:dyDescent="0.2">
      <c r="B73" s="82" t="s">
        <v>541</v>
      </c>
      <c r="C73" s="83"/>
      <c r="D73" s="83"/>
      <c r="E73" s="83"/>
      <c r="F73" s="83"/>
      <c r="G73" s="83"/>
      <c r="H73" s="83"/>
      <c r="I73" s="83"/>
      <c r="J73" s="83"/>
      <c r="K73" s="83"/>
      <c r="L73" s="83"/>
      <c r="M73" s="84"/>
    </row>
    <row r="74" spans="2:13" ht="112.5" customHeight="1" x14ac:dyDescent="0.2">
      <c r="B74" s="132"/>
      <c r="C74" s="133"/>
      <c r="D74" s="133"/>
      <c r="E74" s="133"/>
      <c r="F74" s="133"/>
      <c r="G74" s="133"/>
      <c r="H74" s="133"/>
      <c r="I74" s="133"/>
      <c r="J74" s="133"/>
      <c r="K74" s="133"/>
      <c r="L74" s="133"/>
      <c r="M74" s="134"/>
    </row>
  </sheetData>
  <sheetProtection algorithmName="SHA-1" hashValue="sntSHHnSb/1yrODV6wiI53+UyjI=" saltValue="ZPRikS6HXOZjAMuYO9E4/Q==" spinCount="100000" sheet="1" objects="1" scenarios="1"/>
  <mergeCells count="87">
    <mergeCell ref="B73:M73"/>
    <mergeCell ref="B74:M74"/>
    <mergeCell ref="B56:E56"/>
    <mergeCell ref="F56:M56"/>
    <mergeCell ref="B57:E57"/>
    <mergeCell ref="F57:M57"/>
    <mergeCell ref="B67:M67"/>
    <mergeCell ref="B68:M68"/>
    <mergeCell ref="B59:E59"/>
    <mergeCell ref="F59:M59"/>
    <mergeCell ref="B60:E60"/>
    <mergeCell ref="F60:M60"/>
    <mergeCell ref="B61:E61"/>
    <mergeCell ref="F61:M61"/>
    <mergeCell ref="B64:M64"/>
    <mergeCell ref="B62:E62"/>
    <mergeCell ref="F62:M62"/>
    <mergeCell ref="F52:M52"/>
    <mergeCell ref="B53:E53"/>
    <mergeCell ref="F53:M53"/>
    <mergeCell ref="B54:E54"/>
    <mergeCell ref="F54:M54"/>
    <mergeCell ref="B55:E55"/>
    <mergeCell ref="F55:M55"/>
    <mergeCell ref="B22:E22"/>
    <mergeCell ref="F22:M22"/>
    <mergeCell ref="B23:E23"/>
    <mergeCell ref="B37:G37"/>
    <mergeCell ref="B26:G26"/>
    <mergeCell ref="B28:G28"/>
    <mergeCell ref="B29:G29"/>
    <mergeCell ref="B30:G30"/>
    <mergeCell ref="B31:G31"/>
    <mergeCell ref="B32:G32"/>
    <mergeCell ref="B33:G33"/>
    <mergeCell ref="B34:G34"/>
    <mergeCell ref="B35:G35"/>
    <mergeCell ref="B36:G36"/>
    <mergeCell ref="F23:M23"/>
    <mergeCell ref="F14:M14"/>
    <mergeCell ref="B15:E15"/>
    <mergeCell ref="F15:M15"/>
    <mergeCell ref="L26:M26"/>
    <mergeCell ref="B16:E16"/>
    <mergeCell ref="F16:M16"/>
    <mergeCell ref="B17:E17"/>
    <mergeCell ref="F17:M17"/>
    <mergeCell ref="B18:E18"/>
    <mergeCell ref="F18:M18"/>
    <mergeCell ref="B19:E19"/>
    <mergeCell ref="F19:M19"/>
    <mergeCell ref="B20:E20"/>
    <mergeCell ref="F20:M20"/>
    <mergeCell ref="B21:E21"/>
    <mergeCell ref="F21:M21"/>
    <mergeCell ref="B38:G38"/>
    <mergeCell ref="B39:G39"/>
    <mergeCell ref="B4:M4"/>
    <mergeCell ref="B5:M5"/>
    <mergeCell ref="B8:M8"/>
    <mergeCell ref="B9:E9"/>
    <mergeCell ref="F9:M9"/>
    <mergeCell ref="B10:E10"/>
    <mergeCell ref="F10:M10"/>
    <mergeCell ref="B11:E11"/>
    <mergeCell ref="F11:M11"/>
    <mergeCell ref="B12:E12"/>
    <mergeCell ref="F12:M12"/>
    <mergeCell ref="B13:E13"/>
    <mergeCell ref="F13:M13"/>
    <mergeCell ref="B14:E14"/>
    <mergeCell ref="B40:G40"/>
    <mergeCell ref="B41:G41"/>
    <mergeCell ref="B42:G42"/>
    <mergeCell ref="B58:E58"/>
    <mergeCell ref="F58:M58"/>
    <mergeCell ref="B44:M44"/>
    <mergeCell ref="B47:M47"/>
    <mergeCell ref="B48:E48"/>
    <mergeCell ref="F48:M48"/>
    <mergeCell ref="B49:E49"/>
    <mergeCell ref="F49:M49"/>
    <mergeCell ref="B50:E50"/>
    <mergeCell ref="F50:M50"/>
    <mergeCell ref="B51:E51"/>
    <mergeCell ref="F51:M51"/>
    <mergeCell ref="B52:E52"/>
  </mergeCells>
  <dataValidations count="1">
    <dataValidation type="list" allowBlank="1" showInputMessage="1" showErrorMessage="1" errorTitle="Errore" error="Una X è l'unico valore accettato" sqref="H28:L42">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1"/>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1310</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8401"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8401"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1C6CAE48-C5A7-41E3-8701-7354B07BCA79}">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8C786EE9-1B81-41D8-AE27-74A311FC412B}">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2"/>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1311</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59425"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59425"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F1F79BD4-FE45-477B-B9C2-C88C5AA6F04A}">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19E56A1A-AF50-4D7A-80CE-B7E979C3FE4C}">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3"/>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1312</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60449"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60449"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ACA0F3F5-A863-45D3-B356-4ABB68744712}">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E5293F29-7160-477B-9B8A-5895817E13B9}">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4"/>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1313</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type="list" allowBlank="1" showInputMessage="1" showErrorMessage="1" errorTitle="Errore" error="Una X è l'unico valore accettato" sqref="M27:M37 M45:M69 M255:M279 M146:M165">
      <formula1>"X"</formula1>
    </dataValidation>
    <dataValidation operator="lessThanOrEqual" allowBlank="1" showInputMessage="1" showErrorMessage="1" errorTitle="Superato limite caratteri" error="Massimo 60 caratteri" sqref="B15:M15 B21:M21 B9:M9 B41:M41 B114:M114"/>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61473"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61473"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553A406C-D62B-4293-A530-69D0BD33BAE9}">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57EF32E7-0205-45AF-B81F-283AB4DC8513}">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s>
    </ext>
  </extLs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5"/>
  <dimension ref="B1:T292"/>
  <sheetViews>
    <sheetView showGridLines="0" zoomScaleNormal="100" workbookViewId="0"/>
  </sheetViews>
  <sheetFormatPr defaultColWidth="9.140625" defaultRowHeight="15" customHeight="1" x14ac:dyDescent="0.2"/>
  <cols>
    <col min="1" max="1" width="1.42578125" style="2" customWidth="1"/>
    <col min="2" max="13" width="8.140625" style="2" customWidth="1"/>
    <col min="14" max="14" width="9.140625" style="2" customWidth="1"/>
    <col min="15" max="16" width="9.140625" style="2" hidden="1" customWidth="1"/>
    <col min="17" max="18" width="9.140625" style="12" hidden="1" customWidth="1"/>
    <col min="19" max="20" width="9.140625" style="2" hidden="1" customWidth="1"/>
    <col min="21" max="22" width="9.140625" style="2" customWidth="1"/>
    <col min="23" max="16384" width="9.140625" style="2"/>
  </cols>
  <sheetData>
    <row r="1" spans="2:18" ht="7.5" customHeight="1" x14ac:dyDescent="0.2"/>
    <row r="2" spans="2:18" ht="15" customHeight="1" x14ac:dyDescent="0.2">
      <c r="G2" s="3" t="s">
        <v>13</v>
      </c>
      <c r="I2" s="14"/>
      <c r="M2" s="15"/>
    </row>
    <row r="4" spans="2:18" ht="15" customHeight="1" x14ac:dyDescent="0.2">
      <c r="B4" s="110" t="s">
        <v>1314</v>
      </c>
      <c r="C4" s="111"/>
      <c r="D4" s="111"/>
      <c r="E4" s="111"/>
      <c r="F4" s="111"/>
      <c r="G4" s="111"/>
      <c r="H4" s="111"/>
      <c r="I4" s="111"/>
      <c r="J4" s="111"/>
      <c r="K4" s="111"/>
      <c r="L4" s="111"/>
      <c r="M4" s="112"/>
    </row>
    <row r="5" spans="2:18" ht="225" customHeight="1" x14ac:dyDescent="0.2">
      <c r="B5" s="237" t="s">
        <v>1256</v>
      </c>
      <c r="C5" s="238"/>
      <c r="D5" s="238"/>
      <c r="E5" s="238"/>
      <c r="F5" s="238"/>
      <c r="G5" s="238"/>
      <c r="H5" s="238"/>
      <c r="I5" s="238"/>
      <c r="J5" s="238"/>
      <c r="K5" s="238"/>
      <c r="L5" s="238"/>
      <c r="M5" s="239"/>
    </row>
    <row r="8" spans="2:18" ht="15" customHeight="1" x14ac:dyDescent="0.2">
      <c r="B8" s="82" t="s">
        <v>307</v>
      </c>
      <c r="C8" s="83"/>
      <c r="D8" s="83"/>
      <c r="E8" s="83"/>
      <c r="F8" s="83"/>
      <c r="G8" s="83"/>
      <c r="H8" s="83"/>
      <c r="I8" s="83"/>
      <c r="J8" s="83"/>
      <c r="K8" s="83"/>
      <c r="L8" s="83"/>
      <c r="M8" s="84"/>
    </row>
    <row r="9" spans="2:18" ht="15" customHeight="1" x14ac:dyDescent="0.2">
      <c r="B9" s="266"/>
      <c r="C9" s="266"/>
      <c r="D9" s="266"/>
      <c r="E9" s="266"/>
      <c r="F9" s="266"/>
      <c r="G9" s="266"/>
      <c r="H9" s="266"/>
      <c r="I9" s="266"/>
      <c r="J9" s="266"/>
      <c r="K9" s="266"/>
      <c r="L9" s="266"/>
      <c r="M9" s="266"/>
      <c r="R9" s="12" t="b">
        <f>ISBLANK(B9)</f>
        <v>1</v>
      </c>
    </row>
    <row r="11" spans="2:18" ht="15" customHeight="1" x14ac:dyDescent="0.2">
      <c r="B11" s="203" t="s">
        <v>393</v>
      </c>
      <c r="C11" s="204"/>
      <c r="D11" s="204"/>
      <c r="E11" s="204"/>
      <c r="F11" s="204"/>
      <c r="G11" s="204"/>
      <c r="H11" s="204"/>
      <c r="I11" s="204"/>
      <c r="J11" s="204"/>
      <c r="K11" s="204"/>
      <c r="L11" s="204"/>
      <c r="M11" s="205"/>
    </row>
    <row r="14" spans="2:18" ht="15" customHeight="1" x14ac:dyDescent="0.2">
      <c r="B14" s="82" t="s">
        <v>308</v>
      </c>
      <c r="C14" s="83"/>
      <c r="D14" s="83"/>
      <c r="E14" s="83"/>
      <c r="F14" s="83"/>
      <c r="G14" s="83"/>
      <c r="H14" s="83"/>
      <c r="I14" s="83"/>
      <c r="J14" s="83"/>
      <c r="K14" s="83"/>
      <c r="L14" s="83"/>
      <c r="M14" s="84"/>
    </row>
    <row r="15" spans="2:18" ht="75" customHeight="1" x14ac:dyDescent="0.2">
      <c r="B15" s="266"/>
      <c r="C15" s="266"/>
      <c r="D15" s="266"/>
      <c r="E15" s="266"/>
      <c r="F15" s="266"/>
      <c r="G15" s="266"/>
      <c r="H15" s="266"/>
      <c r="I15" s="266"/>
      <c r="J15" s="266"/>
      <c r="K15" s="266"/>
      <c r="L15" s="266"/>
      <c r="M15" s="266"/>
    </row>
    <row r="17" spans="2:18" ht="30" customHeight="1" x14ac:dyDescent="0.2">
      <c r="B17" s="203" t="s">
        <v>309</v>
      </c>
      <c r="C17" s="204"/>
      <c r="D17" s="204"/>
      <c r="E17" s="204"/>
      <c r="F17" s="204"/>
      <c r="G17" s="204"/>
      <c r="H17" s="204"/>
      <c r="I17" s="204"/>
      <c r="J17" s="204"/>
      <c r="K17" s="204"/>
      <c r="L17" s="204"/>
      <c r="M17" s="205"/>
    </row>
    <row r="20" spans="2:18" ht="15" customHeight="1" x14ac:dyDescent="0.2">
      <c r="B20" s="82" t="s">
        <v>565</v>
      </c>
      <c r="C20" s="83"/>
      <c r="D20" s="83"/>
      <c r="E20" s="83"/>
      <c r="F20" s="83"/>
      <c r="G20" s="83"/>
      <c r="H20" s="83"/>
      <c r="I20" s="83"/>
      <c r="J20" s="83"/>
      <c r="K20" s="83"/>
      <c r="L20" s="83"/>
      <c r="M20" s="84"/>
    </row>
    <row r="21" spans="2:18" ht="120" customHeight="1" x14ac:dyDescent="0.2">
      <c r="B21" s="266"/>
      <c r="C21" s="266"/>
      <c r="D21" s="266"/>
      <c r="E21" s="266"/>
      <c r="F21" s="266"/>
      <c r="G21" s="266"/>
      <c r="H21" s="266"/>
      <c r="I21" s="266"/>
      <c r="J21" s="266"/>
      <c r="K21" s="266"/>
      <c r="L21" s="266"/>
      <c r="M21" s="266"/>
    </row>
    <row r="23" spans="2:18" ht="15" customHeight="1" x14ac:dyDescent="0.2">
      <c r="B23" s="203" t="s">
        <v>310</v>
      </c>
      <c r="C23" s="204"/>
      <c r="D23" s="204"/>
      <c r="E23" s="204"/>
      <c r="F23" s="204"/>
      <c r="G23" s="204"/>
      <c r="H23" s="204"/>
      <c r="I23" s="204"/>
      <c r="J23" s="204"/>
      <c r="K23" s="204"/>
      <c r="L23" s="204"/>
      <c r="M23" s="205"/>
    </row>
    <row r="26" spans="2:18" ht="15" customHeight="1" x14ac:dyDescent="0.2">
      <c r="B26" s="188" t="s">
        <v>311</v>
      </c>
      <c r="C26" s="188"/>
      <c r="D26" s="188"/>
      <c r="E26" s="188"/>
      <c r="F26" s="188"/>
      <c r="G26" s="188"/>
      <c r="H26" s="188"/>
      <c r="I26" s="188"/>
      <c r="J26" s="188"/>
      <c r="K26" s="188"/>
      <c r="L26" s="188"/>
      <c r="M26" s="188"/>
    </row>
    <row r="27" spans="2:18" ht="15" customHeight="1" x14ac:dyDescent="0.2">
      <c r="B27" s="199" t="s">
        <v>312</v>
      </c>
      <c r="C27" s="199"/>
      <c r="D27" s="199"/>
      <c r="E27" s="199"/>
      <c r="F27" s="199"/>
      <c r="G27" s="199"/>
      <c r="H27" s="199"/>
      <c r="I27" s="199"/>
      <c r="J27" s="199"/>
      <c r="K27" s="199"/>
      <c r="L27" s="199"/>
      <c r="M27" s="1"/>
      <c r="R27" s="12" t="b">
        <f>IF(M27="",FALSE,TRUE)</f>
        <v>0</v>
      </c>
    </row>
    <row r="28" spans="2:18" ht="15" customHeight="1" x14ac:dyDescent="0.2">
      <c r="B28" s="199" t="s">
        <v>1275</v>
      </c>
      <c r="C28" s="199"/>
      <c r="D28" s="199"/>
      <c r="E28" s="199"/>
      <c r="F28" s="199"/>
      <c r="G28" s="199"/>
      <c r="H28" s="199"/>
      <c r="I28" s="199"/>
      <c r="J28" s="199"/>
      <c r="K28" s="199"/>
      <c r="L28" s="199"/>
      <c r="M28" s="1"/>
      <c r="R28" s="12" t="b">
        <f>IF(M28="",FALSE,TRUE)</f>
        <v>0</v>
      </c>
    </row>
    <row r="29" spans="2:18" ht="15" customHeight="1" x14ac:dyDescent="0.2">
      <c r="B29" s="199" t="s">
        <v>313</v>
      </c>
      <c r="C29" s="199"/>
      <c r="D29" s="199"/>
      <c r="E29" s="199"/>
      <c r="F29" s="199"/>
      <c r="G29" s="199"/>
      <c r="H29" s="199"/>
      <c r="I29" s="199"/>
      <c r="J29" s="199"/>
      <c r="K29" s="199"/>
      <c r="L29" s="199"/>
      <c r="M29" s="1"/>
      <c r="R29" s="12" t="b">
        <f t="shared" ref="R29:R37" si="0">IF(M29="",FALSE,TRUE)</f>
        <v>0</v>
      </c>
    </row>
    <row r="30" spans="2:18" ht="15" customHeight="1" x14ac:dyDescent="0.2">
      <c r="B30" s="199" t="s">
        <v>314</v>
      </c>
      <c r="C30" s="199"/>
      <c r="D30" s="199"/>
      <c r="E30" s="199"/>
      <c r="F30" s="199"/>
      <c r="G30" s="199"/>
      <c r="H30" s="199"/>
      <c r="I30" s="199"/>
      <c r="J30" s="199"/>
      <c r="K30" s="199"/>
      <c r="L30" s="199"/>
      <c r="M30" s="1"/>
      <c r="R30" s="12" t="b">
        <f t="shared" si="0"/>
        <v>0</v>
      </c>
    </row>
    <row r="31" spans="2:18" ht="15" customHeight="1" x14ac:dyDescent="0.2">
      <c r="B31" s="199" t="s">
        <v>315</v>
      </c>
      <c r="C31" s="199"/>
      <c r="D31" s="199"/>
      <c r="E31" s="199"/>
      <c r="F31" s="199"/>
      <c r="G31" s="199"/>
      <c r="H31" s="199"/>
      <c r="I31" s="199"/>
      <c r="J31" s="199"/>
      <c r="K31" s="199"/>
      <c r="L31" s="199"/>
      <c r="M31" s="1"/>
      <c r="R31" s="12" t="b">
        <f t="shared" si="0"/>
        <v>0</v>
      </c>
    </row>
    <row r="32" spans="2:18" ht="15" customHeight="1" x14ac:dyDescent="0.2">
      <c r="B32" s="199" t="s">
        <v>316</v>
      </c>
      <c r="C32" s="199"/>
      <c r="D32" s="199"/>
      <c r="E32" s="199"/>
      <c r="F32" s="199"/>
      <c r="G32" s="199"/>
      <c r="H32" s="199"/>
      <c r="I32" s="199"/>
      <c r="J32" s="199"/>
      <c r="K32" s="199"/>
      <c r="L32" s="199"/>
      <c r="M32" s="1"/>
      <c r="R32" s="12" t="b">
        <f t="shared" si="0"/>
        <v>0</v>
      </c>
    </row>
    <row r="33" spans="2:18" ht="15" customHeight="1" x14ac:dyDescent="0.2">
      <c r="B33" s="199" t="s">
        <v>317</v>
      </c>
      <c r="C33" s="199"/>
      <c r="D33" s="199"/>
      <c r="E33" s="199"/>
      <c r="F33" s="199"/>
      <c r="G33" s="199"/>
      <c r="H33" s="199"/>
      <c r="I33" s="199"/>
      <c r="J33" s="199"/>
      <c r="K33" s="199"/>
      <c r="L33" s="199"/>
      <c r="M33" s="1"/>
      <c r="R33" s="12" t="b">
        <f t="shared" si="0"/>
        <v>0</v>
      </c>
    </row>
    <row r="34" spans="2:18" ht="15" customHeight="1" x14ac:dyDescent="0.2">
      <c r="B34" s="199" t="s">
        <v>318</v>
      </c>
      <c r="C34" s="199"/>
      <c r="D34" s="199"/>
      <c r="E34" s="199"/>
      <c r="F34" s="199"/>
      <c r="G34" s="199"/>
      <c r="H34" s="199"/>
      <c r="I34" s="199"/>
      <c r="J34" s="199"/>
      <c r="K34" s="199"/>
      <c r="L34" s="199"/>
      <c r="M34" s="1"/>
      <c r="R34" s="12" t="b">
        <f t="shared" si="0"/>
        <v>0</v>
      </c>
    </row>
    <row r="35" spans="2:18" ht="15" customHeight="1" x14ac:dyDescent="0.2">
      <c r="B35" s="199" t="s">
        <v>319</v>
      </c>
      <c r="C35" s="199"/>
      <c r="D35" s="199"/>
      <c r="E35" s="199"/>
      <c r="F35" s="199"/>
      <c r="G35" s="199"/>
      <c r="H35" s="199"/>
      <c r="I35" s="199"/>
      <c r="J35" s="199"/>
      <c r="K35" s="199"/>
      <c r="L35" s="199"/>
      <c r="M35" s="1"/>
      <c r="R35" s="12" t="b">
        <f t="shared" si="0"/>
        <v>0</v>
      </c>
    </row>
    <row r="36" spans="2:18" ht="15" customHeight="1" x14ac:dyDescent="0.2">
      <c r="B36" s="199" t="s">
        <v>320</v>
      </c>
      <c r="C36" s="199"/>
      <c r="D36" s="199"/>
      <c r="E36" s="199"/>
      <c r="F36" s="199"/>
      <c r="G36" s="199"/>
      <c r="H36" s="199"/>
      <c r="I36" s="199"/>
      <c r="J36" s="199"/>
      <c r="K36" s="199"/>
      <c r="L36" s="199"/>
      <c r="M36" s="1"/>
      <c r="R36" s="12" t="b">
        <f t="shared" si="0"/>
        <v>0</v>
      </c>
    </row>
    <row r="37" spans="2:18" ht="15" customHeight="1" x14ac:dyDescent="0.2">
      <c r="B37" s="199" t="s">
        <v>321</v>
      </c>
      <c r="C37" s="199"/>
      <c r="D37" s="199"/>
      <c r="E37" s="199"/>
      <c r="F37" s="199"/>
      <c r="G37" s="199"/>
      <c r="H37" s="199"/>
      <c r="I37" s="199"/>
      <c r="J37" s="199"/>
      <c r="K37" s="199"/>
      <c r="L37" s="199"/>
      <c r="M37" s="1"/>
      <c r="R37" s="12" t="b">
        <f t="shared" si="0"/>
        <v>0</v>
      </c>
    </row>
    <row r="38" spans="2:18" ht="15" customHeight="1" x14ac:dyDescent="0.2">
      <c r="Q38" s="12" t="b">
        <f>IF($M$29="X",FALSE,TRUE)</f>
        <v>1</v>
      </c>
    </row>
    <row r="39" spans="2:18" ht="15" customHeight="1" x14ac:dyDescent="0.2">
      <c r="Q39" s="12" t="b">
        <f>IF($M$29="X",FALSE,TRUE)</f>
        <v>1</v>
      </c>
    </row>
    <row r="40" spans="2:18" ht="15" customHeight="1" x14ac:dyDescent="0.2">
      <c r="B40" s="82" t="s">
        <v>568</v>
      </c>
      <c r="C40" s="83"/>
      <c r="D40" s="83"/>
      <c r="E40" s="83"/>
      <c r="F40" s="83"/>
      <c r="G40" s="83"/>
      <c r="H40" s="83"/>
      <c r="I40" s="83"/>
      <c r="J40" s="83"/>
      <c r="K40" s="83"/>
      <c r="L40" s="83"/>
      <c r="M40" s="84"/>
      <c r="Q40" s="12" t="b">
        <f>IF($M$29="X",FALSE,TRUE)</f>
        <v>1</v>
      </c>
    </row>
    <row r="41" spans="2:18" ht="75" customHeight="1" x14ac:dyDescent="0.2">
      <c r="B41" s="266"/>
      <c r="C41" s="266"/>
      <c r="D41" s="266"/>
      <c r="E41" s="266"/>
      <c r="F41" s="266"/>
      <c r="G41" s="266"/>
      <c r="H41" s="266"/>
      <c r="I41" s="266"/>
      <c r="J41" s="266"/>
      <c r="K41" s="266"/>
      <c r="L41" s="266"/>
      <c r="M41" s="266"/>
      <c r="Q41" s="12" t="b">
        <f>IF($M$29="X",FALSE,TRUE)</f>
        <v>1</v>
      </c>
    </row>
    <row r="43" spans="2:18" ht="15" customHeight="1" x14ac:dyDescent="0.2">
      <c r="R43" s="12" t="e">
        <f ca="1">MATCH("X",INDIRECT(ADDRESS(ROW(Q45)+R42,13)&amp;":"&amp;ADDRESS(ROW($Q$69),13)),0)</f>
        <v>#N/A</v>
      </c>
    </row>
    <row r="44" spans="2:18" ht="15" customHeight="1" x14ac:dyDescent="0.2">
      <c r="B44" s="188" t="s">
        <v>322</v>
      </c>
      <c r="C44" s="188"/>
      <c r="D44" s="188"/>
      <c r="E44" s="188"/>
      <c r="F44" s="188"/>
      <c r="G44" s="188"/>
      <c r="H44" s="188"/>
      <c r="I44" s="188"/>
      <c r="J44" s="188"/>
      <c r="K44" s="188"/>
      <c r="L44" s="188"/>
      <c r="M44" s="188"/>
      <c r="Q44" s="12" t="b">
        <f>IF(COUNTIF(Q45:Q69,TRUE)=25,TRUE,FALSE)</f>
        <v>0</v>
      </c>
    </row>
    <row r="45" spans="2:18" ht="15" customHeight="1" x14ac:dyDescent="0.2">
      <c r="B45" s="227" t="str">
        <f>IF('Linee Intervento'!E9="","",'Linee Intervento'!E9)</f>
        <v xml:space="preserve">Direzione e Coordinamento </v>
      </c>
      <c r="C45" s="227"/>
      <c r="D45" s="227"/>
      <c r="E45" s="227"/>
      <c r="F45" s="227"/>
      <c r="G45" s="227"/>
      <c r="H45" s="227"/>
      <c r="I45" s="227"/>
      <c r="J45" s="227"/>
      <c r="K45" s="227"/>
      <c r="L45" s="227"/>
      <c r="M45" s="1"/>
      <c r="Q45" s="12" t="b">
        <f>ISBLANK('Linee Intervento'!E9)</f>
        <v>0</v>
      </c>
      <c r="R45" s="12" t="b">
        <f>IF(M45="",FALSE,TRUE)</f>
        <v>0</v>
      </c>
    </row>
    <row r="46" spans="2:18" ht="15" customHeight="1" x14ac:dyDescent="0.2">
      <c r="B46" s="227" t="str">
        <f>IF('Linee Intervento'!E10="","",'Linee Intervento'!E10)</f>
        <v>Comunicazione / Disseminazione</v>
      </c>
      <c r="C46" s="227"/>
      <c r="D46" s="227"/>
      <c r="E46" s="227"/>
      <c r="F46" s="227"/>
      <c r="G46" s="227"/>
      <c r="H46" s="227"/>
      <c r="I46" s="227"/>
      <c r="J46" s="227"/>
      <c r="K46" s="227"/>
      <c r="L46" s="227"/>
      <c r="M46" s="1"/>
      <c r="Q46" s="12" t="b">
        <f>ISBLANK('Linee Intervento'!E10)</f>
        <v>0</v>
      </c>
      <c r="R46" s="12" t="b">
        <f t="shared" ref="R46:R69" si="1">IF(M46="",FALSE,TRUE)</f>
        <v>0</v>
      </c>
    </row>
    <row r="47" spans="2:18" ht="15" customHeight="1" x14ac:dyDescent="0.2">
      <c r="B47" s="227" t="str">
        <f>IF('Linee Intervento'!E11="","",'Linee Intervento'!E11)</f>
        <v>Monitoraggio e Valutazione</v>
      </c>
      <c r="C47" s="227"/>
      <c r="D47" s="227"/>
      <c r="E47" s="227"/>
      <c r="F47" s="227"/>
      <c r="G47" s="227"/>
      <c r="H47" s="227"/>
      <c r="I47" s="227"/>
      <c r="J47" s="227"/>
      <c r="K47" s="227"/>
      <c r="L47" s="227"/>
      <c r="M47" s="1"/>
      <c r="Q47" s="12" t="b">
        <f>ISBLANK('Linee Intervento'!E11)</f>
        <v>0</v>
      </c>
      <c r="R47" s="12" t="b">
        <f t="shared" si="1"/>
        <v>0</v>
      </c>
    </row>
    <row r="48" spans="2:18" ht="15" customHeight="1" x14ac:dyDescent="0.2">
      <c r="B48" s="227" t="str">
        <f>IF('Linee Intervento'!E12="","",'Linee Intervento'!E12)</f>
        <v>Fornire strumenti evoluti di intelligenza sulle informazioni del sistema di gestione del personale della PA</v>
      </c>
      <c r="C48" s="227"/>
      <c r="D48" s="227"/>
      <c r="E48" s="227"/>
      <c r="F48" s="227"/>
      <c r="G48" s="227"/>
      <c r="H48" s="227"/>
      <c r="I48" s="227"/>
      <c r="J48" s="227"/>
      <c r="K48" s="227"/>
      <c r="L48" s="227"/>
      <c r="M48" s="1"/>
      <c r="Q48" s="12" t="b">
        <f>ISBLANK('Linee Intervento'!E12)</f>
        <v>0</v>
      </c>
      <c r="R48" s="12" t="b">
        <f t="shared" si="1"/>
        <v>0</v>
      </c>
    </row>
    <row r="49" spans="2:18" ht="15" customHeight="1" x14ac:dyDescent="0.2">
      <c r="B49" s="227" t="str">
        <f>IF('Linee Intervento'!E13="","",'Linee Intervento'!E13)</f>
        <v>Estendere i servizi erogati dal sistema informativo NoiPA</v>
      </c>
      <c r="C49" s="227"/>
      <c r="D49" s="227"/>
      <c r="E49" s="227"/>
      <c r="F49" s="227"/>
      <c r="G49" s="227"/>
      <c r="H49" s="227"/>
      <c r="I49" s="227"/>
      <c r="J49" s="227"/>
      <c r="K49" s="227"/>
      <c r="L49" s="227"/>
      <c r="M49" s="1"/>
      <c r="Q49" s="12" t="b">
        <f>ISBLANK('Linee Intervento'!E13)</f>
        <v>0</v>
      </c>
      <c r="R49" s="12" t="b">
        <f t="shared" si="1"/>
        <v>0</v>
      </c>
    </row>
    <row r="50" spans="2:18" ht="15" customHeight="1" x14ac:dyDescent="0.2">
      <c r="B50" s="227" t="str">
        <f>IF('Linee Intervento'!E14="","",'Linee Intervento'!E14)</f>
        <v>Ampliare i servizi erogati alle Amministrazioni servite</v>
      </c>
      <c r="C50" s="227"/>
      <c r="D50" s="227"/>
      <c r="E50" s="227"/>
      <c r="F50" s="227"/>
      <c r="G50" s="227"/>
      <c r="H50" s="227"/>
      <c r="I50" s="227"/>
      <c r="J50" s="227"/>
      <c r="K50" s="227"/>
      <c r="L50" s="227"/>
      <c r="M50" s="1"/>
      <c r="Q50" s="12" t="b">
        <f>ISBLANK('Linee Intervento'!E14)</f>
        <v>0</v>
      </c>
      <c r="R50" s="12" t="b">
        <f t="shared" si="1"/>
        <v>0</v>
      </c>
    </row>
    <row r="51" spans="2:18" ht="15" customHeight="1" x14ac:dyDescent="0.2">
      <c r="B51" s="227" t="str">
        <f>IF('Linee Intervento'!E15="","",'Linee Intervento'!E15)</f>
        <v>Estendere il perimetro del sistema NoiPA al comparto Sanità e Enti Locali</v>
      </c>
      <c r="C51" s="227"/>
      <c r="D51" s="227"/>
      <c r="E51" s="227"/>
      <c r="F51" s="227"/>
      <c r="G51" s="227"/>
      <c r="H51" s="227"/>
      <c r="I51" s="227"/>
      <c r="J51" s="227"/>
      <c r="K51" s="227"/>
      <c r="L51" s="227"/>
      <c r="M51" s="1"/>
      <c r="Q51" s="12" t="b">
        <f>ISBLANK('Linee Intervento'!E15)</f>
        <v>0</v>
      </c>
      <c r="R51" s="12" t="b">
        <f t="shared" si="1"/>
        <v>0</v>
      </c>
    </row>
    <row r="52" spans="2:18" ht="15" customHeight="1" x14ac:dyDescent="0.2">
      <c r="B52" s="227" t="str">
        <f>IF('Linee Intervento'!E16="","",'Linee Intervento'!E16)</f>
        <v/>
      </c>
      <c r="C52" s="227"/>
      <c r="D52" s="227"/>
      <c r="E52" s="227"/>
      <c r="F52" s="227"/>
      <c r="G52" s="227"/>
      <c r="H52" s="227"/>
      <c r="I52" s="227"/>
      <c r="J52" s="227"/>
      <c r="K52" s="227"/>
      <c r="L52" s="227"/>
      <c r="M52" s="1"/>
      <c r="Q52" s="12" t="b">
        <f>ISBLANK('Linee Intervento'!E16)</f>
        <v>1</v>
      </c>
      <c r="R52" s="12" t="b">
        <f t="shared" si="1"/>
        <v>0</v>
      </c>
    </row>
    <row r="53" spans="2:18" ht="15" customHeight="1" x14ac:dyDescent="0.2">
      <c r="B53" s="227" t="str">
        <f>IF('Linee Intervento'!E17="","",'Linee Intervento'!E17)</f>
        <v/>
      </c>
      <c r="C53" s="227"/>
      <c r="D53" s="227"/>
      <c r="E53" s="227"/>
      <c r="F53" s="227"/>
      <c r="G53" s="227"/>
      <c r="H53" s="227"/>
      <c r="I53" s="227"/>
      <c r="J53" s="227"/>
      <c r="K53" s="227"/>
      <c r="L53" s="227"/>
      <c r="M53" s="1"/>
      <c r="Q53" s="12" t="b">
        <f>ISBLANK('Linee Intervento'!E17)</f>
        <v>1</v>
      </c>
      <c r="R53" s="12" t="b">
        <f t="shared" si="1"/>
        <v>0</v>
      </c>
    </row>
    <row r="54" spans="2:18" ht="15" customHeight="1" x14ac:dyDescent="0.2">
      <c r="B54" s="227" t="str">
        <f>IF('Linee Intervento'!E18="","",'Linee Intervento'!E18)</f>
        <v/>
      </c>
      <c r="C54" s="227"/>
      <c r="D54" s="227"/>
      <c r="E54" s="227"/>
      <c r="F54" s="227"/>
      <c r="G54" s="227"/>
      <c r="H54" s="227"/>
      <c r="I54" s="227"/>
      <c r="J54" s="227"/>
      <c r="K54" s="227"/>
      <c r="L54" s="227"/>
      <c r="M54" s="1"/>
      <c r="Q54" s="12" t="b">
        <f>ISBLANK('Linee Intervento'!E18)</f>
        <v>1</v>
      </c>
      <c r="R54" s="12" t="b">
        <f t="shared" si="1"/>
        <v>0</v>
      </c>
    </row>
    <row r="55" spans="2:18" ht="15" customHeight="1" x14ac:dyDescent="0.2">
      <c r="B55" s="227" t="str">
        <f>IF('Linee Intervento'!E19="","",'Linee Intervento'!E19)</f>
        <v/>
      </c>
      <c r="C55" s="227"/>
      <c r="D55" s="227"/>
      <c r="E55" s="227"/>
      <c r="F55" s="227"/>
      <c r="G55" s="227"/>
      <c r="H55" s="227"/>
      <c r="I55" s="227"/>
      <c r="J55" s="227"/>
      <c r="K55" s="227"/>
      <c r="L55" s="227"/>
      <c r="M55" s="1"/>
      <c r="Q55" s="12" t="b">
        <f>ISBLANK('Linee Intervento'!E19)</f>
        <v>1</v>
      </c>
      <c r="R55" s="12" t="b">
        <f t="shared" si="1"/>
        <v>0</v>
      </c>
    </row>
    <row r="56" spans="2:18" ht="15" customHeight="1" x14ac:dyDescent="0.2">
      <c r="B56" s="227" t="str">
        <f>IF('Linee Intervento'!E20="","",'Linee Intervento'!E20)</f>
        <v/>
      </c>
      <c r="C56" s="227"/>
      <c r="D56" s="227"/>
      <c r="E56" s="227"/>
      <c r="F56" s="227"/>
      <c r="G56" s="227"/>
      <c r="H56" s="227"/>
      <c r="I56" s="227"/>
      <c r="J56" s="227"/>
      <c r="K56" s="227"/>
      <c r="L56" s="227"/>
      <c r="M56" s="1"/>
      <c r="Q56" s="12" t="b">
        <f>ISBLANK('Linee Intervento'!E20)</f>
        <v>1</v>
      </c>
      <c r="R56" s="12" t="b">
        <f t="shared" si="1"/>
        <v>0</v>
      </c>
    </row>
    <row r="57" spans="2:18" ht="15" customHeight="1" x14ac:dyDescent="0.2">
      <c r="B57" s="227" t="str">
        <f>IF('Linee Intervento'!E21="","",'Linee Intervento'!E21)</f>
        <v/>
      </c>
      <c r="C57" s="227"/>
      <c r="D57" s="227"/>
      <c r="E57" s="227"/>
      <c r="F57" s="227"/>
      <c r="G57" s="227"/>
      <c r="H57" s="227"/>
      <c r="I57" s="227"/>
      <c r="J57" s="227"/>
      <c r="K57" s="227"/>
      <c r="L57" s="227"/>
      <c r="M57" s="1"/>
      <c r="Q57" s="12" t="b">
        <f>ISBLANK('Linee Intervento'!E21)</f>
        <v>1</v>
      </c>
      <c r="R57" s="12" t="b">
        <f t="shared" si="1"/>
        <v>0</v>
      </c>
    </row>
    <row r="58" spans="2:18" ht="15" customHeight="1" x14ac:dyDescent="0.2">
      <c r="B58" s="227" t="str">
        <f>IF('Linee Intervento'!E22="","",'Linee Intervento'!E22)</f>
        <v/>
      </c>
      <c r="C58" s="227"/>
      <c r="D58" s="227"/>
      <c r="E58" s="227"/>
      <c r="F58" s="227"/>
      <c r="G58" s="227"/>
      <c r="H58" s="227"/>
      <c r="I58" s="227"/>
      <c r="J58" s="227"/>
      <c r="K58" s="227"/>
      <c r="L58" s="227"/>
      <c r="M58" s="1"/>
      <c r="Q58" s="12" t="b">
        <f>ISBLANK('Linee Intervento'!E22)</f>
        <v>1</v>
      </c>
      <c r="R58" s="12" t="b">
        <f t="shared" si="1"/>
        <v>0</v>
      </c>
    </row>
    <row r="59" spans="2:18" ht="15" customHeight="1" x14ac:dyDescent="0.2">
      <c r="B59" s="227" t="str">
        <f>IF('Linee Intervento'!E23="","",'Linee Intervento'!E23)</f>
        <v/>
      </c>
      <c r="C59" s="227"/>
      <c r="D59" s="227"/>
      <c r="E59" s="227"/>
      <c r="F59" s="227"/>
      <c r="G59" s="227"/>
      <c r="H59" s="227"/>
      <c r="I59" s="227"/>
      <c r="J59" s="227"/>
      <c r="K59" s="227"/>
      <c r="L59" s="227"/>
      <c r="M59" s="1"/>
      <c r="Q59" s="12" t="b">
        <f>ISBLANK('Linee Intervento'!E23)</f>
        <v>1</v>
      </c>
      <c r="R59" s="12" t="b">
        <f t="shared" si="1"/>
        <v>0</v>
      </c>
    </row>
    <row r="60" spans="2:18" ht="15" customHeight="1" x14ac:dyDescent="0.2">
      <c r="B60" s="227" t="str">
        <f>IF('Linee Intervento'!E24="","",'Linee Intervento'!E24)</f>
        <v/>
      </c>
      <c r="C60" s="227"/>
      <c r="D60" s="227"/>
      <c r="E60" s="227"/>
      <c r="F60" s="227"/>
      <c r="G60" s="227"/>
      <c r="H60" s="227"/>
      <c r="I60" s="227"/>
      <c r="J60" s="227"/>
      <c r="K60" s="227"/>
      <c r="L60" s="227"/>
      <c r="M60" s="1"/>
      <c r="Q60" s="12" t="b">
        <f>ISBLANK('Linee Intervento'!E24)</f>
        <v>1</v>
      </c>
      <c r="R60" s="12" t="b">
        <f t="shared" si="1"/>
        <v>0</v>
      </c>
    </row>
    <row r="61" spans="2:18" ht="15" customHeight="1" x14ac:dyDescent="0.2">
      <c r="B61" s="227" t="str">
        <f>IF('Linee Intervento'!E25="","",'Linee Intervento'!E25)</f>
        <v/>
      </c>
      <c r="C61" s="227"/>
      <c r="D61" s="227"/>
      <c r="E61" s="227"/>
      <c r="F61" s="227"/>
      <c r="G61" s="227"/>
      <c r="H61" s="227"/>
      <c r="I61" s="227"/>
      <c r="J61" s="227"/>
      <c r="K61" s="227"/>
      <c r="L61" s="227"/>
      <c r="M61" s="1"/>
      <c r="Q61" s="12" t="b">
        <f>ISBLANK('Linee Intervento'!E25)</f>
        <v>1</v>
      </c>
      <c r="R61" s="12" t="b">
        <f t="shared" si="1"/>
        <v>0</v>
      </c>
    </row>
    <row r="62" spans="2:18" ht="15" customHeight="1" x14ac:dyDescent="0.2">
      <c r="B62" s="227" t="str">
        <f>IF('Linee Intervento'!E26="","",'Linee Intervento'!E26)</f>
        <v/>
      </c>
      <c r="C62" s="227"/>
      <c r="D62" s="227"/>
      <c r="E62" s="227"/>
      <c r="F62" s="227"/>
      <c r="G62" s="227"/>
      <c r="H62" s="227"/>
      <c r="I62" s="227"/>
      <c r="J62" s="227"/>
      <c r="K62" s="227"/>
      <c r="L62" s="227"/>
      <c r="M62" s="1"/>
      <c r="Q62" s="12" t="b">
        <f>ISBLANK('Linee Intervento'!E26)</f>
        <v>1</v>
      </c>
      <c r="R62" s="12" t="b">
        <f t="shared" si="1"/>
        <v>0</v>
      </c>
    </row>
    <row r="63" spans="2:18" ht="15" customHeight="1" x14ac:dyDescent="0.2">
      <c r="B63" s="227" t="str">
        <f>IF('Linee Intervento'!E27="","",'Linee Intervento'!E27)</f>
        <v/>
      </c>
      <c r="C63" s="227"/>
      <c r="D63" s="227"/>
      <c r="E63" s="227"/>
      <c r="F63" s="227"/>
      <c r="G63" s="227"/>
      <c r="H63" s="227"/>
      <c r="I63" s="227"/>
      <c r="J63" s="227"/>
      <c r="K63" s="227"/>
      <c r="L63" s="227"/>
      <c r="M63" s="1"/>
      <c r="Q63" s="12" t="b">
        <f>ISBLANK('Linee Intervento'!E27)</f>
        <v>1</v>
      </c>
      <c r="R63" s="12" t="b">
        <f t="shared" si="1"/>
        <v>0</v>
      </c>
    </row>
    <row r="64" spans="2:18" ht="15" customHeight="1" x14ac:dyDescent="0.2">
      <c r="B64" s="227" t="str">
        <f>IF('Linee Intervento'!E28="","",'Linee Intervento'!E28)</f>
        <v/>
      </c>
      <c r="C64" s="227"/>
      <c r="D64" s="227"/>
      <c r="E64" s="227"/>
      <c r="F64" s="227"/>
      <c r="G64" s="227"/>
      <c r="H64" s="227"/>
      <c r="I64" s="227"/>
      <c r="J64" s="227"/>
      <c r="K64" s="227"/>
      <c r="L64" s="227"/>
      <c r="M64" s="1"/>
      <c r="Q64" s="12" t="b">
        <f>ISBLANK('Linee Intervento'!E28)</f>
        <v>1</v>
      </c>
      <c r="R64" s="12" t="b">
        <f t="shared" si="1"/>
        <v>0</v>
      </c>
    </row>
    <row r="65" spans="2:18" ht="15" customHeight="1" x14ac:dyDescent="0.2">
      <c r="B65" s="227" t="str">
        <f>IF('Linee Intervento'!E29="","",'Linee Intervento'!E29)</f>
        <v/>
      </c>
      <c r="C65" s="227"/>
      <c r="D65" s="227"/>
      <c r="E65" s="227"/>
      <c r="F65" s="227"/>
      <c r="G65" s="227"/>
      <c r="H65" s="227"/>
      <c r="I65" s="227"/>
      <c r="J65" s="227"/>
      <c r="K65" s="227"/>
      <c r="L65" s="227"/>
      <c r="M65" s="1"/>
      <c r="Q65" s="12" t="b">
        <f>ISBLANK('Linee Intervento'!E29)</f>
        <v>1</v>
      </c>
      <c r="R65" s="12" t="b">
        <f t="shared" si="1"/>
        <v>0</v>
      </c>
    </row>
    <row r="66" spans="2:18" ht="15" customHeight="1" x14ac:dyDescent="0.2">
      <c r="B66" s="227" t="str">
        <f>IF('Linee Intervento'!E30="","",'Linee Intervento'!E30)</f>
        <v/>
      </c>
      <c r="C66" s="227"/>
      <c r="D66" s="227"/>
      <c r="E66" s="227"/>
      <c r="F66" s="227"/>
      <c r="G66" s="227"/>
      <c r="H66" s="227"/>
      <c r="I66" s="227"/>
      <c r="J66" s="227"/>
      <c r="K66" s="227"/>
      <c r="L66" s="227"/>
      <c r="M66" s="1"/>
      <c r="Q66" s="12" t="b">
        <f>ISBLANK('Linee Intervento'!E30)</f>
        <v>1</v>
      </c>
      <c r="R66" s="12" t="b">
        <f t="shared" si="1"/>
        <v>0</v>
      </c>
    </row>
    <row r="67" spans="2:18" ht="15" customHeight="1" x14ac:dyDescent="0.2">
      <c r="B67" s="227" t="str">
        <f>IF('Linee Intervento'!E31="","",'Linee Intervento'!E31)</f>
        <v/>
      </c>
      <c r="C67" s="227"/>
      <c r="D67" s="227"/>
      <c r="E67" s="227"/>
      <c r="F67" s="227"/>
      <c r="G67" s="227"/>
      <c r="H67" s="227"/>
      <c r="I67" s="227"/>
      <c r="J67" s="227"/>
      <c r="K67" s="227"/>
      <c r="L67" s="227"/>
      <c r="M67" s="1"/>
      <c r="Q67" s="12" t="b">
        <f>ISBLANK('Linee Intervento'!E31)</f>
        <v>1</v>
      </c>
      <c r="R67" s="12" t="b">
        <f t="shared" si="1"/>
        <v>0</v>
      </c>
    </row>
    <row r="68" spans="2:18" ht="15" customHeight="1" x14ac:dyDescent="0.2">
      <c r="B68" s="227" t="str">
        <f>IF('Linee Intervento'!E32="","",'Linee Intervento'!E32)</f>
        <v/>
      </c>
      <c r="C68" s="227"/>
      <c r="D68" s="227"/>
      <c r="E68" s="227"/>
      <c r="F68" s="227"/>
      <c r="G68" s="227"/>
      <c r="H68" s="227"/>
      <c r="I68" s="227"/>
      <c r="J68" s="227"/>
      <c r="K68" s="227"/>
      <c r="L68" s="227"/>
      <c r="M68" s="1"/>
      <c r="Q68" s="12" t="b">
        <f>ISBLANK('Linee Intervento'!E32)</f>
        <v>1</v>
      </c>
      <c r="R68" s="12" t="b">
        <f t="shared" si="1"/>
        <v>0</v>
      </c>
    </row>
    <row r="69" spans="2:18" ht="15" customHeight="1" x14ac:dyDescent="0.2">
      <c r="B69" s="227" t="str">
        <f>IF('Linee Intervento'!E33="","",'Linee Intervento'!E33)</f>
        <v/>
      </c>
      <c r="C69" s="227"/>
      <c r="D69" s="227"/>
      <c r="E69" s="227"/>
      <c r="F69" s="227"/>
      <c r="G69" s="227"/>
      <c r="H69" s="227"/>
      <c r="I69" s="227"/>
      <c r="J69" s="227"/>
      <c r="K69" s="227"/>
      <c r="L69" s="227"/>
      <c r="M69" s="1"/>
      <c r="Q69" s="12" t="b">
        <f>ISBLANK('Linee Intervento'!E33)</f>
        <v>1</v>
      </c>
      <c r="R69" s="12" t="b">
        <f t="shared" si="1"/>
        <v>0</v>
      </c>
    </row>
    <row r="71" spans="2:18" ht="15" customHeight="1" x14ac:dyDescent="0.2">
      <c r="B71" s="203" t="s">
        <v>376</v>
      </c>
      <c r="C71" s="204"/>
      <c r="D71" s="204"/>
      <c r="E71" s="204"/>
      <c r="F71" s="204"/>
      <c r="G71" s="204"/>
      <c r="H71" s="204"/>
      <c r="I71" s="204"/>
      <c r="J71" s="204"/>
      <c r="K71" s="204"/>
      <c r="L71" s="204"/>
      <c r="M71" s="205"/>
    </row>
    <row r="73" spans="2:18" ht="15" customHeight="1" x14ac:dyDescent="0.2">
      <c r="B73" s="170" t="s">
        <v>323</v>
      </c>
      <c r="C73" s="170"/>
      <c r="D73" s="170"/>
      <c r="E73" s="170"/>
      <c r="F73" s="170"/>
      <c r="H73" s="267"/>
      <c r="I73" s="267"/>
    </row>
    <row r="76" spans="2:18" ht="15" customHeight="1" x14ac:dyDescent="0.2">
      <c r="B76" s="170" t="s">
        <v>324</v>
      </c>
      <c r="C76" s="170"/>
      <c r="D76" s="170"/>
      <c r="E76" s="170"/>
      <c r="F76" s="170"/>
      <c r="H76" s="267"/>
      <c r="I76" s="267"/>
    </row>
    <row r="79" spans="2:18" ht="15" customHeight="1" x14ac:dyDescent="0.2">
      <c r="B79" s="188" t="s">
        <v>339</v>
      </c>
      <c r="C79" s="188"/>
      <c r="D79" s="188"/>
      <c r="E79" s="188"/>
      <c r="F79" s="188"/>
      <c r="G79" s="188"/>
      <c r="H79" s="188"/>
      <c r="I79" s="188"/>
      <c r="J79" s="188"/>
      <c r="K79" s="188"/>
      <c r="L79" s="188"/>
      <c r="M79" s="188"/>
    </row>
    <row r="80" spans="2:18" ht="15" customHeight="1" x14ac:dyDescent="0.2">
      <c r="B80" s="240" t="s">
        <v>340</v>
      </c>
      <c r="C80" s="241"/>
      <c r="D80" s="241"/>
      <c r="E80" s="241"/>
      <c r="F80" s="241"/>
      <c r="G80" s="241"/>
      <c r="H80" s="241"/>
      <c r="I80" s="241"/>
      <c r="J80" s="241"/>
      <c r="K80" s="268"/>
      <c r="L80" s="269"/>
      <c r="M80" s="270"/>
      <c r="Q80" s="12" t="b">
        <f>IF('Anagrafica Progetto'!$Q$46=1,TRUE,FALSE)</f>
        <v>1</v>
      </c>
    </row>
    <row r="81" spans="2:17" ht="15" customHeight="1" x14ac:dyDescent="0.2">
      <c r="B81" s="240" t="s">
        <v>341</v>
      </c>
      <c r="C81" s="241"/>
      <c r="D81" s="241"/>
      <c r="E81" s="241"/>
      <c r="F81" s="241"/>
      <c r="G81" s="241"/>
      <c r="H81" s="241"/>
      <c r="I81" s="241"/>
      <c r="J81" s="241"/>
      <c r="K81" s="268"/>
      <c r="L81" s="269"/>
      <c r="M81" s="270"/>
      <c r="Q81" s="12" t="b">
        <f>IF('Anagrafica Progetto'!$Q$46=1,TRUE,FALSE)</f>
        <v>1</v>
      </c>
    </row>
    <row r="82" spans="2:17" ht="15" customHeight="1" x14ac:dyDescent="0.2">
      <c r="B82" s="240" t="s">
        <v>336</v>
      </c>
      <c r="C82" s="241"/>
      <c r="D82" s="241"/>
      <c r="E82" s="241"/>
      <c r="F82" s="241"/>
      <c r="G82" s="241"/>
      <c r="H82" s="241"/>
      <c r="I82" s="241"/>
      <c r="J82" s="241"/>
      <c r="K82" s="268"/>
      <c r="L82" s="269"/>
      <c r="M82" s="270"/>
      <c r="Q82" s="12" t="b">
        <f>IF('Anagrafica Progetto'!$Q$46=1,TRUE,FALSE)</f>
        <v>1</v>
      </c>
    </row>
    <row r="83" spans="2:17" ht="15" customHeight="1" x14ac:dyDescent="0.2">
      <c r="B83" s="240" t="s">
        <v>143</v>
      </c>
      <c r="C83" s="241"/>
      <c r="D83" s="241"/>
      <c r="E83" s="241"/>
      <c r="F83" s="241"/>
      <c r="G83" s="241"/>
      <c r="H83" s="241"/>
      <c r="I83" s="241"/>
      <c r="J83" s="241"/>
      <c r="K83" s="268"/>
      <c r="L83" s="269"/>
      <c r="M83" s="270"/>
      <c r="Q83" s="12" t="b">
        <f>IF('Anagrafica Progetto'!$Q$46=1,TRUE,FALSE)</f>
        <v>1</v>
      </c>
    </row>
    <row r="84" spans="2:17" ht="15" customHeight="1" x14ac:dyDescent="0.2">
      <c r="B84" s="240" t="s">
        <v>337</v>
      </c>
      <c r="C84" s="241"/>
      <c r="D84" s="241"/>
      <c r="E84" s="241"/>
      <c r="F84" s="241"/>
      <c r="G84" s="241"/>
      <c r="H84" s="241"/>
      <c r="I84" s="241"/>
      <c r="J84" s="241"/>
      <c r="K84" s="268"/>
      <c r="L84" s="269"/>
      <c r="M84" s="270"/>
      <c r="Q84" s="12" t="b">
        <f>IF('Anagrafica Progetto'!$Q$46=2,TRUE,FALSE)</f>
        <v>0</v>
      </c>
    </row>
    <row r="85" spans="2:17" ht="15" customHeight="1" x14ac:dyDescent="0.2">
      <c r="B85" s="240" t="s">
        <v>325</v>
      </c>
      <c r="C85" s="241"/>
      <c r="D85" s="241"/>
      <c r="E85" s="241"/>
      <c r="F85" s="241"/>
      <c r="G85" s="241"/>
      <c r="H85" s="241"/>
      <c r="I85" s="241"/>
      <c r="J85" s="241"/>
      <c r="K85" s="268"/>
      <c r="L85" s="269"/>
      <c r="M85" s="270"/>
      <c r="Q85" s="12" t="b">
        <f>IF('Anagrafica Progetto'!$Q$46=2,TRUE,FALSE)</f>
        <v>0</v>
      </c>
    </row>
    <row r="86" spans="2:17" ht="15" customHeight="1" x14ac:dyDescent="0.2">
      <c r="B86" s="240" t="s">
        <v>326</v>
      </c>
      <c r="C86" s="241"/>
      <c r="D86" s="241"/>
      <c r="E86" s="241"/>
      <c r="F86" s="241"/>
      <c r="G86" s="241"/>
      <c r="H86" s="241"/>
      <c r="I86" s="241"/>
      <c r="J86" s="241"/>
      <c r="K86" s="268"/>
      <c r="L86" s="269"/>
      <c r="M86" s="270"/>
      <c r="Q86" s="12" t="b">
        <f>IF('Anagrafica Progetto'!$Q$46=2,TRUE,FALSE)</f>
        <v>0</v>
      </c>
    </row>
    <row r="87" spans="2:17" ht="15" customHeight="1" x14ac:dyDescent="0.2">
      <c r="B87" s="240" t="s">
        <v>570</v>
      </c>
      <c r="C87" s="241"/>
      <c r="D87" s="241"/>
      <c r="E87" s="241"/>
      <c r="F87" s="241"/>
      <c r="G87" s="241"/>
      <c r="H87" s="241"/>
      <c r="I87" s="241"/>
      <c r="J87" s="241"/>
      <c r="K87" s="268"/>
      <c r="L87" s="269"/>
      <c r="M87" s="270"/>
      <c r="Q87" s="12" t="b">
        <f>IF('Anagrafica Progetto'!$Q$46=2,TRUE,FALSE)</f>
        <v>0</v>
      </c>
    </row>
    <row r="88" spans="2:17" ht="15" customHeight="1" x14ac:dyDescent="0.2">
      <c r="B88" s="240" t="s">
        <v>571</v>
      </c>
      <c r="C88" s="241"/>
      <c r="D88" s="241"/>
      <c r="E88" s="241"/>
      <c r="F88" s="241"/>
      <c r="G88" s="241"/>
      <c r="H88" s="241"/>
      <c r="I88" s="241"/>
      <c r="J88" s="241"/>
      <c r="K88" s="268"/>
      <c r="L88" s="269"/>
      <c r="M88" s="270"/>
      <c r="Q88" s="12" t="b">
        <f>IF('Anagrafica Progetto'!$Q$46=2,TRUE,FALSE)</f>
        <v>0</v>
      </c>
    </row>
    <row r="89" spans="2:17" ht="15" customHeight="1" x14ac:dyDescent="0.2">
      <c r="B89" s="240" t="s">
        <v>327</v>
      </c>
      <c r="C89" s="241"/>
      <c r="D89" s="241"/>
      <c r="E89" s="241"/>
      <c r="F89" s="241"/>
      <c r="G89" s="241"/>
      <c r="H89" s="241"/>
      <c r="I89" s="241"/>
      <c r="J89" s="241"/>
      <c r="K89" s="268"/>
      <c r="L89" s="269"/>
      <c r="M89" s="270"/>
      <c r="Q89" s="12" t="b">
        <f>IF('Anagrafica Progetto'!$Q$46=2,TRUE,FALSE)</f>
        <v>0</v>
      </c>
    </row>
    <row r="90" spans="2:17" ht="15" customHeight="1" x14ac:dyDescent="0.2">
      <c r="B90" s="240" t="s">
        <v>328</v>
      </c>
      <c r="C90" s="241"/>
      <c r="D90" s="241"/>
      <c r="E90" s="241"/>
      <c r="F90" s="241"/>
      <c r="G90" s="241"/>
      <c r="H90" s="241"/>
      <c r="I90" s="241"/>
      <c r="J90" s="241"/>
      <c r="K90" s="268"/>
      <c r="L90" s="269"/>
      <c r="M90" s="270"/>
      <c r="Q90" s="12" t="b">
        <f>IF('Anagrafica Progetto'!$Q$46=2,TRUE,FALSE)</f>
        <v>0</v>
      </c>
    </row>
    <row r="91" spans="2:17" ht="15" customHeight="1" x14ac:dyDescent="0.2">
      <c r="B91" s="240" t="s">
        <v>329</v>
      </c>
      <c r="C91" s="241"/>
      <c r="D91" s="241"/>
      <c r="E91" s="241"/>
      <c r="F91" s="241"/>
      <c r="G91" s="241"/>
      <c r="H91" s="241"/>
      <c r="I91" s="241"/>
      <c r="J91" s="241"/>
      <c r="K91" s="268"/>
      <c r="L91" s="269"/>
      <c r="M91" s="270"/>
      <c r="Q91" s="12" t="b">
        <f>IF('Anagrafica Progetto'!$Q$46=2,TRUE,FALSE)</f>
        <v>0</v>
      </c>
    </row>
    <row r="92" spans="2:17" ht="15" customHeight="1" x14ac:dyDescent="0.2">
      <c r="B92" s="240" t="s">
        <v>330</v>
      </c>
      <c r="C92" s="241"/>
      <c r="D92" s="241"/>
      <c r="E92" s="241"/>
      <c r="F92" s="241"/>
      <c r="G92" s="241"/>
      <c r="H92" s="241"/>
      <c r="I92" s="241"/>
      <c r="J92" s="241"/>
      <c r="K92" s="268"/>
      <c r="L92" s="269"/>
      <c r="M92" s="270"/>
      <c r="Q92" s="12" t="b">
        <f>IF('Anagrafica Progetto'!$Q$46=2,TRUE,FALSE)</f>
        <v>0</v>
      </c>
    </row>
    <row r="93" spans="2:17" ht="15" customHeight="1" x14ac:dyDescent="0.2">
      <c r="B93" s="240" t="s">
        <v>331</v>
      </c>
      <c r="C93" s="241"/>
      <c r="D93" s="241"/>
      <c r="E93" s="241"/>
      <c r="F93" s="241"/>
      <c r="G93" s="241"/>
      <c r="H93" s="241"/>
      <c r="I93" s="241"/>
      <c r="J93" s="241"/>
      <c r="K93" s="268"/>
      <c r="L93" s="269"/>
      <c r="M93" s="270"/>
      <c r="Q93" s="12" t="b">
        <f>IF('Anagrafica Progetto'!$Q$46=2,TRUE,FALSE)</f>
        <v>0</v>
      </c>
    </row>
    <row r="94" spans="2:17" ht="15" customHeight="1" x14ac:dyDescent="0.2">
      <c r="B94" s="240" t="s">
        <v>332</v>
      </c>
      <c r="C94" s="241"/>
      <c r="D94" s="241"/>
      <c r="E94" s="241"/>
      <c r="F94" s="241"/>
      <c r="G94" s="241"/>
      <c r="H94" s="241"/>
      <c r="I94" s="241"/>
      <c r="J94" s="241"/>
      <c r="K94" s="268"/>
      <c r="L94" s="269"/>
      <c r="M94" s="270"/>
      <c r="Q94" s="12" t="b">
        <f>IF('Anagrafica Progetto'!$Q$46=2,TRUE,FALSE)</f>
        <v>0</v>
      </c>
    </row>
    <row r="95" spans="2:17" ht="15" customHeight="1" x14ac:dyDescent="0.2">
      <c r="B95" s="240" t="s">
        <v>333</v>
      </c>
      <c r="C95" s="241"/>
      <c r="D95" s="241"/>
      <c r="E95" s="241"/>
      <c r="F95" s="241"/>
      <c r="G95" s="241"/>
      <c r="H95" s="241"/>
      <c r="I95" s="241"/>
      <c r="J95" s="241"/>
      <c r="K95" s="268"/>
      <c r="L95" s="269"/>
      <c r="M95" s="270"/>
      <c r="Q95" s="12" t="b">
        <f>IF('Anagrafica Progetto'!$Q$46=2,TRUE,FALSE)</f>
        <v>0</v>
      </c>
    </row>
    <row r="96" spans="2:17" ht="15" customHeight="1" x14ac:dyDescent="0.2">
      <c r="B96" s="240" t="s">
        <v>334</v>
      </c>
      <c r="C96" s="241"/>
      <c r="D96" s="241"/>
      <c r="E96" s="241"/>
      <c r="F96" s="241"/>
      <c r="G96" s="241"/>
      <c r="H96" s="241"/>
      <c r="I96" s="241"/>
      <c r="J96" s="241"/>
      <c r="K96" s="268"/>
      <c r="L96" s="269"/>
      <c r="M96" s="270"/>
      <c r="Q96" s="12" t="b">
        <f>IF('Anagrafica Progetto'!$Q$46=2,TRUE,FALSE)</f>
        <v>0</v>
      </c>
    </row>
    <row r="97" spans="2:17" ht="15" customHeight="1" x14ac:dyDescent="0.2">
      <c r="B97" s="240" t="s">
        <v>335</v>
      </c>
      <c r="C97" s="241"/>
      <c r="D97" s="241"/>
      <c r="E97" s="241"/>
      <c r="F97" s="241"/>
      <c r="G97" s="241"/>
      <c r="H97" s="241"/>
      <c r="I97" s="241"/>
      <c r="J97" s="241"/>
      <c r="K97" s="268"/>
      <c r="L97" s="269"/>
      <c r="M97" s="270"/>
      <c r="Q97" s="12" t="b">
        <f>IF('Anagrafica Progetto'!$Q$46=2,TRUE,FALSE)</f>
        <v>0</v>
      </c>
    </row>
    <row r="98" spans="2:17" ht="15" customHeight="1" x14ac:dyDescent="0.2">
      <c r="B98" s="240" t="s">
        <v>336</v>
      </c>
      <c r="C98" s="241"/>
      <c r="D98" s="241"/>
      <c r="E98" s="241"/>
      <c r="F98" s="241"/>
      <c r="G98" s="241"/>
      <c r="H98" s="241"/>
      <c r="I98" s="241"/>
      <c r="J98" s="241"/>
      <c r="K98" s="268"/>
      <c r="L98" s="269"/>
      <c r="M98" s="270"/>
      <c r="Q98" s="12" t="b">
        <f>IF('Anagrafica Progetto'!$Q$46=2,TRUE,FALSE)</f>
        <v>0</v>
      </c>
    </row>
    <row r="99" spans="2:17" ht="15" customHeight="1" x14ac:dyDescent="0.2">
      <c r="B99" s="240" t="s">
        <v>143</v>
      </c>
      <c r="C99" s="241"/>
      <c r="D99" s="241"/>
      <c r="E99" s="241"/>
      <c r="F99" s="241"/>
      <c r="G99" s="241"/>
      <c r="H99" s="241"/>
      <c r="I99" s="241"/>
      <c r="J99" s="241"/>
      <c r="K99" s="268"/>
      <c r="L99" s="269"/>
      <c r="M99" s="270"/>
      <c r="Q99" s="12" t="b">
        <f>IF('Anagrafica Progetto'!$Q$46=2,TRUE,FALSE)</f>
        <v>0</v>
      </c>
    </row>
    <row r="100" spans="2:17" ht="7.5" customHeight="1" x14ac:dyDescent="0.2"/>
    <row r="101" spans="2:17" ht="15" customHeight="1" x14ac:dyDescent="0.2">
      <c r="B101" s="240" t="s">
        <v>338</v>
      </c>
      <c r="C101" s="241"/>
      <c r="D101" s="241"/>
      <c r="E101" s="241"/>
      <c r="F101" s="241"/>
      <c r="G101" s="241"/>
      <c r="H101" s="241"/>
      <c r="I101" s="241"/>
      <c r="J101" s="241"/>
      <c r="K101" s="245" t="str">
        <f>IF(SUM(K80:K99)=0,"",SUM(K80:K99))</f>
        <v/>
      </c>
      <c r="L101" s="246"/>
      <c r="M101" s="247"/>
    </row>
    <row r="113" spans="2:17" ht="15" customHeight="1" x14ac:dyDescent="0.2">
      <c r="B113" s="82" t="s">
        <v>342</v>
      </c>
      <c r="C113" s="83"/>
      <c r="D113" s="83"/>
      <c r="E113" s="83"/>
      <c r="F113" s="83"/>
      <c r="G113" s="83"/>
      <c r="H113" s="83"/>
      <c r="I113" s="83"/>
      <c r="J113" s="83"/>
      <c r="K113" s="83"/>
      <c r="L113" s="83"/>
      <c r="M113" s="84"/>
      <c r="Q113" s="12" t="b">
        <f>IF(AND(COUNTIF($M$27:$M$37,"X")&gt;=2,$R$27),FALSE,TRUE)</f>
        <v>1</v>
      </c>
    </row>
    <row r="114" spans="2:17" ht="75" customHeight="1" x14ac:dyDescent="0.2">
      <c r="B114" s="266"/>
      <c r="C114" s="266"/>
      <c r="D114" s="266"/>
      <c r="E114" s="266"/>
      <c r="F114" s="266"/>
      <c r="G114" s="266"/>
      <c r="H114" s="266"/>
      <c r="I114" s="266"/>
      <c r="J114" s="266"/>
      <c r="K114" s="266"/>
      <c r="L114" s="266"/>
      <c r="M114" s="266"/>
      <c r="Q114" s="12" t="b">
        <f>IF(AND(COUNTIF($M$27:$M$37,"X")&gt;=2,$M$27="X"),FALSE,TRUE)</f>
        <v>1</v>
      </c>
    </row>
    <row r="117" spans="2:17" ht="30" customHeight="1" x14ac:dyDescent="0.2">
      <c r="B117" s="188" t="s">
        <v>512</v>
      </c>
      <c r="C117" s="188"/>
      <c r="D117" s="188"/>
      <c r="E117" s="188"/>
      <c r="F117" s="188"/>
      <c r="G117" s="188"/>
      <c r="H117" s="188"/>
      <c r="I117" s="188"/>
      <c r="J117" s="188"/>
      <c r="K117" s="188"/>
      <c r="L117" s="188"/>
      <c r="M117" s="188"/>
    </row>
    <row r="118" spans="2:17" ht="15" customHeight="1" x14ac:dyDescent="0.2">
      <c r="B118" s="240" t="s">
        <v>343</v>
      </c>
      <c r="C118" s="241"/>
      <c r="D118" s="241"/>
      <c r="E118" s="241"/>
      <c r="F118" s="241"/>
      <c r="G118" s="241"/>
      <c r="H118" s="241"/>
      <c r="I118" s="241"/>
      <c r="J118" s="241"/>
      <c r="K118" s="271"/>
      <c r="L118" s="272"/>
      <c r="M118" s="273"/>
    </row>
    <row r="119" spans="2:17" ht="15" customHeight="1" x14ac:dyDescent="0.2">
      <c r="B119" s="240" t="s">
        <v>344</v>
      </c>
      <c r="C119" s="241"/>
      <c r="D119" s="241"/>
      <c r="E119" s="241"/>
      <c r="F119" s="241"/>
      <c r="G119" s="241"/>
      <c r="H119" s="241"/>
      <c r="I119" s="241"/>
      <c r="J119" s="241"/>
      <c r="K119" s="271"/>
      <c r="L119" s="272"/>
      <c r="M119" s="273"/>
    </row>
    <row r="120" spans="2:17" ht="15" customHeight="1" x14ac:dyDescent="0.2">
      <c r="B120" s="240" t="s">
        <v>345</v>
      </c>
      <c r="C120" s="241"/>
      <c r="D120" s="241"/>
      <c r="E120" s="241"/>
      <c r="F120" s="241"/>
      <c r="G120" s="241"/>
      <c r="H120" s="241"/>
      <c r="I120" s="241"/>
      <c r="J120" s="241"/>
      <c r="K120" s="271"/>
      <c r="L120" s="272"/>
      <c r="M120" s="273"/>
    </row>
    <row r="123" spans="2:17" ht="30" customHeight="1" x14ac:dyDescent="0.2">
      <c r="B123" s="188" t="s">
        <v>513</v>
      </c>
      <c r="C123" s="188"/>
      <c r="D123" s="188"/>
      <c r="E123" s="188"/>
      <c r="F123" s="188"/>
      <c r="G123" s="188"/>
      <c r="H123" s="188"/>
      <c r="I123" s="188"/>
      <c r="J123" s="188"/>
      <c r="K123" s="188"/>
      <c r="L123" s="188"/>
      <c r="M123" s="188"/>
    </row>
    <row r="124" spans="2:17" ht="15" customHeight="1" x14ac:dyDescent="0.2">
      <c r="B124" s="240" t="s">
        <v>346</v>
      </c>
      <c r="C124" s="241"/>
      <c r="D124" s="241"/>
      <c r="E124" s="241"/>
      <c r="F124" s="241"/>
      <c r="G124" s="241"/>
      <c r="H124" s="241"/>
      <c r="I124" s="241"/>
      <c r="J124" s="241"/>
      <c r="K124" s="271"/>
      <c r="L124" s="272"/>
      <c r="M124" s="273"/>
    </row>
    <row r="125" spans="2:17" ht="15" customHeight="1" x14ac:dyDescent="0.2">
      <c r="B125" s="240" t="s">
        <v>347</v>
      </c>
      <c r="C125" s="241"/>
      <c r="D125" s="241"/>
      <c r="E125" s="241"/>
      <c r="F125" s="241"/>
      <c r="G125" s="241"/>
      <c r="H125" s="241"/>
      <c r="I125" s="241"/>
      <c r="J125" s="241"/>
      <c r="K125" s="271"/>
      <c r="L125" s="272"/>
      <c r="M125" s="273"/>
    </row>
    <row r="126" spans="2:17" ht="15" customHeight="1" x14ac:dyDescent="0.2">
      <c r="B126" s="240" t="s">
        <v>348</v>
      </c>
      <c r="C126" s="241"/>
      <c r="D126" s="241"/>
      <c r="E126" s="241"/>
      <c r="F126" s="241"/>
      <c r="G126" s="241"/>
      <c r="H126" s="241"/>
      <c r="I126" s="241"/>
      <c r="J126" s="241"/>
      <c r="K126" s="271"/>
      <c r="L126" s="272"/>
      <c r="M126" s="273"/>
    </row>
    <row r="127" spans="2:17" ht="15" customHeight="1" x14ac:dyDescent="0.2">
      <c r="B127" s="240" t="s">
        <v>349</v>
      </c>
      <c r="C127" s="241"/>
      <c r="D127" s="241"/>
      <c r="E127" s="241"/>
      <c r="F127" s="241"/>
      <c r="G127" s="241"/>
      <c r="H127" s="241"/>
      <c r="I127" s="241"/>
      <c r="J127" s="241"/>
      <c r="K127" s="271"/>
      <c r="L127" s="272"/>
      <c r="M127" s="273"/>
    </row>
    <row r="130" spans="2:17" ht="30" customHeight="1" x14ac:dyDescent="0.2">
      <c r="B130" s="188" t="s">
        <v>514</v>
      </c>
      <c r="C130" s="188"/>
      <c r="D130" s="188"/>
      <c r="E130" s="188"/>
      <c r="F130" s="188"/>
      <c r="G130" s="188"/>
      <c r="H130" s="188"/>
      <c r="I130" s="188"/>
      <c r="J130" s="188"/>
      <c r="K130" s="188"/>
      <c r="L130" s="188"/>
      <c r="M130" s="188"/>
      <c r="Q130" s="12" t="b">
        <f ca="1">IF('Gestione progetto'!$T$140,FALSE,TRUE)</f>
        <v>1</v>
      </c>
    </row>
    <row r="131" spans="2:17" ht="15" customHeight="1" x14ac:dyDescent="0.2">
      <c r="B131" s="240" t="s">
        <v>343</v>
      </c>
      <c r="C131" s="241"/>
      <c r="D131" s="241"/>
      <c r="E131" s="241"/>
      <c r="F131" s="241"/>
      <c r="G131" s="241"/>
      <c r="H131" s="241"/>
      <c r="I131" s="241"/>
      <c r="J131" s="241"/>
      <c r="K131" s="271"/>
      <c r="L131" s="272"/>
      <c r="M131" s="273"/>
      <c r="Q131" s="12" t="b">
        <f ca="1">IF('Gestione progetto'!$T$140,FALSE,TRUE)</f>
        <v>1</v>
      </c>
    </row>
    <row r="132" spans="2:17" ht="15" customHeight="1" x14ac:dyDescent="0.2">
      <c r="B132" s="240" t="s">
        <v>350</v>
      </c>
      <c r="C132" s="241"/>
      <c r="D132" s="241"/>
      <c r="E132" s="241"/>
      <c r="F132" s="241"/>
      <c r="G132" s="241"/>
      <c r="H132" s="241"/>
      <c r="I132" s="241"/>
      <c r="J132" s="241"/>
      <c r="K132" s="271"/>
      <c r="L132" s="272"/>
      <c r="M132" s="273"/>
      <c r="Q132" s="12" t="b">
        <f ca="1">IF('Gestione progetto'!$T$140,FALSE,TRUE)</f>
        <v>1</v>
      </c>
    </row>
    <row r="133" spans="2:17" ht="15" customHeight="1" x14ac:dyDescent="0.2">
      <c r="B133" s="240" t="s">
        <v>345</v>
      </c>
      <c r="C133" s="241"/>
      <c r="D133" s="241"/>
      <c r="E133" s="241"/>
      <c r="F133" s="241"/>
      <c r="G133" s="241"/>
      <c r="H133" s="241"/>
      <c r="I133" s="241"/>
      <c r="J133" s="241"/>
      <c r="K133" s="271"/>
      <c r="L133" s="272"/>
      <c r="M133" s="273"/>
      <c r="Q133" s="12" t="b">
        <f ca="1">IF('Gestione progetto'!$T$140,FALSE,TRUE)</f>
        <v>1</v>
      </c>
    </row>
    <row r="134" spans="2:17" ht="15" customHeight="1" x14ac:dyDescent="0.2">
      <c r="Q134" s="12" t="b">
        <f ca="1">IF('Gestione progetto'!$T$140,FALSE,TRUE)</f>
        <v>1</v>
      </c>
    </row>
    <row r="135" spans="2:17" ht="15" customHeight="1" x14ac:dyDescent="0.2">
      <c r="Q135" s="12" t="b">
        <f ca="1">IF('Gestione progetto'!$T$140,FALSE,TRUE)</f>
        <v>1</v>
      </c>
    </row>
    <row r="136" spans="2:17" ht="30" customHeight="1" x14ac:dyDescent="0.2">
      <c r="B136" s="202" t="s">
        <v>351</v>
      </c>
      <c r="C136" s="202"/>
      <c r="D136" s="202"/>
      <c r="E136" s="202"/>
      <c r="F136" s="202"/>
      <c r="G136" s="202"/>
      <c r="H136" s="202"/>
      <c r="I136" s="202"/>
      <c r="J136" s="253" t="s">
        <v>355</v>
      </c>
      <c r="K136" s="254"/>
      <c r="L136" s="253" t="s">
        <v>356</v>
      </c>
      <c r="M136" s="254"/>
    </row>
    <row r="137" spans="2:17" ht="15" customHeight="1" x14ac:dyDescent="0.2">
      <c r="B137" s="240" t="s">
        <v>312</v>
      </c>
      <c r="C137" s="241"/>
      <c r="D137" s="241"/>
      <c r="E137" s="241"/>
      <c r="F137" s="241"/>
      <c r="G137" s="241"/>
      <c r="H137" s="241"/>
      <c r="I137" s="241"/>
      <c r="J137" s="251">
        <f>SUM(K118:K120)</f>
        <v>0</v>
      </c>
      <c r="K137" s="252"/>
      <c r="L137" s="271"/>
      <c r="M137" s="273"/>
    </row>
    <row r="138" spans="2:17" ht="15" customHeight="1" x14ac:dyDescent="0.2">
      <c r="B138" s="240" t="s">
        <v>352</v>
      </c>
      <c r="C138" s="241"/>
      <c r="D138" s="241"/>
      <c r="E138" s="241"/>
      <c r="F138" s="241"/>
      <c r="G138" s="241"/>
      <c r="H138" s="241"/>
      <c r="I138" s="241"/>
      <c r="J138" s="251">
        <f>SUM(K124:K127)</f>
        <v>0</v>
      </c>
      <c r="K138" s="252"/>
      <c r="L138" s="271"/>
      <c r="M138" s="273"/>
    </row>
    <row r="139" spans="2:17" ht="15" customHeight="1" x14ac:dyDescent="0.2">
      <c r="B139" s="240" t="s">
        <v>353</v>
      </c>
      <c r="C139" s="241"/>
      <c r="D139" s="241"/>
      <c r="E139" s="241"/>
      <c r="F139" s="241"/>
      <c r="G139" s="241"/>
      <c r="H139" s="241"/>
      <c r="I139" s="241"/>
      <c r="J139" s="251">
        <f>SUM(K131:K133)</f>
        <v>0</v>
      </c>
      <c r="K139" s="252"/>
      <c r="L139" s="271"/>
      <c r="M139" s="273"/>
    </row>
    <row r="140" spans="2:17" ht="15" customHeight="1" x14ac:dyDescent="0.2">
      <c r="B140" s="240" t="s">
        <v>354</v>
      </c>
      <c r="C140" s="241"/>
      <c r="D140" s="241"/>
      <c r="E140" s="241"/>
      <c r="F140" s="241"/>
      <c r="G140" s="241"/>
      <c r="H140" s="241"/>
      <c r="I140" s="241"/>
      <c r="J140" s="271"/>
      <c r="K140" s="273"/>
      <c r="L140" s="271"/>
      <c r="M140" s="273"/>
    </row>
    <row r="142" spans="2:17" ht="30" customHeight="1" x14ac:dyDescent="0.2">
      <c r="B142" s="203" t="s">
        <v>1257</v>
      </c>
      <c r="C142" s="204"/>
      <c r="D142" s="204"/>
      <c r="E142" s="204"/>
      <c r="F142" s="204"/>
      <c r="G142" s="204"/>
      <c r="H142" s="204"/>
      <c r="I142" s="204"/>
      <c r="J142" s="204"/>
      <c r="K142" s="204"/>
      <c r="L142" s="204"/>
      <c r="M142" s="205"/>
    </row>
    <row r="145" spans="2:18" ht="15" customHeight="1" x14ac:dyDescent="0.2">
      <c r="B145" s="188" t="s">
        <v>388</v>
      </c>
      <c r="C145" s="188"/>
      <c r="D145" s="188"/>
      <c r="E145" s="188"/>
      <c r="F145" s="188"/>
      <c r="G145" s="188"/>
      <c r="H145" s="188"/>
      <c r="I145" s="188"/>
      <c r="J145" s="188"/>
      <c r="K145" s="188"/>
      <c r="L145" s="188"/>
      <c r="M145" s="188"/>
    </row>
    <row r="146" spans="2:18" ht="15" customHeight="1" x14ac:dyDescent="0.2">
      <c r="B146" s="199" t="s">
        <v>357</v>
      </c>
      <c r="C146" s="199"/>
      <c r="D146" s="199"/>
      <c r="E146" s="199"/>
      <c r="F146" s="199"/>
      <c r="G146" s="199"/>
      <c r="H146" s="199"/>
      <c r="I146" s="199"/>
      <c r="J146" s="199"/>
      <c r="K146" s="199"/>
      <c r="L146" s="199"/>
      <c r="M146" s="1"/>
      <c r="R146" s="12" t="e">
        <f ca="1">MATCH("X",INDIRECT(ADDRESS(ROW(Q146)+Q145,13)&amp;":"&amp;ADDRESS(ROW($Q$165),13)),0)</f>
        <v>#N/A</v>
      </c>
    </row>
    <row r="147" spans="2:18" ht="15" customHeight="1" x14ac:dyDescent="0.2">
      <c r="B147" s="199" t="s">
        <v>358</v>
      </c>
      <c r="C147" s="199"/>
      <c r="D147" s="199"/>
      <c r="E147" s="199"/>
      <c r="F147" s="199"/>
      <c r="G147" s="199"/>
      <c r="H147" s="199"/>
      <c r="I147" s="199"/>
      <c r="J147" s="199"/>
      <c r="K147" s="199"/>
      <c r="L147" s="199"/>
      <c r="M147" s="1"/>
      <c r="R147" s="12" t="e">
        <f ca="1">MATCH("X",INDIRECT(ADDRESS(ROW(Q146)+R146,13)&amp;":"&amp;ADDRESS(ROW(Q165),13)),0)+R146</f>
        <v>#N/A</v>
      </c>
    </row>
    <row r="148" spans="2:18" ht="15" customHeight="1" x14ac:dyDescent="0.2">
      <c r="B148" s="199" t="s">
        <v>359</v>
      </c>
      <c r="C148" s="199"/>
      <c r="D148" s="199"/>
      <c r="E148" s="199"/>
      <c r="F148" s="199"/>
      <c r="G148" s="199"/>
      <c r="H148" s="199"/>
      <c r="I148" s="199"/>
      <c r="J148" s="199"/>
      <c r="K148" s="199"/>
      <c r="L148" s="199"/>
      <c r="M148" s="1"/>
      <c r="R148" s="12" t="e">
        <f ca="1">MATCH("X",INDIRECT(ADDRESS(ROW(Q146)+R147,13)&amp;":"&amp;ADDRESS(ROW(Q165),13)),0)+R147</f>
        <v>#N/A</v>
      </c>
    </row>
    <row r="149" spans="2:18" ht="15" customHeight="1" x14ac:dyDescent="0.2">
      <c r="B149" s="199" t="s">
        <v>360</v>
      </c>
      <c r="C149" s="199"/>
      <c r="D149" s="199"/>
      <c r="E149" s="199"/>
      <c r="F149" s="199"/>
      <c r="G149" s="199"/>
      <c r="H149" s="199"/>
      <c r="I149" s="199"/>
      <c r="J149" s="199"/>
      <c r="K149" s="199"/>
      <c r="L149" s="199"/>
      <c r="M149" s="1"/>
    </row>
    <row r="150" spans="2:18" ht="15" customHeight="1" x14ac:dyDescent="0.2">
      <c r="B150" s="199" t="s">
        <v>361</v>
      </c>
      <c r="C150" s="199"/>
      <c r="D150" s="199"/>
      <c r="E150" s="199"/>
      <c r="F150" s="199"/>
      <c r="G150" s="199"/>
      <c r="H150" s="199"/>
      <c r="I150" s="199"/>
      <c r="J150" s="199"/>
      <c r="K150" s="199"/>
      <c r="L150" s="199"/>
      <c r="M150" s="1"/>
    </row>
    <row r="151" spans="2:18" ht="15" customHeight="1" x14ac:dyDescent="0.2">
      <c r="B151" s="199" t="s">
        <v>362</v>
      </c>
      <c r="C151" s="199"/>
      <c r="D151" s="199"/>
      <c r="E151" s="199"/>
      <c r="F151" s="199"/>
      <c r="G151" s="199"/>
      <c r="H151" s="199"/>
      <c r="I151" s="199"/>
      <c r="J151" s="199"/>
      <c r="K151" s="199"/>
      <c r="L151" s="199"/>
      <c r="M151" s="1"/>
    </row>
    <row r="152" spans="2:18" ht="15" customHeight="1" x14ac:dyDescent="0.2">
      <c r="B152" s="199" t="s">
        <v>363</v>
      </c>
      <c r="C152" s="199"/>
      <c r="D152" s="199"/>
      <c r="E152" s="199"/>
      <c r="F152" s="199"/>
      <c r="G152" s="199"/>
      <c r="H152" s="199"/>
      <c r="I152" s="199"/>
      <c r="J152" s="199"/>
      <c r="K152" s="199"/>
      <c r="L152" s="199"/>
      <c r="M152" s="1"/>
    </row>
    <row r="153" spans="2:18" ht="15" customHeight="1" x14ac:dyDescent="0.2">
      <c r="B153" s="199" t="s">
        <v>364</v>
      </c>
      <c r="C153" s="199"/>
      <c r="D153" s="199"/>
      <c r="E153" s="199"/>
      <c r="F153" s="199"/>
      <c r="G153" s="199"/>
      <c r="H153" s="199"/>
      <c r="I153" s="199"/>
      <c r="J153" s="199"/>
      <c r="K153" s="199"/>
      <c r="L153" s="199"/>
      <c r="M153" s="1"/>
    </row>
    <row r="154" spans="2:18" ht="15" customHeight="1" x14ac:dyDescent="0.2">
      <c r="B154" s="199" t="s">
        <v>365</v>
      </c>
      <c r="C154" s="199"/>
      <c r="D154" s="199"/>
      <c r="E154" s="199"/>
      <c r="F154" s="199"/>
      <c r="G154" s="199"/>
      <c r="H154" s="199"/>
      <c r="I154" s="199"/>
      <c r="J154" s="199"/>
      <c r="K154" s="199"/>
      <c r="L154" s="199"/>
      <c r="M154" s="1"/>
    </row>
    <row r="155" spans="2:18" ht="15" customHeight="1" x14ac:dyDescent="0.2">
      <c r="B155" s="199" t="s">
        <v>366</v>
      </c>
      <c r="C155" s="199"/>
      <c r="D155" s="199"/>
      <c r="E155" s="199"/>
      <c r="F155" s="199"/>
      <c r="G155" s="199"/>
      <c r="H155" s="199"/>
      <c r="I155" s="199"/>
      <c r="J155" s="199"/>
      <c r="K155" s="199"/>
      <c r="L155" s="199"/>
      <c r="M155" s="1"/>
    </row>
    <row r="156" spans="2:18" ht="15" customHeight="1" x14ac:dyDescent="0.2">
      <c r="B156" s="199" t="s">
        <v>367</v>
      </c>
      <c r="C156" s="199"/>
      <c r="D156" s="199"/>
      <c r="E156" s="199"/>
      <c r="F156" s="199"/>
      <c r="G156" s="199"/>
      <c r="H156" s="199"/>
      <c r="I156" s="199"/>
      <c r="J156" s="199"/>
      <c r="K156" s="199"/>
      <c r="L156" s="199"/>
      <c r="M156" s="1"/>
    </row>
    <row r="157" spans="2:18" ht="15" customHeight="1" x14ac:dyDescent="0.2">
      <c r="B157" s="199" t="s">
        <v>368</v>
      </c>
      <c r="C157" s="199"/>
      <c r="D157" s="199"/>
      <c r="E157" s="199"/>
      <c r="F157" s="199"/>
      <c r="G157" s="199"/>
      <c r="H157" s="199"/>
      <c r="I157" s="199"/>
      <c r="J157" s="199"/>
      <c r="K157" s="199"/>
      <c r="L157" s="199"/>
      <c r="M157" s="1"/>
    </row>
    <row r="158" spans="2:18" ht="15" customHeight="1" x14ac:dyDescent="0.2">
      <c r="B158" s="199" t="s">
        <v>369</v>
      </c>
      <c r="C158" s="199"/>
      <c r="D158" s="199"/>
      <c r="E158" s="199"/>
      <c r="F158" s="199"/>
      <c r="G158" s="199"/>
      <c r="H158" s="199"/>
      <c r="I158" s="199"/>
      <c r="J158" s="199"/>
      <c r="K158" s="199"/>
      <c r="L158" s="199"/>
      <c r="M158" s="1"/>
    </row>
    <row r="159" spans="2:18" ht="15" customHeight="1" x14ac:dyDescent="0.2">
      <c r="B159" s="199" t="s">
        <v>370</v>
      </c>
      <c r="C159" s="199"/>
      <c r="D159" s="199"/>
      <c r="E159" s="199"/>
      <c r="F159" s="199"/>
      <c r="G159" s="199"/>
      <c r="H159" s="199"/>
      <c r="I159" s="199"/>
      <c r="J159" s="199"/>
      <c r="K159" s="199"/>
      <c r="L159" s="199"/>
      <c r="M159" s="1"/>
    </row>
    <row r="160" spans="2:18" ht="15" customHeight="1" x14ac:dyDescent="0.2">
      <c r="B160" s="199" t="s">
        <v>371</v>
      </c>
      <c r="C160" s="199"/>
      <c r="D160" s="199"/>
      <c r="E160" s="199"/>
      <c r="F160" s="199"/>
      <c r="G160" s="199"/>
      <c r="H160" s="199"/>
      <c r="I160" s="199"/>
      <c r="J160" s="199"/>
      <c r="K160" s="199"/>
      <c r="L160" s="199"/>
      <c r="M160" s="1"/>
    </row>
    <row r="161" spans="2:17" ht="15" customHeight="1" x14ac:dyDescent="0.2">
      <c r="B161" s="199" t="s">
        <v>372</v>
      </c>
      <c r="C161" s="199"/>
      <c r="D161" s="199"/>
      <c r="E161" s="199"/>
      <c r="F161" s="199"/>
      <c r="G161" s="199"/>
      <c r="H161" s="199"/>
      <c r="I161" s="199"/>
      <c r="J161" s="199"/>
      <c r="K161" s="199"/>
      <c r="L161" s="199"/>
      <c r="M161" s="1"/>
    </row>
    <row r="162" spans="2:17" ht="15" customHeight="1" x14ac:dyDescent="0.2">
      <c r="B162" s="199" t="s">
        <v>373</v>
      </c>
      <c r="C162" s="199"/>
      <c r="D162" s="199"/>
      <c r="E162" s="199"/>
      <c r="F162" s="199"/>
      <c r="G162" s="199"/>
      <c r="H162" s="199"/>
      <c r="I162" s="199"/>
      <c r="J162" s="199"/>
      <c r="K162" s="199"/>
      <c r="L162" s="199"/>
      <c r="M162" s="1"/>
    </row>
    <row r="163" spans="2:17" ht="15" customHeight="1" x14ac:dyDescent="0.2">
      <c r="B163" s="199" t="s">
        <v>374</v>
      </c>
      <c r="C163" s="199"/>
      <c r="D163" s="199"/>
      <c r="E163" s="199"/>
      <c r="F163" s="199"/>
      <c r="G163" s="199"/>
      <c r="H163" s="199"/>
      <c r="I163" s="199"/>
      <c r="J163" s="199"/>
      <c r="K163" s="199"/>
      <c r="L163" s="199"/>
      <c r="M163" s="1"/>
    </row>
    <row r="164" spans="2:17" ht="15" customHeight="1" x14ac:dyDescent="0.2">
      <c r="B164" s="274"/>
      <c r="C164" s="274"/>
      <c r="D164" s="274"/>
      <c r="E164" s="274"/>
      <c r="F164" s="274"/>
      <c r="G164" s="274"/>
      <c r="H164" s="274"/>
      <c r="I164" s="274"/>
      <c r="J164" s="274"/>
      <c r="K164" s="274"/>
      <c r="L164" s="274"/>
      <c r="M164" s="1"/>
    </row>
    <row r="165" spans="2:17" ht="15" customHeight="1" x14ac:dyDescent="0.2">
      <c r="B165" s="274"/>
      <c r="C165" s="274"/>
      <c r="D165" s="274"/>
      <c r="E165" s="274"/>
      <c r="F165" s="274"/>
      <c r="G165" s="274"/>
      <c r="H165" s="274"/>
      <c r="I165" s="274"/>
      <c r="J165" s="274"/>
      <c r="K165" s="274"/>
      <c r="L165" s="274"/>
      <c r="M165" s="1"/>
    </row>
    <row r="167" spans="2:17" ht="15" customHeight="1" x14ac:dyDescent="0.2">
      <c r="B167" s="203" t="s">
        <v>375</v>
      </c>
      <c r="C167" s="204"/>
      <c r="D167" s="204"/>
      <c r="E167" s="204"/>
      <c r="F167" s="204"/>
      <c r="G167" s="204"/>
      <c r="H167" s="204"/>
      <c r="I167" s="204"/>
      <c r="J167" s="204"/>
      <c r="K167" s="204"/>
      <c r="L167" s="204"/>
      <c r="M167" s="205"/>
    </row>
    <row r="168" spans="2:17" ht="15" customHeight="1" x14ac:dyDescent="0.2">
      <c r="Q168" s="12" t="b">
        <f>IF('Anagrafica Progetto'!$Q$84=1,FALSE,TRUE)</f>
        <v>0</v>
      </c>
    </row>
    <row r="169" spans="2:17" ht="15" customHeight="1" x14ac:dyDescent="0.2">
      <c r="Q169" s="12" t="b">
        <f>IF('Anagrafica Progetto'!$Q$84=1,FALSE,TRUE)</f>
        <v>0</v>
      </c>
    </row>
    <row r="170" spans="2:17" ht="15" customHeight="1" x14ac:dyDescent="0.2">
      <c r="B170" s="188" t="s">
        <v>378</v>
      </c>
      <c r="C170" s="188"/>
      <c r="D170" s="188"/>
      <c r="E170" s="188"/>
      <c r="F170" s="188"/>
      <c r="G170" s="188"/>
      <c r="H170" s="188"/>
      <c r="I170" s="188"/>
      <c r="J170" s="188"/>
      <c r="K170" s="188"/>
      <c r="L170" s="188"/>
      <c r="M170" s="188"/>
      <c r="Q170" s="12" t="b">
        <f>IF('Anagrafica Progetto'!$Q$84=1,FALSE,TRUE)</f>
        <v>0</v>
      </c>
    </row>
    <row r="171" spans="2:17" ht="15" customHeight="1" x14ac:dyDescent="0.2">
      <c r="B171" s="258"/>
      <c r="C171" s="258"/>
      <c r="D171" s="258"/>
      <c r="E171" s="258" t="s">
        <v>379</v>
      </c>
      <c r="F171" s="258"/>
      <c r="G171" s="258"/>
      <c r="H171" s="258" t="s">
        <v>380</v>
      </c>
      <c r="I171" s="258"/>
      <c r="J171" s="258"/>
      <c r="K171" s="258" t="s">
        <v>381</v>
      </c>
      <c r="L171" s="258"/>
      <c r="M171" s="258"/>
      <c r="Q171" s="12" t="b">
        <f>IF('Anagrafica Progetto'!$Q$84=1,FALSE,TRUE)</f>
        <v>0</v>
      </c>
    </row>
    <row r="172" spans="2:17" ht="52.5" customHeight="1" x14ac:dyDescent="0.2">
      <c r="B172" s="240" t="s">
        <v>382</v>
      </c>
      <c r="C172" s="241"/>
      <c r="D172" s="256"/>
      <c r="E172" s="255" t="str">
        <f ca="1">IFERROR(IF(INDIRECT(ADDRESS(ROW(B145)+$R$146,2))="","Inserire il nome della realizzazione nella tabella precedente",INDIRECT(ADDRESS(ROW(B145)+$R$146,2))),"")</f>
        <v/>
      </c>
      <c r="F172" s="255"/>
      <c r="G172" s="255"/>
      <c r="H172" s="255" t="str">
        <f ca="1">IFERROR(IF(INDIRECT(ADDRESS(ROW(E145)+$R$147,2))="","Inserire il nome della realizzazione nella tabella precedente",INDIRECT(ADDRESS(ROW(E145)+$R$147,2))),"")</f>
        <v/>
      </c>
      <c r="I172" s="255"/>
      <c r="J172" s="255"/>
      <c r="K172" s="255" t="str">
        <f ca="1">IFERROR(IF(INDIRECT(ADDRESS(ROW(H145)+$R$148,2))="","Inserire il nome della realizzazione nella tabella precedente",INDIRECT(ADDRESS(ROW(H145)+$R$148,2))),"")</f>
        <v/>
      </c>
      <c r="L172" s="255"/>
      <c r="M172" s="255"/>
      <c r="Q172" s="12" t="b">
        <f>IF('Anagrafica Progetto'!$Q$84=1,FALSE,TRUE)</f>
        <v>0</v>
      </c>
    </row>
    <row r="173" spans="2:17" ht="67.5" customHeight="1" x14ac:dyDescent="0.2">
      <c r="B173" s="240" t="s">
        <v>383</v>
      </c>
      <c r="C173" s="241"/>
      <c r="D173" s="256"/>
      <c r="E173" s="275"/>
      <c r="F173" s="275"/>
      <c r="G173" s="275"/>
      <c r="H173" s="275"/>
      <c r="I173" s="275"/>
      <c r="J173" s="275"/>
      <c r="K173" s="275"/>
      <c r="L173" s="275"/>
      <c r="M173" s="275"/>
      <c r="Q173" s="12" t="b">
        <f>IF('Anagrafica Progetto'!$Q$84=1,FALSE,TRUE)</f>
        <v>0</v>
      </c>
    </row>
    <row r="174" spans="2:17" ht="15.75" customHeight="1" x14ac:dyDescent="0.2">
      <c r="B174" s="240" t="s">
        <v>384</v>
      </c>
      <c r="C174" s="241"/>
      <c r="D174" s="256"/>
      <c r="E174" s="275"/>
      <c r="F174" s="275"/>
      <c r="G174" s="275"/>
      <c r="H174" s="275"/>
      <c r="I174" s="275"/>
      <c r="J174" s="275"/>
      <c r="K174" s="275"/>
      <c r="L174" s="275"/>
      <c r="M174" s="275"/>
      <c r="Q174" s="12" t="b">
        <f>IF('Anagrafica Progetto'!$Q$84=1,FALSE,TRUE)</f>
        <v>0</v>
      </c>
    </row>
    <row r="175" spans="2:17" ht="30" customHeight="1" x14ac:dyDescent="0.2">
      <c r="B175" s="240" t="s">
        <v>385</v>
      </c>
      <c r="C175" s="241"/>
      <c r="D175" s="256"/>
      <c r="E175" s="275"/>
      <c r="F175" s="275"/>
      <c r="G175" s="275"/>
      <c r="H175" s="275"/>
      <c r="I175" s="275"/>
      <c r="J175" s="275"/>
      <c r="K175" s="275"/>
      <c r="L175" s="275"/>
      <c r="M175" s="275"/>
      <c r="Q175" s="12" t="b">
        <f>IF('Anagrafica Progetto'!$Q$84=1,FALSE,TRUE)</f>
        <v>0</v>
      </c>
    </row>
    <row r="176" spans="2:17" ht="15" customHeight="1" x14ac:dyDescent="0.2">
      <c r="B176" s="240" t="s">
        <v>396</v>
      </c>
      <c r="C176" s="241"/>
      <c r="D176" s="256"/>
      <c r="E176" s="255" t="str">
        <f ca="1">IF(E172="","","Tutte")</f>
        <v/>
      </c>
      <c r="F176" s="255"/>
      <c r="G176" s="255"/>
      <c r="H176" s="255" t="str">
        <f ca="1">IF(H172="","","Tutte")</f>
        <v/>
      </c>
      <c r="I176" s="255"/>
      <c r="J176" s="255"/>
      <c r="K176" s="255" t="str">
        <f ca="1">IF(K172="","","Tutte")</f>
        <v/>
      </c>
      <c r="L176" s="255"/>
      <c r="M176" s="255"/>
      <c r="Q176" s="12" t="b">
        <f>IF('Anagrafica Progetto'!$Q$84=1,FALSE,TRUE)</f>
        <v>0</v>
      </c>
    </row>
    <row r="177" spans="2:18" ht="15" customHeight="1" x14ac:dyDescent="0.2">
      <c r="B177" s="240" t="s">
        <v>386</v>
      </c>
      <c r="C177" s="241"/>
      <c r="D177" s="256"/>
      <c r="E177" s="276"/>
      <c r="F177" s="276"/>
      <c r="G177" s="276"/>
      <c r="H177" s="276"/>
      <c r="I177" s="276"/>
      <c r="J177" s="276"/>
      <c r="K177" s="276"/>
      <c r="L177" s="276"/>
      <c r="M177" s="276"/>
      <c r="Q177" s="12" t="b">
        <f>IF('Anagrafica Progetto'!$Q$84=1,FALSE,TRUE)</f>
        <v>0</v>
      </c>
    </row>
    <row r="178" spans="2:18" ht="15" customHeight="1" x14ac:dyDescent="0.2">
      <c r="B178" s="240">
        <v>2015</v>
      </c>
      <c r="C178" s="241"/>
      <c r="D178" s="256"/>
      <c r="E178" s="276"/>
      <c r="F178" s="276"/>
      <c r="G178" s="276"/>
      <c r="H178" s="276"/>
      <c r="I178" s="276"/>
      <c r="J178" s="276"/>
      <c r="K178" s="276"/>
      <c r="L178" s="276"/>
      <c r="M178" s="276"/>
      <c r="Q178" s="12" t="b">
        <f>IF(AND(R178=FALSE,'Anagrafica Progetto'!$Q$84=1),FALSE,TRUE)</f>
        <v>0</v>
      </c>
      <c r="R178" s="12" t="b">
        <f>IF(OR($H$73="",$H$76=""),FALSE,IF(AND(B178&gt;=YEAR($H$73),B178&lt;YEAR($H$76)),FALSE,TRUE))</f>
        <v>0</v>
      </c>
    </row>
    <row r="179" spans="2:18" ht="15" customHeight="1" x14ac:dyDescent="0.2">
      <c r="B179" s="240">
        <v>2016</v>
      </c>
      <c r="C179" s="241"/>
      <c r="D179" s="256"/>
      <c r="E179" s="276"/>
      <c r="F179" s="276"/>
      <c r="G179" s="276"/>
      <c r="H179" s="276"/>
      <c r="I179" s="276"/>
      <c r="J179" s="276"/>
      <c r="K179" s="276"/>
      <c r="L179" s="276"/>
      <c r="M179" s="276"/>
      <c r="Q179" s="12" t="b">
        <f>IF(AND(R179=FALSE,'Anagrafica Progetto'!$Q$84=1),FALSE,TRUE)</f>
        <v>0</v>
      </c>
      <c r="R179" s="12" t="b">
        <f t="shared" ref="R179:R185" si="2">IF(OR($H$73="",$H$76=""),FALSE,IF(AND(B179&gt;=YEAR($H$73),B179&lt;YEAR($H$76)),FALSE,TRUE))</f>
        <v>0</v>
      </c>
    </row>
    <row r="180" spans="2:18" ht="15" customHeight="1" x14ac:dyDescent="0.2">
      <c r="B180" s="240">
        <v>2017</v>
      </c>
      <c r="C180" s="241"/>
      <c r="D180" s="256"/>
      <c r="E180" s="276"/>
      <c r="F180" s="276"/>
      <c r="G180" s="276"/>
      <c r="H180" s="276"/>
      <c r="I180" s="276"/>
      <c r="J180" s="276"/>
      <c r="K180" s="276"/>
      <c r="L180" s="276"/>
      <c r="M180" s="276"/>
      <c r="Q180" s="12" t="b">
        <f>IF(AND(R180=FALSE,'Anagrafica Progetto'!$Q$84=1),FALSE,TRUE)</f>
        <v>0</v>
      </c>
      <c r="R180" s="12" t="b">
        <f t="shared" si="2"/>
        <v>0</v>
      </c>
    </row>
    <row r="181" spans="2:18" ht="15" customHeight="1" x14ac:dyDescent="0.2">
      <c r="B181" s="240">
        <v>2018</v>
      </c>
      <c r="C181" s="241"/>
      <c r="D181" s="256"/>
      <c r="E181" s="276"/>
      <c r="F181" s="276"/>
      <c r="G181" s="276"/>
      <c r="H181" s="276"/>
      <c r="I181" s="276"/>
      <c r="J181" s="276"/>
      <c r="K181" s="276"/>
      <c r="L181" s="276"/>
      <c r="M181" s="276"/>
      <c r="Q181" s="12" t="b">
        <f>IF(AND(R181=FALSE,'Anagrafica Progetto'!$Q$84=1),FALSE,TRUE)</f>
        <v>0</v>
      </c>
      <c r="R181" s="12" t="b">
        <f t="shared" si="2"/>
        <v>0</v>
      </c>
    </row>
    <row r="182" spans="2:18" ht="15" customHeight="1" x14ac:dyDescent="0.2">
      <c r="B182" s="240">
        <v>2019</v>
      </c>
      <c r="C182" s="241"/>
      <c r="D182" s="256"/>
      <c r="E182" s="276"/>
      <c r="F182" s="276"/>
      <c r="G182" s="276"/>
      <c r="H182" s="276"/>
      <c r="I182" s="276"/>
      <c r="J182" s="276"/>
      <c r="K182" s="276"/>
      <c r="L182" s="276"/>
      <c r="M182" s="276"/>
      <c r="Q182" s="12" t="b">
        <f>IF(AND(R182=FALSE,'Anagrafica Progetto'!$Q$84=1),FALSE,TRUE)</f>
        <v>0</v>
      </c>
      <c r="R182" s="12" t="b">
        <f t="shared" si="2"/>
        <v>0</v>
      </c>
    </row>
    <row r="183" spans="2:18" ht="15" customHeight="1" x14ac:dyDescent="0.2">
      <c r="B183" s="240">
        <v>2020</v>
      </c>
      <c r="C183" s="241"/>
      <c r="D183" s="256"/>
      <c r="E183" s="276"/>
      <c r="F183" s="276"/>
      <c r="G183" s="276"/>
      <c r="H183" s="276"/>
      <c r="I183" s="276"/>
      <c r="J183" s="276"/>
      <c r="K183" s="276"/>
      <c r="L183" s="276"/>
      <c r="M183" s="276"/>
      <c r="Q183" s="12" t="b">
        <f>IF(AND(R183=FALSE,'Anagrafica Progetto'!$Q$84=1),FALSE,TRUE)</f>
        <v>0</v>
      </c>
      <c r="R183" s="12" t="b">
        <f t="shared" si="2"/>
        <v>0</v>
      </c>
    </row>
    <row r="184" spans="2:18" ht="15" customHeight="1" x14ac:dyDescent="0.2">
      <c r="B184" s="240">
        <v>2021</v>
      </c>
      <c r="C184" s="241"/>
      <c r="D184" s="256"/>
      <c r="E184" s="276"/>
      <c r="F184" s="276"/>
      <c r="G184" s="276"/>
      <c r="H184" s="276"/>
      <c r="I184" s="276"/>
      <c r="J184" s="276"/>
      <c r="K184" s="276"/>
      <c r="L184" s="276"/>
      <c r="M184" s="276"/>
      <c r="Q184" s="12" t="b">
        <f>IF(AND(R184=FALSE,'Anagrafica Progetto'!$Q$84=1),FALSE,TRUE)</f>
        <v>0</v>
      </c>
      <c r="R184" s="12" t="b">
        <f t="shared" si="2"/>
        <v>0</v>
      </c>
    </row>
    <row r="185" spans="2:18" ht="15" customHeight="1" x14ac:dyDescent="0.2">
      <c r="B185" s="240">
        <v>2022</v>
      </c>
      <c r="C185" s="241"/>
      <c r="D185" s="256"/>
      <c r="E185" s="276"/>
      <c r="F185" s="276"/>
      <c r="G185" s="276"/>
      <c r="H185" s="276"/>
      <c r="I185" s="276"/>
      <c r="J185" s="276"/>
      <c r="K185" s="276"/>
      <c r="L185" s="276"/>
      <c r="M185" s="276"/>
      <c r="Q185" s="12" t="b">
        <f>IF(AND(R185=FALSE,'Anagrafica Progetto'!$Q$84=1),FALSE,TRUE)</f>
        <v>0</v>
      </c>
      <c r="R185" s="12" t="b">
        <f t="shared" si="2"/>
        <v>0</v>
      </c>
    </row>
    <row r="186" spans="2:18" ht="15" customHeight="1" x14ac:dyDescent="0.2">
      <c r="B186" s="240" t="s">
        <v>387</v>
      </c>
      <c r="C186" s="241"/>
      <c r="D186" s="256"/>
      <c r="E186" s="276"/>
      <c r="F186" s="276"/>
      <c r="G186" s="276"/>
      <c r="H186" s="276"/>
      <c r="I186" s="276"/>
      <c r="J186" s="276"/>
      <c r="K186" s="276"/>
      <c r="L186" s="276"/>
      <c r="M186" s="276"/>
      <c r="Q186" s="12" t="b">
        <f>IF('Anagrafica Progetto'!$Q$84=1,FALSE,TRUE)</f>
        <v>0</v>
      </c>
    </row>
    <row r="187" spans="2:18" ht="15" customHeight="1" x14ac:dyDescent="0.2">
      <c r="Q187" s="12" t="b">
        <f>IF('Anagrafica Progetto'!$Q$84=1,FALSE,TRUE)</f>
        <v>0</v>
      </c>
    </row>
    <row r="188" spans="2:18" ht="135" customHeight="1" x14ac:dyDescent="0.2">
      <c r="B188" s="203" t="s">
        <v>577</v>
      </c>
      <c r="C188" s="204"/>
      <c r="D188" s="204"/>
      <c r="E188" s="204"/>
      <c r="F188" s="204"/>
      <c r="G188" s="204"/>
      <c r="H188" s="204"/>
      <c r="I188" s="204"/>
      <c r="J188" s="204"/>
      <c r="K188" s="204"/>
      <c r="L188" s="204"/>
      <c r="M188" s="205"/>
      <c r="Q188" s="12" t="b">
        <f>IF('Anagrafica Progetto'!$Q$84=1,FALSE,TRUE)</f>
        <v>0</v>
      </c>
    </row>
    <row r="189" spans="2:18" ht="15" customHeight="1" x14ac:dyDescent="0.2">
      <c r="Q189" s="12" t="b">
        <f>IF(AND('Anagrafica Progetto'!$Q$84=2,'Anagrafica Progetto'!$Q$89),FALSE,TRUE)</f>
        <v>1</v>
      </c>
    </row>
    <row r="190" spans="2:18" ht="15" customHeight="1" x14ac:dyDescent="0.2">
      <c r="Q190" s="12" t="b">
        <f>IF(AND('Anagrafica Progetto'!$Q$84=2,'Anagrafica Progetto'!$Q$89),FALSE,TRUE)</f>
        <v>1</v>
      </c>
    </row>
    <row r="191" spans="2:18" ht="15" customHeight="1" x14ac:dyDescent="0.2">
      <c r="B191" s="188" t="s">
        <v>395</v>
      </c>
      <c r="C191" s="188"/>
      <c r="D191" s="188"/>
      <c r="E191" s="188"/>
      <c r="F191" s="188"/>
      <c r="G191" s="188"/>
      <c r="H191" s="188"/>
      <c r="I191" s="188"/>
      <c r="J191" s="188"/>
      <c r="K191" s="188"/>
      <c r="L191" s="188"/>
      <c r="M191" s="188"/>
      <c r="Q191" s="12" t="b">
        <f>IF(AND('Anagrafica Progetto'!$Q$84=2,'Anagrafica Progetto'!$Q$89),FALSE,TRUE)</f>
        <v>1</v>
      </c>
    </row>
    <row r="192" spans="2:18" ht="15" customHeight="1" x14ac:dyDescent="0.2">
      <c r="B192" s="258"/>
      <c r="C192" s="258"/>
      <c r="D192" s="258"/>
      <c r="E192" s="258" t="s">
        <v>379</v>
      </c>
      <c r="F192" s="258"/>
      <c r="G192" s="258"/>
      <c r="H192" s="258" t="s">
        <v>380</v>
      </c>
      <c r="I192" s="258"/>
      <c r="J192" s="258"/>
      <c r="K192" s="258" t="s">
        <v>381</v>
      </c>
      <c r="L192" s="258"/>
      <c r="M192" s="258"/>
      <c r="Q192" s="12" t="b">
        <f>IF(AND('Anagrafica Progetto'!$Q$84=2,'Anagrafica Progetto'!$Q$89),FALSE,TRUE)</f>
        <v>1</v>
      </c>
    </row>
    <row r="193" spans="2:18" ht="52.5" customHeight="1" x14ac:dyDescent="0.2">
      <c r="B193" s="240" t="s">
        <v>382</v>
      </c>
      <c r="C193" s="241"/>
      <c r="D193" s="256"/>
      <c r="E193" s="255" t="str">
        <f ca="1">IFERROR(IF(INDIRECT(ADDRESS(ROW(B145)+$R$146,2))="","Inserire il nome della realizzazione nella tabella precedente",INDIRECT(ADDRESS(ROW(B145)+$R$146,2))),"")</f>
        <v/>
      </c>
      <c r="F193" s="255"/>
      <c r="G193" s="255"/>
      <c r="H193" s="255" t="str">
        <f ca="1">IFERROR(IF(INDIRECT(ADDRESS(ROW(E145)+$R$147,2))="","Inserire il nome della realizzazione nella tabella precedente",INDIRECT(ADDRESS(ROW(E145)+$R$147,2))),"")</f>
        <v/>
      </c>
      <c r="I193" s="255"/>
      <c r="J193" s="255"/>
      <c r="K193" s="255" t="str">
        <f ca="1">IFERROR(IF(INDIRECT(ADDRESS(ROW(H145)+$R$148,2))="","Inserire il nome della realizzazione nella tabella precedente",INDIRECT(ADDRESS(ROW(H145)+$R$148,2))),"")</f>
        <v/>
      </c>
      <c r="L193" s="255"/>
      <c r="M193" s="255"/>
      <c r="Q193" s="12" t="b">
        <f>IF(AND('Anagrafica Progetto'!$Q$84=2,'Anagrafica Progetto'!$Q$89),FALSE,TRUE)</f>
        <v>1</v>
      </c>
    </row>
    <row r="194" spans="2:18" ht="67.5" customHeight="1" x14ac:dyDescent="0.2">
      <c r="B194" s="240" t="s">
        <v>383</v>
      </c>
      <c r="C194" s="241"/>
      <c r="D194" s="256"/>
      <c r="E194" s="275"/>
      <c r="F194" s="275"/>
      <c r="G194" s="275"/>
      <c r="H194" s="275"/>
      <c r="I194" s="275"/>
      <c r="J194" s="275"/>
      <c r="K194" s="275"/>
      <c r="L194" s="275"/>
      <c r="M194" s="275"/>
      <c r="Q194" s="12" t="b">
        <f>IF(AND('Anagrafica Progetto'!$Q$84=2,'Anagrafica Progetto'!$Q$89),FALSE,TRUE)</f>
        <v>1</v>
      </c>
    </row>
    <row r="195" spans="2:18" ht="15.75" customHeight="1" x14ac:dyDescent="0.2">
      <c r="B195" s="240" t="s">
        <v>384</v>
      </c>
      <c r="C195" s="241"/>
      <c r="D195" s="256"/>
      <c r="E195" s="275"/>
      <c r="F195" s="275"/>
      <c r="G195" s="275"/>
      <c r="H195" s="275"/>
      <c r="I195" s="275"/>
      <c r="J195" s="275"/>
      <c r="K195" s="275"/>
      <c r="L195" s="275"/>
      <c r="M195" s="275"/>
      <c r="Q195" s="12" t="b">
        <f>IF(AND('Anagrafica Progetto'!$Q$84=2,'Anagrafica Progetto'!$Q$89),FALSE,TRUE)</f>
        <v>1</v>
      </c>
    </row>
    <row r="196" spans="2:18" ht="30" customHeight="1" x14ac:dyDescent="0.2">
      <c r="B196" s="240" t="s">
        <v>385</v>
      </c>
      <c r="C196" s="241"/>
      <c r="D196" s="256"/>
      <c r="E196" s="275"/>
      <c r="F196" s="275"/>
      <c r="G196" s="275"/>
      <c r="H196" s="275"/>
      <c r="I196" s="275"/>
      <c r="J196" s="275"/>
      <c r="K196" s="275"/>
      <c r="L196" s="275"/>
      <c r="M196" s="275"/>
      <c r="Q196" s="12" t="b">
        <f>IF(AND('Anagrafica Progetto'!$Q$84=2,'Anagrafica Progetto'!$Q$89),FALSE,TRUE)</f>
        <v>1</v>
      </c>
    </row>
    <row r="197" spans="2:18" ht="15" customHeight="1" x14ac:dyDescent="0.2">
      <c r="B197" s="240" t="s">
        <v>396</v>
      </c>
      <c r="C197" s="241"/>
      <c r="D197" s="256"/>
      <c r="E197" s="255" t="str">
        <f ca="1">IF(E193="","","Più sviluppate")</f>
        <v/>
      </c>
      <c r="F197" s="255"/>
      <c r="G197" s="255"/>
      <c r="H197" s="255" t="str">
        <f ca="1">IF(H193="","","Più sviluppate")</f>
        <v/>
      </c>
      <c r="I197" s="255"/>
      <c r="J197" s="255"/>
      <c r="K197" s="255" t="str">
        <f ca="1">IF(K193="","","Più sviluppate")</f>
        <v/>
      </c>
      <c r="L197" s="255"/>
      <c r="M197" s="255"/>
      <c r="Q197" s="12" t="b">
        <f>IF(AND('Anagrafica Progetto'!$Q$84=2,'Anagrafica Progetto'!$Q$89),FALSE,TRUE)</f>
        <v>1</v>
      </c>
    </row>
    <row r="198" spans="2:18" ht="15" customHeight="1" x14ac:dyDescent="0.2">
      <c r="B198" s="240" t="s">
        <v>386</v>
      </c>
      <c r="C198" s="241"/>
      <c r="D198" s="256"/>
      <c r="E198" s="276"/>
      <c r="F198" s="276"/>
      <c r="G198" s="276"/>
      <c r="H198" s="276"/>
      <c r="I198" s="276"/>
      <c r="J198" s="276"/>
      <c r="K198" s="276"/>
      <c r="L198" s="276"/>
      <c r="M198" s="276"/>
      <c r="Q198" s="12" t="b">
        <f>IF(AND('Anagrafica Progetto'!$Q$84=2,'Anagrafica Progetto'!$Q$89),FALSE,TRUE)</f>
        <v>1</v>
      </c>
    </row>
    <row r="199" spans="2:18" ht="15" customHeight="1" x14ac:dyDescent="0.2">
      <c r="B199" s="240">
        <v>2015</v>
      </c>
      <c r="C199" s="241"/>
      <c r="D199" s="256"/>
      <c r="E199" s="276"/>
      <c r="F199" s="276"/>
      <c r="G199" s="276"/>
      <c r="H199" s="276"/>
      <c r="I199" s="276"/>
      <c r="J199" s="276"/>
      <c r="K199" s="276"/>
      <c r="L199" s="276"/>
      <c r="M199" s="276"/>
      <c r="Q199" s="12" t="b">
        <f>IF(AND('Anagrafica Progetto'!$Q$84=2,'Anagrafica Progetto'!$Q$89,R199=FALSE),FALSE,TRUE)</f>
        <v>1</v>
      </c>
      <c r="R199" s="12" t="b">
        <f>IF(OR($H$73="",$H$76=""),FALSE,IF(AND(B199&gt;=YEAR($H$73),B199&lt;YEAR($H$76)),FALSE,TRUE))</f>
        <v>0</v>
      </c>
    </row>
    <row r="200" spans="2:18" ht="15" customHeight="1" x14ac:dyDescent="0.2">
      <c r="B200" s="240">
        <v>2016</v>
      </c>
      <c r="C200" s="241"/>
      <c r="D200" s="256"/>
      <c r="E200" s="276"/>
      <c r="F200" s="276"/>
      <c r="G200" s="276"/>
      <c r="H200" s="276"/>
      <c r="I200" s="276"/>
      <c r="J200" s="276"/>
      <c r="K200" s="276"/>
      <c r="L200" s="276"/>
      <c r="M200" s="276"/>
      <c r="Q200" s="12" t="b">
        <f>IF(AND('Anagrafica Progetto'!$Q$84=2,'Anagrafica Progetto'!$Q$89,R200=FALSE),FALSE,TRUE)</f>
        <v>1</v>
      </c>
      <c r="R200" s="12" t="b">
        <f t="shared" ref="R200:R206" si="3">IF(OR($H$73="",$H$76=""),FALSE,IF(AND(B200&gt;=YEAR($H$73),B200&lt;YEAR($H$76)),FALSE,TRUE))</f>
        <v>0</v>
      </c>
    </row>
    <row r="201" spans="2:18" ht="15" customHeight="1" x14ac:dyDescent="0.2">
      <c r="B201" s="240">
        <v>2017</v>
      </c>
      <c r="C201" s="241"/>
      <c r="D201" s="256"/>
      <c r="E201" s="276"/>
      <c r="F201" s="276"/>
      <c r="G201" s="276"/>
      <c r="H201" s="276"/>
      <c r="I201" s="276"/>
      <c r="J201" s="276"/>
      <c r="K201" s="276"/>
      <c r="L201" s="276"/>
      <c r="M201" s="276"/>
      <c r="Q201" s="12" t="b">
        <f>IF(AND('Anagrafica Progetto'!$Q$84=2,'Anagrafica Progetto'!$Q$89,R201=FALSE),FALSE,TRUE)</f>
        <v>1</v>
      </c>
      <c r="R201" s="12" t="b">
        <f t="shared" si="3"/>
        <v>0</v>
      </c>
    </row>
    <row r="202" spans="2:18" ht="15" customHeight="1" x14ac:dyDescent="0.2">
      <c r="B202" s="240">
        <v>2018</v>
      </c>
      <c r="C202" s="241"/>
      <c r="D202" s="256"/>
      <c r="E202" s="276"/>
      <c r="F202" s="276"/>
      <c r="G202" s="276"/>
      <c r="H202" s="276"/>
      <c r="I202" s="276"/>
      <c r="J202" s="276"/>
      <c r="K202" s="276"/>
      <c r="L202" s="276"/>
      <c r="M202" s="276"/>
      <c r="Q202" s="12" t="b">
        <f>IF(AND('Anagrafica Progetto'!$Q$84=2,'Anagrafica Progetto'!$Q$89,R202=FALSE),FALSE,TRUE)</f>
        <v>1</v>
      </c>
      <c r="R202" s="12" t="b">
        <f t="shared" si="3"/>
        <v>0</v>
      </c>
    </row>
    <row r="203" spans="2:18" ht="15" customHeight="1" x14ac:dyDescent="0.2">
      <c r="B203" s="240">
        <v>2019</v>
      </c>
      <c r="C203" s="241"/>
      <c r="D203" s="256"/>
      <c r="E203" s="276"/>
      <c r="F203" s="276"/>
      <c r="G203" s="276"/>
      <c r="H203" s="276"/>
      <c r="I203" s="276"/>
      <c r="J203" s="276"/>
      <c r="K203" s="276"/>
      <c r="L203" s="276"/>
      <c r="M203" s="276"/>
      <c r="Q203" s="12" t="b">
        <f>IF(AND('Anagrafica Progetto'!$Q$84=2,'Anagrafica Progetto'!$Q$89,R203=FALSE),FALSE,TRUE)</f>
        <v>1</v>
      </c>
      <c r="R203" s="12" t="b">
        <f t="shared" si="3"/>
        <v>0</v>
      </c>
    </row>
    <row r="204" spans="2:18" ht="15" customHeight="1" x14ac:dyDescent="0.2">
      <c r="B204" s="240">
        <v>2020</v>
      </c>
      <c r="C204" s="241"/>
      <c r="D204" s="256"/>
      <c r="E204" s="276"/>
      <c r="F204" s="276"/>
      <c r="G204" s="276"/>
      <c r="H204" s="276"/>
      <c r="I204" s="276"/>
      <c r="J204" s="276"/>
      <c r="K204" s="276"/>
      <c r="L204" s="276"/>
      <c r="M204" s="276"/>
      <c r="Q204" s="12" t="b">
        <f>IF(AND('Anagrafica Progetto'!$Q$84=2,'Anagrafica Progetto'!$Q$89,R204=FALSE),FALSE,TRUE)</f>
        <v>1</v>
      </c>
      <c r="R204" s="12" t="b">
        <f t="shared" si="3"/>
        <v>0</v>
      </c>
    </row>
    <row r="205" spans="2:18" ht="15" customHeight="1" x14ac:dyDescent="0.2">
      <c r="B205" s="240">
        <v>2021</v>
      </c>
      <c r="C205" s="241"/>
      <c r="D205" s="256"/>
      <c r="E205" s="276"/>
      <c r="F205" s="276"/>
      <c r="G205" s="276"/>
      <c r="H205" s="276"/>
      <c r="I205" s="276"/>
      <c r="J205" s="276"/>
      <c r="K205" s="276"/>
      <c r="L205" s="276"/>
      <c r="M205" s="276"/>
      <c r="Q205" s="12" t="b">
        <f>IF(AND('Anagrafica Progetto'!$Q$84=2,'Anagrafica Progetto'!$Q$89,R205=FALSE),FALSE,TRUE)</f>
        <v>1</v>
      </c>
      <c r="R205" s="12" t="b">
        <f t="shared" si="3"/>
        <v>0</v>
      </c>
    </row>
    <row r="206" spans="2:18" ht="15" customHeight="1" x14ac:dyDescent="0.2">
      <c r="B206" s="240">
        <v>2022</v>
      </c>
      <c r="C206" s="241"/>
      <c r="D206" s="256"/>
      <c r="E206" s="276"/>
      <c r="F206" s="276"/>
      <c r="G206" s="276"/>
      <c r="H206" s="276"/>
      <c r="I206" s="276"/>
      <c r="J206" s="276"/>
      <c r="K206" s="276"/>
      <c r="L206" s="276"/>
      <c r="M206" s="276"/>
      <c r="Q206" s="12" t="b">
        <f>IF(AND('Anagrafica Progetto'!$Q$84=2,'Anagrafica Progetto'!$Q$89,R206=FALSE),FALSE,TRUE)</f>
        <v>1</v>
      </c>
      <c r="R206" s="12" t="b">
        <f t="shared" si="3"/>
        <v>0</v>
      </c>
    </row>
    <row r="207" spans="2:18" ht="15" customHeight="1" x14ac:dyDescent="0.2">
      <c r="B207" s="240" t="s">
        <v>387</v>
      </c>
      <c r="C207" s="241"/>
      <c r="D207" s="256"/>
      <c r="E207" s="276"/>
      <c r="F207" s="276"/>
      <c r="G207" s="276"/>
      <c r="H207" s="276"/>
      <c r="I207" s="276"/>
      <c r="J207" s="276"/>
      <c r="K207" s="276"/>
      <c r="L207" s="276"/>
      <c r="M207" s="276"/>
      <c r="Q207" s="12" t="b">
        <f>IF(AND('Anagrafica Progetto'!$Q$84=2,'Anagrafica Progetto'!$Q$89),FALSE,TRUE)</f>
        <v>1</v>
      </c>
    </row>
    <row r="208" spans="2:18" ht="15" customHeight="1" x14ac:dyDescent="0.2">
      <c r="Q208" s="12" t="b">
        <f>IF(AND('Anagrafica Progetto'!$Q$84=2,'Anagrafica Progetto'!$Q$89),FALSE,TRUE)</f>
        <v>1</v>
      </c>
    </row>
    <row r="209" spans="2:18" ht="135" customHeight="1" x14ac:dyDescent="0.2">
      <c r="B209" s="203" t="s">
        <v>572</v>
      </c>
      <c r="C209" s="204"/>
      <c r="D209" s="204"/>
      <c r="E209" s="204"/>
      <c r="F209" s="204"/>
      <c r="G209" s="204"/>
      <c r="H209" s="204"/>
      <c r="I209" s="204"/>
      <c r="J209" s="204"/>
      <c r="K209" s="204"/>
      <c r="L209" s="204"/>
      <c r="M209" s="205"/>
      <c r="Q209" s="12" t="b">
        <f>IF(AND('Anagrafica Progetto'!$Q$84=2,'Anagrafica Progetto'!$Q$89),FALSE,TRUE)</f>
        <v>1</v>
      </c>
    </row>
    <row r="210" spans="2:18" ht="15" customHeight="1" x14ac:dyDescent="0.2">
      <c r="Q210" s="12" t="b">
        <f>IF(AND('Anagrafica Progetto'!$Q$84=2,'Anagrafica Progetto'!$Q$90),FALSE,TRUE)</f>
        <v>1</v>
      </c>
    </row>
    <row r="211" spans="2:18" ht="15" customHeight="1" x14ac:dyDescent="0.2">
      <c r="Q211" s="12" t="b">
        <f>IF(AND('Anagrafica Progetto'!$Q$84=2,'Anagrafica Progetto'!$Q$90),FALSE,TRUE)</f>
        <v>1</v>
      </c>
    </row>
    <row r="212" spans="2:18" ht="15" customHeight="1" x14ac:dyDescent="0.2">
      <c r="B212" s="188" t="s">
        <v>395</v>
      </c>
      <c r="C212" s="188"/>
      <c r="D212" s="188"/>
      <c r="E212" s="188"/>
      <c r="F212" s="188"/>
      <c r="G212" s="188"/>
      <c r="H212" s="188"/>
      <c r="I212" s="188"/>
      <c r="J212" s="188"/>
      <c r="K212" s="188"/>
      <c r="L212" s="188"/>
      <c r="M212" s="188"/>
      <c r="Q212" s="12" t="b">
        <f>IF(AND('Anagrafica Progetto'!$Q$84=2,'Anagrafica Progetto'!$Q$90),FALSE,TRUE)</f>
        <v>1</v>
      </c>
    </row>
    <row r="213" spans="2:18" ht="15" customHeight="1" x14ac:dyDescent="0.2">
      <c r="B213" s="258"/>
      <c r="C213" s="258"/>
      <c r="D213" s="258"/>
      <c r="E213" s="258" t="s">
        <v>379</v>
      </c>
      <c r="F213" s="258"/>
      <c r="G213" s="258"/>
      <c r="H213" s="258" t="s">
        <v>380</v>
      </c>
      <c r="I213" s="258"/>
      <c r="J213" s="258"/>
      <c r="K213" s="258" t="s">
        <v>381</v>
      </c>
      <c r="L213" s="258"/>
      <c r="M213" s="258"/>
      <c r="Q213" s="12" t="b">
        <f>IF(AND('Anagrafica Progetto'!$Q$84=2,'Anagrafica Progetto'!$Q$90),FALSE,TRUE)</f>
        <v>1</v>
      </c>
    </row>
    <row r="214" spans="2:18" ht="52.5" customHeight="1" x14ac:dyDescent="0.2">
      <c r="B214" s="240" t="s">
        <v>382</v>
      </c>
      <c r="C214" s="241"/>
      <c r="D214" s="256"/>
      <c r="E214" s="255" t="str">
        <f ca="1">IFERROR(IF(INDIRECT(ADDRESS(ROW(B145)+$R$146,2))="","Inserire il nome della realizzazione nella tabella precedente",INDIRECT(ADDRESS(ROW(B145)+$R$146,2))),"")</f>
        <v/>
      </c>
      <c r="F214" s="255"/>
      <c r="G214" s="255"/>
      <c r="H214" s="255" t="str">
        <f ca="1">IFERROR(IF(INDIRECT(ADDRESS(ROW(E145)+$R$147,2))="","Inserire il nome della realizzazione nella tabella precedente",INDIRECT(ADDRESS(ROW(E145)+$R$147,2))),"")</f>
        <v/>
      </c>
      <c r="I214" s="255"/>
      <c r="J214" s="255"/>
      <c r="K214" s="255" t="str">
        <f ca="1">IFERROR(IF(INDIRECT(ADDRESS(ROW(H145)+$R$148,2))="","Inserire il nome della realizzazione nella tabella precedente",INDIRECT(ADDRESS(ROW(H145)+$R$148,2))),"")</f>
        <v/>
      </c>
      <c r="L214" s="255"/>
      <c r="M214" s="255"/>
      <c r="Q214" s="12" t="b">
        <f>IF(AND('Anagrafica Progetto'!$Q$84=2,'Anagrafica Progetto'!$Q$90),FALSE,TRUE)</f>
        <v>1</v>
      </c>
    </row>
    <row r="215" spans="2:18" ht="67.5" customHeight="1" x14ac:dyDescent="0.2">
      <c r="B215" s="240" t="s">
        <v>383</v>
      </c>
      <c r="C215" s="241"/>
      <c r="D215" s="256"/>
      <c r="E215" s="275"/>
      <c r="F215" s="275"/>
      <c r="G215" s="275"/>
      <c r="H215" s="275"/>
      <c r="I215" s="275"/>
      <c r="J215" s="275"/>
      <c r="K215" s="275"/>
      <c r="L215" s="275"/>
      <c r="M215" s="275"/>
      <c r="Q215" s="12" t="b">
        <f>IF(AND('Anagrafica Progetto'!$Q$84=2,'Anagrafica Progetto'!$Q$90),FALSE,TRUE)</f>
        <v>1</v>
      </c>
    </row>
    <row r="216" spans="2:18" ht="15.75" customHeight="1" x14ac:dyDescent="0.2">
      <c r="B216" s="240" t="s">
        <v>384</v>
      </c>
      <c r="C216" s="241"/>
      <c r="D216" s="256"/>
      <c r="E216" s="275"/>
      <c r="F216" s="275"/>
      <c r="G216" s="275"/>
      <c r="H216" s="275"/>
      <c r="I216" s="275"/>
      <c r="J216" s="275"/>
      <c r="K216" s="275"/>
      <c r="L216" s="275"/>
      <c r="M216" s="275"/>
      <c r="Q216" s="12" t="b">
        <f>IF(AND('Anagrafica Progetto'!$Q$84=2,'Anagrafica Progetto'!$Q$90),FALSE,TRUE)</f>
        <v>1</v>
      </c>
    </row>
    <row r="217" spans="2:18" ht="30" customHeight="1" x14ac:dyDescent="0.2">
      <c r="B217" s="240" t="s">
        <v>385</v>
      </c>
      <c r="C217" s="241"/>
      <c r="D217" s="256"/>
      <c r="E217" s="275"/>
      <c r="F217" s="275"/>
      <c r="G217" s="275"/>
      <c r="H217" s="275"/>
      <c r="I217" s="275"/>
      <c r="J217" s="275"/>
      <c r="K217" s="275"/>
      <c r="L217" s="275"/>
      <c r="M217" s="275"/>
      <c r="Q217" s="12" t="b">
        <f>IF(AND('Anagrafica Progetto'!$Q$84=2,'Anagrafica Progetto'!$Q$90),FALSE,TRUE)</f>
        <v>1</v>
      </c>
    </row>
    <row r="218" spans="2:18" ht="15" customHeight="1" x14ac:dyDescent="0.2">
      <c r="B218" s="240" t="s">
        <v>396</v>
      </c>
      <c r="C218" s="241"/>
      <c r="D218" s="256"/>
      <c r="E218" s="255" t="str">
        <f ca="1">IF(E214="","","In transizione")</f>
        <v/>
      </c>
      <c r="F218" s="255"/>
      <c r="G218" s="255"/>
      <c r="H218" s="255" t="str">
        <f ca="1">IF(H214="","","In transizione")</f>
        <v/>
      </c>
      <c r="I218" s="255"/>
      <c r="J218" s="255"/>
      <c r="K218" s="255" t="str">
        <f ca="1">IF(K214="","","In transizione")</f>
        <v/>
      </c>
      <c r="L218" s="255"/>
      <c r="M218" s="255"/>
      <c r="Q218" s="12" t="b">
        <f>IF(AND('Anagrafica Progetto'!$Q$84=2,'Anagrafica Progetto'!$Q$90),FALSE,TRUE)</f>
        <v>1</v>
      </c>
    </row>
    <row r="219" spans="2:18" ht="15" customHeight="1" x14ac:dyDescent="0.2">
      <c r="B219" s="240" t="s">
        <v>386</v>
      </c>
      <c r="C219" s="241"/>
      <c r="D219" s="256"/>
      <c r="E219" s="276"/>
      <c r="F219" s="276"/>
      <c r="G219" s="276"/>
      <c r="H219" s="276"/>
      <c r="I219" s="276"/>
      <c r="J219" s="276"/>
      <c r="K219" s="276"/>
      <c r="L219" s="276"/>
      <c r="M219" s="276"/>
      <c r="Q219" s="12" t="b">
        <f>IF(AND('Anagrafica Progetto'!$Q$84=2,'Anagrafica Progetto'!$Q$90),FALSE,TRUE)</f>
        <v>1</v>
      </c>
    </row>
    <row r="220" spans="2:18" ht="15" customHeight="1" x14ac:dyDescent="0.2">
      <c r="B220" s="240">
        <v>2015</v>
      </c>
      <c r="C220" s="241"/>
      <c r="D220" s="256"/>
      <c r="E220" s="276"/>
      <c r="F220" s="276"/>
      <c r="G220" s="276"/>
      <c r="H220" s="276"/>
      <c r="I220" s="276"/>
      <c r="J220" s="276"/>
      <c r="K220" s="276"/>
      <c r="L220" s="276"/>
      <c r="M220" s="276"/>
      <c r="Q220" s="12" t="b">
        <f>IF(AND('Anagrafica Progetto'!$Q$84=2,'Anagrafica Progetto'!$Q$90,R220=FALSE),FALSE,TRUE)</f>
        <v>1</v>
      </c>
      <c r="R220" s="12" t="b">
        <f>IF(OR($H$73="",$H$76=""),FALSE,IF(AND(B220&gt;=YEAR($H$73),B220&lt;YEAR($H$76)),FALSE,TRUE))</f>
        <v>0</v>
      </c>
    </row>
    <row r="221" spans="2:18" ht="15" customHeight="1" x14ac:dyDescent="0.2">
      <c r="B221" s="240">
        <v>2016</v>
      </c>
      <c r="C221" s="241"/>
      <c r="D221" s="256"/>
      <c r="E221" s="276"/>
      <c r="F221" s="276"/>
      <c r="G221" s="276"/>
      <c r="H221" s="276"/>
      <c r="I221" s="276"/>
      <c r="J221" s="276"/>
      <c r="K221" s="276"/>
      <c r="L221" s="276"/>
      <c r="M221" s="276"/>
      <c r="Q221" s="12" t="b">
        <f>IF(AND('Anagrafica Progetto'!$Q$84=2,'Anagrafica Progetto'!$Q$90,R221=FALSE),FALSE,TRUE)</f>
        <v>1</v>
      </c>
      <c r="R221" s="12" t="b">
        <f t="shared" ref="R221:R227" si="4">IF(OR($H$73="",$H$76=""),FALSE,IF(AND(B221&gt;=YEAR($H$73),B221&lt;YEAR($H$76)),FALSE,TRUE))</f>
        <v>0</v>
      </c>
    </row>
    <row r="222" spans="2:18" ht="15" customHeight="1" x14ac:dyDescent="0.2">
      <c r="B222" s="240">
        <v>2017</v>
      </c>
      <c r="C222" s="241"/>
      <c r="D222" s="256"/>
      <c r="E222" s="276"/>
      <c r="F222" s="276"/>
      <c r="G222" s="276"/>
      <c r="H222" s="276"/>
      <c r="I222" s="276"/>
      <c r="J222" s="276"/>
      <c r="K222" s="276"/>
      <c r="L222" s="276"/>
      <c r="M222" s="276"/>
      <c r="Q222" s="12" t="b">
        <f>IF(AND('Anagrafica Progetto'!$Q$84=2,'Anagrafica Progetto'!$Q$90,R222=FALSE),FALSE,TRUE)</f>
        <v>1</v>
      </c>
      <c r="R222" s="12" t="b">
        <f t="shared" si="4"/>
        <v>0</v>
      </c>
    </row>
    <row r="223" spans="2:18" ht="15" customHeight="1" x14ac:dyDescent="0.2">
      <c r="B223" s="240">
        <v>2018</v>
      </c>
      <c r="C223" s="241"/>
      <c r="D223" s="256"/>
      <c r="E223" s="276"/>
      <c r="F223" s="276"/>
      <c r="G223" s="276"/>
      <c r="H223" s="276"/>
      <c r="I223" s="276"/>
      <c r="J223" s="276"/>
      <c r="K223" s="276"/>
      <c r="L223" s="276"/>
      <c r="M223" s="276"/>
      <c r="Q223" s="12" t="b">
        <f>IF(AND('Anagrafica Progetto'!$Q$84=2,'Anagrafica Progetto'!$Q$90,R223=FALSE),FALSE,TRUE)</f>
        <v>1</v>
      </c>
      <c r="R223" s="12" t="b">
        <f t="shared" si="4"/>
        <v>0</v>
      </c>
    </row>
    <row r="224" spans="2:18" ht="15" customHeight="1" x14ac:dyDescent="0.2">
      <c r="B224" s="240">
        <v>2019</v>
      </c>
      <c r="C224" s="241"/>
      <c r="D224" s="256"/>
      <c r="E224" s="276"/>
      <c r="F224" s="276"/>
      <c r="G224" s="276"/>
      <c r="H224" s="276"/>
      <c r="I224" s="276"/>
      <c r="J224" s="276"/>
      <c r="K224" s="276"/>
      <c r="L224" s="276"/>
      <c r="M224" s="276"/>
      <c r="Q224" s="12" t="b">
        <f>IF(AND('Anagrafica Progetto'!$Q$84=2,'Anagrafica Progetto'!$Q$90,R224=FALSE),FALSE,TRUE)</f>
        <v>1</v>
      </c>
      <c r="R224" s="12" t="b">
        <f t="shared" si="4"/>
        <v>0</v>
      </c>
    </row>
    <row r="225" spans="2:18" ht="15" customHeight="1" x14ac:dyDescent="0.2">
      <c r="B225" s="240">
        <v>2020</v>
      </c>
      <c r="C225" s="241"/>
      <c r="D225" s="256"/>
      <c r="E225" s="276"/>
      <c r="F225" s="276"/>
      <c r="G225" s="276"/>
      <c r="H225" s="276"/>
      <c r="I225" s="276"/>
      <c r="J225" s="276"/>
      <c r="K225" s="276"/>
      <c r="L225" s="276"/>
      <c r="M225" s="276"/>
      <c r="Q225" s="12" t="b">
        <f>IF(AND('Anagrafica Progetto'!$Q$84=2,'Anagrafica Progetto'!$Q$90,R225=FALSE),FALSE,TRUE)</f>
        <v>1</v>
      </c>
      <c r="R225" s="12" t="b">
        <f t="shared" si="4"/>
        <v>0</v>
      </c>
    </row>
    <row r="226" spans="2:18" ht="15" customHeight="1" x14ac:dyDescent="0.2">
      <c r="B226" s="240">
        <v>2021</v>
      </c>
      <c r="C226" s="241"/>
      <c r="D226" s="256"/>
      <c r="E226" s="276"/>
      <c r="F226" s="276"/>
      <c r="G226" s="276"/>
      <c r="H226" s="276"/>
      <c r="I226" s="276"/>
      <c r="J226" s="276"/>
      <c r="K226" s="276"/>
      <c r="L226" s="276"/>
      <c r="M226" s="276"/>
      <c r="Q226" s="12" t="b">
        <f>IF(AND('Anagrafica Progetto'!$Q$84=2,'Anagrafica Progetto'!$Q$90,R226=FALSE),FALSE,TRUE)</f>
        <v>1</v>
      </c>
      <c r="R226" s="12" t="b">
        <f t="shared" si="4"/>
        <v>0</v>
      </c>
    </row>
    <row r="227" spans="2:18" ht="15" customHeight="1" x14ac:dyDescent="0.2">
      <c r="B227" s="240">
        <v>2022</v>
      </c>
      <c r="C227" s="241"/>
      <c r="D227" s="256"/>
      <c r="E227" s="276"/>
      <c r="F227" s="276"/>
      <c r="G227" s="276"/>
      <c r="H227" s="276"/>
      <c r="I227" s="276"/>
      <c r="J227" s="276"/>
      <c r="K227" s="276"/>
      <c r="L227" s="276"/>
      <c r="M227" s="276"/>
      <c r="Q227" s="12" t="b">
        <f>IF(AND('Anagrafica Progetto'!$Q$84=2,'Anagrafica Progetto'!$Q$90,R227=FALSE),FALSE,TRUE)</f>
        <v>1</v>
      </c>
      <c r="R227" s="12" t="b">
        <f t="shared" si="4"/>
        <v>0</v>
      </c>
    </row>
    <row r="228" spans="2:18" ht="15" customHeight="1" x14ac:dyDescent="0.2">
      <c r="B228" s="240" t="s">
        <v>387</v>
      </c>
      <c r="C228" s="241"/>
      <c r="D228" s="256"/>
      <c r="E228" s="276"/>
      <c r="F228" s="276"/>
      <c r="G228" s="276"/>
      <c r="H228" s="276"/>
      <c r="I228" s="276"/>
      <c r="J228" s="276"/>
      <c r="K228" s="276"/>
      <c r="L228" s="276"/>
      <c r="M228" s="276"/>
      <c r="Q228" s="12" t="b">
        <f>IF(AND('Anagrafica Progetto'!$Q$84=2,'Anagrafica Progetto'!$Q$90),FALSE,TRUE)</f>
        <v>1</v>
      </c>
    </row>
    <row r="229" spans="2:18" ht="15" customHeight="1" x14ac:dyDescent="0.2">
      <c r="Q229" s="12" t="b">
        <f>IF(AND('Anagrafica Progetto'!$Q$84=2,'Anagrafica Progetto'!$Q$90),FALSE,TRUE)</f>
        <v>1</v>
      </c>
    </row>
    <row r="230" spans="2:18" ht="135" customHeight="1" x14ac:dyDescent="0.2">
      <c r="B230" s="203" t="s">
        <v>572</v>
      </c>
      <c r="C230" s="204"/>
      <c r="D230" s="204"/>
      <c r="E230" s="204"/>
      <c r="F230" s="204"/>
      <c r="G230" s="204"/>
      <c r="H230" s="204"/>
      <c r="I230" s="204"/>
      <c r="J230" s="204"/>
      <c r="K230" s="204"/>
      <c r="L230" s="204"/>
      <c r="M230" s="205"/>
      <c r="Q230" s="12" t="b">
        <f>IF(AND('Anagrafica Progetto'!$Q$84=2,'Anagrafica Progetto'!$Q$90),FALSE,TRUE)</f>
        <v>1</v>
      </c>
    </row>
    <row r="231" spans="2:18" ht="15" customHeight="1" x14ac:dyDescent="0.2">
      <c r="Q231" s="12" t="b">
        <f>IF(AND('Anagrafica Progetto'!$Q$84=2,'Anagrafica Progetto'!$Q$91),FALSE,TRUE)</f>
        <v>1</v>
      </c>
    </row>
    <row r="232" spans="2:18" ht="15" customHeight="1" x14ac:dyDescent="0.2">
      <c r="Q232" s="12" t="b">
        <f>IF(AND('Anagrafica Progetto'!$Q$84=2,'Anagrafica Progetto'!$Q$91),FALSE,TRUE)</f>
        <v>1</v>
      </c>
    </row>
    <row r="233" spans="2:18" ht="15" customHeight="1" x14ac:dyDescent="0.2">
      <c r="B233" s="188" t="s">
        <v>395</v>
      </c>
      <c r="C233" s="188"/>
      <c r="D233" s="188"/>
      <c r="E233" s="188"/>
      <c r="F233" s="188"/>
      <c r="G233" s="188"/>
      <c r="H233" s="188"/>
      <c r="I233" s="188"/>
      <c r="J233" s="188"/>
      <c r="K233" s="188"/>
      <c r="L233" s="188"/>
      <c r="M233" s="188"/>
      <c r="Q233" s="12" t="b">
        <f>IF(AND('Anagrafica Progetto'!$Q$84=2,'Anagrafica Progetto'!$Q$91),FALSE,TRUE)</f>
        <v>1</v>
      </c>
    </row>
    <row r="234" spans="2:18" ht="15" customHeight="1" x14ac:dyDescent="0.2">
      <c r="B234" s="258"/>
      <c r="C234" s="258"/>
      <c r="D234" s="258"/>
      <c r="E234" s="258" t="s">
        <v>379</v>
      </c>
      <c r="F234" s="258"/>
      <c r="G234" s="258"/>
      <c r="H234" s="258" t="s">
        <v>380</v>
      </c>
      <c r="I234" s="258"/>
      <c r="J234" s="258"/>
      <c r="K234" s="258" t="s">
        <v>381</v>
      </c>
      <c r="L234" s="258"/>
      <c r="M234" s="258"/>
      <c r="Q234" s="12" t="b">
        <f>IF(AND('Anagrafica Progetto'!$Q$84=2,'Anagrafica Progetto'!$Q$91),FALSE,TRUE)</f>
        <v>1</v>
      </c>
    </row>
    <row r="235" spans="2:18" ht="52.5" customHeight="1" x14ac:dyDescent="0.2">
      <c r="B235" s="240" t="s">
        <v>382</v>
      </c>
      <c r="C235" s="241"/>
      <c r="D235" s="256"/>
      <c r="E235" s="255" t="str">
        <f ca="1">IFERROR(IF(INDIRECT(ADDRESS(ROW(B145)+$R$146,2))="","Inserire il nome della realizzazione nella tabella precedente",INDIRECT(ADDRESS(ROW(B145)+$R$146,2))),"")</f>
        <v/>
      </c>
      <c r="F235" s="255"/>
      <c r="G235" s="255"/>
      <c r="H235" s="255" t="str">
        <f ca="1">IFERROR(IF(INDIRECT(ADDRESS(ROW(E145)+$R$147,2))="","Inserire il nome della realizzazione nella tabella precedente",INDIRECT(ADDRESS(ROW(E145)+$R$147,2))),"")</f>
        <v/>
      </c>
      <c r="I235" s="255"/>
      <c r="J235" s="255"/>
      <c r="K235" s="255" t="str">
        <f ca="1">IFERROR(IF(INDIRECT(ADDRESS(ROW(H145)+$R$148,2))="","Inserire il nome della realizzazione nella tabella precedente",INDIRECT(ADDRESS(ROW(H145)+$R$148,2))),"")</f>
        <v/>
      </c>
      <c r="L235" s="255"/>
      <c r="M235" s="255"/>
      <c r="Q235" s="12" t="b">
        <f>IF(AND('Anagrafica Progetto'!$Q$84=2,'Anagrafica Progetto'!$Q$91),FALSE,TRUE)</f>
        <v>1</v>
      </c>
    </row>
    <row r="236" spans="2:18" ht="67.5" customHeight="1" x14ac:dyDescent="0.2">
      <c r="B236" s="240" t="s">
        <v>383</v>
      </c>
      <c r="C236" s="241"/>
      <c r="D236" s="256"/>
      <c r="E236" s="275"/>
      <c r="F236" s="275"/>
      <c r="G236" s="275"/>
      <c r="H236" s="275"/>
      <c r="I236" s="275"/>
      <c r="J236" s="275"/>
      <c r="K236" s="275"/>
      <c r="L236" s="275"/>
      <c r="M236" s="275"/>
      <c r="Q236" s="12" t="b">
        <f>IF(AND('Anagrafica Progetto'!$Q$84=2,'Anagrafica Progetto'!$Q$91),FALSE,TRUE)</f>
        <v>1</v>
      </c>
    </row>
    <row r="237" spans="2:18" ht="15.75" customHeight="1" x14ac:dyDescent="0.2">
      <c r="B237" s="240" t="s">
        <v>384</v>
      </c>
      <c r="C237" s="241"/>
      <c r="D237" s="256"/>
      <c r="E237" s="275"/>
      <c r="F237" s="275"/>
      <c r="G237" s="275"/>
      <c r="H237" s="275"/>
      <c r="I237" s="275"/>
      <c r="J237" s="275"/>
      <c r="K237" s="275"/>
      <c r="L237" s="275"/>
      <c r="M237" s="275"/>
      <c r="Q237" s="12" t="b">
        <f>IF(AND('Anagrafica Progetto'!$Q$84=2,'Anagrafica Progetto'!$Q$91),FALSE,TRUE)</f>
        <v>1</v>
      </c>
    </row>
    <row r="238" spans="2:18" ht="30" customHeight="1" x14ac:dyDescent="0.2">
      <c r="B238" s="240" t="s">
        <v>385</v>
      </c>
      <c r="C238" s="241"/>
      <c r="D238" s="256"/>
      <c r="E238" s="275"/>
      <c r="F238" s="275"/>
      <c r="G238" s="275"/>
      <c r="H238" s="275"/>
      <c r="I238" s="275"/>
      <c r="J238" s="275"/>
      <c r="K238" s="275"/>
      <c r="L238" s="275"/>
      <c r="M238" s="275"/>
      <c r="Q238" s="12" t="b">
        <f>IF(AND('Anagrafica Progetto'!$Q$84=2,'Anagrafica Progetto'!$Q$91),FALSE,TRUE)</f>
        <v>1</v>
      </c>
    </row>
    <row r="239" spans="2:18" ht="15" customHeight="1" x14ac:dyDescent="0.2">
      <c r="B239" s="240" t="s">
        <v>396</v>
      </c>
      <c r="C239" s="241"/>
      <c r="D239" s="256"/>
      <c r="E239" s="255" t="str">
        <f ca="1">IF(E235="","","Meno sviluppate")</f>
        <v/>
      </c>
      <c r="F239" s="255"/>
      <c r="G239" s="255"/>
      <c r="H239" s="255" t="str">
        <f ca="1">IF(H235="","","Meno sviluppate")</f>
        <v/>
      </c>
      <c r="I239" s="255"/>
      <c r="J239" s="255"/>
      <c r="K239" s="255" t="str">
        <f ca="1">IF(K235="","","Meno sviluppate")</f>
        <v/>
      </c>
      <c r="L239" s="255"/>
      <c r="M239" s="255"/>
      <c r="Q239" s="12" t="b">
        <f>IF(AND('Anagrafica Progetto'!$Q$84=2,'Anagrafica Progetto'!$Q$91),FALSE,TRUE)</f>
        <v>1</v>
      </c>
    </row>
    <row r="240" spans="2:18" ht="15" customHeight="1" x14ac:dyDescent="0.2">
      <c r="B240" s="240" t="s">
        <v>386</v>
      </c>
      <c r="C240" s="241"/>
      <c r="D240" s="256"/>
      <c r="E240" s="276"/>
      <c r="F240" s="276"/>
      <c r="G240" s="276"/>
      <c r="H240" s="276"/>
      <c r="I240" s="276"/>
      <c r="J240" s="276"/>
      <c r="K240" s="276"/>
      <c r="L240" s="276"/>
      <c r="M240" s="276"/>
      <c r="Q240" s="12" t="b">
        <f>IF(AND('Anagrafica Progetto'!$Q$84=2,'Anagrafica Progetto'!$Q$91),FALSE,TRUE)</f>
        <v>1</v>
      </c>
    </row>
    <row r="241" spans="2:18" ht="15" customHeight="1" x14ac:dyDescent="0.2">
      <c r="B241" s="240">
        <v>2015</v>
      </c>
      <c r="C241" s="241"/>
      <c r="D241" s="256"/>
      <c r="E241" s="276"/>
      <c r="F241" s="276"/>
      <c r="G241" s="276"/>
      <c r="H241" s="276"/>
      <c r="I241" s="276"/>
      <c r="J241" s="276"/>
      <c r="K241" s="276"/>
      <c r="L241" s="276"/>
      <c r="M241" s="276"/>
      <c r="Q241" s="12" t="b">
        <f>IF(AND('Anagrafica Progetto'!$Q$84=2,'Anagrafica Progetto'!$Q$91,R241=FALSE),FALSE,TRUE)</f>
        <v>1</v>
      </c>
      <c r="R241" s="12" t="b">
        <f>IF(OR($H$73="",$H$76=""),FALSE,IF(AND(B241&gt;=YEAR($H$73),B241&lt;YEAR($H$76)),FALSE,TRUE))</f>
        <v>0</v>
      </c>
    </row>
    <row r="242" spans="2:18" ht="15" customHeight="1" x14ac:dyDescent="0.2">
      <c r="B242" s="240">
        <v>2016</v>
      </c>
      <c r="C242" s="241"/>
      <c r="D242" s="256"/>
      <c r="E242" s="276"/>
      <c r="F242" s="276"/>
      <c r="G242" s="276"/>
      <c r="H242" s="276"/>
      <c r="I242" s="276"/>
      <c r="J242" s="276"/>
      <c r="K242" s="276"/>
      <c r="L242" s="276"/>
      <c r="M242" s="276"/>
      <c r="Q242" s="12" t="b">
        <f>IF(AND('Anagrafica Progetto'!$Q$84=2,'Anagrafica Progetto'!$Q$91,R242=FALSE),FALSE,TRUE)</f>
        <v>1</v>
      </c>
      <c r="R242" s="12" t="b">
        <f t="shared" ref="R242:R248" si="5">IF(OR($H$73="",$H$76=""),FALSE,IF(AND(B242&gt;=YEAR($H$73),B242&lt;YEAR($H$76)),FALSE,TRUE))</f>
        <v>0</v>
      </c>
    </row>
    <row r="243" spans="2:18" ht="15" customHeight="1" x14ac:dyDescent="0.2">
      <c r="B243" s="240">
        <v>2017</v>
      </c>
      <c r="C243" s="241"/>
      <c r="D243" s="256"/>
      <c r="E243" s="276"/>
      <c r="F243" s="276"/>
      <c r="G243" s="276"/>
      <c r="H243" s="276"/>
      <c r="I243" s="276"/>
      <c r="J243" s="276"/>
      <c r="K243" s="276"/>
      <c r="L243" s="276"/>
      <c r="M243" s="276"/>
      <c r="Q243" s="12" t="b">
        <f>IF(AND('Anagrafica Progetto'!$Q$84=2,'Anagrafica Progetto'!$Q$91,R243=FALSE),FALSE,TRUE)</f>
        <v>1</v>
      </c>
      <c r="R243" s="12" t="b">
        <f t="shared" si="5"/>
        <v>0</v>
      </c>
    </row>
    <row r="244" spans="2:18" ht="15" customHeight="1" x14ac:dyDescent="0.2">
      <c r="B244" s="240">
        <v>2018</v>
      </c>
      <c r="C244" s="241"/>
      <c r="D244" s="256"/>
      <c r="E244" s="276"/>
      <c r="F244" s="276"/>
      <c r="G244" s="276"/>
      <c r="H244" s="276"/>
      <c r="I244" s="276"/>
      <c r="J244" s="276"/>
      <c r="K244" s="276"/>
      <c r="L244" s="276"/>
      <c r="M244" s="276"/>
      <c r="Q244" s="12" t="b">
        <f>IF(AND('Anagrafica Progetto'!$Q$84=2,'Anagrafica Progetto'!$Q$91,R244=FALSE),FALSE,TRUE)</f>
        <v>1</v>
      </c>
      <c r="R244" s="12" t="b">
        <f t="shared" si="5"/>
        <v>0</v>
      </c>
    </row>
    <row r="245" spans="2:18" ht="15" customHeight="1" x14ac:dyDescent="0.2">
      <c r="B245" s="240">
        <v>2019</v>
      </c>
      <c r="C245" s="241"/>
      <c r="D245" s="256"/>
      <c r="E245" s="276"/>
      <c r="F245" s="276"/>
      <c r="G245" s="276"/>
      <c r="H245" s="276"/>
      <c r="I245" s="276"/>
      <c r="J245" s="276"/>
      <c r="K245" s="276"/>
      <c r="L245" s="276"/>
      <c r="M245" s="276"/>
      <c r="Q245" s="12" t="b">
        <f>IF(AND('Anagrafica Progetto'!$Q$84=2,'Anagrafica Progetto'!$Q$91,R245=FALSE),FALSE,TRUE)</f>
        <v>1</v>
      </c>
      <c r="R245" s="12" t="b">
        <f t="shared" si="5"/>
        <v>0</v>
      </c>
    </row>
    <row r="246" spans="2:18" ht="15" customHeight="1" x14ac:dyDescent="0.2">
      <c r="B246" s="240">
        <v>2020</v>
      </c>
      <c r="C246" s="241"/>
      <c r="D246" s="256"/>
      <c r="E246" s="276"/>
      <c r="F246" s="276"/>
      <c r="G246" s="276"/>
      <c r="H246" s="276"/>
      <c r="I246" s="276"/>
      <c r="J246" s="276"/>
      <c r="K246" s="276"/>
      <c r="L246" s="276"/>
      <c r="M246" s="276"/>
      <c r="Q246" s="12" t="b">
        <f>IF(AND('Anagrafica Progetto'!$Q$84=2,'Anagrafica Progetto'!$Q$91,R246=FALSE),FALSE,TRUE)</f>
        <v>1</v>
      </c>
      <c r="R246" s="12" t="b">
        <f t="shared" si="5"/>
        <v>0</v>
      </c>
    </row>
    <row r="247" spans="2:18" ht="15" customHeight="1" x14ac:dyDescent="0.2">
      <c r="B247" s="240">
        <v>2021</v>
      </c>
      <c r="C247" s="241"/>
      <c r="D247" s="256"/>
      <c r="E247" s="276"/>
      <c r="F247" s="276"/>
      <c r="G247" s="276"/>
      <c r="H247" s="276"/>
      <c r="I247" s="276"/>
      <c r="J247" s="276"/>
      <c r="K247" s="276"/>
      <c r="L247" s="276"/>
      <c r="M247" s="276"/>
      <c r="Q247" s="12" t="b">
        <f>IF(AND('Anagrafica Progetto'!$Q$84=2,'Anagrafica Progetto'!$Q$91,R247=FALSE),FALSE,TRUE)</f>
        <v>1</v>
      </c>
      <c r="R247" s="12" t="b">
        <f t="shared" si="5"/>
        <v>0</v>
      </c>
    </row>
    <row r="248" spans="2:18" ht="15" customHeight="1" x14ac:dyDescent="0.2">
      <c r="B248" s="240">
        <v>2022</v>
      </c>
      <c r="C248" s="241"/>
      <c r="D248" s="256"/>
      <c r="E248" s="276"/>
      <c r="F248" s="276"/>
      <c r="G248" s="276"/>
      <c r="H248" s="276"/>
      <c r="I248" s="276"/>
      <c r="J248" s="276"/>
      <c r="K248" s="276"/>
      <c r="L248" s="276"/>
      <c r="M248" s="276"/>
      <c r="Q248" s="12" t="b">
        <f>IF(AND('Anagrafica Progetto'!$Q$84=2,'Anagrafica Progetto'!$Q$91,R248=FALSE),FALSE,TRUE)</f>
        <v>1</v>
      </c>
      <c r="R248" s="12" t="b">
        <f t="shared" si="5"/>
        <v>0</v>
      </c>
    </row>
    <row r="249" spans="2:18" ht="15" customHeight="1" x14ac:dyDescent="0.2">
      <c r="B249" s="240" t="s">
        <v>387</v>
      </c>
      <c r="C249" s="241"/>
      <c r="D249" s="256"/>
      <c r="E249" s="276"/>
      <c r="F249" s="276"/>
      <c r="G249" s="276"/>
      <c r="H249" s="276"/>
      <c r="I249" s="276"/>
      <c r="J249" s="276"/>
      <c r="K249" s="276"/>
      <c r="L249" s="276"/>
      <c r="M249" s="276"/>
      <c r="Q249" s="12" t="b">
        <f>IF(AND('Anagrafica Progetto'!$Q$84=2,'Anagrafica Progetto'!$Q$91),FALSE,TRUE)</f>
        <v>1</v>
      </c>
    </row>
    <row r="250" spans="2:18" ht="15" customHeight="1" x14ac:dyDescent="0.2">
      <c r="Q250" s="12" t="b">
        <f>IF(AND('Anagrafica Progetto'!$Q$84=2,'Anagrafica Progetto'!$Q$91),FALSE,TRUE)</f>
        <v>1</v>
      </c>
    </row>
    <row r="251" spans="2:18" ht="135" customHeight="1" x14ac:dyDescent="0.2">
      <c r="B251" s="203" t="s">
        <v>572</v>
      </c>
      <c r="C251" s="204"/>
      <c r="D251" s="204"/>
      <c r="E251" s="204"/>
      <c r="F251" s="204"/>
      <c r="G251" s="204"/>
      <c r="H251" s="204"/>
      <c r="I251" s="204"/>
      <c r="J251" s="204"/>
      <c r="K251" s="204"/>
      <c r="L251" s="204"/>
      <c r="M251" s="205"/>
      <c r="Q251" s="12" t="b">
        <f>IF(AND('Anagrafica Progetto'!$Q$84=2,'Anagrafica Progetto'!$Q$91),FALSE,TRUE)</f>
        <v>1</v>
      </c>
    </row>
    <row r="254" spans="2:18" ht="15" customHeight="1" x14ac:dyDescent="0.2">
      <c r="B254" s="188" t="s">
        <v>394</v>
      </c>
      <c r="C254" s="188"/>
      <c r="D254" s="188"/>
      <c r="E254" s="188"/>
      <c r="F254" s="188"/>
      <c r="G254" s="188"/>
      <c r="H254" s="188"/>
      <c r="I254" s="188"/>
      <c r="J254" s="188"/>
      <c r="K254" s="188"/>
      <c r="L254" s="188"/>
      <c r="M254" s="188"/>
      <c r="R254" s="12" t="e">
        <f ca="1">MATCH("X",INDIRECT(ADDRESS(ROW(Q255)+R253,13)&amp;":"&amp;ADDRESS(ROW($Q$279),13)),0)</f>
        <v>#N/A</v>
      </c>
    </row>
    <row r="255" spans="2:18" ht="15" customHeight="1" x14ac:dyDescent="0.2">
      <c r="B255" s="227" t="str">
        <f>IF(Obiettivi!E50="","",Obiettivi!E50)</f>
        <v>Modello di servizio condiviso e sottoscritto da un panel di stakeholders</v>
      </c>
      <c r="C255" s="227"/>
      <c r="D255" s="227"/>
      <c r="E255" s="227"/>
      <c r="F255" s="227"/>
      <c r="G255" s="227"/>
      <c r="H255" s="227"/>
      <c r="I255" s="227"/>
      <c r="J255" s="227"/>
      <c r="K255" s="227"/>
      <c r="L255" s="227"/>
      <c r="M255" s="1"/>
      <c r="Q255" s="12" t="b">
        <f>ISBLANK(Obiettivi!E50)</f>
        <v>0</v>
      </c>
      <c r="R255" s="12" t="b">
        <f>IF(M255="",FALSE,TRUE)</f>
        <v>0</v>
      </c>
    </row>
    <row r="256" spans="2:18" ht="15" customHeight="1" x14ac:dyDescent="0.2">
      <c r="B256" s="227" t="str">
        <f>IF(Obiettivi!E49="","",Obiettivi!E49)</f>
        <v>Incremento delle Amministrazioni pubbliche servite e abilitate all’utilizzo di strumento evoluti</v>
      </c>
      <c r="C256" s="227"/>
      <c r="D256" s="227"/>
      <c r="E256" s="227"/>
      <c r="F256" s="227"/>
      <c r="G256" s="227"/>
      <c r="H256" s="227"/>
      <c r="I256" s="227"/>
      <c r="J256" s="227"/>
      <c r="K256" s="227"/>
      <c r="L256" s="227"/>
      <c r="M256" s="1"/>
      <c r="Q256" s="12" t="b">
        <f>ISBLANK(Obiettivi!E49)</f>
        <v>0</v>
      </c>
      <c r="R256" s="12" t="b">
        <f t="shared" ref="R256:R279" si="6">IF(M256="",FALSE,TRUE)</f>
        <v>0</v>
      </c>
    </row>
    <row r="257" spans="2:18" ht="15" customHeight="1" x14ac:dyDescent="0.2">
      <c r="B257" s="227" t="e">
        <f>IF(Obiettivi!#REF!="","",Obiettivi!#REF!)</f>
        <v>#REF!</v>
      </c>
      <c r="C257" s="227"/>
      <c r="D257" s="227"/>
      <c r="E257" s="227"/>
      <c r="F257" s="227"/>
      <c r="G257" s="227"/>
      <c r="H257" s="227"/>
      <c r="I257" s="227"/>
      <c r="J257" s="227"/>
      <c r="K257" s="227"/>
      <c r="L257" s="227"/>
      <c r="M257" s="1"/>
      <c r="Q257" s="12" t="b">
        <f>ISBLANK(Obiettivi!#REF!)</f>
        <v>0</v>
      </c>
      <c r="R257" s="12" t="b">
        <f t="shared" si="6"/>
        <v>0</v>
      </c>
    </row>
    <row r="258" spans="2:18" ht="15" customHeight="1" x14ac:dyDescent="0.2">
      <c r="B258" s="227" t="str">
        <f>IF(Obiettivi!E51="","",Obiettivi!E51)</f>
        <v>Piena conformità del servizio erogato alle aspettative</v>
      </c>
      <c r="C258" s="227"/>
      <c r="D258" s="227"/>
      <c r="E258" s="227"/>
      <c r="F258" s="227"/>
      <c r="G258" s="227"/>
      <c r="H258" s="227"/>
      <c r="I258" s="227"/>
      <c r="J258" s="227"/>
      <c r="K258" s="227"/>
      <c r="L258" s="227"/>
      <c r="M258" s="1"/>
      <c r="Q258" s="12" t="b">
        <f>ISBLANK(Obiettivi!E51)</f>
        <v>0</v>
      </c>
      <c r="R258" s="12" t="b">
        <f t="shared" si="6"/>
        <v>0</v>
      </c>
    </row>
    <row r="259" spans="2:18" ht="15" customHeight="1" x14ac:dyDescent="0.2">
      <c r="B259" s="227" t="str">
        <f>IF(Obiettivi!E52="","",Obiettivi!E52)</f>
        <v/>
      </c>
      <c r="C259" s="227"/>
      <c r="D259" s="227"/>
      <c r="E259" s="227"/>
      <c r="F259" s="227"/>
      <c r="G259" s="227"/>
      <c r="H259" s="227"/>
      <c r="I259" s="227"/>
      <c r="J259" s="227"/>
      <c r="K259" s="227"/>
      <c r="L259" s="227"/>
      <c r="M259" s="1"/>
      <c r="Q259" s="12" t="b">
        <f>ISBLANK(Obiettivi!E52)</f>
        <v>1</v>
      </c>
      <c r="R259" s="12" t="b">
        <f t="shared" si="6"/>
        <v>0</v>
      </c>
    </row>
    <row r="260" spans="2:18" ht="15" customHeight="1" x14ac:dyDescent="0.2">
      <c r="B260" s="227" t="e">
        <f>IF(Obiettivi!#REF!="","",Obiettivi!#REF!)</f>
        <v>#REF!</v>
      </c>
      <c r="C260" s="227"/>
      <c r="D260" s="227"/>
      <c r="E260" s="227"/>
      <c r="F260" s="227"/>
      <c r="G260" s="227"/>
      <c r="H260" s="227"/>
      <c r="I260" s="227"/>
      <c r="J260" s="227"/>
      <c r="K260" s="227"/>
      <c r="L260" s="227"/>
      <c r="M260" s="1"/>
      <c r="Q260" s="12" t="b">
        <f>ISBLANK(Obiettivi!#REF!)</f>
        <v>0</v>
      </c>
      <c r="R260" s="12" t="b">
        <f t="shared" si="6"/>
        <v>0</v>
      </c>
    </row>
    <row r="261" spans="2:18" ht="15" customHeight="1" x14ac:dyDescent="0.2">
      <c r="B261" s="227" t="str">
        <f>IF(Obiettivi!E54="","",Obiettivi!E54)</f>
        <v/>
      </c>
      <c r="C261" s="227"/>
      <c r="D261" s="227"/>
      <c r="E261" s="227"/>
      <c r="F261" s="227"/>
      <c r="G261" s="227"/>
      <c r="H261" s="227"/>
      <c r="I261" s="227"/>
      <c r="J261" s="227"/>
      <c r="K261" s="227"/>
      <c r="L261" s="227"/>
      <c r="M261" s="1"/>
      <c r="Q261" s="12" t="b">
        <f>ISBLANK(Obiettivi!E54)</f>
        <v>1</v>
      </c>
      <c r="R261" s="12" t="b">
        <f t="shared" si="6"/>
        <v>0</v>
      </c>
    </row>
    <row r="262" spans="2:18" ht="15" customHeight="1" x14ac:dyDescent="0.2">
      <c r="B262" s="227" t="str">
        <f>IF(Obiettivi!E56="","",Obiettivi!E56)</f>
        <v/>
      </c>
      <c r="C262" s="227"/>
      <c r="D262" s="227"/>
      <c r="E262" s="227"/>
      <c r="F262" s="227"/>
      <c r="G262" s="227"/>
      <c r="H262" s="227"/>
      <c r="I262" s="227"/>
      <c r="J262" s="227"/>
      <c r="K262" s="227"/>
      <c r="L262" s="227"/>
      <c r="M262" s="1"/>
      <c r="Q262" s="12" t="b">
        <f>ISBLANK(Obiettivi!E56)</f>
        <v>1</v>
      </c>
      <c r="R262" s="12" t="b">
        <f t="shared" si="6"/>
        <v>0</v>
      </c>
    </row>
    <row r="263" spans="2:18" ht="15" customHeight="1" x14ac:dyDescent="0.2">
      <c r="B263" s="227" t="str">
        <f>IF(Obiettivi!E57="","",Obiettivi!E57)</f>
        <v/>
      </c>
      <c r="C263" s="227"/>
      <c r="D263" s="227"/>
      <c r="E263" s="227"/>
      <c r="F263" s="227"/>
      <c r="G263" s="227"/>
      <c r="H263" s="227"/>
      <c r="I263" s="227"/>
      <c r="J263" s="227"/>
      <c r="K263" s="227"/>
      <c r="L263" s="227"/>
      <c r="M263" s="1"/>
      <c r="Q263" s="12" t="b">
        <f>ISBLANK(Obiettivi!E57)</f>
        <v>1</v>
      </c>
      <c r="R263" s="12" t="b">
        <f t="shared" si="6"/>
        <v>0</v>
      </c>
    </row>
    <row r="264" spans="2:18" ht="15" customHeight="1" x14ac:dyDescent="0.2">
      <c r="B264" s="227" t="str">
        <f>IF(Obiettivi!E58="","",Obiettivi!E58)</f>
        <v/>
      </c>
      <c r="C264" s="227"/>
      <c r="D264" s="227"/>
      <c r="E264" s="227"/>
      <c r="F264" s="227"/>
      <c r="G264" s="227"/>
      <c r="H264" s="227"/>
      <c r="I264" s="227"/>
      <c r="J264" s="227"/>
      <c r="K264" s="227"/>
      <c r="L264" s="227"/>
      <c r="M264" s="1"/>
      <c r="Q264" s="12" t="b">
        <f>ISBLANK(Obiettivi!E58)</f>
        <v>1</v>
      </c>
      <c r="R264" s="12" t="b">
        <f t="shared" si="6"/>
        <v>0</v>
      </c>
    </row>
    <row r="265" spans="2:18" ht="15" customHeight="1" x14ac:dyDescent="0.2">
      <c r="B265" s="227" t="str">
        <f>IF(Obiettivi!E59="","",Obiettivi!E59)</f>
        <v/>
      </c>
      <c r="C265" s="227"/>
      <c r="D265" s="227"/>
      <c r="E265" s="227"/>
      <c r="F265" s="227"/>
      <c r="G265" s="227"/>
      <c r="H265" s="227"/>
      <c r="I265" s="227"/>
      <c r="J265" s="227"/>
      <c r="K265" s="227"/>
      <c r="L265" s="227"/>
      <c r="M265" s="1"/>
      <c r="Q265" s="12" t="b">
        <f>ISBLANK(Obiettivi!E59)</f>
        <v>1</v>
      </c>
      <c r="R265" s="12" t="b">
        <f t="shared" si="6"/>
        <v>0</v>
      </c>
    </row>
    <row r="266" spans="2:18" ht="15" customHeight="1" x14ac:dyDescent="0.2">
      <c r="B266" s="227" t="str">
        <f>IF(Obiettivi!E60="","",Obiettivi!E60)</f>
        <v/>
      </c>
      <c r="C266" s="227"/>
      <c r="D266" s="227"/>
      <c r="E266" s="227"/>
      <c r="F266" s="227"/>
      <c r="G266" s="227"/>
      <c r="H266" s="227"/>
      <c r="I266" s="227"/>
      <c r="J266" s="227"/>
      <c r="K266" s="227"/>
      <c r="L266" s="227"/>
      <c r="M266" s="1"/>
      <c r="Q266" s="12" t="b">
        <f>ISBLANK(Obiettivi!E60)</f>
        <v>1</v>
      </c>
      <c r="R266" s="12" t="b">
        <f t="shared" si="6"/>
        <v>0</v>
      </c>
    </row>
    <row r="267" spans="2:18" ht="15" customHeight="1" x14ac:dyDescent="0.2">
      <c r="B267" s="227" t="str">
        <f>IF(Obiettivi!E61="","",Obiettivi!E61)</f>
        <v/>
      </c>
      <c r="C267" s="227"/>
      <c r="D267" s="227"/>
      <c r="E267" s="227"/>
      <c r="F267" s="227"/>
      <c r="G267" s="227"/>
      <c r="H267" s="227"/>
      <c r="I267" s="227"/>
      <c r="J267" s="227"/>
      <c r="K267" s="227"/>
      <c r="L267" s="227"/>
      <c r="M267" s="1"/>
      <c r="Q267" s="12" t="b">
        <f>ISBLANK(Obiettivi!E61)</f>
        <v>1</v>
      </c>
      <c r="R267" s="12" t="b">
        <f t="shared" si="6"/>
        <v>0</v>
      </c>
    </row>
    <row r="268" spans="2:18" ht="15" customHeight="1" x14ac:dyDescent="0.2">
      <c r="B268" s="227" t="str">
        <f>IF(Obiettivi!E62="","",Obiettivi!E62)</f>
        <v/>
      </c>
      <c r="C268" s="227"/>
      <c r="D268" s="227"/>
      <c r="E268" s="227"/>
      <c r="F268" s="227"/>
      <c r="G268" s="227"/>
      <c r="H268" s="227"/>
      <c r="I268" s="227"/>
      <c r="J268" s="227"/>
      <c r="K268" s="227"/>
      <c r="L268" s="227"/>
      <c r="M268" s="1"/>
      <c r="Q268" s="12" t="b">
        <f>ISBLANK(Obiettivi!E62)</f>
        <v>1</v>
      </c>
      <c r="R268" s="12" t="b">
        <f t="shared" si="6"/>
        <v>0</v>
      </c>
    </row>
    <row r="269" spans="2:18" ht="15" customHeight="1" x14ac:dyDescent="0.2">
      <c r="B269" s="227" t="str">
        <f>IF(Obiettivi!E63="","",Obiettivi!E63)</f>
        <v/>
      </c>
      <c r="C269" s="227"/>
      <c r="D269" s="227"/>
      <c r="E269" s="227"/>
      <c r="F269" s="227"/>
      <c r="G269" s="227"/>
      <c r="H269" s="227"/>
      <c r="I269" s="227"/>
      <c r="J269" s="227"/>
      <c r="K269" s="227"/>
      <c r="L269" s="227"/>
      <c r="M269" s="1"/>
      <c r="Q269" s="12" t="b">
        <f>ISBLANK(Obiettivi!E63)</f>
        <v>1</v>
      </c>
      <c r="R269" s="12" t="b">
        <f t="shared" si="6"/>
        <v>0</v>
      </c>
    </row>
    <row r="270" spans="2:18" ht="15" customHeight="1" x14ac:dyDescent="0.2">
      <c r="B270" s="227" t="str">
        <f>IF(Obiettivi!E64="","",Obiettivi!E64)</f>
        <v/>
      </c>
      <c r="C270" s="227"/>
      <c r="D270" s="227"/>
      <c r="E270" s="227"/>
      <c r="F270" s="227"/>
      <c r="G270" s="227"/>
      <c r="H270" s="227"/>
      <c r="I270" s="227"/>
      <c r="J270" s="227"/>
      <c r="K270" s="227"/>
      <c r="L270" s="227"/>
      <c r="M270" s="1"/>
      <c r="Q270" s="12" t="b">
        <f>ISBLANK(Obiettivi!E64)</f>
        <v>1</v>
      </c>
      <c r="R270" s="12" t="b">
        <f t="shared" si="6"/>
        <v>0</v>
      </c>
    </row>
    <row r="271" spans="2:18" ht="15" customHeight="1" x14ac:dyDescent="0.2">
      <c r="B271" s="227" t="str">
        <f>IF(Obiettivi!E65="","",Obiettivi!E65)</f>
        <v/>
      </c>
      <c r="C271" s="227"/>
      <c r="D271" s="227"/>
      <c r="E271" s="227"/>
      <c r="F271" s="227"/>
      <c r="G271" s="227"/>
      <c r="H271" s="227"/>
      <c r="I271" s="227"/>
      <c r="J271" s="227"/>
      <c r="K271" s="227"/>
      <c r="L271" s="227"/>
      <c r="M271" s="1"/>
      <c r="Q271" s="12" t="b">
        <f>ISBLANK(Obiettivi!E65)</f>
        <v>1</v>
      </c>
      <c r="R271" s="12" t="b">
        <f t="shared" si="6"/>
        <v>0</v>
      </c>
    </row>
    <row r="272" spans="2:18" ht="15" customHeight="1" x14ac:dyDescent="0.2">
      <c r="B272" s="227" t="str">
        <f>IF(Obiettivi!E66="","",Obiettivi!E66)</f>
        <v/>
      </c>
      <c r="C272" s="227"/>
      <c r="D272" s="227"/>
      <c r="E272" s="227"/>
      <c r="F272" s="227"/>
      <c r="G272" s="227"/>
      <c r="H272" s="227"/>
      <c r="I272" s="227"/>
      <c r="J272" s="227"/>
      <c r="K272" s="227"/>
      <c r="L272" s="227"/>
      <c r="M272" s="1"/>
      <c r="Q272" s="12" t="b">
        <f>ISBLANK(Obiettivi!E66)</f>
        <v>1</v>
      </c>
      <c r="R272" s="12" t="b">
        <f t="shared" si="6"/>
        <v>0</v>
      </c>
    </row>
    <row r="273" spans="2:18" ht="15" customHeight="1" x14ac:dyDescent="0.2">
      <c r="B273" s="227" t="str">
        <f>IF(Obiettivi!E67="","",Obiettivi!E67)</f>
        <v/>
      </c>
      <c r="C273" s="227"/>
      <c r="D273" s="227"/>
      <c r="E273" s="227"/>
      <c r="F273" s="227"/>
      <c r="G273" s="227"/>
      <c r="H273" s="227"/>
      <c r="I273" s="227"/>
      <c r="J273" s="227"/>
      <c r="K273" s="227"/>
      <c r="L273" s="227"/>
      <c r="M273" s="1"/>
      <c r="Q273" s="12" t="b">
        <f>ISBLANK(Obiettivi!E67)</f>
        <v>1</v>
      </c>
      <c r="R273" s="12" t="b">
        <f t="shared" si="6"/>
        <v>0</v>
      </c>
    </row>
    <row r="274" spans="2:18" ht="15" customHeight="1" x14ac:dyDescent="0.2">
      <c r="B274" s="227" t="str">
        <f>IF(Obiettivi!E68="","",Obiettivi!E68)</f>
        <v/>
      </c>
      <c r="C274" s="227"/>
      <c r="D274" s="227"/>
      <c r="E274" s="227"/>
      <c r="F274" s="227"/>
      <c r="G274" s="227"/>
      <c r="H274" s="227"/>
      <c r="I274" s="227"/>
      <c r="J274" s="227"/>
      <c r="K274" s="227"/>
      <c r="L274" s="227"/>
      <c r="M274" s="1"/>
      <c r="Q274" s="12" t="b">
        <f>ISBLANK(Obiettivi!E68)</f>
        <v>1</v>
      </c>
      <c r="R274" s="12" t="b">
        <f t="shared" si="6"/>
        <v>0</v>
      </c>
    </row>
    <row r="275" spans="2:18" ht="15" customHeight="1" x14ac:dyDescent="0.2">
      <c r="B275" s="227" t="str">
        <f>IF(Obiettivi!E69="","",Obiettivi!E69)</f>
        <v/>
      </c>
      <c r="C275" s="227"/>
      <c r="D275" s="227"/>
      <c r="E275" s="227"/>
      <c r="F275" s="227"/>
      <c r="G275" s="227"/>
      <c r="H275" s="227"/>
      <c r="I275" s="227"/>
      <c r="J275" s="227"/>
      <c r="K275" s="227"/>
      <c r="L275" s="227"/>
      <c r="M275" s="1"/>
      <c r="Q275" s="12" t="b">
        <f>ISBLANK(Obiettivi!E69)</f>
        <v>1</v>
      </c>
      <c r="R275" s="12" t="b">
        <f t="shared" si="6"/>
        <v>0</v>
      </c>
    </row>
    <row r="276" spans="2:18" ht="15" customHeight="1" x14ac:dyDescent="0.2">
      <c r="B276" s="227" t="str">
        <f>IF(Obiettivi!E70="","",Obiettivi!E70)</f>
        <v/>
      </c>
      <c r="C276" s="227"/>
      <c r="D276" s="227"/>
      <c r="E276" s="227"/>
      <c r="F276" s="227"/>
      <c r="G276" s="227"/>
      <c r="H276" s="227"/>
      <c r="I276" s="227"/>
      <c r="J276" s="227"/>
      <c r="K276" s="227"/>
      <c r="L276" s="227"/>
      <c r="M276" s="1"/>
      <c r="Q276" s="12" t="b">
        <f>ISBLANK(Obiettivi!E70)</f>
        <v>1</v>
      </c>
      <c r="R276" s="12" t="b">
        <f t="shared" si="6"/>
        <v>0</v>
      </c>
    </row>
    <row r="277" spans="2:18" ht="15" customHeight="1" x14ac:dyDescent="0.2">
      <c r="B277" s="227" t="str">
        <f>IF(Obiettivi!E71="","",Obiettivi!E71)</f>
        <v/>
      </c>
      <c r="C277" s="227"/>
      <c r="D277" s="227"/>
      <c r="E277" s="227"/>
      <c r="F277" s="227"/>
      <c r="G277" s="227"/>
      <c r="H277" s="227"/>
      <c r="I277" s="227"/>
      <c r="J277" s="227"/>
      <c r="K277" s="227"/>
      <c r="L277" s="227"/>
      <c r="M277" s="1"/>
      <c r="Q277" s="12" t="b">
        <f>ISBLANK(Obiettivi!E71)</f>
        <v>1</v>
      </c>
      <c r="R277" s="12" t="b">
        <f t="shared" si="6"/>
        <v>0</v>
      </c>
    </row>
    <row r="278" spans="2:18" ht="15" customHeight="1" x14ac:dyDescent="0.2">
      <c r="B278" s="227" t="str">
        <f>IF(Obiettivi!E72="","",Obiettivi!E72)</f>
        <v/>
      </c>
      <c r="C278" s="227"/>
      <c r="D278" s="227"/>
      <c r="E278" s="227"/>
      <c r="F278" s="227"/>
      <c r="G278" s="227"/>
      <c r="H278" s="227"/>
      <c r="I278" s="227"/>
      <c r="J278" s="227"/>
      <c r="K278" s="227"/>
      <c r="L278" s="227"/>
      <c r="M278" s="1"/>
      <c r="Q278" s="12" t="b">
        <f>ISBLANK(Obiettivi!E72)</f>
        <v>1</v>
      </c>
      <c r="R278" s="12" t="b">
        <f t="shared" si="6"/>
        <v>0</v>
      </c>
    </row>
    <row r="279" spans="2:18" ht="15" customHeight="1" x14ac:dyDescent="0.2">
      <c r="B279" s="227" t="str">
        <f>IF(Obiettivi!E73="","",Obiettivi!E73)</f>
        <v/>
      </c>
      <c r="C279" s="227"/>
      <c r="D279" s="227"/>
      <c r="E279" s="227"/>
      <c r="F279" s="227"/>
      <c r="G279" s="227"/>
      <c r="H279" s="227"/>
      <c r="I279" s="227"/>
      <c r="J279" s="227"/>
      <c r="K279" s="227"/>
      <c r="L279" s="227"/>
      <c r="M279" s="1"/>
      <c r="Q279" s="12" t="b">
        <f>ISBLANK(Obiettivi!E73)</f>
        <v>1</v>
      </c>
      <c r="R279" s="12" t="b">
        <f t="shared" si="6"/>
        <v>0</v>
      </c>
    </row>
    <row r="281" spans="2:18" ht="15" customHeight="1" x14ac:dyDescent="0.2">
      <c r="B281" s="203" t="s">
        <v>377</v>
      </c>
      <c r="C281" s="204"/>
      <c r="D281" s="204"/>
      <c r="E281" s="204"/>
      <c r="F281" s="204"/>
      <c r="G281" s="204"/>
      <c r="H281" s="204"/>
      <c r="I281" s="204"/>
      <c r="J281" s="204"/>
      <c r="K281" s="204"/>
      <c r="L281" s="204"/>
      <c r="M281" s="205"/>
    </row>
    <row r="284" spans="2:18" ht="15" customHeight="1" x14ac:dyDescent="0.2">
      <c r="B284" s="82" t="s">
        <v>540</v>
      </c>
      <c r="C284" s="83"/>
      <c r="D284" s="83"/>
      <c r="E284" s="83"/>
      <c r="F284" s="83"/>
      <c r="G284" s="83"/>
      <c r="H284" s="83"/>
      <c r="I284" s="83"/>
      <c r="J284" s="83"/>
      <c r="K284" s="83"/>
      <c r="L284" s="83"/>
      <c r="M284" s="84"/>
    </row>
    <row r="285" spans="2:18" ht="112.5" customHeight="1" x14ac:dyDescent="0.2">
      <c r="B285" s="222"/>
      <c r="C285" s="235"/>
      <c r="D285" s="235"/>
      <c r="E285" s="235"/>
      <c r="F285" s="235"/>
      <c r="G285" s="235"/>
      <c r="H285" s="235"/>
      <c r="I285" s="235"/>
      <c r="J285" s="235"/>
      <c r="K285" s="235"/>
      <c r="L285" s="235"/>
      <c r="M285" s="236"/>
    </row>
    <row r="287" spans="2:18" ht="15" customHeight="1" x14ac:dyDescent="0.2">
      <c r="B287" s="9" t="s">
        <v>295</v>
      </c>
      <c r="C287" s="10"/>
      <c r="D287" s="10"/>
      <c r="E287" s="10"/>
      <c r="F287" s="10"/>
      <c r="G287" s="10"/>
      <c r="H287" s="10"/>
      <c r="I287" s="10"/>
      <c r="J287" s="10"/>
      <c r="K287" s="10"/>
      <c r="L287" s="10"/>
      <c r="M287" s="11"/>
    </row>
    <row r="290" spans="2:13" ht="15" customHeight="1" x14ac:dyDescent="0.2">
      <c r="B290" s="82" t="s">
        <v>541</v>
      </c>
      <c r="C290" s="83"/>
      <c r="D290" s="83"/>
      <c r="E290" s="83"/>
      <c r="F290" s="83"/>
      <c r="G290" s="83"/>
      <c r="H290" s="83"/>
      <c r="I290" s="83"/>
      <c r="J290" s="83"/>
      <c r="K290" s="83"/>
      <c r="L290" s="83"/>
      <c r="M290" s="84"/>
    </row>
    <row r="291" spans="2:13" ht="112.5" customHeight="1" x14ac:dyDescent="0.2">
      <c r="B291" s="222"/>
      <c r="C291" s="235"/>
      <c r="D291" s="235"/>
      <c r="E291" s="235"/>
      <c r="F291" s="235"/>
      <c r="G291" s="235"/>
      <c r="H291" s="235"/>
      <c r="I291" s="235"/>
      <c r="J291" s="235"/>
      <c r="K291" s="235"/>
      <c r="L291" s="235"/>
      <c r="M291" s="236"/>
    </row>
    <row r="292" spans="2:13" ht="15" hidden="1" customHeight="1" x14ac:dyDescent="0.2"/>
  </sheetData>
  <sheetProtection formatRows="0"/>
  <mergeCells count="457">
    <mergeCell ref="B279:L279"/>
    <mergeCell ref="B281:M281"/>
    <mergeCell ref="B284:M284"/>
    <mergeCell ref="B285:M285"/>
    <mergeCell ref="B290:M290"/>
    <mergeCell ref="B291:M291"/>
    <mergeCell ref="B273:L273"/>
    <mergeCell ref="B274:L274"/>
    <mergeCell ref="B275:L275"/>
    <mergeCell ref="B276:L276"/>
    <mergeCell ref="B277:L277"/>
    <mergeCell ref="B278:L278"/>
    <mergeCell ref="B267:L267"/>
    <mergeCell ref="B268:L268"/>
    <mergeCell ref="B269:L269"/>
    <mergeCell ref="B270:L270"/>
    <mergeCell ref="B271:L271"/>
    <mergeCell ref="B272:L272"/>
    <mergeCell ref="B261:L261"/>
    <mergeCell ref="B262:L262"/>
    <mergeCell ref="B263:L263"/>
    <mergeCell ref="B264:L264"/>
    <mergeCell ref="B265:L265"/>
    <mergeCell ref="B266:L266"/>
    <mergeCell ref="B255:L255"/>
    <mergeCell ref="B256:L256"/>
    <mergeCell ref="B257:L257"/>
    <mergeCell ref="B258:L258"/>
    <mergeCell ref="B259:L259"/>
    <mergeCell ref="B260:L260"/>
    <mergeCell ref="B249:D249"/>
    <mergeCell ref="E249:G249"/>
    <mergeCell ref="H249:J249"/>
    <mergeCell ref="K249:M249"/>
    <mergeCell ref="B251:M251"/>
    <mergeCell ref="B254:M254"/>
    <mergeCell ref="B247:D247"/>
    <mergeCell ref="E247:G247"/>
    <mergeCell ref="H247:J247"/>
    <mergeCell ref="K247:M247"/>
    <mergeCell ref="B248:D248"/>
    <mergeCell ref="E248:G248"/>
    <mergeCell ref="H248:J248"/>
    <mergeCell ref="K248:M248"/>
    <mergeCell ref="B245:D245"/>
    <mergeCell ref="E245:G245"/>
    <mergeCell ref="H245:J245"/>
    <mergeCell ref="K245:M245"/>
    <mergeCell ref="B246:D246"/>
    <mergeCell ref="E246:G246"/>
    <mergeCell ref="H246:J246"/>
    <mergeCell ref="K246:M246"/>
    <mergeCell ref="B243:D243"/>
    <mergeCell ref="E243:G243"/>
    <mergeCell ref="H243:J243"/>
    <mergeCell ref="K243:M243"/>
    <mergeCell ref="B244:D244"/>
    <mergeCell ref="E244:G244"/>
    <mergeCell ref="H244:J244"/>
    <mergeCell ref="K244:M244"/>
    <mergeCell ref="B241:D241"/>
    <mergeCell ref="E241:G241"/>
    <mergeCell ref="H241:J241"/>
    <mergeCell ref="K241:M241"/>
    <mergeCell ref="B242:D242"/>
    <mergeCell ref="E242:G242"/>
    <mergeCell ref="H242:J242"/>
    <mergeCell ref="K242:M242"/>
    <mergeCell ref="B239:D239"/>
    <mergeCell ref="E239:G239"/>
    <mergeCell ref="H239:J239"/>
    <mergeCell ref="K239:M239"/>
    <mergeCell ref="B240:D240"/>
    <mergeCell ref="E240:G240"/>
    <mergeCell ref="H240:J240"/>
    <mergeCell ref="K240:M240"/>
    <mergeCell ref="B237:D237"/>
    <mergeCell ref="E237:G237"/>
    <mergeCell ref="H237:J237"/>
    <mergeCell ref="K237:M237"/>
    <mergeCell ref="B238:D238"/>
    <mergeCell ref="E238:G238"/>
    <mergeCell ref="H238:J238"/>
    <mergeCell ref="K238:M238"/>
    <mergeCell ref="B235:D235"/>
    <mergeCell ref="E235:G235"/>
    <mergeCell ref="H235:J235"/>
    <mergeCell ref="K235:M235"/>
    <mergeCell ref="B236:D236"/>
    <mergeCell ref="E236:G236"/>
    <mergeCell ref="H236:J236"/>
    <mergeCell ref="K236:M236"/>
    <mergeCell ref="B230:M230"/>
    <mergeCell ref="B233:M233"/>
    <mergeCell ref="B234:D234"/>
    <mergeCell ref="E234:G234"/>
    <mergeCell ref="H234:J234"/>
    <mergeCell ref="K234:M234"/>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1:D221"/>
    <mergeCell ref="E221:G221"/>
    <mergeCell ref="H221:J221"/>
    <mergeCell ref="K221:M221"/>
    <mergeCell ref="B222:D222"/>
    <mergeCell ref="E222:G222"/>
    <mergeCell ref="H222:J222"/>
    <mergeCell ref="K222:M222"/>
    <mergeCell ref="B219:D219"/>
    <mergeCell ref="E219:G219"/>
    <mergeCell ref="H219:J219"/>
    <mergeCell ref="K219:M219"/>
    <mergeCell ref="B220:D220"/>
    <mergeCell ref="E220:G220"/>
    <mergeCell ref="H220:J220"/>
    <mergeCell ref="K220:M220"/>
    <mergeCell ref="B217:D217"/>
    <mergeCell ref="E217:G217"/>
    <mergeCell ref="H217:J217"/>
    <mergeCell ref="K217:M217"/>
    <mergeCell ref="B218:D218"/>
    <mergeCell ref="E218:G218"/>
    <mergeCell ref="H218:J218"/>
    <mergeCell ref="K218:M218"/>
    <mergeCell ref="B215:D215"/>
    <mergeCell ref="E215:G215"/>
    <mergeCell ref="H215:J215"/>
    <mergeCell ref="K215:M215"/>
    <mergeCell ref="B216:D216"/>
    <mergeCell ref="E216:G216"/>
    <mergeCell ref="H216:J216"/>
    <mergeCell ref="K216:M216"/>
    <mergeCell ref="B213:D213"/>
    <mergeCell ref="E213:G213"/>
    <mergeCell ref="H213:J213"/>
    <mergeCell ref="K213:M213"/>
    <mergeCell ref="B214:D214"/>
    <mergeCell ref="E214:G214"/>
    <mergeCell ref="H214:J214"/>
    <mergeCell ref="K214:M214"/>
    <mergeCell ref="B207:D207"/>
    <mergeCell ref="E207:G207"/>
    <mergeCell ref="H207:J207"/>
    <mergeCell ref="K207:M207"/>
    <mergeCell ref="B209:M209"/>
    <mergeCell ref="B212:M212"/>
    <mergeCell ref="B205:D205"/>
    <mergeCell ref="E205:G205"/>
    <mergeCell ref="H205:J205"/>
    <mergeCell ref="K205:M205"/>
    <mergeCell ref="B206:D206"/>
    <mergeCell ref="E206:G206"/>
    <mergeCell ref="H206:J206"/>
    <mergeCell ref="K206:M206"/>
    <mergeCell ref="B203:D203"/>
    <mergeCell ref="E203:G203"/>
    <mergeCell ref="H203:J203"/>
    <mergeCell ref="K203:M203"/>
    <mergeCell ref="B204:D204"/>
    <mergeCell ref="E204:G204"/>
    <mergeCell ref="H204:J204"/>
    <mergeCell ref="K204:M204"/>
    <mergeCell ref="B201:D201"/>
    <mergeCell ref="E201:G201"/>
    <mergeCell ref="H201:J201"/>
    <mergeCell ref="K201:M201"/>
    <mergeCell ref="B202:D202"/>
    <mergeCell ref="E202:G202"/>
    <mergeCell ref="H202:J202"/>
    <mergeCell ref="K202:M202"/>
    <mergeCell ref="B199:D199"/>
    <mergeCell ref="E199:G199"/>
    <mergeCell ref="H199:J199"/>
    <mergeCell ref="K199:M199"/>
    <mergeCell ref="B200:D200"/>
    <mergeCell ref="E200:G200"/>
    <mergeCell ref="H200:J200"/>
    <mergeCell ref="K200:M200"/>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88:M188"/>
    <mergeCell ref="B191:M191"/>
    <mergeCell ref="B192:D192"/>
    <mergeCell ref="E192:G192"/>
    <mergeCell ref="H192:J192"/>
    <mergeCell ref="K192:M192"/>
    <mergeCell ref="B185:D185"/>
    <mergeCell ref="E185:G185"/>
    <mergeCell ref="H185:J185"/>
    <mergeCell ref="K185:M185"/>
    <mergeCell ref="B186:D186"/>
    <mergeCell ref="E186:G186"/>
    <mergeCell ref="H186:J186"/>
    <mergeCell ref="K186:M186"/>
    <mergeCell ref="B183:D183"/>
    <mergeCell ref="E183:G183"/>
    <mergeCell ref="H183:J183"/>
    <mergeCell ref="K183:M183"/>
    <mergeCell ref="B184:D184"/>
    <mergeCell ref="E184:G184"/>
    <mergeCell ref="H184:J184"/>
    <mergeCell ref="K184:M184"/>
    <mergeCell ref="B181:D181"/>
    <mergeCell ref="E181:G181"/>
    <mergeCell ref="H181:J181"/>
    <mergeCell ref="K181:M181"/>
    <mergeCell ref="B182:D182"/>
    <mergeCell ref="E182:G182"/>
    <mergeCell ref="H182:J182"/>
    <mergeCell ref="K182:M182"/>
    <mergeCell ref="B179:D179"/>
    <mergeCell ref="E179:G179"/>
    <mergeCell ref="H179:J179"/>
    <mergeCell ref="K179:M179"/>
    <mergeCell ref="B180:D180"/>
    <mergeCell ref="E180:G180"/>
    <mergeCell ref="H180:J180"/>
    <mergeCell ref="K180:M180"/>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62:L162"/>
    <mergeCell ref="B163:L163"/>
    <mergeCell ref="B164:L164"/>
    <mergeCell ref="B165:L165"/>
    <mergeCell ref="B167:M167"/>
    <mergeCell ref="B170:M170"/>
    <mergeCell ref="B156:L156"/>
    <mergeCell ref="B157:L157"/>
    <mergeCell ref="B158:L158"/>
    <mergeCell ref="B159:L159"/>
    <mergeCell ref="B160:L160"/>
    <mergeCell ref="B161:L161"/>
    <mergeCell ref="B150:L150"/>
    <mergeCell ref="B151:L151"/>
    <mergeCell ref="B152:L152"/>
    <mergeCell ref="B153:L153"/>
    <mergeCell ref="B154:L154"/>
    <mergeCell ref="B155:L155"/>
    <mergeCell ref="B142:M142"/>
    <mergeCell ref="B145:M145"/>
    <mergeCell ref="B146:L146"/>
    <mergeCell ref="B147:L147"/>
    <mergeCell ref="B148:L148"/>
    <mergeCell ref="B149:L149"/>
    <mergeCell ref="B139:I139"/>
    <mergeCell ref="J139:K139"/>
    <mergeCell ref="L139:M139"/>
    <mergeCell ref="B140:I140"/>
    <mergeCell ref="J140:K140"/>
    <mergeCell ref="L140:M140"/>
    <mergeCell ref="B137:I137"/>
    <mergeCell ref="J137:K137"/>
    <mergeCell ref="L137:M137"/>
    <mergeCell ref="B138:I138"/>
    <mergeCell ref="J138:K138"/>
    <mergeCell ref="L138:M138"/>
    <mergeCell ref="B132:J132"/>
    <mergeCell ref="K132:M132"/>
    <mergeCell ref="B133:J133"/>
    <mergeCell ref="K133:M133"/>
    <mergeCell ref="B136:I136"/>
    <mergeCell ref="J136:K136"/>
    <mergeCell ref="L136:M136"/>
    <mergeCell ref="B126:J126"/>
    <mergeCell ref="K126:M126"/>
    <mergeCell ref="B127:J127"/>
    <mergeCell ref="K127:M127"/>
    <mergeCell ref="B130:M130"/>
    <mergeCell ref="B131:J131"/>
    <mergeCell ref="K131:M131"/>
    <mergeCell ref="B120:J120"/>
    <mergeCell ref="K120:M120"/>
    <mergeCell ref="B123:M123"/>
    <mergeCell ref="B124:J124"/>
    <mergeCell ref="K124:M124"/>
    <mergeCell ref="B125:J125"/>
    <mergeCell ref="K125:M125"/>
    <mergeCell ref="B113:M113"/>
    <mergeCell ref="B114:M114"/>
    <mergeCell ref="B117:M117"/>
    <mergeCell ref="B118:J118"/>
    <mergeCell ref="K118:M118"/>
    <mergeCell ref="B119:J119"/>
    <mergeCell ref="K119:M119"/>
    <mergeCell ref="B98:J98"/>
    <mergeCell ref="K98:M98"/>
    <mergeCell ref="B99:J99"/>
    <mergeCell ref="K99:M99"/>
    <mergeCell ref="B101:J101"/>
    <mergeCell ref="K101:M101"/>
    <mergeCell ref="B95:J95"/>
    <mergeCell ref="K95:M95"/>
    <mergeCell ref="B96:J96"/>
    <mergeCell ref="K96:M96"/>
    <mergeCell ref="B97:J97"/>
    <mergeCell ref="K97:M97"/>
    <mergeCell ref="B92:J92"/>
    <mergeCell ref="K92:M92"/>
    <mergeCell ref="B93:J93"/>
    <mergeCell ref="K93:M93"/>
    <mergeCell ref="B94:J94"/>
    <mergeCell ref="K94:M94"/>
    <mergeCell ref="B89:J89"/>
    <mergeCell ref="K89:M89"/>
    <mergeCell ref="B90:J90"/>
    <mergeCell ref="K90:M90"/>
    <mergeCell ref="B91:J91"/>
    <mergeCell ref="K91:M91"/>
    <mergeCell ref="B86:J86"/>
    <mergeCell ref="K86:M86"/>
    <mergeCell ref="B87:J87"/>
    <mergeCell ref="K87:M87"/>
    <mergeCell ref="B88:J88"/>
    <mergeCell ref="K88:M88"/>
    <mergeCell ref="B83:J83"/>
    <mergeCell ref="K83:M83"/>
    <mergeCell ref="B84:J84"/>
    <mergeCell ref="K84:M84"/>
    <mergeCell ref="B85:J85"/>
    <mergeCell ref="K85:M85"/>
    <mergeCell ref="B79:M79"/>
    <mergeCell ref="B80:J80"/>
    <mergeCell ref="K80:M80"/>
    <mergeCell ref="B81:J81"/>
    <mergeCell ref="K81:M81"/>
    <mergeCell ref="B82:J82"/>
    <mergeCell ref="K82:M82"/>
    <mergeCell ref="B68:L68"/>
    <mergeCell ref="B69:L69"/>
    <mergeCell ref="B71:M71"/>
    <mergeCell ref="B73:F73"/>
    <mergeCell ref="H73:I73"/>
    <mergeCell ref="B76:F76"/>
    <mergeCell ref="H76:I76"/>
    <mergeCell ref="B62:L62"/>
    <mergeCell ref="B63:L63"/>
    <mergeCell ref="B64:L64"/>
    <mergeCell ref="B65:L65"/>
    <mergeCell ref="B66:L66"/>
    <mergeCell ref="B67:L67"/>
    <mergeCell ref="B56:L56"/>
    <mergeCell ref="B57:L57"/>
    <mergeCell ref="B58:L58"/>
    <mergeCell ref="B59:L59"/>
    <mergeCell ref="B60:L60"/>
    <mergeCell ref="B61:L61"/>
    <mergeCell ref="B50:L50"/>
    <mergeCell ref="B51:L51"/>
    <mergeCell ref="B52:L52"/>
    <mergeCell ref="B53:L53"/>
    <mergeCell ref="B54:L54"/>
    <mergeCell ref="B55:L55"/>
    <mergeCell ref="B44:M44"/>
    <mergeCell ref="B45:L45"/>
    <mergeCell ref="B46:L46"/>
    <mergeCell ref="B47:L47"/>
    <mergeCell ref="B48:L48"/>
    <mergeCell ref="B49:L49"/>
    <mergeCell ref="B34:L34"/>
    <mergeCell ref="B35:L35"/>
    <mergeCell ref="B36:L36"/>
    <mergeCell ref="B37:L37"/>
    <mergeCell ref="B40:M40"/>
    <mergeCell ref="B41:M41"/>
    <mergeCell ref="B31:L31"/>
    <mergeCell ref="B32:L32"/>
    <mergeCell ref="B33:L33"/>
    <mergeCell ref="B15:M15"/>
    <mergeCell ref="B17:M17"/>
    <mergeCell ref="B20:M20"/>
    <mergeCell ref="B21:M21"/>
    <mergeCell ref="B23:M23"/>
    <mergeCell ref="B26:M26"/>
    <mergeCell ref="B4:M4"/>
    <mergeCell ref="B5:M5"/>
    <mergeCell ref="B8:M8"/>
    <mergeCell ref="B9:M9"/>
    <mergeCell ref="B11:M11"/>
    <mergeCell ref="B14:M14"/>
    <mergeCell ref="B27:L27"/>
    <mergeCell ref="B29:L29"/>
    <mergeCell ref="B30:L30"/>
    <mergeCell ref="B28:L28"/>
  </mergeCells>
  <dataValidations count="2">
    <dataValidation operator="lessThanOrEqual" allowBlank="1" showInputMessage="1" showErrorMessage="1" errorTitle="Superato limite caratteri" error="Massimo 60 caratteri" sqref="B15:M15 B21:M21 B9:M9 B41:M41 B114:M114"/>
    <dataValidation type="list" allowBlank="1" showInputMessage="1" showErrorMessage="1" errorTitle="Errore" error="Una X è l'unico valore accettato" sqref="M27:M37 M45:M69 M255:M279 M146:M16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drawing r:id="rId2"/>
  <legacyDrawing r:id="rId3"/>
  <controls>
    <mc:AlternateContent xmlns:mc="http://schemas.openxmlformats.org/markup-compatibility/2006">
      <mc:Choice Requires="x14">
        <control shapeId="362497" r:id="rId4" name="TextBox1">
          <controlPr defaultSize="0" autoLine="0" r:id="rId5">
            <anchor moveWithCells="1">
              <from>
                <xdr:col>1</xdr:col>
                <xdr:colOff>9525</xdr:colOff>
                <xdr:row>102</xdr:row>
                <xdr:rowOff>9525</xdr:rowOff>
              </from>
              <to>
                <xdr:col>13</xdr:col>
                <xdr:colOff>47625</xdr:colOff>
                <xdr:row>109</xdr:row>
                <xdr:rowOff>180975</xdr:rowOff>
              </to>
            </anchor>
          </controlPr>
        </control>
      </mc:Choice>
      <mc:Fallback>
        <control shapeId="362497" r:id="rId4" name="Text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D3AC6937-49EB-4F5D-8FED-2BA6BD3DB357}">
            <xm:f>AND($H$76&lt;&gt;"",OR($H$76&lt;=$H$73,$H$76&gt;'Anagrafica Progetto'!$H$80))</xm:f>
            <x14:dxf>
              <font>
                <color theme="0"/>
              </font>
              <fill>
                <patternFill>
                  <bgColor rgb="FFC00000"/>
                </patternFill>
              </fill>
            </x14:dxf>
          </x14:cfRule>
          <xm:sqref>H76:I76</xm:sqref>
        </x14:conditionalFormatting>
        <x14:conditionalFormatting xmlns:xm="http://schemas.microsoft.com/office/excel/2006/main">
          <x14:cfRule type="expression" priority="1" id="{FBD4FB33-B408-4EA5-8621-18496E82ABD8}">
            <xm:f>AND($H$73&lt;&gt;"",OR($H$73&gt;=$H$76,$H$73&lt;'Anagrafica Progetto'!$H$77))</xm:f>
            <x14:dxf>
              <font>
                <color theme="0"/>
              </font>
              <fill>
                <patternFill>
                  <bgColor rgb="FFC00000"/>
                </patternFill>
              </fill>
            </x14:dxf>
          </x14:cfRule>
          <xm:sqref>H73:I73</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14:formula1>
            <xm:f>Riferimenti!$A$2:$A$22</xm:f>
          </x14:formula1>
          <xm:sqref>L216:M216 L195:M195 L174:M174 F174:G174 I174:J174 F195:G195 I195:J195 F216:G216 I216:J216 F237:G237 I237:J237 L237:M237</xm:sqref>
        </x14:dataValidation>
        <x14:dataValidation type="list" allowBlank="1" showInputMessage="1" showErrorMessage="1">
          <x14:formula1>
            <xm:f>Riferimenti!$A$2:$A$6</xm:f>
          </x14:formula1>
          <xm:sqref>E174 H174 K174 E195 H195 K195 E216 H216 K216 E237 H237 K237</xm:sqref>
        </x14:dataValidation>
        <x14:dataValidation type="date" allowBlank="1" showInputMessage="1" showErrorMessage="1" errorTitle="Data non corretta" error="Inserire un valore tra la data di inizio dell'Attività e la data di fine del Progetto (indicata nell'anagrafica del Progetto)">
          <x14:formula1>
            <xm:f>H73+1</xm:f>
          </x14:formula1>
          <x14:formula2>
            <xm:f>'Anagrafica Progetto'!H84</xm:f>
          </x14:formula2>
          <xm:sqref>H76:I76</xm:sqref>
        </x14:dataValidation>
        <x14:dataValidation type="date" allowBlank="1" showInputMessage="1" showErrorMessage="1" errorTitle="Data non corretta" error="Inserire un valore tra la data di inizio del Progetto (indicata nell'anagrafica del Progetto) e la data di fine dell'Attività">
          <x14:formula1>
            <xm:f>'Anagrafica Progetto'!H81</xm:f>
          </x14:formula1>
          <x14:formula2>
            <xm:f>H76-1</xm:f>
          </x14:formula2>
          <xm:sqref>H73:I73</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3" filterMode="1"/>
  <dimension ref="B1:U498"/>
  <sheetViews>
    <sheetView showGridLines="0" zoomScaleNormal="100" workbookViewId="0">
      <selection activeCell="D68" sqref="D68"/>
    </sheetView>
  </sheetViews>
  <sheetFormatPr defaultColWidth="9.140625" defaultRowHeight="15" customHeight="1" x14ac:dyDescent="0.2"/>
  <cols>
    <col min="1" max="1" width="1" style="2" customWidth="1"/>
    <col min="2" max="2" width="6.140625" style="2" customWidth="1"/>
    <col min="3" max="4" width="28.5703125" style="2" customWidth="1"/>
    <col min="5" max="5" width="5.85546875" style="2" customWidth="1"/>
    <col min="6" max="6" width="20.85546875" style="2" customWidth="1"/>
    <col min="7" max="7" width="4.140625" style="2" customWidth="1"/>
    <col min="8" max="12" width="4.85546875" style="2" customWidth="1"/>
    <col min="13" max="17" width="7" style="2" bestFit="1" customWidth="1"/>
    <col min="18" max="19" width="9.140625" style="2"/>
    <col min="20" max="22" width="9.140625" style="2" customWidth="1"/>
    <col min="23" max="16384" width="9.140625" style="2"/>
  </cols>
  <sheetData>
    <row r="1" spans="2:21" ht="7.5" customHeight="1" x14ac:dyDescent="0.2"/>
    <row r="2" spans="2:21" ht="15" customHeight="1" x14ac:dyDescent="0.2">
      <c r="G2" s="15" t="s">
        <v>13</v>
      </c>
      <c r="I2" s="14"/>
      <c r="Q2" s="15"/>
    </row>
    <row r="4" spans="2:21" ht="15" customHeight="1" x14ac:dyDescent="0.2">
      <c r="B4" s="110" t="s">
        <v>589</v>
      </c>
      <c r="C4" s="111"/>
      <c r="D4" s="111"/>
      <c r="E4" s="111"/>
      <c r="F4" s="111"/>
      <c r="G4" s="111"/>
      <c r="H4" s="111"/>
      <c r="I4" s="111"/>
      <c r="J4" s="111"/>
      <c r="K4" s="111"/>
      <c r="L4" s="111"/>
      <c r="M4" s="111"/>
      <c r="N4" s="111"/>
      <c r="O4" s="111"/>
      <c r="P4" s="111"/>
      <c r="Q4" s="112"/>
    </row>
    <row r="5" spans="2:21" ht="38.450000000000003" customHeight="1" x14ac:dyDescent="0.2">
      <c r="B5" s="277" t="s">
        <v>1470</v>
      </c>
      <c r="C5" s="278"/>
      <c r="D5" s="278"/>
      <c r="E5" s="278"/>
      <c r="F5" s="278"/>
      <c r="G5" s="278"/>
      <c r="H5" s="278"/>
      <c r="I5" s="278"/>
      <c r="J5" s="278"/>
      <c r="K5" s="278"/>
      <c r="L5" s="278"/>
      <c r="M5" s="278"/>
      <c r="N5" s="278"/>
      <c r="O5" s="278"/>
      <c r="P5" s="278"/>
      <c r="Q5" s="279"/>
    </row>
    <row r="7" spans="2:21" ht="48.75" customHeight="1" x14ac:dyDescent="0.2">
      <c r="B7" s="30" t="s">
        <v>591</v>
      </c>
      <c r="C7" s="55" t="s">
        <v>592</v>
      </c>
      <c r="D7" s="55" t="s">
        <v>383</v>
      </c>
      <c r="E7" s="30" t="s">
        <v>384</v>
      </c>
      <c r="F7" s="55" t="s">
        <v>385</v>
      </c>
      <c r="G7" s="30" t="s">
        <v>593</v>
      </c>
      <c r="H7" s="30" t="s">
        <v>386</v>
      </c>
      <c r="I7" s="30">
        <v>2015</v>
      </c>
      <c r="J7" s="30">
        <v>2016</v>
      </c>
      <c r="K7" s="30">
        <v>2017</v>
      </c>
      <c r="L7" s="30">
        <v>2018</v>
      </c>
      <c r="M7" s="30">
        <v>2019</v>
      </c>
      <c r="N7" s="30">
        <v>2020</v>
      </c>
      <c r="O7" s="30">
        <v>2021</v>
      </c>
      <c r="P7" s="30">
        <v>2022</v>
      </c>
      <c r="Q7" s="30" t="s">
        <v>590</v>
      </c>
    </row>
    <row r="8" spans="2:21" ht="37.5" hidden="1" customHeight="1" x14ac:dyDescent="0.2">
      <c r="B8" s="31" t="s">
        <v>602</v>
      </c>
      <c r="C8" s="32" t="str">
        <f ca="1">Riferimenti!G2</f>
        <v>Documenti di indirizzo (linee guida, documenti metodologici, etc.)</v>
      </c>
      <c r="D8" s="32" t="str">
        <f>Riferimenti!H2</f>
        <v>Reportistica inerente la direzione e coordinamento del progetto disponibile</v>
      </c>
      <c r="E8" s="33" t="str">
        <f>VLOOKUP(Riferimenti!I2,Riferimenti!$A$2:$B$6,2,0)</f>
        <v>si/no</v>
      </c>
      <c r="F8" s="32" t="str">
        <f>Riferimenti!J2</f>
        <v>Sistema di monitoraggio PON</v>
      </c>
      <c r="G8" s="33" t="str">
        <f ca="1">VLOOKUP(Riferimenti!K2,Riferimenti!$A$20:$B$23,2,0)</f>
        <v>AS</v>
      </c>
      <c r="H8" s="37" t="str">
        <f>Riferimenti!L2</f>
        <v>NO</v>
      </c>
      <c r="I8" s="37" t="str">
        <f>Riferimenti!M2</f>
        <v>NO</v>
      </c>
      <c r="J8" s="37" t="str">
        <f>Riferimenti!N2</f>
        <v>SI</v>
      </c>
      <c r="K8" s="37" t="str">
        <f>Riferimenti!O2</f>
        <v>SI</v>
      </c>
      <c r="L8" s="37" t="str">
        <f>Riferimenti!P2</f>
        <v>SI</v>
      </c>
      <c r="M8" s="37" t="str">
        <f>Riferimenti!Q2</f>
        <v>SI</v>
      </c>
      <c r="N8" s="37" t="str">
        <f>Riferimenti!R2</f>
        <v>SI</v>
      </c>
      <c r="O8" s="37" t="str">
        <f>Riferimenti!S2</f>
        <v>SI</v>
      </c>
      <c r="P8" s="37" t="str">
        <f>Riferimenti!T2</f>
        <v>SI</v>
      </c>
      <c r="Q8" s="37" t="str">
        <f>Riferimenti!U2</f>
        <v>SI</v>
      </c>
      <c r="U8" s="2" t="b">
        <f>OR(D8="",D8=0)</f>
        <v>0</v>
      </c>
    </row>
    <row r="9" spans="2:21" ht="37.5" hidden="1" customHeight="1" x14ac:dyDescent="0.2">
      <c r="B9" s="31" t="s">
        <v>603</v>
      </c>
      <c r="C9" s="32" t="str">
        <f ca="1">Riferimenti!G3</f>
        <v/>
      </c>
      <c r="D9" s="32" t="str">
        <f>Riferimenti!H3</f>
        <v/>
      </c>
      <c r="E9" s="33" t="e">
        <f>VLOOKUP(Riferimenti!I3,Riferimenti!$A$2:$B$6,2,0)</f>
        <v>#N/A</v>
      </c>
      <c r="F9" s="32" t="str">
        <f>Riferimenti!J3</f>
        <v/>
      </c>
      <c r="G9" s="33" t="e">
        <f ca="1">VLOOKUP(Riferimenti!K3,Riferimenti!$A$20:$B$23,2,0)</f>
        <v>#N/A</v>
      </c>
      <c r="H9" s="37" t="str">
        <f>Riferimenti!L3</f>
        <v/>
      </c>
      <c r="I9" s="37" t="str">
        <f>Riferimenti!M3</f>
        <v/>
      </c>
      <c r="J9" s="37" t="str">
        <f>Riferimenti!N3</f>
        <v/>
      </c>
      <c r="K9" s="37" t="str">
        <f>Riferimenti!O3</f>
        <v/>
      </c>
      <c r="L9" s="37" t="str">
        <f>Riferimenti!P3</f>
        <v/>
      </c>
      <c r="M9" s="37" t="str">
        <f>Riferimenti!Q3</f>
        <v/>
      </c>
      <c r="N9" s="37" t="str">
        <f>Riferimenti!R3</f>
        <v/>
      </c>
      <c r="O9" s="37" t="str">
        <f>Riferimenti!S3</f>
        <v/>
      </c>
      <c r="P9" s="37" t="str">
        <f>Riferimenti!T3</f>
        <v/>
      </c>
      <c r="Q9" s="37" t="str">
        <f>Riferimenti!U3</f>
        <v/>
      </c>
      <c r="U9" s="2" t="b">
        <f t="shared" ref="U9:U72" si="0">OR(D9="",D9=0)</f>
        <v>1</v>
      </c>
    </row>
    <row r="10" spans="2:21" ht="37.5" hidden="1" customHeight="1" x14ac:dyDescent="0.2">
      <c r="B10" s="31" t="s">
        <v>604</v>
      </c>
      <c r="C10" s="32" t="str">
        <f ca="1">Riferimenti!G4</f>
        <v/>
      </c>
      <c r="D10" s="32" t="str">
        <f>Riferimenti!H4</f>
        <v/>
      </c>
      <c r="E10" s="33" t="e">
        <f>VLOOKUP(Riferimenti!I4,Riferimenti!$A$2:$B$6,2,0)</f>
        <v>#N/A</v>
      </c>
      <c r="F10" s="32" t="str">
        <f>Riferimenti!J4</f>
        <v/>
      </c>
      <c r="G10" s="33" t="e">
        <f ca="1">VLOOKUP(Riferimenti!K4,Riferimenti!$A$20:$B$23,2,0)</f>
        <v>#N/A</v>
      </c>
      <c r="H10" s="37" t="str">
        <f>Riferimenti!L4</f>
        <v/>
      </c>
      <c r="I10" s="37" t="str">
        <f>Riferimenti!M4</f>
        <v/>
      </c>
      <c r="J10" s="37" t="str">
        <f>Riferimenti!N4</f>
        <v/>
      </c>
      <c r="K10" s="37" t="str">
        <f>Riferimenti!O4</f>
        <v/>
      </c>
      <c r="L10" s="37" t="str">
        <f>Riferimenti!P4</f>
        <v/>
      </c>
      <c r="M10" s="37" t="str">
        <f>Riferimenti!Q4</f>
        <v/>
      </c>
      <c r="N10" s="37" t="str">
        <f>Riferimenti!R4</f>
        <v/>
      </c>
      <c r="O10" s="37" t="str">
        <f>Riferimenti!S4</f>
        <v/>
      </c>
      <c r="P10" s="37" t="str">
        <f>Riferimenti!T4</f>
        <v/>
      </c>
      <c r="Q10" s="37" t="str">
        <f>Riferimenti!U4</f>
        <v/>
      </c>
      <c r="U10" s="2" t="b">
        <f t="shared" si="0"/>
        <v>1</v>
      </c>
    </row>
    <row r="11" spans="2:21" ht="37.5" hidden="1" customHeight="1" x14ac:dyDescent="0.2">
      <c r="B11" s="31" t="s">
        <v>605</v>
      </c>
      <c r="C11" s="32" t="str">
        <f ca="1">Riferimenti!G5</f>
        <v>Documenti di indirizzo (linee guida, documenti metodologici, etc.)</v>
      </c>
      <c r="D11" s="32" t="str">
        <f>Riferimenti!H5</f>
        <v/>
      </c>
      <c r="E11" s="33" t="e">
        <f>VLOOKUP(Riferimenti!I5,Riferimenti!$A$2:$B$6,2,0)</f>
        <v>#N/A</v>
      </c>
      <c r="F11" s="32" t="str">
        <f>Riferimenti!J5</f>
        <v/>
      </c>
      <c r="G11" s="33" t="str">
        <f ca="1">VLOOKUP(Riferimenti!K5,Riferimenti!$A$20:$B$23,2,0)</f>
        <v>PS</v>
      </c>
      <c r="H11" s="37" t="str">
        <f>Riferimenti!L5</f>
        <v/>
      </c>
      <c r="I11" s="37" t="str">
        <f>Riferimenti!M5</f>
        <v/>
      </c>
      <c r="J11" s="37" t="str">
        <f>Riferimenti!N5</f>
        <v/>
      </c>
      <c r="K11" s="37" t="str">
        <f>Riferimenti!O5</f>
        <v/>
      </c>
      <c r="L11" s="37" t="str">
        <f>Riferimenti!P5</f>
        <v/>
      </c>
      <c r="M11" s="37" t="str">
        <f>Riferimenti!Q5</f>
        <v/>
      </c>
      <c r="N11" s="37" t="str">
        <f>Riferimenti!R5</f>
        <v/>
      </c>
      <c r="O11" s="37" t="str">
        <f>Riferimenti!S5</f>
        <v/>
      </c>
      <c r="P11" s="37" t="str">
        <f>Riferimenti!T5</f>
        <v/>
      </c>
      <c r="Q11" s="37" t="str">
        <f>Riferimenti!U5</f>
        <v/>
      </c>
      <c r="U11" s="2" t="b">
        <f t="shared" si="0"/>
        <v>1</v>
      </c>
    </row>
    <row r="12" spans="2:21" ht="37.5" hidden="1" customHeight="1" x14ac:dyDescent="0.2">
      <c r="B12" s="31" t="s">
        <v>606</v>
      </c>
      <c r="C12" s="32" t="str">
        <f ca="1">Riferimenti!G6</f>
        <v/>
      </c>
      <c r="D12" s="32" t="str">
        <f>Riferimenti!H6</f>
        <v/>
      </c>
      <c r="E12" s="33" t="e">
        <f>VLOOKUP(Riferimenti!I6,Riferimenti!$A$2:$B$6,2,0)</f>
        <v>#N/A</v>
      </c>
      <c r="F12" s="32" t="str">
        <f>Riferimenti!J6</f>
        <v/>
      </c>
      <c r="G12" s="33" t="e">
        <f ca="1">VLOOKUP(Riferimenti!K6,Riferimenti!$A$20:$B$23,2,0)</f>
        <v>#N/A</v>
      </c>
      <c r="H12" s="37" t="str">
        <f>Riferimenti!L6</f>
        <v/>
      </c>
      <c r="I12" s="37" t="str">
        <f>Riferimenti!M6</f>
        <v/>
      </c>
      <c r="J12" s="37" t="str">
        <f>Riferimenti!N6</f>
        <v/>
      </c>
      <c r="K12" s="37" t="str">
        <f>Riferimenti!O6</f>
        <v/>
      </c>
      <c r="L12" s="37" t="str">
        <f>Riferimenti!P6</f>
        <v/>
      </c>
      <c r="M12" s="37" t="str">
        <f>Riferimenti!Q6</f>
        <v/>
      </c>
      <c r="N12" s="37" t="str">
        <f>Riferimenti!R6</f>
        <v/>
      </c>
      <c r="O12" s="37" t="str">
        <f>Riferimenti!S6</f>
        <v/>
      </c>
      <c r="P12" s="37" t="str">
        <f>Riferimenti!T6</f>
        <v/>
      </c>
      <c r="Q12" s="37" t="str">
        <f>Riferimenti!U6</f>
        <v/>
      </c>
      <c r="U12" s="2" t="b">
        <f t="shared" si="0"/>
        <v>1</v>
      </c>
    </row>
    <row r="13" spans="2:21" ht="37.5" hidden="1" customHeight="1" x14ac:dyDescent="0.2">
      <c r="B13" s="31" t="s">
        <v>607</v>
      </c>
      <c r="C13" s="32" t="str">
        <f ca="1">Riferimenti!G7</f>
        <v/>
      </c>
      <c r="D13" s="32" t="str">
        <f>Riferimenti!H7</f>
        <v/>
      </c>
      <c r="E13" s="33" t="e">
        <f>VLOOKUP(Riferimenti!I7,Riferimenti!$A$2:$B$6,2,0)</f>
        <v>#N/A</v>
      </c>
      <c r="F13" s="32" t="str">
        <f>Riferimenti!J7</f>
        <v/>
      </c>
      <c r="G13" s="33" t="e">
        <f ca="1">VLOOKUP(Riferimenti!K7,Riferimenti!$A$20:$B$23,2,0)</f>
        <v>#N/A</v>
      </c>
      <c r="H13" s="37" t="str">
        <f>Riferimenti!L7</f>
        <v/>
      </c>
      <c r="I13" s="37" t="str">
        <f>Riferimenti!M7</f>
        <v/>
      </c>
      <c r="J13" s="37" t="str">
        <f>Riferimenti!N7</f>
        <v/>
      </c>
      <c r="K13" s="37" t="str">
        <f>Riferimenti!O7</f>
        <v/>
      </c>
      <c r="L13" s="37" t="str">
        <f>Riferimenti!P7</f>
        <v/>
      </c>
      <c r="M13" s="37" t="str">
        <f>Riferimenti!Q7</f>
        <v/>
      </c>
      <c r="N13" s="37" t="str">
        <f>Riferimenti!R7</f>
        <v/>
      </c>
      <c r="O13" s="37" t="str">
        <f>Riferimenti!S7</f>
        <v/>
      </c>
      <c r="P13" s="37" t="str">
        <f>Riferimenti!T7</f>
        <v/>
      </c>
      <c r="Q13" s="37" t="str">
        <f>Riferimenti!U7</f>
        <v/>
      </c>
      <c r="U13" s="2" t="b">
        <f t="shared" si="0"/>
        <v>1</v>
      </c>
    </row>
    <row r="14" spans="2:21" ht="37.5" hidden="1" customHeight="1" x14ac:dyDescent="0.2">
      <c r="B14" s="31" t="s">
        <v>608</v>
      </c>
      <c r="C14" s="32" t="str">
        <f ca="1">Riferimenti!G8</f>
        <v>Documenti di indirizzo (linee guida, documenti metodologici, etc.)</v>
      </c>
      <c r="D14" s="32" t="str">
        <f>Riferimenti!H8</f>
        <v/>
      </c>
      <c r="E14" s="33" t="e">
        <f>VLOOKUP(Riferimenti!I8,Riferimenti!$A$2:$B$6,2,0)</f>
        <v>#N/A</v>
      </c>
      <c r="F14" s="32" t="str">
        <f>Riferimenti!J8</f>
        <v/>
      </c>
      <c r="G14" s="33" t="str">
        <f ca="1">VLOOKUP(Riferimenti!K8,Riferimenti!$A$20:$B$23,2,0)</f>
        <v>T</v>
      </c>
      <c r="H14" s="37" t="str">
        <f>Riferimenti!L8</f>
        <v/>
      </c>
      <c r="I14" s="37" t="str">
        <f>Riferimenti!M8</f>
        <v/>
      </c>
      <c r="J14" s="37" t="str">
        <f>Riferimenti!N8</f>
        <v/>
      </c>
      <c r="K14" s="37" t="str">
        <f>Riferimenti!O8</f>
        <v/>
      </c>
      <c r="L14" s="37" t="str">
        <f>Riferimenti!P8</f>
        <v/>
      </c>
      <c r="M14" s="37" t="str">
        <f>Riferimenti!Q8</f>
        <v/>
      </c>
      <c r="N14" s="37" t="str">
        <f>Riferimenti!R8</f>
        <v/>
      </c>
      <c r="O14" s="37" t="str">
        <f>Riferimenti!S8</f>
        <v/>
      </c>
      <c r="P14" s="37" t="str">
        <f>Riferimenti!T8</f>
        <v/>
      </c>
      <c r="Q14" s="37" t="str">
        <f>Riferimenti!U8</f>
        <v/>
      </c>
      <c r="U14" s="2" t="b">
        <f t="shared" si="0"/>
        <v>1</v>
      </c>
    </row>
    <row r="15" spans="2:21" ht="37.5" hidden="1" customHeight="1" x14ac:dyDescent="0.2">
      <c r="B15" s="31" t="s">
        <v>609</v>
      </c>
      <c r="C15" s="32" t="str">
        <f ca="1">Riferimenti!G9</f>
        <v/>
      </c>
      <c r="D15" s="32" t="str">
        <f>Riferimenti!H9</f>
        <v/>
      </c>
      <c r="E15" s="33" t="e">
        <f>VLOOKUP(Riferimenti!I9,Riferimenti!$A$2:$B$6,2,0)</f>
        <v>#N/A</v>
      </c>
      <c r="F15" s="32" t="str">
        <f>Riferimenti!J9</f>
        <v/>
      </c>
      <c r="G15" s="33" t="e">
        <f ca="1">VLOOKUP(Riferimenti!K9,Riferimenti!$A$20:$B$23,2,0)</f>
        <v>#N/A</v>
      </c>
      <c r="H15" s="37" t="str">
        <f>Riferimenti!L9</f>
        <v/>
      </c>
      <c r="I15" s="37" t="str">
        <f>Riferimenti!M9</f>
        <v/>
      </c>
      <c r="J15" s="37" t="str">
        <f>Riferimenti!N9</f>
        <v/>
      </c>
      <c r="K15" s="37" t="str">
        <f>Riferimenti!O9</f>
        <v/>
      </c>
      <c r="L15" s="37" t="str">
        <f>Riferimenti!P9</f>
        <v/>
      </c>
      <c r="M15" s="37" t="str">
        <f>Riferimenti!Q9</f>
        <v/>
      </c>
      <c r="N15" s="37" t="str">
        <f>Riferimenti!R9</f>
        <v/>
      </c>
      <c r="O15" s="37" t="str">
        <f>Riferimenti!S9</f>
        <v/>
      </c>
      <c r="P15" s="37" t="str">
        <f>Riferimenti!T9</f>
        <v/>
      </c>
      <c r="Q15" s="37" t="str">
        <f>Riferimenti!U9</f>
        <v/>
      </c>
      <c r="U15" s="2" t="b">
        <f t="shared" si="0"/>
        <v>1</v>
      </c>
    </row>
    <row r="16" spans="2:21" ht="37.5" hidden="1" customHeight="1" x14ac:dyDescent="0.2">
      <c r="B16" s="31" t="s">
        <v>610</v>
      </c>
      <c r="C16" s="32" t="str">
        <f ca="1">Riferimenti!G10</f>
        <v/>
      </c>
      <c r="D16" s="32" t="str">
        <f>Riferimenti!H10</f>
        <v/>
      </c>
      <c r="E16" s="33" t="e">
        <f>VLOOKUP(Riferimenti!I10,Riferimenti!$A$2:$B$6,2,0)</f>
        <v>#N/A</v>
      </c>
      <c r="F16" s="32" t="str">
        <f>Riferimenti!J10</f>
        <v/>
      </c>
      <c r="G16" s="33" t="e">
        <f ca="1">VLOOKUP(Riferimenti!K10,Riferimenti!$A$20:$B$23,2,0)</f>
        <v>#N/A</v>
      </c>
      <c r="H16" s="37" t="str">
        <f>Riferimenti!L10</f>
        <v/>
      </c>
      <c r="I16" s="37" t="str">
        <f>Riferimenti!M10</f>
        <v/>
      </c>
      <c r="J16" s="37" t="str">
        <f>Riferimenti!N10</f>
        <v/>
      </c>
      <c r="K16" s="37" t="str">
        <f>Riferimenti!O10</f>
        <v/>
      </c>
      <c r="L16" s="37" t="str">
        <f>Riferimenti!P10</f>
        <v/>
      </c>
      <c r="M16" s="37" t="str">
        <f>Riferimenti!Q10</f>
        <v/>
      </c>
      <c r="N16" s="37" t="str">
        <f>Riferimenti!R10</f>
        <v/>
      </c>
      <c r="O16" s="37" t="str">
        <f>Riferimenti!S10</f>
        <v/>
      </c>
      <c r="P16" s="37" t="str">
        <f>Riferimenti!T10</f>
        <v/>
      </c>
      <c r="Q16" s="37" t="str">
        <f>Riferimenti!U10</f>
        <v/>
      </c>
      <c r="U16" s="2" t="b">
        <f t="shared" si="0"/>
        <v>1</v>
      </c>
    </row>
    <row r="17" spans="2:21" ht="37.5" hidden="1" customHeight="1" x14ac:dyDescent="0.2">
      <c r="B17" s="31" t="s">
        <v>611</v>
      </c>
      <c r="C17" s="32" t="str">
        <f ca="1">Riferimenti!G11</f>
        <v>Documenti di indirizzo (linee guida, documenti metodologici, etc.)</v>
      </c>
      <c r="D17" s="32" t="str">
        <f>Riferimenti!H11</f>
        <v/>
      </c>
      <c r="E17" s="33" t="e">
        <f>VLOOKUP(Riferimenti!I11,Riferimenti!$A$2:$B$6,2,0)</f>
        <v>#N/A</v>
      </c>
      <c r="F17" s="32" t="str">
        <f>Riferimenti!J11</f>
        <v/>
      </c>
      <c r="G17" s="33" t="str">
        <f ca="1">VLOOKUP(Riferimenti!K11,Riferimenti!$A$20:$B$23,2,0)</f>
        <v>MS</v>
      </c>
      <c r="H17" s="37" t="str">
        <f>Riferimenti!L11</f>
        <v/>
      </c>
      <c r="I17" s="37" t="str">
        <f>Riferimenti!M11</f>
        <v/>
      </c>
      <c r="J17" s="37" t="str">
        <f>Riferimenti!N11</f>
        <v/>
      </c>
      <c r="K17" s="37" t="str">
        <f>Riferimenti!O11</f>
        <v/>
      </c>
      <c r="L17" s="37" t="str">
        <f>Riferimenti!P11</f>
        <v/>
      </c>
      <c r="M17" s="37" t="str">
        <f>Riferimenti!Q11</f>
        <v/>
      </c>
      <c r="N17" s="37" t="str">
        <f>Riferimenti!R11</f>
        <v/>
      </c>
      <c r="O17" s="37" t="str">
        <f>Riferimenti!S11</f>
        <v/>
      </c>
      <c r="P17" s="37" t="str">
        <f>Riferimenti!T11</f>
        <v/>
      </c>
      <c r="Q17" s="37" t="str">
        <f>Riferimenti!U11</f>
        <v/>
      </c>
      <c r="U17" s="2" t="b">
        <f t="shared" si="0"/>
        <v>1</v>
      </c>
    </row>
    <row r="18" spans="2:21" ht="37.5" hidden="1" customHeight="1" x14ac:dyDescent="0.2">
      <c r="B18" s="31" t="s">
        <v>612</v>
      </c>
      <c r="C18" s="32" t="str">
        <f ca="1">Riferimenti!G12</f>
        <v/>
      </c>
      <c r="D18" s="32" t="str">
        <f>Riferimenti!H12</f>
        <v/>
      </c>
      <c r="E18" s="33" t="e">
        <f>VLOOKUP(Riferimenti!I12,Riferimenti!$A$2:$B$6,2,0)</f>
        <v>#N/A</v>
      </c>
      <c r="F18" s="32" t="str">
        <f>Riferimenti!J12</f>
        <v/>
      </c>
      <c r="G18" s="33" t="e">
        <f ca="1">VLOOKUP(Riferimenti!K12,Riferimenti!$A$20:$B$23,2,0)</f>
        <v>#N/A</v>
      </c>
      <c r="H18" s="37" t="str">
        <f>Riferimenti!L12</f>
        <v/>
      </c>
      <c r="I18" s="37" t="str">
        <f>Riferimenti!M12</f>
        <v/>
      </c>
      <c r="J18" s="37" t="str">
        <f>Riferimenti!N12</f>
        <v/>
      </c>
      <c r="K18" s="37" t="str">
        <f>Riferimenti!O12</f>
        <v/>
      </c>
      <c r="L18" s="37" t="str">
        <f>Riferimenti!P12</f>
        <v/>
      </c>
      <c r="M18" s="37" t="str">
        <f>Riferimenti!Q12</f>
        <v/>
      </c>
      <c r="N18" s="37" t="str">
        <f>Riferimenti!R12</f>
        <v/>
      </c>
      <c r="O18" s="37" t="str">
        <f>Riferimenti!S12</f>
        <v/>
      </c>
      <c r="P18" s="37" t="str">
        <f>Riferimenti!T12</f>
        <v/>
      </c>
      <c r="Q18" s="37" t="str">
        <f>Riferimenti!U12</f>
        <v/>
      </c>
      <c r="U18" s="2" t="b">
        <f t="shared" si="0"/>
        <v>1</v>
      </c>
    </row>
    <row r="19" spans="2:21" ht="37.5" hidden="1" customHeight="1" x14ac:dyDescent="0.2">
      <c r="B19" s="31" t="s">
        <v>613</v>
      </c>
      <c r="C19" s="32" t="str">
        <f ca="1">Riferimenti!G13</f>
        <v/>
      </c>
      <c r="D19" s="32" t="str">
        <f>Riferimenti!H13</f>
        <v/>
      </c>
      <c r="E19" s="33" t="e">
        <f>VLOOKUP(Riferimenti!I13,Riferimenti!$A$2:$B$6,2,0)</f>
        <v>#N/A</v>
      </c>
      <c r="F19" s="32" t="str">
        <f>Riferimenti!J13</f>
        <v/>
      </c>
      <c r="G19" s="33" t="e">
        <f ca="1">VLOOKUP(Riferimenti!K13,Riferimenti!$A$20:$B$23,2,0)</f>
        <v>#N/A</v>
      </c>
      <c r="H19" s="37" t="str">
        <f>Riferimenti!L13</f>
        <v/>
      </c>
      <c r="I19" s="37" t="str">
        <f>Riferimenti!M13</f>
        <v/>
      </c>
      <c r="J19" s="37" t="str">
        <f>Riferimenti!N13</f>
        <v/>
      </c>
      <c r="K19" s="37" t="str">
        <f>Riferimenti!O13</f>
        <v/>
      </c>
      <c r="L19" s="37" t="str">
        <f>Riferimenti!P13</f>
        <v/>
      </c>
      <c r="M19" s="37" t="str">
        <f>Riferimenti!Q13</f>
        <v/>
      </c>
      <c r="N19" s="37" t="str">
        <f>Riferimenti!R13</f>
        <v/>
      </c>
      <c r="O19" s="37" t="str">
        <f>Riferimenti!S13</f>
        <v/>
      </c>
      <c r="P19" s="37" t="str">
        <f>Riferimenti!T13</f>
        <v/>
      </c>
      <c r="Q19" s="37" t="str">
        <f>Riferimenti!U13</f>
        <v/>
      </c>
      <c r="U19" s="2" t="b">
        <f t="shared" si="0"/>
        <v>1</v>
      </c>
    </row>
    <row r="20" spans="2:21" ht="37.5" hidden="1" customHeight="1" x14ac:dyDescent="0.2">
      <c r="B20" s="31" t="s">
        <v>614</v>
      </c>
      <c r="C20" s="32" t="str">
        <f ca="1">Riferimenti!G14</f>
        <v>Documenti strategici (piani di comunicazione, piani operativi, etc.)</v>
      </c>
      <c r="D20" s="32" t="str">
        <f>Riferimenti!H14</f>
        <v>Reportistica inerente l'attuazione della strategia di comunicazione del progetto realizzata.</v>
      </c>
      <c r="E20" s="33" t="str">
        <f>VLOOKUP(Riferimenti!I14,Riferimenti!$A$2:$B$6,2,0)</f>
        <v>si/no</v>
      </c>
      <c r="F20" s="32" t="str">
        <f>Riferimenti!J14</f>
        <v>Sistema di monitoraggio PON</v>
      </c>
      <c r="G20" s="33" t="str">
        <f ca="1">VLOOKUP(Riferimenti!K14,Riferimenti!$A$20:$B$23,2,0)</f>
        <v>AS</v>
      </c>
      <c r="H20" s="37" t="str">
        <f>Riferimenti!L14</f>
        <v>NO</v>
      </c>
      <c r="I20" s="37" t="str">
        <f>Riferimenti!M14</f>
        <v>NO</v>
      </c>
      <c r="J20" s="37" t="str">
        <f>Riferimenti!N14</f>
        <v>NO</v>
      </c>
      <c r="K20" s="37" t="str">
        <f>Riferimenti!O14</f>
        <v>SI</v>
      </c>
      <c r="L20" s="37" t="str">
        <f>Riferimenti!P14</f>
        <v>SI</v>
      </c>
      <c r="M20" s="37" t="str">
        <f>Riferimenti!Q14</f>
        <v>SI</v>
      </c>
      <c r="N20" s="37" t="str">
        <f>Riferimenti!R14</f>
        <v>SI</v>
      </c>
      <c r="O20" s="37" t="str">
        <f>Riferimenti!S14</f>
        <v>SI</v>
      </c>
      <c r="P20" s="37" t="str">
        <f>Riferimenti!T14</f>
        <v>SI</v>
      </c>
      <c r="Q20" s="37" t="str">
        <f>Riferimenti!U14</f>
        <v>SI</v>
      </c>
      <c r="U20" s="2" t="b">
        <f t="shared" si="0"/>
        <v>0</v>
      </c>
    </row>
    <row r="21" spans="2:21" ht="37.5" hidden="1" customHeight="1" x14ac:dyDescent="0.2">
      <c r="B21" s="31" t="s">
        <v>615</v>
      </c>
      <c r="C21" s="32" t="str">
        <f ca="1">Riferimenti!G15</f>
        <v/>
      </c>
      <c r="D21" s="32" t="str">
        <f>Riferimenti!H15</f>
        <v/>
      </c>
      <c r="E21" s="33" t="e">
        <f>VLOOKUP(Riferimenti!I15,Riferimenti!$A$2:$B$6,2,0)</f>
        <v>#N/A</v>
      </c>
      <c r="F21" s="32" t="str">
        <f>Riferimenti!J15</f>
        <v/>
      </c>
      <c r="G21" s="33" t="e">
        <f ca="1">VLOOKUP(Riferimenti!K15,Riferimenti!$A$20:$B$23,2,0)</f>
        <v>#N/A</v>
      </c>
      <c r="H21" s="37" t="str">
        <f>Riferimenti!L15</f>
        <v/>
      </c>
      <c r="I21" s="37" t="str">
        <f>Riferimenti!M15</f>
        <v/>
      </c>
      <c r="J21" s="37" t="str">
        <f>Riferimenti!N15</f>
        <v/>
      </c>
      <c r="K21" s="37" t="str">
        <f>Riferimenti!O15</f>
        <v/>
      </c>
      <c r="L21" s="37" t="str">
        <f>Riferimenti!P15</f>
        <v/>
      </c>
      <c r="M21" s="37" t="str">
        <f>Riferimenti!Q15</f>
        <v/>
      </c>
      <c r="N21" s="37" t="str">
        <f>Riferimenti!R15</f>
        <v/>
      </c>
      <c r="O21" s="37" t="str">
        <f>Riferimenti!S15</f>
        <v/>
      </c>
      <c r="P21" s="37" t="str">
        <f>Riferimenti!T15</f>
        <v/>
      </c>
      <c r="Q21" s="37" t="str">
        <f>Riferimenti!U15</f>
        <v/>
      </c>
      <c r="U21" s="2" t="b">
        <f t="shared" si="0"/>
        <v>1</v>
      </c>
    </row>
    <row r="22" spans="2:21" ht="37.5" hidden="1" customHeight="1" x14ac:dyDescent="0.2">
      <c r="B22" s="31" t="s">
        <v>616</v>
      </c>
      <c r="C22" s="32" t="str">
        <f ca="1">Riferimenti!G16</f>
        <v/>
      </c>
      <c r="D22" s="32" t="str">
        <f>Riferimenti!H16</f>
        <v/>
      </c>
      <c r="E22" s="33" t="e">
        <f>VLOOKUP(Riferimenti!I16,Riferimenti!$A$2:$B$6,2,0)</f>
        <v>#N/A</v>
      </c>
      <c r="F22" s="32" t="str">
        <f>Riferimenti!J16</f>
        <v/>
      </c>
      <c r="G22" s="33" t="e">
        <f ca="1">VLOOKUP(Riferimenti!K16,Riferimenti!$A$20:$B$23,2,0)</f>
        <v>#N/A</v>
      </c>
      <c r="H22" s="37" t="str">
        <f>Riferimenti!L16</f>
        <v/>
      </c>
      <c r="I22" s="37" t="str">
        <f>Riferimenti!M16</f>
        <v/>
      </c>
      <c r="J22" s="37" t="str">
        <f>Riferimenti!N16</f>
        <v/>
      </c>
      <c r="K22" s="37" t="str">
        <f>Riferimenti!O16</f>
        <v/>
      </c>
      <c r="L22" s="37" t="str">
        <f>Riferimenti!P16</f>
        <v/>
      </c>
      <c r="M22" s="37" t="str">
        <f>Riferimenti!Q16</f>
        <v/>
      </c>
      <c r="N22" s="37" t="str">
        <f>Riferimenti!R16</f>
        <v/>
      </c>
      <c r="O22" s="37" t="str">
        <f>Riferimenti!S16</f>
        <v/>
      </c>
      <c r="P22" s="37" t="str">
        <f>Riferimenti!T16</f>
        <v/>
      </c>
      <c r="Q22" s="37" t="str">
        <f>Riferimenti!U16</f>
        <v/>
      </c>
      <c r="U22" s="2" t="b">
        <f t="shared" si="0"/>
        <v>1</v>
      </c>
    </row>
    <row r="23" spans="2:21" ht="37.5" hidden="1" customHeight="1" x14ac:dyDescent="0.2">
      <c r="B23" s="31" t="s">
        <v>617</v>
      </c>
      <c r="C23" s="32" t="str">
        <f ca="1">Riferimenti!G17</f>
        <v>Documenti strategici (piani di comunicazione, piani operativi, etc.)</v>
      </c>
      <c r="D23" s="32" t="str">
        <f>Riferimenti!H17</f>
        <v/>
      </c>
      <c r="E23" s="33" t="e">
        <f>VLOOKUP(Riferimenti!I17,Riferimenti!$A$2:$B$6,2,0)</f>
        <v>#N/A</v>
      </c>
      <c r="F23" s="32" t="str">
        <f>Riferimenti!J17</f>
        <v/>
      </c>
      <c r="G23" s="33" t="str">
        <f ca="1">VLOOKUP(Riferimenti!K17,Riferimenti!$A$20:$B$23,2,0)</f>
        <v>PS</v>
      </c>
      <c r="H23" s="37" t="str">
        <f>Riferimenti!L17</f>
        <v/>
      </c>
      <c r="I23" s="37" t="str">
        <f>Riferimenti!M17</f>
        <v/>
      </c>
      <c r="J23" s="37" t="str">
        <f>Riferimenti!N17</f>
        <v/>
      </c>
      <c r="K23" s="37" t="str">
        <f>Riferimenti!O17</f>
        <v/>
      </c>
      <c r="L23" s="37" t="str">
        <f>Riferimenti!P17</f>
        <v/>
      </c>
      <c r="M23" s="37" t="str">
        <f>Riferimenti!Q17</f>
        <v/>
      </c>
      <c r="N23" s="37" t="str">
        <f>Riferimenti!R17</f>
        <v/>
      </c>
      <c r="O23" s="37" t="str">
        <f>Riferimenti!S17</f>
        <v/>
      </c>
      <c r="P23" s="37" t="str">
        <f>Riferimenti!T17</f>
        <v/>
      </c>
      <c r="Q23" s="37" t="str">
        <f>Riferimenti!U17</f>
        <v/>
      </c>
      <c r="U23" s="2" t="b">
        <f t="shared" si="0"/>
        <v>1</v>
      </c>
    </row>
    <row r="24" spans="2:21" ht="37.5" hidden="1" customHeight="1" x14ac:dyDescent="0.2">
      <c r="B24" s="31" t="s">
        <v>618</v>
      </c>
      <c r="C24" s="32" t="str">
        <f ca="1">Riferimenti!G18</f>
        <v/>
      </c>
      <c r="D24" s="32" t="str">
        <f>Riferimenti!H18</f>
        <v/>
      </c>
      <c r="E24" s="33" t="e">
        <f>VLOOKUP(Riferimenti!I18,Riferimenti!$A$2:$B$6,2,0)</f>
        <v>#N/A</v>
      </c>
      <c r="F24" s="32" t="str">
        <f>Riferimenti!J18</f>
        <v/>
      </c>
      <c r="G24" s="33" t="e">
        <f ca="1">VLOOKUP(Riferimenti!K18,Riferimenti!$A$20:$B$23,2,0)</f>
        <v>#N/A</v>
      </c>
      <c r="H24" s="37" t="str">
        <f>Riferimenti!L18</f>
        <v/>
      </c>
      <c r="I24" s="37" t="str">
        <f>Riferimenti!M18</f>
        <v/>
      </c>
      <c r="J24" s="37" t="str">
        <f>Riferimenti!N18</f>
        <v/>
      </c>
      <c r="K24" s="37" t="str">
        <f>Riferimenti!O18</f>
        <v/>
      </c>
      <c r="L24" s="37" t="str">
        <f>Riferimenti!P18</f>
        <v/>
      </c>
      <c r="M24" s="37" t="str">
        <f>Riferimenti!Q18</f>
        <v/>
      </c>
      <c r="N24" s="37" t="str">
        <f>Riferimenti!R18</f>
        <v/>
      </c>
      <c r="O24" s="37" t="str">
        <f>Riferimenti!S18</f>
        <v/>
      </c>
      <c r="P24" s="37" t="str">
        <f>Riferimenti!T18</f>
        <v/>
      </c>
      <c r="Q24" s="37" t="str">
        <f>Riferimenti!U18</f>
        <v/>
      </c>
      <c r="U24" s="2" t="b">
        <f t="shared" si="0"/>
        <v>1</v>
      </c>
    </row>
    <row r="25" spans="2:21" ht="37.5" hidden="1" customHeight="1" x14ac:dyDescent="0.2">
      <c r="B25" s="31" t="s">
        <v>619</v>
      </c>
      <c r="C25" s="32" t="str">
        <f ca="1">Riferimenti!G19</f>
        <v/>
      </c>
      <c r="D25" s="32" t="str">
        <f>Riferimenti!H19</f>
        <v/>
      </c>
      <c r="E25" s="33" t="e">
        <f>VLOOKUP(Riferimenti!I19,Riferimenti!$A$2:$B$6,2,0)</f>
        <v>#N/A</v>
      </c>
      <c r="F25" s="32" t="str">
        <f>Riferimenti!J19</f>
        <v/>
      </c>
      <c r="G25" s="33" t="e">
        <f ca="1">VLOOKUP(Riferimenti!K19,Riferimenti!$A$20:$B$23,2,0)</f>
        <v>#N/A</v>
      </c>
      <c r="H25" s="37" t="str">
        <f>Riferimenti!L19</f>
        <v/>
      </c>
      <c r="I25" s="37" t="str">
        <f>Riferimenti!M19</f>
        <v/>
      </c>
      <c r="J25" s="37" t="str">
        <f>Riferimenti!N19</f>
        <v/>
      </c>
      <c r="K25" s="37" t="str">
        <f>Riferimenti!O19</f>
        <v/>
      </c>
      <c r="L25" s="37" t="str">
        <f>Riferimenti!P19</f>
        <v/>
      </c>
      <c r="M25" s="37" t="str">
        <f>Riferimenti!Q19</f>
        <v/>
      </c>
      <c r="N25" s="37" t="str">
        <f>Riferimenti!R19</f>
        <v/>
      </c>
      <c r="O25" s="37" t="str">
        <f>Riferimenti!S19</f>
        <v/>
      </c>
      <c r="P25" s="37" t="str">
        <f>Riferimenti!T19</f>
        <v/>
      </c>
      <c r="Q25" s="37" t="str">
        <f>Riferimenti!U19</f>
        <v/>
      </c>
      <c r="U25" s="2" t="b">
        <f t="shared" si="0"/>
        <v>1</v>
      </c>
    </row>
    <row r="26" spans="2:21" ht="37.5" hidden="1" customHeight="1" x14ac:dyDescent="0.2">
      <c r="B26" s="31" t="s">
        <v>620</v>
      </c>
      <c r="C26" s="32" t="str">
        <f ca="1">Riferimenti!G20</f>
        <v>Documenti strategici (piani di comunicazione, piani operativi, etc.)</v>
      </c>
      <c r="D26" s="32" t="str">
        <f>Riferimenti!H20</f>
        <v/>
      </c>
      <c r="E26" s="33" t="e">
        <f>VLOOKUP(Riferimenti!I20,Riferimenti!$A$2:$B$6,2,0)</f>
        <v>#N/A</v>
      </c>
      <c r="F26" s="32" t="str">
        <f>Riferimenti!J20</f>
        <v/>
      </c>
      <c r="G26" s="33" t="str">
        <f ca="1">VLOOKUP(Riferimenti!K20,Riferimenti!$A$20:$B$23,2,0)</f>
        <v>T</v>
      </c>
      <c r="H26" s="37" t="str">
        <f>Riferimenti!L20</f>
        <v/>
      </c>
      <c r="I26" s="37" t="str">
        <f>Riferimenti!M20</f>
        <v/>
      </c>
      <c r="J26" s="37" t="str">
        <f>Riferimenti!N20</f>
        <v/>
      </c>
      <c r="K26" s="37" t="str">
        <f>Riferimenti!O20</f>
        <v/>
      </c>
      <c r="L26" s="37" t="str">
        <f>Riferimenti!P20</f>
        <v/>
      </c>
      <c r="M26" s="37" t="str">
        <f>Riferimenti!Q20</f>
        <v/>
      </c>
      <c r="N26" s="37" t="str">
        <f>Riferimenti!R20</f>
        <v/>
      </c>
      <c r="O26" s="37" t="str">
        <f>Riferimenti!S20</f>
        <v/>
      </c>
      <c r="P26" s="37" t="str">
        <f>Riferimenti!T20</f>
        <v/>
      </c>
      <c r="Q26" s="37" t="str">
        <f>Riferimenti!U20</f>
        <v/>
      </c>
      <c r="U26" s="2" t="b">
        <f t="shared" si="0"/>
        <v>1</v>
      </c>
    </row>
    <row r="27" spans="2:21" ht="37.5" hidden="1" customHeight="1" x14ac:dyDescent="0.2">
      <c r="B27" s="31" t="s">
        <v>621</v>
      </c>
      <c r="C27" s="32" t="str">
        <f ca="1">Riferimenti!G21</f>
        <v/>
      </c>
      <c r="D27" s="32" t="str">
        <f>Riferimenti!H21</f>
        <v/>
      </c>
      <c r="E27" s="33" t="e">
        <f>VLOOKUP(Riferimenti!I21,Riferimenti!$A$2:$B$6,2,0)</f>
        <v>#N/A</v>
      </c>
      <c r="F27" s="32" t="str">
        <f>Riferimenti!J21</f>
        <v/>
      </c>
      <c r="G27" s="33" t="e">
        <f ca="1">VLOOKUP(Riferimenti!K21,Riferimenti!$A$20:$B$23,2,0)</f>
        <v>#N/A</v>
      </c>
      <c r="H27" s="37" t="str">
        <f>Riferimenti!L21</f>
        <v/>
      </c>
      <c r="I27" s="37" t="str">
        <f>Riferimenti!M21</f>
        <v/>
      </c>
      <c r="J27" s="37" t="str">
        <f>Riferimenti!N21</f>
        <v/>
      </c>
      <c r="K27" s="37" t="str">
        <f>Riferimenti!O21</f>
        <v/>
      </c>
      <c r="L27" s="37" t="str">
        <f>Riferimenti!P21</f>
        <v/>
      </c>
      <c r="M27" s="37" t="str">
        <f>Riferimenti!Q21</f>
        <v/>
      </c>
      <c r="N27" s="37" t="str">
        <f>Riferimenti!R21</f>
        <v/>
      </c>
      <c r="O27" s="37" t="str">
        <f>Riferimenti!S21</f>
        <v/>
      </c>
      <c r="P27" s="37" t="str">
        <f>Riferimenti!T21</f>
        <v/>
      </c>
      <c r="Q27" s="37" t="str">
        <f>Riferimenti!U21</f>
        <v/>
      </c>
      <c r="U27" s="2" t="b">
        <f t="shared" si="0"/>
        <v>1</v>
      </c>
    </row>
    <row r="28" spans="2:21" ht="37.5" hidden="1" customHeight="1" x14ac:dyDescent="0.2">
      <c r="B28" s="31" t="s">
        <v>622</v>
      </c>
      <c r="C28" s="32" t="str">
        <f ca="1">Riferimenti!G22</f>
        <v/>
      </c>
      <c r="D28" s="32" t="str">
        <f>Riferimenti!H22</f>
        <v/>
      </c>
      <c r="E28" s="33" t="e">
        <f>VLOOKUP(Riferimenti!I22,Riferimenti!$A$2:$B$6,2,0)</f>
        <v>#N/A</v>
      </c>
      <c r="F28" s="32" t="str">
        <f>Riferimenti!J22</f>
        <v/>
      </c>
      <c r="G28" s="33" t="e">
        <f ca="1">VLOOKUP(Riferimenti!K22,Riferimenti!$A$20:$B$23,2,0)</f>
        <v>#N/A</v>
      </c>
      <c r="H28" s="37" t="str">
        <f>Riferimenti!L22</f>
        <v/>
      </c>
      <c r="I28" s="37" t="str">
        <f>Riferimenti!M22</f>
        <v/>
      </c>
      <c r="J28" s="37" t="str">
        <f>Riferimenti!N22</f>
        <v/>
      </c>
      <c r="K28" s="37" t="str">
        <f>Riferimenti!O22</f>
        <v/>
      </c>
      <c r="L28" s="37" t="str">
        <f>Riferimenti!P22</f>
        <v/>
      </c>
      <c r="M28" s="37" t="str">
        <f>Riferimenti!Q22</f>
        <v/>
      </c>
      <c r="N28" s="37" t="str">
        <f>Riferimenti!R22</f>
        <v/>
      </c>
      <c r="O28" s="37" t="str">
        <f>Riferimenti!S22</f>
        <v/>
      </c>
      <c r="P28" s="37" t="str">
        <f>Riferimenti!T22</f>
        <v/>
      </c>
      <c r="Q28" s="37" t="str">
        <f>Riferimenti!U22</f>
        <v/>
      </c>
      <c r="U28" s="2" t="b">
        <f t="shared" si="0"/>
        <v>1</v>
      </c>
    </row>
    <row r="29" spans="2:21" ht="37.5" hidden="1" customHeight="1" x14ac:dyDescent="0.2">
      <c r="B29" s="31" t="s">
        <v>623</v>
      </c>
      <c r="C29" s="32" t="str">
        <f ca="1">Riferimenti!G23</f>
        <v>Documenti strategici (piani di comunicazione, piani operativi, etc.)</v>
      </c>
      <c r="D29" s="32" t="str">
        <f>Riferimenti!H23</f>
        <v/>
      </c>
      <c r="E29" s="33" t="e">
        <f>VLOOKUP(Riferimenti!I23,Riferimenti!$A$2:$B$6,2,0)</f>
        <v>#N/A</v>
      </c>
      <c r="F29" s="32" t="str">
        <f>Riferimenti!J23</f>
        <v/>
      </c>
      <c r="G29" s="33" t="str">
        <f ca="1">VLOOKUP(Riferimenti!K23,Riferimenti!$A$20:$B$23,2,0)</f>
        <v>MS</v>
      </c>
      <c r="H29" s="37" t="str">
        <f>Riferimenti!L23</f>
        <v/>
      </c>
      <c r="I29" s="37" t="str">
        <f>Riferimenti!M23</f>
        <v/>
      </c>
      <c r="J29" s="37" t="str">
        <f>Riferimenti!N23</f>
        <v/>
      </c>
      <c r="K29" s="37" t="str">
        <f>Riferimenti!O23</f>
        <v/>
      </c>
      <c r="L29" s="37" t="str">
        <f>Riferimenti!P23</f>
        <v/>
      </c>
      <c r="M29" s="37" t="str">
        <f>Riferimenti!Q23</f>
        <v/>
      </c>
      <c r="N29" s="37" t="str">
        <f>Riferimenti!R23</f>
        <v/>
      </c>
      <c r="O29" s="37" t="str">
        <f>Riferimenti!S23</f>
        <v/>
      </c>
      <c r="P29" s="37" t="str">
        <f>Riferimenti!T23</f>
        <v/>
      </c>
      <c r="Q29" s="37" t="str">
        <f>Riferimenti!U23</f>
        <v/>
      </c>
      <c r="U29" s="2" t="b">
        <f t="shared" si="0"/>
        <v>1</v>
      </c>
    </row>
    <row r="30" spans="2:21" ht="37.5" hidden="1" customHeight="1" x14ac:dyDescent="0.2">
      <c r="B30" s="31" t="s">
        <v>624</v>
      </c>
      <c r="C30" s="32" t="str">
        <f ca="1">Riferimenti!G24</f>
        <v/>
      </c>
      <c r="D30" s="32" t="str">
        <f>Riferimenti!H24</f>
        <v/>
      </c>
      <c r="E30" s="33" t="e">
        <f>VLOOKUP(Riferimenti!I24,Riferimenti!$A$2:$B$6,2,0)</f>
        <v>#N/A</v>
      </c>
      <c r="F30" s="32" t="str">
        <f>Riferimenti!J24</f>
        <v/>
      </c>
      <c r="G30" s="33" t="e">
        <f ca="1">VLOOKUP(Riferimenti!K24,Riferimenti!$A$20:$B$23,2,0)</f>
        <v>#N/A</v>
      </c>
      <c r="H30" s="37" t="str">
        <f>Riferimenti!L24</f>
        <v/>
      </c>
      <c r="I30" s="37" t="str">
        <f>Riferimenti!M24</f>
        <v/>
      </c>
      <c r="J30" s="37" t="str">
        <f>Riferimenti!N24</f>
        <v/>
      </c>
      <c r="K30" s="37" t="str">
        <f>Riferimenti!O24</f>
        <v/>
      </c>
      <c r="L30" s="37" t="str">
        <f>Riferimenti!P24</f>
        <v/>
      </c>
      <c r="M30" s="37" t="str">
        <f>Riferimenti!Q24</f>
        <v/>
      </c>
      <c r="N30" s="37" t="str">
        <f>Riferimenti!R24</f>
        <v/>
      </c>
      <c r="O30" s="37" t="str">
        <f>Riferimenti!S24</f>
        <v/>
      </c>
      <c r="P30" s="37" t="str">
        <f>Riferimenti!T24</f>
        <v/>
      </c>
      <c r="Q30" s="37" t="str">
        <f>Riferimenti!U24</f>
        <v/>
      </c>
      <c r="U30" s="2" t="b">
        <f t="shared" si="0"/>
        <v>1</v>
      </c>
    </row>
    <row r="31" spans="2:21" ht="37.5" hidden="1" customHeight="1" x14ac:dyDescent="0.2">
      <c r="B31" s="31" t="s">
        <v>625</v>
      </c>
      <c r="C31" s="32" t="str">
        <f ca="1">Riferimenti!G25</f>
        <v/>
      </c>
      <c r="D31" s="32" t="str">
        <f>Riferimenti!H25</f>
        <v/>
      </c>
      <c r="E31" s="33" t="e">
        <f>VLOOKUP(Riferimenti!I25,Riferimenti!$A$2:$B$6,2,0)</f>
        <v>#N/A</v>
      </c>
      <c r="F31" s="32" t="str">
        <f>Riferimenti!J25</f>
        <v/>
      </c>
      <c r="G31" s="33" t="e">
        <f ca="1">VLOOKUP(Riferimenti!K25,Riferimenti!$A$20:$B$23,2,0)</f>
        <v>#N/A</v>
      </c>
      <c r="H31" s="37" t="str">
        <f>Riferimenti!L25</f>
        <v/>
      </c>
      <c r="I31" s="37" t="str">
        <f>Riferimenti!M25</f>
        <v/>
      </c>
      <c r="J31" s="37" t="str">
        <f>Riferimenti!N25</f>
        <v/>
      </c>
      <c r="K31" s="37" t="str">
        <f>Riferimenti!O25</f>
        <v/>
      </c>
      <c r="L31" s="37" t="str">
        <f>Riferimenti!P25</f>
        <v/>
      </c>
      <c r="M31" s="37" t="str">
        <f>Riferimenti!Q25</f>
        <v/>
      </c>
      <c r="N31" s="37" t="str">
        <f>Riferimenti!R25</f>
        <v/>
      </c>
      <c r="O31" s="37" t="str">
        <f>Riferimenti!S25</f>
        <v/>
      </c>
      <c r="P31" s="37" t="str">
        <f>Riferimenti!T25</f>
        <v/>
      </c>
      <c r="Q31" s="37" t="str">
        <f>Riferimenti!U25</f>
        <v/>
      </c>
      <c r="U31" s="2" t="b">
        <f t="shared" si="0"/>
        <v>1</v>
      </c>
    </row>
    <row r="32" spans="2:21" ht="37.5" hidden="1" customHeight="1" x14ac:dyDescent="0.2">
      <c r="B32" s="31" t="s">
        <v>626</v>
      </c>
      <c r="C32" s="32" t="str">
        <f ca="1">Riferimenti!G26</f>
        <v/>
      </c>
      <c r="D32" s="32" t="str">
        <f>Riferimenti!H26</f>
        <v/>
      </c>
      <c r="E32" s="33" t="e">
        <f>VLOOKUP(Riferimenti!I26,Riferimenti!$A$2:$B$6,2,0)</f>
        <v>#N/A</v>
      </c>
      <c r="F32" s="32" t="str">
        <f>Riferimenti!J26</f>
        <v/>
      </c>
      <c r="G32" s="33" t="e">
        <f ca="1">VLOOKUP(Riferimenti!K26,Riferimenti!$A$20:$B$23,2,0)</f>
        <v>#N/A</v>
      </c>
      <c r="H32" s="37" t="str">
        <f>Riferimenti!L26</f>
        <v/>
      </c>
      <c r="I32" s="37" t="str">
        <f>Riferimenti!M26</f>
        <v/>
      </c>
      <c r="J32" s="37" t="str">
        <f>Riferimenti!N26</f>
        <v/>
      </c>
      <c r="K32" s="37" t="str">
        <f>Riferimenti!O26</f>
        <v/>
      </c>
      <c r="L32" s="37" t="str">
        <f>Riferimenti!P26</f>
        <v/>
      </c>
      <c r="M32" s="37" t="str">
        <f>Riferimenti!Q26</f>
        <v/>
      </c>
      <c r="N32" s="37" t="str">
        <f>Riferimenti!R26</f>
        <v/>
      </c>
      <c r="O32" s="37" t="str">
        <f>Riferimenti!S26</f>
        <v/>
      </c>
      <c r="P32" s="37" t="str">
        <f>Riferimenti!T26</f>
        <v/>
      </c>
      <c r="Q32" s="37" t="str">
        <f>Riferimenti!U26</f>
        <v/>
      </c>
      <c r="U32" s="2" t="b">
        <f t="shared" si="0"/>
        <v>1</v>
      </c>
    </row>
    <row r="33" spans="2:21" ht="37.5" hidden="1" customHeight="1" x14ac:dyDescent="0.2">
      <c r="B33" s="31" t="s">
        <v>627</v>
      </c>
      <c r="C33" s="32" t="str">
        <f ca="1">Riferimenti!G27</f>
        <v/>
      </c>
      <c r="D33" s="32" t="str">
        <f>Riferimenti!H27</f>
        <v/>
      </c>
      <c r="E33" s="33" t="e">
        <f>VLOOKUP(Riferimenti!I27,Riferimenti!$A$2:$B$6,2,0)</f>
        <v>#N/A</v>
      </c>
      <c r="F33" s="32" t="str">
        <f>Riferimenti!J27</f>
        <v/>
      </c>
      <c r="G33" s="33" t="e">
        <f ca="1">VLOOKUP(Riferimenti!K27,Riferimenti!$A$20:$B$23,2,0)</f>
        <v>#N/A</v>
      </c>
      <c r="H33" s="37" t="str">
        <f>Riferimenti!L27</f>
        <v/>
      </c>
      <c r="I33" s="37" t="str">
        <f>Riferimenti!M27</f>
        <v/>
      </c>
      <c r="J33" s="37" t="str">
        <f>Riferimenti!N27</f>
        <v/>
      </c>
      <c r="K33" s="37" t="str">
        <f>Riferimenti!O27</f>
        <v/>
      </c>
      <c r="L33" s="37" t="str">
        <f>Riferimenti!P27</f>
        <v/>
      </c>
      <c r="M33" s="37" t="str">
        <f>Riferimenti!Q27</f>
        <v/>
      </c>
      <c r="N33" s="37" t="str">
        <f>Riferimenti!R27</f>
        <v/>
      </c>
      <c r="O33" s="37" t="str">
        <f>Riferimenti!S27</f>
        <v/>
      </c>
      <c r="P33" s="37" t="str">
        <f>Riferimenti!T27</f>
        <v/>
      </c>
      <c r="Q33" s="37" t="str">
        <f>Riferimenti!U27</f>
        <v/>
      </c>
      <c r="U33" s="2" t="b">
        <f t="shared" si="0"/>
        <v>1</v>
      </c>
    </row>
    <row r="34" spans="2:21" ht="37.5" hidden="1" customHeight="1" x14ac:dyDescent="0.2">
      <c r="B34" s="31" t="s">
        <v>628</v>
      </c>
      <c r="C34" s="32" t="str">
        <f ca="1">Riferimenti!G28</f>
        <v/>
      </c>
      <c r="D34" s="32" t="str">
        <f>Riferimenti!H28</f>
        <v/>
      </c>
      <c r="E34" s="33" t="e">
        <f>VLOOKUP(Riferimenti!I28,Riferimenti!$A$2:$B$6,2,0)</f>
        <v>#N/A</v>
      </c>
      <c r="F34" s="32" t="str">
        <f>Riferimenti!J28</f>
        <v/>
      </c>
      <c r="G34" s="33" t="e">
        <f ca="1">VLOOKUP(Riferimenti!K28,Riferimenti!$A$20:$B$23,2,0)</f>
        <v>#N/A</v>
      </c>
      <c r="H34" s="37" t="str">
        <f>Riferimenti!L28</f>
        <v/>
      </c>
      <c r="I34" s="37" t="str">
        <f>Riferimenti!M28</f>
        <v/>
      </c>
      <c r="J34" s="37" t="str">
        <f>Riferimenti!N28</f>
        <v/>
      </c>
      <c r="K34" s="37" t="str">
        <f>Riferimenti!O28</f>
        <v/>
      </c>
      <c r="L34" s="37" t="str">
        <f>Riferimenti!P28</f>
        <v/>
      </c>
      <c r="M34" s="37" t="str">
        <f>Riferimenti!Q28</f>
        <v/>
      </c>
      <c r="N34" s="37" t="str">
        <f>Riferimenti!R28</f>
        <v/>
      </c>
      <c r="O34" s="37" t="str">
        <f>Riferimenti!S28</f>
        <v/>
      </c>
      <c r="P34" s="37" t="str">
        <f>Riferimenti!T28</f>
        <v/>
      </c>
      <c r="Q34" s="37" t="str">
        <f>Riferimenti!U28</f>
        <v/>
      </c>
      <c r="U34" s="2" t="b">
        <f t="shared" si="0"/>
        <v>1</v>
      </c>
    </row>
    <row r="35" spans="2:21" ht="37.5" hidden="1" customHeight="1" x14ac:dyDescent="0.2">
      <c r="B35" s="31" t="s">
        <v>629</v>
      </c>
      <c r="C35" s="32" t="str">
        <f ca="1">Riferimenti!G29</f>
        <v/>
      </c>
      <c r="D35" s="32" t="str">
        <f>Riferimenti!H29</f>
        <v/>
      </c>
      <c r="E35" s="33" t="e">
        <f>VLOOKUP(Riferimenti!I29,Riferimenti!$A$2:$B$6,2,0)</f>
        <v>#N/A</v>
      </c>
      <c r="F35" s="32" t="str">
        <f>Riferimenti!J29</f>
        <v/>
      </c>
      <c r="G35" s="33" t="e">
        <f ca="1">VLOOKUP(Riferimenti!K29,Riferimenti!$A$20:$B$23,2,0)</f>
        <v>#N/A</v>
      </c>
      <c r="H35" s="37" t="str">
        <f>Riferimenti!L29</f>
        <v/>
      </c>
      <c r="I35" s="37" t="str">
        <f>Riferimenti!M29</f>
        <v/>
      </c>
      <c r="J35" s="37" t="str">
        <f>Riferimenti!N29</f>
        <v/>
      </c>
      <c r="K35" s="37" t="str">
        <f>Riferimenti!O29</f>
        <v/>
      </c>
      <c r="L35" s="37" t="str">
        <f>Riferimenti!P29</f>
        <v/>
      </c>
      <c r="M35" s="37" t="str">
        <f>Riferimenti!Q29</f>
        <v/>
      </c>
      <c r="N35" s="37" t="str">
        <f>Riferimenti!R29</f>
        <v/>
      </c>
      <c r="O35" s="37" t="str">
        <f>Riferimenti!S29</f>
        <v/>
      </c>
      <c r="P35" s="37" t="str">
        <f>Riferimenti!T29</f>
        <v/>
      </c>
      <c r="Q35" s="37" t="str">
        <f>Riferimenti!U29</f>
        <v/>
      </c>
      <c r="U35" s="2" t="b">
        <f t="shared" si="0"/>
        <v>1</v>
      </c>
    </row>
    <row r="36" spans="2:21" ht="37.5" hidden="1" customHeight="1" x14ac:dyDescent="0.2">
      <c r="B36" s="31" t="s">
        <v>630</v>
      </c>
      <c r="C36" s="32" t="str">
        <f ca="1">Riferimenti!G30</f>
        <v/>
      </c>
      <c r="D36" s="32" t="str">
        <f>Riferimenti!H30</f>
        <v/>
      </c>
      <c r="E36" s="33" t="e">
        <f>VLOOKUP(Riferimenti!I30,Riferimenti!$A$2:$B$6,2,0)</f>
        <v>#N/A</v>
      </c>
      <c r="F36" s="32" t="str">
        <f>Riferimenti!J30</f>
        <v/>
      </c>
      <c r="G36" s="33" t="e">
        <f ca="1">VLOOKUP(Riferimenti!K30,Riferimenti!$A$20:$B$23,2,0)</f>
        <v>#N/A</v>
      </c>
      <c r="H36" s="37" t="str">
        <f>Riferimenti!L30</f>
        <v/>
      </c>
      <c r="I36" s="37" t="str">
        <f>Riferimenti!M30</f>
        <v/>
      </c>
      <c r="J36" s="37" t="str">
        <f>Riferimenti!N30</f>
        <v/>
      </c>
      <c r="K36" s="37" t="str">
        <f>Riferimenti!O30</f>
        <v/>
      </c>
      <c r="L36" s="37" t="str">
        <f>Riferimenti!P30</f>
        <v/>
      </c>
      <c r="M36" s="37" t="str">
        <f>Riferimenti!Q30</f>
        <v/>
      </c>
      <c r="N36" s="37" t="str">
        <f>Riferimenti!R30</f>
        <v/>
      </c>
      <c r="O36" s="37" t="str">
        <f>Riferimenti!S30</f>
        <v/>
      </c>
      <c r="P36" s="37" t="str">
        <f>Riferimenti!T30</f>
        <v/>
      </c>
      <c r="Q36" s="37" t="str">
        <f>Riferimenti!U30</f>
        <v/>
      </c>
      <c r="U36" s="2" t="b">
        <f t="shared" si="0"/>
        <v>1</v>
      </c>
    </row>
    <row r="37" spans="2:21" ht="37.5" hidden="1" customHeight="1" x14ac:dyDescent="0.2">
      <c r="B37" s="31" t="s">
        <v>631</v>
      </c>
      <c r="C37" s="32" t="str">
        <f ca="1">Riferimenti!G31</f>
        <v/>
      </c>
      <c r="D37" s="32" t="str">
        <f>Riferimenti!H31</f>
        <v/>
      </c>
      <c r="E37" s="33" t="e">
        <f>VLOOKUP(Riferimenti!I31,Riferimenti!$A$2:$B$6,2,0)</f>
        <v>#N/A</v>
      </c>
      <c r="F37" s="32" t="str">
        <f>Riferimenti!J31</f>
        <v/>
      </c>
      <c r="G37" s="33" t="e">
        <f ca="1">VLOOKUP(Riferimenti!K31,Riferimenti!$A$20:$B$23,2,0)</f>
        <v>#N/A</v>
      </c>
      <c r="H37" s="37" t="str">
        <f>Riferimenti!L31</f>
        <v/>
      </c>
      <c r="I37" s="37" t="str">
        <f>Riferimenti!M31</f>
        <v/>
      </c>
      <c r="J37" s="37" t="str">
        <f>Riferimenti!N31</f>
        <v/>
      </c>
      <c r="K37" s="37" t="str">
        <f>Riferimenti!O31</f>
        <v/>
      </c>
      <c r="L37" s="37" t="str">
        <f>Riferimenti!P31</f>
        <v/>
      </c>
      <c r="M37" s="37" t="str">
        <f>Riferimenti!Q31</f>
        <v/>
      </c>
      <c r="N37" s="37" t="str">
        <f>Riferimenti!R31</f>
        <v/>
      </c>
      <c r="O37" s="37" t="str">
        <f>Riferimenti!S31</f>
        <v/>
      </c>
      <c r="P37" s="37" t="str">
        <f>Riferimenti!T31</f>
        <v/>
      </c>
      <c r="Q37" s="37" t="str">
        <f>Riferimenti!U31</f>
        <v/>
      </c>
      <c r="U37" s="2" t="b">
        <f t="shared" si="0"/>
        <v>1</v>
      </c>
    </row>
    <row r="38" spans="2:21" ht="37.5" hidden="1" customHeight="1" x14ac:dyDescent="0.2">
      <c r="B38" s="31" t="s">
        <v>632</v>
      </c>
      <c r="C38" s="32" t="str">
        <f ca="1">Riferimenti!G32</f>
        <v/>
      </c>
      <c r="D38" s="32" t="str">
        <f>Riferimenti!H32</f>
        <v/>
      </c>
      <c r="E38" s="33" t="e">
        <f>VLOOKUP(Riferimenti!I32,Riferimenti!$A$2:$B$6,2,0)</f>
        <v>#N/A</v>
      </c>
      <c r="F38" s="32" t="str">
        <f>Riferimenti!J32</f>
        <v/>
      </c>
      <c r="G38" s="33" t="e">
        <f ca="1">VLOOKUP(Riferimenti!K32,Riferimenti!$A$20:$B$23,2,0)</f>
        <v>#N/A</v>
      </c>
      <c r="H38" s="37" t="str">
        <f>Riferimenti!L32</f>
        <v/>
      </c>
      <c r="I38" s="37" t="str">
        <f>Riferimenti!M32</f>
        <v/>
      </c>
      <c r="J38" s="37" t="str">
        <f>Riferimenti!N32</f>
        <v/>
      </c>
      <c r="K38" s="37" t="str">
        <f>Riferimenti!O32</f>
        <v/>
      </c>
      <c r="L38" s="37" t="str">
        <f>Riferimenti!P32</f>
        <v/>
      </c>
      <c r="M38" s="37" t="str">
        <f>Riferimenti!Q32</f>
        <v/>
      </c>
      <c r="N38" s="37" t="str">
        <f>Riferimenti!R32</f>
        <v/>
      </c>
      <c r="O38" s="37" t="str">
        <f>Riferimenti!S32</f>
        <v/>
      </c>
      <c r="P38" s="37" t="str">
        <f>Riferimenti!T32</f>
        <v/>
      </c>
      <c r="Q38" s="37" t="str">
        <f>Riferimenti!U32</f>
        <v/>
      </c>
      <c r="U38" s="2" t="b">
        <f t="shared" si="0"/>
        <v>1</v>
      </c>
    </row>
    <row r="39" spans="2:21" ht="37.5" hidden="1" customHeight="1" x14ac:dyDescent="0.2">
      <c r="B39" s="31" t="s">
        <v>633</v>
      </c>
      <c r="C39" s="32" t="str">
        <f ca="1">Riferimenti!G33</f>
        <v/>
      </c>
      <c r="D39" s="32" t="str">
        <f>Riferimenti!H33</f>
        <v/>
      </c>
      <c r="E39" s="33" t="e">
        <f>VLOOKUP(Riferimenti!I33,Riferimenti!$A$2:$B$6,2,0)</f>
        <v>#N/A</v>
      </c>
      <c r="F39" s="32" t="str">
        <f>Riferimenti!J33</f>
        <v/>
      </c>
      <c r="G39" s="33" t="e">
        <f ca="1">VLOOKUP(Riferimenti!K33,Riferimenti!$A$20:$B$23,2,0)</f>
        <v>#N/A</v>
      </c>
      <c r="H39" s="37" t="str">
        <f>Riferimenti!L33</f>
        <v/>
      </c>
      <c r="I39" s="37" t="str">
        <f>Riferimenti!M33</f>
        <v/>
      </c>
      <c r="J39" s="37" t="str">
        <f>Riferimenti!N33</f>
        <v/>
      </c>
      <c r="K39" s="37" t="str">
        <f>Riferimenti!O33</f>
        <v/>
      </c>
      <c r="L39" s="37" t="str">
        <f>Riferimenti!P33</f>
        <v/>
      </c>
      <c r="M39" s="37" t="str">
        <f>Riferimenti!Q33</f>
        <v/>
      </c>
      <c r="N39" s="37" t="str">
        <f>Riferimenti!R33</f>
        <v/>
      </c>
      <c r="O39" s="37" t="str">
        <f>Riferimenti!S33</f>
        <v/>
      </c>
      <c r="P39" s="37" t="str">
        <f>Riferimenti!T33</f>
        <v/>
      </c>
      <c r="Q39" s="37" t="str">
        <f>Riferimenti!U33</f>
        <v/>
      </c>
      <c r="U39" s="2" t="b">
        <f t="shared" si="0"/>
        <v>1</v>
      </c>
    </row>
    <row r="40" spans="2:21" ht="37.5" hidden="1" customHeight="1" x14ac:dyDescent="0.2">
      <c r="B40" s="31" t="s">
        <v>634</v>
      </c>
      <c r="C40" s="32" t="str">
        <f ca="1">Riferimenti!G34</f>
        <v/>
      </c>
      <c r="D40" s="32" t="str">
        <f>Riferimenti!H34</f>
        <v/>
      </c>
      <c r="E40" s="33" t="e">
        <f>VLOOKUP(Riferimenti!I34,Riferimenti!$A$2:$B$6,2,0)</f>
        <v>#N/A</v>
      </c>
      <c r="F40" s="32" t="str">
        <f>Riferimenti!J34</f>
        <v/>
      </c>
      <c r="G40" s="33" t="e">
        <f ca="1">VLOOKUP(Riferimenti!K34,Riferimenti!$A$20:$B$23,2,0)</f>
        <v>#N/A</v>
      </c>
      <c r="H40" s="37" t="str">
        <f>Riferimenti!L34</f>
        <v/>
      </c>
      <c r="I40" s="37" t="str">
        <f>Riferimenti!M34</f>
        <v/>
      </c>
      <c r="J40" s="37" t="str">
        <f>Riferimenti!N34</f>
        <v/>
      </c>
      <c r="K40" s="37" t="str">
        <f>Riferimenti!O34</f>
        <v/>
      </c>
      <c r="L40" s="37" t="str">
        <f>Riferimenti!P34</f>
        <v/>
      </c>
      <c r="M40" s="37" t="str">
        <f>Riferimenti!Q34</f>
        <v/>
      </c>
      <c r="N40" s="37" t="str">
        <f>Riferimenti!R34</f>
        <v/>
      </c>
      <c r="O40" s="37" t="str">
        <f>Riferimenti!S34</f>
        <v/>
      </c>
      <c r="P40" s="37" t="str">
        <f>Riferimenti!T34</f>
        <v/>
      </c>
      <c r="Q40" s="37" t="str">
        <f>Riferimenti!U34</f>
        <v/>
      </c>
      <c r="U40" s="2" t="b">
        <f t="shared" si="0"/>
        <v>1</v>
      </c>
    </row>
    <row r="41" spans="2:21" ht="37.5" hidden="1" customHeight="1" x14ac:dyDescent="0.2">
      <c r="B41" s="31" t="s">
        <v>635</v>
      </c>
      <c r="C41" s="32" t="str">
        <f ca="1">Riferimenti!G35</f>
        <v/>
      </c>
      <c r="D41" s="32" t="str">
        <f>Riferimenti!H35</f>
        <v/>
      </c>
      <c r="E41" s="33" t="e">
        <f>VLOOKUP(Riferimenti!I35,Riferimenti!$A$2:$B$6,2,0)</f>
        <v>#N/A</v>
      </c>
      <c r="F41" s="32" t="str">
        <f>Riferimenti!J35</f>
        <v/>
      </c>
      <c r="G41" s="33" t="e">
        <f ca="1">VLOOKUP(Riferimenti!K35,Riferimenti!$A$20:$B$23,2,0)</f>
        <v>#N/A</v>
      </c>
      <c r="H41" s="37" t="str">
        <f>Riferimenti!L35</f>
        <v/>
      </c>
      <c r="I41" s="37" t="str">
        <f>Riferimenti!M35</f>
        <v/>
      </c>
      <c r="J41" s="37" t="str">
        <f>Riferimenti!N35</f>
        <v/>
      </c>
      <c r="K41" s="37" t="str">
        <f>Riferimenti!O35</f>
        <v/>
      </c>
      <c r="L41" s="37" t="str">
        <f>Riferimenti!P35</f>
        <v/>
      </c>
      <c r="M41" s="37" t="str">
        <f>Riferimenti!Q35</f>
        <v/>
      </c>
      <c r="N41" s="37" t="str">
        <f>Riferimenti!R35</f>
        <v/>
      </c>
      <c r="O41" s="37" t="str">
        <f>Riferimenti!S35</f>
        <v/>
      </c>
      <c r="P41" s="37" t="str">
        <f>Riferimenti!T35</f>
        <v/>
      </c>
      <c r="Q41" s="37" t="str">
        <f>Riferimenti!U35</f>
        <v/>
      </c>
      <c r="U41" s="2" t="b">
        <f t="shared" si="0"/>
        <v>1</v>
      </c>
    </row>
    <row r="42" spans="2:21" ht="37.5" hidden="1" customHeight="1" x14ac:dyDescent="0.2">
      <c r="B42" s="31" t="s">
        <v>636</v>
      </c>
      <c r="C42" s="32" t="str">
        <f ca="1">Riferimenti!G36</f>
        <v/>
      </c>
      <c r="D42" s="32" t="str">
        <f>Riferimenti!H36</f>
        <v/>
      </c>
      <c r="E42" s="33" t="e">
        <f>VLOOKUP(Riferimenti!I36,Riferimenti!$A$2:$B$6,2,0)</f>
        <v>#N/A</v>
      </c>
      <c r="F42" s="32" t="str">
        <f>Riferimenti!J36</f>
        <v/>
      </c>
      <c r="G42" s="33" t="e">
        <f ca="1">VLOOKUP(Riferimenti!K36,Riferimenti!$A$20:$B$23,2,0)</f>
        <v>#N/A</v>
      </c>
      <c r="H42" s="37" t="str">
        <f>Riferimenti!L36</f>
        <v/>
      </c>
      <c r="I42" s="37" t="str">
        <f>Riferimenti!M36</f>
        <v/>
      </c>
      <c r="J42" s="37" t="str">
        <f>Riferimenti!N36</f>
        <v/>
      </c>
      <c r="K42" s="37" t="str">
        <f>Riferimenti!O36</f>
        <v/>
      </c>
      <c r="L42" s="37" t="str">
        <f>Riferimenti!P36</f>
        <v/>
      </c>
      <c r="M42" s="37" t="str">
        <f>Riferimenti!Q36</f>
        <v/>
      </c>
      <c r="N42" s="37" t="str">
        <f>Riferimenti!R36</f>
        <v/>
      </c>
      <c r="O42" s="37" t="str">
        <f>Riferimenti!S36</f>
        <v/>
      </c>
      <c r="P42" s="37" t="str">
        <f>Riferimenti!T36</f>
        <v/>
      </c>
      <c r="Q42" s="37" t="str">
        <f>Riferimenti!U36</f>
        <v/>
      </c>
      <c r="U42" s="2" t="b">
        <f t="shared" si="0"/>
        <v>1</v>
      </c>
    </row>
    <row r="43" spans="2:21" ht="37.5" hidden="1" customHeight="1" x14ac:dyDescent="0.2">
      <c r="B43" s="31" t="s">
        <v>637</v>
      </c>
      <c r="C43" s="32" t="str">
        <f ca="1">Riferimenti!G37</f>
        <v/>
      </c>
      <c r="D43" s="32" t="str">
        <f>Riferimenti!H37</f>
        <v/>
      </c>
      <c r="E43" s="33" t="e">
        <f>VLOOKUP(Riferimenti!I37,Riferimenti!$A$2:$B$6,2,0)</f>
        <v>#N/A</v>
      </c>
      <c r="F43" s="32" t="str">
        <f>Riferimenti!J37</f>
        <v/>
      </c>
      <c r="G43" s="33" t="e">
        <f ca="1">VLOOKUP(Riferimenti!K37,Riferimenti!$A$20:$B$23,2,0)</f>
        <v>#N/A</v>
      </c>
      <c r="H43" s="37" t="str">
        <f>Riferimenti!L37</f>
        <v/>
      </c>
      <c r="I43" s="37" t="str">
        <f>Riferimenti!M37</f>
        <v/>
      </c>
      <c r="J43" s="37" t="str">
        <f>Riferimenti!N37</f>
        <v/>
      </c>
      <c r="K43" s="37" t="str">
        <f>Riferimenti!O37</f>
        <v/>
      </c>
      <c r="L43" s="37" t="str">
        <f>Riferimenti!P37</f>
        <v/>
      </c>
      <c r="M43" s="37" t="str">
        <f>Riferimenti!Q37</f>
        <v/>
      </c>
      <c r="N43" s="37" t="str">
        <f>Riferimenti!R37</f>
        <v/>
      </c>
      <c r="O43" s="37" t="str">
        <f>Riferimenti!S37</f>
        <v/>
      </c>
      <c r="P43" s="37" t="str">
        <f>Riferimenti!T37</f>
        <v/>
      </c>
      <c r="Q43" s="37" t="str">
        <f>Riferimenti!U37</f>
        <v/>
      </c>
      <c r="U43" s="2" t="b">
        <f t="shared" si="0"/>
        <v>1</v>
      </c>
    </row>
    <row r="44" spans="2:21" ht="37.5" customHeight="1" x14ac:dyDescent="0.2">
      <c r="B44" s="31" t="s">
        <v>638</v>
      </c>
      <c r="C44" s="32" t="str">
        <f ca="1">Riferimenti!G38</f>
        <v>Banche dati statistiche</v>
      </c>
      <c r="D44" s="32" t="str">
        <f>Riferimenti!H38</f>
        <v>n° banche dati integrate</v>
      </c>
      <c r="E44" s="33" t="str">
        <f>VLOOKUP(Riferimenti!I38,Riferimenti!$A$2:$B$6,2,0)</f>
        <v>num</v>
      </c>
      <c r="F44" s="32" t="str">
        <f>Riferimenti!J38</f>
        <v>Sistema di Monitoraggio PON</v>
      </c>
      <c r="G44" s="33" t="str">
        <f ca="1">VLOOKUP(Riferimenti!K38,Riferimenti!$A$20:$B$23,2,0)</f>
        <v>AS</v>
      </c>
      <c r="H44" s="37">
        <f>Riferimenti!L38</f>
        <v>0</v>
      </c>
      <c r="I44" s="37">
        <f>Riferimenti!M38</f>
        <v>0</v>
      </c>
      <c r="J44" s="37">
        <f>Riferimenti!N38</f>
        <v>0</v>
      </c>
      <c r="K44" s="37">
        <f>Riferimenti!O38</f>
        <v>0</v>
      </c>
      <c r="L44" s="37">
        <f>Riferimenti!P38</f>
        <v>0</v>
      </c>
      <c r="M44" s="37">
        <f>Riferimenti!Q38</f>
        <v>2</v>
      </c>
      <c r="N44" s="37">
        <f>Riferimenti!R38</f>
        <v>4</v>
      </c>
      <c r="O44" s="37">
        <f>Riferimenti!S38</f>
        <v>5</v>
      </c>
      <c r="P44" s="37">
        <f>Riferimenti!T38</f>
        <v>5</v>
      </c>
      <c r="Q44" s="37">
        <f>Riferimenti!U38</f>
        <v>5</v>
      </c>
      <c r="U44" s="2" t="b">
        <f t="shared" si="0"/>
        <v>0</v>
      </c>
    </row>
    <row r="45" spans="2:21" ht="37.5" hidden="1" customHeight="1" x14ac:dyDescent="0.2">
      <c r="B45" s="31" t="s">
        <v>639</v>
      </c>
      <c r="C45" s="32" t="str">
        <f ca="1">Riferimenti!G39</f>
        <v/>
      </c>
      <c r="D45" s="32" t="str">
        <f>Riferimenti!H39</f>
        <v/>
      </c>
      <c r="E45" s="33" t="e">
        <f>VLOOKUP(Riferimenti!I39,Riferimenti!$A$2:$B$6,2,0)</f>
        <v>#N/A</v>
      </c>
      <c r="F45" s="32" t="str">
        <f>Riferimenti!J39</f>
        <v/>
      </c>
      <c r="G45" s="33" t="e">
        <f ca="1">VLOOKUP(Riferimenti!K39,Riferimenti!$A$20:$B$23,2,0)</f>
        <v>#N/A</v>
      </c>
      <c r="H45" s="37" t="str">
        <f>Riferimenti!L39</f>
        <v/>
      </c>
      <c r="I45" s="37" t="str">
        <f>Riferimenti!M39</f>
        <v/>
      </c>
      <c r="J45" s="37" t="str">
        <f>Riferimenti!N39</f>
        <v/>
      </c>
      <c r="K45" s="37" t="str">
        <f>Riferimenti!O39</f>
        <v/>
      </c>
      <c r="L45" s="37" t="str">
        <f>Riferimenti!P39</f>
        <v/>
      </c>
      <c r="M45" s="37" t="str">
        <f>Riferimenti!Q39</f>
        <v/>
      </c>
      <c r="N45" s="37" t="str">
        <f>Riferimenti!R39</f>
        <v/>
      </c>
      <c r="O45" s="37" t="str">
        <f>Riferimenti!S39</f>
        <v/>
      </c>
      <c r="P45" s="37" t="str">
        <f>Riferimenti!T39</f>
        <v/>
      </c>
      <c r="Q45" s="37" t="str">
        <f>Riferimenti!U39</f>
        <v/>
      </c>
      <c r="U45" s="2" t="b">
        <f t="shared" si="0"/>
        <v>1</v>
      </c>
    </row>
    <row r="46" spans="2:21" ht="37.5" hidden="1" customHeight="1" x14ac:dyDescent="0.2">
      <c r="B46" s="31" t="s">
        <v>640</v>
      </c>
      <c r="C46" s="32" t="str">
        <f ca="1">Riferimenti!G40</f>
        <v/>
      </c>
      <c r="D46" s="32" t="str">
        <f>Riferimenti!H40</f>
        <v/>
      </c>
      <c r="E46" s="33" t="e">
        <f>VLOOKUP(Riferimenti!I40,Riferimenti!$A$2:$B$6,2,0)</f>
        <v>#N/A</v>
      </c>
      <c r="F46" s="32" t="str">
        <f>Riferimenti!J40</f>
        <v/>
      </c>
      <c r="G46" s="33" t="e">
        <f ca="1">VLOOKUP(Riferimenti!K40,Riferimenti!$A$20:$B$23,2,0)</f>
        <v>#N/A</v>
      </c>
      <c r="H46" s="37" t="str">
        <f>Riferimenti!L40</f>
        <v/>
      </c>
      <c r="I46" s="37" t="str">
        <f>Riferimenti!M40</f>
        <v/>
      </c>
      <c r="J46" s="37" t="str">
        <f>Riferimenti!N40</f>
        <v/>
      </c>
      <c r="K46" s="37" t="str">
        <f>Riferimenti!O40</f>
        <v/>
      </c>
      <c r="L46" s="37" t="str">
        <f>Riferimenti!P40</f>
        <v/>
      </c>
      <c r="M46" s="37" t="str">
        <f>Riferimenti!Q40</f>
        <v/>
      </c>
      <c r="N46" s="37" t="str">
        <f>Riferimenti!R40</f>
        <v/>
      </c>
      <c r="O46" s="37" t="str">
        <f>Riferimenti!S40</f>
        <v/>
      </c>
      <c r="P46" s="37" t="str">
        <f>Riferimenti!T40</f>
        <v/>
      </c>
      <c r="Q46" s="37" t="str">
        <f>Riferimenti!U40</f>
        <v/>
      </c>
      <c r="U46" s="2" t="b">
        <f t="shared" si="0"/>
        <v>1</v>
      </c>
    </row>
    <row r="47" spans="2:21" ht="37.5" hidden="1" customHeight="1" x14ac:dyDescent="0.2">
      <c r="B47" s="31" t="s">
        <v>641</v>
      </c>
      <c r="C47" s="32" t="str">
        <f ca="1">Riferimenti!G41</f>
        <v>Banche dati statistiche</v>
      </c>
      <c r="D47" s="32" t="str">
        <f>Riferimenti!H41</f>
        <v/>
      </c>
      <c r="E47" s="33" t="e">
        <f>VLOOKUP(Riferimenti!I41,Riferimenti!$A$2:$B$6,2,0)</f>
        <v>#N/A</v>
      </c>
      <c r="F47" s="32" t="str">
        <f>Riferimenti!J41</f>
        <v/>
      </c>
      <c r="G47" s="33" t="str">
        <f ca="1">VLOOKUP(Riferimenti!K41,Riferimenti!$A$20:$B$23,2,0)</f>
        <v>PS</v>
      </c>
      <c r="H47" s="37" t="str">
        <f>Riferimenti!L41</f>
        <v/>
      </c>
      <c r="I47" s="37" t="str">
        <f>Riferimenti!M41</f>
        <v/>
      </c>
      <c r="J47" s="37" t="str">
        <f>Riferimenti!N41</f>
        <v/>
      </c>
      <c r="K47" s="37" t="str">
        <f>Riferimenti!O41</f>
        <v/>
      </c>
      <c r="L47" s="37" t="str">
        <f>Riferimenti!P41</f>
        <v/>
      </c>
      <c r="M47" s="37" t="str">
        <f>Riferimenti!Q41</f>
        <v/>
      </c>
      <c r="N47" s="37" t="str">
        <f>Riferimenti!R41</f>
        <v/>
      </c>
      <c r="O47" s="37" t="str">
        <f>Riferimenti!S41</f>
        <v/>
      </c>
      <c r="P47" s="37" t="str">
        <f>Riferimenti!T41</f>
        <v/>
      </c>
      <c r="Q47" s="37" t="str">
        <f>Riferimenti!U41</f>
        <v/>
      </c>
      <c r="U47" s="2" t="b">
        <f t="shared" si="0"/>
        <v>1</v>
      </c>
    </row>
    <row r="48" spans="2:21" ht="37.5" hidden="1" customHeight="1" x14ac:dyDescent="0.2">
      <c r="B48" s="31" t="s">
        <v>642</v>
      </c>
      <c r="C48" s="32" t="str">
        <f ca="1">Riferimenti!G42</f>
        <v/>
      </c>
      <c r="D48" s="32" t="str">
        <f>Riferimenti!H42</f>
        <v/>
      </c>
      <c r="E48" s="33" t="e">
        <f>VLOOKUP(Riferimenti!I42,Riferimenti!$A$2:$B$6,2,0)</f>
        <v>#N/A</v>
      </c>
      <c r="F48" s="32" t="str">
        <f>Riferimenti!J42</f>
        <v/>
      </c>
      <c r="G48" s="33" t="e">
        <f ca="1">VLOOKUP(Riferimenti!K42,Riferimenti!$A$20:$B$23,2,0)</f>
        <v>#N/A</v>
      </c>
      <c r="H48" s="37" t="str">
        <f>Riferimenti!L42</f>
        <v/>
      </c>
      <c r="I48" s="37" t="str">
        <f>Riferimenti!M42</f>
        <v/>
      </c>
      <c r="J48" s="37" t="str">
        <f>Riferimenti!N42</f>
        <v/>
      </c>
      <c r="K48" s="37" t="str">
        <f>Riferimenti!O42</f>
        <v/>
      </c>
      <c r="L48" s="37" t="str">
        <f>Riferimenti!P42</f>
        <v/>
      </c>
      <c r="M48" s="37" t="str">
        <f>Riferimenti!Q42</f>
        <v/>
      </c>
      <c r="N48" s="37" t="str">
        <f>Riferimenti!R42</f>
        <v/>
      </c>
      <c r="O48" s="37" t="str">
        <f>Riferimenti!S42</f>
        <v/>
      </c>
      <c r="P48" s="37" t="str">
        <f>Riferimenti!T42</f>
        <v/>
      </c>
      <c r="Q48" s="37" t="str">
        <f>Riferimenti!U42</f>
        <v/>
      </c>
      <c r="U48" s="2" t="b">
        <f t="shared" si="0"/>
        <v>1</v>
      </c>
    </row>
    <row r="49" spans="2:21" ht="37.5" hidden="1" customHeight="1" x14ac:dyDescent="0.2">
      <c r="B49" s="31" t="s">
        <v>643</v>
      </c>
      <c r="C49" s="32" t="str">
        <f ca="1">Riferimenti!G43</f>
        <v/>
      </c>
      <c r="D49" s="32" t="str">
        <f>Riferimenti!H43</f>
        <v/>
      </c>
      <c r="E49" s="33" t="e">
        <f>VLOOKUP(Riferimenti!I43,Riferimenti!$A$2:$B$6,2,0)</f>
        <v>#N/A</v>
      </c>
      <c r="F49" s="32" t="str">
        <f>Riferimenti!J43</f>
        <v/>
      </c>
      <c r="G49" s="33" t="e">
        <f ca="1">VLOOKUP(Riferimenti!K43,Riferimenti!$A$20:$B$23,2,0)</f>
        <v>#N/A</v>
      </c>
      <c r="H49" s="37" t="str">
        <f>Riferimenti!L43</f>
        <v/>
      </c>
      <c r="I49" s="37" t="str">
        <f>Riferimenti!M43</f>
        <v/>
      </c>
      <c r="J49" s="37" t="str">
        <f>Riferimenti!N43</f>
        <v/>
      </c>
      <c r="K49" s="37" t="str">
        <f>Riferimenti!O43</f>
        <v/>
      </c>
      <c r="L49" s="37" t="str">
        <f>Riferimenti!P43</f>
        <v/>
      </c>
      <c r="M49" s="37" t="str">
        <f>Riferimenti!Q43</f>
        <v/>
      </c>
      <c r="N49" s="37" t="str">
        <f>Riferimenti!R43</f>
        <v/>
      </c>
      <c r="O49" s="37" t="str">
        <f>Riferimenti!S43</f>
        <v/>
      </c>
      <c r="P49" s="37" t="str">
        <f>Riferimenti!T43</f>
        <v/>
      </c>
      <c r="Q49" s="37" t="str">
        <f>Riferimenti!U43</f>
        <v/>
      </c>
      <c r="U49" s="2" t="b">
        <f t="shared" si="0"/>
        <v>1</v>
      </c>
    </row>
    <row r="50" spans="2:21" ht="37.5" hidden="1" customHeight="1" x14ac:dyDescent="0.2">
      <c r="B50" s="31" t="s">
        <v>644</v>
      </c>
      <c r="C50" s="32" t="str">
        <f ca="1">Riferimenti!G44</f>
        <v>Banche dati statistiche</v>
      </c>
      <c r="D50" s="32" t="str">
        <f>Riferimenti!H44</f>
        <v/>
      </c>
      <c r="E50" s="33" t="e">
        <f>VLOOKUP(Riferimenti!I44,Riferimenti!$A$2:$B$6,2,0)</f>
        <v>#N/A</v>
      </c>
      <c r="F50" s="32" t="str">
        <f>Riferimenti!J44</f>
        <v/>
      </c>
      <c r="G50" s="33" t="str">
        <f ca="1">VLOOKUP(Riferimenti!K44,Riferimenti!$A$20:$B$23,2,0)</f>
        <v>T</v>
      </c>
      <c r="H50" s="37" t="str">
        <f>Riferimenti!L44</f>
        <v/>
      </c>
      <c r="I50" s="37" t="str">
        <f>Riferimenti!M44</f>
        <v/>
      </c>
      <c r="J50" s="37" t="str">
        <f>Riferimenti!N44</f>
        <v/>
      </c>
      <c r="K50" s="37" t="str">
        <f>Riferimenti!O44</f>
        <v/>
      </c>
      <c r="L50" s="37" t="str">
        <f>Riferimenti!P44</f>
        <v/>
      </c>
      <c r="M50" s="37" t="str">
        <f>Riferimenti!Q44</f>
        <v/>
      </c>
      <c r="N50" s="37" t="str">
        <f>Riferimenti!R44</f>
        <v/>
      </c>
      <c r="O50" s="37" t="str">
        <f>Riferimenti!S44</f>
        <v/>
      </c>
      <c r="P50" s="37" t="str">
        <f>Riferimenti!T44</f>
        <v/>
      </c>
      <c r="Q50" s="37" t="str">
        <f>Riferimenti!U44</f>
        <v/>
      </c>
      <c r="U50" s="2" t="b">
        <f t="shared" si="0"/>
        <v>1</v>
      </c>
    </row>
    <row r="51" spans="2:21" ht="37.5" hidden="1" customHeight="1" x14ac:dyDescent="0.2">
      <c r="B51" s="31" t="s">
        <v>645</v>
      </c>
      <c r="C51" s="32" t="str">
        <f ca="1">Riferimenti!G45</f>
        <v/>
      </c>
      <c r="D51" s="32" t="str">
        <f>Riferimenti!H45</f>
        <v/>
      </c>
      <c r="E51" s="33" t="e">
        <f>VLOOKUP(Riferimenti!I45,Riferimenti!$A$2:$B$6,2,0)</f>
        <v>#N/A</v>
      </c>
      <c r="F51" s="32" t="str">
        <f>Riferimenti!J45</f>
        <v/>
      </c>
      <c r="G51" s="33" t="e">
        <f ca="1">VLOOKUP(Riferimenti!K45,Riferimenti!$A$20:$B$23,2,0)</f>
        <v>#N/A</v>
      </c>
      <c r="H51" s="37" t="str">
        <f>Riferimenti!L45</f>
        <v/>
      </c>
      <c r="I51" s="37" t="str">
        <f>Riferimenti!M45</f>
        <v/>
      </c>
      <c r="J51" s="37" t="str">
        <f>Riferimenti!N45</f>
        <v/>
      </c>
      <c r="K51" s="37" t="str">
        <f>Riferimenti!O45</f>
        <v/>
      </c>
      <c r="L51" s="37" t="str">
        <f>Riferimenti!P45</f>
        <v/>
      </c>
      <c r="M51" s="37" t="str">
        <f>Riferimenti!Q45</f>
        <v/>
      </c>
      <c r="N51" s="37" t="str">
        <f>Riferimenti!R45</f>
        <v/>
      </c>
      <c r="O51" s="37" t="str">
        <f>Riferimenti!S45</f>
        <v/>
      </c>
      <c r="P51" s="37" t="str">
        <f>Riferimenti!T45</f>
        <v/>
      </c>
      <c r="Q51" s="37" t="str">
        <f>Riferimenti!U45</f>
        <v/>
      </c>
      <c r="U51" s="2" t="b">
        <f t="shared" si="0"/>
        <v>1</v>
      </c>
    </row>
    <row r="52" spans="2:21" ht="37.5" hidden="1" customHeight="1" x14ac:dyDescent="0.2">
      <c r="B52" s="31" t="s">
        <v>646</v>
      </c>
      <c r="C52" s="32" t="str">
        <f ca="1">Riferimenti!G46</f>
        <v/>
      </c>
      <c r="D52" s="32" t="str">
        <f>Riferimenti!H46</f>
        <v/>
      </c>
      <c r="E52" s="33" t="e">
        <f>VLOOKUP(Riferimenti!I46,Riferimenti!$A$2:$B$6,2,0)</f>
        <v>#N/A</v>
      </c>
      <c r="F52" s="32" t="str">
        <f>Riferimenti!J46</f>
        <v/>
      </c>
      <c r="G52" s="33" t="e">
        <f ca="1">VLOOKUP(Riferimenti!K46,Riferimenti!$A$20:$B$23,2,0)</f>
        <v>#N/A</v>
      </c>
      <c r="H52" s="37" t="str">
        <f>Riferimenti!L46</f>
        <v/>
      </c>
      <c r="I52" s="37" t="str">
        <f>Riferimenti!M46</f>
        <v/>
      </c>
      <c r="J52" s="37" t="str">
        <f>Riferimenti!N46</f>
        <v/>
      </c>
      <c r="K52" s="37" t="str">
        <f>Riferimenti!O46</f>
        <v/>
      </c>
      <c r="L52" s="37" t="str">
        <f>Riferimenti!P46</f>
        <v/>
      </c>
      <c r="M52" s="37" t="str">
        <f>Riferimenti!Q46</f>
        <v/>
      </c>
      <c r="N52" s="37" t="str">
        <f>Riferimenti!R46</f>
        <v/>
      </c>
      <c r="O52" s="37" t="str">
        <f>Riferimenti!S46</f>
        <v/>
      </c>
      <c r="P52" s="37" t="str">
        <f>Riferimenti!T46</f>
        <v/>
      </c>
      <c r="Q52" s="37" t="str">
        <f>Riferimenti!U46</f>
        <v/>
      </c>
      <c r="U52" s="2" t="b">
        <f t="shared" si="0"/>
        <v>1</v>
      </c>
    </row>
    <row r="53" spans="2:21" ht="37.5" hidden="1" customHeight="1" x14ac:dyDescent="0.2">
      <c r="B53" s="31" t="s">
        <v>647</v>
      </c>
      <c r="C53" s="32" t="str">
        <f ca="1">Riferimenti!G47</f>
        <v>Banche dati statistiche</v>
      </c>
      <c r="D53" s="32" t="str">
        <f>Riferimenti!H47</f>
        <v/>
      </c>
      <c r="E53" s="33" t="e">
        <f>VLOOKUP(Riferimenti!I47,Riferimenti!$A$2:$B$6,2,0)</f>
        <v>#N/A</v>
      </c>
      <c r="F53" s="32" t="str">
        <f>Riferimenti!J47</f>
        <v/>
      </c>
      <c r="G53" s="33" t="str">
        <f ca="1">VLOOKUP(Riferimenti!K47,Riferimenti!$A$20:$B$23,2,0)</f>
        <v>MS</v>
      </c>
      <c r="H53" s="37" t="str">
        <f>Riferimenti!L47</f>
        <v/>
      </c>
      <c r="I53" s="37" t="str">
        <f>Riferimenti!M47</f>
        <v/>
      </c>
      <c r="J53" s="37" t="str">
        <f>Riferimenti!N47</f>
        <v/>
      </c>
      <c r="K53" s="37" t="str">
        <f>Riferimenti!O47</f>
        <v/>
      </c>
      <c r="L53" s="37" t="str">
        <f>Riferimenti!P47</f>
        <v/>
      </c>
      <c r="M53" s="37" t="str">
        <f>Riferimenti!Q47</f>
        <v/>
      </c>
      <c r="N53" s="37" t="str">
        <f>Riferimenti!R47</f>
        <v/>
      </c>
      <c r="O53" s="37" t="str">
        <f>Riferimenti!S47</f>
        <v/>
      </c>
      <c r="P53" s="37" t="str">
        <f>Riferimenti!T47</f>
        <v/>
      </c>
      <c r="Q53" s="37" t="str">
        <f>Riferimenti!U47</f>
        <v/>
      </c>
      <c r="U53" s="2" t="b">
        <f t="shared" si="0"/>
        <v>1</v>
      </c>
    </row>
    <row r="54" spans="2:21" ht="37.5" hidden="1" customHeight="1" x14ac:dyDescent="0.2">
      <c r="B54" s="31" t="s">
        <v>648</v>
      </c>
      <c r="C54" s="32" t="str">
        <f ca="1">Riferimenti!G48</f>
        <v/>
      </c>
      <c r="D54" s="32" t="str">
        <f>Riferimenti!H48</f>
        <v/>
      </c>
      <c r="E54" s="33" t="e">
        <f>VLOOKUP(Riferimenti!I48,Riferimenti!$A$2:$B$6,2,0)</f>
        <v>#N/A</v>
      </c>
      <c r="F54" s="32" t="str">
        <f>Riferimenti!J48</f>
        <v/>
      </c>
      <c r="G54" s="33" t="e">
        <f ca="1">VLOOKUP(Riferimenti!K48,Riferimenti!$A$20:$B$23,2,0)</f>
        <v>#N/A</v>
      </c>
      <c r="H54" s="37" t="str">
        <f>Riferimenti!L48</f>
        <v/>
      </c>
      <c r="I54" s="37" t="str">
        <f>Riferimenti!M48</f>
        <v/>
      </c>
      <c r="J54" s="37" t="str">
        <f>Riferimenti!N48</f>
        <v/>
      </c>
      <c r="K54" s="37" t="str">
        <f>Riferimenti!O48</f>
        <v/>
      </c>
      <c r="L54" s="37" t="str">
        <f>Riferimenti!P48</f>
        <v/>
      </c>
      <c r="M54" s="37" t="str">
        <f>Riferimenti!Q48</f>
        <v/>
      </c>
      <c r="N54" s="37" t="str">
        <f>Riferimenti!R48</f>
        <v/>
      </c>
      <c r="O54" s="37" t="str">
        <f>Riferimenti!S48</f>
        <v/>
      </c>
      <c r="P54" s="37" t="str">
        <f>Riferimenti!T48</f>
        <v/>
      </c>
      <c r="Q54" s="37" t="str">
        <f>Riferimenti!U48</f>
        <v/>
      </c>
      <c r="U54" s="2" t="b">
        <f t="shared" si="0"/>
        <v>1</v>
      </c>
    </row>
    <row r="55" spans="2:21" ht="37.5" hidden="1" customHeight="1" x14ac:dyDescent="0.2">
      <c r="B55" s="31" t="s">
        <v>649</v>
      </c>
      <c r="C55" s="32" t="str">
        <f ca="1">Riferimenti!G49</f>
        <v/>
      </c>
      <c r="D55" s="32" t="str">
        <f>Riferimenti!H49</f>
        <v/>
      </c>
      <c r="E55" s="33" t="e">
        <f>VLOOKUP(Riferimenti!I49,Riferimenti!$A$2:$B$6,2,0)</f>
        <v>#N/A</v>
      </c>
      <c r="F55" s="32" t="str">
        <f>Riferimenti!J49</f>
        <v/>
      </c>
      <c r="G55" s="33" t="e">
        <f ca="1">VLOOKUP(Riferimenti!K49,Riferimenti!$A$20:$B$23,2,0)</f>
        <v>#N/A</v>
      </c>
      <c r="H55" s="37" t="str">
        <f>Riferimenti!L49</f>
        <v/>
      </c>
      <c r="I55" s="37" t="str">
        <f>Riferimenti!M49</f>
        <v/>
      </c>
      <c r="J55" s="37" t="str">
        <f>Riferimenti!N49</f>
        <v/>
      </c>
      <c r="K55" s="37" t="str">
        <f>Riferimenti!O49</f>
        <v/>
      </c>
      <c r="L55" s="37" t="str">
        <f>Riferimenti!P49</f>
        <v/>
      </c>
      <c r="M55" s="37" t="str">
        <f>Riferimenti!Q49</f>
        <v/>
      </c>
      <c r="N55" s="37" t="str">
        <f>Riferimenti!R49</f>
        <v/>
      </c>
      <c r="O55" s="37" t="str">
        <f>Riferimenti!S49</f>
        <v/>
      </c>
      <c r="P55" s="37" t="str">
        <f>Riferimenti!T49</f>
        <v/>
      </c>
      <c r="Q55" s="37" t="str">
        <f>Riferimenti!U49</f>
        <v/>
      </c>
      <c r="U55" s="2" t="b">
        <f t="shared" si="0"/>
        <v>1</v>
      </c>
    </row>
    <row r="56" spans="2:21" ht="37.5" customHeight="1" x14ac:dyDescent="0.2">
      <c r="B56" s="31" t="s">
        <v>650</v>
      </c>
      <c r="C56" s="32" t="str">
        <f ca="1">Riferimenti!G50</f>
        <v>Documenti di indirizzo (linee guida, documenti metodologici, etc.)</v>
      </c>
      <c r="D56" s="32" t="str">
        <f>Riferimenti!H50</f>
        <v>Modello di gestione e fruizione del patrimonio informativo adottato</v>
      </c>
      <c r="E56" s="33" t="str">
        <f>VLOOKUP(Riferimenti!I50,Riferimenti!$A$2:$B$6,2,0)</f>
        <v>si/no</v>
      </c>
      <c r="F56" s="32" t="str">
        <f>Riferimenti!J50</f>
        <v>Sistema di Monitoraggio PON</v>
      </c>
      <c r="G56" s="33" t="str">
        <f ca="1">VLOOKUP(Riferimenti!K50,Riferimenti!$A$20:$B$23,2,0)</f>
        <v>AS</v>
      </c>
      <c r="H56" s="37" t="str">
        <f>Riferimenti!L50</f>
        <v>NO</v>
      </c>
      <c r="I56" s="37" t="str">
        <f>Riferimenti!M50</f>
        <v>NO</v>
      </c>
      <c r="J56" s="37" t="str">
        <f>Riferimenti!N50</f>
        <v>NO</v>
      </c>
      <c r="K56" s="37" t="str">
        <f>Riferimenti!O50</f>
        <v>NO</v>
      </c>
      <c r="L56" s="37" t="str">
        <f>Riferimenti!P50</f>
        <v>NO</v>
      </c>
      <c r="M56" s="37" t="str">
        <f>Riferimenti!Q50</f>
        <v>NO</v>
      </c>
      <c r="N56" s="37" t="str">
        <f>Riferimenti!R50</f>
        <v>SI</v>
      </c>
      <c r="O56" s="37" t="str">
        <f>Riferimenti!S50</f>
        <v>SI</v>
      </c>
      <c r="P56" s="37" t="str">
        <f>Riferimenti!T50</f>
        <v>SI</v>
      </c>
      <c r="Q56" s="37" t="str">
        <f>Riferimenti!U50</f>
        <v>SI</v>
      </c>
      <c r="U56" s="2" t="b">
        <f t="shared" si="0"/>
        <v>0</v>
      </c>
    </row>
    <row r="57" spans="2:21" ht="37.5" hidden="1" customHeight="1" x14ac:dyDescent="0.2">
      <c r="B57" s="31" t="s">
        <v>651</v>
      </c>
      <c r="C57" s="32" t="str">
        <f ca="1">Riferimenti!G51</f>
        <v/>
      </c>
      <c r="D57" s="32" t="str">
        <f>Riferimenti!H51</f>
        <v/>
      </c>
      <c r="E57" s="33" t="e">
        <f>VLOOKUP(Riferimenti!I51,Riferimenti!$A$2:$B$6,2,0)</f>
        <v>#N/A</v>
      </c>
      <c r="F57" s="32" t="str">
        <f>Riferimenti!J51</f>
        <v/>
      </c>
      <c r="G57" s="33" t="e">
        <f ca="1">VLOOKUP(Riferimenti!K51,Riferimenti!$A$20:$B$23,2,0)</f>
        <v>#N/A</v>
      </c>
      <c r="H57" s="37" t="str">
        <f>Riferimenti!L51</f>
        <v/>
      </c>
      <c r="I57" s="37" t="str">
        <f>Riferimenti!M51</f>
        <v/>
      </c>
      <c r="J57" s="37" t="str">
        <f>Riferimenti!N51</f>
        <v/>
      </c>
      <c r="K57" s="37" t="str">
        <f>Riferimenti!O51</f>
        <v/>
      </c>
      <c r="L57" s="37" t="str">
        <f>Riferimenti!P51</f>
        <v/>
      </c>
      <c r="M57" s="37" t="str">
        <f>Riferimenti!Q51</f>
        <v/>
      </c>
      <c r="N57" s="37" t="str">
        <f>Riferimenti!R51</f>
        <v/>
      </c>
      <c r="O57" s="37" t="str">
        <f>Riferimenti!S51</f>
        <v/>
      </c>
      <c r="P57" s="37" t="str">
        <f>Riferimenti!T51</f>
        <v/>
      </c>
      <c r="Q57" s="37" t="str">
        <f>Riferimenti!U51</f>
        <v/>
      </c>
      <c r="U57" s="2" t="b">
        <f t="shared" si="0"/>
        <v>1</v>
      </c>
    </row>
    <row r="58" spans="2:21" ht="37.5" hidden="1" customHeight="1" x14ac:dyDescent="0.2">
      <c r="B58" s="31" t="s">
        <v>652</v>
      </c>
      <c r="C58" s="32" t="str">
        <f ca="1">Riferimenti!G52</f>
        <v/>
      </c>
      <c r="D58" s="32" t="str">
        <f>Riferimenti!H52</f>
        <v/>
      </c>
      <c r="E58" s="33" t="e">
        <f>VLOOKUP(Riferimenti!I52,Riferimenti!$A$2:$B$6,2,0)</f>
        <v>#N/A</v>
      </c>
      <c r="F58" s="32" t="str">
        <f>Riferimenti!J52</f>
        <v/>
      </c>
      <c r="G58" s="33" t="e">
        <f ca="1">VLOOKUP(Riferimenti!K52,Riferimenti!$A$20:$B$23,2,0)</f>
        <v>#N/A</v>
      </c>
      <c r="H58" s="37" t="str">
        <f>Riferimenti!L52</f>
        <v/>
      </c>
      <c r="I58" s="37" t="str">
        <f>Riferimenti!M52</f>
        <v/>
      </c>
      <c r="J58" s="37" t="str">
        <f>Riferimenti!N52</f>
        <v/>
      </c>
      <c r="K58" s="37" t="str">
        <f>Riferimenti!O52</f>
        <v/>
      </c>
      <c r="L58" s="37" t="str">
        <f>Riferimenti!P52</f>
        <v/>
      </c>
      <c r="M58" s="37" t="str">
        <f>Riferimenti!Q52</f>
        <v/>
      </c>
      <c r="N58" s="37" t="str">
        <f>Riferimenti!R52</f>
        <v/>
      </c>
      <c r="O58" s="37" t="str">
        <f>Riferimenti!S52</f>
        <v/>
      </c>
      <c r="P58" s="37" t="str">
        <f>Riferimenti!T52</f>
        <v/>
      </c>
      <c r="Q58" s="37" t="str">
        <f>Riferimenti!U52</f>
        <v/>
      </c>
      <c r="U58" s="2" t="b">
        <f t="shared" si="0"/>
        <v>1</v>
      </c>
    </row>
    <row r="59" spans="2:21" ht="37.5" hidden="1" customHeight="1" x14ac:dyDescent="0.2">
      <c r="B59" s="31" t="s">
        <v>653</v>
      </c>
      <c r="C59" s="32" t="str">
        <f ca="1">Riferimenti!G53</f>
        <v>Documenti di indirizzo (linee guida, documenti metodologici, etc.)</v>
      </c>
      <c r="D59" s="32" t="str">
        <f>Riferimenti!H53</f>
        <v/>
      </c>
      <c r="E59" s="33" t="e">
        <f>VLOOKUP(Riferimenti!I53,Riferimenti!$A$2:$B$6,2,0)</f>
        <v>#N/A</v>
      </c>
      <c r="F59" s="32" t="str">
        <f>Riferimenti!J53</f>
        <v/>
      </c>
      <c r="G59" s="33" t="str">
        <f ca="1">VLOOKUP(Riferimenti!K53,Riferimenti!$A$20:$B$23,2,0)</f>
        <v>PS</v>
      </c>
      <c r="H59" s="37" t="str">
        <f>Riferimenti!L53</f>
        <v/>
      </c>
      <c r="I59" s="37" t="str">
        <f>Riferimenti!M53</f>
        <v/>
      </c>
      <c r="J59" s="37" t="str">
        <f>Riferimenti!N53</f>
        <v/>
      </c>
      <c r="K59" s="37" t="str">
        <f>Riferimenti!O53</f>
        <v/>
      </c>
      <c r="L59" s="37" t="str">
        <f>Riferimenti!P53</f>
        <v/>
      </c>
      <c r="M59" s="37" t="str">
        <f>Riferimenti!Q53</f>
        <v/>
      </c>
      <c r="N59" s="37" t="str">
        <f>Riferimenti!R53</f>
        <v/>
      </c>
      <c r="O59" s="37" t="str">
        <f>Riferimenti!S53</f>
        <v/>
      </c>
      <c r="P59" s="37" t="str">
        <f>Riferimenti!T53</f>
        <v/>
      </c>
      <c r="Q59" s="37" t="str">
        <f>Riferimenti!U53</f>
        <v/>
      </c>
      <c r="U59" s="2" t="b">
        <f t="shared" si="0"/>
        <v>1</v>
      </c>
    </row>
    <row r="60" spans="2:21" ht="37.5" hidden="1" customHeight="1" x14ac:dyDescent="0.2">
      <c r="B60" s="31" t="s">
        <v>654</v>
      </c>
      <c r="C60" s="32" t="str">
        <f ca="1">Riferimenti!G54</f>
        <v/>
      </c>
      <c r="D60" s="32" t="str">
        <f>Riferimenti!H54</f>
        <v/>
      </c>
      <c r="E60" s="33" t="e">
        <f>VLOOKUP(Riferimenti!I54,Riferimenti!$A$2:$B$6,2,0)</f>
        <v>#N/A</v>
      </c>
      <c r="F60" s="32" t="str">
        <f>Riferimenti!J54</f>
        <v/>
      </c>
      <c r="G60" s="33" t="e">
        <f ca="1">VLOOKUP(Riferimenti!K54,Riferimenti!$A$20:$B$23,2,0)</f>
        <v>#N/A</v>
      </c>
      <c r="H60" s="37" t="str">
        <f>Riferimenti!L54</f>
        <v/>
      </c>
      <c r="I60" s="37" t="str">
        <f>Riferimenti!M54</f>
        <v/>
      </c>
      <c r="J60" s="37" t="str">
        <f>Riferimenti!N54</f>
        <v/>
      </c>
      <c r="K60" s="37" t="str">
        <f>Riferimenti!O54</f>
        <v/>
      </c>
      <c r="L60" s="37" t="str">
        <f>Riferimenti!P54</f>
        <v/>
      </c>
      <c r="M60" s="37" t="str">
        <f>Riferimenti!Q54</f>
        <v/>
      </c>
      <c r="N60" s="37" t="str">
        <f>Riferimenti!R54</f>
        <v/>
      </c>
      <c r="O60" s="37" t="str">
        <f>Riferimenti!S54</f>
        <v/>
      </c>
      <c r="P60" s="37" t="str">
        <f>Riferimenti!T54</f>
        <v/>
      </c>
      <c r="Q60" s="37" t="str">
        <f>Riferimenti!U54</f>
        <v/>
      </c>
      <c r="U60" s="2" t="b">
        <f t="shared" si="0"/>
        <v>1</v>
      </c>
    </row>
    <row r="61" spans="2:21" ht="37.5" hidden="1" customHeight="1" x14ac:dyDescent="0.2">
      <c r="B61" s="31" t="s">
        <v>655</v>
      </c>
      <c r="C61" s="32" t="str">
        <f ca="1">Riferimenti!G55</f>
        <v/>
      </c>
      <c r="D61" s="32" t="str">
        <f>Riferimenti!H55</f>
        <v/>
      </c>
      <c r="E61" s="33" t="e">
        <f>VLOOKUP(Riferimenti!I55,Riferimenti!$A$2:$B$6,2,0)</f>
        <v>#N/A</v>
      </c>
      <c r="F61" s="32" t="str">
        <f>Riferimenti!J55</f>
        <v/>
      </c>
      <c r="G61" s="33" t="e">
        <f ca="1">VLOOKUP(Riferimenti!K55,Riferimenti!$A$20:$B$23,2,0)</f>
        <v>#N/A</v>
      </c>
      <c r="H61" s="37" t="str">
        <f>Riferimenti!L55</f>
        <v/>
      </c>
      <c r="I61" s="37" t="str">
        <f>Riferimenti!M55</f>
        <v/>
      </c>
      <c r="J61" s="37" t="str">
        <f>Riferimenti!N55</f>
        <v/>
      </c>
      <c r="K61" s="37" t="str">
        <f>Riferimenti!O55</f>
        <v/>
      </c>
      <c r="L61" s="37" t="str">
        <f>Riferimenti!P55</f>
        <v/>
      </c>
      <c r="M61" s="37" t="str">
        <f>Riferimenti!Q55</f>
        <v/>
      </c>
      <c r="N61" s="37" t="str">
        <f>Riferimenti!R55</f>
        <v/>
      </c>
      <c r="O61" s="37" t="str">
        <f>Riferimenti!S55</f>
        <v/>
      </c>
      <c r="P61" s="37" t="str">
        <f>Riferimenti!T55</f>
        <v/>
      </c>
      <c r="Q61" s="37" t="str">
        <f>Riferimenti!U55</f>
        <v/>
      </c>
      <c r="U61" s="2" t="b">
        <f t="shared" si="0"/>
        <v>1</v>
      </c>
    </row>
    <row r="62" spans="2:21" ht="37.5" hidden="1" customHeight="1" x14ac:dyDescent="0.2">
      <c r="B62" s="31" t="s">
        <v>656</v>
      </c>
      <c r="C62" s="32" t="str">
        <f ca="1">Riferimenti!G56</f>
        <v>Documenti di indirizzo (linee guida, documenti metodologici, etc.)</v>
      </c>
      <c r="D62" s="32" t="str">
        <f>Riferimenti!H56</f>
        <v/>
      </c>
      <c r="E62" s="33" t="e">
        <f>VLOOKUP(Riferimenti!I56,Riferimenti!$A$2:$B$6,2,0)</f>
        <v>#N/A</v>
      </c>
      <c r="F62" s="32" t="str">
        <f>Riferimenti!J56</f>
        <v/>
      </c>
      <c r="G62" s="33" t="str">
        <f ca="1">VLOOKUP(Riferimenti!K56,Riferimenti!$A$20:$B$23,2,0)</f>
        <v>T</v>
      </c>
      <c r="H62" s="37" t="str">
        <f>Riferimenti!L56</f>
        <v/>
      </c>
      <c r="I62" s="37" t="str">
        <f>Riferimenti!M56</f>
        <v/>
      </c>
      <c r="J62" s="37" t="str">
        <f>Riferimenti!N56</f>
        <v/>
      </c>
      <c r="K62" s="37" t="str">
        <f>Riferimenti!O56</f>
        <v/>
      </c>
      <c r="L62" s="37" t="str">
        <f>Riferimenti!P56</f>
        <v/>
      </c>
      <c r="M62" s="37" t="str">
        <f>Riferimenti!Q56</f>
        <v/>
      </c>
      <c r="N62" s="37" t="str">
        <f>Riferimenti!R56</f>
        <v/>
      </c>
      <c r="O62" s="37" t="str">
        <f>Riferimenti!S56</f>
        <v/>
      </c>
      <c r="P62" s="37" t="str">
        <f>Riferimenti!T56</f>
        <v/>
      </c>
      <c r="Q62" s="37" t="str">
        <f>Riferimenti!U56</f>
        <v/>
      </c>
      <c r="U62" s="2" t="b">
        <f t="shared" si="0"/>
        <v>1</v>
      </c>
    </row>
    <row r="63" spans="2:21" ht="37.5" hidden="1" customHeight="1" x14ac:dyDescent="0.2">
      <c r="B63" s="31" t="s">
        <v>657</v>
      </c>
      <c r="C63" s="32" t="str">
        <f ca="1">Riferimenti!G57</f>
        <v/>
      </c>
      <c r="D63" s="32" t="str">
        <f>Riferimenti!H57</f>
        <v/>
      </c>
      <c r="E63" s="33" t="e">
        <f>VLOOKUP(Riferimenti!I57,Riferimenti!$A$2:$B$6,2,0)</f>
        <v>#N/A</v>
      </c>
      <c r="F63" s="32" t="str">
        <f>Riferimenti!J57</f>
        <v/>
      </c>
      <c r="G63" s="33" t="e">
        <f ca="1">VLOOKUP(Riferimenti!K57,Riferimenti!$A$20:$B$23,2,0)</f>
        <v>#N/A</v>
      </c>
      <c r="H63" s="37" t="str">
        <f>Riferimenti!L57</f>
        <v/>
      </c>
      <c r="I63" s="37" t="str">
        <f>Riferimenti!M57</f>
        <v/>
      </c>
      <c r="J63" s="37" t="str">
        <f>Riferimenti!N57</f>
        <v/>
      </c>
      <c r="K63" s="37" t="str">
        <f>Riferimenti!O57</f>
        <v/>
      </c>
      <c r="L63" s="37" t="str">
        <f>Riferimenti!P57</f>
        <v/>
      </c>
      <c r="M63" s="37" t="str">
        <f>Riferimenti!Q57</f>
        <v/>
      </c>
      <c r="N63" s="37" t="str">
        <f>Riferimenti!R57</f>
        <v/>
      </c>
      <c r="O63" s="37" t="str">
        <f>Riferimenti!S57</f>
        <v/>
      </c>
      <c r="P63" s="37" t="str">
        <f>Riferimenti!T57</f>
        <v/>
      </c>
      <c r="Q63" s="37" t="str">
        <f>Riferimenti!U57</f>
        <v/>
      </c>
      <c r="U63" s="2" t="b">
        <f t="shared" si="0"/>
        <v>1</v>
      </c>
    </row>
    <row r="64" spans="2:21" ht="37.5" hidden="1" customHeight="1" x14ac:dyDescent="0.2">
      <c r="B64" s="31" t="s">
        <v>658</v>
      </c>
      <c r="C64" s="32" t="str">
        <f ca="1">Riferimenti!G58</f>
        <v/>
      </c>
      <c r="D64" s="32" t="str">
        <f>Riferimenti!H58</f>
        <v/>
      </c>
      <c r="E64" s="33" t="e">
        <f>VLOOKUP(Riferimenti!I58,Riferimenti!$A$2:$B$6,2,0)</f>
        <v>#N/A</v>
      </c>
      <c r="F64" s="32" t="str">
        <f>Riferimenti!J58</f>
        <v/>
      </c>
      <c r="G64" s="33" t="e">
        <f ca="1">VLOOKUP(Riferimenti!K58,Riferimenti!$A$20:$B$23,2,0)</f>
        <v>#N/A</v>
      </c>
      <c r="H64" s="37" t="str">
        <f>Riferimenti!L58</f>
        <v/>
      </c>
      <c r="I64" s="37" t="str">
        <f>Riferimenti!M58</f>
        <v/>
      </c>
      <c r="J64" s="37" t="str">
        <f>Riferimenti!N58</f>
        <v/>
      </c>
      <c r="K64" s="37" t="str">
        <f>Riferimenti!O58</f>
        <v/>
      </c>
      <c r="L64" s="37" t="str">
        <f>Riferimenti!P58</f>
        <v/>
      </c>
      <c r="M64" s="37" t="str">
        <f>Riferimenti!Q58</f>
        <v/>
      </c>
      <c r="N64" s="37" t="str">
        <f>Riferimenti!R58</f>
        <v/>
      </c>
      <c r="O64" s="37" t="str">
        <f>Riferimenti!S58</f>
        <v/>
      </c>
      <c r="P64" s="37" t="str">
        <f>Riferimenti!T58</f>
        <v/>
      </c>
      <c r="Q64" s="37" t="str">
        <f>Riferimenti!U58</f>
        <v/>
      </c>
      <c r="U64" s="2" t="b">
        <f t="shared" si="0"/>
        <v>1</v>
      </c>
    </row>
    <row r="65" spans="2:21" ht="37.5" hidden="1" customHeight="1" x14ac:dyDescent="0.2">
      <c r="B65" s="31" t="s">
        <v>659</v>
      </c>
      <c r="C65" s="32" t="str">
        <f ca="1">Riferimenti!G59</f>
        <v>Documenti di indirizzo (linee guida, documenti metodologici, etc.)</v>
      </c>
      <c r="D65" s="32" t="str">
        <f>Riferimenti!H59</f>
        <v/>
      </c>
      <c r="E65" s="33" t="e">
        <f>VLOOKUP(Riferimenti!I59,Riferimenti!$A$2:$B$6,2,0)</f>
        <v>#N/A</v>
      </c>
      <c r="F65" s="32" t="str">
        <f>Riferimenti!J59</f>
        <v/>
      </c>
      <c r="G65" s="33" t="str">
        <f ca="1">VLOOKUP(Riferimenti!K59,Riferimenti!$A$20:$B$23,2,0)</f>
        <v>MS</v>
      </c>
      <c r="H65" s="37" t="str">
        <f>Riferimenti!L59</f>
        <v/>
      </c>
      <c r="I65" s="37" t="str">
        <f>Riferimenti!M59</f>
        <v/>
      </c>
      <c r="J65" s="37" t="str">
        <f>Riferimenti!N59</f>
        <v/>
      </c>
      <c r="K65" s="37" t="str">
        <f>Riferimenti!O59</f>
        <v/>
      </c>
      <c r="L65" s="37" t="str">
        <f>Riferimenti!P59</f>
        <v/>
      </c>
      <c r="M65" s="37" t="str">
        <f>Riferimenti!Q59</f>
        <v/>
      </c>
      <c r="N65" s="37" t="str">
        <f>Riferimenti!R59</f>
        <v/>
      </c>
      <c r="O65" s="37" t="str">
        <f>Riferimenti!S59</f>
        <v/>
      </c>
      <c r="P65" s="37" t="str">
        <f>Riferimenti!T59</f>
        <v/>
      </c>
      <c r="Q65" s="37" t="str">
        <f>Riferimenti!U59</f>
        <v/>
      </c>
      <c r="U65" s="2" t="b">
        <f t="shared" si="0"/>
        <v>1</v>
      </c>
    </row>
    <row r="66" spans="2:21" ht="37.5" hidden="1" customHeight="1" x14ac:dyDescent="0.2">
      <c r="B66" s="31" t="s">
        <v>660</v>
      </c>
      <c r="C66" s="32" t="str">
        <f ca="1">Riferimenti!G60</f>
        <v/>
      </c>
      <c r="D66" s="32" t="str">
        <f>Riferimenti!H60</f>
        <v/>
      </c>
      <c r="E66" s="33" t="e">
        <f>VLOOKUP(Riferimenti!I60,Riferimenti!$A$2:$B$6,2,0)</f>
        <v>#N/A</v>
      </c>
      <c r="F66" s="32" t="str">
        <f>Riferimenti!J60</f>
        <v/>
      </c>
      <c r="G66" s="33" t="e">
        <f ca="1">VLOOKUP(Riferimenti!K60,Riferimenti!$A$20:$B$23,2,0)</f>
        <v>#N/A</v>
      </c>
      <c r="H66" s="37" t="str">
        <f>Riferimenti!L60</f>
        <v/>
      </c>
      <c r="I66" s="37" t="str">
        <f>Riferimenti!M60</f>
        <v/>
      </c>
      <c r="J66" s="37" t="str">
        <f>Riferimenti!N60</f>
        <v/>
      </c>
      <c r="K66" s="37" t="str">
        <f>Riferimenti!O60</f>
        <v/>
      </c>
      <c r="L66" s="37" t="str">
        <f>Riferimenti!P60</f>
        <v/>
      </c>
      <c r="M66" s="37" t="str">
        <f>Riferimenti!Q60</f>
        <v/>
      </c>
      <c r="N66" s="37" t="str">
        <f>Riferimenti!R60</f>
        <v/>
      </c>
      <c r="O66" s="37" t="str">
        <f>Riferimenti!S60</f>
        <v/>
      </c>
      <c r="P66" s="37" t="str">
        <f>Riferimenti!T60</f>
        <v/>
      </c>
      <c r="Q66" s="37" t="str">
        <f>Riferimenti!U60</f>
        <v/>
      </c>
      <c r="U66" s="2" t="b">
        <f t="shared" si="0"/>
        <v>1</v>
      </c>
    </row>
    <row r="67" spans="2:21" ht="37.5" hidden="1" customHeight="1" x14ac:dyDescent="0.2">
      <c r="B67" s="31" t="s">
        <v>661</v>
      </c>
      <c r="C67" s="32" t="str">
        <f ca="1">Riferimenti!G61</f>
        <v/>
      </c>
      <c r="D67" s="32" t="str">
        <f>Riferimenti!H61</f>
        <v/>
      </c>
      <c r="E67" s="33" t="e">
        <f>VLOOKUP(Riferimenti!I61,Riferimenti!$A$2:$B$6,2,0)</f>
        <v>#N/A</v>
      </c>
      <c r="F67" s="32" t="str">
        <f>Riferimenti!J61</f>
        <v/>
      </c>
      <c r="G67" s="33" t="e">
        <f ca="1">VLOOKUP(Riferimenti!K61,Riferimenti!$A$20:$B$23,2,0)</f>
        <v>#N/A</v>
      </c>
      <c r="H67" s="37" t="str">
        <f>Riferimenti!L61</f>
        <v/>
      </c>
      <c r="I67" s="37" t="str">
        <f>Riferimenti!M61</f>
        <v/>
      </c>
      <c r="J67" s="37" t="str">
        <f>Riferimenti!N61</f>
        <v/>
      </c>
      <c r="K67" s="37" t="str">
        <f>Riferimenti!O61</f>
        <v/>
      </c>
      <c r="L67" s="37" t="str">
        <f>Riferimenti!P61</f>
        <v/>
      </c>
      <c r="M67" s="37" t="str">
        <f>Riferimenti!Q61</f>
        <v/>
      </c>
      <c r="N67" s="37" t="str">
        <f>Riferimenti!R61</f>
        <v/>
      </c>
      <c r="O67" s="37" t="str">
        <f>Riferimenti!S61</f>
        <v/>
      </c>
      <c r="P67" s="37" t="str">
        <f>Riferimenti!T61</f>
        <v/>
      </c>
      <c r="Q67" s="37" t="str">
        <f>Riferimenti!U61</f>
        <v/>
      </c>
      <c r="U67" s="2" t="b">
        <f t="shared" si="0"/>
        <v>1</v>
      </c>
    </row>
    <row r="68" spans="2:21" ht="37.5" customHeight="1" x14ac:dyDescent="0.2">
      <c r="B68" s="31" t="s">
        <v>662</v>
      </c>
      <c r="C68" s="32" t="str">
        <f ca="1">Riferimenti!G62</f>
        <v>Banche dati statistiche</v>
      </c>
      <c r="D68" s="32" t="str">
        <f>Riferimenti!H62</f>
        <v>N° di dataset identificati per il rilascio in modalità open</v>
      </c>
      <c r="E68" s="33" t="str">
        <f>VLOOKUP(Riferimenti!I62,Riferimenti!$A$2:$B$6,2,0)</f>
        <v>num</v>
      </c>
      <c r="F68" s="32" t="str">
        <f>Riferimenti!J62</f>
        <v>Sito istituzionale NoiPA</v>
      </c>
      <c r="G68" s="33" t="str">
        <f ca="1">VLOOKUP(Riferimenti!K62,Riferimenti!$A$20:$B$23,2,0)</f>
        <v>AS</v>
      </c>
      <c r="H68" s="37">
        <f>Riferimenti!L62</f>
        <v>0</v>
      </c>
      <c r="I68" s="37">
        <f>Riferimenti!M62</f>
        <v>0</v>
      </c>
      <c r="J68" s="37">
        <f>Riferimenti!N62</f>
        <v>0</v>
      </c>
      <c r="K68" s="37">
        <f>Riferimenti!O62</f>
        <v>0</v>
      </c>
      <c r="L68" s="37">
        <f>Riferimenti!P62</f>
        <v>0</v>
      </c>
      <c r="M68" s="37">
        <f>Riferimenti!Q62</f>
        <v>5</v>
      </c>
      <c r="N68" s="37">
        <f>Riferimenti!R62</f>
        <v>15</v>
      </c>
      <c r="O68" s="37">
        <f>Riferimenti!S62</f>
        <v>15</v>
      </c>
      <c r="P68" s="37">
        <f>Riferimenti!T62</f>
        <v>15</v>
      </c>
      <c r="Q68" s="37">
        <f>Riferimenti!U62</f>
        <v>15</v>
      </c>
      <c r="U68" s="2" t="b">
        <f t="shared" si="0"/>
        <v>0</v>
      </c>
    </row>
    <row r="69" spans="2:21" ht="37.5" hidden="1" customHeight="1" x14ac:dyDescent="0.2">
      <c r="B69" s="31" t="s">
        <v>663</v>
      </c>
      <c r="C69" s="32" t="str">
        <f ca="1">Riferimenti!G63</f>
        <v/>
      </c>
      <c r="D69" s="32" t="str">
        <f>Riferimenti!H63</f>
        <v/>
      </c>
      <c r="E69" s="33" t="e">
        <f>VLOOKUP(Riferimenti!I63,Riferimenti!$A$2:$B$6,2,0)</f>
        <v>#N/A</v>
      </c>
      <c r="F69" s="32" t="str">
        <f>Riferimenti!J63</f>
        <v/>
      </c>
      <c r="G69" s="33" t="e">
        <f ca="1">VLOOKUP(Riferimenti!K63,Riferimenti!$A$20:$B$23,2,0)</f>
        <v>#N/A</v>
      </c>
      <c r="H69" s="37" t="str">
        <f>Riferimenti!L63</f>
        <v/>
      </c>
      <c r="I69" s="37" t="str">
        <f>Riferimenti!M63</f>
        <v/>
      </c>
      <c r="J69" s="37" t="str">
        <f>Riferimenti!N63</f>
        <v/>
      </c>
      <c r="K69" s="37" t="str">
        <f>Riferimenti!O63</f>
        <v/>
      </c>
      <c r="L69" s="37" t="str">
        <f>Riferimenti!P63</f>
        <v/>
      </c>
      <c r="M69" s="37" t="str">
        <f>Riferimenti!Q63</f>
        <v/>
      </c>
      <c r="N69" s="37" t="str">
        <f>Riferimenti!R63</f>
        <v/>
      </c>
      <c r="O69" s="37" t="str">
        <f>Riferimenti!S63</f>
        <v/>
      </c>
      <c r="P69" s="37" t="str">
        <f>Riferimenti!T63</f>
        <v/>
      </c>
      <c r="Q69" s="37" t="str">
        <f>Riferimenti!U63</f>
        <v/>
      </c>
      <c r="U69" s="2" t="b">
        <f t="shared" si="0"/>
        <v>1</v>
      </c>
    </row>
    <row r="70" spans="2:21" ht="37.5" hidden="1" customHeight="1" x14ac:dyDescent="0.2">
      <c r="B70" s="31" t="s">
        <v>664</v>
      </c>
      <c r="C70" s="32" t="str">
        <f ca="1">Riferimenti!G64</f>
        <v/>
      </c>
      <c r="D70" s="32" t="str">
        <f>Riferimenti!H64</f>
        <v/>
      </c>
      <c r="E70" s="33" t="e">
        <f>VLOOKUP(Riferimenti!I64,Riferimenti!$A$2:$B$6,2,0)</f>
        <v>#N/A</v>
      </c>
      <c r="F70" s="32" t="str">
        <f>Riferimenti!J64</f>
        <v/>
      </c>
      <c r="G70" s="33" t="e">
        <f ca="1">VLOOKUP(Riferimenti!K64,Riferimenti!$A$20:$B$23,2,0)</f>
        <v>#N/A</v>
      </c>
      <c r="H70" s="37" t="str">
        <f>Riferimenti!L64</f>
        <v/>
      </c>
      <c r="I70" s="37" t="str">
        <f>Riferimenti!M64</f>
        <v/>
      </c>
      <c r="J70" s="37" t="str">
        <f>Riferimenti!N64</f>
        <v/>
      </c>
      <c r="K70" s="37" t="str">
        <f>Riferimenti!O64</f>
        <v/>
      </c>
      <c r="L70" s="37" t="str">
        <f>Riferimenti!P64</f>
        <v/>
      </c>
      <c r="M70" s="37" t="str">
        <f>Riferimenti!Q64</f>
        <v/>
      </c>
      <c r="N70" s="37" t="str">
        <f>Riferimenti!R64</f>
        <v/>
      </c>
      <c r="O70" s="37" t="str">
        <f>Riferimenti!S64</f>
        <v/>
      </c>
      <c r="P70" s="37" t="str">
        <f>Riferimenti!T64</f>
        <v/>
      </c>
      <c r="Q70" s="37" t="str">
        <f>Riferimenti!U64</f>
        <v/>
      </c>
      <c r="U70" s="2" t="b">
        <f t="shared" si="0"/>
        <v>1</v>
      </c>
    </row>
    <row r="71" spans="2:21" ht="37.5" hidden="1" customHeight="1" x14ac:dyDescent="0.2">
      <c r="B71" s="31" t="s">
        <v>665</v>
      </c>
      <c r="C71" s="32" t="str">
        <f ca="1">Riferimenti!G65</f>
        <v>Banche dati statistiche</v>
      </c>
      <c r="D71" s="32" t="str">
        <f>Riferimenti!H65</f>
        <v/>
      </c>
      <c r="E71" s="33" t="e">
        <f>VLOOKUP(Riferimenti!I65,Riferimenti!$A$2:$B$6,2,0)</f>
        <v>#N/A</v>
      </c>
      <c r="F71" s="32" t="str">
        <f>Riferimenti!J65</f>
        <v/>
      </c>
      <c r="G71" s="33" t="str">
        <f ca="1">VLOOKUP(Riferimenti!K65,Riferimenti!$A$20:$B$23,2,0)</f>
        <v>PS</v>
      </c>
      <c r="H71" s="37" t="str">
        <f>Riferimenti!L65</f>
        <v/>
      </c>
      <c r="I71" s="37" t="str">
        <f>Riferimenti!M65</f>
        <v/>
      </c>
      <c r="J71" s="37" t="str">
        <f>Riferimenti!N65</f>
        <v/>
      </c>
      <c r="K71" s="37" t="str">
        <f>Riferimenti!O65</f>
        <v/>
      </c>
      <c r="L71" s="37" t="str">
        <f>Riferimenti!P65</f>
        <v/>
      </c>
      <c r="M71" s="37" t="str">
        <f>Riferimenti!Q65</f>
        <v/>
      </c>
      <c r="N71" s="37" t="str">
        <f>Riferimenti!R65</f>
        <v/>
      </c>
      <c r="O71" s="37" t="str">
        <f>Riferimenti!S65</f>
        <v/>
      </c>
      <c r="P71" s="37" t="str">
        <f>Riferimenti!T65</f>
        <v/>
      </c>
      <c r="Q71" s="37" t="str">
        <f>Riferimenti!U65</f>
        <v/>
      </c>
      <c r="U71" s="2" t="b">
        <f t="shared" si="0"/>
        <v>1</v>
      </c>
    </row>
    <row r="72" spans="2:21" ht="37.5" hidden="1" customHeight="1" x14ac:dyDescent="0.2">
      <c r="B72" s="31" t="s">
        <v>666</v>
      </c>
      <c r="C72" s="32" t="str">
        <f ca="1">Riferimenti!G66</f>
        <v/>
      </c>
      <c r="D72" s="32" t="str">
        <f>Riferimenti!H66</f>
        <v/>
      </c>
      <c r="E72" s="33" t="e">
        <f>VLOOKUP(Riferimenti!I66,Riferimenti!$A$2:$B$6,2,0)</f>
        <v>#N/A</v>
      </c>
      <c r="F72" s="32" t="str">
        <f>Riferimenti!J66</f>
        <v/>
      </c>
      <c r="G72" s="33" t="e">
        <f ca="1">VLOOKUP(Riferimenti!K66,Riferimenti!$A$20:$B$23,2,0)</f>
        <v>#N/A</v>
      </c>
      <c r="H72" s="37" t="str">
        <f>Riferimenti!L66</f>
        <v/>
      </c>
      <c r="I72" s="37" t="str">
        <f>Riferimenti!M66</f>
        <v/>
      </c>
      <c r="J72" s="37" t="str">
        <f>Riferimenti!N66</f>
        <v/>
      </c>
      <c r="K72" s="37" t="str">
        <f>Riferimenti!O66</f>
        <v/>
      </c>
      <c r="L72" s="37" t="str">
        <f>Riferimenti!P66</f>
        <v/>
      </c>
      <c r="M72" s="37" t="str">
        <f>Riferimenti!Q66</f>
        <v/>
      </c>
      <c r="N72" s="37" t="str">
        <f>Riferimenti!R66</f>
        <v/>
      </c>
      <c r="O72" s="37" t="str">
        <f>Riferimenti!S66</f>
        <v/>
      </c>
      <c r="P72" s="37" t="str">
        <f>Riferimenti!T66</f>
        <v/>
      </c>
      <c r="Q72" s="37" t="str">
        <f>Riferimenti!U66</f>
        <v/>
      </c>
      <c r="U72" s="2" t="b">
        <f t="shared" si="0"/>
        <v>1</v>
      </c>
    </row>
    <row r="73" spans="2:21" ht="37.5" hidden="1" customHeight="1" x14ac:dyDescent="0.2">
      <c r="B73" s="31" t="s">
        <v>667</v>
      </c>
      <c r="C73" s="32" t="str">
        <f ca="1">Riferimenti!G67</f>
        <v/>
      </c>
      <c r="D73" s="32" t="str">
        <f>Riferimenti!H67</f>
        <v/>
      </c>
      <c r="E73" s="33" t="e">
        <f>VLOOKUP(Riferimenti!I67,Riferimenti!$A$2:$B$6,2,0)</f>
        <v>#N/A</v>
      </c>
      <c r="F73" s="32" t="str">
        <f>Riferimenti!J67</f>
        <v/>
      </c>
      <c r="G73" s="33" t="e">
        <f ca="1">VLOOKUP(Riferimenti!K67,Riferimenti!$A$20:$B$23,2,0)</f>
        <v>#N/A</v>
      </c>
      <c r="H73" s="37" t="str">
        <f>Riferimenti!L67</f>
        <v/>
      </c>
      <c r="I73" s="37" t="str">
        <f>Riferimenti!M67</f>
        <v/>
      </c>
      <c r="J73" s="37" t="str">
        <f>Riferimenti!N67</f>
        <v/>
      </c>
      <c r="K73" s="37" t="str">
        <f>Riferimenti!O67</f>
        <v/>
      </c>
      <c r="L73" s="37" t="str">
        <f>Riferimenti!P67</f>
        <v/>
      </c>
      <c r="M73" s="37" t="str">
        <f>Riferimenti!Q67</f>
        <v/>
      </c>
      <c r="N73" s="37" t="str">
        <f>Riferimenti!R67</f>
        <v/>
      </c>
      <c r="O73" s="37" t="str">
        <f>Riferimenti!S67</f>
        <v/>
      </c>
      <c r="P73" s="37" t="str">
        <f>Riferimenti!T67</f>
        <v/>
      </c>
      <c r="Q73" s="37" t="str">
        <f>Riferimenti!U67</f>
        <v/>
      </c>
      <c r="U73" s="2" t="b">
        <f t="shared" ref="U73:U136" si="1">OR(D73="",D73=0)</f>
        <v>1</v>
      </c>
    </row>
    <row r="74" spans="2:21" ht="37.5" hidden="1" customHeight="1" x14ac:dyDescent="0.2">
      <c r="B74" s="31" t="s">
        <v>668</v>
      </c>
      <c r="C74" s="32" t="str">
        <f ca="1">Riferimenti!G68</f>
        <v>Banche dati statistiche</v>
      </c>
      <c r="D74" s="32" t="str">
        <f>Riferimenti!H68</f>
        <v/>
      </c>
      <c r="E74" s="33" t="e">
        <f>VLOOKUP(Riferimenti!I68,Riferimenti!$A$2:$B$6,2,0)</f>
        <v>#N/A</v>
      </c>
      <c r="F74" s="32" t="str">
        <f>Riferimenti!J68</f>
        <v/>
      </c>
      <c r="G74" s="33" t="str">
        <f ca="1">VLOOKUP(Riferimenti!K68,Riferimenti!$A$20:$B$23,2,0)</f>
        <v>T</v>
      </c>
      <c r="H74" s="37" t="str">
        <f>Riferimenti!L68</f>
        <v/>
      </c>
      <c r="I74" s="37" t="str">
        <f>Riferimenti!M68</f>
        <v/>
      </c>
      <c r="J74" s="37" t="str">
        <f>Riferimenti!N68</f>
        <v/>
      </c>
      <c r="K74" s="37" t="str">
        <f>Riferimenti!O68</f>
        <v/>
      </c>
      <c r="L74" s="37" t="str">
        <f>Riferimenti!P68</f>
        <v/>
      </c>
      <c r="M74" s="37" t="str">
        <f>Riferimenti!Q68</f>
        <v/>
      </c>
      <c r="N74" s="37" t="str">
        <f>Riferimenti!R68</f>
        <v/>
      </c>
      <c r="O74" s="37" t="str">
        <f>Riferimenti!S68</f>
        <v/>
      </c>
      <c r="P74" s="37" t="str">
        <f>Riferimenti!T68</f>
        <v/>
      </c>
      <c r="Q74" s="37" t="str">
        <f>Riferimenti!U68</f>
        <v/>
      </c>
      <c r="U74" s="2" t="b">
        <f t="shared" si="1"/>
        <v>1</v>
      </c>
    </row>
    <row r="75" spans="2:21" ht="37.5" hidden="1" customHeight="1" x14ac:dyDescent="0.2">
      <c r="B75" s="31" t="s">
        <v>669</v>
      </c>
      <c r="C75" s="32" t="str">
        <f ca="1">Riferimenti!G69</f>
        <v/>
      </c>
      <c r="D75" s="32" t="str">
        <f>Riferimenti!H69</f>
        <v/>
      </c>
      <c r="E75" s="33" t="e">
        <f>VLOOKUP(Riferimenti!I69,Riferimenti!$A$2:$B$6,2,0)</f>
        <v>#N/A</v>
      </c>
      <c r="F75" s="32" t="str">
        <f>Riferimenti!J69</f>
        <v/>
      </c>
      <c r="G75" s="33" t="e">
        <f ca="1">VLOOKUP(Riferimenti!K69,Riferimenti!$A$20:$B$23,2,0)</f>
        <v>#N/A</v>
      </c>
      <c r="H75" s="37" t="str">
        <f>Riferimenti!L69</f>
        <v/>
      </c>
      <c r="I75" s="37" t="str">
        <f>Riferimenti!M69</f>
        <v/>
      </c>
      <c r="J75" s="37" t="str">
        <f>Riferimenti!N69</f>
        <v/>
      </c>
      <c r="K75" s="37" t="str">
        <f>Riferimenti!O69</f>
        <v/>
      </c>
      <c r="L75" s="37" t="str">
        <f>Riferimenti!P69</f>
        <v/>
      </c>
      <c r="M75" s="37" t="str">
        <f>Riferimenti!Q69</f>
        <v/>
      </c>
      <c r="N75" s="37" t="str">
        <f>Riferimenti!R69</f>
        <v/>
      </c>
      <c r="O75" s="37" t="str">
        <f>Riferimenti!S69</f>
        <v/>
      </c>
      <c r="P75" s="37" t="str">
        <f>Riferimenti!T69</f>
        <v/>
      </c>
      <c r="Q75" s="37" t="str">
        <f>Riferimenti!U69</f>
        <v/>
      </c>
      <c r="U75" s="2" t="b">
        <f t="shared" si="1"/>
        <v>1</v>
      </c>
    </row>
    <row r="76" spans="2:21" ht="37.5" hidden="1" customHeight="1" x14ac:dyDescent="0.2">
      <c r="B76" s="31" t="s">
        <v>670</v>
      </c>
      <c r="C76" s="32" t="str">
        <f ca="1">Riferimenti!G70</f>
        <v/>
      </c>
      <c r="D76" s="32" t="str">
        <f>Riferimenti!H70</f>
        <v/>
      </c>
      <c r="E76" s="33" t="e">
        <f>VLOOKUP(Riferimenti!I70,Riferimenti!$A$2:$B$6,2,0)</f>
        <v>#N/A</v>
      </c>
      <c r="F76" s="32" t="str">
        <f>Riferimenti!J70</f>
        <v/>
      </c>
      <c r="G76" s="33" t="e">
        <f ca="1">VLOOKUP(Riferimenti!K70,Riferimenti!$A$20:$B$23,2,0)</f>
        <v>#N/A</v>
      </c>
      <c r="H76" s="37" t="str">
        <f>Riferimenti!L70</f>
        <v/>
      </c>
      <c r="I76" s="37" t="str">
        <f>Riferimenti!M70</f>
        <v/>
      </c>
      <c r="J76" s="37" t="str">
        <f>Riferimenti!N70</f>
        <v/>
      </c>
      <c r="K76" s="37" t="str">
        <f>Riferimenti!O70</f>
        <v/>
      </c>
      <c r="L76" s="37" t="str">
        <f>Riferimenti!P70</f>
        <v/>
      </c>
      <c r="M76" s="37" t="str">
        <f>Riferimenti!Q70</f>
        <v/>
      </c>
      <c r="N76" s="37" t="str">
        <f>Riferimenti!R70</f>
        <v/>
      </c>
      <c r="O76" s="37" t="str">
        <f>Riferimenti!S70</f>
        <v/>
      </c>
      <c r="P76" s="37" t="str">
        <f>Riferimenti!T70</f>
        <v/>
      </c>
      <c r="Q76" s="37" t="str">
        <f>Riferimenti!U70</f>
        <v/>
      </c>
      <c r="U76" s="2" t="b">
        <f t="shared" si="1"/>
        <v>1</v>
      </c>
    </row>
    <row r="77" spans="2:21" ht="37.5" hidden="1" customHeight="1" x14ac:dyDescent="0.2">
      <c r="B77" s="31" t="s">
        <v>671</v>
      </c>
      <c r="C77" s="32" t="str">
        <f ca="1">Riferimenti!G71</f>
        <v>Banche dati statistiche</v>
      </c>
      <c r="D77" s="32" t="str">
        <f>Riferimenti!H71</f>
        <v/>
      </c>
      <c r="E77" s="33" t="e">
        <f>VLOOKUP(Riferimenti!I71,Riferimenti!$A$2:$B$6,2,0)</f>
        <v>#N/A</v>
      </c>
      <c r="F77" s="32" t="str">
        <f>Riferimenti!J71</f>
        <v/>
      </c>
      <c r="G77" s="33" t="str">
        <f ca="1">VLOOKUP(Riferimenti!K71,Riferimenti!$A$20:$B$23,2,0)</f>
        <v>MS</v>
      </c>
      <c r="H77" s="37" t="str">
        <f>Riferimenti!L71</f>
        <v/>
      </c>
      <c r="I77" s="37" t="str">
        <f>Riferimenti!M71</f>
        <v/>
      </c>
      <c r="J77" s="37" t="str">
        <f>Riferimenti!N71</f>
        <v/>
      </c>
      <c r="K77" s="37" t="str">
        <f>Riferimenti!O71</f>
        <v/>
      </c>
      <c r="L77" s="37" t="str">
        <f>Riferimenti!P71</f>
        <v/>
      </c>
      <c r="M77" s="37" t="str">
        <f>Riferimenti!Q71</f>
        <v/>
      </c>
      <c r="N77" s="37" t="str">
        <f>Riferimenti!R71</f>
        <v/>
      </c>
      <c r="O77" s="37" t="str">
        <f>Riferimenti!S71</f>
        <v/>
      </c>
      <c r="P77" s="37" t="str">
        <f>Riferimenti!T71</f>
        <v/>
      </c>
      <c r="Q77" s="37" t="str">
        <f>Riferimenti!U71</f>
        <v/>
      </c>
      <c r="U77" s="2" t="b">
        <f t="shared" si="1"/>
        <v>1</v>
      </c>
    </row>
    <row r="78" spans="2:21" ht="37.5" hidden="1" customHeight="1" x14ac:dyDescent="0.2">
      <c r="B78" s="31" t="s">
        <v>672</v>
      </c>
      <c r="C78" s="32" t="str">
        <f ca="1">Riferimenti!G72</f>
        <v/>
      </c>
      <c r="D78" s="32" t="str">
        <f>Riferimenti!H72</f>
        <v/>
      </c>
      <c r="E78" s="33" t="e">
        <f>VLOOKUP(Riferimenti!I72,Riferimenti!$A$2:$B$6,2,0)</f>
        <v>#N/A</v>
      </c>
      <c r="F78" s="32" t="str">
        <f>Riferimenti!J72</f>
        <v/>
      </c>
      <c r="G78" s="33" t="e">
        <f ca="1">VLOOKUP(Riferimenti!K72,Riferimenti!$A$20:$B$23,2,0)</f>
        <v>#N/A</v>
      </c>
      <c r="H78" s="37" t="str">
        <f>Riferimenti!L72</f>
        <v/>
      </c>
      <c r="I78" s="37" t="str">
        <f>Riferimenti!M72</f>
        <v/>
      </c>
      <c r="J78" s="37" t="str">
        <f>Riferimenti!N72</f>
        <v/>
      </c>
      <c r="K78" s="37" t="str">
        <f>Riferimenti!O72</f>
        <v/>
      </c>
      <c r="L78" s="37" t="str">
        <f>Riferimenti!P72</f>
        <v/>
      </c>
      <c r="M78" s="37" t="str">
        <f>Riferimenti!Q72</f>
        <v/>
      </c>
      <c r="N78" s="37" t="str">
        <f>Riferimenti!R72</f>
        <v/>
      </c>
      <c r="O78" s="37" t="str">
        <f>Riferimenti!S72</f>
        <v/>
      </c>
      <c r="P78" s="37" t="str">
        <f>Riferimenti!T72</f>
        <v/>
      </c>
      <c r="Q78" s="37" t="str">
        <f>Riferimenti!U72</f>
        <v/>
      </c>
      <c r="U78" s="2" t="b">
        <f t="shared" si="1"/>
        <v>1</v>
      </c>
    </row>
    <row r="79" spans="2:21" ht="37.5" hidden="1" customHeight="1" x14ac:dyDescent="0.2">
      <c r="B79" s="31" t="s">
        <v>673</v>
      </c>
      <c r="C79" s="32" t="str">
        <f ca="1">Riferimenti!G73</f>
        <v/>
      </c>
      <c r="D79" s="32" t="str">
        <f>Riferimenti!H73</f>
        <v/>
      </c>
      <c r="E79" s="33" t="e">
        <f>VLOOKUP(Riferimenti!I73,Riferimenti!$A$2:$B$6,2,0)</f>
        <v>#N/A</v>
      </c>
      <c r="F79" s="32" t="str">
        <f>Riferimenti!J73</f>
        <v/>
      </c>
      <c r="G79" s="33" t="e">
        <f ca="1">VLOOKUP(Riferimenti!K73,Riferimenti!$A$20:$B$23,2,0)</f>
        <v>#N/A</v>
      </c>
      <c r="H79" s="37" t="str">
        <f>Riferimenti!L73</f>
        <v/>
      </c>
      <c r="I79" s="37" t="str">
        <f>Riferimenti!M73</f>
        <v/>
      </c>
      <c r="J79" s="37" t="str">
        <f>Riferimenti!N73</f>
        <v/>
      </c>
      <c r="K79" s="37" t="str">
        <f>Riferimenti!O73</f>
        <v/>
      </c>
      <c r="L79" s="37" t="str">
        <f>Riferimenti!P73</f>
        <v/>
      </c>
      <c r="M79" s="37" t="str">
        <f>Riferimenti!Q73</f>
        <v/>
      </c>
      <c r="N79" s="37" t="str">
        <f>Riferimenti!R73</f>
        <v/>
      </c>
      <c r="O79" s="37" t="str">
        <f>Riferimenti!S73</f>
        <v/>
      </c>
      <c r="P79" s="37" t="str">
        <f>Riferimenti!T73</f>
        <v/>
      </c>
      <c r="Q79" s="37" t="str">
        <f>Riferimenti!U73</f>
        <v/>
      </c>
      <c r="U79" s="2" t="b">
        <f t="shared" si="1"/>
        <v>1</v>
      </c>
    </row>
    <row r="80" spans="2:21" ht="37.5" customHeight="1" x14ac:dyDescent="0.2">
      <c r="B80" s="31" t="s">
        <v>674</v>
      </c>
      <c r="C80" s="32" t="str">
        <f ca="1">Riferimenti!G74</f>
        <v>Documenti di indirizzo (linee guida, documenti metodologici, etc.)</v>
      </c>
      <c r="D80" s="32" t="str">
        <f>Riferimenti!H74</f>
        <v>Modello per l'analisi evoluta sui dati adottato</v>
      </c>
      <c r="E80" s="33" t="str">
        <f>VLOOKUP(Riferimenti!I74,Riferimenti!$A$2:$B$6,2,0)</f>
        <v>si/no</v>
      </c>
      <c r="F80" s="32" t="str">
        <f>Riferimenti!J74</f>
        <v>Sistema di Monitoraggio PON</v>
      </c>
      <c r="G80" s="33" t="str">
        <f ca="1">VLOOKUP(Riferimenti!K74,Riferimenti!$A$20:$B$23,2,0)</f>
        <v>AS</v>
      </c>
      <c r="H80" s="37" t="str">
        <f>Riferimenti!L74</f>
        <v>NO</v>
      </c>
      <c r="I80" s="37" t="str">
        <f>Riferimenti!M74</f>
        <v>NO</v>
      </c>
      <c r="J80" s="37" t="str">
        <f>Riferimenti!N74</f>
        <v>NO</v>
      </c>
      <c r="K80" s="37" t="str">
        <f>Riferimenti!O74</f>
        <v>NO</v>
      </c>
      <c r="L80" s="37" t="str">
        <f>Riferimenti!P74</f>
        <v>SI</v>
      </c>
      <c r="M80" s="37" t="str">
        <f>Riferimenti!Q74</f>
        <v>SI</v>
      </c>
      <c r="N80" s="37" t="str">
        <f>Riferimenti!R74</f>
        <v>SI</v>
      </c>
      <c r="O80" s="37" t="str">
        <f>Riferimenti!S74</f>
        <v>SI</v>
      </c>
      <c r="P80" s="37" t="str">
        <f>Riferimenti!T74</f>
        <v>SI</v>
      </c>
      <c r="Q80" s="37" t="str">
        <f>Riferimenti!U74</f>
        <v>SI</v>
      </c>
      <c r="U80" s="2" t="b">
        <f t="shared" si="1"/>
        <v>0</v>
      </c>
    </row>
    <row r="81" spans="2:21" ht="37.5" hidden="1" customHeight="1" x14ac:dyDescent="0.2">
      <c r="B81" s="31" t="s">
        <v>675</v>
      </c>
      <c r="C81" s="32" t="str">
        <f ca="1">Riferimenti!G75</f>
        <v/>
      </c>
      <c r="D81" s="32" t="str">
        <f>Riferimenti!H75</f>
        <v/>
      </c>
      <c r="E81" s="33" t="e">
        <f>VLOOKUP(Riferimenti!I75,Riferimenti!$A$2:$B$6,2,0)</f>
        <v>#N/A</v>
      </c>
      <c r="F81" s="32" t="str">
        <f>Riferimenti!J75</f>
        <v/>
      </c>
      <c r="G81" s="33" t="e">
        <f ca="1">VLOOKUP(Riferimenti!K75,Riferimenti!$A$20:$B$23,2,0)</f>
        <v>#N/A</v>
      </c>
      <c r="H81" s="37" t="str">
        <f>Riferimenti!L75</f>
        <v/>
      </c>
      <c r="I81" s="37" t="str">
        <f>Riferimenti!M75</f>
        <v/>
      </c>
      <c r="J81" s="37" t="str">
        <f>Riferimenti!N75</f>
        <v/>
      </c>
      <c r="K81" s="37" t="str">
        <f>Riferimenti!O75</f>
        <v/>
      </c>
      <c r="L81" s="37" t="str">
        <f>Riferimenti!P75</f>
        <v/>
      </c>
      <c r="M81" s="37" t="str">
        <f>Riferimenti!Q75</f>
        <v/>
      </c>
      <c r="N81" s="37" t="str">
        <f>Riferimenti!R75</f>
        <v/>
      </c>
      <c r="O81" s="37" t="str">
        <f>Riferimenti!S75</f>
        <v/>
      </c>
      <c r="P81" s="37" t="str">
        <f>Riferimenti!T75</f>
        <v/>
      </c>
      <c r="Q81" s="37" t="str">
        <f>Riferimenti!U75</f>
        <v/>
      </c>
      <c r="U81" s="2" t="b">
        <f t="shared" si="1"/>
        <v>1</v>
      </c>
    </row>
    <row r="82" spans="2:21" ht="37.5" hidden="1" customHeight="1" x14ac:dyDescent="0.2">
      <c r="B82" s="31" t="s">
        <v>676</v>
      </c>
      <c r="C82" s="32" t="str">
        <f ca="1">Riferimenti!G76</f>
        <v/>
      </c>
      <c r="D82" s="32" t="str">
        <f>Riferimenti!H76</f>
        <v/>
      </c>
      <c r="E82" s="33" t="e">
        <f>VLOOKUP(Riferimenti!I76,Riferimenti!$A$2:$B$6,2,0)</f>
        <v>#N/A</v>
      </c>
      <c r="F82" s="32" t="str">
        <f>Riferimenti!J76</f>
        <v/>
      </c>
      <c r="G82" s="33" t="e">
        <f ca="1">VLOOKUP(Riferimenti!K76,Riferimenti!$A$20:$B$23,2,0)</f>
        <v>#N/A</v>
      </c>
      <c r="H82" s="37" t="str">
        <f>Riferimenti!L76</f>
        <v/>
      </c>
      <c r="I82" s="37" t="str">
        <f>Riferimenti!M76</f>
        <v/>
      </c>
      <c r="J82" s="37" t="str">
        <f>Riferimenti!N76</f>
        <v/>
      </c>
      <c r="K82" s="37" t="str">
        <f>Riferimenti!O76</f>
        <v/>
      </c>
      <c r="L82" s="37" t="str">
        <f>Riferimenti!P76</f>
        <v/>
      </c>
      <c r="M82" s="37" t="str">
        <f>Riferimenti!Q76</f>
        <v/>
      </c>
      <c r="N82" s="37" t="str">
        <f>Riferimenti!R76</f>
        <v/>
      </c>
      <c r="O82" s="37" t="str">
        <f>Riferimenti!S76</f>
        <v/>
      </c>
      <c r="P82" s="37" t="str">
        <f>Riferimenti!T76</f>
        <v/>
      </c>
      <c r="Q82" s="37" t="str">
        <f>Riferimenti!U76</f>
        <v/>
      </c>
      <c r="U82" s="2" t="b">
        <f t="shared" si="1"/>
        <v>1</v>
      </c>
    </row>
    <row r="83" spans="2:21" ht="37.5" hidden="1" customHeight="1" x14ac:dyDescent="0.2">
      <c r="B83" s="31" t="s">
        <v>677</v>
      </c>
      <c r="C83" s="32" t="str">
        <f ca="1">Riferimenti!G77</f>
        <v>Documenti di indirizzo (linee guida, documenti metodologici, etc.)</v>
      </c>
      <c r="D83" s="32" t="str">
        <f>Riferimenti!H77</f>
        <v/>
      </c>
      <c r="E83" s="33" t="e">
        <f>VLOOKUP(Riferimenti!I77,Riferimenti!$A$2:$B$6,2,0)</f>
        <v>#N/A</v>
      </c>
      <c r="F83" s="32" t="str">
        <f>Riferimenti!J77</f>
        <v/>
      </c>
      <c r="G83" s="33" t="str">
        <f ca="1">VLOOKUP(Riferimenti!K77,Riferimenti!$A$20:$B$23,2,0)</f>
        <v>PS</v>
      </c>
      <c r="H83" s="37" t="str">
        <f>Riferimenti!L77</f>
        <v/>
      </c>
      <c r="I83" s="37" t="str">
        <f>Riferimenti!M77</f>
        <v/>
      </c>
      <c r="J83" s="37" t="str">
        <f>Riferimenti!N77</f>
        <v/>
      </c>
      <c r="K83" s="37" t="str">
        <f>Riferimenti!O77</f>
        <v/>
      </c>
      <c r="L83" s="37" t="str">
        <f>Riferimenti!P77</f>
        <v/>
      </c>
      <c r="M83" s="37" t="str">
        <f>Riferimenti!Q77</f>
        <v/>
      </c>
      <c r="N83" s="37" t="str">
        <f>Riferimenti!R77</f>
        <v/>
      </c>
      <c r="O83" s="37" t="str">
        <f>Riferimenti!S77</f>
        <v/>
      </c>
      <c r="P83" s="37" t="str">
        <f>Riferimenti!T77</f>
        <v/>
      </c>
      <c r="Q83" s="37" t="str">
        <f>Riferimenti!U77</f>
        <v/>
      </c>
      <c r="U83" s="2" t="b">
        <f t="shared" si="1"/>
        <v>1</v>
      </c>
    </row>
    <row r="84" spans="2:21" ht="37.5" hidden="1" customHeight="1" x14ac:dyDescent="0.2">
      <c r="B84" s="31" t="s">
        <v>678</v>
      </c>
      <c r="C84" s="32" t="str">
        <f ca="1">Riferimenti!G78</f>
        <v/>
      </c>
      <c r="D84" s="32" t="str">
        <f>Riferimenti!H78</f>
        <v/>
      </c>
      <c r="E84" s="33" t="e">
        <f>VLOOKUP(Riferimenti!I78,Riferimenti!$A$2:$B$6,2,0)</f>
        <v>#N/A</v>
      </c>
      <c r="F84" s="32" t="str">
        <f>Riferimenti!J78</f>
        <v/>
      </c>
      <c r="G84" s="33" t="e">
        <f ca="1">VLOOKUP(Riferimenti!K78,Riferimenti!$A$20:$B$23,2,0)</f>
        <v>#N/A</v>
      </c>
      <c r="H84" s="37" t="str">
        <f>Riferimenti!L78</f>
        <v/>
      </c>
      <c r="I84" s="37" t="str">
        <f>Riferimenti!M78</f>
        <v/>
      </c>
      <c r="J84" s="37" t="str">
        <f>Riferimenti!N78</f>
        <v/>
      </c>
      <c r="K84" s="37" t="str">
        <f>Riferimenti!O78</f>
        <v/>
      </c>
      <c r="L84" s="37" t="str">
        <f>Riferimenti!P78</f>
        <v/>
      </c>
      <c r="M84" s="37" t="str">
        <f>Riferimenti!Q78</f>
        <v/>
      </c>
      <c r="N84" s="37" t="str">
        <f>Riferimenti!R78</f>
        <v/>
      </c>
      <c r="O84" s="37" t="str">
        <f>Riferimenti!S78</f>
        <v/>
      </c>
      <c r="P84" s="37" t="str">
        <f>Riferimenti!T78</f>
        <v/>
      </c>
      <c r="Q84" s="37" t="str">
        <f>Riferimenti!U78</f>
        <v/>
      </c>
      <c r="U84" s="2" t="b">
        <f t="shared" si="1"/>
        <v>1</v>
      </c>
    </row>
    <row r="85" spans="2:21" ht="37.5" hidden="1" customHeight="1" x14ac:dyDescent="0.2">
      <c r="B85" s="31" t="s">
        <v>679</v>
      </c>
      <c r="C85" s="32" t="str">
        <f ca="1">Riferimenti!G79</f>
        <v/>
      </c>
      <c r="D85" s="32" t="str">
        <f>Riferimenti!H79</f>
        <v/>
      </c>
      <c r="E85" s="33" t="e">
        <f>VLOOKUP(Riferimenti!I79,Riferimenti!$A$2:$B$6,2,0)</f>
        <v>#N/A</v>
      </c>
      <c r="F85" s="32" t="str">
        <f>Riferimenti!J79</f>
        <v/>
      </c>
      <c r="G85" s="33" t="e">
        <f ca="1">VLOOKUP(Riferimenti!K79,Riferimenti!$A$20:$B$23,2,0)</f>
        <v>#N/A</v>
      </c>
      <c r="H85" s="37" t="str">
        <f>Riferimenti!L79</f>
        <v/>
      </c>
      <c r="I85" s="37" t="str">
        <f>Riferimenti!M79</f>
        <v/>
      </c>
      <c r="J85" s="37" t="str">
        <f>Riferimenti!N79</f>
        <v/>
      </c>
      <c r="K85" s="37" t="str">
        <f>Riferimenti!O79</f>
        <v/>
      </c>
      <c r="L85" s="37" t="str">
        <f>Riferimenti!P79</f>
        <v/>
      </c>
      <c r="M85" s="37" t="str">
        <f>Riferimenti!Q79</f>
        <v/>
      </c>
      <c r="N85" s="37" t="str">
        <f>Riferimenti!R79</f>
        <v/>
      </c>
      <c r="O85" s="37" t="str">
        <f>Riferimenti!S79</f>
        <v/>
      </c>
      <c r="P85" s="37" t="str">
        <f>Riferimenti!T79</f>
        <v/>
      </c>
      <c r="Q85" s="37" t="str">
        <f>Riferimenti!U79</f>
        <v/>
      </c>
      <c r="U85" s="2" t="b">
        <f t="shared" si="1"/>
        <v>1</v>
      </c>
    </row>
    <row r="86" spans="2:21" ht="37.5" hidden="1" customHeight="1" x14ac:dyDescent="0.2">
      <c r="B86" s="31" t="s">
        <v>680</v>
      </c>
      <c r="C86" s="32" t="str">
        <f ca="1">Riferimenti!G80</f>
        <v>Documenti di indirizzo (linee guida, documenti metodologici, etc.)</v>
      </c>
      <c r="D86" s="32" t="str">
        <f>Riferimenti!H80</f>
        <v/>
      </c>
      <c r="E86" s="33" t="e">
        <f>VLOOKUP(Riferimenti!I80,Riferimenti!$A$2:$B$6,2,0)</f>
        <v>#N/A</v>
      </c>
      <c r="F86" s="32" t="str">
        <f>Riferimenti!J80</f>
        <v/>
      </c>
      <c r="G86" s="33" t="str">
        <f ca="1">VLOOKUP(Riferimenti!K80,Riferimenti!$A$20:$B$23,2,0)</f>
        <v>T</v>
      </c>
      <c r="H86" s="37" t="str">
        <f>Riferimenti!L80</f>
        <v/>
      </c>
      <c r="I86" s="37" t="str">
        <f>Riferimenti!M80</f>
        <v/>
      </c>
      <c r="J86" s="37" t="str">
        <f>Riferimenti!N80</f>
        <v/>
      </c>
      <c r="K86" s="37" t="str">
        <f>Riferimenti!O80</f>
        <v/>
      </c>
      <c r="L86" s="37" t="str">
        <f>Riferimenti!P80</f>
        <v/>
      </c>
      <c r="M86" s="37" t="str">
        <f>Riferimenti!Q80</f>
        <v/>
      </c>
      <c r="N86" s="37" t="str">
        <f>Riferimenti!R80</f>
        <v/>
      </c>
      <c r="O86" s="37" t="str">
        <f>Riferimenti!S80</f>
        <v/>
      </c>
      <c r="P86" s="37" t="str">
        <f>Riferimenti!T80</f>
        <v/>
      </c>
      <c r="Q86" s="37" t="str">
        <f>Riferimenti!U80</f>
        <v/>
      </c>
      <c r="U86" s="2" t="b">
        <f t="shared" si="1"/>
        <v>1</v>
      </c>
    </row>
    <row r="87" spans="2:21" ht="37.5" hidden="1" customHeight="1" x14ac:dyDescent="0.2">
      <c r="B87" s="31" t="s">
        <v>681</v>
      </c>
      <c r="C87" s="32" t="str">
        <f ca="1">Riferimenti!G81</f>
        <v/>
      </c>
      <c r="D87" s="32" t="str">
        <f>Riferimenti!H81</f>
        <v/>
      </c>
      <c r="E87" s="33" t="e">
        <f>VLOOKUP(Riferimenti!I81,Riferimenti!$A$2:$B$6,2,0)</f>
        <v>#N/A</v>
      </c>
      <c r="F87" s="32" t="str">
        <f>Riferimenti!J81</f>
        <v/>
      </c>
      <c r="G87" s="33" t="e">
        <f ca="1">VLOOKUP(Riferimenti!K81,Riferimenti!$A$20:$B$23,2,0)</f>
        <v>#N/A</v>
      </c>
      <c r="H87" s="37" t="str">
        <f>Riferimenti!L81</f>
        <v/>
      </c>
      <c r="I87" s="37" t="str">
        <f>Riferimenti!M81</f>
        <v/>
      </c>
      <c r="J87" s="37" t="str">
        <f>Riferimenti!N81</f>
        <v/>
      </c>
      <c r="K87" s="37" t="str">
        <f>Riferimenti!O81</f>
        <v/>
      </c>
      <c r="L87" s="37" t="str">
        <f>Riferimenti!P81</f>
        <v/>
      </c>
      <c r="M87" s="37" t="str">
        <f>Riferimenti!Q81</f>
        <v/>
      </c>
      <c r="N87" s="37" t="str">
        <f>Riferimenti!R81</f>
        <v/>
      </c>
      <c r="O87" s="37" t="str">
        <f>Riferimenti!S81</f>
        <v/>
      </c>
      <c r="P87" s="37" t="str">
        <f>Riferimenti!T81</f>
        <v/>
      </c>
      <c r="Q87" s="37" t="str">
        <f>Riferimenti!U81</f>
        <v/>
      </c>
      <c r="U87" s="2" t="b">
        <f t="shared" si="1"/>
        <v>1</v>
      </c>
    </row>
    <row r="88" spans="2:21" ht="37.5" hidden="1" customHeight="1" x14ac:dyDescent="0.2">
      <c r="B88" s="31" t="s">
        <v>682</v>
      </c>
      <c r="C88" s="32" t="str">
        <f ca="1">Riferimenti!G82</f>
        <v/>
      </c>
      <c r="D88" s="32" t="str">
        <f>Riferimenti!H82</f>
        <v/>
      </c>
      <c r="E88" s="33" t="e">
        <f>VLOOKUP(Riferimenti!I82,Riferimenti!$A$2:$B$6,2,0)</f>
        <v>#N/A</v>
      </c>
      <c r="F88" s="32" t="str">
        <f>Riferimenti!J82</f>
        <v/>
      </c>
      <c r="G88" s="33" t="e">
        <f ca="1">VLOOKUP(Riferimenti!K82,Riferimenti!$A$20:$B$23,2,0)</f>
        <v>#N/A</v>
      </c>
      <c r="H88" s="37" t="str">
        <f>Riferimenti!L82</f>
        <v/>
      </c>
      <c r="I88" s="37" t="str">
        <f>Riferimenti!M82</f>
        <v/>
      </c>
      <c r="J88" s="37" t="str">
        <f>Riferimenti!N82</f>
        <v/>
      </c>
      <c r="K88" s="37" t="str">
        <f>Riferimenti!O82</f>
        <v/>
      </c>
      <c r="L88" s="37" t="str">
        <f>Riferimenti!P82</f>
        <v/>
      </c>
      <c r="M88" s="37" t="str">
        <f>Riferimenti!Q82</f>
        <v/>
      </c>
      <c r="N88" s="37" t="str">
        <f>Riferimenti!R82</f>
        <v/>
      </c>
      <c r="O88" s="37" t="str">
        <f>Riferimenti!S82</f>
        <v/>
      </c>
      <c r="P88" s="37" t="str">
        <f>Riferimenti!T82</f>
        <v/>
      </c>
      <c r="Q88" s="37" t="str">
        <f>Riferimenti!U82</f>
        <v/>
      </c>
      <c r="U88" s="2" t="b">
        <f t="shared" si="1"/>
        <v>1</v>
      </c>
    </row>
    <row r="89" spans="2:21" ht="37.5" hidden="1" customHeight="1" x14ac:dyDescent="0.2">
      <c r="B89" s="31" t="s">
        <v>683</v>
      </c>
      <c r="C89" s="32" t="str">
        <f ca="1">Riferimenti!G83</f>
        <v>Documenti di indirizzo (linee guida, documenti metodologici, etc.)</v>
      </c>
      <c r="D89" s="32" t="str">
        <f>Riferimenti!H83</f>
        <v/>
      </c>
      <c r="E89" s="33" t="e">
        <f>VLOOKUP(Riferimenti!I83,Riferimenti!$A$2:$B$6,2,0)</f>
        <v>#N/A</v>
      </c>
      <c r="F89" s="32" t="str">
        <f>Riferimenti!J83</f>
        <v/>
      </c>
      <c r="G89" s="33" t="str">
        <f ca="1">VLOOKUP(Riferimenti!K83,Riferimenti!$A$20:$B$23,2,0)</f>
        <v>MS</v>
      </c>
      <c r="H89" s="37" t="str">
        <f>Riferimenti!L83</f>
        <v/>
      </c>
      <c r="I89" s="37" t="str">
        <f>Riferimenti!M83</f>
        <v/>
      </c>
      <c r="J89" s="37" t="str">
        <f>Riferimenti!N83</f>
        <v/>
      </c>
      <c r="K89" s="37" t="str">
        <f>Riferimenti!O83</f>
        <v/>
      </c>
      <c r="L89" s="37" t="str">
        <f>Riferimenti!P83</f>
        <v/>
      </c>
      <c r="M89" s="37" t="str">
        <f>Riferimenti!Q83</f>
        <v/>
      </c>
      <c r="N89" s="37" t="str">
        <f>Riferimenti!R83</f>
        <v/>
      </c>
      <c r="O89" s="37" t="str">
        <f>Riferimenti!S83</f>
        <v/>
      </c>
      <c r="P89" s="37" t="str">
        <f>Riferimenti!T83</f>
        <v/>
      </c>
      <c r="Q89" s="37" t="str">
        <f>Riferimenti!U83</f>
        <v/>
      </c>
      <c r="U89" s="2" t="b">
        <f t="shared" si="1"/>
        <v>1</v>
      </c>
    </row>
    <row r="90" spans="2:21" ht="37.5" hidden="1" customHeight="1" x14ac:dyDescent="0.2">
      <c r="B90" s="31" t="s">
        <v>684</v>
      </c>
      <c r="C90" s="32" t="str">
        <f ca="1">Riferimenti!G84</f>
        <v/>
      </c>
      <c r="D90" s="32" t="str">
        <f>Riferimenti!H84</f>
        <v/>
      </c>
      <c r="E90" s="33" t="e">
        <f>VLOOKUP(Riferimenti!I84,Riferimenti!$A$2:$B$6,2,0)</f>
        <v>#N/A</v>
      </c>
      <c r="F90" s="32" t="str">
        <f>Riferimenti!J84</f>
        <v/>
      </c>
      <c r="G90" s="33" t="e">
        <f ca="1">VLOOKUP(Riferimenti!K84,Riferimenti!$A$20:$B$23,2,0)</f>
        <v>#N/A</v>
      </c>
      <c r="H90" s="37" t="str">
        <f>Riferimenti!L84</f>
        <v/>
      </c>
      <c r="I90" s="37" t="str">
        <f>Riferimenti!M84</f>
        <v/>
      </c>
      <c r="J90" s="37" t="str">
        <f>Riferimenti!N84</f>
        <v/>
      </c>
      <c r="K90" s="37" t="str">
        <f>Riferimenti!O84</f>
        <v/>
      </c>
      <c r="L90" s="37" t="str">
        <f>Riferimenti!P84</f>
        <v/>
      </c>
      <c r="M90" s="37" t="str">
        <f>Riferimenti!Q84</f>
        <v/>
      </c>
      <c r="N90" s="37" t="str">
        <f>Riferimenti!R84</f>
        <v/>
      </c>
      <c r="O90" s="37" t="str">
        <f>Riferimenti!S84</f>
        <v/>
      </c>
      <c r="P90" s="37" t="str">
        <f>Riferimenti!T84</f>
        <v/>
      </c>
      <c r="Q90" s="37" t="str">
        <f>Riferimenti!U84</f>
        <v/>
      </c>
      <c r="U90" s="2" t="b">
        <f t="shared" si="1"/>
        <v>1</v>
      </c>
    </row>
    <row r="91" spans="2:21" ht="37.5" hidden="1" customHeight="1" x14ac:dyDescent="0.2">
      <c r="B91" s="31" t="s">
        <v>685</v>
      </c>
      <c r="C91" s="32" t="str">
        <f ca="1">Riferimenti!G85</f>
        <v/>
      </c>
      <c r="D91" s="32" t="str">
        <f>Riferimenti!H85</f>
        <v/>
      </c>
      <c r="E91" s="33" t="e">
        <f>VLOOKUP(Riferimenti!I85,Riferimenti!$A$2:$B$6,2,0)</f>
        <v>#N/A</v>
      </c>
      <c r="F91" s="32" t="str">
        <f>Riferimenti!J85</f>
        <v/>
      </c>
      <c r="G91" s="33" t="e">
        <f ca="1">VLOOKUP(Riferimenti!K85,Riferimenti!$A$20:$B$23,2,0)</f>
        <v>#N/A</v>
      </c>
      <c r="H91" s="37" t="str">
        <f>Riferimenti!L85</f>
        <v/>
      </c>
      <c r="I91" s="37" t="str">
        <f>Riferimenti!M85</f>
        <v/>
      </c>
      <c r="J91" s="37" t="str">
        <f>Riferimenti!N85</f>
        <v/>
      </c>
      <c r="K91" s="37" t="str">
        <f>Riferimenti!O85</f>
        <v/>
      </c>
      <c r="L91" s="37" t="str">
        <f>Riferimenti!P85</f>
        <v/>
      </c>
      <c r="M91" s="37" t="str">
        <f>Riferimenti!Q85</f>
        <v/>
      </c>
      <c r="N91" s="37" t="str">
        <f>Riferimenti!R85</f>
        <v/>
      </c>
      <c r="O91" s="37" t="str">
        <f>Riferimenti!S85</f>
        <v/>
      </c>
      <c r="P91" s="37" t="str">
        <f>Riferimenti!T85</f>
        <v/>
      </c>
      <c r="Q91" s="37" t="str">
        <f>Riferimenti!U85</f>
        <v/>
      </c>
      <c r="U91" s="2" t="b">
        <f t="shared" si="1"/>
        <v>1</v>
      </c>
    </row>
    <row r="92" spans="2:21" ht="37.5" customHeight="1" x14ac:dyDescent="0.2">
      <c r="B92" s="31" t="s">
        <v>686</v>
      </c>
      <c r="C92" s="32" t="str">
        <f ca="1">Riferimenti!G86</f>
        <v>Eventi di capacity building (laboratori, workshop, etc.)</v>
      </c>
      <c r="D92" s="32" t="str">
        <f>Riferimenti!H86</f>
        <v>n° incontri di presentazione strumenti evoluti di intelligenza sul dato</v>
      </c>
      <c r="E92" s="33" t="str">
        <f>VLOOKUP(Riferimenti!I86,Riferimenti!$A$2:$B$6,2,0)</f>
        <v>num</v>
      </c>
      <c r="F92" s="32" t="str">
        <f>Riferimenti!J86</f>
        <v>Sistema di Monitoraggio PON</v>
      </c>
      <c r="G92" s="33" t="str">
        <f ca="1">VLOOKUP(Riferimenti!K86,Riferimenti!$A$20:$B$23,2,0)</f>
        <v>AS</v>
      </c>
      <c r="H92" s="37">
        <f>Riferimenti!L86</f>
        <v>0</v>
      </c>
      <c r="I92" s="37">
        <f>Riferimenti!M86</f>
        <v>0</v>
      </c>
      <c r="J92" s="37">
        <f>Riferimenti!N86</f>
        <v>0</v>
      </c>
      <c r="K92" s="37">
        <f>Riferimenti!O86</f>
        <v>0</v>
      </c>
      <c r="L92" s="37">
        <f>Riferimenti!P86</f>
        <v>0</v>
      </c>
      <c r="M92" s="37">
        <f>Riferimenti!Q86</f>
        <v>3</v>
      </c>
      <c r="N92" s="37">
        <f>Riferimenti!R86</f>
        <v>6</v>
      </c>
      <c r="O92" s="37">
        <f>Riferimenti!S86</f>
        <v>9</v>
      </c>
      <c r="P92" s="37">
        <f>Riferimenti!T86</f>
        <v>11</v>
      </c>
      <c r="Q92" s="37">
        <f>Riferimenti!U86</f>
        <v>12</v>
      </c>
      <c r="U92" s="2" t="b">
        <f t="shared" si="1"/>
        <v>0</v>
      </c>
    </row>
    <row r="93" spans="2:21" ht="37.5" hidden="1" customHeight="1" x14ac:dyDescent="0.2">
      <c r="B93" s="31" t="s">
        <v>687</v>
      </c>
      <c r="C93" s="32" t="str">
        <f ca="1">Riferimenti!G87</f>
        <v/>
      </c>
      <c r="D93" s="32" t="str">
        <f>Riferimenti!H87</f>
        <v/>
      </c>
      <c r="E93" s="33" t="e">
        <f>VLOOKUP(Riferimenti!I87,Riferimenti!$A$2:$B$6,2,0)</f>
        <v>#N/A</v>
      </c>
      <c r="F93" s="32" t="str">
        <f>Riferimenti!J87</f>
        <v/>
      </c>
      <c r="G93" s="33" t="e">
        <f ca="1">VLOOKUP(Riferimenti!K87,Riferimenti!$A$20:$B$23,2,0)</f>
        <v>#N/A</v>
      </c>
      <c r="H93" s="37" t="str">
        <f>Riferimenti!L87</f>
        <v/>
      </c>
      <c r="I93" s="37" t="str">
        <f>Riferimenti!M87</f>
        <v/>
      </c>
      <c r="J93" s="37" t="str">
        <f>Riferimenti!N87</f>
        <v/>
      </c>
      <c r="K93" s="37" t="str">
        <f>Riferimenti!O87</f>
        <v/>
      </c>
      <c r="L93" s="37" t="str">
        <f>Riferimenti!P87</f>
        <v/>
      </c>
      <c r="M93" s="37" t="str">
        <f>Riferimenti!Q87</f>
        <v/>
      </c>
      <c r="N93" s="37" t="str">
        <f>Riferimenti!R87</f>
        <v/>
      </c>
      <c r="O93" s="37" t="str">
        <f>Riferimenti!S87</f>
        <v/>
      </c>
      <c r="P93" s="37" t="str">
        <f>Riferimenti!T87</f>
        <v/>
      </c>
      <c r="Q93" s="37" t="str">
        <f>Riferimenti!U87</f>
        <v/>
      </c>
      <c r="U93" s="2" t="b">
        <f t="shared" si="1"/>
        <v>1</v>
      </c>
    </row>
    <row r="94" spans="2:21" ht="37.5" hidden="1" customHeight="1" x14ac:dyDescent="0.2">
      <c r="B94" s="31" t="s">
        <v>688</v>
      </c>
      <c r="C94" s="32" t="str">
        <f ca="1">Riferimenti!G88</f>
        <v/>
      </c>
      <c r="D94" s="32" t="str">
        <f>Riferimenti!H88</f>
        <v/>
      </c>
      <c r="E94" s="33" t="e">
        <f>VLOOKUP(Riferimenti!I88,Riferimenti!$A$2:$B$6,2,0)</f>
        <v>#N/A</v>
      </c>
      <c r="F94" s="32" t="str">
        <f>Riferimenti!J88</f>
        <v/>
      </c>
      <c r="G94" s="33" t="e">
        <f ca="1">VLOOKUP(Riferimenti!K88,Riferimenti!$A$20:$B$23,2,0)</f>
        <v>#N/A</v>
      </c>
      <c r="H94" s="37" t="str">
        <f>Riferimenti!L88</f>
        <v/>
      </c>
      <c r="I94" s="37" t="str">
        <f>Riferimenti!M88</f>
        <v/>
      </c>
      <c r="J94" s="37" t="str">
        <f>Riferimenti!N88</f>
        <v/>
      </c>
      <c r="K94" s="37" t="str">
        <f>Riferimenti!O88</f>
        <v/>
      </c>
      <c r="L94" s="37" t="str">
        <f>Riferimenti!P88</f>
        <v/>
      </c>
      <c r="M94" s="37" t="str">
        <f>Riferimenti!Q88</f>
        <v/>
      </c>
      <c r="N94" s="37" t="str">
        <f>Riferimenti!R88</f>
        <v/>
      </c>
      <c r="O94" s="37" t="str">
        <f>Riferimenti!S88</f>
        <v/>
      </c>
      <c r="P94" s="37" t="str">
        <f>Riferimenti!T88</f>
        <v/>
      </c>
      <c r="Q94" s="37" t="str">
        <f>Riferimenti!U88</f>
        <v/>
      </c>
      <c r="U94" s="2" t="b">
        <f t="shared" si="1"/>
        <v>1</v>
      </c>
    </row>
    <row r="95" spans="2:21" ht="37.5" hidden="1" customHeight="1" x14ac:dyDescent="0.2">
      <c r="B95" s="31" t="s">
        <v>689</v>
      </c>
      <c r="C95" s="32" t="str">
        <f ca="1">Riferimenti!G89</f>
        <v>Eventi di capacity building (laboratori, workshop, etc.)</v>
      </c>
      <c r="D95" s="32" t="str">
        <f>Riferimenti!H89</f>
        <v/>
      </c>
      <c r="E95" s="33" t="e">
        <f>VLOOKUP(Riferimenti!I89,Riferimenti!$A$2:$B$6,2,0)</f>
        <v>#N/A</v>
      </c>
      <c r="F95" s="32" t="str">
        <f>Riferimenti!J89</f>
        <v/>
      </c>
      <c r="G95" s="33" t="str">
        <f ca="1">VLOOKUP(Riferimenti!K89,Riferimenti!$A$20:$B$23,2,0)</f>
        <v>PS</v>
      </c>
      <c r="H95" s="37" t="str">
        <f>Riferimenti!L89</f>
        <v/>
      </c>
      <c r="I95" s="37" t="str">
        <f>Riferimenti!M89</f>
        <v/>
      </c>
      <c r="J95" s="37" t="str">
        <f>Riferimenti!N89</f>
        <v/>
      </c>
      <c r="K95" s="37" t="str">
        <f>Riferimenti!O89</f>
        <v/>
      </c>
      <c r="L95" s="37" t="str">
        <f>Riferimenti!P89</f>
        <v/>
      </c>
      <c r="M95" s="37" t="str">
        <f>Riferimenti!Q89</f>
        <v/>
      </c>
      <c r="N95" s="37" t="str">
        <f>Riferimenti!R89</f>
        <v/>
      </c>
      <c r="O95" s="37" t="str">
        <f>Riferimenti!S89</f>
        <v/>
      </c>
      <c r="P95" s="37" t="str">
        <f>Riferimenti!T89</f>
        <v/>
      </c>
      <c r="Q95" s="37" t="str">
        <f>Riferimenti!U89</f>
        <v/>
      </c>
      <c r="U95" s="2" t="b">
        <f t="shared" si="1"/>
        <v>1</v>
      </c>
    </row>
    <row r="96" spans="2:21" ht="37.5" hidden="1" customHeight="1" x14ac:dyDescent="0.2">
      <c r="B96" s="31" t="s">
        <v>690</v>
      </c>
      <c r="C96" s="32" t="str">
        <f ca="1">Riferimenti!G90</f>
        <v/>
      </c>
      <c r="D96" s="32" t="str">
        <f>Riferimenti!H90</f>
        <v/>
      </c>
      <c r="E96" s="33" t="e">
        <f>VLOOKUP(Riferimenti!I90,Riferimenti!$A$2:$B$6,2,0)</f>
        <v>#N/A</v>
      </c>
      <c r="F96" s="32" t="str">
        <f>Riferimenti!J90</f>
        <v/>
      </c>
      <c r="G96" s="33" t="e">
        <f ca="1">VLOOKUP(Riferimenti!K90,Riferimenti!$A$20:$B$23,2,0)</f>
        <v>#N/A</v>
      </c>
      <c r="H96" s="37" t="str">
        <f>Riferimenti!L90</f>
        <v/>
      </c>
      <c r="I96" s="37" t="str">
        <f>Riferimenti!M90</f>
        <v/>
      </c>
      <c r="J96" s="37" t="str">
        <f>Riferimenti!N90</f>
        <v/>
      </c>
      <c r="K96" s="37" t="str">
        <f>Riferimenti!O90</f>
        <v/>
      </c>
      <c r="L96" s="37" t="str">
        <f>Riferimenti!P90</f>
        <v/>
      </c>
      <c r="M96" s="37" t="str">
        <f>Riferimenti!Q90</f>
        <v/>
      </c>
      <c r="N96" s="37" t="str">
        <f>Riferimenti!R90</f>
        <v/>
      </c>
      <c r="O96" s="37" t="str">
        <f>Riferimenti!S90</f>
        <v/>
      </c>
      <c r="P96" s="37" t="str">
        <f>Riferimenti!T90</f>
        <v/>
      </c>
      <c r="Q96" s="37" t="str">
        <f>Riferimenti!U90</f>
        <v/>
      </c>
      <c r="U96" s="2" t="b">
        <f t="shared" si="1"/>
        <v>1</v>
      </c>
    </row>
    <row r="97" spans="2:21" ht="37.5" hidden="1" customHeight="1" x14ac:dyDescent="0.2">
      <c r="B97" s="31" t="s">
        <v>691</v>
      </c>
      <c r="C97" s="32" t="str">
        <f ca="1">Riferimenti!G91</f>
        <v/>
      </c>
      <c r="D97" s="32" t="str">
        <f>Riferimenti!H91</f>
        <v/>
      </c>
      <c r="E97" s="33" t="e">
        <f>VLOOKUP(Riferimenti!I91,Riferimenti!$A$2:$B$6,2,0)</f>
        <v>#N/A</v>
      </c>
      <c r="F97" s="32" t="str">
        <f>Riferimenti!J91</f>
        <v/>
      </c>
      <c r="G97" s="33" t="e">
        <f ca="1">VLOOKUP(Riferimenti!K91,Riferimenti!$A$20:$B$23,2,0)</f>
        <v>#N/A</v>
      </c>
      <c r="H97" s="37" t="str">
        <f>Riferimenti!L91</f>
        <v/>
      </c>
      <c r="I97" s="37" t="str">
        <f>Riferimenti!M91</f>
        <v/>
      </c>
      <c r="J97" s="37" t="str">
        <f>Riferimenti!N91</f>
        <v/>
      </c>
      <c r="K97" s="37" t="str">
        <f>Riferimenti!O91</f>
        <v/>
      </c>
      <c r="L97" s="37" t="str">
        <f>Riferimenti!P91</f>
        <v/>
      </c>
      <c r="M97" s="37" t="str">
        <f>Riferimenti!Q91</f>
        <v/>
      </c>
      <c r="N97" s="37" t="str">
        <f>Riferimenti!R91</f>
        <v/>
      </c>
      <c r="O97" s="37" t="str">
        <f>Riferimenti!S91</f>
        <v/>
      </c>
      <c r="P97" s="37" t="str">
        <f>Riferimenti!T91</f>
        <v/>
      </c>
      <c r="Q97" s="37" t="str">
        <f>Riferimenti!U91</f>
        <v/>
      </c>
      <c r="U97" s="2" t="b">
        <f t="shared" si="1"/>
        <v>1</v>
      </c>
    </row>
    <row r="98" spans="2:21" ht="37.5" hidden="1" customHeight="1" x14ac:dyDescent="0.2">
      <c r="B98" s="31" t="s">
        <v>692</v>
      </c>
      <c r="C98" s="32" t="str">
        <f ca="1">Riferimenti!G92</f>
        <v>Eventi di capacity building (laboratori, workshop, etc.)</v>
      </c>
      <c r="D98" s="32" t="str">
        <f>Riferimenti!H92</f>
        <v/>
      </c>
      <c r="E98" s="33" t="e">
        <f>VLOOKUP(Riferimenti!I92,Riferimenti!$A$2:$B$6,2,0)</f>
        <v>#N/A</v>
      </c>
      <c r="F98" s="32" t="str">
        <f>Riferimenti!J92</f>
        <v/>
      </c>
      <c r="G98" s="33" t="str">
        <f ca="1">VLOOKUP(Riferimenti!K92,Riferimenti!$A$20:$B$23,2,0)</f>
        <v>T</v>
      </c>
      <c r="H98" s="37" t="str">
        <f>Riferimenti!L92</f>
        <v/>
      </c>
      <c r="I98" s="37" t="str">
        <f>Riferimenti!M92</f>
        <v/>
      </c>
      <c r="J98" s="37" t="str">
        <f>Riferimenti!N92</f>
        <v/>
      </c>
      <c r="K98" s="37" t="str">
        <f>Riferimenti!O92</f>
        <v/>
      </c>
      <c r="L98" s="37" t="str">
        <f>Riferimenti!P92</f>
        <v/>
      </c>
      <c r="M98" s="37" t="str">
        <f>Riferimenti!Q92</f>
        <v/>
      </c>
      <c r="N98" s="37" t="str">
        <f>Riferimenti!R92</f>
        <v/>
      </c>
      <c r="O98" s="37" t="str">
        <f>Riferimenti!S92</f>
        <v/>
      </c>
      <c r="P98" s="37" t="str">
        <f>Riferimenti!T92</f>
        <v/>
      </c>
      <c r="Q98" s="37" t="str">
        <f>Riferimenti!U92</f>
        <v/>
      </c>
      <c r="U98" s="2" t="b">
        <f t="shared" si="1"/>
        <v>1</v>
      </c>
    </row>
    <row r="99" spans="2:21" ht="37.5" hidden="1" customHeight="1" x14ac:dyDescent="0.2">
      <c r="B99" s="31" t="s">
        <v>693</v>
      </c>
      <c r="C99" s="32" t="str">
        <f ca="1">Riferimenti!G93</f>
        <v/>
      </c>
      <c r="D99" s="32" t="str">
        <f>Riferimenti!H93</f>
        <v/>
      </c>
      <c r="E99" s="33" t="e">
        <f>VLOOKUP(Riferimenti!I93,Riferimenti!$A$2:$B$6,2,0)</f>
        <v>#N/A</v>
      </c>
      <c r="F99" s="32" t="str">
        <f>Riferimenti!J93</f>
        <v/>
      </c>
      <c r="G99" s="33" t="e">
        <f ca="1">VLOOKUP(Riferimenti!K93,Riferimenti!$A$20:$B$23,2,0)</f>
        <v>#N/A</v>
      </c>
      <c r="H99" s="37" t="str">
        <f>Riferimenti!L93</f>
        <v/>
      </c>
      <c r="I99" s="37" t="str">
        <f>Riferimenti!M93</f>
        <v/>
      </c>
      <c r="J99" s="37" t="str">
        <f>Riferimenti!N93</f>
        <v/>
      </c>
      <c r="K99" s="37" t="str">
        <f>Riferimenti!O93</f>
        <v/>
      </c>
      <c r="L99" s="37" t="str">
        <f>Riferimenti!P93</f>
        <v/>
      </c>
      <c r="M99" s="37" t="str">
        <f>Riferimenti!Q93</f>
        <v/>
      </c>
      <c r="N99" s="37" t="str">
        <f>Riferimenti!R93</f>
        <v/>
      </c>
      <c r="O99" s="37" t="str">
        <f>Riferimenti!S93</f>
        <v/>
      </c>
      <c r="P99" s="37" t="str">
        <f>Riferimenti!T93</f>
        <v/>
      </c>
      <c r="Q99" s="37" t="str">
        <f>Riferimenti!U93</f>
        <v/>
      </c>
      <c r="U99" s="2" t="b">
        <f t="shared" si="1"/>
        <v>1</v>
      </c>
    </row>
    <row r="100" spans="2:21" ht="37.5" hidden="1" customHeight="1" x14ac:dyDescent="0.2">
      <c r="B100" s="31" t="s">
        <v>694</v>
      </c>
      <c r="C100" s="32" t="str">
        <f ca="1">Riferimenti!G94</f>
        <v/>
      </c>
      <c r="D100" s="32" t="str">
        <f>Riferimenti!H94</f>
        <v/>
      </c>
      <c r="E100" s="33" t="e">
        <f>VLOOKUP(Riferimenti!I94,Riferimenti!$A$2:$B$6,2,0)</f>
        <v>#N/A</v>
      </c>
      <c r="F100" s="32" t="str">
        <f>Riferimenti!J94</f>
        <v/>
      </c>
      <c r="G100" s="33" t="e">
        <f ca="1">VLOOKUP(Riferimenti!K94,Riferimenti!$A$20:$B$23,2,0)</f>
        <v>#N/A</v>
      </c>
      <c r="H100" s="37" t="str">
        <f>Riferimenti!L94</f>
        <v/>
      </c>
      <c r="I100" s="37" t="str">
        <f>Riferimenti!M94</f>
        <v/>
      </c>
      <c r="J100" s="37" t="str">
        <f>Riferimenti!N94</f>
        <v/>
      </c>
      <c r="K100" s="37" t="str">
        <f>Riferimenti!O94</f>
        <v/>
      </c>
      <c r="L100" s="37" t="str">
        <f>Riferimenti!P94</f>
        <v/>
      </c>
      <c r="M100" s="37" t="str">
        <f>Riferimenti!Q94</f>
        <v/>
      </c>
      <c r="N100" s="37" t="str">
        <f>Riferimenti!R94</f>
        <v/>
      </c>
      <c r="O100" s="37" t="str">
        <f>Riferimenti!S94</f>
        <v/>
      </c>
      <c r="P100" s="37" t="str">
        <f>Riferimenti!T94</f>
        <v/>
      </c>
      <c r="Q100" s="37" t="str">
        <f>Riferimenti!U94</f>
        <v/>
      </c>
      <c r="U100" s="2" t="b">
        <f t="shared" si="1"/>
        <v>1</v>
      </c>
    </row>
    <row r="101" spans="2:21" ht="37.5" hidden="1" customHeight="1" x14ac:dyDescent="0.2">
      <c r="B101" s="31" t="s">
        <v>695</v>
      </c>
      <c r="C101" s="32" t="str">
        <f ca="1">Riferimenti!G95</f>
        <v>Eventi di capacity building (laboratori, workshop, etc.)</v>
      </c>
      <c r="D101" s="32" t="str">
        <f>Riferimenti!H95</f>
        <v/>
      </c>
      <c r="E101" s="33" t="e">
        <f>VLOOKUP(Riferimenti!I95,Riferimenti!$A$2:$B$6,2,0)</f>
        <v>#N/A</v>
      </c>
      <c r="F101" s="32" t="str">
        <f>Riferimenti!J95</f>
        <v/>
      </c>
      <c r="G101" s="33" t="str">
        <f ca="1">VLOOKUP(Riferimenti!K95,Riferimenti!$A$20:$B$23,2,0)</f>
        <v>MS</v>
      </c>
      <c r="H101" s="37" t="str">
        <f>Riferimenti!L95</f>
        <v/>
      </c>
      <c r="I101" s="37" t="str">
        <f>Riferimenti!M95</f>
        <v/>
      </c>
      <c r="J101" s="37" t="str">
        <f>Riferimenti!N95</f>
        <v/>
      </c>
      <c r="K101" s="37" t="str">
        <f>Riferimenti!O95</f>
        <v/>
      </c>
      <c r="L101" s="37" t="str">
        <f>Riferimenti!P95</f>
        <v/>
      </c>
      <c r="M101" s="37" t="str">
        <f>Riferimenti!Q95</f>
        <v/>
      </c>
      <c r="N101" s="37" t="str">
        <f>Riferimenti!R95</f>
        <v/>
      </c>
      <c r="O101" s="37" t="str">
        <f>Riferimenti!S95</f>
        <v/>
      </c>
      <c r="P101" s="37" t="str">
        <f>Riferimenti!T95</f>
        <v/>
      </c>
      <c r="Q101" s="37" t="str">
        <f>Riferimenti!U95</f>
        <v/>
      </c>
      <c r="U101" s="2" t="b">
        <f t="shared" si="1"/>
        <v>1</v>
      </c>
    </row>
    <row r="102" spans="2:21" ht="37.5" hidden="1" customHeight="1" x14ac:dyDescent="0.2">
      <c r="B102" s="31" t="s">
        <v>696</v>
      </c>
      <c r="C102" s="32" t="str">
        <f ca="1">Riferimenti!G96</f>
        <v/>
      </c>
      <c r="D102" s="32" t="str">
        <f>Riferimenti!H96</f>
        <v/>
      </c>
      <c r="E102" s="33" t="e">
        <f>VLOOKUP(Riferimenti!I96,Riferimenti!$A$2:$B$6,2,0)</f>
        <v>#N/A</v>
      </c>
      <c r="F102" s="32" t="str">
        <f>Riferimenti!J96</f>
        <v/>
      </c>
      <c r="G102" s="33" t="e">
        <f ca="1">VLOOKUP(Riferimenti!K96,Riferimenti!$A$20:$B$23,2,0)</f>
        <v>#N/A</v>
      </c>
      <c r="H102" s="37" t="str">
        <f>Riferimenti!L96</f>
        <v/>
      </c>
      <c r="I102" s="37" t="str">
        <f>Riferimenti!M96</f>
        <v/>
      </c>
      <c r="J102" s="37" t="str">
        <f>Riferimenti!N96</f>
        <v/>
      </c>
      <c r="K102" s="37" t="str">
        <f>Riferimenti!O96</f>
        <v/>
      </c>
      <c r="L102" s="37" t="str">
        <f>Riferimenti!P96</f>
        <v/>
      </c>
      <c r="M102" s="37" t="str">
        <f>Riferimenti!Q96</f>
        <v/>
      </c>
      <c r="N102" s="37" t="str">
        <f>Riferimenti!R96</f>
        <v/>
      </c>
      <c r="O102" s="37" t="str">
        <f>Riferimenti!S96</f>
        <v/>
      </c>
      <c r="P102" s="37" t="str">
        <f>Riferimenti!T96</f>
        <v/>
      </c>
      <c r="Q102" s="37" t="str">
        <f>Riferimenti!U96</f>
        <v/>
      </c>
      <c r="U102" s="2" t="b">
        <f t="shared" si="1"/>
        <v>1</v>
      </c>
    </row>
    <row r="103" spans="2:21" ht="37.5" hidden="1" customHeight="1" x14ac:dyDescent="0.2">
      <c r="B103" s="31" t="s">
        <v>697</v>
      </c>
      <c r="C103" s="32" t="str">
        <f ca="1">Riferimenti!G97</f>
        <v/>
      </c>
      <c r="D103" s="32" t="str">
        <f>Riferimenti!H97</f>
        <v/>
      </c>
      <c r="E103" s="33" t="e">
        <f>VLOOKUP(Riferimenti!I97,Riferimenti!$A$2:$B$6,2,0)</f>
        <v>#N/A</v>
      </c>
      <c r="F103" s="32" t="str">
        <f>Riferimenti!J97</f>
        <v/>
      </c>
      <c r="G103" s="33" t="e">
        <f ca="1">VLOOKUP(Riferimenti!K97,Riferimenti!$A$20:$B$23,2,0)</f>
        <v>#N/A</v>
      </c>
      <c r="H103" s="37" t="str">
        <f>Riferimenti!L97</f>
        <v/>
      </c>
      <c r="I103" s="37" t="str">
        <f>Riferimenti!M97</f>
        <v/>
      </c>
      <c r="J103" s="37" t="str">
        <f>Riferimenti!N97</f>
        <v/>
      </c>
      <c r="K103" s="37" t="str">
        <f>Riferimenti!O97</f>
        <v/>
      </c>
      <c r="L103" s="37" t="str">
        <f>Riferimenti!P97</f>
        <v/>
      </c>
      <c r="M103" s="37" t="str">
        <f>Riferimenti!Q97</f>
        <v/>
      </c>
      <c r="N103" s="37" t="str">
        <f>Riferimenti!R97</f>
        <v/>
      </c>
      <c r="O103" s="37" t="str">
        <f>Riferimenti!S97</f>
        <v/>
      </c>
      <c r="P103" s="37" t="str">
        <f>Riferimenti!T97</f>
        <v/>
      </c>
      <c r="Q103" s="37" t="str">
        <f>Riferimenti!U97</f>
        <v/>
      </c>
      <c r="U103" s="2" t="b">
        <f t="shared" si="1"/>
        <v>1</v>
      </c>
    </row>
    <row r="104" spans="2:21" ht="37.5" customHeight="1" x14ac:dyDescent="0.2">
      <c r="B104" s="31" t="s">
        <v>698</v>
      </c>
      <c r="C104" s="32" t="str">
        <f ca="1">Riferimenti!G98</f>
        <v>Documenti di indirizzo (linee guida, documenti metodologici, etc.)</v>
      </c>
      <c r="D104" s="32" t="str">
        <f>Riferimenti!H98</f>
        <v>Modello di servizio pubblicato sul portale</v>
      </c>
      <c r="E104" s="33" t="str">
        <f>VLOOKUP(Riferimenti!I98,Riferimenti!$A$2:$B$6,2,0)</f>
        <v>si/no</v>
      </c>
      <c r="F104" s="32" t="str">
        <f>Riferimenti!J98</f>
        <v>Sito istituzionale NoiPA</v>
      </c>
      <c r="G104" s="33" t="str">
        <f ca="1">VLOOKUP(Riferimenti!K98,Riferimenti!$A$20:$B$23,2,0)</f>
        <v>AS</v>
      </c>
      <c r="H104" s="37" t="str">
        <f>Riferimenti!L98</f>
        <v>NO</v>
      </c>
      <c r="I104" s="37" t="str">
        <f>Riferimenti!M98</f>
        <v>NO</v>
      </c>
      <c r="J104" s="37" t="str">
        <f>Riferimenti!N98</f>
        <v>NO</v>
      </c>
      <c r="K104" s="37" t="str">
        <f>Riferimenti!O98</f>
        <v>NO</v>
      </c>
      <c r="L104" s="37" t="s">
        <v>28</v>
      </c>
      <c r="M104" s="37" t="str">
        <f>Riferimenti!Q98</f>
        <v>SI</v>
      </c>
      <c r="N104" s="37" t="str">
        <f>Riferimenti!R98</f>
        <v>SI</v>
      </c>
      <c r="O104" s="37" t="str">
        <f>Riferimenti!S98</f>
        <v>SI</v>
      </c>
      <c r="P104" s="37" t="str">
        <f>Riferimenti!T98</f>
        <v>SI</v>
      </c>
      <c r="Q104" s="37" t="str">
        <f>Riferimenti!U98</f>
        <v>SI</v>
      </c>
      <c r="U104" s="2" t="b">
        <f t="shared" si="1"/>
        <v>0</v>
      </c>
    </row>
    <row r="105" spans="2:21" ht="37.5" hidden="1" customHeight="1" x14ac:dyDescent="0.2">
      <c r="B105" s="31" t="s">
        <v>699</v>
      </c>
      <c r="C105" s="32" t="str">
        <f ca="1">Riferimenti!G99</f>
        <v/>
      </c>
      <c r="D105" s="32" t="str">
        <f>Riferimenti!H99</f>
        <v/>
      </c>
      <c r="E105" s="33" t="e">
        <f>VLOOKUP(Riferimenti!I99,Riferimenti!$A$2:$B$6,2,0)</f>
        <v>#N/A</v>
      </c>
      <c r="F105" s="32" t="str">
        <f>Riferimenti!J99</f>
        <v/>
      </c>
      <c r="G105" s="33" t="e">
        <f ca="1">VLOOKUP(Riferimenti!K99,Riferimenti!$A$20:$B$23,2,0)</f>
        <v>#N/A</v>
      </c>
      <c r="H105" s="37" t="str">
        <f>Riferimenti!L99</f>
        <v/>
      </c>
      <c r="I105" s="37" t="str">
        <f>Riferimenti!M99</f>
        <v/>
      </c>
      <c r="J105" s="37" t="str">
        <f>Riferimenti!N99</f>
        <v/>
      </c>
      <c r="K105" s="37" t="str">
        <f>Riferimenti!O99</f>
        <v/>
      </c>
      <c r="L105" s="37" t="str">
        <f>Riferimenti!P99</f>
        <v/>
      </c>
      <c r="M105" s="37" t="str">
        <f>Riferimenti!Q99</f>
        <v/>
      </c>
      <c r="N105" s="37" t="str">
        <f>Riferimenti!R99</f>
        <v/>
      </c>
      <c r="O105" s="37" t="str">
        <f>Riferimenti!S99</f>
        <v/>
      </c>
      <c r="P105" s="37" t="str">
        <f>Riferimenti!T99</f>
        <v/>
      </c>
      <c r="Q105" s="37" t="str">
        <f>Riferimenti!U99</f>
        <v/>
      </c>
      <c r="U105" s="2" t="b">
        <f t="shared" si="1"/>
        <v>1</v>
      </c>
    </row>
    <row r="106" spans="2:21" ht="37.5" hidden="1" customHeight="1" x14ac:dyDescent="0.2">
      <c r="B106" s="31" t="s">
        <v>700</v>
      </c>
      <c r="C106" s="32" t="str">
        <f ca="1">Riferimenti!G100</f>
        <v/>
      </c>
      <c r="D106" s="32" t="str">
        <f>Riferimenti!H100</f>
        <v/>
      </c>
      <c r="E106" s="33" t="e">
        <f>VLOOKUP(Riferimenti!I100,Riferimenti!$A$2:$B$6,2,0)</f>
        <v>#N/A</v>
      </c>
      <c r="F106" s="32" t="str">
        <f>Riferimenti!J100</f>
        <v/>
      </c>
      <c r="G106" s="33" t="e">
        <f ca="1">VLOOKUP(Riferimenti!K100,Riferimenti!$A$20:$B$23,2,0)</f>
        <v>#N/A</v>
      </c>
      <c r="H106" s="37" t="str">
        <f>Riferimenti!L100</f>
        <v/>
      </c>
      <c r="I106" s="37" t="str">
        <f>Riferimenti!M100</f>
        <v/>
      </c>
      <c r="J106" s="37" t="str">
        <f>Riferimenti!N100</f>
        <v/>
      </c>
      <c r="K106" s="37" t="str">
        <f>Riferimenti!O100</f>
        <v/>
      </c>
      <c r="L106" s="37" t="str">
        <f>Riferimenti!P100</f>
        <v/>
      </c>
      <c r="M106" s="37" t="str">
        <f>Riferimenti!Q100</f>
        <v/>
      </c>
      <c r="N106" s="37" t="str">
        <f>Riferimenti!R100</f>
        <v/>
      </c>
      <c r="O106" s="37" t="str">
        <f>Riferimenti!S100</f>
        <v/>
      </c>
      <c r="P106" s="37" t="str">
        <f>Riferimenti!T100</f>
        <v/>
      </c>
      <c r="Q106" s="37" t="str">
        <f>Riferimenti!U100</f>
        <v/>
      </c>
      <c r="U106" s="2" t="b">
        <f t="shared" si="1"/>
        <v>1</v>
      </c>
    </row>
    <row r="107" spans="2:21" ht="37.5" hidden="1" customHeight="1" x14ac:dyDescent="0.2">
      <c r="B107" s="31" t="s">
        <v>701</v>
      </c>
      <c r="C107" s="32" t="str">
        <f ca="1">Riferimenti!G101</f>
        <v>Documenti di indirizzo (linee guida, documenti metodologici, etc.)</v>
      </c>
      <c r="D107" s="32" t="str">
        <f>Riferimenti!H101</f>
        <v/>
      </c>
      <c r="E107" s="33" t="e">
        <f>VLOOKUP(Riferimenti!I101,Riferimenti!$A$2:$B$6,2,0)</f>
        <v>#N/A</v>
      </c>
      <c r="F107" s="32" t="str">
        <f>Riferimenti!J101</f>
        <v/>
      </c>
      <c r="G107" s="33" t="str">
        <f ca="1">VLOOKUP(Riferimenti!K101,Riferimenti!$A$20:$B$23,2,0)</f>
        <v>PS</v>
      </c>
      <c r="H107" s="37" t="str">
        <f>Riferimenti!L101</f>
        <v/>
      </c>
      <c r="I107" s="37" t="str">
        <f>Riferimenti!M101</f>
        <v/>
      </c>
      <c r="J107" s="37" t="str">
        <f>Riferimenti!N101</f>
        <v/>
      </c>
      <c r="K107" s="37" t="str">
        <f>Riferimenti!O101</f>
        <v/>
      </c>
      <c r="L107" s="37" t="str">
        <f>Riferimenti!P101</f>
        <v/>
      </c>
      <c r="M107" s="37" t="str">
        <f>Riferimenti!Q101</f>
        <v/>
      </c>
      <c r="N107" s="37" t="str">
        <f>Riferimenti!R101</f>
        <v/>
      </c>
      <c r="O107" s="37" t="str">
        <f>Riferimenti!S101</f>
        <v/>
      </c>
      <c r="P107" s="37" t="str">
        <f>Riferimenti!T101</f>
        <v/>
      </c>
      <c r="Q107" s="37" t="str">
        <f>Riferimenti!U101</f>
        <v/>
      </c>
      <c r="U107" s="2" t="b">
        <f t="shared" si="1"/>
        <v>1</v>
      </c>
    </row>
    <row r="108" spans="2:21" ht="37.5" hidden="1" customHeight="1" x14ac:dyDescent="0.2">
      <c r="B108" s="31" t="s">
        <v>702</v>
      </c>
      <c r="C108" s="32" t="str">
        <f ca="1">Riferimenti!G102</f>
        <v/>
      </c>
      <c r="D108" s="32" t="str">
        <f>Riferimenti!H102</f>
        <v/>
      </c>
      <c r="E108" s="33" t="e">
        <f>VLOOKUP(Riferimenti!I102,Riferimenti!$A$2:$B$6,2,0)</f>
        <v>#N/A</v>
      </c>
      <c r="F108" s="32" t="str">
        <f>Riferimenti!J102</f>
        <v/>
      </c>
      <c r="G108" s="33" t="e">
        <f ca="1">VLOOKUP(Riferimenti!K102,Riferimenti!$A$20:$B$23,2,0)</f>
        <v>#N/A</v>
      </c>
      <c r="H108" s="37" t="str">
        <f>Riferimenti!L102</f>
        <v/>
      </c>
      <c r="I108" s="37" t="str">
        <f>Riferimenti!M102</f>
        <v/>
      </c>
      <c r="J108" s="37" t="str">
        <f>Riferimenti!N102</f>
        <v/>
      </c>
      <c r="K108" s="37" t="str">
        <f>Riferimenti!O102</f>
        <v/>
      </c>
      <c r="L108" s="37" t="str">
        <f>Riferimenti!P102</f>
        <v/>
      </c>
      <c r="M108" s="37" t="str">
        <f>Riferimenti!Q102</f>
        <v/>
      </c>
      <c r="N108" s="37" t="str">
        <f>Riferimenti!R102</f>
        <v/>
      </c>
      <c r="O108" s="37" t="str">
        <f>Riferimenti!S102</f>
        <v/>
      </c>
      <c r="P108" s="37" t="str">
        <f>Riferimenti!T102</f>
        <v/>
      </c>
      <c r="Q108" s="37" t="str">
        <f>Riferimenti!U102</f>
        <v/>
      </c>
      <c r="U108" s="2" t="b">
        <f t="shared" si="1"/>
        <v>1</v>
      </c>
    </row>
    <row r="109" spans="2:21" ht="37.5" hidden="1" customHeight="1" x14ac:dyDescent="0.2">
      <c r="B109" s="31" t="s">
        <v>703</v>
      </c>
      <c r="C109" s="32" t="str">
        <f ca="1">Riferimenti!G103</f>
        <v/>
      </c>
      <c r="D109" s="32" t="str">
        <f>Riferimenti!H103</f>
        <v/>
      </c>
      <c r="E109" s="33" t="e">
        <f>VLOOKUP(Riferimenti!I103,Riferimenti!$A$2:$B$6,2,0)</f>
        <v>#N/A</v>
      </c>
      <c r="F109" s="32" t="str">
        <f>Riferimenti!J103</f>
        <v/>
      </c>
      <c r="G109" s="33" t="e">
        <f ca="1">VLOOKUP(Riferimenti!K103,Riferimenti!$A$20:$B$23,2,0)</f>
        <v>#N/A</v>
      </c>
      <c r="H109" s="37" t="str">
        <f>Riferimenti!L103</f>
        <v/>
      </c>
      <c r="I109" s="37" t="str">
        <f>Riferimenti!M103</f>
        <v/>
      </c>
      <c r="J109" s="37" t="str">
        <f>Riferimenti!N103</f>
        <v/>
      </c>
      <c r="K109" s="37" t="str">
        <f>Riferimenti!O103</f>
        <v/>
      </c>
      <c r="L109" s="37" t="str">
        <f>Riferimenti!P103</f>
        <v/>
      </c>
      <c r="M109" s="37" t="str">
        <f>Riferimenti!Q103</f>
        <v/>
      </c>
      <c r="N109" s="37" t="str">
        <f>Riferimenti!R103</f>
        <v/>
      </c>
      <c r="O109" s="37" t="str">
        <f>Riferimenti!S103</f>
        <v/>
      </c>
      <c r="P109" s="37" t="str">
        <f>Riferimenti!T103</f>
        <v/>
      </c>
      <c r="Q109" s="37" t="str">
        <f>Riferimenti!U103</f>
        <v/>
      </c>
      <c r="U109" s="2" t="b">
        <f t="shared" si="1"/>
        <v>1</v>
      </c>
    </row>
    <row r="110" spans="2:21" ht="37.5" hidden="1" customHeight="1" x14ac:dyDescent="0.2">
      <c r="B110" s="31" t="s">
        <v>704</v>
      </c>
      <c r="C110" s="32" t="str">
        <f ca="1">Riferimenti!G104</f>
        <v>Documenti di indirizzo (linee guida, documenti metodologici, etc.)</v>
      </c>
      <c r="D110" s="32" t="str">
        <f>Riferimenti!H104</f>
        <v/>
      </c>
      <c r="E110" s="33" t="e">
        <f>VLOOKUP(Riferimenti!I104,Riferimenti!$A$2:$B$6,2,0)</f>
        <v>#N/A</v>
      </c>
      <c r="F110" s="32" t="str">
        <f>Riferimenti!J104</f>
        <v/>
      </c>
      <c r="G110" s="33" t="str">
        <f ca="1">VLOOKUP(Riferimenti!K104,Riferimenti!$A$20:$B$23,2,0)</f>
        <v>T</v>
      </c>
      <c r="H110" s="37" t="str">
        <f>Riferimenti!L104</f>
        <v/>
      </c>
      <c r="I110" s="37" t="str">
        <f>Riferimenti!M104</f>
        <v/>
      </c>
      <c r="J110" s="37" t="str">
        <f>Riferimenti!N104</f>
        <v/>
      </c>
      <c r="K110" s="37" t="str">
        <f>Riferimenti!O104</f>
        <v/>
      </c>
      <c r="L110" s="37" t="str">
        <f>Riferimenti!P104</f>
        <v/>
      </c>
      <c r="M110" s="37" t="str">
        <f>Riferimenti!Q104</f>
        <v/>
      </c>
      <c r="N110" s="37" t="str">
        <f>Riferimenti!R104</f>
        <v/>
      </c>
      <c r="O110" s="37" t="str">
        <f>Riferimenti!S104</f>
        <v/>
      </c>
      <c r="P110" s="37" t="str">
        <f>Riferimenti!T104</f>
        <v/>
      </c>
      <c r="Q110" s="37" t="str">
        <f>Riferimenti!U104</f>
        <v/>
      </c>
      <c r="U110" s="2" t="b">
        <f t="shared" si="1"/>
        <v>1</v>
      </c>
    </row>
    <row r="111" spans="2:21" ht="37.5" hidden="1" customHeight="1" x14ac:dyDescent="0.2">
      <c r="B111" s="31" t="s">
        <v>705</v>
      </c>
      <c r="C111" s="32" t="str">
        <f ca="1">Riferimenti!G105</f>
        <v/>
      </c>
      <c r="D111" s="32" t="str">
        <f>Riferimenti!H105</f>
        <v/>
      </c>
      <c r="E111" s="33" t="e">
        <f>VLOOKUP(Riferimenti!I105,Riferimenti!$A$2:$B$6,2,0)</f>
        <v>#N/A</v>
      </c>
      <c r="F111" s="32" t="str">
        <f>Riferimenti!J105</f>
        <v/>
      </c>
      <c r="G111" s="33" t="e">
        <f ca="1">VLOOKUP(Riferimenti!K105,Riferimenti!$A$20:$B$23,2,0)</f>
        <v>#N/A</v>
      </c>
      <c r="H111" s="37" t="str">
        <f>Riferimenti!L105</f>
        <v/>
      </c>
      <c r="I111" s="37" t="str">
        <f>Riferimenti!M105</f>
        <v/>
      </c>
      <c r="J111" s="37" t="str">
        <f>Riferimenti!N105</f>
        <v/>
      </c>
      <c r="K111" s="37" t="str">
        <f>Riferimenti!O105</f>
        <v/>
      </c>
      <c r="L111" s="37" t="str">
        <f>Riferimenti!P105</f>
        <v/>
      </c>
      <c r="M111" s="37" t="str">
        <f>Riferimenti!Q105</f>
        <v/>
      </c>
      <c r="N111" s="37" t="str">
        <f>Riferimenti!R105</f>
        <v/>
      </c>
      <c r="O111" s="37" t="str">
        <f>Riferimenti!S105</f>
        <v/>
      </c>
      <c r="P111" s="37" t="str">
        <f>Riferimenti!T105</f>
        <v/>
      </c>
      <c r="Q111" s="37" t="str">
        <f>Riferimenti!U105</f>
        <v/>
      </c>
      <c r="U111" s="2" t="b">
        <f t="shared" si="1"/>
        <v>1</v>
      </c>
    </row>
    <row r="112" spans="2:21" ht="37.5" hidden="1" customHeight="1" x14ac:dyDescent="0.2">
      <c r="B112" s="31" t="s">
        <v>706</v>
      </c>
      <c r="C112" s="32" t="str">
        <f ca="1">Riferimenti!G106</f>
        <v/>
      </c>
      <c r="D112" s="32" t="str">
        <f>Riferimenti!H106</f>
        <v/>
      </c>
      <c r="E112" s="33" t="e">
        <f>VLOOKUP(Riferimenti!I106,Riferimenti!$A$2:$B$6,2,0)</f>
        <v>#N/A</v>
      </c>
      <c r="F112" s="32" t="str">
        <f>Riferimenti!J106</f>
        <v/>
      </c>
      <c r="G112" s="33" t="e">
        <f ca="1">VLOOKUP(Riferimenti!K106,Riferimenti!$A$20:$B$23,2,0)</f>
        <v>#N/A</v>
      </c>
      <c r="H112" s="37" t="str">
        <f>Riferimenti!L106</f>
        <v/>
      </c>
      <c r="I112" s="37" t="str">
        <f>Riferimenti!M106</f>
        <v/>
      </c>
      <c r="J112" s="37" t="str">
        <f>Riferimenti!N106</f>
        <v/>
      </c>
      <c r="K112" s="37" t="str">
        <f>Riferimenti!O106</f>
        <v/>
      </c>
      <c r="L112" s="37" t="str">
        <f>Riferimenti!P106</f>
        <v/>
      </c>
      <c r="M112" s="37" t="str">
        <f>Riferimenti!Q106</f>
        <v/>
      </c>
      <c r="N112" s="37" t="str">
        <f>Riferimenti!R106</f>
        <v/>
      </c>
      <c r="O112" s="37" t="str">
        <f>Riferimenti!S106</f>
        <v/>
      </c>
      <c r="P112" s="37" t="str">
        <f>Riferimenti!T106</f>
        <v/>
      </c>
      <c r="Q112" s="37" t="str">
        <f>Riferimenti!U106</f>
        <v/>
      </c>
      <c r="U112" s="2" t="b">
        <f t="shared" si="1"/>
        <v>1</v>
      </c>
    </row>
    <row r="113" spans="2:21" ht="37.5" hidden="1" customHeight="1" x14ac:dyDescent="0.2">
      <c r="B113" s="31" t="s">
        <v>707</v>
      </c>
      <c r="C113" s="32" t="str">
        <f ca="1">Riferimenti!G107</f>
        <v>Documenti di indirizzo (linee guida, documenti metodologici, etc.)</v>
      </c>
      <c r="D113" s="32" t="str">
        <f>Riferimenti!H107</f>
        <v/>
      </c>
      <c r="E113" s="33" t="e">
        <f>VLOOKUP(Riferimenti!I107,Riferimenti!$A$2:$B$6,2,0)</f>
        <v>#N/A</v>
      </c>
      <c r="F113" s="32" t="str">
        <f>Riferimenti!J107</f>
        <v/>
      </c>
      <c r="G113" s="33" t="str">
        <f ca="1">VLOOKUP(Riferimenti!K107,Riferimenti!$A$20:$B$23,2,0)</f>
        <v>MS</v>
      </c>
      <c r="H113" s="37" t="str">
        <f>Riferimenti!L107</f>
        <v/>
      </c>
      <c r="I113" s="37" t="str">
        <f>Riferimenti!M107</f>
        <v/>
      </c>
      <c r="J113" s="37" t="str">
        <f>Riferimenti!N107</f>
        <v/>
      </c>
      <c r="K113" s="37" t="str">
        <f>Riferimenti!O107</f>
        <v/>
      </c>
      <c r="L113" s="37" t="str">
        <f>Riferimenti!P107</f>
        <v/>
      </c>
      <c r="M113" s="37" t="str">
        <f>Riferimenti!Q107</f>
        <v/>
      </c>
      <c r="N113" s="37" t="str">
        <f>Riferimenti!R107</f>
        <v/>
      </c>
      <c r="O113" s="37" t="str">
        <f>Riferimenti!S107</f>
        <v/>
      </c>
      <c r="P113" s="37" t="str">
        <f>Riferimenti!T107</f>
        <v/>
      </c>
      <c r="Q113" s="37" t="str">
        <f>Riferimenti!U107</f>
        <v/>
      </c>
      <c r="U113" s="2" t="b">
        <f t="shared" si="1"/>
        <v>1</v>
      </c>
    </row>
    <row r="114" spans="2:21" ht="37.5" hidden="1" customHeight="1" x14ac:dyDescent="0.2">
      <c r="B114" s="31" t="s">
        <v>708</v>
      </c>
      <c r="C114" s="32" t="str">
        <f ca="1">Riferimenti!G108</f>
        <v/>
      </c>
      <c r="D114" s="32" t="str">
        <f>Riferimenti!H108</f>
        <v/>
      </c>
      <c r="E114" s="33" t="e">
        <f>VLOOKUP(Riferimenti!I108,Riferimenti!$A$2:$B$6,2,0)</f>
        <v>#N/A</v>
      </c>
      <c r="F114" s="32" t="str">
        <f>Riferimenti!J108</f>
        <v/>
      </c>
      <c r="G114" s="33" t="e">
        <f ca="1">VLOOKUP(Riferimenti!K108,Riferimenti!$A$20:$B$23,2,0)</f>
        <v>#N/A</v>
      </c>
      <c r="H114" s="37" t="str">
        <f>Riferimenti!L108</f>
        <v/>
      </c>
      <c r="I114" s="37" t="str">
        <f>Riferimenti!M108</f>
        <v/>
      </c>
      <c r="J114" s="37" t="str">
        <f>Riferimenti!N108</f>
        <v/>
      </c>
      <c r="K114" s="37" t="str">
        <f>Riferimenti!O108</f>
        <v/>
      </c>
      <c r="L114" s="37" t="str">
        <f>Riferimenti!P108</f>
        <v/>
      </c>
      <c r="M114" s="37" t="str">
        <f>Riferimenti!Q108</f>
        <v/>
      </c>
      <c r="N114" s="37" t="str">
        <f>Riferimenti!R108</f>
        <v/>
      </c>
      <c r="O114" s="37" t="str">
        <f>Riferimenti!S108</f>
        <v/>
      </c>
      <c r="P114" s="37" t="str">
        <f>Riferimenti!T108</f>
        <v/>
      </c>
      <c r="Q114" s="37" t="str">
        <f>Riferimenti!U108</f>
        <v/>
      </c>
      <c r="U114" s="2" t="b">
        <f t="shared" si="1"/>
        <v>1</v>
      </c>
    </row>
    <row r="115" spans="2:21" ht="37.5" hidden="1" customHeight="1" x14ac:dyDescent="0.2">
      <c r="B115" s="31" t="s">
        <v>709</v>
      </c>
      <c r="C115" s="32" t="str">
        <f ca="1">Riferimenti!G109</f>
        <v/>
      </c>
      <c r="D115" s="32" t="str">
        <f>Riferimenti!H109</f>
        <v/>
      </c>
      <c r="E115" s="33" t="e">
        <f>VLOOKUP(Riferimenti!I109,Riferimenti!$A$2:$B$6,2,0)</f>
        <v>#N/A</v>
      </c>
      <c r="F115" s="32" t="str">
        <f>Riferimenti!J109</f>
        <v/>
      </c>
      <c r="G115" s="33" t="e">
        <f ca="1">VLOOKUP(Riferimenti!K109,Riferimenti!$A$20:$B$23,2,0)</f>
        <v>#N/A</v>
      </c>
      <c r="H115" s="37" t="str">
        <f>Riferimenti!L109</f>
        <v/>
      </c>
      <c r="I115" s="37" t="str">
        <f>Riferimenti!M109</f>
        <v/>
      </c>
      <c r="J115" s="37" t="str">
        <f>Riferimenti!N109</f>
        <v/>
      </c>
      <c r="K115" s="37" t="str">
        <f>Riferimenti!O109</f>
        <v/>
      </c>
      <c r="L115" s="37" t="str">
        <f>Riferimenti!P109</f>
        <v/>
      </c>
      <c r="M115" s="37" t="str">
        <f>Riferimenti!Q109</f>
        <v/>
      </c>
      <c r="N115" s="37" t="str">
        <f>Riferimenti!R109</f>
        <v/>
      </c>
      <c r="O115" s="37" t="str">
        <f>Riferimenti!S109</f>
        <v/>
      </c>
      <c r="P115" s="37" t="str">
        <f>Riferimenti!T109</f>
        <v/>
      </c>
      <c r="Q115" s="37" t="str">
        <f>Riferimenti!U109</f>
        <v/>
      </c>
      <c r="U115" s="2" t="b">
        <f t="shared" si="1"/>
        <v>1</v>
      </c>
    </row>
    <row r="116" spans="2:21" ht="37.5" customHeight="1" x14ac:dyDescent="0.2">
      <c r="B116" s="31" t="s">
        <v>710</v>
      </c>
      <c r="C116" s="32" t="str">
        <f ca="1">Riferimenti!G110</f>
        <v>Attività di accompagnamento (affiancamento on the job, supporto specialistico, etc.)</v>
      </c>
      <c r="D116" s="32" t="str">
        <f>Riferimenti!H110</f>
        <v>Modello di supporto al cambiamento progettato e implementato</v>
      </c>
      <c r="E116" s="33" t="str">
        <f>VLOOKUP(Riferimenti!I110,Riferimenti!$A$2:$B$6,2,0)</f>
        <v>si/no</v>
      </c>
      <c r="F116" s="32" t="str">
        <f>Riferimenti!J110</f>
        <v>Sito istituzionale NoiPA</v>
      </c>
      <c r="G116" s="33" t="str">
        <f ca="1">VLOOKUP(Riferimenti!K110,Riferimenti!$A$20:$B$23,2,0)</f>
        <v>AS</v>
      </c>
      <c r="H116" s="37" t="str">
        <f>Riferimenti!L110</f>
        <v>NO</v>
      </c>
      <c r="I116" s="37" t="str">
        <f>Riferimenti!M110</f>
        <v>NO</v>
      </c>
      <c r="J116" s="37" t="str">
        <f>Riferimenti!N110</f>
        <v>NO</v>
      </c>
      <c r="K116" s="37" t="str">
        <f>Riferimenti!O110</f>
        <v>NO</v>
      </c>
      <c r="L116" s="37" t="str">
        <f>Riferimenti!P110</f>
        <v>NO</v>
      </c>
      <c r="M116" s="37" t="str">
        <f>Riferimenti!Q110</f>
        <v>SI</v>
      </c>
      <c r="N116" s="37" t="str">
        <f>Riferimenti!R110</f>
        <v>SI</v>
      </c>
      <c r="O116" s="37" t="str">
        <f>Riferimenti!S110</f>
        <v>SI</v>
      </c>
      <c r="P116" s="37" t="str">
        <f>Riferimenti!T110</f>
        <v>SI</v>
      </c>
      <c r="Q116" s="37" t="str">
        <f>Riferimenti!U110</f>
        <v>SI</v>
      </c>
      <c r="U116" s="2" t="b">
        <f t="shared" si="1"/>
        <v>0</v>
      </c>
    </row>
    <row r="117" spans="2:21" ht="37.5" hidden="1" customHeight="1" x14ac:dyDescent="0.2">
      <c r="B117" s="31" t="s">
        <v>711</v>
      </c>
      <c r="C117" s="32" t="str">
        <f ca="1">Riferimenti!G111</f>
        <v/>
      </c>
      <c r="D117" s="32" t="str">
        <f>Riferimenti!H111</f>
        <v/>
      </c>
      <c r="E117" s="33" t="e">
        <f>VLOOKUP(Riferimenti!I111,Riferimenti!$A$2:$B$6,2,0)</f>
        <v>#N/A</v>
      </c>
      <c r="F117" s="32" t="str">
        <f>Riferimenti!J111</f>
        <v/>
      </c>
      <c r="G117" s="33" t="e">
        <f ca="1">VLOOKUP(Riferimenti!K111,Riferimenti!$A$20:$B$23,2,0)</f>
        <v>#N/A</v>
      </c>
      <c r="H117" s="37" t="str">
        <f>Riferimenti!L111</f>
        <v/>
      </c>
      <c r="I117" s="37" t="str">
        <f>Riferimenti!M111</f>
        <v/>
      </c>
      <c r="J117" s="37" t="str">
        <f>Riferimenti!N111</f>
        <v/>
      </c>
      <c r="K117" s="37" t="str">
        <f>Riferimenti!O111</f>
        <v/>
      </c>
      <c r="L117" s="37" t="str">
        <f>Riferimenti!P111</f>
        <v/>
      </c>
      <c r="M117" s="37" t="str">
        <f>Riferimenti!Q111</f>
        <v/>
      </c>
      <c r="N117" s="37" t="str">
        <f>Riferimenti!R111</f>
        <v/>
      </c>
      <c r="O117" s="37" t="str">
        <f>Riferimenti!S111</f>
        <v/>
      </c>
      <c r="P117" s="37" t="str">
        <f>Riferimenti!T111</f>
        <v/>
      </c>
      <c r="Q117" s="37" t="str">
        <f>Riferimenti!U111</f>
        <v/>
      </c>
      <c r="U117" s="2" t="b">
        <f t="shared" si="1"/>
        <v>1</v>
      </c>
    </row>
    <row r="118" spans="2:21" ht="37.5" hidden="1" customHeight="1" x14ac:dyDescent="0.2">
      <c r="B118" s="31" t="s">
        <v>712</v>
      </c>
      <c r="C118" s="32" t="str">
        <f ca="1">Riferimenti!G112</f>
        <v/>
      </c>
      <c r="D118" s="32" t="str">
        <f>Riferimenti!H112</f>
        <v/>
      </c>
      <c r="E118" s="33" t="e">
        <f>VLOOKUP(Riferimenti!I112,Riferimenti!$A$2:$B$6,2,0)</f>
        <v>#N/A</v>
      </c>
      <c r="F118" s="32" t="str">
        <f>Riferimenti!J112</f>
        <v/>
      </c>
      <c r="G118" s="33" t="e">
        <f ca="1">VLOOKUP(Riferimenti!K112,Riferimenti!$A$20:$B$23,2,0)</f>
        <v>#N/A</v>
      </c>
      <c r="H118" s="37" t="str">
        <f>Riferimenti!L112</f>
        <v/>
      </c>
      <c r="I118" s="37" t="str">
        <f>Riferimenti!M112</f>
        <v/>
      </c>
      <c r="J118" s="37" t="str">
        <f>Riferimenti!N112</f>
        <v/>
      </c>
      <c r="K118" s="37" t="str">
        <f>Riferimenti!O112</f>
        <v/>
      </c>
      <c r="L118" s="37" t="str">
        <f>Riferimenti!P112</f>
        <v/>
      </c>
      <c r="M118" s="37" t="str">
        <f>Riferimenti!Q112</f>
        <v/>
      </c>
      <c r="N118" s="37" t="str">
        <f>Riferimenti!R112</f>
        <v/>
      </c>
      <c r="O118" s="37" t="str">
        <f>Riferimenti!S112</f>
        <v/>
      </c>
      <c r="P118" s="37" t="str">
        <f>Riferimenti!T112</f>
        <v/>
      </c>
      <c r="Q118" s="37" t="str">
        <f>Riferimenti!U112</f>
        <v/>
      </c>
      <c r="U118" s="2" t="b">
        <f t="shared" si="1"/>
        <v>1</v>
      </c>
    </row>
    <row r="119" spans="2:21" ht="37.5" hidden="1" customHeight="1" x14ac:dyDescent="0.2">
      <c r="B119" s="31" t="s">
        <v>713</v>
      </c>
      <c r="C119" s="32" t="str">
        <f ca="1">Riferimenti!G113</f>
        <v>Attività di accompagnamento (affiancamento on the job, supporto specialistico, etc.)</v>
      </c>
      <c r="D119" s="32" t="str">
        <f>Riferimenti!H113</f>
        <v/>
      </c>
      <c r="E119" s="33" t="e">
        <f>VLOOKUP(Riferimenti!I113,Riferimenti!$A$2:$B$6,2,0)</f>
        <v>#N/A</v>
      </c>
      <c r="F119" s="32" t="str">
        <f>Riferimenti!J113</f>
        <v/>
      </c>
      <c r="G119" s="33" t="str">
        <f ca="1">VLOOKUP(Riferimenti!K113,Riferimenti!$A$20:$B$23,2,0)</f>
        <v>PS</v>
      </c>
      <c r="H119" s="37" t="str">
        <f>Riferimenti!L113</f>
        <v/>
      </c>
      <c r="I119" s="37" t="str">
        <f>Riferimenti!M113</f>
        <v/>
      </c>
      <c r="J119" s="37" t="str">
        <f>Riferimenti!N113</f>
        <v/>
      </c>
      <c r="K119" s="37" t="str">
        <f>Riferimenti!O113</f>
        <v/>
      </c>
      <c r="L119" s="37" t="str">
        <f>Riferimenti!P113</f>
        <v/>
      </c>
      <c r="M119" s="37" t="str">
        <f>Riferimenti!Q113</f>
        <v/>
      </c>
      <c r="N119" s="37" t="str">
        <f>Riferimenti!R113</f>
        <v/>
      </c>
      <c r="O119" s="37" t="str">
        <f>Riferimenti!S113</f>
        <v/>
      </c>
      <c r="P119" s="37" t="str">
        <f>Riferimenti!T113</f>
        <v/>
      </c>
      <c r="Q119" s="37" t="str">
        <f>Riferimenti!U113</f>
        <v/>
      </c>
      <c r="U119" s="2" t="b">
        <f t="shared" si="1"/>
        <v>1</v>
      </c>
    </row>
    <row r="120" spans="2:21" ht="37.5" hidden="1" customHeight="1" x14ac:dyDescent="0.2">
      <c r="B120" s="31" t="s">
        <v>714</v>
      </c>
      <c r="C120" s="32" t="str">
        <f ca="1">Riferimenti!G114</f>
        <v/>
      </c>
      <c r="D120" s="32" t="str">
        <f>Riferimenti!H114</f>
        <v/>
      </c>
      <c r="E120" s="33" t="e">
        <f>VLOOKUP(Riferimenti!I114,Riferimenti!$A$2:$B$6,2,0)</f>
        <v>#N/A</v>
      </c>
      <c r="F120" s="32" t="str">
        <f>Riferimenti!J114</f>
        <v/>
      </c>
      <c r="G120" s="33" t="e">
        <f ca="1">VLOOKUP(Riferimenti!K114,Riferimenti!$A$20:$B$23,2,0)</f>
        <v>#N/A</v>
      </c>
      <c r="H120" s="37" t="str">
        <f>Riferimenti!L114</f>
        <v/>
      </c>
      <c r="I120" s="37" t="str">
        <f>Riferimenti!M114</f>
        <v/>
      </c>
      <c r="J120" s="37" t="str">
        <f>Riferimenti!N114</f>
        <v/>
      </c>
      <c r="K120" s="37" t="str">
        <f>Riferimenti!O114</f>
        <v/>
      </c>
      <c r="L120" s="37" t="str">
        <f>Riferimenti!P114</f>
        <v/>
      </c>
      <c r="M120" s="37" t="str">
        <f>Riferimenti!Q114</f>
        <v/>
      </c>
      <c r="N120" s="37" t="str">
        <f>Riferimenti!R114</f>
        <v/>
      </c>
      <c r="O120" s="37" t="str">
        <f>Riferimenti!S114</f>
        <v/>
      </c>
      <c r="P120" s="37" t="str">
        <f>Riferimenti!T114</f>
        <v/>
      </c>
      <c r="Q120" s="37" t="str">
        <f>Riferimenti!U114</f>
        <v/>
      </c>
      <c r="U120" s="2" t="b">
        <f t="shared" si="1"/>
        <v>1</v>
      </c>
    </row>
    <row r="121" spans="2:21" ht="37.5" hidden="1" customHeight="1" x14ac:dyDescent="0.2">
      <c r="B121" s="31" t="s">
        <v>715</v>
      </c>
      <c r="C121" s="32" t="str">
        <f ca="1">Riferimenti!G115</f>
        <v/>
      </c>
      <c r="D121" s="32" t="str">
        <f>Riferimenti!H115</f>
        <v/>
      </c>
      <c r="E121" s="33" t="e">
        <f>VLOOKUP(Riferimenti!I115,Riferimenti!$A$2:$B$6,2,0)</f>
        <v>#N/A</v>
      </c>
      <c r="F121" s="32" t="str">
        <f>Riferimenti!J115</f>
        <v/>
      </c>
      <c r="G121" s="33" t="e">
        <f ca="1">VLOOKUP(Riferimenti!K115,Riferimenti!$A$20:$B$23,2,0)</f>
        <v>#N/A</v>
      </c>
      <c r="H121" s="37" t="str">
        <f>Riferimenti!L115</f>
        <v/>
      </c>
      <c r="I121" s="37" t="str">
        <f>Riferimenti!M115</f>
        <v/>
      </c>
      <c r="J121" s="37" t="str">
        <f>Riferimenti!N115</f>
        <v/>
      </c>
      <c r="K121" s="37" t="str">
        <f>Riferimenti!O115</f>
        <v/>
      </c>
      <c r="L121" s="37" t="str">
        <f>Riferimenti!P115</f>
        <v/>
      </c>
      <c r="M121" s="37" t="str">
        <f>Riferimenti!Q115</f>
        <v/>
      </c>
      <c r="N121" s="37" t="str">
        <f>Riferimenti!R115</f>
        <v/>
      </c>
      <c r="O121" s="37" t="str">
        <f>Riferimenti!S115</f>
        <v/>
      </c>
      <c r="P121" s="37" t="str">
        <f>Riferimenti!T115</f>
        <v/>
      </c>
      <c r="Q121" s="37" t="str">
        <f>Riferimenti!U115</f>
        <v/>
      </c>
      <c r="U121" s="2" t="b">
        <f t="shared" si="1"/>
        <v>1</v>
      </c>
    </row>
    <row r="122" spans="2:21" ht="37.5" hidden="1" customHeight="1" x14ac:dyDescent="0.2">
      <c r="B122" s="31" t="s">
        <v>716</v>
      </c>
      <c r="C122" s="32" t="str">
        <f ca="1">Riferimenti!G116</f>
        <v>Attività di accompagnamento (affiancamento on the job, supporto specialistico, etc.)</v>
      </c>
      <c r="D122" s="32" t="str">
        <f>Riferimenti!H116</f>
        <v/>
      </c>
      <c r="E122" s="33" t="e">
        <f>VLOOKUP(Riferimenti!I116,Riferimenti!$A$2:$B$6,2,0)</f>
        <v>#N/A</v>
      </c>
      <c r="F122" s="32" t="str">
        <f>Riferimenti!J116</f>
        <v/>
      </c>
      <c r="G122" s="33" t="str">
        <f ca="1">VLOOKUP(Riferimenti!K116,Riferimenti!$A$20:$B$23,2,0)</f>
        <v>T</v>
      </c>
      <c r="H122" s="37" t="str">
        <f>Riferimenti!L116</f>
        <v/>
      </c>
      <c r="I122" s="37" t="str">
        <f>Riferimenti!M116</f>
        <v/>
      </c>
      <c r="J122" s="37" t="str">
        <f>Riferimenti!N116</f>
        <v/>
      </c>
      <c r="K122" s="37" t="str">
        <f>Riferimenti!O116</f>
        <v/>
      </c>
      <c r="L122" s="37" t="str">
        <f>Riferimenti!P116</f>
        <v/>
      </c>
      <c r="M122" s="37" t="str">
        <f>Riferimenti!Q116</f>
        <v/>
      </c>
      <c r="N122" s="37" t="str">
        <f>Riferimenti!R116</f>
        <v/>
      </c>
      <c r="O122" s="37" t="str">
        <f>Riferimenti!S116</f>
        <v/>
      </c>
      <c r="P122" s="37" t="str">
        <f>Riferimenti!T116</f>
        <v/>
      </c>
      <c r="Q122" s="37" t="str">
        <f>Riferimenti!U116</f>
        <v/>
      </c>
      <c r="U122" s="2" t="b">
        <f t="shared" si="1"/>
        <v>1</v>
      </c>
    </row>
    <row r="123" spans="2:21" ht="37.5" hidden="1" customHeight="1" x14ac:dyDescent="0.2">
      <c r="B123" s="31" t="s">
        <v>717</v>
      </c>
      <c r="C123" s="32" t="str">
        <f ca="1">Riferimenti!G117</f>
        <v/>
      </c>
      <c r="D123" s="32" t="str">
        <f>Riferimenti!H117</f>
        <v/>
      </c>
      <c r="E123" s="33" t="e">
        <f>VLOOKUP(Riferimenti!I117,Riferimenti!$A$2:$B$6,2,0)</f>
        <v>#N/A</v>
      </c>
      <c r="F123" s="32" t="str">
        <f>Riferimenti!J117</f>
        <v/>
      </c>
      <c r="G123" s="33" t="e">
        <f ca="1">VLOOKUP(Riferimenti!K117,Riferimenti!$A$20:$B$23,2,0)</f>
        <v>#N/A</v>
      </c>
      <c r="H123" s="37" t="str">
        <f>Riferimenti!L117</f>
        <v/>
      </c>
      <c r="I123" s="37" t="str">
        <f>Riferimenti!M117</f>
        <v/>
      </c>
      <c r="J123" s="37" t="str">
        <f>Riferimenti!N117</f>
        <v/>
      </c>
      <c r="K123" s="37" t="str">
        <f>Riferimenti!O117</f>
        <v/>
      </c>
      <c r="L123" s="37" t="str">
        <f>Riferimenti!P117</f>
        <v/>
      </c>
      <c r="M123" s="37" t="str">
        <f>Riferimenti!Q117</f>
        <v/>
      </c>
      <c r="N123" s="37" t="str">
        <f>Riferimenti!R117</f>
        <v/>
      </c>
      <c r="O123" s="37" t="str">
        <f>Riferimenti!S117</f>
        <v/>
      </c>
      <c r="P123" s="37" t="str">
        <f>Riferimenti!T117</f>
        <v/>
      </c>
      <c r="Q123" s="37" t="str">
        <f>Riferimenti!U117</f>
        <v/>
      </c>
      <c r="U123" s="2" t="b">
        <f t="shared" si="1"/>
        <v>1</v>
      </c>
    </row>
    <row r="124" spans="2:21" ht="37.5" hidden="1" customHeight="1" x14ac:dyDescent="0.2">
      <c r="B124" s="31" t="s">
        <v>718</v>
      </c>
      <c r="C124" s="32" t="str">
        <f ca="1">Riferimenti!G118</f>
        <v/>
      </c>
      <c r="D124" s="32" t="str">
        <f>Riferimenti!H118</f>
        <v/>
      </c>
      <c r="E124" s="33" t="e">
        <f>VLOOKUP(Riferimenti!I118,Riferimenti!$A$2:$B$6,2,0)</f>
        <v>#N/A</v>
      </c>
      <c r="F124" s="32" t="str">
        <f>Riferimenti!J118</f>
        <v/>
      </c>
      <c r="G124" s="33" t="e">
        <f ca="1">VLOOKUP(Riferimenti!K118,Riferimenti!$A$20:$B$23,2,0)</f>
        <v>#N/A</v>
      </c>
      <c r="H124" s="37" t="str">
        <f>Riferimenti!L118</f>
        <v/>
      </c>
      <c r="I124" s="37" t="str">
        <f>Riferimenti!M118</f>
        <v/>
      </c>
      <c r="J124" s="37" t="str">
        <f>Riferimenti!N118</f>
        <v/>
      </c>
      <c r="K124" s="37" t="str">
        <f>Riferimenti!O118</f>
        <v/>
      </c>
      <c r="L124" s="37" t="str">
        <f>Riferimenti!P118</f>
        <v/>
      </c>
      <c r="M124" s="37" t="str">
        <f>Riferimenti!Q118</f>
        <v/>
      </c>
      <c r="N124" s="37" t="str">
        <f>Riferimenti!R118</f>
        <v/>
      </c>
      <c r="O124" s="37" t="str">
        <f>Riferimenti!S118</f>
        <v/>
      </c>
      <c r="P124" s="37" t="str">
        <f>Riferimenti!T118</f>
        <v/>
      </c>
      <c r="Q124" s="37" t="str">
        <f>Riferimenti!U118</f>
        <v/>
      </c>
      <c r="U124" s="2" t="b">
        <f t="shared" si="1"/>
        <v>1</v>
      </c>
    </row>
    <row r="125" spans="2:21" ht="37.5" hidden="1" customHeight="1" x14ac:dyDescent="0.2">
      <c r="B125" s="31" t="s">
        <v>719</v>
      </c>
      <c r="C125" s="32" t="str">
        <f ca="1">Riferimenti!G119</f>
        <v>Attività di accompagnamento (affiancamento on the job, supporto specialistico, etc.)</v>
      </c>
      <c r="D125" s="32" t="str">
        <f>Riferimenti!H119</f>
        <v/>
      </c>
      <c r="E125" s="33" t="e">
        <f>VLOOKUP(Riferimenti!I119,Riferimenti!$A$2:$B$6,2,0)</f>
        <v>#N/A</v>
      </c>
      <c r="F125" s="32" t="str">
        <f>Riferimenti!J119</f>
        <v/>
      </c>
      <c r="G125" s="33" t="str">
        <f ca="1">VLOOKUP(Riferimenti!K119,Riferimenti!$A$20:$B$23,2,0)</f>
        <v>MS</v>
      </c>
      <c r="H125" s="37" t="str">
        <f>Riferimenti!L119</f>
        <v/>
      </c>
      <c r="I125" s="37" t="str">
        <f>Riferimenti!M119</f>
        <v/>
      </c>
      <c r="J125" s="37" t="str">
        <f>Riferimenti!N119</f>
        <v/>
      </c>
      <c r="K125" s="37" t="str">
        <f>Riferimenti!O119</f>
        <v/>
      </c>
      <c r="L125" s="37" t="str">
        <f>Riferimenti!P119</f>
        <v/>
      </c>
      <c r="M125" s="37" t="str">
        <f>Riferimenti!Q119</f>
        <v/>
      </c>
      <c r="N125" s="37" t="str">
        <f>Riferimenti!R119</f>
        <v/>
      </c>
      <c r="O125" s="37" t="str">
        <f>Riferimenti!S119</f>
        <v/>
      </c>
      <c r="P125" s="37" t="str">
        <f>Riferimenti!T119</f>
        <v/>
      </c>
      <c r="Q125" s="37" t="str">
        <f>Riferimenti!U119</f>
        <v/>
      </c>
      <c r="U125" s="2" t="b">
        <f t="shared" si="1"/>
        <v>1</v>
      </c>
    </row>
    <row r="126" spans="2:21" ht="37.5" hidden="1" customHeight="1" x14ac:dyDescent="0.2">
      <c r="B126" s="31" t="s">
        <v>720</v>
      </c>
      <c r="C126" s="32" t="str">
        <f ca="1">Riferimenti!G120</f>
        <v/>
      </c>
      <c r="D126" s="32" t="str">
        <f>Riferimenti!H120</f>
        <v/>
      </c>
      <c r="E126" s="33" t="e">
        <f>VLOOKUP(Riferimenti!I120,Riferimenti!$A$2:$B$6,2,0)</f>
        <v>#N/A</v>
      </c>
      <c r="F126" s="32" t="str">
        <f>Riferimenti!J120</f>
        <v/>
      </c>
      <c r="G126" s="33" t="e">
        <f ca="1">VLOOKUP(Riferimenti!K120,Riferimenti!$A$20:$B$23,2,0)</f>
        <v>#N/A</v>
      </c>
      <c r="H126" s="37" t="str">
        <f>Riferimenti!L120</f>
        <v/>
      </c>
      <c r="I126" s="37" t="str">
        <f>Riferimenti!M120</f>
        <v/>
      </c>
      <c r="J126" s="37" t="str">
        <f>Riferimenti!N120</f>
        <v/>
      </c>
      <c r="K126" s="37" t="str">
        <f>Riferimenti!O120</f>
        <v/>
      </c>
      <c r="L126" s="37" t="str">
        <f>Riferimenti!P120</f>
        <v/>
      </c>
      <c r="M126" s="37" t="str">
        <f>Riferimenti!Q120</f>
        <v/>
      </c>
      <c r="N126" s="37" t="str">
        <f>Riferimenti!R120</f>
        <v/>
      </c>
      <c r="O126" s="37" t="str">
        <f>Riferimenti!S120</f>
        <v/>
      </c>
      <c r="P126" s="37" t="str">
        <f>Riferimenti!T120</f>
        <v/>
      </c>
      <c r="Q126" s="37" t="str">
        <f>Riferimenti!U120</f>
        <v/>
      </c>
      <c r="U126" s="2" t="b">
        <f t="shared" si="1"/>
        <v>1</v>
      </c>
    </row>
    <row r="127" spans="2:21" ht="37.5" hidden="1" customHeight="1" x14ac:dyDescent="0.2">
      <c r="B127" s="31" t="s">
        <v>721</v>
      </c>
      <c r="C127" s="32" t="str">
        <f ca="1">Riferimenti!G121</f>
        <v/>
      </c>
      <c r="D127" s="32" t="str">
        <f>Riferimenti!H121</f>
        <v/>
      </c>
      <c r="E127" s="33" t="e">
        <f>VLOOKUP(Riferimenti!I121,Riferimenti!$A$2:$B$6,2,0)</f>
        <v>#N/A</v>
      </c>
      <c r="F127" s="32" t="str">
        <f>Riferimenti!J121</f>
        <v/>
      </c>
      <c r="G127" s="33" t="e">
        <f ca="1">VLOOKUP(Riferimenti!K121,Riferimenti!$A$20:$B$23,2,0)</f>
        <v>#N/A</v>
      </c>
      <c r="H127" s="37" t="str">
        <f>Riferimenti!L121</f>
        <v/>
      </c>
      <c r="I127" s="37" t="str">
        <f>Riferimenti!M121</f>
        <v/>
      </c>
      <c r="J127" s="37" t="str">
        <f>Riferimenti!N121</f>
        <v/>
      </c>
      <c r="K127" s="37" t="str">
        <f>Riferimenti!O121</f>
        <v/>
      </c>
      <c r="L127" s="37" t="str">
        <f>Riferimenti!P121</f>
        <v/>
      </c>
      <c r="M127" s="37" t="str">
        <f>Riferimenti!Q121</f>
        <v/>
      </c>
      <c r="N127" s="37" t="str">
        <f>Riferimenti!R121</f>
        <v/>
      </c>
      <c r="O127" s="37" t="str">
        <f>Riferimenti!S121</f>
        <v/>
      </c>
      <c r="P127" s="37" t="str">
        <f>Riferimenti!T121</f>
        <v/>
      </c>
      <c r="Q127" s="37" t="str">
        <f>Riferimenti!U121</f>
        <v/>
      </c>
      <c r="U127" s="2" t="b">
        <f t="shared" si="1"/>
        <v>1</v>
      </c>
    </row>
    <row r="128" spans="2:21" ht="37.5" customHeight="1" x14ac:dyDescent="0.2">
      <c r="B128" s="31" t="s">
        <v>722</v>
      </c>
      <c r="C128" s="32" t="str">
        <f ca="1">Riferimenti!G122</f>
        <v>Documenti di indirizzo (linee guida, documenti metodologici, etc.)</v>
      </c>
      <c r="D128" s="32" t="str">
        <f>Riferimenti!H122</f>
        <v xml:space="preserve">Numero di metodologie e linee guida per l’erogazione dei servizi realizzate </v>
      </c>
      <c r="E128" s="33" t="str">
        <f>VLOOKUP(Riferimenti!I122,Riferimenti!$A$2:$B$6,2,0)</f>
        <v>num</v>
      </c>
      <c r="F128" s="32" t="str">
        <f>Riferimenti!J122</f>
        <v>Sistema di Monitoraggio PON</v>
      </c>
      <c r="G128" s="33" t="str">
        <f ca="1">VLOOKUP(Riferimenti!K122,Riferimenti!$A$20:$B$23,2,0)</f>
        <v>AS</v>
      </c>
      <c r="H128" s="37">
        <f>Riferimenti!L122</f>
        <v>0</v>
      </c>
      <c r="I128" s="37">
        <f>Riferimenti!M122</f>
        <v>0</v>
      </c>
      <c r="J128" s="37">
        <f>Riferimenti!N122</f>
        <v>0</v>
      </c>
      <c r="K128" s="37">
        <f>Riferimenti!O122</f>
        <v>0</v>
      </c>
      <c r="L128" s="37">
        <f>Riferimenti!P122</f>
        <v>0</v>
      </c>
      <c r="M128" s="37">
        <f>Riferimenti!Q122</f>
        <v>2</v>
      </c>
      <c r="N128" s="37">
        <v>100000</v>
      </c>
      <c r="O128" s="37">
        <v>400000</v>
      </c>
      <c r="P128" s="37">
        <v>1000000</v>
      </c>
      <c r="Q128" s="37">
        <v>1000000</v>
      </c>
      <c r="U128" s="2" t="b">
        <f t="shared" si="1"/>
        <v>0</v>
      </c>
    </row>
    <row r="129" spans="2:21" ht="37.5" hidden="1" customHeight="1" x14ac:dyDescent="0.2">
      <c r="B129" s="31" t="s">
        <v>723</v>
      </c>
      <c r="C129" s="32" t="str">
        <f ca="1">Riferimenti!G123</f>
        <v/>
      </c>
      <c r="D129" s="32" t="str">
        <f>Riferimenti!H123</f>
        <v/>
      </c>
      <c r="E129" s="33" t="e">
        <f>VLOOKUP(Riferimenti!I123,Riferimenti!$A$2:$B$6,2,0)</f>
        <v>#N/A</v>
      </c>
      <c r="F129" s="32" t="str">
        <f>Riferimenti!J123</f>
        <v/>
      </c>
      <c r="G129" s="33" t="e">
        <f ca="1">VLOOKUP(Riferimenti!K123,Riferimenti!$A$20:$B$23,2,0)</f>
        <v>#N/A</v>
      </c>
      <c r="H129" s="37" t="str">
        <f>Riferimenti!L123</f>
        <v/>
      </c>
      <c r="I129" s="37" t="str">
        <f>Riferimenti!M123</f>
        <v/>
      </c>
      <c r="J129" s="37" t="str">
        <f>Riferimenti!N123</f>
        <v/>
      </c>
      <c r="K129" s="37" t="str">
        <f>Riferimenti!O123</f>
        <v/>
      </c>
      <c r="L129" s="37" t="str">
        <f>Riferimenti!P123</f>
        <v/>
      </c>
      <c r="M129" s="37" t="str">
        <f>Riferimenti!Q123</f>
        <v/>
      </c>
      <c r="N129" s="37" t="str">
        <f>Riferimenti!R123</f>
        <v/>
      </c>
      <c r="O129" s="37" t="str">
        <f>Riferimenti!S123</f>
        <v/>
      </c>
      <c r="P129" s="37" t="str">
        <f>Riferimenti!T123</f>
        <v/>
      </c>
      <c r="Q129" s="37" t="str">
        <f>Riferimenti!U123</f>
        <v/>
      </c>
      <c r="U129" s="2" t="b">
        <f t="shared" si="1"/>
        <v>1</v>
      </c>
    </row>
    <row r="130" spans="2:21" ht="37.5" hidden="1" customHeight="1" x14ac:dyDescent="0.2">
      <c r="B130" s="31" t="s">
        <v>724</v>
      </c>
      <c r="C130" s="32" t="str">
        <f ca="1">Riferimenti!G124</f>
        <v/>
      </c>
      <c r="D130" s="32" t="str">
        <f>Riferimenti!H124</f>
        <v/>
      </c>
      <c r="E130" s="33" t="e">
        <f>VLOOKUP(Riferimenti!I124,Riferimenti!$A$2:$B$6,2,0)</f>
        <v>#N/A</v>
      </c>
      <c r="F130" s="32" t="str">
        <f>Riferimenti!J124</f>
        <v/>
      </c>
      <c r="G130" s="33" t="e">
        <f ca="1">VLOOKUP(Riferimenti!K124,Riferimenti!$A$20:$B$23,2,0)</f>
        <v>#N/A</v>
      </c>
      <c r="H130" s="37" t="str">
        <f>Riferimenti!L124</f>
        <v/>
      </c>
      <c r="I130" s="37" t="str">
        <f>Riferimenti!M124</f>
        <v/>
      </c>
      <c r="J130" s="37" t="str">
        <f>Riferimenti!N124</f>
        <v/>
      </c>
      <c r="K130" s="37" t="str">
        <f>Riferimenti!O124</f>
        <v/>
      </c>
      <c r="L130" s="37" t="str">
        <f>Riferimenti!P124</f>
        <v/>
      </c>
      <c r="M130" s="37" t="str">
        <f>Riferimenti!Q124</f>
        <v/>
      </c>
      <c r="N130" s="37" t="str">
        <f>Riferimenti!R124</f>
        <v/>
      </c>
      <c r="O130" s="37" t="str">
        <f>Riferimenti!S124</f>
        <v/>
      </c>
      <c r="P130" s="37" t="str">
        <f>Riferimenti!T124</f>
        <v/>
      </c>
      <c r="Q130" s="37" t="str">
        <f>Riferimenti!U124</f>
        <v/>
      </c>
      <c r="U130" s="2" t="b">
        <f t="shared" si="1"/>
        <v>1</v>
      </c>
    </row>
    <row r="131" spans="2:21" ht="37.5" hidden="1" customHeight="1" x14ac:dyDescent="0.2">
      <c r="B131" s="31" t="s">
        <v>725</v>
      </c>
      <c r="C131" s="32" t="str">
        <f ca="1">Riferimenti!G125</f>
        <v>Documenti di indirizzo (linee guida, documenti metodologici, etc.)</v>
      </c>
      <c r="D131" s="32" t="str">
        <f>Riferimenti!H125</f>
        <v/>
      </c>
      <c r="E131" s="33" t="e">
        <f>VLOOKUP(Riferimenti!I125,Riferimenti!$A$2:$B$6,2,0)</f>
        <v>#N/A</v>
      </c>
      <c r="F131" s="32" t="str">
        <f>Riferimenti!J125</f>
        <v/>
      </c>
      <c r="G131" s="33" t="str">
        <f ca="1">VLOOKUP(Riferimenti!K125,Riferimenti!$A$20:$B$23,2,0)</f>
        <v>PS</v>
      </c>
      <c r="H131" s="37" t="str">
        <f>Riferimenti!L125</f>
        <v/>
      </c>
      <c r="I131" s="37" t="str">
        <f>Riferimenti!M125</f>
        <v/>
      </c>
      <c r="J131" s="37" t="str">
        <f>Riferimenti!N125</f>
        <v/>
      </c>
      <c r="K131" s="37" t="str">
        <f>Riferimenti!O125</f>
        <v/>
      </c>
      <c r="L131" s="37" t="str">
        <f>Riferimenti!P125</f>
        <v/>
      </c>
      <c r="M131" s="37" t="str">
        <f>Riferimenti!Q125</f>
        <v/>
      </c>
      <c r="N131" s="37" t="str">
        <f>Riferimenti!R125</f>
        <v/>
      </c>
      <c r="O131" s="37" t="str">
        <f>Riferimenti!S125</f>
        <v/>
      </c>
      <c r="P131" s="37" t="str">
        <f>Riferimenti!T125</f>
        <v/>
      </c>
      <c r="Q131" s="37" t="str">
        <f>Riferimenti!U125</f>
        <v/>
      </c>
      <c r="U131" s="2" t="b">
        <f t="shared" si="1"/>
        <v>1</v>
      </c>
    </row>
    <row r="132" spans="2:21" ht="37.5" hidden="1" customHeight="1" x14ac:dyDescent="0.2">
      <c r="B132" s="31" t="s">
        <v>726</v>
      </c>
      <c r="C132" s="32" t="str">
        <f ca="1">Riferimenti!G126</f>
        <v/>
      </c>
      <c r="D132" s="32" t="str">
        <f>Riferimenti!H126</f>
        <v/>
      </c>
      <c r="E132" s="33" t="e">
        <f>VLOOKUP(Riferimenti!I126,Riferimenti!$A$2:$B$6,2,0)</f>
        <v>#N/A</v>
      </c>
      <c r="F132" s="32" t="str">
        <f>Riferimenti!J126</f>
        <v/>
      </c>
      <c r="G132" s="33" t="e">
        <f ca="1">VLOOKUP(Riferimenti!K126,Riferimenti!$A$20:$B$23,2,0)</f>
        <v>#N/A</v>
      </c>
      <c r="H132" s="37" t="str">
        <f>Riferimenti!L126</f>
        <v/>
      </c>
      <c r="I132" s="37" t="str">
        <f>Riferimenti!M126</f>
        <v/>
      </c>
      <c r="J132" s="37" t="str">
        <f>Riferimenti!N126</f>
        <v/>
      </c>
      <c r="K132" s="37" t="str">
        <f>Riferimenti!O126</f>
        <v/>
      </c>
      <c r="L132" s="37" t="str">
        <f>Riferimenti!P126</f>
        <v/>
      </c>
      <c r="M132" s="37" t="str">
        <f>Riferimenti!Q126</f>
        <v/>
      </c>
      <c r="N132" s="37" t="str">
        <f>Riferimenti!R126</f>
        <v/>
      </c>
      <c r="O132" s="37" t="str">
        <f>Riferimenti!S126</f>
        <v/>
      </c>
      <c r="P132" s="37" t="str">
        <f>Riferimenti!T126</f>
        <v/>
      </c>
      <c r="Q132" s="37" t="str">
        <f>Riferimenti!U126</f>
        <v/>
      </c>
      <c r="U132" s="2" t="b">
        <f t="shared" si="1"/>
        <v>1</v>
      </c>
    </row>
    <row r="133" spans="2:21" ht="37.5" hidden="1" customHeight="1" x14ac:dyDescent="0.2">
      <c r="B133" s="31" t="s">
        <v>727</v>
      </c>
      <c r="C133" s="32" t="str">
        <f ca="1">Riferimenti!G127</f>
        <v/>
      </c>
      <c r="D133" s="32" t="str">
        <f>Riferimenti!H127</f>
        <v/>
      </c>
      <c r="E133" s="33" t="e">
        <f>VLOOKUP(Riferimenti!I127,Riferimenti!$A$2:$B$6,2,0)</f>
        <v>#N/A</v>
      </c>
      <c r="F133" s="32" t="str">
        <f>Riferimenti!J127</f>
        <v/>
      </c>
      <c r="G133" s="33" t="e">
        <f ca="1">VLOOKUP(Riferimenti!K127,Riferimenti!$A$20:$B$23,2,0)</f>
        <v>#N/A</v>
      </c>
      <c r="H133" s="37" t="str">
        <f>Riferimenti!L127</f>
        <v/>
      </c>
      <c r="I133" s="37" t="str">
        <f>Riferimenti!M127</f>
        <v/>
      </c>
      <c r="J133" s="37" t="str">
        <f>Riferimenti!N127</f>
        <v/>
      </c>
      <c r="K133" s="37" t="str">
        <f>Riferimenti!O127</f>
        <v/>
      </c>
      <c r="L133" s="37" t="str">
        <f>Riferimenti!P127</f>
        <v/>
      </c>
      <c r="M133" s="37" t="str">
        <f>Riferimenti!Q127</f>
        <v/>
      </c>
      <c r="N133" s="37" t="str">
        <f>Riferimenti!R127</f>
        <v/>
      </c>
      <c r="O133" s="37" t="str">
        <f>Riferimenti!S127</f>
        <v/>
      </c>
      <c r="P133" s="37" t="str">
        <f>Riferimenti!T127</f>
        <v/>
      </c>
      <c r="Q133" s="37" t="str">
        <f>Riferimenti!U127</f>
        <v/>
      </c>
      <c r="U133" s="2" t="b">
        <f t="shared" si="1"/>
        <v>1</v>
      </c>
    </row>
    <row r="134" spans="2:21" ht="37.5" hidden="1" customHeight="1" x14ac:dyDescent="0.2">
      <c r="B134" s="31" t="s">
        <v>728</v>
      </c>
      <c r="C134" s="32" t="str">
        <f ca="1">Riferimenti!G128</f>
        <v>Documenti di indirizzo (linee guida, documenti metodologici, etc.)</v>
      </c>
      <c r="D134" s="32" t="str">
        <f>Riferimenti!H128</f>
        <v/>
      </c>
      <c r="E134" s="33" t="e">
        <f>VLOOKUP(Riferimenti!I128,Riferimenti!$A$2:$B$6,2,0)</f>
        <v>#N/A</v>
      </c>
      <c r="F134" s="32" t="str">
        <f>Riferimenti!J128</f>
        <v/>
      </c>
      <c r="G134" s="33" t="str">
        <f ca="1">VLOOKUP(Riferimenti!K128,Riferimenti!$A$20:$B$23,2,0)</f>
        <v>T</v>
      </c>
      <c r="H134" s="37" t="str">
        <f>Riferimenti!L128</f>
        <v/>
      </c>
      <c r="I134" s="37" t="str">
        <f>Riferimenti!M128</f>
        <v/>
      </c>
      <c r="J134" s="37" t="str">
        <f>Riferimenti!N128</f>
        <v/>
      </c>
      <c r="K134" s="37" t="str">
        <f>Riferimenti!O128</f>
        <v/>
      </c>
      <c r="L134" s="37" t="str">
        <f>Riferimenti!P128</f>
        <v/>
      </c>
      <c r="M134" s="37" t="str">
        <f>Riferimenti!Q128</f>
        <v/>
      </c>
      <c r="N134" s="37" t="str">
        <f>Riferimenti!R128</f>
        <v/>
      </c>
      <c r="O134" s="37" t="str">
        <f>Riferimenti!S128</f>
        <v/>
      </c>
      <c r="P134" s="37" t="str">
        <f>Riferimenti!T128</f>
        <v/>
      </c>
      <c r="Q134" s="37" t="str">
        <f>Riferimenti!U128</f>
        <v/>
      </c>
      <c r="U134" s="2" t="b">
        <f t="shared" si="1"/>
        <v>1</v>
      </c>
    </row>
    <row r="135" spans="2:21" ht="37.5" hidden="1" customHeight="1" x14ac:dyDescent="0.2">
      <c r="B135" s="31" t="s">
        <v>729</v>
      </c>
      <c r="C135" s="32" t="str">
        <f ca="1">Riferimenti!G129</f>
        <v/>
      </c>
      <c r="D135" s="32" t="str">
        <f>Riferimenti!H129</f>
        <v/>
      </c>
      <c r="E135" s="33" t="e">
        <f>VLOOKUP(Riferimenti!I129,Riferimenti!$A$2:$B$6,2,0)</f>
        <v>#N/A</v>
      </c>
      <c r="F135" s="32" t="str">
        <f>Riferimenti!J129</f>
        <v/>
      </c>
      <c r="G135" s="33" t="e">
        <f ca="1">VLOOKUP(Riferimenti!K129,Riferimenti!$A$20:$B$23,2,0)</f>
        <v>#N/A</v>
      </c>
      <c r="H135" s="37" t="str">
        <f>Riferimenti!L129</f>
        <v/>
      </c>
      <c r="I135" s="37" t="str">
        <f>Riferimenti!M129</f>
        <v/>
      </c>
      <c r="J135" s="37" t="str">
        <f>Riferimenti!N129</f>
        <v/>
      </c>
      <c r="K135" s="37" t="str">
        <f>Riferimenti!O129</f>
        <v/>
      </c>
      <c r="L135" s="37" t="str">
        <f>Riferimenti!P129</f>
        <v/>
      </c>
      <c r="M135" s="37" t="str">
        <f>Riferimenti!Q129</f>
        <v/>
      </c>
      <c r="N135" s="37" t="str">
        <f>Riferimenti!R129</f>
        <v/>
      </c>
      <c r="O135" s="37" t="str">
        <f>Riferimenti!S129</f>
        <v/>
      </c>
      <c r="P135" s="37" t="str">
        <f>Riferimenti!T129</f>
        <v/>
      </c>
      <c r="Q135" s="37" t="str">
        <f>Riferimenti!U129</f>
        <v/>
      </c>
      <c r="U135" s="2" t="b">
        <f t="shared" si="1"/>
        <v>1</v>
      </c>
    </row>
    <row r="136" spans="2:21" ht="37.5" hidden="1" customHeight="1" x14ac:dyDescent="0.2">
      <c r="B136" s="31" t="s">
        <v>730</v>
      </c>
      <c r="C136" s="32" t="str">
        <f ca="1">Riferimenti!G130</f>
        <v/>
      </c>
      <c r="D136" s="32" t="str">
        <f>Riferimenti!H130</f>
        <v/>
      </c>
      <c r="E136" s="33" t="e">
        <f>VLOOKUP(Riferimenti!I130,Riferimenti!$A$2:$B$6,2,0)</f>
        <v>#N/A</v>
      </c>
      <c r="F136" s="32" t="str">
        <f>Riferimenti!J130</f>
        <v/>
      </c>
      <c r="G136" s="33" t="e">
        <f ca="1">VLOOKUP(Riferimenti!K130,Riferimenti!$A$20:$B$23,2,0)</f>
        <v>#N/A</v>
      </c>
      <c r="H136" s="37" t="str">
        <f>Riferimenti!L130</f>
        <v/>
      </c>
      <c r="I136" s="37" t="str">
        <f>Riferimenti!M130</f>
        <v/>
      </c>
      <c r="J136" s="37" t="str">
        <f>Riferimenti!N130</f>
        <v/>
      </c>
      <c r="K136" s="37" t="str">
        <f>Riferimenti!O130</f>
        <v/>
      </c>
      <c r="L136" s="37" t="str">
        <f>Riferimenti!P130</f>
        <v/>
      </c>
      <c r="M136" s="37" t="str">
        <f>Riferimenti!Q130</f>
        <v/>
      </c>
      <c r="N136" s="37" t="str">
        <f>Riferimenti!R130</f>
        <v/>
      </c>
      <c r="O136" s="37" t="str">
        <f>Riferimenti!S130</f>
        <v/>
      </c>
      <c r="P136" s="37" t="str">
        <f>Riferimenti!T130</f>
        <v/>
      </c>
      <c r="Q136" s="37" t="str">
        <f>Riferimenti!U130</f>
        <v/>
      </c>
      <c r="U136" s="2" t="b">
        <f t="shared" si="1"/>
        <v>1</v>
      </c>
    </row>
    <row r="137" spans="2:21" ht="37.5" hidden="1" customHeight="1" x14ac:dyDescent="0.2">
      <c r="B137" s="31" t="s">
        <v>731</v>
      </c>
      <c r="C137" s="32" t="str">
        <f ca="1">Riferimenti!G131</f>
        <v>Documenti di indirizzo (linee guida, documenti metodologici, etc.)</v>
      </c>
      <c r="D137" s="32" t="str">
        <f>Riferimenti!H131</f>
        <v/>
      </c>
      <c r="E137" s="33" t="e">
        <f>VLOOKUP(Riferimenti!I131,Riferimenti!$A$2:$B$6,2,0)</f>
        <v>#N/A</v>
      </c>
      <c r="F137" s="32" t="str">
        <f>Riferimenti!J131</f>
        <v/>
      </c>
      <c r="G137" s="33" t="str">
        <f ca="1">VLOOKUP(Riferimenti!K131,Riferimenti!$A$20:$B$23,2,0)</f>
        <v>MS</v>
      </c>
      <c r="H137" s="37" t="str">
        <f>Riferimenti!L131</f>
        <v/>
      </c>
      <c r="I137" s="37" t="str">
        <f>Riferimenti!M131</f>
        <v/>
      </c>
      <c r="J137" s="37" t="str">
        <f>Riferimenti!N131</f>
        <v/>
      </c>
      <c r="K137" s="37" t="str">
        <f>Riferimenti!O131</f>
        <v/>
      </c>
      <c r="L137" s="37" t="str">
        <f>Riferimenti!P131</f>
        <v/>
      </c>
      <c r="M137" s="37" t="str">
        <f>Riferimenti!Q131</f>
        <v/>
      </c>
      <c r="N137" s="37" t="str">
        <f>Riferimenti!R131</f>
        <v/>
      </c>
      <c r="O137" s="37" t="str">
        <f>Riferimenti!S131</f>
        <v/>
      </c>
      <c r="P137" s="37" t="str">
        <f>Riferimenti!T131</f>
        <v/>
      </c>
      <c r="Q137" s="37" t="str">
        <f>Riferimenti!U131</f>
        <v/>
      </c>
      <c r="U137" s="2" t="b">
        <f t="shared" ref="U137:U200" si="2">OR(D137="",D137=0)</f>
        <v>1</v>
      </c>
    </row>
    <row r="138" spans="2:21" ht="37.5" hidden="1" customHeight="1" x14ac:dyDescent="0.2">
      <c r="B138" s="31" t="s">
        <v>732</v>
      </c>
      <c r="C138" s="32" t="str">
        <f ca="1">Riferimenti!G132</f>
        <v/>
      </c>
      <c r="D138" s="32" t="str">
        <f>Riferimenti!H132</f>
        <v/>
      </c>
      <c r="E138" s="33" t="e">
        <f>VLOOKUP(Riferimenti!I132,Riferimenti!$A$2:$B$6,2,0)</f>
        <v>#N/A</v>
      </c>
      <c r="F138" s="32" t="str">
        <f>Riferimenti!J132</f>
        <v/>
      </c>
      <c r="G138" s="33" t="e">
        <f ca="1">VLOOKUP(Riferimenti!K132,Riferimenti!$A$20:$B$23,2,0)</f>
        <v>#N/A</v>
      </c>
      <c r="H138" s="37" t="str">
        <f>Riferimenti!L132</f>
        <v/>
      </c>
      <c r="I138" s="37" t="str">
        <f>Riferimenti!M132</f>
        <v/>
      </c>
      <c r="J138" s="37" t="str">
        <f>Riferimenti!N132</f>
        <v/>
      </c>
      <c r="K138" s="37" t="str">
        <f>Riferimenti!O132</f>
        <v/>
      </c>
      <c r="L138" s="37" t="str">
        <f>Riferimenti!P132</f>
        <v/>
      </c>
      <c r="M138" s="37" t="str">
        <f>Riferimenti!Q132</f>
        <v/>
      </c>
      <c r="N138" s="37" t="str">
        <f>Riferimenti!R132</f>
        <v/>
      </c>
      <c r="O138" s="37" t="str">
        <f>Riferimenti!S132</f>
        <v/>
      </c>
      <c r="P138" s="37" t="str">
        <f>Riferimenti!T132</f>
        <v/>
      </c>
      <c r="Q138" s="37" t="str">
        <f>Riferimenti!U132</f>
        <v/>
      </c>
      <c r="U138" s="2" t="b">
        <f t="shared" si="2"/>
        <v>1</v>
      </c>
    </row>
    <row r="139" spans="2:21" ht="37.5" hidden="1" customHeight="1" x14ac:dyDescent="0.2">
      <c r="B139" s="31" t="s">
        <v>733</v>
      </c>
      <c r="C139" s="32" t="str">
        <f ca="1">Riferimenti!G133</f>
        <v/>
      </c>
      <c r="D139" s="32" t="str">
        <f>Riferimenti!H133</f>
        <v/>
      </c>
      <c r="E139" s="33" t="e">
        <f>VLOOKUP(Riferimenti!I133,Riferimenti!$A$2:$B$6,2,0)</f>
        <v>#N/A</v>
      </c>
      <c r="F139" s="32" t="str">
        <f>Riferimenti!J133</f>
        <v/>
      </c>
      <c r="G139" s="33" t="e">
        <f ca="1">VLOOKUP(Riferimenti!K133,Riferimenti!$A$20:$B$23,2,0)</f>
        <v>#N/A</v>
      </c>
      <c r="H139" s="37" t="str">
        <f>Riferimenti!L133</f>
        <v/>
      </c>
      <c r="I139" s="37" t="str">
        <f>Riferimenti!M133</f>
        <v/>
      </c>
      <c r="J139" s="37" t="str">
        <f>Riferimenti!N133</f>
        <v/>
      </c>
      <c r="K139" s="37" t="str">
        <f>Riferimenti!O133</f>
        <v/>
      </c>
      <c r="L139" s="37" t="str">
        <f>Riferimenti!P133</f>
        <v/>
      </c>
      <c r="M139" s="37" t="str">
        <f>Riferimenti!Q133</f>
        <v/>
      </c>
      <c r="N139" s="37" t="str">
        <f>Riferimenti!R133</f>
        <v/>
      </c>
      <c r="O139" s="37" t="str">
        <f>Riferimenti!S133</f>
        <v/>
      </c>
      <c r="P139" s="37" t="str">
        <f>Riferimenti!T133</f>
        <v/>
      </c>
      <c r="Q139" s="37" t="str">
        <f>Riferimenti!U133</f>
        <v/>
      </c>
      <c r="U139" s="2" t="b">
        <f t="shared" si="2"/>
        <v>1</v>
      </c>
    </row>
    <row r="140" spans="2:21" ht="37.5" customHeight="1" x14ac:dyDescent="0.2">
      <c r="B140" s="31" t="s">
        <v>734</v>
      </c>
      <c r="C140" s="32" t="str">
        <f ca="1">Riferimenti!G134</f>
        <v>Documenti di indirizzo (linee guida, documenti metodologici, etc.)</v>
      </c>
      <c r="D140" s="32" t="str">
        <f>Riferimenti!H134</f>
        <v>Numero di modelli e sistemi evoluti per la gestione delle risorse umane realizzati</v>
      </c>
      <c r="E140" s="33" t="str">
        <f>VLOOKUP(Riferimenti!I134,Riferimenti!$A$2:$B$6,2,0)</f>
        <v>num</v>
      </c>
      <c r="F140" s="32" t="str">
        <f>Riferimenti!J134</f>
        <v>Sistema di Monitoraggio PON</v>
      </c>
      <c r="G140" s="33" t="str">
        <f ca="1">VLOOKUP(Riferimenti!K134,Riferimenti!$A$20:$B$23,2,0)</f>
        <v>AS</v>
      </c>
      <c r="H140" s="37">
        <f>Riferimenti!L134</f>
        <v>0</v>
      </c>
      <c r="I140" s="37">
        <f>Riferimenti!M134</f>
        <v>0</v>
      </c>
      <c r="J140" s="37">
        <f>Riferimenti!N134</f>
        <v>0</v>
      </c>
      <c r="K140" s="37">
        <f>Riferimenti!O134</f>
        <v>0</v>
      </c>
      <c r="L140" s="37">
        <f>Riferimenti!P134</f>
        <v>0</v>
      </c>
      <c r="M140" s="37">
        <f>Riferimenti!Q134</f>
        <v>1</v>
      </c>
      <c r="N140" s="37">
        <v>100000</v>
      </c>
      <c r="O140" s="37">
        <v>400000</v>
      </c>
      <c r="P140" s="37">
        <v>1000000</v>
      </c>
      <c r="Q140" s="37">
        <v>1000000</v>
      </c>
      <c r="U140" s="2" t="b">
        <f t="shared" si="2"/>
        <v>0</v>
      </c>
    </row>
    <row r="141" spans="2:21" ht="37.5" hidden="1" customHeight="1" x14ac:dyDescent="0.2">
      <c r="B141" s="31" t="s">
        <v>735</v>
      </c>
      <c r="C141" s="32" t="str">
        <f ca="1">Riferimenti!G135</f>
        <v/>
      </c>
      <c r="D141" s="32" t="str">
        <f>Riferimenti!H135</f>
        <v/>
      </c>
      <c r="E141" s="33" t="e">
        <f>VLOOKUP(Riferimenti!I135,Riferimenti!$A$2:$B$6,2,0)</f>
        <v>#N/A</v>
      </c>
      <c r="F141" s="32" t="str">
        <f>Riferimenti!J135</f>
        <v/>
      </c>
      <c r="G141" s="33" t="e">
        <f ca="1">VLOOKUP(Riferimenti!K135,Riferimenti!$A$20:$B$23,2,0)</f>
        <v>#N/A</v>
      </c>
      <c r="H141" s="37" t="str">
        <f>Riferimenti!L135</f>
        <v/>
      </c>
      <c r="I141" s="37" t="str">
        <f>Riferimenti!M135</f>
        <v/>
      </c>
      <c r="J141" s="37" t="str">
        <f>Riferimenti!N135</f>
        <v/>
      </c>
      <c r="K141" s="37" t="str">
        <f>Riferimenti!O135</f>
        <v/>
      </c>
      <c r="L141" s="37" t="str">
        <f>Riferimenti!P135</f>
        <v/>
      </c>
      <c r="M141" s="37" t="str">
        <f>Riferimenti!Q135</f>
        <v/>
      </c>
      <c r="N141" s="37" t="str">
        <f>Riferimenti!R135</f>
        <v/>
      </c>
      <c r="O141" s="37" t="str">
        <f>Riferimenti!S135</f>
        <v/>
      </c>
      <c r="P141" s="37" t="str">
        <f>Riferimenti!T135</f>
        <v/>
      </c>
      <c r="Q141" s="37" t="str">
        <f>Riferimenti!U135</f>
        <v/>
      </c>
      <c r="U141" s="2" t="b">
        <f t="shared" si="2"/>
        <v>1</v>
      </c>
    </row>
    <row r="142" spans="2:21" ht="37.5" hidden="1" customHeight="1" x14ac:dyDescent="0.2">
      <c r="B142" s="31" t="s">
        <v>736</v>
      </c>
      <c r="C142" s="32" t="str">
        <f ca="1">Riferimenti!G136</f>
        <v/>
      </c>
      <c r="D142" s="32" t="str">
        <f>Riferimenti!H136</f>
        <v/>
      </c>
      <c r="E142" s="33" t="e">
        <f>VLOOKUP(Riferimenti!I136,Riferimenti!$A$2:$B$6,2,0)</f>
        <v>#N/A</v>
      </c>
      <c r="F142" s="32" t="str">
        <f>Riferimenti!J136</f>
        <v/>
      </c>
      <c r="G142" s="33" t="e">
        <f ca="1">VLOOKUP(Riferimenti!K136,Riferimenti!$A$20:$B$23,2,0)</f>
        <v>#N/A</v>
      </c>
      <c r="H142" s="37" t="str">
        <f>Riferimenti!L136</f>
        <v/>
      </c>
      <c r="I142" s="37" t="str">
        <f>Riferimenti!M136</f>
        <v/>
      </c>
      <c r="J142" s="37" t="str">
        <f>Riferimenti!N136</f>
        <v/>
      </c>
      <c r="K142" s="37" t="str">
        <f>Riferimenti!O136</f>
        <v/>
      </c>
      <c r="L142" s="37" t="str">
        <f>Riferimenti!P136</f>
        <v/>
      </c>
      <c r="M142" s="37" t="str">
        <f>Riferimenti!Q136</f>
        <v/>
      </c>
      <c r="N142" s="37" t="str">
        <f>Riferimenti!R136</f>
        <v/>
      </c>
      <c r="O142" s="37" t="str">
        <f>Riferimenti!S136</f>
        <v/>
      </c>
      <c r="P142" s="37" t="str">
        <f>Riferimenti!T136</f>
        <v/>
      </c>
      <c r="Q142" s="37" t="str">
        <f>Riferimenti!U136</f>
        <v/>
      </c>
      <c r="U142" s="2" t="b">
        <f t="shared" si="2"/>
        <v>1</v>
      </c>
    </row>
    <row r="143" spans="2:21" ht="37.5" hidden="1" customHeight="1" x14ac:dyDescent="0.2">
      <c r="B143" s="31" t="s">
        <v>737</v>
      </c>
      <c r="C143" s="32" t="str">
        <f ca="1">Riferimenti!G137</f>
        <v>Documenti di indirizzo (linee guida, documenti metodologici, etc.)</v>
      </c>
      <c r="D143" s="32" t="str">
        <f>Riferimenti!H137</f>
        <v/>
      </c>
      <c r="E143" s="33" t="e">
        <f>VLOOKUP(Riferimenti!I137,Riferimenti!$A$2:$B$6,2,0)</f>
        <v>#N/A</v>
      </c>
      <c r="F143" s="32" t="str">
        <f>Riferimenti!J137</f>
        <v/>
      </c>
      <c r="G143" s="33" t="str">
        <f ca="1">VLOOKUP(Riferimenti!K137,Riferimenti!$A$20:$B$23,2,0)</f>
        <v>PS</v>
      </c>
      <c r="H143" s="37" t="str">
        <f>Riferimenti!L137</f>
        <v/>
      </c>
      <c r="I143" s="37" t="str">
        <f>Riferimenti!M137</f>
        <v/>
      </c>
      <c r="J143" s="37" t="str">
        <f>Riferimenti!N137</f>
        <v/>
      </c>
      <c r="K143" s="37" t="str">
        <f>Riferimenti!O137</f>
        <v/>
      </c>
      <c r="L143" s="37" t="str">
        <f>Riferimenti!P137</f>
        <v/>
      </c>
      <c r="M143" s="37" t="str">
        <f>Riferimenti!Q137</f>
        <v/>
      </c>
      <c r="N143" s="37" t="str">
        <f>Riferimenti!R137</f>
        <v/>
      </c>
      <c r="O143" s="37" t="str">
        <f>Riferimenti!S137</f>
        <v/>
      </c>
      <c r="P143" s="37" t="str">
        <f>Riferimenti!T137</f>
        <v/>
      </c>
      <c r="Q143" s="37" t="str">
        <f>Riferimenti!U137</f>
        <v/>
      </c>
      <c r="U143" s="2" t="b">
        <f t="shared" si="2"/>
        <v>1</v>
      </c>
    </row>
    <row r="144" spans="2:21" ht="37.5" hidden="1" customHeight="1" x14ac:dyDescent="0.2">
      <c r="B144" s="31" t="s">
        <v>738</v>
      </c>
      <c r="C144" s="32" t="str">
        <f ca="1">Riferimenti!G138</f>
        <v/>
      </c>
      <c r="D144" s="32" t="str">
        <f>Riferimenti!H138</f>
        <v/>
      </c>
      <c r="E144" s="33" t="e">
        <f>VLOOKUP(Riferimenti!I138,Riferimenti!$A$2:$B$6,2,0)</f>
        <v>#N/A</v>
      </c>
      <c r="F144" s="32" t="str">
        <f>Riferimenti!J138</f>
        <v/>
      </c>
      <c r="G144" s="33" t="e">
        <f ca="1">VLOOKUP(Riferimenti!K138,Riferimenti!$A$20:$B$23,2,0)</f>
        <v>#N/A</v>
      </c>
      <c r="H144" s="37" t="str">
        <f>Riferimenti!L138</f>
        <v/>
      </c>
      <c r="I144" s="37" t="str">
        <f>Riferimenti!M138</f>
        <v/>
      </c>
      <c r="J144" s="37" t="str">
        <f>Riferimenti!N138</f>
        <v/>
      </c>
      <c r="K144" s="37" t="str">
        <f>Riferimenti!O138</f>
        <v/>
      </c>
      <c r="L144" s="37" t="str">
        <f>Riferimenti!P138</f>
        <v/>
      </c>
      <c r="M144" s="37" t="str">
        <f>Riferimenti!Q138</f>
        <v/>
      </c>
      <c r="N144" s="37" t="str">
        <f>Riferimenti!R138</f>
        <v/>
      </c>
      <c r="O144" s="37" t="str">
        <f>Riferimenti!S138</f>
        <v/>
      </c>
      <c r="P144" s="37" t="str">
        <f>Riferimenti!T138</f>
        <v/>
      </c>
      <c r="Q144" s="37" t="str">
        <f>Riferimenti!U138</f>
        <v/>
      </c>
      <c r="U144" s="2" t="b">
        <f t="shared" si="2"/>
        <v>1</v>
      </c>
    </row>
    <row r="145" spans="2:21" ht="37.5" hidden="1" customHeight="1" x14ac:dyDescent="0.2">
      <c r="B145" s="31" t="s">
        <v>739</v>
      </c>
      <c r="C145" s="32" t="str">
        <f ca="1">Riferimenti!G139</f>
        <v/>
      </c>
      <c r="D145" s="32" t="str">
        <f>Riferimenti!H139</f>
        <v/>
      </c>
      <c r="E145" s="33" t="e">
        <f>VLOOKUP(Riferimenti!I139,Riferimenti!$A$2:$B$6,2,0)</f>
        <v>#N/A</v>
      </c>
      <c r="F145" s="32" t="str">
        <f>Riferimenti!J139</f>
        <v/>
      </c>
      <c r="G145" s="33" t="e">
        <f ca="1">VLOOKUP(Riferimenti!K139,Riferimenti!$A$20:$B$23,2,0)</f>
        <v>#N/A</v>
      </c>
      <c r="H145" s="37" t="str">
        <f>Riferimenti!L139</f>
        <v/>
      </c>
      <c r="I145" s="37" t="str">
        <f>Riferimenti!M139</f>
        <v/>
      </c>
      <c r="J145" s="37" t="str">
        <f>Riferimenti!N139</f>
        <v/>
      </c>
      <c r="K145" s="37" t="str">
        <f>Riferimenti!O139</f>
        <v/>
      </c>
      <c r="L145" s="37" t="str">
        <f>Riferimenti!P139</f>
        <v/>
      </c>
      <c r="M145" s="37" t="str">
        <f>Riferimenti!Q139</f>
        <v/>
      </c>
      <c r="N145" s="37" t="str">
        <f>Riferimenti!R139</f>
        <v/>
      </c>
      <c r="O145" s="37" t="str">
        <f>Riferimenti!S139</f>
        <v/>
      </c>
      <c r="P145" s="37" t="str">
        <f>Riferimenti!T139</f>
        <v/>
      </c>
      <c r="Q145" s="37" t="str">
        <f>Riferimenti!U139</f>
        <v/>
      </c>
      <c r="U145" s="2" t="b">
        <f t="shared" si="2"/>
        <v>1</v>
      </c>
    </row>
    <row r="146" spans="2:21" ht="37.5" hidden="1" customHeight="1" x14ac:dyDescent="0.2">
      <c r="B146" s="31" t="s">
        <v>740</v>
      </c>
      <c r="C146" s="32" t="str">
        <f ca="1">Riferimenti!G140</f>
        <v>Documenti di indirizzo (linee guida, documenti metodologici, etc.)</v>
      </c>
      <c r="D146" s="32" t="str">
        <f>Riferimenti!H140</f>
        <v/>
      </c>
      <c r="E146" s="33" t="e">
        <f>VLOOKUP(Riferimenti!I140,Riferimenti!$A$2:$B$6,2,0)</f>
        <v>#N/A</v>
      </c>
      <c r="F146" s="32" t="str">
        <f>Riferimenti!J140</f>
        <v/>
      </c>
      <c r="G146" s="33" t="str">
        <f ca="1">VLOOKUP(Riferimenti!K140,Riferimenti!$A$20:$B$23,2,0)</f>
        <v>T</v>
      </c>
      <c r="H146" s="37" t="str">
        <f>Riferimenti!L140</f>
        <v/>
      </c>
      <c r="I146" s="37" t="str">
        <f>Riferimenti!M140</f>
        <v/>
      </c>
      <c r="J146" s="37" t="str">
        <f>Riferimenti!N140</f>
        <v/>
      </c>
      <c r="K146" s="37" t="str">
        <f>Riferimenti!O140</f>
        <v/>
      </c>
      <c r="L146" s="37" t="str">
        <f>Riferimenti!P140</f>
        <v/>
      </c>
      <c r="M146" s="37" t="str">
        <f>Riferimenti!Q140</f>
        <v/>
      </c>
      <c r="N146" s="37" t="str">
        <f>Riferimenti!R140</f>
        <v/>
      </c>
      <c r="O146" s="37" t="str">
        <f>Riferimenti!S140</f>
        <v/>
      </c>
      <c r="P146" s="37" t="str">
        <f>Riferimenti!T140</f>
        <v/>
      </c>
      <c r="Q146" s="37" t="str">
        <f>Riferimenti!U140</f>
        <v/>
      </c>
      <c r="U146" s="2" t="b">
        <f t="shared" si="2"/>
        <v>1</v>
      </c>
    </row>
    <row r="147" spans="2:21" ht="37.5" hidden="1" customHeight="1" x14ac:dyDescent="0.2">
      <c r="B147" s="31" t="s">
        <v>741</v>
      </c>
      <c r="C147" s="32" t="str">
        <f ca="1">Riferimenti!G141</f>
        <v/>
      </c>
      <c r="D147" s="32" t="str">
        <f>Riferimenti!H141</f>
        <v/>
      </c>
      <c r="E147" s="33" t="e">
        <f>VLOOKUP(Riferimenti!I141,Riferimenti!$A$2:$B$6,2,0)</f>
        <v>#N/A</v>
      </c>
      <c r="F147" s="32" t="str">
        <f>Riferimenti!J141</f>
        <v/>
      </c>
      <c r="G147" s="33" t="e">
        <f ca="1">VLOOKUP(Riferimenti!K141,Riferimenti!$A$20:$B$23,2,0)</f>
        <v>#N/A</v>
      </c>
      <c r="H147" s="37" t="str">
        <f>Riferimenti!L141</f>
        <v/>
      </c>
      <c r="I147" s="37" t="str">
        <f>Riferimenti!M141</f>
        <v/>
      </c>
      <c r="J147" s="37" t="str">
        <f>Riferimenti!N141</f>
        <v/>
      </c>
      <c r="K147" s="37" t="str">
        <f>Riferimenti!O141</f>
        <v/>
      </c>
      <c r="L147" s="37" t="str">
        <f>Riferimenti!P141</f>
        <v/>
      </c>
      <c r="M147" s="37" t="str">
        <f>Riferimenti!Q141</f>
        <v/>
      </c>
      <c r="N147" s="37" t="str">
        <f>Riferimenti!R141</f>
        <v/>
      </c>
      <c r="O147" s="37" t="str">
        <f>Riferimenti!S141</f>
        <v/>
      </c>
      <c r="P147" s="37" t="str">
        <f>Riferimenti!T141</f>
        <v/>
      </c>
      <c r="Q147" s="37" t="str">
        <f>Riferimenti!U141</f>
        <v/>
      </c>
      <c r="U147" s="2" t="b">
        <f t="shared" si="2"/>
        <v>1</v>
      </c>
    </row>
    <row r="148" spans="2:21" ht="37.5" hidden="1" customHeight="1" x14ac:dyDescent="0.2">
      <c r="B148" s="31" t="s">
        <v>742</v>
      </c>
      <c r="C148" s="32" t="str">
        <f ca="1">Riferimenti!G142</f>
        <v/>
      </c>
      <c r="D148" s="32" t="str">
        <f>Riferimenti!H142</f>
        <v/>
      </c>
      <c r="E148" s="33" t="e">
        <f>VLOOKUP(Riferimenti!I142,Riferimenti!$A$2:$B$6,2,0)</f>
        <v>#N/A</v>
      </c>
      <c r="F148" s="32" t="str">
        <f>Riferimenti!J142</f>
        <v/>
      </c>
      <c r="G148" s="33" t="e">
        <f ca="1">VLOOKUP(Riferimenti!K142,Riferimenti!$A$20:$B$23,2,0)</f>
        <v>#N/A</v>
      </c>
      <c r="H148" s="37" t="str">
        <f>Riferimenti!L142</f>
        <v/>
      </c>
      <c r="I148" s="37" t="str">
        <f>Riferimenti!M142</f>
        <v/>
      </c>
      <c r="J148" s="37" t="str">
        <f>Riferimenti!N142</f>
        <v/>
      </c>
      <c r="K148" s="37" t="str">
        <f>Riferimenti!O142</f>
        <v/>
      </c>
      <c r="L148" s="37" t="str">
        <f>Riferimenti!P142</f>
        <v/>
      </c>
      <c r="M148" s="37" t="str">
        <f>Riferimenti!Q142</f>
        <v/>
      </c>
      <c r="N148" s="37" t="str">
        <f>Riferimenti!R142</f>
        <v/>
      </c>
      <c r="O148" s="37" t="str">
        <f>Riferimenti!S142</f>
        <v/>
      </c>
      <c r="P148" s="37" t="str">
        <f>Riferimenti!T142</f>
        <v/>
      </c>
      <c r="Q148" s="37" t="str">
        <f>Riferimenti!U142</f>
        <v/>
      </c>
      <c r="U148" s="2" t="b">
        <f t="shared" si="2"/>
        <v>1</v>
      </c>
    </row>
    <row r="149" spans="2:21" ht="37.5" hidden="1" customHeight="1" x14ac:dyDescent="0.2">
      <c r="B149" s="31" t="s">
        <v>743</v>
      </c>
      <c r="C149" s="32" t="str">
        <f ca="1">Riferimenti!G143</f>
        <v>Documenti di indirizzo (linee guida, documenti metodologici, etc.)</v>
      </c>
      <c r="D149" s="32" t="str">
        <f>Riferimenti!H143</f>
        <v/>
      </c>
      <c r="E149" s="33" t="e">
        <f>VLOOKUP(Riferimenti!I143,Riferimenti!$A$2:$B$6,2,0)</f>
        <v>#N/A</v>
      </c>
      <c r="F149" s="32" t="str">
        <f>Riferimenti!J143</f>
        <v/>
      </c>
      <c r="G149" s="33" t="str">
        <f ca="1">VLOOKUP(Riferimenti!K143,Riferimenti!$A$20:$B$23,2,0)</f>
        <v>MS</v>
      </c>
      <c r="H149" s="37" t="str">
        <f>Riferimenti!L143</f>
        <v/>
      </c>
      <c r="I149" s="37" t="str">
        <f>Riferimenti!M143</f>
        <v/>
      </c>
      <c r="J149" s="37" t="str">
        <f>Riferimenti!N143</f>
        <v/>
      </c>
      <c r="K149" s="37" t="str">
        <f>Riferimenti!O143</f>
        <v/>
      </c>
      <c r="L149" s="37" t="str">
        <f>Riferimenti!P143</f>
        <v/>
      </c>
      <c r="M149" s="37" t="str">
        <f>Riferimenti!Q143</f>
        <v/>
      </c>
      <c r="N149" s="37" t="str">
        <f>Riferimenti!R143</f>
        <v/>
      </c>
      <c r="O149" s="37" t="str">
        <f>Riferimenti!S143</f>
        <v/>
      </c>
      <c r="P149" s="37" t="str">
        <f>Riferimenti!T143</f>
        <v/>
      </c>
      <c r="Q149" s="37" t="str">
        <f>Riferimenti!U143</f>
        <v/>
      </c>
      <c r="U149" s="2" t="b">
        <f t="shared" si="2"/>
        <v>1</v>
      </c>
    </row>
    <row r="150" spans="2:21" ht="37.5" hidden="1" customHeight="1" x14ac:dyDescent="0.2">
      <c r="B150" s="31" t="s">
        <v>744</v>
      </c>
      <c r="C150" s="32" t="str">
        <f ca="1">Riferimenti!G144</f>
        <v/>
      </c>
      <c r="D150" s="32" t="str">
        <f>Riferimenti!H144</f>
        <v/>
      </c>
      <c r="E150" s="33" t="e">
        <f>VLOOKUP(Riferimenti!I144,Riferimenti!$A$2:$B$6,2,0)</f>
        <v>#N/A</v>
      </c>
      <c r="F150" s="32" t="str">
        <f>Riferimenti!J144</f>
        <v/>
      </c>
      <c r="G150" s="33" t="e">
        <f ca="1">VLOOKUP(Riferimenti!K144,Riferimenti!$A$20:$B$23,2,0)</f>
        <v>#N/A</v>
      </c>
      <c r="H150" s="37" t="str">
        <f>Riferimenti!L144</f>
        <v/>
      </c>
      <c r="I150" s="37" t="str">
        <f>Riferimenti!M144</f>
        <v/>
      </c>
      <c r="J150" s="37" t="str">
        <f>Riferimenti!N144</f>
        <v/>
      </c>
      <c r="K150" s="37" t="str">
        <f>Riferimenti!O144</f>
        <v/>
      </c>
      <c r="L150" s="37" t="str">
        <f>Riferimenti!P144</f>
        <v/>
      </c>
      <c r="M150" s="37" t="str">
        <f>Riferimenti!Q144</f>
        <v/>
      </c>
      <c r="N150" s="37" t="str">
        <f>Riferimenti!R144</f>
        <v/>
      </c>
      <c r="O150" s="37" t="str">
        <f>Riferimenti!S144</f>
        <v/>
      </c>
      <c r="P150" s="37" t="str">
        <f>Riferimenti!T144</f>
        <v/>
      </c>
      <c r="Q150" s="37" t="str">
        <f>Riferimenti!U144</f>
        <v/>
      </c>
      <c r="U150" s="2" t="b">
        <f t="shared" si="2"/>
        <v>1</v>
      </c>
    </row>
    <row r="151" spans="2:21" ht="37.5" hidden="1" customHeight="1" x14ac:dyDescent="0.2">
      <c r="B151" s="31" t="s">
        <v>745</v>
      </c>
      <c r="C151" s="32" t="str">
        <f ca="1">Riferimenti!G145</f>
        <v/>
      </c>
      <c r="D151" s="32" t="str">
        <f>Riferimenti!H145</f>
        <v/>
      </c>
      <c r="E151" s="33" t="e">
        <f>VLOOKUP(Riferimenti!I145,Riferimenti!$A$2:$B$6,2,0)</f>
        <v>#N/A</v>
      </c>
      <c r="F151" s="32" t="str">
        <f>Riferimenti!J145</f>
        <v/>
      </c>
      <c r="G151" s="33" t="e">
        <f ca="1">VLOOKUP(Riferimenti!K145,Riferimenti!$A$20:$B$23,2,0)</f>
        <v>#N/A</v>
      </c>
      <c r="H151" s="37" t="str">
        <f>Riferimenti!L145</f>
        <v/>
      </c>
      <c r="I151" s="37" t="str">
        <f>Riferimenti!M145</f>
        <v/>
      </c>
      <c r="J151" s="37" t="str">
        <f>Riferimenti!N145</f>
        <v/>
      </c>
      <c r="K151" s="37" t="str">
        <f>Riferimenti!O145</f>
        <v/>
      </c>
      <c r="L151" s="37" t="str">
        <f>Riferimenti!P145</f>
        <v/>
      </c>
      <c r="M151" s="37" t="str">
        <f>Riferimenti!Q145</f>
        <v/>
      </c>
      <c r="N151" s="37" t="str">
        <f>Riferimenti!R145</f>
        <v/>
      </c>
      <c r="O151" s="37" t="str">
        <f>Riferimenti!S145</f>
        <v/>
      </c>
      <c r="P151" s="37" t="str">
        <f>Riferimenti!T145</f>
        <v/>
      </c>
      <c r="Q151" s="37" t="str">
        <f>Riferimenti!U145</f>
        <v/>
      </c>
      <c r="U151" s="2" t="b">
        <f t="shared" si="2"/>
        <v>1</v>
      </c>
    </row>
    <row r="152" spans="2:21" ht="37.5" customHeight="1" x14ac:dyDescent="0.2">
      <c r="B152" s="31" t="s">
        <v>746</v>
      </c>
      <c r="C152" s="32" t="str">
        <f ca="1">Riferimenti!G146</f>
        <v>Attività di accompagnamento (affiancamento on the job, supporto specialistico, etc.)</v>
      </c>
      <c r="D152" s="32" t="str">
        <f>Riferimenti!H146</f>
        <v>Numero utenti serviti dai servizi anagrafici</v>
      </c>
      <c r="E152" s="33" t="str">
        <f>VLOOKUP(Riferimenti!I146,Riferimenti!$A$2:$B$6,2,0)</f>
        <v>num</v>
      </c>
      <c r="F152" s="32" t="str">
        <f>Riferimenti!J146</f>
        <v>Sistema di Monitoraggio PON</v>
      </c>
      <c r="G152" s="33" t="str">
        <f ca="1">VLOOKUP(Riferimenti!K146,Riferimenti!$A$20:$B$23,2,0)</f>
        <v>AS</v>
      </c>
      <c r="H152" s="37">
        <f>Riferimenti!L146</f>
        <v>0</v>
      </c>
      <c r="I152" s="37">
        <f>Riferimenti!M146</f>
        <v>0</v>
      </c>
      <c r="J152" s="37">
        <f>Riferimenti!N146</f>
        <v>0</v>
      </c>
      <c r="K152" s="37">
        <f>Riferimenti!O146</f>
        <v>0</v>
      </c>
      <c r="L152" s="37">
        <f>Riferimenti!P146</f>
        <v>0</v>
      </c>
      <c r="M152" s="37">
        <f>Riferimenti!Q146</f>
        <v>0</v>
      </c>
      <c r="N152" s="37">
        <v>50000</v>
      </c>
      <c r="O152" s="37">
        <v>80000</v>
      </c>
      <c r="P152" s="37">
        <v>150000</v>
      </c>
      <c r="Q152" s="37">
        <v>150000</v>
      </c>
      <c r="U152" s="2" t="b">
        <f t="shared" si="2"/>
        <v>0</v>
      </c>
    </row>
    <row r="153" spans="2:21" ht="37.5" hidden="1" customHeight="1" x14ac:dyDescent="0.2">
      <c r="B153" s="31" t="s">
        <v>747</v>
      </c>
      <c r="C153" s="32" t="str">
        <f ca="1">Riferimenti!G147</f>
        <v/>
      </c>
      <c r="D153" s="32" t="str">
        <f>Riferimenti!H147</f>
        <v/>
      </c>
      <c r="E153" s="33" t="e">
        <f>VLOOKUP(Riferimenti!I147,Riferimenti!$A$2:$B$6,2,0)</f>
        <v>#N/A</v>
      </c>
      <c r="F153" s="32" t="str">
        <f>Riferimenti!J147</f>
        <v/>
      </c>
      <c r="G153" s="33" t="e">
        <f ca="1">VLOOKUP(Riferimenti!K147,Riferimenti!$A$20:$B$23,2,0)</f>
        <v>#N/A</v>
      </c>
      <c r="H153" s="37" t="str">
        <f>Riferimenti!L147</f>
        <v/>
      </c>
      <c r="I153" s="37" t="str">
        <f>Riferimenti!M147</f>
        <v/>
      </c>
      <c r="J153" s="37" t="str">
        <f>Riferimenti!N147</f>
        <v/>
      </c>
      <c r="K153" s="37" t="str">
        <f>Riferimenti!O147</f>
        <v/>
      </c>
      <c r="L153" s="37" t="str">
        <f>Riferimenti!P147</f>
        <v/>
      </c>
      <c r="M153" s="37" t="str">
        <f>Riferimenti!Q147</f>
        <v/>
      </c>
      <c r="N153" s="37" t="str">
        <f>Riferimenti!R147</f>
        <v/>
      </c>
      <c r="O153" s="37" t="str">
        <f>Riferimenti!S147</f>
        <v/>
      </c>
      <c r="P153" s="37" t="str">
        <f>Riferimenti!T147</f>
        <v/>
      </c>
      <c r="Q153" s="37" t="str">
        <f>Riferimenti!U147</f>
        <v/>
      </c>
      <c r="U153" s="2" t="b">
        <f t="shared" si="2"/>
        <v>1</v>
      </c>
    </row>
    <row r="154" spans="2:21" ht="37.5" hidden="1" customHeight="1" x14ac:dyDescent="0.2">
      <c r="B154" s="31" t="s">
        <v>748</v>
      </c>
      <c r="C154" s="32" t="str">
        <f ca="1">Riferimenti!G148</f>
        <v/>
      </c>
      <c r="D154" s="32" t="str">
        <f>Riferimenti!H148</f>
        <v/>
      </c>
      <c r="E154" s="33" t="e">
        <f>VLOOKUP(Riferimenti!I148,Riferimenti!$A$2:$B$6,2,0)</f>
        <v>#N/A</v>
      </c>
      <c r="F154" s="32" t="str">
        <f>Riferimenti!J148</f>
        <v/>
      </c>
      <c r="G154" s="33" t="e">
        <f ca="1">VLOOKUP(Riferimenti!K148,Riferimenti!$A$20:$B$23,2,0)</f>
        <v>#N/A</v>
      </c>
      <c r="H154" s="37" t="str">
        <f>Riferimenti!L148</f>
        <v/>
      </c>
      <c r="I154" s="37" t="str">
        <f>Riferimenti!M148</f>
        <v/>
      </c>
      <c r="J154" s="37" t="str">
        <f>Riferimenti!N148</f>
        <v/>
      </c>
      <c r="K154" s="37" t="str">
        <f>Riferimenti!O148</f>
        <v/>
      </c>
      <c r="L154" s="37" t="str">
        <f>Riferimenti!P148</f>
        <v/>
      </c>
      <c r="M154" s="37" t="str">
        <f>Riferimenti!Q148</f>
        <v/>
      </c>
      <c r="N154" s="37" t="str">
        <f>Riferimenti!R148</f>
        <v/>
      </c>
      <c r="O154" s="37" t="str">
        <f>Riferimenti!S148</f>
        <v/>
      </c>
      <c r="P154" s="37" t="str">
        <f>Riferimenti!T148</f>
        <v/>
      </c>
      <c r="Q154" s="37" t="str">
        <f>Riferimenti!U148</f>
        <v/>
      </c>
      <c r="U154" s="2" t="b">
        <f t="shared" si="2"/>
        <v>1</v>
      </c>
    </row>
    <row r="155" spans="2:21" ht="37.5" hidden="1" customHeight="1" x14ac:dyDescent="0.2">
      <c r="B155" s="31" t="s">
        <v>749</v>
      </c>
      <c r="C155" s="32" t="str">
        <f ca="1">Riferimenti!G149</f>
        <v>Attività di accompagnamento (affiancamento on the job, supporto specialistico, etc.)</v>
      </c>
      <c r="D155" s="32" t="str">
        <f>Riferimenti!H149</f>
        <v/>
      </c>
      <c r="E155" s="33" t="e">
        <f>VLOOKUP(Riferimenti!I149,Riferimenti!$A$2:$B$6,2,0)</f>
        <v>#N/A</v>
      </c>
      <c r="F155" s="32" t="str">
        <f>Riferimenti!J149</f>
        <v/>
      </c>
      <c r="G155" s="33" t="str">
        <f ca="1">VLOOKUP(Riferimenti!K149,Riferimenti!$A$20:$B$23,2,0)</f>
        <v>PS</v>
      </c>
      <c r="H155" s="37" t="str">
        <f>Riferimenti!L149</f>
        <v/>
      </c>
      <c r="I155" s="37" t="str">
        <f>Riferimenti!M149</f>
        <v/>
      </c>
      <c r="J155" s="37" t="str">
        <f>Riferimenti!N149</f>
        <v/>
      </c>
      <c r="K155" s="37" t="str">
        <f>Riferimenti!O149</f>
        <v/>
      </c>
      <c r="L155" s="37" t="str">
        <f>Riferimenti!P149</f>
        <v/>
      </c>
      <c r="M155" s="37" t="str">
        <f>Riferimenti!Q149</f>
        <v/>
      </c>
      <c r="N155" s="37" t="str">
        <f>Riferimenti!R149</f>
        <v/>
      </c>
      <c r="O155" s="37" t="str">
        <f>Riferimenti!S149</f>
        <v/>
      </c>
      <c r="P155" s="37" t="str">
        <f>Riferimenti!T149</f>
        <v/>
      </c>
      <c r="Q155" s="37" t="str">
        <f>Riferimenti!U149</f>
        <v/>
      </c>
      <c r="U155" s="2" t="b">
        <f t="shared" si="2"/>
        <v>1</v>
      </c>
    </row>
    <row r="156" spans="2:21" ht="37.5" hidden="1" customHeight="1" x14ac:dyDescent="0.2">
      <c r="B156" s="31" t="s">
        <v>750</v>
      </c>
      <c r="C156" s="32" t="str">
        <f ca="1">Riferimenti!G150</f>
        <v/>
      </c>
      <c r="D156" s="32" t="str">
        <f>Riferimenti!H150</f>
        <v/>
      </c>
      <c r="E156" s="33" t="e">
        <f>VLOOKUP(Riferimenti!I150,Riferimenti!$A$2:$B$6,2,0)</f>
        <v>#N/A</v>
      </c>
      <c r="F156" s="32" t="str">
        <f>Riferimenti!J150</f>
        <v/>
      </c>
      <c r="G156" s="33" t="e">
        <f ca="1">VLOOKUP(Riferimenti!K150,Riferimenti!$A$20:$B$23,2,0)</f>
        <v>#N/A</v>
      </c>
      <c r="H156" s="37" t="str">
        <f>Riferimenti!L150</f>
        <v/>
      </c>
      <c r="I156" s="37" t="str">
        <f>Riferimenti!M150</f>
        <v/>
      </c>
      <c r="J156" s="37" t="str">
        <f>Riferimenti!N150</f>
        <v/>
      </c>
      <c r="K156" s="37" t="str">
        <f>Riferimenti!O150</f>
        <v/>
      </c>
      <c r="L156" s="37" t="str">
        <f>Riferimenti!P150</f>
        <v/>
      </c>
      <c r="M156" s="37" t="str">
        <f>Riferimenti!Q150</f>
        <v/>
      </c>
      <c r="N156" s="37" t="str">
        <f>Riferimenti!R150</f>
        <v/>
      </c>
      <c r="O156" s="37" t="str">
        <f>Riferimenti!S150</f>
        <v/>
      </c>
      <c r="P156" s="37" t="str">
        <f>Riferimenti!T150</f>
        <v/>
      </c>
      <c r="Q156" s="37" t="str">
        <f>Riferimenti!U150</f>
        <v/>
      </c>
      <c r="U156" s="2" t="b">
        <f t="shared" si="2"/>
        <v>1</v>
      </c>
    </row>
    <row r="157" spans="2:21" ht="37.5" hidden="1" customHeight="1" x14ac:dyDescent="0.2">
      <c r="B157" s="31" t="s">
        <v>751</v>
      </c>
      <c r="C157" s="32" t="str">
        <f ca="1">Riferimenti!G151</f>
        <v/>
      </c>
      <c r="D157" s="32" t="str">
        <f>Riferimenti!H151</f>
        <v/>
      </c>
      <c r="E157" s="33" t="e">
        <f>VLOOKUP(Riferimenti!I151,Riferimenti!$A$2:$B$6,2,0)</f>
        <v>#N/A</v>
      </c>
      <c r="F157" s="32" t="str">
        <f>Riferimenti!J151</f>
        <v/>
      </c>
      <c r="G157" s="33" t="e">
        <f ca="1">VLOOKUP(Riferimenti!K151,Riferimenti!$A$20:$B$23,2,0)</f>
        <v>#N/A</v>
      </c>
      <c r="H157" s="37" t="str">
        <f>Riferimenti!L151</f>
        <v/>
      </c>
      <c r="I157" s="37" t="str">
        <f>Riferimenti!M151</f>
        <v/>
      </c>
      <c r="J157" s="37" t="str">
        <f>Riferimenti!N151</f>
        <v/>
      </c>
      <c r="K157" s="37" t="str">
        <f>Riferimenti!O151</f>
        <v/>
      </c>
      <c r="L157" s="37" t="str">
        <f>Riferimenti!P151</f>
        <v/>
      </c>
      <c r="M157" s="37" t="str">
        <f>Riferimenti!Q151</f>
        <v/>
      </c>
      <c r="N157" s="37" t="str">
        <f>Riferimenti!R151</f>
        <v/>
      </c>
      <c r="O157" s="37" t="str">
        <f>Riferimenti!S151</f>
        <v/>
      </c>
      <c r="P157" s="37" t="str">
        <f>Riferimenti!T151</f>
        <v/>
      </c>
      <c r="Q157" s="37" t="str">
        <f>Riferimenti!U151</f>
        <v/>
      </c>
      <c r="U157" s="2" t="b">
        <f t="shared" si="2"/>
        <v>1</v>
      </c>
    </row>
    <row r="158" spans="2:21" ht="37.5" hidden="1" customHeight="1" x14ac:dyDescent="0.2">
      <c r="B158" s="31" t="s">
        <v>752</v>
      </c>
      <c r="C158" s="32" t="str">
        <f ca="1">Riferimenti!G152</f>
        <v>Attività di accompagnamento (affiancamento on the job, supporto specialistico, etc.)</v>
      </c>
      <c r="D158" s="32" t="str">
        <f>Riferimenti!H152</f>
        <v/>
      </c>
      <c r="E158" s="33" t="e">
        <f>VLOOKUP(Riferimenti!I152,Riferimenti!$A$2:$B$6,2,0)</f>
        <v>#N/A</v>
      </c>
      <c r="F158" s="32" t="str">
        <f>Riferimenti!J152</f>
        <v/>
      </c>
      <c r="G158" s="33" t="str">
        <f ca="1">VLOOKUP(Riferimenti!K152,Riferimenti!$A$20:$B$23,2,0)</f>
        <v>T</v>
      </c>
      <c r="H158" s="37" t="str">
        <f>Riferimenti!L152</f>
        <v/>
      </c>
      <c r="I158" s="37" t="str">
        <f>Riferimenti!M152</f>
        <v/>
      </c>
      <c r="J158" s="37" t="str">
        <f>Riferimenti!N152</f>
        <v/>
      </c>
      <c r="K158" s="37" t="str">
        <f>Riferimenti!O152</f>
        <v/>
      </c>
      <c r="L158" s="37" t="str">
        <f>Riferimenti!P152</f>
        <v/>
      </c>
      <c r="M158" s="37" t="str">
        <f>Riferimenti!Q152</f>
        <v/>
      </c>
      <c r="N158" s="37" t="str">
        <f>Riferimenti!R152</f>
        <v/>
      </c>
      <c r="O158" s="37" t="str">
        <f>Riferimenti!S152</f>
        <v/>
      </c>
      <c r="P158" s="37" t="str">
        <f>Riferimenti!T152</f>
        <v/>
      </c>
      <c r="Q158" s="37" t="str">
        <f>Riferimenti!U152</f>
        <v/>
      </c>
      <c r="U158" s="2" t="b">
        <f t="shared" si="2"/>
        <v>1</v>
      </c>
    </row>
    <row r="159" spans="2:21" ht="37.5" hidden="1" customHeight="1" x14ac:dyDescent="0.2">
      <c r="B159" s="31" t="s">
        <v>753</v>
      </c>
      <c r="C159" s="32" t="str">
        <f ca="1">Riferimenti!G153</f>
        <v/>
      </c>
      <c r="D159" s="32" t="str">
        <f>Riferimenti!H153</f>
        <v/>
      </c>
      <c r="E159" s="33" t="e">
        <f>VLOOKUP(Riferimenti!I153,Riferimenti!$A$2:$B$6,2,0)</f>
        <v>#N/A</v>
      </c>
      <c r="F159" s="32" t="str">
        <f>Riferimenti!J153</f>
        <v/>
      </c>
      <c r="G159" s="33" t="e">
        <f ca="1">VLOOKUP(Riferimenti!K153,Riferimenti!$A$20:$B$23,2,0)</f>
        <v>#N/A</v>
      </c>
      <c r="H159" s="37" t="str">
        <f>Riferimenti!L153</f>
        <v/>
      </c>
      <c r="I159" s="37" t="str">
        <f>Riferimenti!M153</f>
        <v/>
      </c>
      <c r="J159" s="37" t="str">
        <f>Riferimenti!N153</f>
        <v/>
      </c>
      <c r="K159" s="37" t="str">
        <f>Riferimenti!O153</f>
        <v/>
      </c>
      <c r="L159" s="37" t="str">
        <f>Riferimenti!P153</f>
        <v/>
      </c>
      <c r="M159" s="37" t="str">
        <f>Riferimenti!Q153</f>
        <v/>
      </c>
      <c r="N159" s="37" t="str">
        <f>Riferimenti!R153</f>
        <v/>
      </c>
      <c r="O159" s="37" t="str">
        <f>Riferimenti!S153</f>
        <v/>
      </c>
      <c r="P159" s="37" t="str">
        <f>Riferimenti!T153</f>
        <v/>
      </c>
      <c r="Q159" s="37" t="str">
        <f>Riferimenti!U153</f>
        <v/>
      </c>
      <c r="U159" s="2" t="b">
        <f t="shared" si="2"/>
        <v>1</v>
      </c>
    </row>
    <row r="160" spans="2:21" ht="37.5" hidden="1" customHeight="1" x14ac:dyDescent="0.2">
      <c r="B160" s="31" t="s">
        <v>754</v>
      </c>
      <c r="C160" s="32" t="str">
        <f ca="1">Riferimenti!G154</f>
        <v/>
      </c>
      <c r="D160" s="32" t="str">
        <f>Riferimenti!H154</f>
        <v/>
      </c>
      <c r="E160" s="33" t="e">
        <f>VLOOKUP(Riferimenti!I154,Riferimenti!$A$2:$B$6,2,0)</f>
        <v>#N/A</v>
      </c>
      <c r="F160" s="32" t="str">
        <f>Riferimenti!J154</f>
        <v/>
      </c>
      <c r="G160" s="33" t="e">
        <f ca="1">VLOOKUP(Riferimenti!K154,Riferimenti!$A$20:$B$23,2,0)</f>
        <v>#N/A</v>
      </c>
      <c r="H160" s="37" t="str">
        <f>Riferimenti!L154</f>
        <v/>
      </c>
      <c r="I160" s="37" t="str">
        <f>Riferimenti!M154</f>
        <v/>
      </c>
      <c r="J160" s="37" t="str">
        <f>Riferimenti!N154</f>
        <v/>
      </c>
      <c r="K160" s="37" t="str">
        <f>Riferimenti!O154</f>
        <v/>
      </c>
      <c r="L160" s="37" t="str">
        <f>Riferimenti!P154</f>
        <v/>
      </c>
      <c r="M160" s="37" t="str">
        <f>Riferimenti!Q154</f>
        <v/>
      </c>
      <c r="N160" s="37" t="str">
        <f>Riferimenti!R154</f>
        <v/>
      </c>
      <c r="O160" s="37" t="str">
        <f>Riferimenti!S154</f>
        <v/>
      </c>
      <c r="P160" s="37" t="str">
        <f>Riferimenti!T154</f>
        <v/>
      </c>
      <c r="Q160" s="37" t="str">
        <f>Riferimenti!U154</f>
        <v/>
      </c>
      <c r="U160" s="2" t="b">
        <f t="shared" si="2"/>
        <v>1</v>
      </c>
    </row>
    <row r="161" spans="2:21" ht="37.5" hidden="1" customHeight="1" x14ac:dyDescent="0.2">
      <c r="B161" s="31" t="s">
        <v>755</v>
      </c>
      <c r="C161" s="32" t="str">
        <f ca="1">Riferimenti!G155</f>
        <v>Attività di accompagnamento (affiancamento on the job, supporto specialistico, etc.)</v>
      </c>
      <c r="D161" s="32" t="str">
        <f>Riferimenti!H155</f>
        <v/>
      </c>
      <c r="E161" s="33" t="e">
        <f>VLOOKUP(Riferimenti!I155,Riferimenti!$A$2:$B$6,2,0)</f>
        <v>#N/A</v>
      </c>
      <c r="F161" s="32" t="str">
        <f>Riferimenti!J155</f>
        <v/>
      </c>
      <c r="G161" s="33" t="str">
        <f ca="1">VLOOKUP(Riferimenti!K155,Riferimenti!$A$20:$B$23,2,0)</f>
        <v>MS</v>
      </c>
      <c r="H161" s="37" t="str">
        <f>Riferimenti!L155</f>
        <v/>
      </c>
      <c r="I161" s="37" t="str">
        <f>Riferimenti!M155</f>
        <v/>
      </c>
      <c r="J161" s="37" t="str">
        <f>Riferimenti!N155</f>
        <v/>
      </c>
      <c r="K161" s="37" t="str">
        <f>Riferimenti!O155</f>
        <v/>
      </c>
      <c r="L161" s="37" t="str">
        <f>Riferimenti!P155</f>
        <v/>
      </c>
      <c r="M161" s="37" t="str">
        <f>Riferimenti!Q155</f>
        <v/>
      </c>
      <c r="N161" s="37" t="str">
        <f>Riferimenti!R155</f>
        <v/>
      </c>
      <c r="O161" s="37" t="str">
        <f>Riferimenti!S155</f>
        <v/>
      </c>
      <c r="P161" s="37" t="str">
        <f>Riferimenti!T155</f>
        <v/>
      </c>
      <c r="Q161" s="37" t="str">
        <f>Riferimenti!U155</f>
        <v/>
      </c>
      <c r="U161" s="2" t="b">
        <f t="shared" si="2"/>
        <v>1</v>
      </c>
    </row>
    <row r="162" spans="2:21" ht="37.5" hidden="1" customHeight="1" x14ac:dyDescent="0.2">
      <c r="B162" s="31" t="s">
        <v>756</v>
      </c>
      <c r="C162" s="32" t="str">
        <f ca="1">Riferimenti!G156</f>
        <v/>
      </c>
      <c r="D162" s="32" t="str">
        <f>Riferimenti!H156</f>
        <v/>
      </c>
      <c r="E162" s="33" t="e">
        <f>VLOOKUP(Riferimenti!I156,Riferimenti!$A$2:$B$6,2,0)</f>
        <v>#N/A</v>
      </c>
      <c r="F162" s="32" t="str">
        <f>Riferimenti!J156</f>
        <v/>
      </c>
      <c r="G162" s="33" t="e">
        <f ca="1">VLOOKUP(Riferimenti!K156,Riferimenti!$A$20:$B$23,2,0)</f>
        <v>#N/A</v>
      </c>
      <c r="H162" s="37" t="str">
        <f>Riferimenti!L156</f>
        <v/>
      </c>
      <c r="I162" s="37" t="str">
        <f>Riferimenti!M156</f>
        <v/>
      </c>
      <c r="J162" s="37" t="str">
        <f>Riferimenti!N156</f>
        <v/>
      </c>
      <c r="K162" s="37" t="str">
        <f>Riferimenti!O156</f>
        <v/>
      </c>
      <c r="L162" s="37" t="str">
        <f>Riferimenti!P156</f>
        <v/>
      </c>
      <c r="M162" s="37" t="str">
        <f>Riferimenti!Q156</f>
        <v/>
      </c>
      <c r="N162" s="37" t="str">
        <f>Riferimenti!R156</f>
        <v/>
      </c>
      <c r="O162" s="37" t="str">
        <f>Riferimenti!S156</f>
        <v/>
      </c>
      <c r="P162" s="37" t="str">
        <f>Riferimenti!T156</f>
        <v/>
      </c>
      <c r="Q162" s="37" t="str">
        <f>Riferimenti!U156</f>
        <v/>
      </c>
      <c r="U162" s="2" t="b">
        <f t="shared" si="2"/>
        <v>1</v>
      </c>
    </row>
    <row r="163" spans="2:21" ht="37.5" hidden="1" customHeight="1" x14ac:dyDescent="0.2">
      <c r="B163" s="31" t="s">
        <v>757</v>
      </c>
      <c r="C163" s="32" t="str">
        <f ca="1">Riferimenti!G157</f>
        <v/>
      </c>
      <c r="D163" s="32" t="str">
        <f>Riferimenti!H157</f>
        <v/>
      </c>
      <c r="E163" s="33" t="e">
        <f>VLOOKUP(Riferimenti!I157,Riferimenti!$A$2:$B$6,2,0)</f>
        <v>#N/A</v>
      </c>
      <c r="F163" s="32" t="str">
        <f>Riferimenti!J157</f>
        <v/>
      </c>
      <c r="G163" s="33" t="e">
        <f ca="1">VLOOKUP(Riferimenti!K157,Riferimenti!$A$20:$B$23,2,0)</f>
        <v>#N/A</v>
      </c>
      <c r="H163" s="37" t="str">
        <f>Riferimenti!L157</f>
        <v/>
      </c>
      <c r="I163" s="37" t="str">
        <f>Riferimenti!M157</f>
        <v/>
      </c>
      <c r="J163" s="37" t="str">
        <f>Riferimenti!N157</f>
        <v/>
      </c>
      <c r="K163" s="37" t="str">
        <f>Riferimenti!O157</f>
        <v/>
      </c>
      <c r="L163" s="37" t="str">
        <f>Riferimenti!P157</f>
        <v/>
      </c>
      <c r="M163" s="37" t="str">
        <f>Riferimenti!Q157</f>
        <v/>
      </c>
      <c r="N163" s="37" t="str">
        <f>Riferimenti!R157</f>
        <v/>
      </c>
      <c r="O163" s="37" t="str">
        <f>Riferimenti!S157</f>
        <v/>
      </c>
      <c r="P163" s="37" t="str">
        <f>Riferimenti!T157</f>
        <v/>
      </c>
      <c r="Q163" s="37" t="str">
        <f>Riferimenti!U157</f>
        <v/>
      </c>
      <c r="U163" s="2" t="b">
        <f t="shared" si="2"/>
        <v>1</v>
      </c>
    </row>
    <row r="164" spans="2:21" ht="37.5" customHeight="1" x14ac:dyDescent="0.2">
      <c r="B164" s="31" t="s">
        <v>758</v>
      </c>
      <c r="C164" s="32" t="str">
        <f ca="1">Riferimenti!G158</f>
        <v>Attività di accompagnamento (affiancamento on the job, supporto specialistico, etc.)</v>
      </c>
      <c r="D164" s="32" t="str">
        <f>Riferimenti!H158</f>
        <v>Numero utenti serviti dai servizi stipendiali</v>
      </c>
      <c r="E164" s="33" t="str">
        <f>VLOOKUP(Riferimenti!I158,Riferimenti!$A$2:$B$6,2,0)</f>
        <v>num</v>
      </c>
      <c r="F164" s="32" t="str">
        <f>Riferimenti!J158</f>
        <v>Sistema di Monitoraggio PON</v>
      </c>
      <c r="G164" s="33" t="str">
        <f ca="1">VLOOKUP(Riferimenti!K158,Riferimenti!$A$20:$B$23,2,0)</f>
        <v>AS</v>
      </c>
      <c r="H164" s="37">
        <f>Riferimenti!L158</f>
        <v>0</v>
      </c>
      <c r="I164" s="37">
        <f>Riferimenti!M158</f>
        <v>0</v>
      </c>
      <c r="J164" s="37">
        <f>Riferimenti!N158</f>
        <v>0</v>
      </c>
      <c r="K164" s="37">
        <f>Riferimenti!O158</f>
        <v>0</v>
      </c>
      <c r="L164" s="37">
        <f>Riferimenti!P158</f>
        <v>0</v>
      </c>
      <c r="M164" s="37">
        <f>Riferimenti!Q158</f>
        <v>0</v>
      </c>
      <c r="N164" s="37">
        <v>10000</v>
      </c>
      <c r="O164" s="37">
        <v>15000</v>
      </c>
      <c r="P164" s="37">
        <v>50000</v>
      </c>
      <c r="Q164" s="37">
        <v>50000</v>
      </c>
      <c r="U164" s="2" t="b">
        <f t="shared" si="2"/>
        <v>0</v>
      </c>
    </row>
    <row r="165" spans="2:21" ht="37.5" hidden="1" customHeight="1" x14ac:dyDescent="0.2">
      <c r="B165" s="31" t="s">
        <v>759</v>
      </c>
      <c r="C165" s="32" t="str">
        <f ca="1">Riferimenti!G159</f>
        <v/>
      </c>
      <c r="D165" s="32" t="str">
        <f>Riferimenti!H159</f>
        <v/>
      </c>
      <c r="E165" s="33" t="e">
        <f>VLOOKUP(Riferimenti!I159,Riferimenti!$A$2:$B$6,2,0)</f>
        <v>#N/A</v>
      </c>
      <c r="F165" s="32" t="str">
        <f>Riferimenti!J159</f>
        <v/>
      </c>
      <c r="G165" s="33" t="e">
        <f ca="1">VLOOKUP(Riferimenti!K159,Riferimenti!$A$20:$B$23,2,0)</f>
        <v>#N/A</v>
      </c>
      <c r="H165" s="37" t="str">
        <f>Riferimenti!L159</f>
        <v/>
      </c>
      <c r="I165" s="37" t="str">
        <f>Riferimenti!M159</f>
        <v/>
      </c>
      <c r="J165" s="37" t="str">
        <f>Riferimenti!N159</f>
        <v/>
      </c>
      <c r="K165" s="37" t="str">
        <f>Riferimenti!O159</f>
        <v/>
      </c>
      <c r="L165" s="37" t="str">
        <f>Riferimenti!P159</f>
        <v/>
      </c>
      <c r="M165" s="37" t="str">
        <f>Riferimenti!Q159</f>
        <v/>
      </c>
      <c r="N165" s="37" t="str">
        <f>Riferimenti!R159</f>
        <v/>
      </c>
      <c r="O165" s="37" t="str">
        <f>Riferimenti!S159</f>
        <v/>
      </c>
      <c r="P165" s="37" t="str">
        <f>Riferimenti!T159</f>
        <v/>
      </c>
      <c r="Q165" s="37" t="str">
        <f>Riferimenti!U159</f>
        <v/>
      </c>
      <c r="U165" s="2" t="b">
        <f t="shared" si="2"/>
        <v>1</v>
      </c>
    </row>
    <row r="166" spans="2:21" ht="37.5" hidden="1" customHeight="1" x14ac:dyDescent="0.2">
      <c r="B166" s="31" t="s">
        <v>760</v>
      </c>
      <c r="C166" s="32" t="str">
        <f ca="1">Riferimenti!G160</f>
        <v/>
      </c>
      <c r="D166" s="32" t="str">
        <f>Riferimenti!H160</f>
        <v/>
      </c>
      <c r="E166" s="33" t="e">
        <f>VLOOKUP(Riferimenti!I160,Riferimenti!$A$2:$B$6,2,0)</f>
        <v>#N/A</v>
      </c>
      <c r="F166" s="32" t="str">
        <f>Riferimenti!J160</f>
        <v/>
      </c>
      <c r="G166" s="33" t="e">
        <f ca="1">VLOOKUP(Riferimenti!K160,Riferimenti!$A$20:$B$23,2,0)</f>
        <v>#N/A</v>
      </c>
      <c r="H166" s="37" t="str">
        <f>Riferimenti!L160</f>
        <v/>
      </c>
      <c r="I166" s="37" t="str">
        <f>Riferimenti!M160</f>
        <v/>
      </c>
      <c r="J166" s="37" t="str">
        <f>Riferimenti!N160</f>
        <v/>
      </c>
      <c r="K166" s="37" t="str">
        <f>Riferimenti!O160</f>
        <v/>
      </c>
      <c r="L166" s="37" t="str">
        <f>Riferimenti!P160</f>
        <v/>
      </c>
      <c r="M166" s="37" t="str">
        <f>Riferimenti!Q160</f>
        <v/>
      </c>
      <c r="N166" s="37" t="str">
        <f>Riferimenti!R160</f>
        <v/>
      </c>
      <c r="O166" s="37" t="str">
        <f>Riferimenti!S160</f>
        <v/>
      </c>
      <c r="P166" s="37" t="str">
        <f>Riferimenti!T160</f>
        <v/>
      </c>
      <c r="Q166" s="37" t="str">
        <f>Riferimenti!U160</f>
        <v/>
      </c>
      <c r="U166" s="2" t="b">
        <f t="shared" si="2"/>
        <v>1</v>
      </c>
    </row>
    <row r="167" spans="2:21" ht="37.5" hidden="1" customHeight="1" x14ac:dyDescent="0.2">
      <c r="B167" s="31" t="s">
        <v>761</v>
      </c>
      <c r="C167" s="32" t="str">
        <f ca="1">Riferimenti!G161</f>
        <v>Attività di accompagnamento (affiancamento on the job, supporto specialistico, etc.)</v>
      </c>
      <c r="D167" s="32" t="str">
        <f>Riferimenti!H161</f>
        <v/>
      </c>
      <c r="E167" s="33" t="e">
        <f>VLOOKUP(Riferimenti!I161,Riferimenti!$A$2:$B$6,2,0)</f>
        <v>#N/A</v>
      </c>
      <c r="F167" s="32" t="str">
        <f>Riferimenti!J161</f>
        <v/>
      </c>
      <c r="G167" s="33" t="str">
        <f ca="1">VLOOKUP(Riferimenti!K161,Riferimenti!$A$20:$B$23,2,0)</f>
        <v>PS</v>
      </c>
      <c r="H167" s="37" t="str">
        <f>Riferimenti!L161</f>
        <v/>
      </c>
      <c r="I167" s="37" t="str">
        <f>Riferimenti!M161</f>
        <v/>
      </c>
      <c r="J167" s="37" t="str">
        <f>Riferimenti!N161</f>
        <v/>
      </c>
      <c r="K167" s="37" t="str">
        <f>Riferimenti!O161</f>
        <v/>
      </c>
      <c r="L167" s="37" t="str">
        <f>Riferimenti!P161</f>
        <v/>
      </c>
      <c r="M167" s="37" t="str">
        <f>Riferimenti!Q161</f>
        <v/>
      </c>
      <c r="N167" s="37" t="str">
        <f>Riferimenti!R161</f>
        <v/>
      </c>
      <c r="O167" s="37" t="str">
        <f>Riferimenti!S161</f>
        <v/>
      </c>
      <c r="P167" s="37" t="str">
        <f>Riferimenti!T161</f>
        <v/>
      </c>
      <c r="Q167" s="37" t="str">
        <f>Riferimenti!U161</f>
        <v/>
      </c>
      <c r="U167" s="2" t="b">
        <f t="shared" si="2"/>
        <v>1</v>
      </c>
    </row>
    <row r="168" spans="2:21" ht="37.5" hidden="1" customHeight="1" x14ac:dyDescent="0.2">
      <c r="B168" s="31" t="s">
        <v>762</v>
      </c>
      <c r="C168" s="32" t="str">
        <f ca="1">Riferimenti!G162</f>
        <v/>
      </c>
      <c r="D168" s="32" t="str">
        <f>Riferimenti!H162</f>
        <v/>
      </c>
      <c r="E168" s="33" t="e">
        <f>VLOOKUP(Riferimenti!I162,Riferimenti!$A$2:$B$6,2,0)</f>
        <v>#N/A</v>
      </c>
      <c r="F168" s="32" t="str">
        <f>Riferimenti!J162</f>
        <v/>
      </c>
      <c r="G168" s="33" t="e">
        <f ca="1">VLOOKUP(Riferimenti!K162,Riferimenti!$A$20:$B$23,2,0)</f>
        <v>#N/A</v>
      </c>
      <c r="H168" s="37" t="str">
        <f>Riferimenti!L162</f>
        <v/>
      </c>
      <c r="I168" s="37" t="str">
        <f>Riferimenti!M162</f>
        <v/>
      </c>
      <c r="J168" s="37" t="str">
        <f>Riferimenti!N162</f>
        <v/>
      </c>
      <c r="K168" s="37" t="str">
        <f>Riferimenti!O162</f>
        <v/>
      </c>
      <c r="L168" s="37" t="str">
        <f>Riferimenti!P162</f>
        <v/>
      </c>
      <c r="M168" s="37" t="str">
        <f>Riferimenti!Q162</f>
        <v/>
      </c>
      <c r="N168" s="37" t="str">
        <f>Riferimenti!R162</f>
        <v/>
      </c>
      <c r="O168" s="37" t="str">
        <f>Riferimenti!S162</f>
        <v/>
      </c>
      <c r="P168" s="37" t="str">
        <f>Riferimenti!T162</f>
        <v/>
      </c>
      <c r="Q168" s="37" t="str">
        <f>Riferimenti!U162</f>
        <v/>
      </c>
      <c r="U168" s="2" t="b">
        <f t="shared" si="2"/>
        <v>1</v>
      </c>
    </row>
    <row r="169" spans="2:21" ht="37.5" hidden="1" customHeight="1" x14ac:dyDescent="0.2">
      <c r="B169" s="31" t="s">
        <v>763</v>
      </c>
      <c r="C169" s="32" t="str">
        <f ca="1">Riferimenti!G163</f>
        <v/>
      </c>
      <c r="D169" s="32" t="str">
        <f>Riferimenti!H163</f>
        <v/>
      </c>
      <c r="E169" s="33" t="e">
        <f>VLOOKUP(Riferimenti!I163,Riferimenti!$A$2:$B$6,2,0)</f>
        <v>#N/A</v>
      </c>
      <c r="F169" s="32" t="str">
        <f>Riferimenti!J163</f>
        <v/>
      </c>
      <c r="G169" s="33" t="e">
        <f ca="1">VLOOKUP(Riferimenti!K163,Riferimenti!$A$20:$B$23,2,0)</f>
        <v>#N/A</v>
      </c>
      <c r="H169" s="37" t="str">
        <f>Riferimenti!L163</f>
        <v/>
      </c>
      <c r="I169" s="37" t="str">
        <f>Riferimenti!M163</f>
        <v/>
      </c>
      <c r="J169" s="37" t="str">
        <f>Riferimenti!N163</f>
        <v/>
      </c>
      <c r="K169" s="37" t="str">
        <f>Riferimenti!O163</f>
        <v/>
      </c>
      <c r="L169" s="37" t="str">
        <f>Riferimenti!P163</f>
        <v/>
      </c>
      <c r="M169" s="37" t="str">
        <f>Riferimenti!Q163</f>
        <v/>
      </c>
      <c r="N169" s="37" t="str">
        <f>Riferimenti!R163</f>
        <v/>
      </c>
      <c r="O169" s="37" t="str">
        <f>Riferimenti!S163</f>
        <v/>
      </c>
      <c r="P169" s="37" t="str">
        <f>Riferimenti!T163</f>
        <v/>
      </c>
      <c r="Q169" s="37" t="str">
        <f>Riferimenti!U163</f>
        <v/>
      </c>
      <c r="U169" s="2" t="b">
        <f t="shared" si="2"/>
        <v>1</v>
      </c>
    </row>
    <row r="170" spans="2:21" ht="37.5" hidden="1" customHeight="1" x14ac:dyDescent="0.2">
      <c r="B170" s="31" t="s">
        <v>764</v>
      </c>
      <c r="C170" s="32" t="str">
        <f ca="1">Riferimenti!G164</f>
        <v>Attività di accompagnamento (affiancamento on the job, supporto specialistico, etc.)</v>
      </c>
      <c r="D170" s="32" t="str">
        <f>Riferimenti!H164</f>
        <v/>
      </c>
      <c r="E170" s="33" t="e">
        <f>VLOOKUP(Riferimenti!I164,Riferimenti!$A$2:$B$6,2,0)</f>
        <v>#N/A</v>
      </c>
      <c r="F170" s="32" t="str">
        <f>Riferimenti!J164</f>
        <v/>
      </c>
      <c r="G170" s="33" t="str">
        <f ca="1">VLOOKUP(Riferimenti!K164,Riferimenti!$A$20:$B$23,2,0)</f>
        <v>T</v>
      </c>
      <c r="H170" s="37" t="str">
        <f>Riferimenti!L164</f>
        <v/>
      </c>
      <c r="I170" s="37" t="str">
        <f>Riferimenti!M164</f>
        <v/>
      </c>
      <c r="J170" s="37" t="str">
        <f>Riferimenti!N164</f>
        <v/>
      </c>
      <c r="K170" s="37" t="str">
        <f>Riferimenti!O164</f>
        <v/>
      </c>
      <c r="L170" s="37" t="str">
        <f>Riferimenti!P164</f>
        <v/>
      </c>
      <c r="M170" s="37" t="str">
        <f>Riferimenti!Q164</f>
        <v/>
      </c>
      <c r="N170" s="37" t="str">
        <f>Riferimenti!R164</f>
        <v/>
      </c>
      <c r="O170" s="37" t="str">
        <f>Riferimenti!S164</f>
        <v/>
      </c>
      <c r="P170" s="37" t="str">
        <f>Riferimenti!T164</f>
        <v/>
      </c>
      <c r="Q170" s="37" t="str">
        <f>Riferimenti!U164</f>
        <v/>
      </c>
      <c r="U170" s="2" t="b">
        <f t="shared" si="2"/>
        <v>1</v>
      </c>
    </row>
    <row r="171" spans="2:21" ht="37.5" hidden="1" customHeight="1" x14ac:dyDescent="0.2">
      <c r="B171" s="31" t="s">
        <v>765</v>
      </c>
      <c r="C171" s="32" t="str">
        <f ca="1">Riferimenti!G165</f>
        <v/>
      </c>
      <c r="D171" s="32" t="str">
        <f>Riferimenti!H165</f>
        <v/>
      </c>
      <c r="E171" s="33" t="e">
        <f>VLOOKUP(Riferimenti!I165,Riferimenti!$A$2:$B$6,2,0)</f>
        <v>#N/A</v>
      </c>
      <c r="F171" s="32" t="str">
        <f>Riferimenti!J165</f>
        <v/>
      </c>
      <c r="G171" s="33" t="e">
        <f ca="1">VLOOKUP(Riferimenti!K165,Riferimenti!$A$20:$B$23,2,0)</f>
        <v>#N/A</v>
      </c>
      <c r="H171" s="37" t="str">
        <f>Riferimenti!L165</f>
        <v/>
      </c>
      <c r="I171" s="37" t="str">
        <f>Riferimenti!M165</f>
        <v/>
      </c>
      <c r="J171" s="37" t="str">
        <f>Riferimenti!N165</f>
        <v/>
      </c>
      <c r="K171" s="37" t="str">
        <f>Riferimenti!O165</f>
        <v/>
      </c>
      <c r="L171" s="37" t="str">
        <f>Riferimenti!P165</f>
        <v/>
      </c>
      <c r="M171" s="37" t="str">
        <f>Riferimenti!Q165</f>
        <v/>
      </c>
      <c r="N171" s="37" t="str">
        <f>Riferimenti!R165</f>
        <v/>
      </c>
      <c r="O171" s="37" t="str">
        <f>Riferimenti!S165</f>
        <v/>
      </c>
      <c r="P171" s="37" t="str">
        <f>Riferimenti!T165</f>
        <v/>
      </c>
      <c r="Q171" s="37" t="str">
        <f>Riferimenti!U165</f>
        <v/>
      </c>
      <c r="U171" s="2" t="b">
        <f t="shared" si="2"/>
        <v>1</v>
      </c>
    </row>
    <row r="172" spans="2:21" ht="37.5" hidden="1" customHeight="1" x14ac:dyDescent="0.2">
      <c r="B172" s="31" t="s">
        <v>766</v>
      </c>
      <c r="C172" s="32" t="str">
        <f ca="1">Riferimenti!G166</f>
        <v/>
      </c>
      <c r="D172" s="32" t="str">
        <f>Riferimenti!H166</f>
        <v/>
      </c>
      <c r="E172" s="33" t="e">
        <f>VLOOKUP(Riferimenti!I166,Riferimenti!$A$2:$B$6,2,0)</f>
        <v>#N/A</v>
      </c>
      <c r="F172" s="32" t="str">
        <f>Riferimenti!J166</f>
        <v/>
      </c>
      <c r="G172" s="33" t="e">
        <f ca="1">VLOOKUP(Riferimenti!K166,Riferimenti!$A$20:$B$23,2,0)</f>
        <v>#N/A</v>
      </c>
      <c r="H172" s="37" t="str">
        <f>Riferimenti!L166</f>
        <v/>
      </c>
      <c r="I172" s="37" t="str">
        <f>Riferimenti!M166</f>
        <v/>
      </c>
      <c r="J172" s="37" t="str">
        <f>Riferimenti!N166</f>
        <v/>
      </c>
      <c r="K172" s="37" t="str">
        <f>Riferimenti!O166</f>
        <v/>
      </c>
      <c r="L172" s="37" t="str">
        <f>Riferimenti!P166</f>
        <v/>
      </c>
      <c r="M172" s="37" t="str">
        <f>Riferimenti!Q166</f>
        <v/>
      </c>
      <c r="N172" s="37" t="str">
        <f>Riferimenti!R166</f>
        <v/>
      </c>
      <c r="O172" s="37" t="str">
        <f>Riferimenti!S166</f>
        <v/>
      </c>
      <c r="P172" s="37" t="str">
        <f>Riferimenti!T166</f>
        <v/>
      </c>
      <c r="Q172" s="37" t="str">
        <f>Riferimenti!U166</f>
        <v/>
      </c>
      <c r="U172" s="2" t="b">
        <f t="shared" si="2"/>
        <v>1</v>
      </c>
    </row>
    <row r="173" spans="2:21" ht="37.5" hidden="1" customHeight="1" x14ac:dyDescent="0.2">
      <c r="B173" s="31" t="s">
        <v>767</v>
      </c>
      <c r="C173" s="32" t="str">
        <f ca="1">Riferimenti!G167</f>
        <v>Attività di accompagnamento (affiancamento on the job, supporto specialistico, etc.)</v>
      </c>
      <c r="D173" s="32" t="str">
        <f>Riferimenti!H167</f>
        <v/>
      </c>
      <c r="E173" s="33" t="e">
        <f>VLOOKUP(Riferimenti!I167,Riferimenti!$A$2:$B$6,2,0)</f>
        <v>#N/A</v>
      </c>
      <c r="F173" s="32" t="str">
        <f>Riferimenti!J167</f>
        <v/>
      </c>
      <c r="G173" s="33" t="str">
        <f ca="1">VLOOKUP(Riferimenti!K167,Riferimenti!$A$20:$B$23,2,0)</f>
        <v>MS</v>
      </c>
      <c r="H173" s="37" t="str">
        <f>Riferimenti!L167</f>
        <v/>
      </c>
      <c r="I173" s="37" t="str">
        <f>Riferimenti!M167</f>
        <v/>
      </c>
      <c r="J173" s="37" t="str">
        <f>Riferimenti!N167</f>
        <v/>
      </c>
      <c r="K173" s="37" t="str">
        <f>Riferimenti!O167</f>
        <v/>
      </c>
      <c r="L173" s="37" t="str">
        <f>Riferimenti!P167</f>
        <v/>
      </c>
      <c r="M173" s="37" t="str">
        <f>Riferimenti!Q167</f>
        <v/>
      </c>
      <c r="N173" s="37" t="str">
        <f>Riferimenti!R167</f>
        <v/>
      </c>
      <c r="O173" s="37" t="str">
        <f>Riferimenti!S167</f>
        <v/>
      </c>
      <c r="P173" s="37" t="str">
        <f>Riferimenti!T167</f>
        <v/>
      </c>
      <c r="Q173" s="37" t="str">
        <f>Riferimenti!U167</f>
        <v/>
      </c>
      <c r="U173" s="2" t="b">
        <f t="shared" si="2"/>
        <v>1</v>
      </c>
    </row>
    <row r="174" spans="2:21" ht="37.5" hidden="1" customHeight="1" x14ac:dyDescent="0.2">
      <c r="B174" s="31" t="s">
        <v>768</v>
      </c>
      <c r="C174" s="32" t="str">
        <f ca="1">Riferimenti!G168</f>
        <v/>
      </c>
      <c r="D174" s="32" t="str">
        <f>Riferimenti!H168</f>
        <v/>
      </c>
      <c r="E174" s="33" t="e">
        <f>VLOOKUP(Riferimenti!I168,Riferimenti!$A$2:$B$6,2,0)</f>
        <v>#N/A</v>
      </c>
      <c r="F174" s="32" t="str">
        <f>Riferimenti!J168</f>
        <v/>
      </c>
      <c r="G174" s="33" t="e">
        <f ca="1">VLOOKUP(Riferimenti!K168,Riferimenti!$A$20:$B$23,2,0)</f>
        <v>#N/A</v>
      </c>
      <c r="H174" s="37" t="str">
        <f>Riferimenti!L168</f>
        <v/>
      </c>
      <c r="I174" s="37" t="str">
        <f>Riferimenti!M168</f>
        <v/>
      </c>
      <c r="J174" s="37" t="str">
        <f>Riferimenti!N168</f>
        <v/>
      </c>
      <c r="K174" s="37" t="str">
        <f>Riferimenti!O168</f>
        <v/>
      </c>
      <c r="L174" s="37" t="str">
        <f>Riferimenti!P168</f>
        <v/>
      </c>
      <c r="M174" s="37" t="str">
        <f>Riferimenti!Q168</f>
        <v/>
      </c>
      <c r="N174" s="37" t="str">
        <f>Riferimenti!R168</f>
        <v/>
      </c>
      <c r="O174" s="37" t="str">
        <f>Riferimenti!S168</f>
        <v/>
      </c>
      <c r="P174" s="37" t="str">
        <f>Riferimenti!T168</f>
        <v/>
      </c>
      <c r="Q174" s="37" t="str">
        <f>Riferimenti!U168</f>
        <v/>
      </c>
      <c r="U174" s="2" t="b">
        <f t="shared" si="2"/>
        <v>1</v>
      </c>
    </row>
    <row r="175" spans="2:21" ht="37.5" hidden="1" customHeight="1" x14ac:dyDescent="0.2">
      <c r="B175" s="31" t="s">
        <v>769</v>
      </c>
      <c r="C175" s="32" t="str">
        <f ca="1">Riferimenti!G169</f>
        <v/>
      </c>
      <c r="D175" s="32" t="str">
        <f>Riferimenti!H169</f>
        <v/>
      </c>
      <c r="E175" s="33" t="e">
        <f>VLOOKUP(Riferimenti!I169,Riferimenti!$A$2:$B$6,2,0)</f>
        <v>#N/A</v>
      </c>
      <c r="F175" s="32" t="str">
        <f>Riferimenti!J169</f>
        <v/>
      </c>
      <c r="G175" s="33" t="e">
        <f ca="1">VLOOKUP(Riferimenti!K169,Riferimenti!$A$20:$B$23,2,0)</f>
        <v>#N/A</v>
      </c>
      <c r="H175" s="37" t="str">
        <f>Riferimenti!L169</f>
        <v/>
      </c>
      <c r="I175" s="37" t="str">
        <f>Riferimenti!M169</f>
        <v/>
      </c>
      <c r="J175" s="37" t="str">
        <f>Riferimenti!N169</f>
        <v/>
      </c>
      <c r="K175" s="37" t="str">
        <f>Riferimenti!O169</f>
        <v/>
      </c>
      <c r="L175" s="37" t="str">
        <f>Riferimenti!P169</f>
        <v/>
      </c>
      <c r="M175" s="37" t="str">
        <f>Riferimenti!Q169</f>
        <v/>
      </c>
      <c r="N175" s="37" t="str">
        <f>Riferimenti!R169</f>
        <v/>
      </c>
      <c r="O175" s="37" t="str">
        <f>Riferimenti!S169</f>
        <v/>
      </c>
      <c r="P175" s="37" t="str">
        <f>Riferimenti!T169</f>
        <v/>
      </c>
      <c r="Q175" s="37" t="str">
        <f>Riferimenti!U169</f>
        <v/>
      </c>
      <c r="U175" s="2" t="b">
        <f t="shared" si="2"/>
        <v>1</v>
      </c>
    </row>
    <row r="176" spans="2:21" ht="37.5" customHeight="1" x14ac:dyDescent="0.2">
      <c r="B176" s="31" t="s">
        <v>770</v>
      </c>
      <c r="C176" s="32" t="str">
        <f ca="1">Riferimenti!G170</f>
        <v>Attività di accompagnamento (affiancamento on the job, supporto specialistico, etc.)</v>
      </c>
      <c r="D176" s="32" t="str">
        <f>Riferimenti!H170</f>
        <v>Numero utenti serviti dai servizi giuridici</v>
      </c>
      <c r="E176" s="33" t="str">
        <f>VLOOKUP(Riferimenti!I170,Riferimenti!$A$2:$B$6,2,0)</f>
        <v>num</v>
      </c>
      <c r="F176" s="32" t="str">
        <f>Riferimenti!J170</f>
        <v>Sistema di Monitoraggio PON</v>
      </c>
      <c r="G176" s="33" t="str">
        <f ca="1">VLOOKUP(Riferimenti!K170,Riferimenti!$A$20:$B$23,2,0)</f>
        <v>AS</v>
      </c>
      <c r="H176" s="37">
        <f>Riferimenti!L170</f>
        <v>0</v>
      </c>
      <c r="I176" s="37">
        <f>Riferimenti!M170</f>
        <v>0</v>
      </c>
      <c r="J176" s="37">
        <f>Riferimenti!N170</f>
        <v>0</v>
      </c>
      <c r="K176" s="37">
        <f>Riferimenti!O170</f>
        <v>0</v>
      </c>
      <c r="L176" s="37">
        <f>Riferimenti!P170</f>
        <v>0</v>
      </c>
      <c r="M176" s="37">
        <f>Riferimenti!Q170</f>
        <v>0</v>
      </c>
      <c r="N176" s="37">
        <v>50000</v>
      </c>
      <c r="O176" s="37">
        <v>80000</v>
      </c>
      <c r="P176" s="37">
        <v>150000</v>
      </c>
      <c r="Q176" s="37">
        <v>150000</v>
      </c>
      <c r="U176" s="2" t="b">
        <f t="shared" si="2"/>
        <v>0</v>
      </c>
    </row>
    <row r="177" spans="2:21" ht="37.5" hidden="1" customHeight="1" x14ac:dyDescent="0.2">
      <c r="B177" s="31" t="s">
        <v>771</v>
      </c>
      <c r="C177" s="32" t="str">
        <f ca="1">Riferimenti!G171</f>
        <v/>
      </c>
      <c r="D177" s="32" t="str">
        <f>Riferimenti!H171</f>
        <v/>
      </c>
      <c r="E177" s="33" t="e">
        <f>VLOOKUP(Riferimenti!I171,Riferimenti!$A$2:$B$6,2,0)</f>
        <v>#N/A</v>
      </c>
      <c r="F177" s="32" t="str">
        <f>Riferimenti!J171</f>
        <v/>
      </c>
      <c r="G177" s="33" t="e">
        <f ca="1">VLOOKUP(Riferimenti!K171,Riferimenti!$A$20:$B$23,2,0)</f>
        <v>#N/A</v>
      </c>
      <c r="H177" s="37" t="str">
        <f>Riferimenti!L171</f>
        <v/>
      </c>
      <c r="I177" s="37" t="str">
        <f>Riferimenti!M171</f>
        <v/>
      </c>
      <c r="J177" s="37" t="str">
        <f>Riferimenti!N171</f>
        <v/>
      </c>
      <c r="K177" s="37" t="str">
        <f>Riferimenti!O171</f>
        <v/>
      </c>
      <c r="L177" s="37" t="str">
        <f>Riferimenti!P171</f>
        <v/>
      </c>
      <c r="M177" s="37" t="str">
        <f>Riferimenti!Q171</f>
        <v/>
      </c>
      <c r="N177" s="37" t="str">
        <f>Riferimenti!R171</f>
        <v/>
      </c>
      <c r="O177" s="37" t="str">
        <f>Riferimenti!S171</f>
        <v/>
      </c>
      <c r="P177" s="37" t="str">
        <f>Riferimenti!T171</f>
        <v/>
      </c>
      <c r="Q177" s="37" t="str">
        <f>Riferimenti!U171</f>
        <v/>
      </c>
      <c r="U177" s="2" t="b">
        <f t="shared" si="2"/>
        <v>1</v>
      </c>
    </row>
    <row r="178" spans="2:21" ht="37.5" hidden="1" customHeight="1" x14ac:dyDescent="0.2">
      <c r="B178" s="31" t="s">
        <v>772</v>
      </c>
      <c r="C178" s="32" t="str">
        <f ca="1">Riferimenti!G172</f>
        <v/>
      </c>
      <c r="D178" s="32" t="str">
        <f>Riferimenti!H172</f>
        <v/>
      </c>
      <c r="E178" s="33" t="e">
        <f>VLOOKUP(Riferimenti!I172,Riferimenti!$A$2:$B$6,2,0)</f>
        <v>#N/A</v>
      </c>
      <c r="F178" s="32" t="str">
        <f>Riferimenti!J172</f>
        <v/>
      </c>
      <c r="G178" s="33" t="e">
        <f ca="1">VLOOKUP(Riferimenti!K172,Riferimenti!$A$20:$B$23,2,0)</f>
        <v>#N/A</v>
      </c>
      <c r="H178" s="37" t="str">
        <f>Riferimenti!L172</f>
        <v/>
      </c>
      <c r="I178" s="37" t="str">
        <f>Riferimenti!M172</f>
        <v/>
      </c>
      <c r="J178" s="37" t="str">
        <f>Riferimenti!N172</f>
        <v/>
      </c>
      <c r="K178" s="37" t="str">
        <f>Riferimenti!O172</f>
        <v/>
      </c>
      <c r="L178" s="37" t="str">
        <f>Riferimenti!P172</f>
        <v/>
      </c>
      <c r="M178" s="37" t="str">
        <f>Riferimenti!Q172</f>
        <v/>
      </c>
      <c r="N178" s="37" t="str">
        <f>Riferimenti!R172</f>
        <v/>
      </c>
      <c r="O178" s="37" t="str">
        <f>Riferimenti!S172</f>
        <v/>
      </c>
      <c r="P178" s="37" t="str">
        <f>Riferimenti!T172</f>
        <v/>
      </c>
      <c r="Q178" s="37" t="str">
        <f>Riferimenti!U172</f>
        <v/>
      </c>
      <c r="U178" s="2" t="b">
        <f t="shared" si="2"/>
        <v>1</v>
      </c>
    </row>
    <row r="179" spans="2:21" ht="37.5" hidden="1" customHeight="1" x14ac:dyDescent="0.2">
      <c r="B179" s="31" t="s">
        <v>773</v>
      </c>
      <c r="C179" s="32" t="str">
        <f ca="1">Riferimenti!G173</f>
        <v>Attività di accompagnamento (affiancamento on the job, supporto specialistico, etc.)</v>
      </c>
      <c r="D179" s="32" t="str">
        <f>Riferimenti!H173</f>
        <v/>
      </c>
      <c r="E179" s="33" t="e">
        <f>VLOOKUP(Riferimenti!I173,Riferimenti!$A$2:$B$6,2,0)</f>
        <v>#N/A</v>
      </c>
      <c r="F179" s="32" t="str">
        <f>Riferimenti!J173</f>
        <v/>
      </c>
      <c r="G179" s="33" t="str">
        <f ca="1">VLOOKUP(Riferimenti!K173,Riferimenti!$A$20:$B$23,2,0)</f>
        <v>PS</v>
      </c>
      <c r="H179" s="37" t="str">
        <f>Riferimenti!L173</f>
        <v/>
      </c>
      <c r="I179" s="37" t="str">
        <f>Riferimenti!M173</f>
        <v/>
      </c>
      <c r="J179" s="37" t="str">
        <f>Riferimenti!N173</f>
        <v/>
      </c>
      <c r="K179" s="37" t="str">
        <f>Riferimenti!O173</f>
        <v/>
      </c>
      <c r="L179" s="37" t="str">
        <f>Riferimenti!P173</f>
        <v/>
      </c>
      <c r="M179" s="37" t="str">
        <f>Riferimenti!Q173</f>
        <v/>
      </c>
      <c r="N179" s="37" t="str">
        <f>Riferimenti!R173</f>
        <v/>
      </c>
      <c r="O179" s="37" t="str">
        <f>Riferimenti!S173</f>
        <v/>
      </c>
      <c r="P179" s="37" t="str">
        <f>Riferimenti!T173</f>
        <v/>
      </c>
      <c r="Q179" s="37" t="str">
        <f>Riferimenti!U173</f>
        <v/>
      </c>
      <c r="U179" s="2" t="b">
        <f t="shared" si="2"/>
        <v>1</v>
      </c>
    </row>
    <row r="180" spans="2:21" ht="37.5" hidden="1" customHeight="1" x14ac:dyDescent="0.2">
      <c r="B180" s="31" t="s">
        <v>774</v>
      </c>
      <c r="C180" s="32" t="str">
        <f ca="1">Riferimenti!G174</f>
        <v/>
      </c>
      <c r="D180" s="32" t="str">
        <f>Riferimenti!H174</f>
        <v/>
      </c>
      <c r="E180" s="33" t="e">
        <f>VLOOKUP(Riferimenti!I174,Riferimenti!$A$2:$B$6,2,0)</f>
        <v>#N/A</v>
      </c>
      <c r="F180" s="32" t="str">
        <f>Riferimenti!J174</f>
        <v/>
      </c>
      <c r="G180" s="33" t="e">
        <f ca="1">VLOOKUP(Riferimenti!K174,Riferimenti!$A$20:$B$23,2,0)</f>
        <v>#N/A</v>
      </c>
      <c r="H180" s="37" t="str">
        <f>Riferimenti!L174</f>
        <v/>
      </c>
      <c r="I180" s="37" t="str">
        <f>Riferimenti!M174</f>
        <v/>
      </c>
      <c r="J180" s="37" t="str">
        <f>Riferimenti!N174</f>
        <v/>
      </c>
      <c r="K180" s="37" t="str">
        <f>Riferimenti!O174</f>
        <v/>
      </c>
      <c r="L180" s="37" t="str">
        <f>Riferimenti!P174</f>
        <v/>
      </c>
      <c r="M180" s="37" t="str">
        <f>Riferimenti!Q174</f>
        <v/>
      </c>
      <c r="N180" s="37" t="str">
        <f>Riferimenti!R174</f>
        <v/>
      </c>
      <c r="O180" s="37" t="str">
        <f>Riferimenti!S174</f>
        <v/>
      </c>
      <c r="P180" s="37" t="str">
        <f>Riferimenti!T174</f>
        <v/>
      </c>
      <c r="Q180" s="37" t="str">
        <f>Riferimenti!U174</f>
        <v/>
      </c>
      <c r="U180" s="2" t="b">
        <f t="shared" si="2"/>
        <v>1</v>
      </c>
    </row>
    <row r="181" spans="2:21" ht="37.5" hidden="1" customHeight="1" x14ac:dyDescent="0.2">
      <c r="B181" s="31" t="s">
        <v>775</v>
      </c>
      <c r="C181" s="32" t="str">
        <f ca="1">Riferimenti!G175</f>
        <v/>
      </c>
      <c r="D181" s="32" t="str">
        <f>Riferimenti!H175</f>
        <v/>
      </c>
      <c r="E181" s="33" t="e">
        <f>VLOOKUP(Riferimenti!I175,Riferimenti!$A$2:$B$6,2,0)</f>
        <v>#N/A</v>
      </c>
      <c r="F181" s="32" t="str">
        <f>Riferimenti!J175</f>
        <v/>
      </c>
      <c r="G181" s="33" t="e">
        <f ca="1">VLOOKUP(Riferimenti!K175,Riferimenti!$A$20:$B$23,2,0)</f>
        <v>#N/A</v>
      </c>
      <c r="H181" s="37" t="str">
        <f>Riferimenti!L175</f>
        <v/>
      </c>
      <c r="I181" s="37" t="str">
        <f>Riferimenti!M175</f>
        <v/>
      </c>
      <c r="J181" s="37" t="str">
        <f>Riferimenti!N175</f>
        <v/>
      </c>
      <c r="K181" s="37" t="str">
        <f>Riferimenti!O175</f>
        <v/>
      </c>
      <c r="L181" s="37" t="str">
        <f>Riferimenti!P175</f>
        <v/>
      </c>
      <c r="M181" s="37" t="str">
        <f>Riferimenti!Q175</f>
        <v/>
      </c>
      <c r="N181" s="37" t="str">
        <f>Riferimenti!R175</f>
        <v/>
      </c>
      <c r="O181" s="37" t="str">
        <f>Riferimenti!S175</f>
        <v/>
      </c>
      <c r="P181" s="37" t="str">
        <f>Riferimenti!T175</f>
        <v/>
      </c>
      <c r="Q181" s="37" t="str">
        <f>Riferimenti!U175</f>
        <v/>
      </c>
      <c r="U181" s="2" t="b">
        <f t="shared" si="2"/>
        <v>1</v>
      </c>
    </row>
    <row r="182" spans="2:21" ht="37.5" hidden="1" customHeight="1" x14ac:dyDescent="0.2">
      <c r="B182" s="31" t="s">
        <v>776</v>
      </c>
      <c r="C182" s="32" t="str">
        <f ca="1">Riferimenti!G176</f>
        <v>Attività di accompagnamento (affiancamento on the job, supporto specialistico, etc.)</v>
      </c>
      <c r="D182" s="32" t="str">
        <f>Riferimenti!H176</f>
        <v/>
      </c>
      <c r="E182" s="33" t="e">
        <f>VLOOKUP(Riferimenti!I176,Riferimenti!$A$2:$B$6,2,0)</f>
        <v>#N/A</v>
      </c>
      <c r="F182" s="32" t="str">
        <f>Riferimenti!J176</f>
        <v/>
      </c>
      <c r="G182" s="33" t="str">
        <f ca="1">VLOOKUP(Riferimenti!K176,Riferimenti!$A$20:$B$23,2,0)</f>
        <v>T</v>
      </c>
      <c r="H182" s="37" t="str">
        <f>Riferimenti!L176</f>
        <v/>
      </c>
      <c r="I182" s="37" t="str">
        <f>Riferimenti!M176</f>
        <v/>
      </c>
      <c r="J182" s="37" t="str">
        <f>Riferimenti!N176</f>
        <v/>
      </c>
      <c r="K182" s="37" t="str">
        <f>Riferimenti!O176</f>
        <v/>
      </c>
      <c r="L182" s="37" t="str">
        <f>Riferimenti!P176</f>
        <v/>
      </c>
      <c r="M182" s="37" t="str">
        <f>Riferimenti!Q176</f>
        <v/>
      </c>
      <c r="N182" s="37" t="str">
        <f>Riferimenti!R176</f>
        <v/>
      </c>
      <c r="O182" s="37" t="str">
        <f>Riferimenti!S176</f>
        <v/>
      </c>
      <c r="P182" s="37" t="str">
        <f>Riferimenti!T176</f>
        <v/>
      </c>
      <c r="Q182" s="37" t="str">
        <f>Riferimenti!U176</f>
        <v/>
      </c>
      <c r="U182" s="2" t="b">
        <f t="shared" si="2"/>
        <v>1</v>
      </c>
    </row>
    <row r="183" spans="2:21" ht="37.5" hidden="1" customHeight="1" x14ac:dyDescent="0.2">
      <c r="B183" s="31" t="s">
        <v>777</v>
      </c>
      <c r="C183" s="32" t="str">
        <f ca="1">Riferimenti!G177</f>
        <v/>
      </c>
      <c r="D183" s="32" t="str">
        <f>Riferimenti!H177</f>
        <v/>
      </c>
      <c r="E183" s="33" t="e">
        <f>VLOOKUP(Riferimenti!I177,Riferimenti!$A$2:$B$6,2,0)</f>
        <v>#N/A</v>
      </c>
      <c r="F183" s="32" t="str">
        <f>Riferimenti!J177</f>
        <v/>
      </c>
      <c r="G183" s="33" t="e">
        <f ca="1">VLOOKUP(Riferimenti!K177,Riferimenti!$A$20:$B$23,2,0)</f>
        <v>#N/A</v>
      </c>
      <c r="H183" s="37" t="str">
        <f>Riferimenti!L177</f>
        <v/>
      </c>
      <c r="I183" s="37" t="str">
        <f>Riferimenti!M177</f>
        <v/>
      </c>
      <c r="J183" s="37" t="str">
        <f>Riferimenti!N177</f>
        <v/>
      </c>
      <c r="K183" s="37" t="str">
        <f>Riferimenti!O177</f>
        <v/>
      </c>
      <c r="L183" s="37" t="str">
        <f>Riferimenti!P177</f>
        <v/>
      </c>
      <c r="M183" s="37" t="str">
        <f>Riferimenti!Q177</f>
        <v/>
      </c>
      <c r="N183" s="37" t="str">
        <f>Riferimenti!R177</f>
        <v/>
      </c>
      <c r="O183" s="37" t="str">
        <f>Riferimenti!S177</f>
        <v/>
      </c>
      <c r="P183" s="37" t="str">
        <f>Riferimenti!T177</f>
        <v/>
      </c>
      <c r="Q183" s="37" t="str">
        <f>Riferimenti!U177</f>
        <v/>
      </c>
      <c r="U183" s="2" t="b">
        <f t="shared" si="2"/>
        <v>1</v>
      </c>
    </row>
    <row r="184" spans="2:21" ht="37.5" hidden="1" customHeight="1" x14ac:dyDescent="0.2">
      <c r="B184" s="31" t="s">
        <v>778</v>
      </c>
      <c r="C184" s="32" t="str">
        <f ca="1">Riferimenti!G178</f>
        <v/>
      </c>
      <c r="D184" s="32" t="str">
        <f>Riferimenti!H178</f>
        <v/>
      </c>
      <c r="E184" s="33" t="e">
        <f>VLOOKUP(Riferimenti!I178,Riferimenti!$A$2:$B$6,2,0)</f>
        <v>#N/A</v>
      </c>
      <c r="F184" s="32" t="str">
        <f>Riferimenti!J178</f>
        <v/>
      </c>
      <c r="G184" s="33" t="e">
        <f ca="1">VLOOKUP(Riferimenti!K178,Riferimenti!$A$20:$B$23,2,0)</f>
        <v>#N/A</v>
      </c>
      <c r="H184" s="37" t="str">
        <f>Riferimenti!L178</f>
        <v/>
      </c>
      <c r="I184" s="37" t="str">
        <f>Riferimenti!M178</f>
        <v/>
      </c>
      <c r="J184" s="37" t="str">
        <f>Riferimenti!N178</f>
        <v/>
      </c>
      <c r="K184" s="37" t="str">
        <f>Riferimenti!O178</f>
        <v/>
      </c>
      <c r="L184" s="37" t="str">
        <f>Riferimenti!P178</f>
        <v/>
      </c>
      <c r="M184" s="37" t="str">
        <f>Riferimenti!Q178</f>
        <v/>
      </c>
      <c r="N184" s="37" t="str">
        <f>Riferimenti!R178</f>
        <v/>
      </c>
      <c r="O184" s="37" t="str">
        <f>Riferimenti!S178</f>
        <v/>
      </c>
      <c r="P184" s="37" t="str">
        <f>Riferimenti!T178</f>
        <v/>
      </c>
      <c r="Q184" s="37" t="str">
        <f>Riferimenti!U178</f>
        <v/>
      </c>
      <c r="U184" s="2" t="b">
        <f t="shared" si="2"/>
        <v>1</v>
      </c>
    </row>
    <row r="185" spans="2:21" ht="37.5" hidden="1" customHeight="1" x14ac:dyDescent="0.2">
      <c r="B185" s="31" t="s">
        <v>779</v>
      </c>
      <c r="C185" s="32" t="str">
        <f ca="1">Riferimenti!G179</f>
        <v>Attività di accompagnamento (affiancamento on the job, supporto specialistico, etc.)</v>
      </c>
      <c r="D185" s="32" t="str">
        <f>Riferimenti!H179</f>
        <v/>
      </c>
      <c r="E185" s="33" t="e">
        <f>VLOOKUP(Riferimenti!I179,Riferimenti!$A$2:$B$6,2,0)</f>
        <v>#N/A</v>
      </c>
      <c r="F185" s="32" t="str">
        <f>Riferimenti!J179</f>
        <v/>
      </c>
      <c r="G185" s="33" t="str">
        <f ca="1">VLOOKUP(Riferimenti!K179,Riferimenti!$A$20:$B$23,2,0)</f>
        <v>MS</v>
      </c>
      <c r="H185" s="37" t="str">
        <f>Riferimenti!L179</f>
        <v/>
      </c>
      <c r="I185" s="37" t="str">
        <f>Riferimenti!M179</f>
        <v/>
      </c>
      <c r="J185" s="37" t="str">
        <f>Riferimenti!N179</f>
        <v/>
      </c>
      <c r="K185" s="37" t="str">
        <f>Riferimenti!O179</f>
        <v/>
      </c>
      <c r="L185" s="37" t="str">
        <f>Riferimenti!P179</f>
        <v/>
      </c>
      <c r="M185" s="37" t="str">
        <f>Riferimenti!Q179</f>
        <v/>
      </c>
      <c r="N185" s="37" t="str">
        <f>Riferimenti!R179</f>
        <v/>
      </c>
      <c r="O185" s="37" t="str">
        <f>Riferimenti!S179</f>
        <v/>
      </c>
      <c r="P185" s="37" t="str">
        <f>Riferimenti!T179</f>
        <v/>
      </c>
      <c r="Q185" s="37" t="str">
        <f>Riferimenti!U179</f>
        <v/>
      </c>
      <c r="U185" s="2" t="b">
        <f t="shared" si="2"/>
        <v>1</v>
      </c>
    </row>
    <row r="186" spans="2:21" ht="37.5" hidden="1" customHeight="1" x14ac:dyDescent="0.2">
      <c r="B186" s="31" t="s">
        <v>780</v>
      </c>
      <c r="C186" s="32" t="str">
        <f ca="1">Riferimenti!G180</f>
        <v/>
      </c>
      <c r="D186" s="32" t="str">
        <f>Riferimenti!H180</f>
        <v/>
      </c>
      <c r="E186" s="33" t="e">
        <f>VLOOKUP(Riferimenti!I180,Riferimenti!$A$2:$B$6,2,0)</f>
        <v>#N/A</v>
      </c>
      <c r="F186" s="32" t="str">
        <f>Riferimenti!J180</f>
        <v/>
      </c>
      <c r="G186" s="33" t="e">
        <f ca="1">VLOOKUP(Riferimenti!K180,Riferimenti!$A$20:$B$23,2,0)</f>
        <v>#N/A</v>
      </c>
      <c r="H186" s="37" t="str">
        <f>Riferimenti!L180</f>
        <v/>
      </c>
      <c r="I186" s="37" t="str">
        <f>Riferimenti!M180</f>
        <v/>
      </c>
      <c r="J186" s="37" t="str">
        <f>Riferimenti!N180</f>
        <v/>
      </c>
      <c r="K186" s="37" t="str">
        <f>Riferimenti!O180</f>
        <v/>
      </c>
      <c r="L186" s="37" t="str">
        <f>Riferimenti!P180</f>
        <v/>
      </c>
      <c r="M186" s="37" t="str">
        <f>Riferimenti!Q180</f>
        <v/>
      </c>
      <c r="N186" s="37" t="str">
        <f>Riferimenti!R180</f>
        <v/>
      </c>
      <c r="O186" s="37" t="str">
        <f>Riferimenti!S180</f>
        <v/>
      </c>
      <c r="P186" s="37" t="str">
        <f>Riferimenti!T180</f>
        <v/>
      </c>
      <c r="Q186" s="37" t="str">
        <f>Riferimenti!U180</f>
        <v/>
      </c>
      <c r="U186" s="2" t="b">
        <f t="shared" si="2"/>
        <v>1</v>
      </c>
    </row>
    <row r="187" spans="2:21" ht="37.5" hidden="1" customHeight="1" x14ac:dyDescent="0.2">
      <c r="B187" s="31" t="s">
        <v>781</v>
      </c>
      <c r="C187" s="32" t="str">
        <f ca="1">Riferimenti!G181</f>
        <v/>
      </c>
      <c r="D187" s="32" t="str">
        <f>Riferimenti!H181</f>
        <v/>
      </c>
      <c r="E187" s="33" t="e">
        <f>VLOOKUP(Riferimenti!I181,Riferimenti!$A$2:$B$6,2,0)</f>
        <v>#N/A</v>
      </c>
      <c r="F187" s="32" t="str">
        <f>Riferimenti!J181</f>
        <v/>
      </c>
      <c r="G187" s="33" t="e">
        <f ca="1">VLOOKUP(Riferimenti!K181,Riferimenti!$A$20:$B$23,2,0)</f>
        <v>#N/A</v>
      </c>
      <c r="H187" s="37" t="str">
        <f>Riferimenti!L181</f>
        <v/>
      </c>
      <c r="I187" s="37" t="str">
        <f>Riferimenti!M181</f>
        <v/>
      </c>
      <c r="J187" s="37" t="str">
        <f>Riferimenti!N181</f>
        <v/>
      </c>
      <c r="K187" s="37" t="str">
        <f>Riferimenti!O181</f>
        <v/>
      </c>
      <c r="L187" s="37" t="str">
        <f>Riferimenti!P181</f>
        <v/>
      </c>
      <c r="M187" s="37" t="str">
        <f>Riferimenti!Q181</f>
        <v/>
      </c>
      <c r="N187" s="37" t="str">
        <f>Riferimenti!R181</f>
        <v/>
      </c>
      <c r="O187" s="37" t="str">
        <f>Riferimenti!S181</f>
        <v/>
      </c>
      <c r="P187" s="37" t="str">
        <f>Riferimenti!T181</f>
        <v/>
      </c>
      <c r="Q187" s="37" t="str">
        <f>Riferimenti!U181</f>
        <v/>
      </c>
      <c r="U187" s="2" t="b">
        <f t="shared" si="2"/>
        <v>1</v>
      </c>
    </row>
    <row r="188" spans="2:21" ht="37.5" customHeight="1" x14ac:dyDescent="0.2">
      <c r="B188" s="31" t="s">
        <v>782</v>
      </c>
      <c r="C188" s="32" t="str">
        <f ca="1">Riferimenti!G182</f>
        <v>Attività di accompagnamento (affiancamento on the job, supporto specialistico, etc.)</v>
      </c>
      <c r="D188" s="32" t="str">
        <f>Riferimenti!H182</f>
        <v>Numero utenti serviti dai servizi i HR evoluti</v>
      </c>
      <c r="E188" s="33" t="str">
        <f>VLOOKUP(Riferimenti!I182,Riferimenti!$A$2:$B$6,2,0)</f>
        <v>num</v>
      </c>
      <c r="F188" s="32" t="str">
        <f>Riferimenti!J182</f>
        <v>Sistema di Monitoraggio PON</v>
      </c>
      <c r="G188" s="33" t="str">
        <f ca="1">VLOOKUP(Riferimenti!K182,Riferimenti!$A$20:$B$23,2,0)</f>
        <v>AS</v>
      </c>
      <c r="H188" s="37">
        <f>Riferimenti!L182</f>
        <v>0</v>
      </c>
      <c r="I188" s="37">
        <f>Riferimenti!M182</f>
        <v>0</v>
      </c>
      <c r="J188" s="37">
        <f>Riferimenti!N182</f>
        <v>0</v>
      </c>
      <c r="K188" s="37">
        <f>Riferimenti!O182</f>
        <v>0</v>
      </c>
      <c r="L188" s="37">
        <f>Riferimenti!P182</f>
        <v>0</v>
      </c>
      <c r="M188" s="37">
        <v>0</v>
      </c>
      <c r="N188" s="37">
        <v>100000</v>
      </c>
      <c r="O188" s="37">
        <v>400000</v>
      </c>
      <c r="P188" s="37">
        <v>1000000</v>
      </c>
      <c r="Q188" s="37">
        <v>1000000</v>
      </c>
      <c r="U188" s="2" t="b">
        <f t="shared" si="2"/>
        <v>0</v>
      </c>
    </row>
    <row r="189" spans="2:21" ht="37.5" hidden="1" customHeight="1" x14ac:dyDescent="0.2">
      <c r="B189" s="31" t="s">
        <v>783</v>
      </c>
      <c r="C189" s="32" t="str">
        <f ca="1">Riferimenti!G183</f>
        <v/>
      </c>
      <c r="D189" s="32" t="str">
        <f>Riferimenti!H183</f>
        <v/>
      </c>
      <c r="E189" s="33" t="e">
        <f>VLOOKUP(Riferimenti!I183,Riferimenti!$A$2:$B$6,2,0)</f>
        <v>#N/A</v>
      </c>
      <c r="F189" s="32" t="str">
        <f>Riferimenti!J183</f>
        <v/>
      </c>
      <c r="G189" s="33" t="e">
        <f ca="1">VLOOKUP(Riferimenti!K183,Riferimenti!$A$20:$B$23,2,0)</f>
        <v>#N/A</v>
      </c>
      <c r="H189" s="37" t="str">
        <f>Riferimenti!L183</f>
        <v/>
      </c>
      <c r="I189" s="37" t="str">
        <f>Riferimenti!M183</f>
        <v/>
      </c>
      <c r="J189" s="37" t="str">
        <f>Riferimenti!N183</f>
        <v/>
      </c>
      <c r="K189" s="37" t="str">
        <f>Riferimenti!O183</f>
        <v/>
      </c>
      <c r="L189" s="37" t="str">
        <f>Riferimenti!P183</f>
        <v/>
      </c>
      <c r="M189" s="37" t="str">
        <f>Riferimenti!Q183</f>
        <v/>
      </c>
      <c r="N189" s="37" t="str">
        <f>Riferimenti!R183</f>
        <v/>
      </c>
      <c r="O189" s="37" t="str">
        <f>Riferimenti!S183</f>
        <v/>
      </c>
      <c r="P189" s="37" t="str">
        <f>Riferimenti!T183</f>
        <v/>
      </c>
      <c r="Q189" s="37" t="str">
        <f>Riferimenti!U183</f>
        <v/>
      </c>
      <c r="U189" s="2" t="b">
        <f t="shared" si="2"/>
        <v>1</v>
      </c>
    </row>
    <row r="190" spans="2:21" ht="37.5" hidden="1" customHeight="1" x14ac:dyDescent="0.2">
      <c r="B190" s="31" t="s">
        <v>784</v>
      </c>
      <c r="C190" s="32" t="str">
        <f ca="1">Riferimenti!G184</f>
        <v/>
      </c>
      <c r="D190" s="32" t="str">
        <f>Riferimenti!H184</f>
        <v/>
      </c>
      <c r="E190" s="33" t="e">
        <f>VLOOKUP(Riferimenti!I184,Riferimenti!$A$2:$B$6,2,0)</f>
        <v>#N/A</v>
      </c>
      <c r="F190" s="32" t="str">
        <f>Riferimenti!J184</f>
        <v/>
      </c>
      <c r="G190" s="33" t="e">
        <f ca="1">VLOOKUP(Riferimenti!K184,Riferimenti!$A$20:$B$23,2,0)</f>
        <v>#N/A</v>
      </c>
      <c r="H190" s="37" t="str">
        <f>Riferimenti!L184</f>
        <v/>
      </c>
      <c r="I190" s="37" t="str">
        <f>Riferimenti!M184</f>
        <v/>
      </c>
      <c r="J190" s="37" t="str">
        <f>Riferimenti!N184</f>
        <v/>
      </c>
      <c r="K190" s="37" t="str">
        <f>Riferimenti!O184</f>
        <v/>
      </c>
      <c r="L190" s="37" t="str">
        <f>Riferimenti!P184</f>
        <v/>
      </c>
      <c r="M190" s="37" t="str">
        <f>Riferimenti!Q184</f>
        <v/>
      </c>
      <c r="N190" s="37" t="str">
        <f>Riferimenti!R184</f>
        <v/>
      </c>
      <c r="O190" s="37" t="str">
        <f>Riferimenti!S184</f>
        <v/>
      </c>
      <c r="P190" s="37" t="str">
        <f>Riferimenti!T184</f>
        <v/>
      </c>
      <c r="Q190" s="37" t="str">
        <f>Riferimenti!U184</f>
        <v/>
      </c>
      <c r="U190" s="2" t="b">
        <f t="shared" si="2"/>
        <v>1</v>
      </c>
    </row>
    <row r="191" spans="2:21" ht="37.5" hidden="1" customHeight="1" x14ac:dyDescent="0.2">
      <c r="B191" s="31" t="s">
        <v>785</v>
      </c>
      <c r="C191" s="32" t="str">
        <f ca="1">Riferimenti!G185</f>
        <v>Attività di accompagnamento (affiancamento on the job, supporto specialistico, etc.)</v>
      </c>
      <c r="D191" s="32" t="str">
        <f>Riferimenti!H185</f>
        <v/>
      </c>
      <c r="E191" s="33" t="e">
        <f>VLOOKUP(Riferimenti!I185,Riferimenti!$A$2:$B$6,2,0)</f>
        <v>#N/A</v>
      </c>
      <c r="F191" s="32" t="str">
        <f>Riferimenti!J185</f>
        <v/>
      </c>
      <c r="G191" s="33" t="str">
        <f ca="1">VLOOKUP(Riferimenti!K185,Riferimenti!$A$20:$B$23,2,0)</f>
        <v>PS</v>
      </c>
      <c r="H191" s="37" t="str">
        <f>Riferimenti!L185</f>
        <v/>
      </c>
      <c r="I191" s="37" t="str">
        <f>Riferimenti!M185</f>
        <v/>
      </c>
      <c r="J191" s="37" t="str">
        <f>Riferimenti!N185</f>
        <v/>
      </c>
      <c r="K191" s="37" t="str">
        <f>Riferimenti!O185</f>
        <v/>
      </c>
      <c r="L191" s="37" t="str">
        <f>Riferimenti!P185</f>
        <v/>
      </c>
      <c r="M191" s="37" t="str">
        <f>Riferimenti!Q185</f>
        <v/>
      </c>
      <c r="N191" s="37" t="str">
        <f>Riferimenti!R185</f>
        <v/>
      </c>
      <c r="O191" s="37" t="str">
        <f>Riferimenti!S185</f>
        <v/>
      </c>
      <c r="P191" s="37" t="str">
        <f>Riferimenti!T185</f>
        <v/>
      </c>
      <c r="Q191" s="37" t="str">
        <f>Riferimenti!U185</f>
        <v/>
      </c>
      <c r="U191" s="2" t="b">
        <f t="shared" si="2"/>
        <v>1</v>
      </c>
    </row>
    <row r="192" spans="2:21" ht="37.5" hidden="1" customHeight="1" x14ac:dyDescent="0.2">
      <c r="B192" s="31" t="s">
        <v>786</v>
      </c>
      <c r="C192" s="32" t="str">
        <f ca="1">Riferimenti!G186</f>
        <v/>
      </c>
      <c r="D192" s="32" t="str">
        <f>Riferimenti!H186</f>
        <v/>
      </c>
      <c r="E192" s="33" t="e">
        <f>VLOOKUP(Riferimenti!I186,Riferimenti!$A$2:$B$6,2,0)</f>
        <v>#N/A</v>
      </c>
      <c r="F192" s="32" t="str">
        <f>Riferimenti!J186</f>
        <v/>
      </c>
      <c r="G192" s="33" t="e">
        <f ca="1">VLOOKUP(Riferimenti!K186,Riferimenti!$A$20:$B$23,2,0)</f>
        <v>#N/A</v>
      </c>
      <c r="H192" s="37" t="str">
        <f>Riferimenti!L186</f>
        <v/>
      </c>
      <c r="I192" s="37" t="str">
        <f>Riferimenti!M186</f>
        <v/>
      </c>
      <c r="J192" s="37" t="str">
        <f>Riferimenti!N186</f>
        <v/>
      </c>
      <c r="K192" s="37" t="str">
        <f>Riferimenti!O186</f>
        <v/>
      </c>
      <c r="L192" s="37" t="str">
        <f>Riferimenti!P186</f>
        <v/>
      </c>
      <c r="M192" s="37" t="str">
        <f>Riferimenti!Q186</f>
        <v/>
      </c>
      <c r="N192" s="37" t="str">
        <f>Riferimenti!R186</f>
        <v/>
      </c>
      <c r="O192" s="37" t="str">
        <f>Riferimenti!S186</f>
        <v/>
      </c>
      <c r="P192" s="37" t="str">
        <f>Riferimenti!T186</f>
        <v/>
      </c>
      <c r="Q192" s="37" t="str">
        <f>Riferimenti!U186</f>
        <v/>
      </c>
      <c r="U192" s="2" t="b">
        <f t="shared" si="2"/>
        <v>1</v>
      </c>
    </row>
    <row r="193" spans="2:21" ht="37.5" hidden="1" customHeight="1" x14ac:dyDescent="0.2">
      <c r="B193" s="31" t="s">
        <v>787</v>
      </c>
      <c r="C193" s="32" t="str">
        <f ca="1">Riferimenti!G187</f>
        <v/>
      </c>
      <c r="D193" s="32" t="str">
        <f>Riferimenti!H187</f>
        <v/>
      </c>
      <c r="E193" s="33" t="e">
        <f>VLOOKUP(Riferimenti!I187,Riferimenti!$A$2:$B$6,2,0)</f>
        <v>#N/A</v>
      </c>
      <c r="F193" s="32" t="str">
        <f>Riferimenti!J187</f>
        <v/>
      </c>
      <c r="G193" s="33" t="e">
        <f ca="1">VLOOKUP(Riferimenti!K187,Riferimenti!$A$20:$B$23,2,0)</f>
        <v>#N/A</v>
      </c>
      <c r="H193" s="37" t="str">
        <f>Riferimenti!L187</f>
        <v/>
      </c>
      <c r="I193" s="37" t="str">
        <f>Riferimenti!M187</f>
        <v/>
      </c>
      <c r="J193" s="37" t="str">
        <f>Riferimenti!N187</f>
        <v/>
      </c>
      <c r="K193" s="37" t="str">
        <f>Riferimenti!O187</f>
        <v/>
      </c>
      <c r="L193" s="37" t="str">
        <f>Riferimenti!P187</f>
        <v/>
      </c>
      <c r="M193" s="37" t="str">
        <f>Riferimenti!Q187</f>
        <v/>
      </c>
      <c r="N193" s="37" t="str">
        <f>Riferimenti!R187</f>
        <v/>
      </c>
      <c r="O193" s="37" t="str">
        <f>Riferimenti!S187</f>
        <v/>
      </c>
      <c r="P193" s="37" t="str">
        <f>Riferimenti!T187</f>
        <v/>
      </c>
      <c r="Q193" s="37" t="str">
        <f>Riferimenti!U187</f>
        <v/>
      </c>
      <c r="U193" s="2" t="b">
        <f t="shared" si="2"/>
        <v>1</v>
      </c>
    </row>
    <row r="194" spans="2:21" ht="37.5" hidden="1" customHeight="1" x14ac:dyDescent="0.2">
      <c r="B194" s="31" t="s">
        <v>788</v>
      </c>
      <c r="C194" s="32" t="str">
        <f ca="1">Riferimenti!G188</f>
        <v>Attività di accompagnamento (affiancamento on the job, supporto specialistico, etc.)</v>
      </c>
      <c r="D194" s="32" t="str">
        <f>Riferimenti!H188</f>
        <v/>
      </c>
      <c r="E194" s="33" t="e">
        <f>VLOOKUP(Riferimenti!I188,Riferimenti!$A$2:$B$6,2,0)</f>
        <v>#N/A</v>
      </c>
      <c r="F194" s="32" t="str">
        <f>Riferimenti!J188</f>
        <v/>
      </c>
      <c r="G194" s="33" t="str">
        <f ca="1">VLOOKUP(Riferimenti!K188,Riferimenti!$A$20:$B$23,2,0)</f>
        <v>T</v>
      </c>
      <c r="H194" s="37" t="str">
        <f>Riferimenti!L188</f>
        <v/>
      </c>
      <c r="I194" s="37" t="str">
        <f>Riferimenti!M188</f>
        <v/>
      </c>
      <c r="J194" s="37" t="str">
        <f>Riferimenti!N188</f>
        <v/>
      </c>
      <c r="K194" s="37" t="str">
        <f>Riferimenti!O188</f>
        <v/>
      </c>
      <c r="L194" s="37" t="str">
        <f>Riferimenti!P188</f>
        <v/>
      </c>
      <c r="M194" s="37" t="str">
        <f>Riferimenti!Q188</f>
        <v/>
      </c>
      <c r="N194" s="37" t="str">
        <f>Riferimenti!R188</f>
        <v/>
      </c>
      <c r="O194" s="37" t="str">
        <f>Riferimenti!S188</f>
        <v/>
      </c>
      <c r="P194" s="37" t="str">
        <f>Riferimenti!T188</f>
        <v/>
      </c>
      <c r="Q194" s="37" t="str">
        <f>Riferimenti!U188</f>
        <v/>
      </c>
      <c r="U194" s="2" t="b">
        <f t="shared" si="2"/>
        <v>1</v>
      </c>
    </row>
    <row r="195" spans="2:21" ht="37.5" hidden="1" customHeight="1" x14ac:dyDescent="0.2">
      <c r="B195" s="31" t="s">
        <v>789</v>
      </c>
      <c r="C195" s="32" t="str">
        <f ca="1">Riferimenti!G189</f>
        <v/>
      </c>
      <c r="D195" s="32" t="str">
        <f>Riferimenti!H189</f>
        <v/>
      </c>
      <c r="E195" s="33" t="e">
        <f>VLOOKUP(Riferimenti!I189,Riferimenti!$A$2:$B$6,2,0)</f>
        <v>#N/A</v>
      </c>
      <c r="F195" s="32" t="str">
        <f>Riferimenti!J189</f>
        <v/>
      </c>
      <c r="G195" s="33" t="e">
        <f ca="1">VLOOKUP(Riferimenti!K189,Riferimenti!$A$20:$B$23,2,0)</f>
        <v>#N/A</v>
      </c>
      <c r="H195" s="37" t="str">
        <f>Riferimenti!L189</f>
        <v/>
      </c>
      <c r="I195" s="37" t="str">
        <f>Riferimenti!M189</f>
        <v/>
      </c>
      <c r="J195" s="37" t="str">
        <f>Riferimenti!N189</f>
        <v/>
      </c>
      <c r="K195" s="37" t="str">
        <f>Riferimenti!O189</f>
        <v/>
      </c>
      <c r="L195" s="37" t="str">
        <f>Riferimenti!P189</f>
        <v/>
      </c>
      <c r="M195" s="37" t="str">
        <f>Riferimenti!Q189</f>
        <v/>
      </c>
      <c r="N195" s="37" t="str">
        <f>Riferimenti!R189</f>
        <v/>
      </c>
      <c r="O195" s="37" t="str">
        <f>Riferimenti!S189</f>
        <v/>
      </c>
      <c r="P195" s="37" t="str">
        <f>Riferimenti!T189</f>
        <v/>
      </c>
      <c r="Q195" s="37" t="str">
        <f>Riferimenti!U189</f>
        <v/>
      </c>
      <c r="U195" s="2" t="b">
        <f t="shared" si="2"/>
        <v>1</v>
      </c>
    </row>
    <row r="196" spans="2:21" ht="37.5" hidden="1" customHeight="1" x14ac:dyDescent="0.2">
      <c r="B196" s="31" t="s">
        <v>790</v>
      </c>
      <c r="C196" s="32" t="str">
        <f ca="1">Riferimenti!G190</f>
        <v/>
      </c>
      <c r="D196" s="32" t="str">
        <f>Riferimenti!H190</f>
        <v/>
      </c>
      <c r="E196" s="33" t="e">
        <f>VLOOKUP(Riferimenti!I190,Riferimenti!$A$2:$B$6,2,0)</f>
        <v>#N/A</v>
      </c>
      <c r="F196" s="32" t="str">
        <f>Riferimenti!J190</f>
        <v/>
      </c>
      <c r="G196" s="33" t="e">
        <f ca="1">VLOOKUP(Riferimenti!K190,Riferimenti!$A$20:$B$23,2,0)</f>
        <v>#N/A</v>
      </c>
      <c r="H196" s="37" t="str">
        <f>Riferimenti!L190</f>
        <v/>
      </c>
      <c r="I196" s="37" t="str">
        <f>Riferimenti!M190</f>
        <v/>
      </c>
      <c r="J196" s="37" t="str">
        <f>Riferimenti!N190</f>
        <v/>
      </c>
      <c r="K196" s="37" t="str">
        <f>Riferimenti!O190</f>
        <v/>
      </c>
      <c r="L196" s="37" t="str">
        <f>Riferimenti!P190</f>
        <v/>
      </c>
      <c r="M196" s="37" t="str">
        <f>Riferimenti!Q190</f>
        <v/>
      </c>
      <c r="N196" s="37" t="str">
        <f>Riferimenti!R190</f>
        <v/>
      </c>
      <c r="O196" s="37" t="str">
        <f>Riferimenti!S190</f>
        <v/>
      </c>
      <c r="P196" s="37" t="str">
        <f>Riferimenti!T190</f>
        <v/>
      </c>
      <c r="Q196" s="37" t="str">
        <f>Riferimenti!U190</f>
        <v/>
      </c>
      <c r="U196" s="2" t="b">
        <f t="shared" si="2"/>
        <v>1</v>
      </c>
    </row>
    <row r="197" spans="2:21" ht="37.5" hidden="1" customHeight="1" x14ac:dyDescent="0.2">
      <c r="B197" s="31" t="s">
        <v>791</v>
      </c>
      <c r="C197" s="32" t="str">
        <f ca="1">Riferimenti!G191</f>
        <v>Attività di accompagnamento (affiancamento on the job, supporto specialistico, etc.)</v>
      </c>
      <c r="D197" s="32" t="str">
        <f>Riferimenti!H191</f>
        <v/>
      </c>
      <c r="E197" s="33" t="e">
        <f>VLOOKUP(Riferimenti!I191,Riferimenti!$A$2:$B$6,2,0)</f>
        <v>#N/A</v>
      </c>
      <c r="F197" s="32" t="str">
        <f>Riferimenti!J191</f>
        <v/>
      </c>
      <c r="G197" s="33" t="str">
        <f ca="1">VLOOKUP(Riferimenti!K191,Riferimenti!$A$20:$B$23,2,0)</f>
        <v>MS</v>
      </c>
      <c r="H197" s="37" t="str">
        <f>Riferimenti!L191</f>
        <v/>
      </c>
      <c r="I197" s="37" t="str">
        <f>Riferimenti!M191</f>
        <v/>
      </c>
      <c r="J197" s="37" t="str">
        <f>Riferimenti!N191</f>
        <v/>
      </c>
      <c r="K197" s="37" t="str">
        <f>Riferimenti!O191</f>
        <v/>
      </c>
      <c r="L197" s="37" t="str">
        <f>Riferimenti!P191</f>
        <v/>
      </c>
      <c r="M197" s="37" t="str">
        <f>Riferimenti!Q191</f>
        <v/>
      </c>
      <c r="N197" s="37" t="str">
        <f>Riferimenti!R191</f>
        <v/>
      </c>
      <c r="O197" s="37" t="str">
        <f>Riferimenti!S191</f>
        <v/>
      </c>
      <c r="P197" s="37" t="str">
        <f>Riferimenti!T191</f>
        <v/>
      </c>
      <c r="Q197" s="37" t="str">
        <f>Riferimenti!U191</f>
        <v/>
      </c>
      <c r="U197" s="2" t="b">
        <f t="shared" si="2"/>
        <v>1</v>
      </c>
    </row>
    <row r="198" spans="2:21" ht="37.5" hidden="1" customHeight="1" x14ac:dyDescent="0.2">
      <c r="B198" s="31" t="s">
        <v>792</v>
      </c>
      <c r="C198" s="32" t="str">
        <f ca="1">Riferimenti!G192</f>
        <v/>
      </c>
      <c r="D198" s="32" t="str">
        <f>Riferimenti!H192</f>
        <v/>
      </c>
      <c r="E198" s="33" t="e">
        <f>VLOOKUP(Riferimenti!I192,Riferimenti!$A$2:$B$6,2,0)</f>
        <v>#N/A</v>
      </c>
      <c r="F198" s="32" t="str">
        <f>Riferimenti!J192</f>
        <v/>
      </c>
      <c r="G198" s="33" t="e">
        <f ca="1">VLOOKUP(Riferimenti!K192,Riferimenti!$A$20:$B$23,2,0)</f>
        <v>#N/A</v>
      </c>
      <c r="H198" s="37" t="str">
        <f>Riferimenti!L192</f>
        <v/>
      </c>
      <c r="I198" s="37" t="str">
        <f>Riferimenti!M192</f>
        <v/>
      </c>
      <c r="J198" s="37" t="str">
        <f>Riferimenti!N192</f>
        <v/>
      </c>
      <c r="K198" s="37" t="str">
        <f>Riferimenti!O192</f>
        <v/>
      </c>
      <c r="L198" s="37" t="str">
        <f>Riferimenti!P192</f>
        <v/>
      </c>
      <c r="M198" s="37" t="str">
        <f>Riferimenti!Q192</f>
        <v/>
      </c>
      <c r="N198" s="37" t="str">
        <f>Riferimenti!R192</f>
        <v/>
      </c>
      <c r="O198" s="37" t="str">
        <f>Riferimenti!S192</f>
        <v/>
      </c>
      <c r="P198" s="37" t="str">
        <f>Riferimenti!T192</f>
        <v/>
      </c>
      <c r="Q198" s="37" t="str">
        <f>Riferimenti!U192</f>
        <v/>
      </c>
      <c r="U198" s="2" t="b">
        <f t="shared" si="2"/>
        <v>1</v>
      </c>
    </row>
    <row r="199" spans="2:21" ht="37.5" hidden="1" customHeight="1" x14ac:dyDescent="0.2">
      <c r="B199" s="31" t="s">
        <v>793</v>
      </c>
      <c r="C199" s="32" t="str">
        <f ca="1">Riferimenti!G193</f>
        <v/>
      </c>
      <c r="D199" s="32" t="str">
        <f>Riferimenti!H193</f>
        <v/>
      </c>
      <c r="E199" s="33" t="e">
        <f>VLOOKUP(Riferimenti!I193,Riferimenti!$A$2:$B$6,2,0)</f>
        <v>#N/A</v>
      </c>
      <c r="F199" s="32" t="str">
        <f>Riferimenti!J193</f>
        <v/>
      </c>
      <c r="G199" s="33" t="e">
        <f ca="1">VLOOKUP(Riferimenti!K193,Riferimenti!$A$20:$B$23,2,0)</f>
        <v>#N/A</v>
      </c>
      <c r="H199" s="37" t="str">
        <f>Riferimenti!L193</f>
        <v/>
      </c>
      <c r="I199" s="37" t="str">
        <f>Riferimenti!M193</f>
        <v/>
      </c>
      <c r="J199" s="37" t="str">
        <f>Riferimenti!N193</f>
        <v/>
      </c>
      <c r="K199" s="37" t="str">
        <f>Riferimenti!O193</f>
        <v/>
      </c>
      <c r="L199" s="37" t="str">
        <f>Riferimenti!P193</f>
        <v/>
      </c>
      <c r="M199" s="37" t="str">
        <f>Riferimenti!Q193</f>
        <v/>
      </c>
      <c r="N199" s="37" t="str">
        <f>Riferimenti!R193</f>
        <v/>
      </c>
      <c r="O199" s="37" t="str">
        <f>Riferimenti!S193</f>
        <v/>
      </c>
      <c r="P199" s="37" t="str">
        <f>Riferimenti!T193</f>
        <v/>
      </c>
      <c r="Q199" s="37" t="str">
        <f>Riferimenti!U193</f>
        <v/>
      </c>
      <c r="U199" s="2" t="b">
        <f t="shared" si="2"/>
        <v>1</v>
      </c>
    </row>
    <row r="200" spans="2:21" ht="37.5" customHeight="1" x14ac:dyDescent="0.2">
      <c r="B200" s="31" t="s">
        <v>794</v>
      </c>
      <c r="C200" s="32" t="str">
        <f ca="1">Riferimenti!G194</f>
        <v>Attività di accompagnamento (affiancamento on the job, supporto specialistico, etc.)</v>
      </c>
      <c r="D200" s="32" t="str">
        <f>Riferimenti!H194</f>
        <v>Numero utenti serviti dai servizi dai servizi di rilevazione presenze</v>
      </c>
      <c r="E200" s="33" t="str">
        <f>VLOOKUP(Riferimenti!I194,Riferimenti!$A$2:$B$6,2,0)</f>
        <v>num</v>
      </c>
      <c r="F200" s="32" t="str">
        <f>Riferimenti!J194</f>
        <v>Sistema di Monitoraggio PON</v>
      </c>
      <c r="G200" s="33" t="str">
        <f ca="1">VLOOKUP(Riferimenti!K194,Riferimenti!$A$20:$B$23,2,0)</f>
        <v>AS</v>
      </c>
      <c r="H200" s="37">
        <f>Riferimenti!L194</f>
        <v>0</v>
      </c>
      <c r="I200" s="37">
        <f>Riferimenti!M194</f>
        <v>0</v>
      </c>
      <c r="J200" s="37">
        <f>Riferimenti!N194</f>
        <v>0</v>
      </c>
      <c r="K200" s="37">
        <f>Riferimenti!O194</f>
        <v>0</v>
      </c>
      <c r="L200" s="37">
        <f>Riferimenti!P194</f>
        <v>0</v>
      </c>
      <c r="M200" s="37">
        <v>0</v>
      </c>
      <c r="N200" s="37">
        <v>3</v>
      </c>
      <c r="O200" s="37">
        <v>8</v>
      </c>
      <c r="P200" s="37">
        <v>15</v>
      </c>
      <c r="Q200" s="37">
        <v>15</v>
      </c>
      <c r="U200" s="2" t="b">
        <f t="shared" si="2"/>
        <v>0</v>
      </c>
    </row>
    <row r="201" spans="2:21" ht="37.5" hidden="1" customHeight="1" x14ac:dyDescent="0.2">
      <c r="B201" s="31" t="s">
        <v>795</v>
      </c>
      <c r="C201" s="32" t="str">
        <f ca="1">Riferimenti!G195</f>
        <v/>
      </c>
      <c r="D201" s="32" t="str">
        <f>Riferimenti!H195</f>
        <v/>
      </c>
      <c r="E201" s="33" t="e">
        <f>VLOOKUP(Riferimenti!I195,Riferimenti!$A$2:$B$6,2,0)</f>
        <v>#N/A</v>
      </c>
      <c r="F201" s="32" t="str">
        <f>Riferimenti!J195</f>
        <v/>
      </c>
      <c r="G201" s="33" t="e">
        <f ca="1">VLOOKUP(Riferimenti!K195,Riferimenti!$A$20:$B$23,2,0)</f>
        <v>#N/A</v>
      </c>
      <c r="H201" s="37" t="str">
        <f>Riferimenti!L195</f>
        <v/>
      </c>
      <c r="I201" s="37" t="str">
        <f>Riferimenti!M195</f>
        <v/>
      </c>
      <c r="J201" s="37" t="str">
        <f>Riferimenti!N195</f>
        <v/>
      </c>
      <c r="K201" s="37" t="str">
        <f>Riferimenti!O195</f>
        <v/>
      </c>
      <c r="L201" s="37" t="str">
        <f>Riferimenti!P195</f>
        <v/>
      </c>
      <c r="M201" s="37" t="str">
        <f>Riferimenti!Q195</f>
        <v/>
      </c>
      <c r="N201" s="37" t="str">
        <f>Riferimenti!R195</f>
        <v/>
      </c>
      <c r="O201" s="37" t="str">
        <f>Riferimenti!S195</f>
        <v/>
      </c>
      <c r="P201" s="37" t="str">
        <f>Riferimenti!T195</f>
        <v/>
      </c>
      <c r="Q201" s="37" t="str">
        <f>Riferimenti!U195</f>
        <v/>
      </c>
      <c r="U201" s="2" t="b">
        <f t="shared" ref="U201:U264" si="3">OR(D201="",D201=0)</f>
        <v>1</v>
      </c>
    </row>
    <row r="202" spans="2:21" ht="37.5" hidden="1" customHeight="1" x14ac:dyDescent="0.2">
      <c r="B202" s="31" t="s">
        <v>796</v>
      </c>
      <c r="C202" s="32" t="str">
        <f ca="1">Riferimenti!G196</f>
        <v/>
      </c>
      <c r="D202" s="32" t="str">
        <f>Riferimenti!H196</f>
        <v/>
      </c>
      <c r="E202" s="33" t="e">
        <f>VLOOKUP(Riferimenti!I196,Riferimenti!$A$2:$B$6,2,0)</f>
        <v>#N/A</v>
      </c>
      <c r="F202" s="32" t="str">
        <f>Riferimenti!J196</f>
        <v/>
      </c>
      <c r="G202" s="33" t="e">
        <f ca="1">VLOOKUP(Riferimenti!K196,Riferimenti!$A$20:$B$23,2,0)</f>
        <v>#N/A</v>
      </c>
      <c r="H202" s="37" t="str">
        <f>Riferimenti!L196</f>
        <v/>
      </c>
      <c r="I202" s="37" t="str">
        <f>Riferimenti!M196</f>
        <v/>
      </c>
      <c r="J202" s="37" t="str">
        <f>Riferimenti!N196</f>
        <v/>
      </c>
      <c r="K202" s="37" t="str">
        <f>Riferimenti!O196</f>
        <v/>
      </c>
      <c r="L202" s="37" t="str">
        <f>Riferimenti!P196</f>
        <v/>
      </c>
      <c r="M202" s="37" t="str">
        <f>Riferimenti!Q196</f>
        <v/>
      </c>
      <c r="N202" s="37" t="str">
        <f>Riferimenti!R196</f>
        <v/>
      </c>
      <c r="O202" s="37" t="str">
        <f>Riferimenti!S196</f>
        <v/>
      </c>
      <c r="P202" s="37" t="str">
        <f>Riferimenti!T196</f>
        <v/>
      </c>
      <c r="Q202" s="37" t="str">
        <f>Riferimenti!U196</f>
        <v/>
      </c>
      <c r="U202" s="2" t="b">
        <f t="shared" si="3"/>
        <v>1</v>
      </c>
    </row>
    <row r="203" spans="2:21" ht="37.5" hidden="1" customHeight="1" x14ac:dyDescent="0.2">
      <c r="B203" s="31" t="s">
        <v>797</v>
      </c>
      <c r="C203" s="32" t="str">
        <f ca="1">Riferimenti!G197</f>
        <v>Attività di accompagnamento (affiancamento on the job, supporto specialistico, etc.)</v>
      </c>
      <c r="D203" s="32" t="str">
        <f>Riferimenti!H197</f>
        <v/>
      </c>
      <c r="E203" s="33" t="e">
        <f>VLOOKUP(Riferimenti!I197,Riferimenti!$A$2:$B$6,2,0)</f>
        <v>#N/A</v>
      </c>
      <c r="F203" s="32" t="str">
        <f>Riferimenti!J197</f>
        <v/>
      </c>
      <c r="G203" s="33" t="str">
        <f ca="1">VLOOKUP(Riferimenti!K197,Riferimenti!$A$20:$B$23,2,0)</f>
        <v>PS</v>
      </c>
      <c r="H203" s="37" t="str">
        <f>Riferimenti!L197</f>
        <v/>
      </c>
      <c r="I203" s="37" t="str">
        <f>Riferimenti!M197</f>
        <v/>
      </c>
      <c r="J203" s="37" t="str">
        <f>Riferimenti!N197</f>
        <v/>
      </c>
      <c r="K203" s="37" t="str">
        <f>Riferimenti!O197</f>
        <v/>
      </c>
      <c r="L203" s="37" t="str">
        <f>Riferimenti!P197</f>
        <v/>
      </c>
      <c r="M203" s="37" t="str">
        <f>Riferimenti!Q197</f>
        <v/>
      </c>
      <c r="N203" s="37" t="str">
        <f>Riferimenti!R197</f>
        <v/>
      </c>
      <c r="O203" s="37" t="str">
        <f>Riferimenti!S197</f>
        <v/>
      </c>
      <c r="P203" s="37" t="str">
        <f>Riferimenti!T197</f>
        <v/>
      </c>
      <c r="Q203" s="37" t="str">
        <f>Riferimenti!U197</f>
        <v/>
      </c>
      <c r="U203" s="2" t="b">
        <f t="shared" si="3"/>
        <v>1</v>
      </c>
    </row>
    <row r="204" spans="2:21" ht="37.5" hidden="1" customHeight="1" x14ac:dyDescent="0.2">
      <c r="B204" s="31" t="s">
        <v>798</v>
      </c>
      <c r="C204" s="32" t="str">
        <f ca="1">Riferimenti!G198</f>
        <v/>
      </c>
      <c r="D204" s="32" t="str">
        <f>Riferimenti!H198</f>
        <v/>
      </c>
      <c r="E204" s="33" t="e">
        <f>VLOOKUP(Riferimenti!I198,Riferimenti!$A$2:$B$6,2,0)</f>
        <v>#N/A</v>
      </c>
      <c r="F204" s="32" t="str">
        <f>Riferimenti!J198</f>
        <v/>
      </c>
      <c r="G204" s="33" t="e">
        <f ca="1">VLOOKUP(Riferimenti!K198,Riferimenti!$A$20:$B$23,2,0)</f>
        <v>#N/A</v>
      </c>
      <c r="H204" s="37" t="str">
        <f>Riferimenti!L198</f>
        <v/>
      </c>
      <c r="I204" s="37" t="str">
        <f>Riferimenti!M198</f>
        <v/>
      </c>
      <c r="J204" s="37" t="str">
        <f>Riferimenti!N198</f>
        <v/>
      </c>
      <c r="K204" s="37" t="str">
        <f>Riferimenti!O198</f>
        <v/>
      </c>
      <c r="L204" s="37" t="str">
        <f>Riferimenti!P198</f>
        <v/>
      </c>
      <c r="M204" s="37" t="str">
        <f>Riferimenti!Q198</f>
        <v/>
      </c>
      <c r="N204" s="37" t="str">
        <f>Riferimenti!R198</f>
        <v/>
      </c>
      <c r="O204" s="37" t="str">
        <f>Riferimenti!S198</f>
        <v/>
      </c>
      <c r="P204" s="37" t="str">
        <f>Riferimenti!T198</f>
        <v/>
      </c>
      <c r="Q204" s="37" t="str">
        <f>Riferimenti!U198</f>
        <v/>
      </c>
      <c r="U204" s="2" t="b">
        <f t="shared" si="3"/>
        <v>1</v>
      </c>
    </row>
    <row r="205" spans="2:21" ht="37.5" hidden="1" customHeight="1" x14ac:dyDescent="0.2">
      <c r="B205" s="31" t="s">
        <v>799</v>
      </c>
      <c r="C205" s="32" t="str">
        <f ca="1">Riferimenti!G199</f>
        <v/>
      </c>
      <c r="D205" s="32" t="str">
        <f>Riferimenti!H199</f>
        <v/>
      </c>
      <c r="E205" s="33" t="e">
        <f>VLOOKUP(Riferimenti!I199,Riferimenti!$A$2:$B$6,2,0)</f>
        <v>#N/A</v>
      </c>
      <c r="F205" s="32" t="str">
        <f>Riferimenti!J199</f>
        <v/>
      </c>
      <c r="G205" s="33" t="e">
        <f ca="1">VLOOKUP(Riferimenti!K199,Riferimenti!$A$20:$B$23,2,0)</f>
        <v>#N/A</v>
      </c>
      <c r="H205" s="37" t="str">
        <f>Riferimenti!L199</f>
        <v/>
      </c>
      <c r="I205" s="37" t="str">
        <f>Riferimenti!M199</f>
        <v/>
      </c>
      <c r="J205" s="37" t="str">
        <f>Riferimenti!N199</f>
        <v/>
      </c>
      <c r="K205" s="37" t="str">
        <f>Riferimenti!O199</f>
        <v/>
      </c>
      <c r="L205" s="37" t="str">
        <f>Riferimenti!P199</f>
        <v/>
      </c>
      <c r="M205" s="37" t="str">
        <f>Riferimenti!Q199</f>
        <v/>
      </c>
      <c r="N205" s="37" t="str">
        <f>Riferimenti!R199</f>
        <v/>
      </c>
      <c r="O205" s="37" t="str">
        <f>Riferimenti!S199</f>
        <v/>
      </c>
      <c r="P205" s="37" t="str">
        <f>Riferimenti!T199</f>
        <v/>
      </c>
      <c r="Q205" s="37" t="str">
        <f>Riferimenti!U199</f>
        <v/>
      </c>
      <c r="U205" s="2" t="b">
        <f t="shared" si="3"/>
        <v>1</v>
      </c>
    </row>
    <row r="206" spans="2:21" ht="37.5" hidden="1" customHeight="1" x14ac:dyDescent="0.2">
      <c r="B206" s="31" t="s">
        <v>800</v>
      </c>
      <c r="C206" s="32" t="str">
        <f ca="1">Riferimenti!G200</f>
        <v>Attività di accompagnamento (affiancamento on the job, supporto specialistico, etc.)</v>
      </c>
      <c r="D206" s="32" t="str">
        <f>Riferimenti!H200</f>
        <v/>
      </c>
      <c r="E206" s="33" t="e">
        <f>VLOOKUP(Riferimenti!I200,Riferimenti!$A$2:$B$6,2,0)</f>
        <v>#N/A</v>
      </c>
      <c r="F206" s="32" t="str">
        <f>Riferimenti!J200</f>
        <v/>
      </c>
      <c r="G206" s="33" t="str">
        <f ca="1">VLOOKUP(Riferimenti!K200,Riferimenti!$A$20:$B$23,2,0)</f>
        <v>T</v>
      </c>
      <c r="H206" s="37" t="str">
        <f>Riferimenti!L200</f>
        <v/>
      </c>
      <c r="I206" s="37" t="str">
        <f>Riferimenti!M200</f>
        <v/>
      </c>
      <c r="J206" s="37" t="str">
        <f>Riferimenti!N200</f>
        <v/>
      </c>
      <c r="K206" s="37" t="str">
        <f>Riferimenti!O200</f>
        <v/>
      </c>
      <c r="L206" s="37" t="str">
        <f>Riferimenti!P200</f>
        <v/>
      </c>
      <c r="M206" s="37" t="str">
        <f>Riferimenti!Q200</f>
        <v/>
      </c>
      <c r="N206" s="37" t="str">
        <f>Riferimenti!R200</f>
        <v/>
      </c>
      <c r="O206" s="37" t="str">
        <f>Riferimenti!S200</f>
        <v/>
      </c>
      <c r="P206" s="37" t="str">
        <f>Riferimenti!T200</f>
        <v/>
      </c>
      <c r="Q206" s="37" t="str">
        <f>Riferimenti!U200</f>
        <v/>
      </c>
      <c r="U206" s="2" t="b">
        <f t="shared" si="3"/>
        <v>1</v>
      </c>
    </row>
    <row r="207" spans="2:21" ht="37.5" hidden="1" customHeight="1" x14ac:dyDescent="0.2">
      <c r="B207" s="31" t="s">
        <v>801</v>
      </c>
      <c r="C207" s="32" t="str">
        <f ca="1">Riferimenti!G201</f>
        <v/>
      </c>
      <c r="D207" s="32" t="str">
        <f>Riferimenti!H201</f>
        <v/>
      </c>
      <c r="E207" s="33" t="e">
        <f>VLOOKUP(Riferimenti!I201,Riferimenti!$A$2:$B$6,2,0)</f>
        <v>#N/A</v>
      </c>
      <c r="F207" s="32" t="str">
        <f>Riferimenti!J201</f>
        <v/>
      </c>
      <c r="G207" s="33" t="e">
        <f ca="1">VLOOKUP(Riferimenti!K201,Riferimenti!$A$20:$B$23,2,0)</f>
        <v>#N/A</v>
      </c>
      <c r="H207" s="37" t="str">
        <f>Riferimenti!L201</f>
        <v/>
      </c>
      <c r="I207" s="37" t="str">
        <f>Riferimenti!M201</f>
        <v/>
      </c>
      <c r="J207" s="37" t="str">
        <f>Riferimenti!N201</f>
        <v/>
      </c>
      <c r="K207" s="37" t="str">
        <f>Riferimenti!O201</f>
        <v/>
      </c>
      <c r="L207" s="37" t="str">
        <f>Riferimenti!P201</f>
        <v/>
      </c>
      <c r="M207" s="37" t="str">
        <f>Riferimenti!Q201</f>
        <v/>
      </c>
      <c r="N207" s="37" t="str">
        <f>Riferimenti!R201</f>
        <v/>
      </c>
      <c r="O207" s="37" t="str">
        <f>Riferimenti!S201</f>
        <v/>
      </c>
      <c r="P207" s="37" t="str">
        <f>Riferimenti!T201</f>
        <v/>
      </c>
      <c r="Q207" s="37" t="str">
        <f>Riferimenti!U201</f>
        <v/>
      </c>
      <c r="U207" s="2" t="b">
        <f t="shared" si="3"/>
        <v>1</v>
      </c>
    </row>
    <row r="208" spans="2:21" ht="37.5" hidden="1" customHeight="1" x14ac:dyDescent="0.2">
      <c r="B208" s="31" t="s">
        <v>802</v>
      </c>
      <c r="C208" s="32" t="str">
        <f ca="1">Riferimenti!G202</f>
        <v/>
      </c>
      <c r="D208" s="32" t="str">
        <f>Riferimenti!H202</f>
        <v/>
      </c>
      <c r="E208" s="33" t="e">
        <f>VLOOKUP(Riferimenti!I202,Riferimenti!$A$2:$B$6,2,0)</f>
        <v>#N/A</v>
      </c>
      <c r="F208" s="32" t="str">
        <f>Riferimenti!J202</f>
        <v/>
      </c>
      <c r="G208" s="33" t="e">
        <f ca="1">VLOOKUP(Riferimenti!K202,Riferimenti!$A$20:$B$23,2,0)</f>
        <v>#N/A</v>
      </c>
      <c r="H208" s="37" t="str">
        <f>Riferimenti!L202</f>
        <v/>
      </c>
      <c r="I208" s="37" t="str">
        <f>Riferimenti!M202</f>
        <v/>
      </c>
      <c r="J208" s="37" t="str">
        <f>Riferimenti!N202</f>
        <v/>
      </c>
      <c r="K208" s="37" t="str">
        <f>Riferimenti!O202</f>
        <v/>
      </c>
      <c r="L208" s="37" t="str">
        <f>Riferimenti!P202</f>
        <v/>
      </c>
      <c r="M208" s="37" t="str">
        <f>Riferimenti!Q202</f>
        <v/>
      </c>
      <c r="N208" s="37" t="str">
        <f>Riferimenti!R202</f>
        <v/>
      </c>
      <c r="O208" s="37" t="str">
        <f>Riferimenti!S202</f>
        <v/>
      </c>
      <c r="P208" s="37" t="str">
        <f>Riferimenti!T202</f>
        <v/>
      </c>
      <c r="Q208" s="37" t="str">
        <f>Riferimenti!U202</f>
        <v/>
      </c>
      <c r="U208" s="2" t="b">
        <f t="shared" si="3"/>
        <v>1</v>
      </c>
    </row>
    <row r="209" spans="2:21" ht="37.5" hidden="1" customHeight="1" x14ac:dyDescent="0.2">
      <c r="B209" s="31" t="s">
        <v>803</v>
      </c>
      <c r="C209" s="32" t="str">
        <f ca="1">Riferimenti!G203</f>
        <v>Attività di accompagnamento (affiancamento on the job, supporto specialistico, etc.)</v>
      </c>
      <c r="D209" s="32" t="str">
        <f>Riferimenti!H203</f>
        <v/>
      </c>
      <c r="E209" s="33" t="e">
        <f>VLOOKUP(Riferimenti!I203,Riferimenti!$A$2:$B$6,2,0)</f>
        <v>#N/A</v>
      </c>
      <c r="F209" s="32" t="str">
        <f>Riferimenti!J203</f>
        <v/>
      </c>
      <c r="G209" s="33" t="str">
        <f ca="1">VLOOKUP(Riferimenti!K203,Riferimenti!$A$20:$B$23,2,0)</f>
        <v>MS</v>
      </c>
      <c r="H209" s="37" t="str">
        <f>Riferimenti!L203</f>
        <v/>
      </c>
      <c r="I209" s="37" t="str">
        <f>Riferimenti!M203</f>
        <v/>
      </c>
      <c r="J209" s="37" t="str">
        <f>Riferimenti!N203</f>
        <v/>
      </c>
      <c r="K209" s="37" t="str">
        <f>Riferimenti!O203</f>
        <v/>
      </c>
      <c r="L209" s="37" t="str">
        <f>Riferimenti!P203</f>
        <v/>
      </c>
      <c r="M209" s="37" t="str">
        <f>Riferimenti!Q203</f>
        <v/>
      </c>
      <c r="N209" s="37" t="str">
        <f>Riferimenti!R203</f>
        <v/>
      </c>
      <c r="O209" s="37" t="str">
        <f>Riferimenti!S203</f>
        <v/>
      </c>
      <c r="P209" s="37" t="str">
        <f>Riferimenti!T203</f>
        <v/>
      </c>
      <c r="Q209" s="37" t="str">
        <f>Riferimenti!U203</f>
        <v/>
      </c>
      <c r="U209" s="2" t="b">
        <f t="shared" si="3"/>
        <v>1</v>
      </c>
    </row>
    <row r="210" spans="2:21" ht="37.5" hidden="1" customHeight="1" x14ac:dyDescent="0.2">
      <c r="B210" s="31" t="s">
        <v>804</v>
      </c>
      <c r="C210" s="32" t="str">
        <f ca="1">Riferimenti!G204</f>
        <v/>
      </c>
      <c r="D210" s="32" t="str">
        <f>Riferimenti!H204</f>
        <v/>
      </c>
      <c r="E210" s="33" t="e">
        <f>VLOOKUP(Riferimenti!I204,Riferimenti!$A$2:$B$6,2,0)</f>
        <v>#N/A</v>
      </c>
      <c r="F210" s="32" t="str">
        <f>Riferimenti!J204</f>
        <v/>
      </c>
      <c r="G210" s="33" t="e">
        <f ca="1">VLOOKUP(Riferimenti!K204,Riferimenti!$A$20:$B$23,2,0)</f>
        <v>#N/A</v>
      </c>
      <c r="H210" s="37" t="str">
        <f>Riferimenti!L204</f>
        <v/>
      </c>
      <c r="I210" s="37" t="str">
        <f>Riferimenti!M204</f>
        <v/>
      </c>
      <c r="J210" s="37" t="str">
        <f>Riferimenti!N204</f>
        <v/>
      </c>
      <c r="K210" s="37" t="str">
        <f>Riferimenti!O204</f>
        <v/>
      </c>
      <c r="L210" s="37" t="str">
        <f>Riferimenti!P204</f>
        <v/>
      </c>
      <c r="M210" s="37" t="str">
        <f>Riferimenti!Q204</f>
        <v/>
      </c>
      <c r="N210" s="37" t="str">
        <f>Riferimenti!R204</f>
        <v/>
      </c>
      <c r="O210" s="37" t="str">
        <f>Riferimenti!S204</f>
        <v/>
      </c>
      <c r="P210" s="37" t="str">
        <f>Riferimenti!T204</f>
        <v/>
      </c>
      <c r="Q210" s="37" t="str">
        <f>Riferimenti!U204</f>
        <v/>
      </c>
      <c r="U210" s="2" t="b">
        <f t="shared" si="3"/>
        <v>1</v>
      </c>
    </row>
    <row r="211" spans="2:21" ht="37.5" hidden="1" customHeight="1" x14ac:dyDescent="0.2">
      <c r="B211" s="31" t="s">
        <v>805</v>
      </c>
      <c r="C211" s="32" t="str">
        <f ca="1">Riferimenti!G205</f>
        <v/>
      </c>
      <c r="D211" s="32" t="str">
        <f>Riferimenti!H205</f>
        <v/>
      </c>
      <c r="E211" s="33" t="e">
        <f>VLOOKUP(Riferimenti!I205,Riferimenti!$A$2:$B$6,2,0)</f>
        <v>#N/A</v>
      </c>
      <c r="F211" s="32" t="str">
        <f>Riferimenti!J205</f>
        <v/>
      </c>
      <c r="G211" s="33" t="e">
        <f ca="1">VLOOKUP(Riferimenti!K205,Riferimenti!$A$20:$B$23,2,0)</f>
        <v>#N/A</v>
      </c>
      <c r="H211" s="37" t="str">
        <f>Riferimenti!L205</f>
        <v/>
      </c>
      <c r="I211" s="37" t="str">
        <f>Riferimenti!M205</f>
        <v/>
      </c>
      <c r="J211" s="37" t="str">
        <f>Riferimenti!N205</f>
        <v/>
      </c>
      <c r="K211" s="37" t="str">
        <f>Riferimenti!O205</f>
        <v/>
      </c>
      <c r="L211" s="37" t="str">
        <f>Riferimenti!P205</f>
        <v/>
      </c>
      <c r="M211" s="37" t="str">
        <f>Riferimenti!Q205</f>
        <v/>
      </c>
      <c r="N211" s="37" t="str">
        <f>Riferimenti!R205</f>
        <v/>
      </c>
      <c r="O211" s="37" t="str">
        <f>Riferimenti!S205</f>
        <v/>
      </c>
      <c r="P211" s="37" t="str">
        <f>Riferimenti!T205</f>
        <v/>
      </c>
      <c r="Q211" s="37" t="str">
        <f>Riferimenti!U205</f>
        <v/>
      </c>
      <c r="U211" s="2" t="b">
        <f t="shared" si="3"/>
        <v>1</v>
      </c>
    </row>
    <row r="212" spans="2:21" ht="37.5" customHeight="1" x14ac:dyDescent="0.2">
      <c r="B212" s="31" t="s">
        <v>806</v>
      </c>
      <c r="C212" s="32" t="str">
        <f ca="1">Riferimenti!G206</f>
        <v>Attività di accompagnamento (affiancamento on the job, supporto specialistico, etc.)</v>
      </c>
      <c r="D212" s="32" t="str">
        <f>Riferimenti!H206</f>
        <v>Numero di soggetti destinatari delle attività di supporto al cambiamento rispetto alla migrazione e all’estensione dei servizi</v>
      </c>
      <c r="E212" s="33" t="str">
        <f>VLOOKUP(Riferimenti!I206,Riferimenti!$A$2:$B$6,2,0)</f>
        <v>num</v>
      </c>
      <c r="F212" s="32" t="str">
        <f>Riferimenti!J206</f>
        <v>Sito istituzionale NoiPA</v>
      </c>
      <c r="G212" s="33" t="str">
        <f ca="1">VLOOKUP(Riferimenti!K206,Riferimenti!$A$20:$B$23,2,0)</f>
        <v>AS</v>
      </c>
      <c r="H212" s="37">
        <f>Riferimenti!L206</f>
        <v>0</v>
      </c>
      <c r="I212" s="37">
        <f>Riferimenti!M206</f>
        <v>0</v>
      </c>
      <c r="J212" s="37">
        <f>Riferimenti!N206</f>
        <v>0</v>
      </c>
      <c r="K212" s="37">
        <f>Riferimenti!O206</f>
        <v>0</v>
      </c>
      <c r="L212" s="37">
        <f>Riferimenti!P206</f>
        <v>0</v>
      </c>
      <c r="M212" s="37">
        <v>0</v>
      </c>
      <c r="N212" s="37">
        <v>0</v>
      </c>
      <c r="O212" s="37">
        <v>10</v>
      </c>
      <c r="P212" s="37">
        <v>50</v>
      </c>
      <c r="Q212" s="37">
        <v>50</v>
      </c>
      <c r="U212" s="2" t="b">
        <f t="shared" si="3"/>
        <v>0</v>
      </c>
    </row>
    <row r="213" spans="2:21" ht="37.5" hidden="1" customHeight="1" x14ac:dyDescent="0.2">
      <c r="B213" s="31" t="s">
        <v>807</v>
      </c>
      <c r="C213" s="32" t="str">
        <f ca="1">Riferimenti!G207</f>
        <v/>
      </c>
      <c r="D213" s="32" t="str">
        <f>Riferimenti!H207</f>
        <v/>
      </c>
      <c r="E213" s="33" t="e">
        <f>VLOOKUP(Riferimenti!I207,Riferimenti!$A$2:$B$6,2,0)</f>
        <v>#N/A</v>
      </c>
      <c r="F213" s="32" t="str">
        <f>Riferimenti!J207</f>
        <v/>
      </c>
      <c r="G213" s="33" t="e">
        <f ca="1">VLOOKUP(Riferimenti!K207,Riferimenti!$A$20:$B$23,2,0)</f>
        <v>#N/A</v>
      </c>
      <c r="H213" s="37" t="str">
        <f>Riferimenti!L207</f>
        <v/>
      </c>
      <c r="I213" s="37" t="str">
        <f>Riferimenti!M207</f>
        <v/>
      </c>
      <c r="J213" s="37" t="str">
        <f>Riferimenti!N207</f>
        <v/>
      </c>
      <c r="K213" s="37" t="str">
        <f>Riferimenti!O207</f>
        <v/>
      </c>
      <c r="L213" s="37" t="str">
        <f>Riferimenti!P207</f>
        <v/>
      </c>
      <c r="M213" s="37" t="str">
        <f>Riferimenti!Q207</f>
        <v/>
      </c>
      <c r="N213" s="37" t="str">
        <f>Riferimenti!R207</f>
        <v/>
      </c>
      <c r="O213" s="37" t="str">
        <f>Riferimenti!S207</f>
        <v/>
      </c>
      <c r="P213" s="37" t="str">
        <f>Riferimenti!T207</f>
        <v/>
      </c>
      <c r="Q213" s="37" t="str">
        <f>Riferimenti!U207</f>
        <v/>
      </c>
      <c r="U213" s="2" t="b">
        <f t="shared" si="3"/>
        <v>1</v>
      </c>
    </row>
    <row r="214" spans="2:21" ht="37.5" hidden="1" customHeight="1" x14ac:dyDescent="0.2">
      <c r="B214" s="31" t="s">
        <v>808</v>
      </c>
      <c r="C214" s="32" t="str">
        <f ca="1">Riferimenti!G208</f>
        <v/>
      </c>
      <c r="D214" s="32" t="str">
        <f>Riferimenti!H208</f>
        <v/>
      </c>
      <c r="E214" s="33" t="e">
        <f>VLOOKUP(Riferimenti!I208,Riferimenti!$A$2:$B$6,2,0)</f>
        <v>#N/A</v>
      </c>
      <c r="F214" s="32" t="str">
        <f>Riferimenti!J208</f>
        <v/>
      </c>
      <c r="G214" s="33" t="e">
        <f ca="1">VLOOKUP(Riferimenti!K208,Riferimenti!$A$20:$B$23,2,0)</f>
        <v>#N/A</v>
      </c>
      <c r="H214" s="37" t="str">
        <f>Riferimenti!L208</f>
        <v/>
      </c>
      <c r="I214" s="37" t="str">
        <f>Riferimenti!M208</f>
        <v/>
      </c>
      <c r="J214" s="37" t="str">
        <f>Riferimenti!N208</f>
        <v/>
      </c>
      <c r="K214" s="37" t="str">
        <f>Riferimenti!O208</f>
        <v/>
      </c>
      <c r="L214" s="37" t="str">
        <f>Riferimenti!P208</f>
        <v/>
      </c>
      <c r="M214" s="37" t="str">
        <f>Riferimenti!Q208</f>
        <v/>
      </c>
      <c r="N214" s="37" t="str">
        <f>Riferimenti!R208</f>
        <v/>
      </c>
      <c r="O214" s="37" t="str">
        <f>Riferimenti!S208</f>
        <v/>
      </c>
      <c r="P214" s="37" t="str">
        <f>Riferimenti!T208</f>
        <v/>
      </c>
      <c r="Q214" s="37" t="str">
        <f>Riferimenti!U208</f>
        <v/>
      </c>
      <c r="U214" s="2" t="b">
        <f t="shared" si="3"/>
        <v>1</v>
      </c>
    </row>
    <row r="215" spans="2:21" ht="37.5" hidden="1" customHeight="1" x14ac:dyDescent="0.2">
      <c r="B215" s="31" t="s">
        <v>809</v>
      </c>
      <c r="C215" s="32" t="str">
        <f ca="1">Riferimenti!G209</f>
        <v>Attività di accompagnamento (affiancamento on the job, supporto specialistico, etc.)</v>
      </c>
      <c r="D215" s="32" t="str">
        <f>Riferimenti!H209</f>
        <v/>
      </c>
      <c r="E215" s="33" t="e">
        <f>VLOOKUP(Riferimenti!I209,Riferimenti!$A$2:$B$6,2,0)</f>
        <v>#N/A</v>
      </c>
      <c r="F215" s="32" t="str">
        <f>Riferimenti!J209</f>
        <v/>
      </c>
      <c r="G215" s="33" t="str">
        <f ca="1">VLOOKUP(Riferimenti!K209,Riferimenti!$A$20:$B$23,2,0)</f>
        <v>PS</v>
      </c>
      <c r="H215" s="37" t="str">
        <f>Riferimenti!L209</f>
        <v/>
      </c>
      <c r="I215" s="37" t="str">
        <f>Riferimenti!M209</f>
        <v/>
      </c>
      <c r="J215" s="37" t="str">
        <f>Riferimenti!N209</f>
        <v/>
      </c>
      <c r="K215" s="37" t="str">
        <f>Riferimenti!O209</f>
        <v/>
      </c>
      <c r="L215" s="37" t="str">
        <f>Riferimenti!P209</f>
        <v/>
      </c>
      <c r="M215" s="37" t="str">
        <f>Riferimenti!Q209</f>
        <v/>
      </c>
      <c r="N215" s="37" t="str">
        <f>Riferimenti!R209</f>
        <v/>
      </c>
      <c r="O215" s="37" t="str">
        <f>Riferimenti!S209</f>
        <v/>
      </c>
      <c r="P215" s="37" t="str">
        <f>Riferimenti!T209</f>
        <v/>
      </c>
      <c r="Q215" s="37" t="str">
        <f>Riferimenti!U209</f>
        <v/>
      </c>
      <c r="U215" s="2" t="b">
        <f t="shared" si="3"/>
        <v>1</v>
      </c>
    </row>
    <row r="216" spans="2:21" ht="37.5" hidden="1" customHeight="1" x14ac:dyDescent="0.2">
      <c r="B216" s="31" t="s">
        <v>810</v>
      </c>
      <c r="C216" s="32" t="str">
        <f ca="1">Riferimenti!G210</f>
        <v/>
      </c>
      <c r="D216" s="32" t="str">
        <f>Riferimenti!H210</f>
        <v/>
      </c>
      <c r="E216" s="33" t="e">
        <f>VLOOKUP(Riferimenti!I210,Riferimenti!$A$2:$B$6,2,0)</f>
        <v>#N/A</v>
      </c>
      <c r="F216" s="32" t="str">
        <f>Riferimenti!J210</f>
        <v/>
      </c>
      <c r="G216" s="33" t="e">
        <f ca="1">VLOOKUP(Riferimenti!K210,Riferimenti!$A$20:$B$23,2,0)</f>
        <v>#N/A</v>
      </c>
      <c r="H216" s="37" t="str">
        <f>Riferimenti!L210</f>
        <v/>
      </c>
      <c r="I216" s="37" t="str">
        <f>Riferimenti!M210</f>
        <v/>
      </c>
      <c r="J216" s="37" t="str">
        <f>Riferimenti!N210</f>
        <v/>
      </c>
      <c r="K216" s="37" t="str">
        <f>Riferimenti!O210</f>
        <v/>
      </c>
      <c r="L216" s="37" t="str">
        <f>Riferimenti!P210</f>
        <v/>
      </c>
      <c r="M216" s="37" t="str">
        <f>Riferimenti!Q210</f>
        <v/>
      </c>
      <c r="N216" s="37" t="str">
        <f>Riferimenti!R210</f>
        <v/>
      </c>
      <c r="O216" s="37" t="str">
        <f>Riferimenti!S210</f>
        <v/>
      </c>
      <c r="P216" s="37" t="str">
        <f>Riferimenti!T210</f>
        <v/>
      </c>
      <c r="Q216" s="37" t="str">
        <f>Riferimenti!U210</f>
        <v/>
      </c>
      <c r="U216" s="2" t="b">
        <f t="shared" si="3"/>
        <v>1</v>
      </c>
    </row>
    <row r="217" spans="2:21" ht="37.5" hidden="1" customHeight="1" x14ac:dyDescent="0.2">
      <c r="B217" s="31" t="s">
        <v>811</v>
      </c>
      <c r="C217" s="32" t="str">
        <f ca="1">Riferimenti!G211</f>
        <v/>
      </c>
      <c r="D217" s="32" t="str">
        <f>Riferimenti!H211</f>
        <v/>
      </c>
      <c r="E217" s="33" t="e">
        <f>VLOOKUP(Riferimenti!I211,Riferimenti!$A$2:$B$6,2,0)</f>
        <v>#N/A</v>
      </c>
      <c r="F217" s="32" t="str">
        <f>Riferimenti!J211</f>
        <v/>
      </c>
      <c r="G217" s="33" t="e">
        <f ca="1">VLOOKUP(Riferimenti!K211,Riferimenti!$A$20:$B$23,2,0)</f>
        <v>#N/A</v>
      </c>
      <c r="H217" s="37" t="str">
        <f>Riferimenti!L211</f>
        <v/>
      </c>
      <c r="I217" s="37" t="str">
        <f>Riferimenti!M211</f>
        <v/>
      </c>
      <c r="J217" s="37" t="str">
        <f>Riferimenti!N211</f>
        <v/>
      </c>
      <c r="K217" s="37" t="str">
        <f>Riferimenti!O211</f>
        <v/>
      </c>
      <c r="L217" s="37" t="str">
        <f>Riferimenti!P211</f>
        <v/>
      </c>
      <c r="M217" s="37" t="str">
        <f>Riferimenti!Q211</f>
        <v/>
      </c>
      <c r="N217" s="37" t="str">
        <f>Riferimenti!R211</f>
        <v/>
      </c>
      <c r="O217" s="37" t="str">
        <f>Riferimenti!S211</f>
        <v/>
      </c>
      <c r="P217" s="37" t="str">
        <f>Riferimenti!T211</f>
        <v/>
      </c>
      <c r="Q217" s="37" t="str">
        <f>Riferimenti!U211</f>
        <v/>
      </c>
      <c r="U217" s="2" t="b">
        <f t="shared" si="3"/>
        <v>1</v>
      </c>
    </row>
    <row r="218" spans="2:21" ht="37.5" hidden="1" customHeight="1" x14ac:dyDescent="0.2">
      <c r="B218" s="31" t="s">
        <v>812</v>
      </c>
      <c r="C218" s="32" t="str">
        <f ca="1">Riferimenti!G212</f>
        <v>Attività di accompagnamento (affiancamento on the job, supporto specialistico, etc.)</v>
      </c>
      <c r="D218" s="32" t="str">
        <f>Riferimenti!H212</f>
        <v/>
      </c>
      <c r="E218" s="33" t="e">
        <f>VLOOKUP(Riferimenti!I212,Riferimenti!$A$2:$B$6,2,0)</f>
        <v>#N/A</v>
      </c>
      <c r="F218" s="32" t="str">
        <f>Riferimenti!J212</f>
        <v/>
      </c>
      <c r="G218" s="33" t="str">
        <f ca="1">VLOOKUP(Riferimenti!K212,Riferimenti!$A$20:$B$23,2,0)</f>
        <v>T</v>
      </c>
      <c r="H218" s="37" t="str">
        <f>Riferimenti!L212</f>
        <v/>
      </c>
      <c r="I218" s="37" t="str">
        <f>Riferimenti!M212</f>
        <v/>
      </c>
      <c r="J218" s="37" t="str">
        <f>Riferimenti!N212</f>
        <v/>
      </c>
      <c r="K218" s="37" t="str">
        <f>Riferimenti!O212</f>
        <v/>
      </c>
      <c r="L218" s="37" t="str">
        <f>Riferimenti!P212</f>
        <v/>
      </c>
      <c r="M218" s="37" t="str">
        <f>Riferimenti!Q212</f>
        <v/>
      </c>
      <c r="N218" s="37" t="str">
        <f>Riferimenti!R212</f>
        <v/>
      </c>
      <c r="O218" s="37" t="str">
        <f>Riferimenti!S212</f>
        <v/>
      </c>
      <c r="P218" s="37" t="str">
        <f>Riferimenti!T212</f>
        <v/>
      </c>
      <c r="Q218" s="37" t="str">
        <f>Riferimenti!U212</f>
        <v/>
      </c>
      <c r="U218" s="2" t="b">
        <f t="shared" si="3"/>
        <v>1</v>
      </c>
    </row>
    <row r="219" spans="2:21" ht="37.5" hidden="1" customHeight="1" x14ac:dyDescent="0.2">
      <c r="B219" s="31" t="s">
        <v>813</v>
      </c>
      <c r="C219" s="32" t="str">
        <f ca="1">Riferimenti!G213</f>
        <v/>
      </c>
      <c r="D219" s="32" t="str">
        <f>Riferimenti!H213</f>
        <v/>
      </c>
      <c r="E219" s="33" t="e">
        <f>VLOOKUP(Riferimenti!I213,Riferimenti!$A$2:$B$6,2,0)</f>
        <v>#N/A</v>
      </c>
      <c r="F219" s="32" t="str">
        <f>Riferimenti!J213</f>
        <v/>
      </c>
      <c r="G219" s="33" t="e">
        <f ca="1">VLOOKUP(Riferimenti!K213,Riferimenti!$A$20:$B$23,2,0)</f>
        <v>#N/A</v>
      </c>
      <c r="H219" s="37" t="str">
        <f>Riferimenti!L213</f>
        <v/>
      </c>
      <c r="I219" s="37" t="str">
        <f>Riferimenti!M213</f>
        <v/>
      </c>
      <c r="J219" s="37" t="str">
        <f>Riferimenti!N213</f>
        <v/>
      </c>
      <c r="K219" s="37" t="str">
        <f>Riferimenti!O213</f>
        <v/>
      </c>
      <c r="L219" s="37" t="str">
        <f>Riferimenti!P213</f>
        <v/>
      </c>
      <c r="M219" s="37" t="str">
        <f>Riferimenti!Q213</f>
        <v/>
      </c>
      <c r="N219" s="37" t="str">
        <f>Riferimenti!R213</f>
        <v/>
      </c>
      <c r="O219" s="37" t="str">
        <f>Riferimenti!S213</f>
        <v/>
      </c>
      <c r="P219" s="37" t="str">
        <f>Riferimenti!T213</f>
        <v/>
      </c>
      <c r="Q219" s="37" t="str">
        <f>Riferimenti!U213</f>
        <v/>
      </c>
      <c r="U219" s="2" t="b">
        <f t="shared" si="3"/>
        <v>1</v>
      </c>
    </row>
    <row r="220" spans="2:21" ht="37.5" hidden="1" customHeight="1" x14ac:dyDescent="0.2">
      <c r="B220" s="31" t="s">
        <v>814</v>
      </c>
      <c r="C220" s="32" t="str">
        <f ca="1">Riferimenti!G214</f>
        <v/>
      </c>
      <c r="D220" s="32" t="str">
        <f>Riferimenti!H214</f>
        <v/>
      </c>
      <c r="E220" s="33" t="e">
        <f>VLOOKUP(Riferimenti!I214,Riferimenti!$A$2:$B$6,2,0)</f>
        <v>#N/A</v>
      </c>
      <c r="F220" s="32" t="str">
        <f>Riferimenti!J214</f>
        <v/>
      </c>
      <c r="G220" s="33" t="e">
        <f ca="1">VLOOKUP(Riferimenti!K214,Riferimenti!$A$20:$B$23,2,0)</f>
        <v>#N/A</v>
      </c>
      <c r="H220" s="37" t="str">
        <f>Riferimenti!L214</f>
        <v/>
      </c>
      <c r="I220" s="37" t="str">
        <f>Riferimenti!M214</f>
        <v/>
      </c>
      <c r="J220" s="37" t="str">
        <f>Riferimenti!N214</f>
        <v/>
      </c>
      <c r="K220" s="37" t="str">
        <f>Riferimenti!O214</f>
        <v/>
      </c>
      <c r="L220" s="37" t="str">
        <f>Riferimenti!P214</f>
        <v/>
      </c>
      <c r="M220" s="37" t="str">
        <f>Riferimenti!Q214</f>
        <v/>
      </c>
      <c r="N220" s="37" t="str">
        <f>Riferimenti!R214</f>
        <v/>
      </c>
      <c r="O220" s="37" t="str">
        <f>Riferimenti!S214</f>
        <v/>
      </c>
      <c r="P220" s="37" t="str">
        <f>Riferimenti!T214</f>
        <v/>
      </c>
      <c r="Q220" s="37" t="str">
        <f>Riferimenti!U214</f>
        <v/>
      </c>
      <c r="U220" s="2" t="b">
        <f t="shared" si="3"/>
        <v>1</v>
      </c>
    </row>
    <row r="221" spans="2:21" ht="37.5" hidden="1" customHeight="1" x14ac:dyDescent="0.2">
      <c r="B221" s="31" t="s">
        <v>815</v>
      </c>
      <c r="C221" s="32" t="str">
        <f ca="1">Riferimenti!G215</f>
        <v>Attività di accompagnamento (affiancamento on the job, supporto specialistico, etc.)</v>
      </c>
      <c r="D221" s="32" t="str">
        <f>Riferimenti!H215</f>
        <v/>
      </c>
      <c r="E221" s="33" t="e">
        <f>VLOOKUP(Riferimenti!I215,Riferimenti!$A$2:$B$6,2,0)</f>
        <v>#N/A</v>
      </c>
      <c r="F221" s="32" t="str">
        <f>Riferimenti!J215</f>
        <v/>
      </c>
      <c r="G221" s="33" t="str">
        <f ca="1">VLOOKUP(Riferimenti!K215,Riferimenti!$A$20:$B$23,2,0)</f>
        <v>MS</v>
      </c>
      <c r="H221" s="37" t="str">
        <f>Riferimenti!L215</f>
        <v/>
      </c>
      <c r="I221" s="37" t="str">
        <f>Riferimenti!M215</f>
        <v/>
      </c>
      <c r="J221" s="37" t="str">
        <f>Riferimenti!N215</f>
        <v/>
      </c>
      <c r="K221" s="37" t="str">
        <f>Riferimenti!O215</f>
        <v/>
      </c>
      <c r="L221" s="37" t="str">
        <f>Riferimenti!P215</f>
        <v/>
      </c>
      <c r="M221" s="37" t="str">
        <f>Riferimenti!Q215</f>
        <v/>
      </c>
      <c r="N221" s="37" t="str">
        <f>Riferimenti!R215</f>
        <v/>
      </c>
      <c r="O221" s="37" t="str">
        <f>Riferimenti!S215</f>
        <v/>
      </c>
      <c r="P221" s="37" t="str">
        <f>Riferimenti!T215</f>
        <v/>
      </c>
      <c r="Q221" s="37" t="str">
        <f>Riferimenti!U215</f>
        <v/>
      </c>
      <c r="U221" s="2" t="b">
        <f t="shared" si="3"/>
        <v>1</v>
      </c>
    </row>
    <row r="222" spans="2:21" ht="37.5" hidden="1" customHeight="1" x14ac:dyDescent="0.2">
      <c r="B222" s="31" t="s">
        <v>816</v>
      </c>
      <c r="C222" s="32" t="str">
        <f ca="1">Riferimenti!G216</f>
        <v/>
      </c>
      <c r="D222" s="32" t="str">
        <f>Riferimenti!H216</f>
        <v/>
      </c>
      <c r="E222" s="33" t="e">
        <f>VLOOKUP(Riferimenti!I216,Riferimenti!$A$2:$B$6,2,0)</f>
        <v>#N/A</v>
      </c>
      <c r="F222" s="32" t="str">
        <f>Riferimenti!J216</f>
        <v/>
      </c>
      <c r="G222" s="33" t="e">
        <f ca="1">VLOOKUP(Riferimenti!K216,Riferimenti!$A$20:$B$23,2,0)</f>
        <v>#N/A</v>
      </c>
      <c r="H222" s="37" t="str">
        <f>Riferimenti!L216</f>
        <v/>
      </c>
      <c r="I222" s="37" t="str">
        <f>Riferimenti!M216</f>
        <v/>
      </c>
      <c r="J222" s="37" t="str">
        <f>Riferimenti!N216</f>
        <v/>
      </c>
      <c r="K222" s="37" t="str">
        <f>Riferimenti!O216</f>
        <v/>
      </c>
      <c r="L222" s="37" t="str">
        <f>Riferimenti!P216</f>
        <v/>
      </c>
      <c r="M222" s="37" t="str">
        <f>Riferimenti!Q216</f>
        <v/>
      </c>
      <c r="N222" s="37" t="str">
        <f>Riferimenti!R216</f>
        <v/>
      </c>
      <c r="O222" s="37" t="str">
        <f>Riferimenti!S216</f>
        <v/>
      </c>
      <c r="P222" s="37" t="str">
        <f>Riferimenti!T216</f>
        <v/>
      </c>
      <c r="Q222" s="37" t="str">
        <f>Riferimenti!U216</f>
        <v/>
      </c>
      <c r="U222" s="2" t="b">
        <f t="shared" si="3"/>
        <v>1</v>
      </c>
    </row>
    <row r="223" spans="2:21" ht="37.5" hidden="1" customHeight="1" x14ac:dyDescent="0.2">
      <c r="B223" s="31" t="s">
        <v>817</v>
      </c>
      <c r="C223" s="32" t="str">
        <f ca="1">Riferimenti!G217</f>
        <v/>
      </c>
      <c r="D223" s="32" t="str">
        <f>Riferimenti!H217</f>
        <v/>
      </c>
      <c r="E223" s="33" t="e">
        <f>VLOOKUP(Riferimenti!I217,Riferimenti!$A$2:$B$6,2,0)</f>
        <v>#N/A</v>
      </c>
      <c r="F223" s="32" t="str">
        <f>Riferimenti!J217</f>
        <v/>
      </c>
      <c r="G223" s="33" t="e">
        <f ca="1">VLOOKUP(Riferimenti!K217,Riferimenti!$A$20:$B$23,2,0)</f>
        <v>#N/A</v>
      </c>
      <c r="H223" s="37" t="str">
        <f>Riferimenti!L217</f>
        <v/>
      </c>
      <c r="I223" s="37" t="str">
        <f>Riferimenti!M217</f>
        <v/>
      </c>
      <c r="J223" s="37" t="str">
        <f>Riferimenti!N217</f>
        <v/>
      </c>
      <c r="K223" s="37" t="str">
        <f>Riferimenti!O217</f>
        <v/>
      </c>
      <c r="L223" s="37" t="str">
        <f>Riferimenti!P217</f>
        <v/>
      </c>
      <c r="M223" s="37" t="str">
        <f>Riferimenti!Q217</f>
        <v/>
      </c>
      <c r="N223" s="37" t="str">
        <f>Riferimenti!R217</f>
        <v/>
      </c>
      <c r="O223" s="37" t="str">
        <f>Riferimenti!S217</f>
        <v/>
      </c>
      <c r="P223" s="37" t="str">
        <f>Riferimenti!T217</f>
        <v/>
      </c>
      <c r="Q223" s="37" t="str">
        <f>Riferimenti!U217</f>
        <v/>
      </c>
      <c r="U223" s="2" t="b">
        <f t="shared" si="3"/>
        <v>1</v>
      </c>
    </row>
    <row r="224" spans="2:21" ht="37.5" customHeight="1" x14ac:dyDescent="0.2">
      <c r="B224" s="31" t="s">
        <v>818</v>
      </c>
      <c r="C224" s="32" t="str">
        <f ca="1">Riferimenti!G218</f>
        <v>Attività di accompagnamento (affiancamento on the job, supporto specialistico, etc.)</v>
      </c>
      <c r="D224" s="32" t="str">
        <f>Riferimenti!H218</f>
        <v>N° nuove Aziende Sanitarie servite</v>
      </c>
      <c r="E224" s="33" t="str">
        <f>VLOOKUP(Riferimenti!I218,Riferimenti!$A$2:$B$6,2,0)</f>
        <v>num</v>
      </c>
      <c r="F224" s="32" t="str">
        <f>Riferimenti!J218</f>
        <v>Sistema di Monitoraggio PON</v>
      </c>
      <c r="G224" s="33" t="str">
        <f ca="1">VLOOKUP(Riferimenti!K218,Riferimenti!$A$20:$B$23,2,0)</f>
        <v>AS</v>
      </c>
      <c r="H224" s="37">
        <f>Riferimenti!L218</f>
        <v>0</v>
      </c>
      <c r="I224" s="37">
        <f>Riferimenti!M218</f>
        <v>0</v>
      </c>
      <c r="J224" s="37">
        <f>Riferimenti!N218</f>
        <v>0</v>
      </c>
      <c r="K224" s="37">
        <f>Riferimenti!O218</f>
        <v>0</v>
      </c>
      <c r="L224" s="37">
        <f>Riferimenti!P218</f>
        <v>0</v>
      </c>
      <c r="M224" s="37">
        <v>0</v>
      </c>
      <c r="N224" s="37">
        <v>3</v>
      </c>
      <c r="O224" s="37">
        <v>18</v>
      </c>
      <c r="P224" s="37">
        <v>65</v>
      </c>
      <c r="Q224" s="37">
        <v>65</v>
      </c>
      <c r="U224" s="2" t="b">
        <f t="shared" si="3"/>
        <v>0</v>
      </c>
    </row>
    <row r="225" spans="2:21" ht="37.5" hidden="1" customHeight="1" x14ac:dyDescent="0.2">
      <c r="B225" s="31" t="s">
        <v>819</v>
      </c>
      <c r="C225" s="32" t="str">
        <f ca="1">Riferimenti!G219</f>
        <v/>
      </c>
      <c r="D225" s="32" t="str">
        <f>Riferimenti!H219</f>
        <v/>
      </c>
      <c r="E225" s="33" t="e">
        <f>VLOOKUP(Riferimenti!I219,Riferimenti!$A$2:$B$6,2,0)</f>
        <v>#N/A</v>
      </c>
      <c r="F225" s="32" t="str">
        <f>Riferimenti!J219</f>
        <v/>
      </c>
      <c r="G225" s="33" t="e">
        <f ca="1">VLOOKUP(Riferimenti!K219,Riferimenti!$A$20:$B$23,2,0)</f>
        <v>#N/A</v>
      </c>
      <c r="H225" s="37" t="str">
        <f>Riferimenti!L219</f>
        <v/>
      </c>
      <c r="I225" s="37" t="str">
        <f>Riferimenti!M219</f>
        <v/>
      </c>
      <c r="J225" s="37" t="str">
        <f>Riferimenti!N219</f>
        <v/>
      </c>
      <c r="K225" s="37" t="str">
        <f>Riferimenti!O219</f>
        <v/>
      </c>
      <c r="L225" s="37" t="str">
        <f>Riferimenti!P219</f>
        <v/>
      </c>
      <c r="M225" s="37" t="str">
        <f>Riferimenti!Q219</f>
        <v/>
      </c>
      <c r="N225" s="37" t="str">
        <f>Riferimenti!R219</f>
        <v/>
      </c>
      <c r="O225" s="37" t="str">
        <f>Riferimenti!S219</f>
        <v/>
      </c>
      <c r="P225" s="37" t="str">
        <f>Riferimenti!T219</f>
        <v/>
      </c>
      <c r="Q225" s="37" t="str">
        <f>Riferimenti!U219</f>
        <v/>
      </c>
      <c r="U225" s="2" t="b">
        <f t="shared" si="3"/>
        <v>1</v>
      </c>
    </row>
    <row r="226" spans="2:21" ht="37.5" hidden="1" customHeight="1" x14ac:dyDescent="0.2">
      <c r="B226" s="31" t="s">
        <v>820</v>
      </c>
      <c r="C226" s="32" t="str">
        <f ca="1">Riferimenti!G220</f>
        <v/>
      </c>
      <c r="D226" s="32" t="str">
        <f>Riferimenti!H220</f>
        <v/>
      </c>
      <c r="E226" s="33" t="e">
        <f>VLOOKUP(Riferimenti!I220,Riferimenti!$A$2:$B$6,2,0)</f>
        <v>#N/A</v>
      </c>
      <c r="F226" s="32" t="str">
        <f>Riferimenti!J220</f>
        <v/>
      </c>
      <c r="G226" s="33" t="e">
        <f ca="1">VLOOKUP(Riferimenti!K220,Riferimenti!$A$20:$B$23,2,0)</f>
        <v>#N/A</v>
      </c>
      <c r="H226" s="37" t="str">
        <f>Riferimenti!L220</f>
        <v/>
      </c>
      <c r="I226" s="37" t="str">
        <f>Riferimenti!M220</f>
        <v/>
      </c>
      <c r="J226" s="37" t="str">
        <f>Riferimenti!N220</f>
        <v/>
      </c>
      <c r="K226" s="37" t="str">
        <f>Riferimenti!O220</f>
        <v/>
      </c>
      <c r="L226" s="37" t="str">
        <f>Riferimenti!P220</f>
        <v/>
      </c>
      <c r="M226" s="37" t="str">
        <f>Riferimenti!Q220</f>
        <v/>
      </c>
      <c r="N226" s="37" t="str">
        <f>Riferimenti!R220</f>
        <v/>
      </c>
      <c r="O226" s="37" t="str">
        <f>Riferimenti!S220</f>
        <v/>
      </c>
      <c r="P226" s="37" t="str">
        <f>Riferimenti!T220</f>
        <v/>
      </c>
      <c r="Q226" s="37" t="str">
        <f>Riferimenti!U220</f>
        <v/>
      </c>
      <c r="U226" s="2" t="b">
        <f t="shared" si="3"/>
        <v>1</v>
      </c>
    </row>
    <row r="227" spans="2:21" ht="37.5" hidden="1" customHeight="1" x14ac:dyDescent="0.2">
      <c r="B227" s="31" t="s">
        <v>821</v>
      </c>
      <c r="C227" s="32" t="str">
        <f ca="1">Riferimenti!G221</f>
        <v>Attività di accompagnamento (affiancamento on the job, supporto specialistico, etc.)</v>
      </c>
      <c r="D227" s="32" t="str">
        <f>Riferimenti!H221</f>
        <v/>
      </c>
      <c r="E227" s="33" t="e">
        <f>VLOOKUP(Riferimenti!I221,Riferimenti!$A$2:$B$6,2,0)</f>
        <v>#N/A</v>
      </c>
      <c r="F227" s="32" t="str">
        <f>Riferimenti!J221</f>
        <v/>
      </c>
      <c r="G227" s="33" t="str">
        <f ca="1">VLOOKUP(Riferimenti!K221,Riferimenti!$A$20:$B$23,2,0)</f>
        <v>PS</v>
      </c>
      <c r="H227" s="37" t="str">
        <f>Riferimenti!L221</f>
        <v/>
      </c>
      <c r="I227" s="37" t="str">
        <f>Riferimenti!M221</f>
        <v/>
      </c>
      <c r="J227" s="37" t="str">
        <f>Riferimenti!N221</f>
        <v/>
      </c>
      <c r="K227" s="37" t="str">
        <f>Riferimenti!O221</f>
        <v/>
      </c>
      <c r="L227" s="37" t="str">
        <f>Riferimenti!P221</f>
        <v/>
      </c>
      <c r="M227" s="37" t="str">
        <f>Riferimenti!Q221</f>
        <v/>
      </c>
      <c r="N227" s="37" t="str">
        <f>Riferimenti!R221</f>
        <v/>
      </c>
      <c r="O227" s="37" t="str">
        <f>Riferimenti!S221</f>
        <v/>
      </c>
      <c r="P227" s="37" t="str">
        <f>Riferimenti!T221</f>
        <v/>
      </c>
      <c r="Q227" s="37" t="str">
        <f>Riferimenti!U221</f>
        <v/>
      </c>
      <c r="U227" s="2" t="b">
        <f t="shared" si="3"/>
        <v>1</v>
      </c>
    </row>
    <row r="228" spans="2:21" ht="37.5" hidden="1" customHeight="1" x14ac:dyDescent="0.2">
      <c r="B228" s="31" t="s">
        <v>822</v>
      </c>
      <c r="C228" s="32" t="str">
        <f ca="1">Riferimenti!G222</f>
        <v/>
      </c>
      <c r="D228" s="32" t="str">
        <f>Riferimenti!H222</f>
        <v/>
      </c>
      <c r="E228" s="33" t="e">
        <f>VLOOKUP(Riferimenti!I222,Riferimenti!$A$2:$B$6,2,0)</f>
        <v>#N/A</v>
      </c>
      <c r="F228" s="32" t="str">
        <f>Riferimenti!J222</f>
        <v/>
      </c>
      <c r="G228" s="33" t="e">
        <f ca="1">VLOOKUP(Riferimenti!K222,Riferimenti!$A$20:$B$23,2,0)</f>
        <v>#N/A</v>
      </c>
      <c r="H228" s="37" t="str">
        <f>Riferimenti!L222</f>
        <v/>
      </c>
      <c r="I228" s="37" t="str">
        <f>Riferimenti!M222</f>
        <v/>
      </c>
      <c r="J228" s="37" t="str">
        <f>Riferimenti!N222</f>
        <v/>
      </c>
      <c r="K228" s="37" t="str">
        <f>Riferimenti!O222</f>
        <v/>
      </c>
      <c r="L228" s="37" t="str">
        <f>Riferimenti!P222</f>
        <v/>
      </c>
      <c r="M228" s="37" t="str">
        <f>Riferimenti!Q222</f>
        <v/>
      </c>
      <c r="N228" s="37" t="str">
        <f>Riferimenti!R222</f>
        <v/>
      </c>
      <c r="O228" s="37" t="str">
        <f>Riferimenti!S222</f>
        <v/>
      </c>
      <c r="P228" s="37" t="str">
        <f>Riferimenti!T222</f>
        <v/>
      </c>
      <c r="Q228" s="37" t="str">
        <f>Riferimenti!U222</f>
        <v/>
      </c>
      <c r="U228" s="2" t="b">
        <f t="shared" si="3"/>
        <v>1</v>
      </c>
    </row>
    <row r="229" spans="2:21" ht="37.5" hidden="1" customHeight="1" x14ac:dyDescent="0.2">
      <c r="B229" s="31" t="s">
        <v>823</v>
      </c>
      <c r="C229" s="32" t="str">
        <f ca="1">Riferimenti!G223</f>
        <v/>
      </c>
      <c r="D229" s="32" t="str">
        <f>Riferimenti!H223</f>
        <v/>
      </c>
      <c r="E229" s="33" t="e">
        <f>VLOOKUP(Riferimenti!I223,Riferimenti!$A$2:$B$6,2,0)</f>
        <v>#N/A</v>
      </c>
      <c r="F229" s="32" t="str">
        <f>Riferimenti!J223</f>
        <v/>
      </c>
      <c r="G229" s="33" t="e">
        <f ca="1">VLOOKUP(Riferimenti!K223,Riferimenti!$A$20:$B$23,2,0)</f>
        <v>#N/A</v>
      </c>
      <c r="H229" s="37" t="str">
        <f>Riferimenti!L223</f>
        <v/>
      </c>
      <c r="I229" s="37" t="str">
        <f>Riferimenti!M223</f>
        <v/>
      </c>
      <c r="J229" s="37" t="str">
        <f>Riferimenti!N223</f>
        <v/>
      </c>
      <c r="K229" s="37" t="str">
        <f>Riferimenti!O223</f>
        <v/>
      </c>
      <c r="L229" s="37" t="str">
        <f>Riferimenti!P223</f>
        <v/>
      </c>
      <c r="M229" s="37" t="str">
        <f>Riferimenti!Q223</f>
        <v/>
      </c>
      <c r="N229" s="37" t="str">
        <f>Riferimenti!R223</f>
        <v/>
      </c>
      <c r="O229" s="37" t="str">
        <f>Riferimenti!S223</f>
        <v/>
      </c>
      <c r="P229" s="37" t="str">
        <f>Riferimenti!T223</f>
        <v/>
      </c>
      <c r="Q229" s="37" t="str">
        <f>Riferimenti!U223</f>
        <v/>
      </c>
      <c r="U229" s="2" t="b">
        <f t="shared" si="3"/>
        <v>1</v>
      </c>
    </row>
    <row r="230" spans="2:21" ht="37.5" hidden="1" customHeight="1" x14ac:dyDescent="0.2">
      <c r="B230" s="31" t="s">
        <v>824</v>
      </c>
      <c r="C230" s="32" t="str">
        <f ca="1">Riferimenti!G224</f>
        <v>Attività di accompagnamento (affiancamento on the job, supporto specialistico, etc.)</v>
      </c>
      <c r="D230" s="32" t="str">
        <f>Riferimenti!H224</f>
        <v/>
      </c>
      <c r="E230" s="33" t="e">
        <f>VLOOKUP(Riferimenti!I224,Riferimenti!$A$2:$B$6,2,0)</f>
        <v>#N/A</v>
      </c>
      <c r="F230" s="32" t="str">
        <f>Riferimenti!J224</f>
        <v/>
      </c>
      <c r="G230" s="33" t="str">
        <f ca="1">VLOOKUP(Riferimenti!K224,Riferimenti!$A$20:$B$23,2,0)</f>
        <v>T</v>
      </c>
      <c r="H230" s="37" t="str">
        <f>Riferimenti!L224</f>
        <v/>
      </c>
      <c r="I230" s="37" t="str">
        <f>Riferimenti!M224</f>
        <v/>
      </c>
      <c r="J230" s="37" t="str">
        <f>Riferimenti!N224</f>
        <v/>
      </c>
      <c r="K230" s="37" t="str">
        <f>Riferimenti!O224</f>
        <v/>
      </c>
      <c r="L230" s="37" t="str">
        <f>Riferimenti!P224</f>
        <v/>
      </c>
      <c r="M230" s="37" t="str">
        <f>Riferimenti!Q224</f>
        <v/>
      </c>
      <c r="N230" s="37" t="str">
        <f>Riferimenti!R224</f>
        <v/>
      </c>
      <c r="O230" s="37" t="str">
        <f>Riferimenti!S224</f>
        <v/>
      </c>
      <c r="P230" s="37" t="str">
        <f>Riferimenti!T224</f>
        <v/>
      </c>
      <c r="Q230" s="37" t="str">
        <f>Riferimenti!U224</f>
        <v/>
      </c>
      <c r="U230" s="2" t="b">
        <f t="shared" si="3"/>
        <v>1</v>
      </c>
    </row>
    <row r="231" spans="2:21" ht="37.5" hidden="1" customHeight="1" x14ac:dyDescent="0.2">
      <c r="B231" s="31" t="s">
        <v>825</v>
      </c>
      <c r="C231" s="32" t="str">
        <f ca="1">Riferimenti!G225</f>
        <v/>
      </c>
      <c r="D231" s="32" t="str">
        <f>Riferimenti!H225</f>
        <v/>
      </c>
      <c r="E231" s="33" t="e">
        <f>VLOOKUP(Riferimenti!I225,Riferimenti!$A$2:$B$6,2,0)</f>
        <v>#N/A</v>
      </c>
      <c r="F231" s="32" t="str">
        <f>Riferimenti!J225</f>
        <v/>
      </c>
      <c r="G231" s="33" t="e">
        <f ca="1">VLOOKUP(Riferimenti!K225,Riferimenti!$A$20:$B$23,2,0)</f>
        <v>#N/A</v>
      </c>
      <c r="H231" s="37" t="str">
        <f>Riferimenti!L225</f>
        <v/>
      </c>
      <c r="I231" s="37" t="str">
        <f>Riferimenti!M225</f>
        <v/>
      </c>
      <c r="J231" s="37" t="str">
        <f>Riferimenti!N225</f>
        <v/>
      </c>
      <c r="K231" s="37" t="str">
        <f>Riferimenti!O225</f>
        <v/>
      </c>
      <c r="L231" s="37" t="str">
        <f>Riferimenti!P225</f>
        <v/>
      </c>
      <c r="M231" s="37" t="str">
        <f>Riferimenti!Q225</f>
        <v/>
      </c>
      <c r="N231" s="37" t="str">
        <f>Riferimenti!R225</f>
        <v/>
      </c>
      <c r="O231" s="37" t="str">
        <f>Riferimenti!S225</f>
        <v/>
      </c>
      <c r="P231" s="37" t="str">
        <f>Riferimenti!T225</f>
        <v/>
      </c>
      <c r="Q231" s="37" t="str">
        <f>Riferimenti!U225</f>
        <v/>
      </c>
      <c r="U231" s="2" t="b">
        <f t="shared" si="3"/>
        <v>1</v>
      </c>
    </row>
    <row r="232" spans="2:21" ht="37.5" hidden="1" customHeight="1" x14ac:dyDescent="0.2">
      <c r="B232" s="31" t="s">
        <v>826</v>
      </c>
      <c r="C232" s="32" t="str">
        <f ca="1">Riferimenti!G226</f>
        <v/>
      </c>
      <c r="D232" s="32" t="str">
        <f>Riferimenti!H226</f>
        <v/>
      </c>
      <c r="E232" s="33" t="e">
        <f>VLOOKUP(Riferimenti!I226,Riferimenti!$A$2:$B$6,2,0)</f>
        <v>#N/A</v>
      </c>
      <c r="F232" s="32" t="str">
        <f>Riferimenti!J226</f>
        <v/>
      </c>
      <c r="G232" s="33" t="e">
        <f ca="1">VLOOKUP(Riferimenti!K226,Riferimenti!$A$20:$B$23,2,0)</f>
        <v>#N/A</v>
      </c>
      <c r="H232" s="37" t="str">
        <f>Riferimenti!L226</f>
        <v/>
      </c>
      <c r="I232" s="37" t="str">
        <f>Riferimenti!M226</f>
        <v/>
      </c>
      <c r="J232" s="37" t="str">
        <f>Riferimenti!N226</f>
        <v/>
      </c>
      <c r="K232" s="37" t="str">
        <f>Riferimenti!O226</f>
        <v/>
      </c>
      <c r="L232" s="37" t="str">
        <f>Riferimenti!P226</f>
        <v/>
      </c>
      <c r="M232" s="37" t="str">
        <f>Riferimenti!Q226</f>
        <v/>
      </c>
      <c r="N232" s="37" t="str">
        <f>Riferimenti!R226</f>
        <v/>
      </c>
      <c r="O232" s="37" t="str">
        <f>Riferimenti!S226</f>
        <v/>
      </c>
      <c r="P232" s="37" t="str">
        <f>Riferimenti!T226</f>
        <v/>
      </c>
      <c r="Q232" s="37" t="str">
        <f>Riferimenti!U226</f>
        <v/>
      </c>
      <c r="U232" s="2" t="b">
        <f t="shared" si="3"/>
        <v>1</v>
      </c>
    </row>
    <row r="233" spans="2:21" ht="37.5" hidden="1" customHeight="1" x14ac:dyDescent="0.2">
      <c r="B233" s="31" t="s">
        <v>827</v>
      </c>
      <c r="C233" s="32" t="str">
        <f ca="1">Riferimenti!G227</f>
        <v>Attività di accompagnamento (affiancamento on the job, supporto specialistico, etc.)</v>
      </c>
      <c r="D233" s="32" t="str">
        <f>Riferimenti!H227</f>
        <v/>
      </c>
      <c r="E233" s="33" t="e">
        <f>VLOOKUP(Riferimenti!I227,Riferimenti!$A$2:$B$6,2,0)</f>
        <v>#N/A</v>
      </c>
      <c r="F233" s="32" t="str">
        <f>Riferimenti!J227</f>
        <v/>
      </c>
      <c r="G233" s="33" t="str">
        <f ca="1">VLOOKUP(Riferimenti!K227,Riferimenti!$A$20:$B$23,2,0)</f>
        <v>MS</v>
      </c>
      <c r="H233" s="37" t="str">
        <f>Riferimenti!L227</f>
        <v/>
      </c>
      <c r="I233" s="37" t="str">
        <f>Riferimenti!M227</f>
        <v/>
      </c>
      <c r="J233" s="37" t="str">
        <f>Riferimenti!N227</f>
        <v/>
      </c>
      <c r="K233" s="37" t="str">
        <f>Riferimenti!O227</f>
        <v/>
      </c>
      <c r="L233" s="37" t="str">
        <f>Riferimenti!P227</f>
        <v/>
      </c>
      <c r="M233" s="37" t="str">
        <f>Riferimenti!Q227</f>
        <v/>
      </c>
      <c r="N233" s="37" t="str">
        <f>Riferimenti!R227</f>
        <v/>
      </c>
      <c r="O233" s="37" t="str">
        <f>Riferimenti!S227</f>
        <v/>
      </c>
      <c r="P233" s="37" t="str">
        <f>Riferimenti!T227</f>
        <v/>
      </c>
      <c r="Q233" s="37" t="str">
        <f>Riferimenti!U227</f>
        <v/>
      </c>
      <c r="U233" s="2" t="b">
        <f t="shared" si="3"/>
        <v>1</v>
      </c>
    </row>
    <row r="234" spans="2:21" ht="37.5" hidden="1" customHeight="1" x14ac:dyDescent="0.2">
      <c r="B234" s="31" t="s">
        <v>828</v>
      </c>
      <c r="C234" s="32" t="str">
        <f ca="1">Riferimenti!G228</f>
        <v/>
      </c>
      <c r="D234" s="32" t="str">
        <f>Riferimenti!H228</f>
        <v/>
      </c>
      <c r="E234" s="33" t="e">
        <f>VLOOKUP(Riferimenti!I228,Riferimenti!$A$2:$B$6,2,0)</f>
        <v>#N/A</v>
      </c>
      <c r="F234" s="32" t="str">
        <f>Riferimenti!J228</f>
        <v/>
      </c>
      <c r="G234" s="33" t="e">
        <f ca="1">VLOOKUP(Riferimenti!K228,Riferimenti!$A$20:$B$23,2,0)</f>
        <v>#N/A</v>
      </c>
      <c r="H234" s="37" t="str">
        <f>Riferimenti!L228</f>
        <v/>
      </c>
      <c r="I234" s="37" t="str">
        <f>Riferimenti!M228</f>
        <v/>
      </c>
      <c r="J234" s="37" t="str">
        <f>Riferimenti!N228</f>
        <v/>
      </c>
      <c r="K234" s="37" t="str">
        <f>Riferimenti!O228</f>
        <v/>
      </c>
      <c r="L234" s="37" t="str">
        <f>Riferimenti!P228</f>
        <v/>
      </c>
      <c r="M234" s="37" t="str">
        <f>Riferimenti!Q228</f>
        <v/>
      </c>
      <c r="N234" s="37" t="str">
        <f>Riferimenti!R228</f>
        <v/>
      </c>
      <c r="O234" s="37" t="str">
        <f>Riferimenti!S228</f>
        <v/>
      </c>
      <c r="P234" s="37" t="str">
        <f>Riferimenti!T228</f>
        <v/>
      </c>
      <c r="Q234" s="37" t="str">
        <f>Riferimenti!U228</f>
        <v/>
      </c>
      <c r="U234" s="2" t="b">
        <f t="shared" si="3"/>
        <v>1</v>
      </c>
    </row>
    <row r="235" spans="2:21" ht="37.5" hidden="1" customHeight="1" x14ac:dyDescent="0.2">
      <c r="B235" s="31" t="s">
        <v>829</v>
      </c>
      <c r="C235" s="32" t="str">
        <f ca="1">Riferimenti!G229</f>
        <v/>
      </c>
      <c r="D235" s="32" t="str">
        <f>Riferimenti!H229</f>
        <v/>
      </c>
      <c r="E235" s="33" t="e">
        <f>VLOOKUP(Riferimenti!I229,Riferimenti!$A$2:$B$6,2,0)</f>
        <v>#N/A</v>
      </c>
      <c r="F235" s="32" t="str">
        <f>Riferimenti!J229</f>
        <v/>
      </c>
      <c r="G235" s="33" t="e">
        <f ca="1">VLOOKUP(Riferimenti!K229,Riferimenti!$A$20:$B$23,2,0)</f>
        <v>#N/A</v>
      </c>
      <c r="H235" s="37" t="str">
        <f>Riferimenti!L229</f>
        <v/>
      </c>
      <c r="I235" s="37" t="str">
        <f>Riferimenti!M229</f>
        <v/>
      </c>
      <c r="J235" s="37" t="str">
        <f>Riferimenti!N229</f>
        <v/>
      </c>
      <c r="K235" s="37" t="str">
        <f>Riferimenti!O229</f>
        <v/>
      </c>
      <c r="L235" s="37" t="str">
        <f>Riferimenti!P229</f>
        <v/>
      </c>
      <c r="M235" s="37" t="str">
        <f>Riferimenti!Q229</f>
        <v/>
      </c>
      <c r="N235" s="37" t="str">
        <f>Riferimenti!R229</f>
        <v/>
      </c>
      <c r="O235" s="37" t="str">
        <f>Riferimenti!S229</f>
        <v/>
      </c>
      <c r="P235" s="37" t="str">
        <f>Riferimenti!T229</f>
        <v/>
      </c>
      <c r="Q235" s="37" t="str">
        <f>Riferimenti!U229</f>
        <v/>
      </c>
      <c r="U235" s="2" t="b">
        <f t="shared" si="3"/>
        <v>1</v>
      </c>
    </row>
    <row r="236" spans="2:21" ht="37.5" hidden="1" customHeight="1" x14ac:dyDescent="0.2">
      <c r="B236" s="31" t="s">
        <v>830</v>
      </c>
      <c r="C236" s="32" t="str">
        <f ca="1">Riferimenti!G230</f>
        <v>Attività di accompagnamento (affiancamento on the job, supporto specialistico, etc.)</v>
      </c>
      <c r="D236" s="32" t="str">
        <f>Riferimenti!H230</f>
        <v>N° nuovi Enti Locali serviti</v>
      </c>
      <c r="E236" s="33" t="str">
        <f>VLOOKUP(Riferimenti!I230,Riferimenti!$A$2:$B$6,2,0)</f>
        <v>num</v>
      </c>
      <c r="F236" s="32" t="str">
        <f>Riferimenti!J230</f>
        <v>Sistema di Monitoraggio PON</v>
      </c>
      <c r="G236" s="33" t="str">
        <f ca="1">VLOOKUP(Riferimenti!K230,Riferimenti!$A$20:$B$23,2,0)</f>
        <v>AS</v>
      </c>
      <c r="H236" s="37">
        <f>Riferimenti!L230</f>
        <v>0</v>
      </c>
      <c r="I236" s="37">
        <f>Riferimenti!M230</f>
        <v>0</v>
      </c>
      <c r="J236" s="37">
        <f>Riferimenti!N230</f>
        <v>0</v>
      </c>
      <c r="K236" s="37">
        <f>Riferimenti!O230</f>
        <v>0</v>
      </c>
      <c r="L236" s="37">
        <f>Riferimenti!P230</f>
        <v>0</v>
      </c>
      <c r="M236" s="37">
        <f>Riferimenti!Q230</f>
        <v>50</v>
      </c>
      <c r="N236" s="37">
        <f>Riferimenti!R230</f>
        <v>150</v>
      </c>
      <c r="O236" s="37">
        <f>Riferimenti!S230</f>
        <v>250</v>
      </c>
      <c r="P236" s="37">
        <f>Riferimenti!T230</f>
        <v>375</v>
      </c>
      <c r="Q236" s="37">
        <f>Riferimenti!U230</f>
        <v>500</v>
      </c>
      <c r="U236" s="2" t="b">
        <f t="shared" si="3"/>
        <v>0</v>
      </c>
    </row>
    <row r="237" spans="2:21" ht="37.5" hidden="1" customHeight="1" x14ac:dyDescent="0.2">
      <c r="B237" s="31" t="s">
        <v>831</v>
      </c>
      <c r="C237" s="32" t="str">
        <f ca="1">Riferimenti!G231</f>
        <v/>
      </c>
      <c r="D237" s="32" t="str">
        <f>Riferimenti!H231</f>
        <v/>
      </c>
      <c r="E237" s="33" t="e">
        <f>VLOOKUP(Riferimenti!I231,Riferimenti!$A$2:$B$6,2,0)</f>
        <v>#N/A</v>
      </c>
      <c r="F237" s="32" t="str">
        <f>Riferimenti!J231</f>
        <v/>
      </c>
      <c r="G237" s="33" t="e">
        <f ca="1">VLOOKUP(Riferimenti!K231,Riferimenti!$A$20:$B$23,2,0)</f>
        <v>#N/A</v>
      </c>
      <c r="H237" s="37" t="str">
        <f>Riferimenti!L231</f>
        <v/>
      </c>
      <c r="I237" s="37" t="str">
        <f>Riferimenti!M231</f>
        <v/>
      </c>
      <c r="J237" s="37" t="str">
        <f>Riferimenti!N231</f>
        <v/>
      </c>
      <c r="K237" s="37" t="str">
        <f>Riferimenti!O231</f>
        <v/>
      </c>
      <c r="L237" s="37" t="str">
        <f>Riferimenti!P231</f>
        <v/>
      </c>
      <c r="M237" s="37" t="str">
        <f>Riferimenti!Q231</f>
        <v/>
      </c>
      <c r="N237" s="37" t="str">
        <f>Riferimenti!R231</f>
        <v/>
      </c>
      <c r="O237" s="37" t="str">
        <f>Riferimenti!S231</f>
        <v/>
      </c>
      <c r="P237" s="37" t="str">
        <f>Riferimenti!T231</f>
        <v/>
      </c>
      <c r="Q237" s="37" t="str">
        <f>Riferimenti!U231</f>
        <v/>
      </c>
      <c r="U237" s="2" t="b">
        <f t="shared" si="3"/>
        <v>1</v>
      </c>
    </row>
    <row r="238" spans="2:21" ht="37.5" hidden="1" customHeight="1" x14ac:dyDescent="0.2">
      <c r="B238" s="31" t="s">
        <v>832</v>
      </c>
      <c r="C238" s="32" t="str">
        <f ca="1">Riferimenti!G232</f>
        <v/>
      </c>
      <c r="D238" s="32" t="str">
        <f>Riferimenti!H232</f>
        <v/>
      </c>
      <c r="E238" s="33" t="e">
        <f>VLOOKUP(Riferimenti!I232,Riferimenti!$A$2:$B$6,2,0)</f>
        <v>#N/A</v>
      </c>
      <c r="F238" s="32" t="str">
        <f>Riferimenti!J232</f>
        <v/>
      </c>
      <c r="G238" s="33" t="e">
        <f ca="1">VLOOKUP(Riferimenti!K232,Riferimenti!$A$20:$B$23,2,0)</f>
        <v>#N/A</v>
      </c>
      <c r="H238" s="37" t="str">
        <f>Riferimenti!L232</f>
        <v/>
      </c>
      <c r="I238" s="37" t="str">
        <f>Riferimenti!M232</f>
        <v/>
      </c>
      <c r="J238" s="37" t="str">
        <f>Riferimenti!N232</f>
        <v/>
      </c>
      <c r="K238" s="37" t="str">
        <f>Riferimenti!O232</f>
        <v/>
      </c>
      <c r="L238" s="37" t="str">
        <f>Riferimenti!P232</f>
        <v/>
      </c>
      <c r="M238" s="37" t="str">
        <f>Riferimenti!Q232</f>
        <v/>
      </c>
      <c r="N238" s="37" t="str">
        <f>Riferimenti!R232</f>
        <v/>
      </c>
      <c r="O238" s="37" t="str">
        <f>Riferimenti!S232</f>
        <v/>
      </c>
      <c r="P238" s="37" t="str">
        <f>Riferimenti!T232</f>
        <v/>
      </c>
      <c r="Q238" s="37" t="str">
        <f>Riferimenti!U232</f>
        <v/>
      </c>
      <c r="U238" s="2" t="b">
        <f t="shared" si="3"/>
        <v>1</v>
      </c>
    </row>
    <row r="239" spans="2:21" ht="37.5" hidden="1" customHeight="1" x14ac:dyDescent="0.2">
      <c r="B239" s="31" t="s">
        <v>833</v>
      </c>
      <c r="C239" s="32" t="str">
        <f ca="1">Riferimenti!G233</f>
        <v>Attività di accompagnamento (affiancamento on the job, supporto specialistico, etc.)</v>
      </c>
      <c r="D239" s="32" t="str">
        <f>Riferimenti!H233</f>
        <v/>
      </c>
      <c r="E239" s="33" t="e">
        <f>VLOOKUP(Riferimenti!I233,Riferimenti!$A$2:$B$6,2,0)</f>
        <v>#N/A</v>
      </c>
      <c r="F239" s="32" t="str">
        <f>Riferimenti!J233</f>
        <v/>
      </c>
      <c r="G239" s="33" t="str">
        <f ca="1">VLOOKUP(Riferimenti!K233,Riferimenti!$A$20:$B$23,2,0)</f>
        <v>PS</v>
      </c>
      <c r="H239" s="37" t="str">
        <f>Riferimenti!L233</f>
        <v/>
      </c>
      <c r="I239" s="37" t="str">
        <f>Riferimenti!M233</f>
        <v/>
      </c>
      <c r="J239" s="37" t="str">
        <f>Riferimenti!N233</f>
        <v/>
      </c>
      <c r="K239" s="37" t="str">
        <f>Riferimenti!O233</f>
        <v/>
      </c>
      <c r="L239" s="37" t="str">
        <f>Riferimenti!P233</f>
        <v/>
      </c>
      <c r="M239" s="37" t="str">
        <f>Riferimenti!Q233</f>
        <v/>
      </c>
      <c r="N239" s="37" t="str">
        <f>Riferimenti!R233</f>
        <v/>
      </c>
      <c r="O239" s="37" t="str">
        <f>Riferimenti!S233</f>
        <v/>
      </c>
      <c r="P239" s="37" t="str">
        <f>Riferimenti!T233</f>
        <v/>
      </c>
      <c r="Q239" s="37" t="str">
        <f>Riferimenti!U233</f>
        <v/>
      </c>
      <c r="U239" s="2" t="b">
        <f t="shared" si="3"/>
        <v>1</v>
      </c>
    </row>
    <row r="240" spans="2:21" ht="37.5" hidden="1" customHeight="1" x14ac:dyDescent="0.2">
      <c r="B240" s="31" t="s">
        <v>834</v>
      </c>
      <c r="C240" s="32" t="str">
        <f ca="1">Riferimenti!G234</f>
        <v/>
      </c>
      <c r="D240" s="32" t="str">
        <f>Riferimenti!H234</f>
        <v/>
      </c>
      <c r="E240" s="33" t="e">
        <f>VLOOKUP(Riferimenti!I234,Riferimenti!$A$2:$B$6,2,0)</f>
        <v>#N/A</v>
      </c>
      <c r="F240" s="32" t="str">
        <f>Riferimenti!J234</f>
        <v/>
      </c>
      <c r="G240" s="33" t="e">
        <f ca="1">VLOOKUP(Riferimenti!K234,Riferimenti!$A$20:$B$23,2,0)</f>
        <v>#N/A</v>
      </c>
      <c r="H240" s="37" t="str">
        <f>Riferimenti!L234</f>
        <v/>
      </c>
      <c r="I240" s="37" t="str">
        <f>Riferimenti!M234</f>
        <v/>
      </c>
      <c r="J240" s="37" t="str">
        <f>Riferimenti!N234</f>
        <v/>
      </c>
      <c r="K240" s="37" t="str">
        <f>Riferimenti!O234</f>
        <v/>
      </c>
      <c r="L240" s="37" t="str">
        <f>Riferimenti!P234</f>
        <v/>
      </c>
      <c r="M240" s="37" t="str">
        <f>Riferimenti!Q234</f>
        <v/>
      </c>
      <c r="N240" s="37" t="str">
        <f>Riferimenti!R234</f>
        <v/>
      </c>
      <c r="O240" s="37" t="str">
        <f>Riferimenti!S234</f>
        <v/>
      </c>
      <c r="P240" s="37" t="str">
        <f>Riferimenti!T234</f>
        <v/>
      </c>
      <c r="Q240" s="37" t="str">
        <f>Riferimenti!U234</f>
        <v/>
      </c>
      <c r="U240" s="2" t="b">
        <f t="shared" si="3"/>
        <v>1</v>
      </c>
    </row>
    <row r="241" spans="2:21" ht="37.5" hidden="1" customHeight="1" x14ac:dyDescent="0.2">
      <c r="B241" s="31" t="s">
        <v>835</v>
      </c>
      <c r="C241" s="32" t="str">
        <f ca="1">Riferimenti!G235</f>
        <v/>
      </c>
      <c r="D241" s="32" t="str">
        <f>Riferimenti!H235</f>
        <v/>
      </c>
      <c r="E241" s="33" t="e">
        <f>VLOOKUP(Riferimenti!I235,Riferimenti!$A$2:$B$6,2,0)</f>
        <v>#N/A</v>
      </c>
      <c r="F241" s="32" t="str">
        <f>Riferimenti!J235</f>
        <v/>
      </c>
      <c r="G241" s="33" t="e">
        <f ca="1">VLOOKUP(Riferimenti!K235,Riferimenti!$A$20:$B$23,2,0)</f>
        <v>#N/A</v>
      </c>
      <c r="H241" s="37" t="str">
        <f>Riferimenti!L235</f>
        <v/>
      </c>
      <c r="I241" s="37" t="str">
        <f>Riferimenti!M235</f>
        <v/>
      </c>
      <c r="J241" s="37" t="str">
        <f>Riferimenti!N235</f>
        <v/>
      </c>
      <c r="K241" s="37" t="str">
        <f>Riferimenti!O235</f>
        <v/>
      </c>
      <c r="L241" s="37" t="str">
        <f>Riferimenti!P235</f>
        <v/>
      </c>
      <c r="M241" s="37" t="str">
        <f>Riferimenti!Q235</f>
        <v/>
      </c>
      <c r="N241" s="37" t="str">
        <f>Riferimenti!R235</f>
        <v/>
      </c>
      <c r="O241" s="37" t="str">
        <f>Riferimenti!S235</f>
        <v/>
      </c>
      <c r="P241" s="37" t="str">
        <f>Riferimenti!T235</f>
        <v/>
      </c>
      <c r="Q241" s="37" t="str">
        <f>Riferimenti!U235</f>
        <v/>
      </c>
      <c r="U241" s="2" t="b">
        <f t="shared" si="3"/>
        <v>1</v>
      </c>
    </row>
    <row r="242" spans="2:21" ht="37.5" hidden="1" customHeight="1" x14ac:dyDescent="0.2">
      <c r="B242" s="31" t="s">
        <v>836</v>
      </c>
      <c r="C242" s="32" t="str">
        <f ca="1">Riferimenti!G236</f>
        <v>Attività di accompagnamento (affiancamento on the job, supporto specialistico, etc.)</v>
      </c>
      <c r="D242" s="32" t="str">
        <f>Riferimenti!H236</f>
        <v/>
      </c>
      <c r="E242" s="33" t="e">
        <f>VLOOKUP(Riferimenti!I236,Riferimenti!$A$2:$B$6,2,0)</f>
        <v>#N/A</v>
      </c>
      <c r="F242" s="32" t="str">
        <f>Riferimenti!J236</f>
        <v/>
      </c>
      <c r="G242" s="33" t="str">
        <f ca="1">VLOOKUP(Riferimenti!K236,Riferimenti!$A$20:$B$23,2,0)</f>
        <v>T</v>
      </c>
      <c r="H242" s="37" t="str">
        <f>Riferimenti!L236</f>
        <v/>
      </c>
      <c r="I242" s="37" t="str">
        <f>Riferimenti!M236</f>
        <v/>
      </c>
      <c r="J242" s="37" t="str">
        <f>Riferimenti!N236</f>
        <v/>
      </c>
      <c r="K242" s="37" t="str">
        <f>Riferimenti!O236</f>
        <v/>
      </c>
      <c r="L242" s="37" t="str">
        <f>Riferimenti!P236</f>
        <v/>
      </c>
      <c r="M242" s="37" t="str">
        <f>Riferimenti!Q236</f>
        <v/>
      </c>
      <c r="N242" s="37" t="str">
        <f>Riferimenti!R236</f>
        <v/>
      </c>
      <c r="O242" s="37" t="str">
        <f>Riferimenti!S236</f>
        <v/>
      </c>
      <c r="P242" s="37" t="str">
        <f>Riferimenti!T236</f>
        <v/>
      </c>
      <c r="Q242" s="37" t="str">
        <f>Riferimenti!U236</f>
        <v/>
      </c>
      <c r="U242" s="2" t="b">
        <f t="shared" si="3"/>
        <v>1</v>
      </c>
    </row>
    <row r="243" spans="2:21" ht="37.5" hidden="1" customHeight="1" x14ac:dyDescent="0.2">
      <c r="B243" s="31" t="s">
        <v>837</v>
      </c>
      <c r="C243" s="32" t="str">
        <f ca="1">Riferimenti!G237</f>
        <v/>
      </c>
      <c r="D243" s="32" t="str">
        <f>Riferimenti!H237</f>
        <v/>
      </c>
      <c r="E243" s="33" t="e">
        <f>VLOOKUP(Riferimenti!I237,Riferimenti!$A$2:$B$6,2,0)</f>
        <v>#N/A</v>
      </c>
      <c r="F243" s="32" t="str">
        <f>Riferimenti!J237</f>
        <v/>
      </c>
      <c r="G243" s="33" t="e">
        <f ca="1">VLOOKUP(Riferimenti!K237,Riferimenti!$A$20:$B$23,2,0)</f>
        <v>#N/A</v>
      </c>
      <c r="H243" s="37" t="str">
        <f>Riferimenti!L237</f>
        <v/>
      </c>
      <c r="I243" s="37" t="str">
        <f>Riferimenti!M237</f>
        <v/>
      </c>
      <c r="J243" s="37" t="str">
        <f>Riferimenti!N237</f>
        <v/>
      </c>
      <c r="K243" s="37" t="str">
        <f>Riferimenti!O237</f>
        <v/>
      </c>
      <c r="L243" s="37" t="str">
        <f>Riferimenti!P237</f>
        <v/>
      </c>
      <c r="M243" s="37" t="str">
        <f>Riferimenti!Q237</f>
        <v/>
      </c>
      <c r="N243" s="37" t="str">
        <f>Riferimenti!R237</f>
        <v/>
      </c>
      <c r="O243" s="37" t="str">
        <f>Riferimenti!S237</f>
        <v/>
      </c>
      <c r="P243" s="37" t="str">
        <f>Riferimenti!T237</f>
        <v/>
      </c>
      <c r="Q243" s="37" t="str">
        <f>Riferimenti!U237</f>
        <v/>
      </c>
      <c r="U243" s="2" t="b">
        <f t="shared" si="3"/>
        <v>1</v>
      </c>
    </row>
    <row r="244" spans="2:21" ht="37.5" hidden="1" customHeight="1" x14ac:dyDescent="0.2">
      <c r="B244" s="31" t="s">
        <v>838</v>
      </c>
      <c r="C244" s="32" t="str">
        <f ca="1">Riferimenti!G238</f>
        <v/>
      </c>
      <c r="D244" s="32" t="str">
        <f>Riferimenti!H238</f>
        <v/>
      </c>
      <c r="E244" s="33" t="e">
        <f>VLOOKUP(Riferimenti!I238,Riferimenti!$A$2:$B$6,2,0)</f>
        <v>#N/A</v>
      </c>
      <c r="F244" s="32" t="str">
        <f>Riferimenti!J238</f>
        <v/>
      </c>
      <c r="G244" s="33" t="e">
        <f ca="1">VLOOKUP(Riferimenti!K238,Riferimenti!$A$20:$B$23,2,0)</f>
        <v>#N/A</v>
      </c>
      <c r="H244" s="37" t="str">
        <f>Riferimenti!L238</f>
        <v/>
      </c>
      <c r="I244" s="37" t="str">
        <f>Riferimenti!M238</f>
        <v/>
      </c>
      <c r="J244" s="37" t="str">
        <f>Riferimenti!N238</f>
        <v/>
      </c>
      <c r="K244" s="37" t="str">
        <f>Riferimenti!O238</f>
        <v/>
      </c>
      <c r="L244" s="37" t="str">
        <f>Riferimenti!P238</f>
        <v/>
      </c>
      <c r="M244" s="37" t="str">
        <f>Riferimenti!Q238</f>
        <v/>
      </c>
      <c r="N244" s="37" t="str">
        <f>Riferimenti!R238</f>
        <v/>
      </c>
      <c r="O244" s="37" t="str">
        <f>Riferimenti!S238</f>
        <v/>
      </c>
      <c r="P244" s="37" t="str">
        <f>Riferimenti!T238</f>
        <v/>
      </c>
      <c r="Q244" s="37" t="str">
        <f>Riferimenti!U238</f>
        <v/>
      </c>
      <c r="U244" s="2" t="b">
        <f t="shared" si="3"/>
        <v>1</v>
      </c>
    </row>
    <row r="245" spans="2:21" ht="37.5" hidden="1" customHeight="1" x14ac:dyDescent="0.2">
      <c r="B245" s="31" t="s">
        <v>839</v>
      </c>
      <c r="C245" s="32" t="str">
        <f ca="1">Riferimenti!G239</f>
        <v>Attività di accompagnamento (affiancamento on the job, supporto specialistico, etc.)</v>
      </c>
      <c r="D245" s="32" t="str">
        <f>Riferimenti!H239</f>
        <v/>
      </c>
      <c r="E245" s="33" t="e">
        <f>VLOOKUP(Riferimenti!I239,Riferimenti!$A$2:$B$6,2,0)</f>
        <v>#N/A</v>
      </c>
      <c r="F245" s="32" t="str">
        <f>Riferimenti!J239</f>
        <v/>
      </c>
      <c r="G245" s="33" t="str">
        <f ca="1">VLOOKUP(Riferimenti!K239,Riferimenti!$A$20:$B$23,2,0)</f>
        <v>MS</v>
      </c>
      <c r="H245" s="37" t="str">
        <f>Riferimenti!L239</f>
        <v/>
      </c>
      <c r="I245" s="37" t="str">
        <f>Riferimenti!M239</f>
        <v/>
      </c>
      <c r="J245" s="37" t="str">
        <f>Riferimenti!N239</f>
        <v/>
      </c>
      <c r="K245" s="37" t="str">
        <f>Riferimenti!O239</f>
        <v/>
      </c>
      <c r="L245" s="37" t="str">
        <f>Riferimenti!P239</f>
        <v/>
      </c>
      <c r="M245" s="37" t="str">
        <f>Riferimenti!Q239</f>
        <v/>
      </c>
      <c r="N245" s="37" t="str">
        <f>Riferimenti!R239</f>
        <v/>
      </c>
      <c r="O245" s="37" t="str">
        <f>Riferimenti!S239</f>
        <v/>
      </c>
      <c r="P245" s="37" t="str">
        <f>Riferimenti!T239</f>
        <v/>
      </c>
      <c r="Q245" s="37" t="str">
        <f>Riferimenti!U239</f>
        <v/>
      </c>
      <c r="U245" s="2" t="b">
        <f t="shared" si="3"/>
        <v>1</v>
      </c>
    </row>
    <row r="246" spans="2:21" ht="37.5" hidden="1" customHeight="1" x14ac:dyDescent="0.2">
      <c r="B246" s="31" t="s">
        <v>840</v>
      </c>
      <c r="C246" s="32" t="str">
        <f ca="1">Riferimenti!G240</f>
        <v/>
      </c>
      <c r="D246" s="32" t="str">
        <f>Riferimenti!H240</f>
        <v/>
      </c>
      <c r="E246" s="33" t="e">
        <f>VLOOKUP(Riferimenti!I240,Riferimenti!$A$2:$B$6,2,0)</f>
        <v>#N/A</v>
      </c>
      <c r="F246" s="32" t="str">
        <f>Riferimenti!J240</f>
        <v/>
      </c>
      <c r="G246" s="33" t="e">
        <f ca="1">VLOOKUP(Riferimenti!K240,Riferimenti!$A$20:$B$23,2,0)</f>
        <v>#N/A</v>
      </c>
      <c r="H246" s="37" t="str">
        <f>Riferimenti!L240</f>
        <v/>
      </c>
      <c r="I246" s="37" t="str">
        <f>Riferimenti!M240</f>
        <v/>
      </c>
      <c r="J246" s="37" t="str">
        <f>Riferimenti!N240</f>
        <v/>
      </c>
      <c r="K246" s="37" t="str">
        <f>Riferimenti!O240</f>
        <v/>
      </c>
      <c r="L246" s="37" t="str">
        <f>Riferimenti!P240</f>
        <v/>
      </c>
      <c r="M246" s="37" t="str">
        <f>Riferimenti!Q240</f>
        <v/>
      </c>
      <c r="N246" s="37" t="str">
        <f>Riferimenti!R240</f>
        <v/>
      </c>
      <c r="O246" s="37" t="str">
        <f>Riferimenti!S240</f>
        <v/>
      </c>
      <c r="P246" s="37" t="str">
        <f>Riferimenti!T240</f>
        <v/>
      </c>
      <c r="Q246" s="37" t="str">
        <f>Riferimenti!U240</f>
        <v/>
      </c>
      <c r="U246" s="2" t="b">
        <f t="shared" si="3"/>
        <v>1</v>
      </c>
    </row>
    <row r="247" spans="2:21" ht="37.5" hidden="1" customHeight="1" x14ac:dyDescent="0.2">
      <c r="B247" s="31" t="s">
        <v>841</v>
      </c>
      <c r="C247" s="32" t="str">
        <f ca="1">Riferimenti!G241</f>
        <v/>
      </c>
      <c r="D247" s="32" t="str">
        <f>Riferimenti!H241</f>
        <v/>
      </c>
      <c r="E247" s="33" t="e">
        <f>VLOOKUP(Riferimenti!I241,Riferimenti!$A$2:$B$6,2,0)</f>
        <v>#N/A</v>
      </c>
      <c r="F247" s="32" t="str">
        <f>Riferimenti!J241</f>
        <v/>
      </c>
      <c r="G247" s="33" t="e">
        <f ca="1">VLOOKUP(Riferimenti!K241,Riferimenti!$A$20:$B$23,2,0)</f>
        <v>#N/A</v>
      </c>
      <c r="H247" s="37" t="str">
        <f>Riferimenti!L241</f>
        <v/>
      </c>
      <c r="I247" s="37" t="str">
        <f>Riferimenti!M241</f>
        <v/>
      </c>
      <c r="J247" s="37" t="str">
        <f>Riferimenti!N241</f>
        <v/>
      </c>
      <c r="K247" s="37" t="str">
        <f>Riferimenti!O241</f>
        <v/>
      </c>
      <c r="L247" s="37" t="str">
        <f>Riferimenti!P241</f>
        <v/>
      </c>
      <c r="M247" s="37" t="str">
        <f>Riferimenti!Q241</f>
        <v/>
      </c>
      <c r="N247" s="37" t="str">
        <f>Riferimenti!R241</f>
        <v/>
      </c>
      <c r="O247" s="37" t="str">
        <f>Riferimenti!S241</f>
        <v/>
      </c>
      <c r="P247" s="37" t="str">
        <f>Riferimenti!T241</f>
        <v/>
      </c>
      <c r="Q247" s="37" t="str">
        <f>Riferimenti!U241</f>
        <v/>
      </c>
      <c r="U247" s="2" t="b">
        <f t="shared" si="3"/>
        <v>1</v>
      </c>
    </row>
    <row r="248" spans="2:21" ht="37.5" hidden="1" customHeight="1" x14ac:dyDescent="0.2">
      <c r="B248" s="31" t="s">
        <v>842</v>
      </c>
      <c r="C248" s="32" t="str">
        <f ca="1">Riferimenti!G242</f>
        <v>Attività di accompagnamento (affiancamento on the job, supporto specialistico, etc.)</v>
      </c>
      <c r="D248" s="32" t="str">
        <f>Riferimenti!H242</f>
        <v>Numero di soggetti coinvolti nel supporto al cambiamento per l’adozione dei servizi NoiPA</v>
      </c>
      <c r="E248" s="33" t="str">
        <f>VLOOKUP(Riferimenti!I242,Riferimenti!$A$2:$B$6,2,0)</f>
        <v>num</v>
      </c>
      <c r="F248" s="32" t="str">
        <f>Riferimenti!J242</f>
        <v>Sito istituzionale NoiPA</v>
      </c>
      <c r="G248" s="33" t="str">
        <f ca="1">VLOOKUP(Riferimenti!K242,Riferimenti!$A$20:$B$23,2,0)</f>
        <v>AS</v>
      </c>
      <c r="H248" s="37">
        <f>Riferimenti!L242</f>
        <v>0</v>
      </c>
      <c r="I248" s="37">
        <f>Riferimenti!M242</f>
        <v>0</v>
      </c>
      <c r="J248" s="37">
        <f>Riferimenti!N242</f>
        <v>0</v>
      </c>
      <c r="K248" s="37">
        <f>Riferimenti!O242</f>
        <v>0</v>
      </c>
      <c r="L248" s="37">
        <f>Riferimenti!P242</f>
        <v>0</v>
      </c>
      <c r="M248" s="37">
        <f>Riferimenti!Q242</f>
        <v>53</v>
      </c>
      <c r="N248" s="37">
        <f>Riferimenti!R242</f>
        <v>158</v>
      </c>
      <c r="O248" s="37">
        <f>Riferimenti!S242</f>
        <v>263</v>
      </c>
      <c r="P248" s="37">
        <f>Riferimenti!T242</f>
        <v>394</v>
      </c>
      <c r="Q248" s="37">
        <f>Riferimenti!U242</f>
        <v>525</v>
      </c>
      <c r="U248" s="2" t="b">
        <f t="shared" si="3"/>
        <v>0</v>
      </c>
    </row>
    <row r="249" spans="2:21" ht="37.5" hidden="1" customHeight="1" x14ac:dyDescent="0.2">
      <c r="B249" s="31" t="s">
        <v>843</v>
      </c>
      <c r="C249" s="32" t="str">
        <f ca="1">Riferimenti!G243</f>
        <v/>
      </c>
      <c r="D249" s="32" t="str">
        <f>Riferimenti!H243</f>
        <v/>
      </c>
      <c r="E249" s="33" t="e">
        <f>VLOOKUP(Riferimenti!I243,Riferimenti!$A$2:$B$6,2,0)</f>
        <v>#N/A</v>
      </c>
      <c r="F249" s="32" t="str">
        <f>Riferimenti!J243</f>
        <v/>
      </c>
      <c r="G249" s="33" t="e">
        <f ca="1">VLOOKUP(Riferimenti!K243,Riferimenti!$A$20:$B$23,2,0)</f>
        <v>#N/A</v>
      </c>
      <c r="H249" s="37" t="str">
        <f>Riferimenti!L243</f>
        <v/>
      </c>
      <c r="I249" s="37" t="str">
        <f>Riferimenti!M243</f>
        <v/>
      </c>
      <c r="J249" s="37" t="str">
        <f>Riferimenti!N243</f>
        <v/>
      </c>
      <c r="K249" s="37" t="str">
        <f>Riferimenti!O243</f>
        <v/>
      </c>
      <c r="L249" s="37" t="str">
        <f>Riferimenti!P243</f>
        <v/>
      </c>
      <c r="M249" s="37" t="str">
        <f>Riferimenti!Q243</f>
        <v/>
      </c>
      <c r="N249" s="37" t="str">
        <f>Riferimenti!R243</f>
        <v/>
      </c>
      <c r="O249" s="37" t="str">
        <f>Riferimenti!S243</f>
        <v/>
      </c>
      <c r="P249" s="37" t="str">
        <f>Riferimenti!T243</f>
        <v/>
      </c>
      <c r="Q249" s="37" t="str">
        <f>Riferimenti!U243</f>
        <v/>
      </c>
      <c r="U249" s="2" t="b">
        <f t="shared" si="3"/>
        <v>1</v>
      </c>
    </row>
    <row r="250" spans="2:21" ht="37.5" hidden="1" customHeight="1" x14ac:dyDescent="0.2">
      <c r="B250" s="31" t="s">
        <v>844</v>
      </c>
      <c r="C250" s="32" t="str">
        <f ca="1">Riferimenti!G244</f>
        <v/>
      </c>
      <c r="D250" s="32" t="str">
        <f>Riferimenti!H244</f>
        <v/>
      </c>
      <c r="E250" s="33" t="e">
        <f>VLOOKUP(Riferimenti!I244,Riferimenti!$A$2:$B$6,2,0)</f>
        <v>#N/A</v>
      </c>
      <c r="F250" s="32" t="str">
        <f>Riferimenti!J244</f>
        <v/>
      </c>
      <c r="G250" s="33" t="e">
        <f ca="1">VLOOKUP(Riferimenti!K244,Riferimenti!$A$20:$B$23,2,0)</f>
        <v>#N/A</v>
      </c>
      <c r="H250" s="37" t="str">
        <f>Riferimenti!L244</f>
        <v/>
      </c>
      <c r="I250" s="37" t="str">
        <f>Riferimenti!M244</f>
        <v/>
      </c>
      <c r="J250" s="37" t="str">
        <f>Riferimenti!N244</f>
        <v/>
      </c>
      <c r="K250" s="37" t="str">
        <f>Riferimenti!O244</f>
        <v/>
      </c>
      <c r="L250" s="37" t="str">
        <f>Riferimenti!P244</f>
        <v/>
      </c>
      <c r="M250" s="37" t="str">
        <f>Riferimenti!Q244</f>
        <v/>
      </c>
      <c r="N250" s="37" t="str">
        <f>Riferimenti!R244</f>
        <v/>
      </c>
      <c r="O250" s="37" t="str">
        <f>Riferimenti!S244</f>
        <v/>
      </c>
      <c r="P250" s="37" t="str">
        <f>Riferimenti!T244</f>
        <v/>
      </c>
      <c r="Q250" s="37" t="str">
        <f>Riferimenti!U244</f>
        <v/>
      </c>
      <c r="U250" s="2" t="b">
        <f t="shared" si="3"/>
        <v>1</v>
      </c>
    </row>
    <row r="251" spans="2:21" ht="37.5" hidden="1" customHeight="1" x14ac:dyDescent="0.2">
      <c r="B251" s="31" t="s">
        <v>845</v>
      </c>
      <c r="C251" s="32" t="str">
        <f ca="1">Riferimenti!G245</f>
        <v>Attività di accompagnamento (affiancamento on the job, supporto specialistico, etc.)</v>
      </c>
      <c r="D251" s="32" t="str">
        <f>Riferimenti!H245</f>
        <v/>
      </c>
      <c r="E251" s="33" t="e">
        <f>VLOOKUP(Riferimenti!I245,Riferimenti!$A$2:$B$6,2,0)</f>
        <v>#N/A</v>
      </c>
      <c r="F251" s="32" t="str">
        <f>Riferimenti!J245</f>
        <v/>
      </c>
      <c r="G251" s="33" t="str">
        <f ca="1">VLOOKUP(Riferimenti!K245,Riferimenti!$A$20:$B$23,2,0)</f>
        <v>PS</v>
      </c>
      <c r="H251" s="37" t="str">
        <f>Riferimenti!L245</f>
        <v/>
      </c>
      <c r="I251" s="37" t="str">
        <f>Riferimenti!M245</f>
        <v/>
      </c>
      <c r="J251" s="37" t="str">
        <f>Riferimenti!N245</f>
        <v/>
      </c>
      <c r="K251" s="37" t="str">
        <f>Riferimenti!O245</f>
        <v/>
      </c>
      <c r="L251" s="37" t="str">
        <f>Riferimenti!P245</f>
        <v/>
      </c>
      <c r="M251" s="37" t="str">
        <f>Riferimenti!Q245</f>
        <v/>
      </c>
      <c r="N251" s="37" t="str">
        <f>Riferimenti!R245</f>
        <v/>
      </c>
      <c r="O251" s="37" t="str">
        <f>Riferimenti!S245</f>
        <v/>
      </c>
      <c r="P251" s="37" t="str">
        <f>Riferimenti!T245</f>
        <v/>
      </c>
      <c r="Q251" s="37" t="str">
        <f>Riferimenti!U245</f>
        <v/>
      </c>
      <c r="U251" s="2" t="b">
        <f t="shared" si="3"/>
        <v>1</v>
      </c>
    </row>
    <row r="252" spans="2:21" ht="37.5" hidden="1" customHeight="1" x14ac:dyDescent="0.2">
      <c r="B252" s="31" t="s">
        <v>846</v>
      </c>
      <c r="C252" s="32" t="str">
        <f ca="1">Riferimenti!G246</f>
        <v/>
      </c>
      <c r="D252" s="32" t="str">
        <f>Riferimenti!H246</f>
        <v/>
      </c>
      <c r="E252" s="33" t="e">
        <f>VLOOKUP(Riferimenti!I246,Riferimenti!$A$2:$B$6,2,0)</f>
        <v>#N/A</v>
      </c>
      <c r="F252" s="32" t="str">
        <f>Riferimenti!J246</f>
        <v/>
      </c>
      <c r="G252" s="33" t="e">
        <f ca="1">VLOOKUP(Riferimenti!K246,Riferimenti!$A$20:$B$23,2,0)</f>
        <v>#N/A</v>
      </c>
      <c r="H252" s="37" t="str">
        <f>Riferimenti!L246</f>
        <v/>
      </c>
      <c r="I252" s="37" t="str">
        <f>Riferimenti!M246</f>
        <v/>
      </c>
      <c r="J252" s="37" t="str">
        <f>Riferimenti!N246</f>
        <v/>
      </c>
      <c r="K252" s="37" t="str">
        <f>Riferimenti!O246</f>
        <v/>
      </c>
      <c r="L252" s="37" t="str">
        <f>Riferimenti!P246</f>
        <v/>
      </c>
      <c r="M252" s="37" t="str">
        <f>Riferimenti!Q246</f>
        <v/>
      </c>
      <c r="N252" s="37" t="str">
        <f>Riferimenti!R246</f>
        <v/>
      </c>
      <c r="O252" s="37" t="str">
        <f>Riferimenti!S246</f>
        <v/>
      </c>
      <c r="P252" s="37" t="str">
        <f>Riferimenti!T246</f>
        <v/>
      </c>
      <c r="Q252" s="37" t="str">
        <f>Riferimenti!U246</f>
        <v/>
      </c>
      <c r="U252" s="2" t="b">
        <f t="shared" si="3"/>
        <v>1</v>
      </c>
    </row>
    <row r="253" spans="2:21" ht="37.5" hidden="1" customHeight="1" x14ac:dyDescent="0.2">
      <c r="B253" s="31" t="s">
        <v>847</v>
      </c>
      <c r="C253" s="32" t="str">
        <f ca="1">Riferimenti!G247</f>
        <v/>
      </c>
      <c r="D253" s="32" t="str">
        <f>Riferimenti!H247</f>
        <v/>
      </c>
      <c r="E253" s="33" t="e">
        <f>VLOOKUP(Riferimenti!I247,Riferimenti!$A$2:$B$6,2,0)</f>
        <v>#N/A</v>
      </c>
      <c r="F253" s="32" t="str">
        <f>Riferimenti!J247</f>
        <v/>
      </c>
      <c r="G253" s="33" t="e">
        <f ca="1">VLOOKUP(Riferimenti!K247,Riferimenti!$A$20:$B$23,2,0)</f>
        <v>#N/A</v>
      </c>
      <c r="H253" s="37" t="str">
        <f>Riferimenti!L247</f>
        <v/>
      </c>
      <c r="I253" s="37" t="str">
        <f>Riferimenti!M247</f>
        <v/>
      </c>
      <c r="J253" s="37" t="str">
        <f>Riferimenti!N247</f>
        <v/>
      </c>
      <c r="K253" s="37" t="str">
        <f>Riferimenti!O247</f>
        <v/>
      </c>
      <c r="L253" s="37" t="str">
        <f>Riferimenti!P247</f>
        <v/>
      </c>
      <c r="M253" s="37" t="str">
        <f>Riferimenti!Q247</f>
        <v/>
      </c>
      <c r="N253" s="37" t="str">
        <f>Riferimenti!R247</f>
        <v/>
      </c>
      <c r="O253" s="37" t="str">
        <f>Riferimenti!S247</f>
        <v/>
      </c>
      <c r="P253" s="37" t="str">
        <f>Riferimenti!T247</f>
        <v/>
      </c>
      <c r="Q253" s="37" t="str">
        <f>Riferimenti!U247</f>
        <v/>
      </c>
      <c r="U253" s="2" t="b">
        <f t="shared" si="3"/>
        <v>1</v>
      </c>
    </row>
    <row r="254" spans="2:21" ht="37.5" hidden="1" customHeight="1" x14ac:dyDescent="0.2">
      <c r="B254" s="31" t="s">
        <v>848</v>
      </c>
      <c r="C254" s="32" t="str">
        <f ca="1">Riferimenti!G248</f>
        <v>Attività di accompagnamento (affiancamento on the job, supporto specialistico, etc.)</v>
      </c>
      <c r="D254" s="32" t="str">
        <f>Riferimenti!H248</f>
        <v/>
      </c>
      <c r="E254" s="33" t="e">
        <f>VLOOKUP(Riferimenti!I248,Riferimenti!$A$2:$B$6,2,0)</f>
        <v>#N/A</v>
      </c>
      <c r="F254" s="32" t="str">
        <f>Riferimenti!J248</f>
        <v/>
      </c>
      <c r="G254" s="33" t="str">
        <f ca="1">VLOOKUP(Riferimenti!K248,Riferimenti!$A$20:$B$23,2,0)</f>
        <v>T</v>
      </c>
      <c r="H254" s="37" t="str">
        <f>Riferimenti!L248</f>
        <v/>
      </c>
      <c r="I254" s="37" t="str">
        <f>Riferimenti!M248</f>
        <v/>
      </c>
      <c r="J254" s="37" t="str">
        <f>Riferimenti!N248</f>
        <v/>
      </c>
      <c r="K254" s="37" t="str">
        <f>Riferimenti!O248</f>
        <v/>
      </c>
      <c r="L254" s="37" t="str">
        <f>Riferimenti!P248</f>
        <v/>
      </c>
      <c r="M254" s="37" t="str">
        <f>Riferimenti!Q248</f>
        <v/>
      </c>
      <c r="N254" s="37" t="str">
        <f>Riferimenti!R248</f>
        <v/>
      </c>
      <c r="O254" s="37" t="str">
        <f>Riferimenti!S248</f>
        <v/>
      </c>
      <c r="P254" s="37" t="str">
        <f>Riferimenti!T248</f>
        <v/>
      </c>
      <c r="Q254" s="37" t="str">
        <f>Riferimenti!U248</f>
        <v/>
      </c>
      <c r="U254" s="2" t="b">
        <f t="shared" si="3"/>
        <v>1</v>
      </c>
    </row>
    <row r="255" spans="2:21" ht="37.5" hidden="1" customHeight="1" x14ac:dyDescent="0.2">
      <c r="B255" s="31" t="s">
        <v>849</v>
      </c>
      <c r="C255" s="32" t="str">
        <f ca="1">Riferimenti!G249</f>
        <v/>
      </c>
      <c r="D255" s="32" t="str">
        <f>Riferimenti!H249</f>
        <v/>
      </c>
      <c r="E255" s="33" t="e">
        <f>VLOOKUP(Riferimenti!I249,Riferimenti!$A$2:$B$6,2,0)</f>
        <v>#N/A</v>
      </c>
      <c r="F255" s="32" t="str">
        <f>Riferimenti!J249</f>
        <v/>
      </c>
      <c r="G255" s="33" t="e">
        <f ca="1">VLOOKUP(Riferimenti!K249,Riferimenti!$A$20:$B$23,2,0)</f>
        <v>#N/A</v>
      </c>
      <c r="H255" s="37" t="str">
        <f>Riferimenti!L249</f>
        <v/>
      </c>
      <c r="I255" s="37" t="str">
        <f>Riferimenti!M249</f>
        <v/>
      </c>
      <c r="J255" s="37" t="str">
        <f>Riferimenti!N249</f>
        <v/>
      </c>
      <c r="K255" s="37" t="str">
        <f>Riferimenti!O249</f>
        <v/>
      </c>
      <c r="L255" s="37" t="str">
        <f>Riferimenti!P249</f>
        <v/>
      </c>
      <c r="M255" s="37" t="str">
        <f>Riferimenti!Q249</f>
        <v/>
      </c>
      <c r="N255" s="37" t="str">
        <f>Riferimenti!R249</f>
        <v/>
      </c>
      <c r="O255" s="37" t="str">
        <f>Riferimenti!S249</f>
        <v/>
      </c>
      <c r="P255" s="37" t="str">
        <f>Riferimenti!T249</f>
        <v/>
      </c>
      <c r="Q255" s="37" t="str">
        <f>Riferimenti!U249</f>
        <v/>
      </c>
      <c r="U255" s="2" t="b">
        <f t="shared" si="3"/>
        <v>1</v>
      </c>
    </row>
    <row r="256" spans="2:21" ht="37.5" hidden="1" customHeight="1" x14ac:dyDescent="0.2">
      <c r="B256" s="31" t="s">
        <v>850</v>
      </c>
      <c r="C256" s="32" t="str">
        <f ca="1">Riferimenti!G250</f>
        <v/>
      </c>
      <c r="D256" s="32" t="str">
        <f>Riferimenti!H250</f>
        <v/>
      </c>
      <c r="E256" s="33" t="e">
        <f>VLOOKUP(Riferimenti!I250,Riferimenti!$A$2:$B$6,2,0)</f>
        <v>#N/A</v>
      </c>
      <c r="F256" s="32" t="str">
        <f>Riferimenti!J250</f>
        <v/>
      </c>
      <c r="G256" s="33" t="e">
        <f ca="1">VLOOKUP(Riferimenti!K250,Riferimenti!$A$20:$B$23,2,0)</f>
        <v>#N/A</v>
      </c>
      <c r="H256" s="37" t="str">
        <f>Riferimenti!L250</f>
        <v/>
      </c>
      <c r="I256" s="37" t="str">
        <f>Riferimenti!M250</f>
        <v/>
      </c>
      <c r="J256" s="37" t="str">
        <f>Riferimenti!N250</f>
        <v/>
      </c>
      <c r="K256" s="37" t="str">
        <f>Riferimenti!O250</f>
        <v/>
      </c>
      <c r="L256" s="37" t="str">
        <f>Riferimenti!P250</f>
        <v/>
      </c>
      <c r="M256" s="37" t="str">
        <f>Riferimenti!Q250</f>
        <v/>
      </c>
      <c r="N256" s="37" t="str">
        <f>Riferimenti!R250</f>
        <v/>
      </c>
      <c r="O256" s="37" t="str">
        <f>Riferimenti!S250</f>
        <v/>
      </c>
      <c r="P256" s="37" t="str">
        <f>Riferimenti!T250</f>
        <v/>
      </c>
      <c r="Q256" s="37" t="str">
        <f>Riferimenti!U250</f>
        <v/>
      </c>
      <c r="U256" s="2" t="b">
        <f t="shared" si="3"/>
        <v>1</v>
      </c>
    </row>
    <row r="257" spans="2:21" ht="37.5" hidden="1" customHeight="1" x14ac:dyDescent="0.2">
      <c r="B257" s="31" t="s">
        <v>851</v>
      </c>
      <c r="C257" s="32" t="str">
        <f ca="1">Riferimenti!G251</f>
        <v>Attività di accompagnamento (affiancamento on the job, supporto specialistico, etc.)</v>
      </c>
      <c r="D257" s="32" t="str">
        <f>Riferimenti!H251</f>
        <v/>
      </c>
      <c r="E257" s="33" t="e">
        <f>VLOOKUP(Riferimenti!I251,Riferimenti!$A$2:$B$6,2,0)</f>
        <v>#N/A</v>
      </c>
      <c r="F257" s="32" t="str">
        <f>Riferimenti!J251</f>
        <v/>
      </c>
      <c r="G257" s="33" t="str">
        <f ca="1">VLOOKUP(Riferimenti!K251,Riferimenti!$A$20:$B$23,2,0)</f>
        <v>MS</v>
      </c>
      <c r="H257" s="37" t="str">
        <f>Riferimenti!L251</f>
        <v/>
      </c>
      <c r="I257" s="37" t="str">
        <f>Riferimenti!M251</f>
        <v/>
      </c>
      <c r="J257" s="37" t="str">
        <f>Riferimenti!N251</f>
        <v/>
      </c>
      <c r="K257" s="37" t="str">
        <f>Riferimenti!O251</f>
        <v/>
      </c>
      <c r="L257" s="37" t="str">
        <f>Riferimenti!P251</f>
        <v/>
      </c>
      <c r="M257" s="37" t="str">
        <f>Riferimenti!Q251</f>
        <v/>
      </c>
      <c r="N257" s="37" t="str">
        <f>Riferimenti!R251</f>
        <v/>
      </c>
      <c r="O257" s="37" t="str">
        <f>Riferimenti!S251</f>
        <v/>
      </c>
      <c r="P257" s="37" t="str">
        <f>Riferimenti!T251</f>
        <v/>
      </c>
      <c r="Q257" s="37" t="str">
        <f>Riferimenti!U251</f>
        <v/>
      </c>
      <c r="U257" s="2" t="b">
        <f t="shared" si="3"/>
        <v>1</v>
      </c>
    </row>
    <row r="258" spans="2:21" ht="37.5" hidden="1" customHeight="1" x14ac:dyDescent="0.2">
      <c r="B258" s="31" t="s">
        <v>852</v>
      </c>
      <c r="C258" s="32" t="str">
        <f ca="1">Riferimenti!G252</f>
        <v/>
      </c>
      <c r="D258" s="32" t="str">
        <f>Riferimenti!H252</f>
        <v/>
      </c>
      <c r="E258" s="33" t="e">
        <f>VLOOKUP(Riferimenti!I252,Riferimenti!$A$2:$B$6,2,0)</f>
        <v>#N/A</v>
      </c>
      <c r="F258" s="32" t="str">
        <f>Riferimenti!J252</f>
        <v/>
      </c>
      <c r="G258" s="33" t="e">
        <f ca="1">VLOOKUP(Riferimenti!K252,Riferimenti!$A$20:$B$23,2,0)</f>
        <v>#N/A</v>
      </c>
      <c r="H258" s="37" t="str">
        <f>Riferimenti!L252</f>
        <v/>
      </c>
      <c r="I258" s="37" t="str">
        <f>Riferimenti!M252</f>
        <v/>
      </c>
      <c r="J258" s="37" t="str">
        <f>Riferimenti!N252</f>
        <v/>
      </c>
      <c r="K258" s="37" t="str">
        <f>Riferimenti!O252</f>
        <v/>
      </c>
      <c r="L258" s="37" t="str">
        <f>Riferimenti!P252</f>
        <v/>
      </c>
      <c r="M258" s="37" t="str">
        <f>Riferimenti!Q252</f>
        <v/>
      </c>
      <c r="N258" s="37" t="str">
        <f>Riferimenti!R252</f>
        <v/>
      </c>
      <c r="O258" s="37" t="str">
        <f>Riferimenti!S252</f>
        <v/>
      </c>
      <c r="P258" s="37" t="str">
        <f>Riferimenti!T252</f>
        <v/>
      </c>
      <c r="Q258" s="37" t="str">
        <f>Riferimenti!U252</f>
        <v/>
      </c>
      <c r="U258" s="2" t="b">
        <f t="shared" si="3"/>
        <v>1</v>
      </c>
    </row>
    <row r="259" spans="2:21" ht="37.5" hidden="1" customHeight="1" x14ac:dyDescent="0.2">
      <c r="B259" s="31" t="s">
        <v>853</v>
      </c>
      <c r="C259" s="32" t="str">
        <f ca="1">Riferimenti!G253</f>
        <v/>
      </c>
      <c r="D259" s="32" t="str">
        <f>Riferimenti!H253</f>
        <v/>
      </c>
      <c r="E259" s="33" t="e">
        <f>VLOOKUP(Riferimenti!I253,Riferimenti!$A$2:$B$6,2,0)</f>
        <v>#N/A</v>
      </c>
      <c r="F259" s="32" t="str">
        <f>Riferimenti!J253</f>
        <v/>
      </c>
      <c r="G259" s="33" t="e">
        <f ca="1">VLOOKUP(Riferimenti!K253,Riferimenti!$A$20:$B$23,2,0)</f>
        <v>#N/A</v>
      </c>
      <c r="H259" s="37" t="str">
        <f>Riferimenti!L253</f>
        <v/>
      </c>
      <c r="I259" s="37" t="str">
        <f>Riferimenti!M253</f>
        <v/>
      </c>
      <c r="J259" s="37" t="str">
        <f>Riferimenti!N253</f>
        <v/>
      </c>
      <c r="K259" s="37" t="str">
        <f>Riferimenti!O253</f>
        <v/>
      </c>
      <c r="L259" s="37" t="str">
        <f>Riferimenti!P253</f>
        <v/>
      </c>
      <c r="M259" s="37" t="str">
        <f>Riferimenti!Q253</f>
        <v/>
      </c>
      <c r="N259" s="37" t="str">
        <f>Riferimenti!R253</f>
        <v/>
      </c>
      <c r="O259" s="37" t="str">
        <f>Riferimenti!S253</f>
        <v/>
      </c>
      <c r="P259" s="37" t="str">
        <f>Riferimenti!T253</f>
        <v/>
      </c>
      <c r="Q259" s="37" t="str">
        <f>Riferimenti!U253</f>
        <v/>
      </c>
      <c r="U259" s="2" t="b">
        <f t="shared" si="3"/>
        <v>1</v>
      </c>
    </row>
    <row r="260" spans="2:21" ht="37.5" hidden="1" customHeight="1" x14ac:dyDescent="0.2">
      <c r="B260" s="31" t="s">
        <v>854</v>
      </c>
      <c r="C260" s="32" t="str">
        <f ca="1">Riferimenti!G254</f>
        <v/>
      </c>
      <c r="D260" s="32" t="str">
        <f>Riferimenti!H254</f>
        <v/>
      </c>
      <c r="E260" s="33" t="e">
        <f>VLOOKUP(Riferimenti!I254,Riferimenti!$A$2:$B$6,2,0)</f>
        <v>#N/A</v>
      </c>
      <c r="F260" s="32" t="str">
        <f>Riferimenti!J254</f>
        <v/>
      </c>
      <c r="G260" s="33" t="e">
        <f ca="1">VLOOKUP(Riferimenti!K254,Riferimenti!$A$20:$B$23,2,0)</f>
        <v>#N/A</v>
      </c>
      <c r="H260" s="37" t="str">
        <f>Riferimenti!L254</f>
        <v/>
      </c>
      <c r="I260" s="37" t="str">
        <f>Riferimenti!M254</f>
        <v/>
      </c>
      <c r="J260" s="37" t="str">
        <f>Riferimenti!N254</f>
        <v/>
      </c>
      <c r="K260" s="37" t="str">
        <f>Riferimenti!O254</f>
        <v/>
      </c>
      <c r="L260" s="37" t="str">
        <f>Riferimenti!P254</f>
        <v/>
      </c>
      <c r="M260" s="37" t="str">
        <f>Riferimenti!Q254</f>
        <v/>
      </c>
      <c r="N260" s="37" t="str">
        <f>Riferimenti!R254</f>
        <v/>
      </c>
      <c r="O260" s="37" t="str">
        <f>Riferimenti!S254</f>
        <v/>
      </c>
      <c r="P260" s="37" t="str">
        <f>Riferimenti!T254</f>
        <v/>
      </c>
      <c r="Q260" s="37" t="str">
        <f>Riferimenti!U254</f>
        <v/>
      </c>
      <c r="U260" s="2" t="b">
        <f t="shared" si="3"/>
        <v>1</v>
      </c>
    </row>
    <row r="261" spans="2:21" ht="37.5" hidden="1" customHeight="1" x14ac:dyDescent="0.2">
      <c r="B261" s="31" t="s">
        <v>855</v>
      </c>
      <c r="C261" s="32" t="str">
        <f ca="1">Riferimenti!G255</f>
        <v/>
      </c>
      <c r="D261" s="32" t="str">
        <f>Riferimenti!H255</f>
        <v/>
      </c>
      <c r="E261" s="33" t="e">
        <f>VLOOKUP(Riferimenti!I255,Riferimenti!$A$2:$B$6,2,0)</f>
        <v>#N/A</v>
      </c>
      <c r="F261" s="32" t="str">
        <f>Riferimenti!J255</f>
        <v/>
      </c>
      <c r="G261" s="33" t="e">
        <f ca="1">VLOOKUP(Riferimenti!K255,Riferimenti!$A$20:$B$23,2,0)</f>
        <v>#N/A</v>
      </c>
      <c r="H261" s="37" t="str">
        <f>Riferimenti!L255</f>
        <v/>
      </c>
      <c r="I261" s="37" t="str">
        <f>Riferimenti!M255</f>
        <v/>
      </c>
      <c r="J261" s="37" t="str">
        <f>Riferimenti!N255</f>
        <v/>
      </c>
      <c r="K261" s="37" t="str">
        <f>Riferimenti!O255</f>
        <v/>
      </c>
      <c r="L261" s="37" t="str">
        <f>Riferimenti!P255</f>
        <v/>
      </c>
      <c r="M261" s="37" t="str">
        <f>Riferimenti!Q255</f>
        <v/>
      </c>
      <c r="N261" s="37" t="str">
        <f>Riferimenti!R255</f>
        <v/>
      </c>
      <c r="O261" s="37" t="str">
        <f>Riferimenti!S255</f>
        <v/>
      </c>
      <c r="P261" s="37" t="str">
        <f>Riferimenti!T255</f>
        <v/>
      </c>
      <c r="Q261" s="37" t="str">
        <f>Riferimenti!U255</f>
        <v/>
      </c>
      <c r="U261" s="2" t="b">
        <f t="shared" si="3"/>
        <v>1</v>
      </c>
    </row>
    <row r="262" spans="2:21" ht="37.5" hidden="1" customHeight="1" x14ac:dyDescent="0.2">
      <c r="B262" s="31" t="s">
        <v>856</v>
      </c>
      <c r="C262" s="32" t="str">
        <f ca="1">Riferimenti!G256</f>
        <v/>
      </c>
      <c r="D262" s="32" t="str">
        <f>Riferimenti!H256</f>
        <v/>
      </c>
      <c r="E262" s="33" t="e">
        <f>VLOOKUP(Riferimenti!I256,Riferimenti!$A$2:$B$6,2,0)</f>
        <v>#N/A</v>
      </c>
      <c r="F262" s="32" t="str">
        <f>Riferimenti!J256</f>
        <v/>
      </c>
      <c r="G262" s="33" t="e">
        <f ca="1">VLOOKUP(Riferimenti!K256,Riferimenti!$A$20:$B$23,2,0)</f>
        <v>#N/A</v>
      </c>
      <c r="H262" s="37" t="str">
        <f>Riferimenti!L256</f>
        <v/>
      </c>
      <c r="I262" s="37" t="str">
        <f>Riferimenti!M256</f>
        <v/>
      </c>
      <c r="J262" s="37" t="str">
        <f>Riferimenti!N256</f>
        <v/>
      </c>
      <c r="K262" s="37" t="str">
        <f>Riferimenti!O256</f>
        <v/>
      </c>
      <c r="L262" s="37" t="str">
        <f>Riferimenti!P256</f>
        <v/>
      </c>
      <c r="M262" s="37" t="str">
        <f>Riferimenti!Q256</f>
        <v/>
      </c>
      <c r="N262" s="37" t="str">
        <f>Riferimenti!R256</f>
        <v/>
      </c>
      <c r="O262" s="37" t="str">
        <f>Riferimenti!S256</f>
        <v/>
      </c>
      <c r="P262" s="37" t="str">
        <f>Riferimenti!T256</f>
        <v/>
      </c>
      <c r="Q262" s="37" t="str">
        <f>Riferimenti!U256</f>
        <v/>
      </c>
      <c r="U262" s="2" t="b">
        <f t="shared" si="3"/>
        <v>1</v>
      </c>
    </row>
    <row r="263" spans="2:21" ht="37.5" hidden="1" customHeight="1" x14ac:dyDescent="0.2">
      <c r="B263" s="31" t="s">
        <v>857</v>
      </c>
      <c r="C263" s="32" t="str">
        <f ca="1">Riferimenti!G257</f>
        <v/>
      </c>
      <c r="D263" s="32" t="str">
        <f>Riferimenti!H257</f>
        <v/>
      </c>
      <c r="E263" s="33" t="e">
        <f>VLOOKUP(Riferimenti!I257,Riferimenti!$A$2:$B$6,2,0)</f>
        <v>#N/A</v>
      </c>
      <c r="F263" s="32" t="str">
        <f>Riferimenti!J257</f>
        <v/>
      </c>
      <c r="G263" s="33" t="e">
        <f ca="1">VLOOKUP(Riferimenti!K257,Riferimenti!$A$20:$B$23,2,0)</f>
        <v>#N/A</v>
      </c>
      <c r="H263" s="37" t="str">
        <f>Riferimenti!L257</f>
        <v/>
      </c>
      <c r="I263" s="37" t="str">
        <f>Riferimenti!M257</f>
        <v/>
      </c>
      <c r="J263" s="37" t="str">
        <f>Riferimenti!N257</f>
        <v/>
      </c>
      <c r="K263" s="37" t="str">
        <f>Riferimenti!O257</f>
        <v/>
      </c>
      <c r="L263" s="37" t="str">
        <f>Riferimenti!P257</f>
        <v/>
      </c>
      <c r="M263" s="37" t="str">
        <f>Riferimenti!Q257</f>
        <v/>
      </c>
      <c r="N263" s="37" t="str">
        <f>Riferimenti!R257</f>
        <v/>
      </c>
      <c r="O263" s="37" t="str">
        <f>Riferimenti!S257</f>
        <v/>
      </c>
      <c r="P263" s="37" t="str">
        <f>Riferimenti!T257</f>
        <v/>
      </c>
      <c r="Q263" s="37" t="str">
        <f>Riferimenti!U257</f>
        <v/>
      </c>
      <c r="U263" s="2" t="b">
        <f t="shared" si="3"/>
        <v>1</v>
      </c>
    </row>
    <row r="264" spans="2:21" ht="37.5" hidden="1" customHeight="1" x14ac:dyDescent="0.2">
      <c r="B264" s="31" t="s">
        <v>858</v>
      </c>
      <c r="C264" s="32" t="str">
        <f ca="1">Riferimenti!G258</f>
        <v/>
      </c>
      <c r="D264" s="32" t="str">
        <f>Riferimenti!H258</f>
        <v/>
      </c>
      <c r="E264" s="33" t="e">
        <f>VLOOKUP(Riferimenti!I258,Riferimenti!$A$2:$B$6,2,0)</f>
        <v>#N/A</v>
      </c>
      <c r="F264" s="32" t="str">
        <f>Riferimenti!J258</f>
        <v/>
      </c>
      <c r="G264" s="33" t="e">
        <f ca="1">VLOOKUP(Riferimenti!K258,Riferimenti!$A$20:$B$23,2,0)</f>
        <v>#N/A</v>
      </c>
      <c r="H264" s="37" t="str">
        <f>Riferimenti!L258</f>
        <v/>
      </c>
      <c r="I264" s="37" t="str">
        <f>Riferimenti!M258</f>
        <v/>
      </c>
      <c r="J264" s="37" t="str">
        <f>Riferimenti!N258</f>
        <v/>
      </c>
      <c r="K264" s="37" t="str">
        <f>Riferimenti!O258</f>
        <v/>
      </c>
      <c r="L264" s="37" t="str">
        <f>Riferimenti!P258</f>
        <v/>
      </c>
      <c r="M264" s="37" t="str">
        <f>Riferimenti!Q258</f>
        <v/>
      </c>
      <c r="N264" s="37" t="str">
        <f>Riferimenti!R258</f>
        <v/>
      </c>
      <c r="O264" s="37" t="str">
        <f>Riferimenti!S258</f>
        <v/>
      </c>
      <c r="P264" s="37" t="str">
        <f>Riferimenti!T258</f>
        <v/>
      </c>
      <c r="Q264" s="37" t="str">
        <f>Riferimenti!U258</f>
        <v/>
      </c>
      <c r="U264" s="2" t="b">
        <f t="shared" si="3"/>
        <v>1</v>
      </c>
    </row>
    <row r="265" spans="2:21" ht="37.5" hidden="1" customHeight="1" x14ac:dyDescent="0.2">
      <c r="B265" s="31" t="s">
        <v>859</v>
      </c>
      <c r="C265" s="32" t="str">
        <f ca="1">Riferimenti!G259</f>
        <v/>
      </c>
      <c r="D265" s="32" t="str">
        <f>Riferimenti!H259</f>
        <v/>
      </c>
      <c r="E265" s="33" t="e">
        <f>VLOOKUP(Riferimenti!I259,Riferimenti!$A$2:$B$6,2,0)</f>
        <v>#N/A</v>
      </c>
      <c r="F265" s="32" t="str">
        <f>Riferimenti!J259</f>
        <v/>
      </c>
      <c r="G265" s="33" t="e">
        <f ca="1">VLOOKUP(Riferimenti!K259,Riferimenti!$A$20:$B$23,2,0)</f>
        <v>#N/A</v>
      </c>
      <c r="H265" s="37" t="str">
        <f>Riferimenti!L259</f>
        <v/>
      </c>
      <c r="I265" s="37" t="str">
        <f>Riferimenti!M259</f>
        <v/>
      </c>
      <c r="J265" s="37" t="str">
        <f>Riferimenti!N259</f>
        <v/>
      </c>
      <c r="K265" s="37" t="str">
        <f>Riferimenti!O259</f>
        <v/>
      </c>
      <c r="L265" s="37" t="str">
        <f>Riferimenti!P259</f>
        <v/>
      </c>
      <c r="M265" s="37" t="str">
        <f>Riferimenti!Q259</f>
        <v/>
      </c>
      <c r="N265" s="37" t="str">
        <f>Riferimenti!R259</f>
        <v/>
      </c>
      <c r="O265" s="37" t="str">
        <f>Riferimenti!S259</f>
        <v/>
      </c>
      <c r="P265" s="37" t="str">
        <f>Riferimenti!T259</f>
        <v/>
      </c>
      <c r="Q265" s="37" t="str">
        <f>Riferimenti!U259</f>
        <v/>
      </c>
      <c r="U265" s="2" t="b">
        <f t="shared" ref="U265:U328" si="4">OR(D265="",D265=0)</f>
        <v>1</v>
      </c>
    </row>
    <row r="266" spans="2:21" ht="37.5" hidden="1" customHeight="1" x14ac:dyDescent="0.2">
      <c r="B266" s="31" t="s">
        <v>860</v>
      </c>
      <c r="C266" s="32" t="str">
        <f ca="1">Riferimenti!G260</f>
        <v/>
      </c>
      <c r="D266" s="32" t="str">
        <f>Riferimenti!H260</f>
        <v/>
      </c>
      <c r="E266" s="33" t="e">
        <f>VLOOKUP(Riferimenti!I260,Riferimenti!$A$2:$B$6,2,0)</f>
        <v>#N/A</v>
      </c>
      <c r="F266" s="32" t="str">
        <f>Riferimenti!J260</f>
        <v/>
      </c>
      <c r="G266" s="33" t="e">
        <f ca="1">VLOOKUP(Riferimenti!K260,Riferimenti!$A$20:$B$23,2,0)</f>
        <v>#N/A</v>
      </c>
      <c r="H266" s="37" t="str">
        <f>Riferimenti!L260</f>
        <v/>
      </c>
      <c r="I266" s="37" t="str">
        <f>Riferimenti!M260</f>
        <v/>
      </c>
      <c r="J266" s="37" t="str">
        <f>Riferimenti!N260</f>
        <v/>
      </c>
      <c r="K266" s="37" t="str">
        <f>Riferimenti!O260</f>
        <v/>
      </c>
      <c r="L266" s="37" t="str">
        <f>Riferimenti!P260</f>
        <v/>
      </c>
      <c r="M266" s="37" t="str">
        <f>Riferimenti!Q260</f>
        <v/>
      </c>
      <c r="N266" s="37" t="str">
        <f>Riferimenti!R260</f>
        <v/>
      </c>
      <c r="O266" s="37" t="str">
        <f>Riferimenti!S260</f>
        <v/>
      </c>
      <c r="P266" s="37" t="str">
        <f>Riferimenti!T260</f>
        <v/>
      </c>
      <c r="Q266" s="37" t="str">
        <f>Riferimenti!U260</f>
        <v/>
      </c>
      <c r="U266" s="2" t="b">
        <f t="shared" si="4"/>
        <v>1</v>
      </c>
    </row>
    <row r="267" spans="2:21" ht="37.5" hidden="1" customHeight="1" x14ac:dyDescent="0.2">
      <c r="B267" s="31" t="s">
        <v>861</v>
      </c>
      <c r="C267" s="32" t="str">
        <f ca="1">Riferimenti!G261</f>
        <v/>
      </c>
      <c r="D267" s="32" t="str">
        <f>Riferimenti!H261</f>
        <v/>
      </c>
      <c r="E267" s="33" t="e">
        <f>VLOOKUP(Riferimenti!I261,Riferimenti!$A$2:$B$6,2,0)</f>
        <v>#N/A</v>
      </c>
      <c r="F267" s="32" t="str">
        <f>Riferimenti!J261</f>
        <v/>
      </c>
      <c r="G267" s="33" t="e">
        <f ca="1">VLOOKUP(Riferimenti!K261,Riferimenti!$A$20:$B$23,2,0)</f>
        <v>#N/A</v>
      </c>
      <c r="H267" s="37" t="str">
        <f>Riferimenti!L261</f>
        <v/>
      </c>
      <c r="I267" s="37" t="str">
        <f>Riferimenti!M261</f>
        <v/>
      </c>
      <c r="J267" s="37" t="str">
        <f>Riferimenti!N261</f>
        <v/>
      </c>
      <c r="K267" s="37" t="str">
        <f>Riferimenti!O261</f>
        <v/>
      </c>
      <c r="L267" s="37" t="str">
        <f>Riferimenti!P261</f>
        <v/>
      </c>
      <c r="M267" s="37" t="str">
        <f>Riferimenti!Q261</f>
        <v/>
      </c>
      <c r="N267" s="37" t="str">
        <f>Riferimenti!R261</f>
        <v/>
      </c>
      <c r="O267" s="37" t="str">
        <f>Riferimenti!S261</f>
        <v/>
      </c>
      <c r="P267" s="37" t="str">
        <f>Riferimenti!T261</f>
        <v/>
      </c>
      <c r="Q267" s="37" t="str">
        <f>Riferimenti!U261</f>
        <v/>
      </c>
      <c r="U267" s="2" t="b">
        <f t="shared" si="4"/>
        <v>1</v>
      </c>
    </row>
    <row r="268" spans="2:21" ht="37.5" hidden="1" customHeight="1" x14ac:dyDescent="0.2">
      <c r="B268" s="31" t="s">
        <v>862</v>
      </c>
      <c r="C268" s="32" t="str">
        <f ca="1">Riferimenti!G262</f>
        <v/>
      </c>
      <c r="D268" s="32" t="str">
        <f>Riferimenti!H262</f>
        <v/>
      </c>
      <c r="E268" s="33" t="e">
        <f>VLOOKUP(Riferimenti!I262,Riferimenti!$A$2:$B$6,2,0)</f>
        <v>#N/A</v>
      </c>
      <c r="F268" s="32" t="str">
        <f>Riferimenti!J262</f>
        <v/>
      </c>
      <c r="G268" s="33" t="e">
        <f ca="1">VLOOKUP(Riferimenti!K262,Riferimenti!$A$20:$B$23,2,0)</f>
        <v>#N/A</v>
      </c>
      <c r="H268" s="37" t="str">
        <f>Riferimenti!L262</f>
        <v/>
      </c>
      <c r="I268" s="37" t="str">
        <f>Riferimenti!M262</f>
        <v/>
      </c>
      <c r="J268" s="37" t="str">
        <f>Riferimenti!N262</f>
        <v/>
      </c>
      <c r="K268" s="37" t="str">
        <f>Riferimenti!O262</f>
        <v/>
      </c>
      <c r="L268" s="37" t="str">
        <f>Riferimenti!P262</f>
        <v/>
      </c>
      <c r="M268" s="37" t="str">
        <f>Riferimenti!Q262</f>
        <v/>
      </c>
      <c r="N268" s="37" t="str">
        <f>Riferimenti!R262</f>
        <v/>
      </c>
      <c r="O268" s="37" t="str">
        <f>Riferimenti!S262</f>
        <v/>
      </c>
      <c r="P268" s="37" t="str">
        <f>Riferimenti!T262</f>
        <v/>
      </c>
      <c r="Q268" s="37" t="str">
        <f>Riferimenti!U262</f>
        <v/>
      </c>
      <c r="U268" s="2" t="b">
        <f t="shared" si="4"/>
        <v>1</v>
      </c>
    </row>
    <row r="269" spans="2:21" ht="37.5" hidden="1" customHeight="1" x14ac:dyDescent="0.2">
      <c r="B269" s="31" t="s">
        <v>863</v>
      </c>
      <c r="C269" s="32" t="str">
        <f ca="1">Riferimenti!G263</f>
        <v/>
      </c>
      <c r="D269" s="32" t="str">
        <f>Riferimenti!H263</f>
        <v/>
      </c>
      <c r="E269" s="33" t="e">
        <f>VLOOKUP(Riferimenti!I263,Riferimenti!$A$2:$B$6,2,0)</f>
        <v>#N/A</v>
      </c>
      <c r="F269" s="32" t="str">
        <f>Riferimenti!J263</f>
        <v/>
      </c>
      <c r="G269" s="33" t="e">
        <f ca="1">VLOOKUP(Riferimenti!K263,Riferimenti!$A$20:$B$23,2,0)</f>
        <v>#N/A</v>
      </c>
      <c r="H269" s="37" t="str">
        <f>Riferimenti!L263</f>
        <v/>
      </c>
      <c r="I269" s="37" t="str">
        <f>Riferimenti!M263</f>
        <v/>
      </c>
      <c r="J269" s="37" t="str">
        <f>Riferimenti!N263</f>
        <v/>
      </c>
      <c r="K269" s="37" t="str">
        <f>Riferimenti!O263</f>
        <v/>
      </c>
      <c r="L269" s="37" t="str">
        <f>Riferimenti!P263</f>
        <v/>
      </c>
      <c r="M269" s="37" t="str">
        <f>Riferimenti!Q263</f>
        <v/>
      </c>
      <c r="N269" s="37" t="str">
        <f>Riferimenti!R263</f>
        <v/>
      </c>
      <c r="O269" s="37" t="str">
        <f>Riferimenti!S263</f>
        <v/>
      </c>
      <c r="P269" s="37" t="str">
        <f>Riferimenti!T263</f>
        <v/>
      </c>
      <c r="Q269" s="37" t="str">
        <f>Riferimenti!U263</f>
        <v/>
      </c>
      <c r="U269" s="2" t="b">
        <f t="shared" si="4"/>
        <v>1</v>
      </c>
    </row>
    <row r="270" spans="2:21" ht="37.5" hidden="1" customHeight="1" x14ac:dyDescent="0.2">
      <c r="B270" s="31" t="s">
        <v>864</v>
      </c>
      <c r="C270" s="32" t="str">
        <f ca="1">Riferimenti!G264</f>
        <v/>
      </c>
      <c r="D270" s="32" t="str">
        <f>Riferimenti!H264</f>
        <v/>
      </c>
      <c r="E270" s="33" t="e">
        <f>VLOOKUP(Riferimenti!I264,Riferimenti!$A$2:$B$6,2,0)</f>
        <v>#N/A</v>
      </c>
      <c r="F270" s="32" t="str">
        <f>Riferimenti!J264</f>
        <v/>
      </c>
      <c r="G270" s="33" t="e">
        <f ca="1">VLOOKUP(Riferimenti!K264,Riferimenti!$A$20:$B$23,2,0)</f>
        <v>#N/A</v>
      </c>
      <c r="H270" s="37" t="str">
        <f>Riferimenti!L264</f>
        <v/>
      </c>
      <c r="I270" s="37" t="str">
        <f>Riferimenti!M264</f>
        <v/>
      </c>
      <c r="J270" s="37" t="str">
        <f>Riferimenti!N264</f>
        <v/>
      </c>
      <c r="K270" s="37" t="str">
        <f>Riferimenti!O264</f>
        <v/>
      </c>
      <c r="L270" s="37" t="str">
        <f>Riferimenti!P264</f>
        <v/>
      </c>
      <c r="M270" s="37" t="str">
        <f>Riferimenti!Q264</f>
        <v/>
      </c>
      <c r="N270" s="37" t="str">
        <f>Riferimenti!R264</f>
        <v/>
      </c>
      <c r="O270" s="37" t="str">
        <f>Riferimenti!S264</f>
        <v/>
      </c>
      <c r="P270" s="37" t="str">
        <f>Riferimenti!T264</f>
        <v/>
      </c>
      <c r="Q270" s="37" t="str">
        <f>Riferimenti!U264</f>
        <v/>
      </c>
      <c r="U270" s="2" t="b">
        <f t="shared" si="4"/>
        <v>1</v>
      </c>
    </row>
    <row r="271" spans="2:21" ht="37.5" hidden="1" customHeight="1" x14ac:dyDescent="0.2">
      <c r="B271" s="31" t="s">
        <v>865</v>
      </c>
      <c r="C271" s="32" t="str">
        <f ca="1">Riferimenti!G265</f>
        <v/>
      </c>
      <c r="D271" s="32" t="str">
        <f>Riferimenti!H265</f>
        <v/>
      </c>
      <c r="E271" s="33" t="e">
        <f>VLOOKUP(Riferimenti!I265,Riferimenti!$A$2:$B$6,2,0)</f>
        <v>#N/A</v>
      </c>
      <c r="F271" s="32" t="str">
        <f>Riferimenti!J265</f>
        <v/>
      </c>
      <c r="G271" s="33" t="e">
        <f ca="1">VLOOKUP(Riferimenti!K265,Riferimenti!$A$20:$B$23,2,0)</f>
        <v>#N/A</v>
      </c>
      <c r="H271" s="37" t="str">
        <f>Riferimenti!L265</f>
        <v/>
      </c>
      <c r="I271" s="37" t="str">
        <f>Riferimenti!M265</f>
        <v/>
      </c>
      <c r="J271" s="37" t="str">
        <f>Riferimenti!N265</f>
        <v/>
      </c>
      <c r="K271" s="37" t="str">
        <f>Riferimenti!O265</f>
        <v/>
      </c>
      <c r="L271" s="37" t="str">
        <f>Riferimenti!P265</f>
        <v/>
      </c>
      <c r="M271" s="37" t="str">
        <f>Riferimenti!Q265</f>
        <v/>
      </c>
      <c r="N271" s="37" t="str">
        <f>Riferimenti!R265</f>
        <v/>
      </c>
      <c r="O271" s="37" t="str">
        <f>Riferimenti!S265</f>
        <v/>
      </c>
      <c r="P271" s="37" t="str">
        <f>Riferimenti!T265</f>
        <v/>
      </c>
      <c r="Q271" s="37" t="str">
        <f>Riferimenti!U265</f>
        <v/>
      </c>
      <c r="U271" s="2" t="b">
        <f t="shared" si="4"/>
        <v>1</v>
      </c>
    </row>
    <row r="272" spans="2:21" ht="37.5" hidden="1" customHeight="1" x14ac:dyDescent="0.2">
      <c r="B272" s="31" t="s">
        <v>866</v>
      </c>
      <c r="C272" s="32" t="str">
        <f ca="1">Riferimenti!G266</f>
        <v/>
      </c>
      <c r="D272" s="32" t="str">
        <f>Riferimenti!H266</f>
        <v/>
      </c>
      <c r="E272" s="33" t="e">
        <f>VLOOKUP(Riferimenti!I266,Riferimenti!$A$2:$B$6,2,0)</f>
        <v>#N/A</v>
      </c>
      <c r="F272" s="32" t="str">
        <f>Riferimenti!J266</f>
        <v/>
      </c>
      <c r="G272" s="33" t="e">
        <f ca="1">VLOOKUP(Riferimenti!K266,Riferimenti!$A$20:$B$23,2,0)</f>
        <v>#N/A</v>
      </c>
      <c r="H272" s="37" t="str">
        <f>Riferimenti!L266</f>
        <v/>
      </c>
      <c r="I272" s="37" t="str">
        <f>Riferimenti!M266</f>
        <v/>
      </c>
      <c r="J272" s="37" t="str">
        <f>Riferimenti!N266</f>
        <v/>
      </c>
      <c r="K272" s="37" t="str">
        <f>Riferimenti!O266</f>
        <v/>
      </c>
      <c r="L272" s="37" t="str">
        <f>Riferimenti!P266</f>
        <v/>
      </c>
      <c r="M272" s="37" t="str">
        <f>Riferimenti!Q266</f>
        <v/>
      </c>
      <c r="N272" s="37" t="str">
        <f>Riferimenti!R266</f>
        <v/>
      </c>
      <c r="O272" s="37" t="str">
        <f>Riferimenti!S266</f>
        <v/>
      </c>
      <c r="P272" s="37" t="str">
        <f>Riferimenti!T266</f>
        <v/>
      </c>
      <c r="Q272" s="37" t="str">
        <f>Riferimenti!U266</f>
        <v/>
      </c>
      <c r="U272" s="2" t="b">
        <f t="shared" si="4"/>
        <v>1</v>
      </c>
    </row>
    <row r="273" spans="2:21" ht="37.5" hidden="1" customHeight="1" x14ac:dyDescent="0.2">
      <c r="B273" s="31" t="s">
        <v>867</v>
      </c>
      <c r="C273" s="32" t="str">
        <f ca="1">Riferimenti!G267</f>
        <v/>
      </c>
      <c r="D273" s="32" t="str">
        <f>Riferimenti!H267</f>
        <v/>
      </c>
      <c r="E273" s="33" t="e">
        <f>VLOOKUP(Riferimenti!I267,Riferimenti!$A$2:$B$6,2,0)</f>
        <v>#N/A</v>
      </c>
      <c r="F273" s="32" t="str">
        <f>Riferimenti!J267</f>
        <v/>
      </c>
      <c r="G273" s="33" t="e">
        <f ca="1">VLOOKUP(Riferimenti!K267,Riferimenti!$A$20:$B$23,2,0)</f>
        <v>#N/A</v>
      </c>
      <c r="H273" s="37" t="str">
        <f>Riferimenti!L267</f>
        <v/>
      </c>
      <c r="I273" s="37" t="str">
        <f>Riferimenti!M267</f>
        <v/>
      </c>
      <c r="J273" s="37" t="str">
        <f>Riferimenti!N267</f>
        <v/>
      </c>
      <c r="K273" s="37" t="str">
        <f>Riferimenti!O267</f>
        <v/>
      </c>
      <c r="L273" s="37" t="str">
        <f>Riferimenti!P267</f>
        <v/>
      </c>
      <c r="M273" s="37" t="str">
        <f>Riferimenti!Q267</f>
        <v/>
      </c>
      <c r="N273" s="37" t="str">
        <f>Riferimenti!R267</f>
        <v/>
      </c>
      <c r="O273" s="37" t="str">
        <f>Riferimenti!S267</f>
        <v/>
      </c>
      <c r="P273" s="37" t="str">
        <f>Riferimenti!T267</f>
        <v/>
      </c>
      <c r="Q273" s="37" t="str">
        <f>Riferimenti!U267</f>
        <v/>
      </c>
      <c r="U273" s="2" t="b">
        <f t="shared" si="4"/>
        <v>1</v>
      </c>
    </row>
    <row r="274" spans="2:21" ht="37.5" hidden="1" customHeight="1" x14ac:dyDescent="0.2">
      <c r="B274" s="31" t="s">
        <v>868</v>
      </c>
      <c r="C274" s="32" t="str">
        <f ca="1">Riferimenti!G268</f>
        <v/>
      </c>
      <c r="D274" s="32" t="str">
        <f>Riferimenti!H268</f>
        <v/>
      </c>
      <c r="E274" s="33" t="e">
        <f>VLOOKUP(Riferimenti!I268,Riferimenti!$A$2:$B$6,2,0)</f>
        <v>#N/A</v>
      </c>
      <c r="F274" s="32" t="str">
        <f>Riferimenti!J268</f>
        <v/>
      </c>
      <c r="G274" s="33" t="e">
        <f ca="1">VLOOKUP(Riferimenti!K268,Riferimenti!$A$20:$B$23,2,0)</f>
        <v>#N/A</v>
      </c>
      <c r="H274" s="37" t="str">
        <f>Riferimenti!L268</f>
        <v/>
      </c>
      <c r="I274" s="37" t="str">
        <f>Riferimenti!M268</f>
        <v/>
      </c>
      <c r="J274" s="37" t="str">
        <f>Riferimenti!N268</f>
        <v/>
      </c>
      <c r="K274" s="37" t="str">
        <f>Riferimenti!O268</f>
        <v/>
      </c>
      <c r="L274" s="37" t="str">
        <f>Riferimenti!P268</f>
        <v/>
      </c>
      <c r="M274" s="37" t="str">
        <f>Riferimenti!Q268</f>
        <v/>
      </c>
      <c r="N274" s="37" t="str">
        <f>Riferimenti!R268</f>
        <v/>
      </c>
      <c r="O274" s="37" t="str">
        <f>Riferimenti!S268</f>
        <v/>
      </c>
      <c r="P274" s="37" t="str">
        <f>Riferimenti!T268</f>
        <v/>
      </c>
      <c r="Q274" s="37" t="str">
        <f>Riferimenti!U268</f>
        <v/>
      </c>
      <c r="U274" s="2" t="b">
        <f t="shared" si="4"/>
        <v>1</v>
      </c>
    </row>
    <row r="275" spans="2:21" ht="37.5" hidden="1" customHeight="1" x14ac:dyDescent="0.2">
      <c r="B275" s="31" t="s">
        <v>869</v>
      </c>
      <c r="C275" s="32" t="str">
        <f ca="1">Riferimenti!G269</f>
        <v/>
      </c>
      <c r="D275" s="32" t="str">
        <f>Riferimenti!H269</f>
        <v/>
      </c>
      <c r="E275" s="33" t="e">
        <f>VLOOKUP(Riferimenti!I269,Riferimenti!$A$2:$B$6,2,0)</f>
        <v>#N/A</v>
      </c>
      <c r="F275" s="32" t="str">
        <f>Riferimenti!J269</f>
        <v/>
      </c>
      <c r="G275" s="33" t="e">
        <f ca="1">VLOOKUP(Riferimenti!K269,Riferimenti!$A$20:$B$23,2,0)</f>
        <v>#N/A</v>
      </c>
      <c r="H275" s="37" t="str">
        <f>Riferimenti!L269</f>
        <v/>
      </c>
      <c r="I275" s="37" t="str">
        <f>Riferimenti!M269</f>
        <v/>
      </c>
      <c r="J275" s="37" t="str">
        <f>Riferimenti!N269</f>
        <v/>
      </c>
      <c r="K275" s="37" t="str">
        <f>Riferimenti!O269</f>
        <v/>
      </c>
      <c r="L275" s="37" t="str">
        <f>Riferimenti!P269</f>
        <v/>
      </c>
      <c r="M275" s="37" t="str">
        <f>Riferimenti!Q269</f>
        <v/>
      </c>
      <c r="N275" s="37" t="str">
        <f>Riferimenti!R269</f>
        <v/>
      </c>
      <c r="O275" s="37" t="str">
        <f>Riferimenti!S269</f>
        <v/>
      </c>
      <c r="P275" s="37" t="str">
        <f>Riferimenti!T269</f>
        <v/>
      </c>
      <c r="Q275" s="37" t="str">
        <f>Riferimenti!U269</f>
        <v/>
      </c>
      <c r="U275" s="2" t="b">
        <f t="shared" si="4"/>
        <v>1</v>
      </c>
    </row>
    <row r="276" spans="2:21" ht="37.5" hidden="1" customHeight="1" x14ac:dyDescent="0.2">
      <c r="B276" s="31" t="s">
        <v>870</v>
      </c>
      <c r="C276" s="32" t="str">
        <f ca="1">Riferimenti!G270</f>
        <v/>
      </c>
      <c r="D276" s="32" t="str">
        <f>Riferimenti!H270</f>
        <v/>
      </c>
      <c r="E276" s="33" t="e">
        <f>VLOOKUP(Riferimenti!I270,Riferimenti!$A$2:$B$6,2,0)</f>
        <v>#N/A</v>
      </c>
      <c r="F276" s="32" t="str">
        <f>Riferimenti!J270</f>
        <v/>
      </c>
      <c r="G276" s="33" t="e">
        <f ca="1">VLOOKUP(Riferimenti!K270,Riferimenti!$A$20:$B$23,2,0)</f>
        <v>#N/A</v>
      </c>
      <c r="H276" s="37" t="str">
        <f>Riferimenti!L270</f>
        <v/>
      </c>
      <c r="I276" s="37" t="str">
        <f>Riferimenti!M270</f>
        <v/>
      </c>
      <c r="J276" s="37" t="str">
        <f>Riferimenti!N270</f>
        <v/>
      </c>
      <c r="K276" s="37" t="str">
        <f>Riferimenti!O270</f>
        <v/>
      </c>
      <c r="L276" s="37" t="str">
        <f>Riferimenti!P270</f>
        <v/>
      </c>
      <c r="M276" s="37" t="str">
        <f>Riferimenti!Q270</f>
        <v/>
      </c>
      <c r="N276" s="37" t="str">
        <f>Riferimenti!R270</f>
        <v/>
      </c>
      <c r="O276" s="37" t="str">
        <f>Riferimenti!S270</f>
        <v/>
      </c>
      <c r="P276" s="37" t="str">
        <f>Riferimenti!T270</f>
        <v/>
      </c>
      <c r="Q276" s="37" t="str">
        <f>Riferimenti!U270</f>
        <v/>
      </c>
      <c r="U276" s="2" t="b">
        <f t="shared" si="4"/>
        <v>1</v>
      </c>
    </row>
    <row r="277" spans="2:21" ht="37.5" hidden="1" customHeight="1" x14ac:dyDescent="0.2">
      <c r="B277" s="31" t="s">
        <v>871</v>
      </c>
      <c r="C277" s="32" t="str">
        <f ca="1">Riferimenti!G271</f>
        <v/>
      </c>
      <c r="D277" s="32" t="str">
        <f>Riferimenti!H271</f>
        <v/>
      </c>
      <c r="E277" s="33" t="e">
        <f>VLOOKUP(Riferimenti!I271,Riferimenti!$A$2:$B$6,2,0)</f>
        <v>#N/A</v>
      </c>
      <c r="F277" s="32" t="str">
        <f>Riferimenti!J271</f>
        <v/>
      </c>
      <c r="G277" s="33" t="e">
        <f ca="1">VLOOKUP(Riferimenti!K271,Riferimenti!$A$20:$B$23,2,0)</f>
        <v>#N/A</v>
      </c>
      <c r="H277" s="37" t="str">
        <f>Riferimenti!L271</f>
        <v/>
      </c>
      <c r="I277" s="37" t="str">
        <f>Riferimenti!M271</f>
        <v/>
      </c>
      <c r="J277" s="37" t="str">
        <f>Riferimenti!N271</f>
        <v/>
      </c>
      <c r="K277" s="37" t="str">
        <f>Riferimenti!O271</f>
        <v/>
      </c>
      <c r="L277" s="37" t="str">
        <f>Riferimenti!P271</f>
        <v/>
      </c>
      <c r="M277" s="37" t="str">
        <f>Riferimenti!Q271</f>
        <v/>
      </c>
      <c r="N277" s="37" t="str">
        <f>Riferimenti!R271</f>
        <v/>
      </c>
      <c r="O277" s="37" t="str">
        <f>Riferimenti!S271</f>
        <v/>
      </c>
      <c r="P277" s="37" t="str">
        <f>Riferimenti!T271</f>
        <v/>
      </c>
      <c r="Q277" s="37" t="str">
        <f>Riferimenti!U271</f>
        <v/>
      </c>
      <c r="U277" s="2" t="b">
        <f t="shared" si="4"/>
        <v>1</v>
      </c>
    </row>
    <row r="278" spans="2:21" ht="37.5" hidden="1" customHeight="1" x14ac:dyDescent="0.2">
      <c r="B278" s="31" t="s">
        <v>872</v>
      </c>
      <c r="C278" s="32" t="str">
        <f ca="1">Riferimenti!G272</f>
        <v/>
      </c>
      <c r="D278" s="32" t="str">
        <f>Riferimenti!H272</f>
        <v/>
      </c>
      <c r="E278" s="33" t="e">
        <f>VLOOKUP(Riferimenti!I272,Riferimenti!$A$2:$B$6,2,0)</f>
        <v>#N/A</v>
      </c>
      <c r="F278" s="32" t="str">
        <f>Riferimenti!J272</f>
        <v/>
      </c>
      <c r="G278" s="33" t="e">
        <f ca="1">VLOOKUP(Riferimenti!K272,Riferimenti!$A$20:$B$23,2,0)</f>
        <v>#N/A</v>
      </c>
      <c r="H278" s="37" t="str">
        <f>Riferimenti!L272</f>
        <v/>
      </c>
      <c r="I278" s="37" t="str">
        <f>Riferimenti!M272</f>
        <v/>
      </c>
      <c r="J278" s="37" t="str">
        <f>Riferimenti!N272</f>
        <v/>
      </c>
      <c r="K278" s="37" t="str">
        <f>Riferimenti!O272</f>
        <v/>
      </c>
      <c r="L278" s="37" t="str">
        <f>Riferimenti!P272</f>
        <v/>
      </c>
      <c r="M278" s="37" t="str">
        <f>Riferimenti!Q272</f>
        <v/>
      </c>
      <c r="N278" s="37" t="str">
        <f>Riferimenti!R272</f>
        <v/>
      </c>
      <c r="O278" s="37" t="str">
        <f>Riferimenti!S272</f>
        <v/>
      </c>
      <c r="P278" s="37" t="str">
        <f>Riferimenti!T272</f>
        <v/>
      </c>
      <c r="Q278" s="37" t="str">
        <f>Riferimenti!U272</f>
        <v/>
      </c>
      <c r="U278" s="2" t="b">
        <f t="shared" si="4"/>
        <v>1</v>
      </c>
    </row>
    <row r="279" spans="2:21" ht="37.5" hidden="1" customHeight="1" x14ac:dyDescent="0.2">
      <c r="B279" s="31" t="s">
        <v>873</v>
      </c>
      <c r="C279" s="32" t="str">
        <f ca="1">Riferimenti!G273</f>
        <v/>
      </c>
      <c r="D279" s="32" t="str">
        <f>Riferimenti!H273</f>
        <v/>
      </c>
      <c r="E279" s="33" t="e">
        <f>VLOOKUP(Riferimenti!I273,Riferimenti!$A$2:$B$6,2,0)</f>
        <v>#N/A</v>
      </c>
      <c r="F279" s="32" t="str">
        <f>Riferimenti!J273</f>
        <v/>
      </c>
      <c r="G279" s="33" t="e">
        <f ca="1">VLOOKUP(Riferimenti!K273,Riferimenti!$A$20:$B$23,2,0)</f>
        <v>#N/A</v>
      </c>
      <c r="H279" s="37" t="str">
        <f>Riferimenti!L273</f>
        <v/>
      </c>
      <c r="I279" s="37" t="str">
        <f>Riferimenti!M273</f>
        <v/>
      </c>
      <c r="J279" s="37" t="str">
        <f>Riferimenti!N273</f>
        <v/>
      </c>
      <c r="K279" s="37" t="str">
        <f>Riferimenti!O273</f>
        <v/>
      </c>
      <c r="L279" s="37" t="str">
        <f>Riferimenti!P273</f>
        <v/>
      </c>
      <c r="M279" s="37" t="str">
        <f>Riferimenti!Q273</f>
        <v/>
      </c>
      <c r="N279" s="37" t="str">
        <f>Riferimenti!R273</f>
        <v/>
      </c>
      <c r="O279" s="37" t="str">
        <f>Riferimenti!S273</f>
        <v/>
      </c>
      <c r="P279" s="37" t="str">
        <f>Riferimenti!T273</f>
        <v/>
      </c>
      <c r="Q279" s="37" t="str">
        <f>Riferimenti!U273</f>
        <v/>
      </c>
      <c r="U279" s="2" t="b">
        <f t="shared" si="4"/>
        <v>1</v>
      </c>
    </row>
    <row r="280" spans="2:21" ht="37.5" hidden="1" customHeight="1" x14ac:dyDescent="0.2">
      <c r="B280" s="31" t="s">
        <v>874</v>
      </c>
      <c r="C280" s="32" t="str">
        <f ca="1">Riferimenti!G274</f>
        <v/>
      </c>
      <c r="D280" s="32" t="str">
        <f>Riferimenti!H274</f>
        <v/>
      </c>
      <c r="E280" s="33" t="e">
        <f>VLOOKUP(Riferimenti!I274,Riferimenti!$A$2:$B$6,2,0)</f>
        <v>#N/A</v>
      </c>
      <c r="F280" s="32" t="str">
        <f>Riferimenti!J274</f>
        <v/>
      </c>
      <c r="G280" s="33" t="e">
        <f ca="1">VLOOKUP(Riferimenti!K274,Riferimenti!$A$20:$B$23,2,0)</f>
        <v>#N/A</v>
      </c>
      <c r="H280" s="37" t="str">
        <f>Riferimenti!L274</f>
        <v/>
      </c>
      <c r="I280" s="37" t="str">
        <f>Riferimenti!M274</f>
        <v/>
      </c>
      <c r="J280" s="37" t="str">
        <f>Riferimenti!N274</f>
        <v/>
      </c>
      <c r="K280" s="37" t="str">
        <f>Riferimenti!O274</f>
        <v/>
      </c>
      <c r="L280" s="37" t="str">
        <f>Riferimenti!P274</f>
        <v/>
      </c>
      <c r="M280" s="37" t="str">
        <f>Riferimenti!Q274</f>
        <v/>
      </c>
      <c r="N280" s="37" t="str">
        <f>Riferimenti!R274</f>
        <v/>
      </c>
      <c r="O280" s="37" t="str">
        <f>Riferimenti!S274</f>
        <v/>
      </c>
      <c r="P280" s="37" t="str">
        <f>Riferimenti!T274</f>
        <v/>
      </c>
      <c r="Q280" s="37" t="str">
        <f>Riferimenti!U274</f>
        <v/>
      </c>
      <c r="U280" s="2" t="b">
        <f t="shared" si="4"/>
        <v>1</v>
      </c>
    </row>
    <row r="281" spans="2:21" ht="37.5" hidden="1" customHeight="1" x14ac:dyDescent="0.2">
      <c r="B281" s="31" t="s">
        <v>875</v>
      </c>
      <c r="C281" s="32" t="str">
        <f ca="1">Riferimenti!G275</f>
        <v/>
      </c>
      <c r="D281" s="32" t="str">
        <f>Riferimenti!H275</f>
        <v/>
      </c>
      <c r="E281" s="33" t="e">
        <f>VLOOKUP(Riferimenti!I275,Riferimenti!$A$2:$B$6,2,0)</f>
        <v>#N/A</v>
      </c>
      <c r="F281" s="32" t="str">
        <f>Riferimenti!J275</f>
        <v/>
      </c>
      <c r="G281" s="33" t="e">
        <f ca="1">VLOOKUP(Riferimenti!K275,Riferimenti!$A$20:$B$23,2,0)</f>
        <v>#N/A</v>
      </c>
      <c r="H281" s="37" t="str">
        <f>Riferimenti!L275</f>
        <v/>
      </c>
      <c r="I281" s="37" t="str">
        <f>Riferimenti!M275</f>
        <v/>
      </c>
      <c r="J281" s="37" t="str">
        <f>Riferimenti!N275</f>
        <v/>
      </c>
      <c r="K281" s="37" t="str">
        <f>Riferimenti!O275</f>
        <v/>
      </c>
      <c r="L281" s="37" t="str">
        <f>Riferimenti!P275</f>
        <v/>
      </c>
      <c r="M281" s="37" t="str">
        <f>Riferimenti!Q275</f>
        <v/>
      </c>
      <c r="N281" s="37" t="str">
        <f>Riferimenti!R275</f>
        <v/>
      </c>
      <c r="O281" s="37" t="str">
        <f>Riferimenti!S275</f>
        <v/>
      </c>
      <c r="P281" s="37" t="str">
        <f>Riferimenti!T275</f>
        <v/>
      </c>
      <c r="Q281" s="37" t="str">
        <f>Riferimenti!U275</f>
        <v/>
      </c>
      <c r="U281" s="2" t="b">
        <f t="shared" si="4"/>
        <v>1</v>
      </c>
    </row>
    <row r="282" spans="2:21" ht="37.5" hidden="1" customHeight="1" x14ac:dyDescent="0.2">
      <c r="B282" s="31" t="s">
        <v>876</v>
      </c>
      <c r="C282" s="32" t="str">
        <f ca="1">Riferimenti!G276</f>
        <v/>
      </c>
      <c r="D282" s="32" t="str">
        <f>Riferimenti!H276</f>
        <v/>
      </c>
      <c r="E282" s="33" t="e">
        <f>VLOOKUP(Riferimenti!I276,Riferimenti!$A$2:$B$6,2,0)</f>
        <v>#N/A</v>
      </c>
      <c r="F282" s="32" t="str">
        <f>Riferimenti!J276</f>
        <v/>
      </c>
      <c r="G282" s="33" t="e">
        <f ca="1">VLOOKUP(Riferimenti!K276,Riferimenti!$A$20:$B$23,2,0)</f>
        <v>#N/A</v>
      </c>
      <c r="H282" s="37" t="str">
        <f>Riferimenti!L276</f>
        <v/>
      </c>
      <c r="I282" s="37" t="str">
        <f>Riferimenti!M276</f>
        <v/>
      </c>
      <c r="J282" s="37" t="str">
        <f>Riferimenti!N276</f>
        <v/>
      </c>
      <c r="K282" s="37" t="str">
        <f>Riferimenti!O276</f>
        <v/>
      </c>
      <c r="L282" s="37" t="str">
        <f>Riferimenti!P276</f>
        <v/>
      </c>
      <c r="M282" s="37" t="str">
        <f>Riferimenti!Q276</f>
        <v/>
      </c>
      <c r="N282" s="37" t="str">
        <f>Riferimenti!R276</f>
        <v/>
      </c>
      <c r="O282" s="37" t="str">
        <f>Riferimenti!S276</f>
        <v/>
      </c>
      <c r="P282" s="37" t="str">
        <f>Riferimenti!T276</f>
        <v/>
      </c>
      <c r="Q282" s="37" t="str">
        <f>Riferimenti!U276</f>
        <v/>
      </c>
      <c r="U282" s="2" t="b">
        <f t="shared" si="4"/>
        <v>1</v>
      </c>
    </row>
    <row r="283" spans="2:21" ht="37.5" hidden="1" customHeight="1" x14ac:dyDescent="0.2">
      <c r="B283" s="31" t="s">
        <v>877</v>
      </c>
      <c r="C283" s="32" t="str">
        <f ca="1">Riferimenti!G277</f>
        <v/>
      </c>
      <c r="D283" s="32" t="str">
        <f>Riferimenti!H277</f>
        <v/>
      </c>
      <c r="E283" s="33" t="e">
        <f>VLOOKUP(Riferimenti!I277,Riferimenti!$A$2:$B$6,2,0)</f>
        <v>#N/A</v>
      </c>
      <c r="F283" s="32" t="str">
        <f>Riferimenti!J277</f>
        <v/>
      </c>
      <c r="G283" s="33" t="e">
        <f ca="1">VLOOKUP(Riferimenti!K277,Riferimenti!$A$20:$B$23,2,0)</f>
        <v>#N/A</v>
      </c>
      <c r="H283" s="37" t="str">
        <f>Riferimenti!L277</f>
        <v/>
      </c>
      <c r="I283" s="37" t="str">
        <f>Riferimenti!M277</f>
        <v/>
      </c>
      <c r="J283" s="37" t="str">
        <f>Riferimenti!N277</f>
        <v/>
      </c>
      <c r="K283" s="37" t="str">
        <f>Riferimenti!O277</f>
        <v/>
      </c>
      <c r="L283" s="37" t="str">
        <f>Riferimenti!P277</f>
        <v/>
      </c>
      <c r="M283" s="37" t="str">
        <f>Riferimenti!Q277</f>
        <v/>
      </c>
      <c r="N283" s="37" t="str">
        <f>Riferimenti!R277</f>
        <v/>
      </c>
      <c r="O283" s="37" t="str">
        <f>Riferimenti!S277</f>
        <v/>
      </c>
      <c r="P283" s="37" t="str">
        <f>Riferimenti!T277</f>
        <v/>
      </c>
      <c r="Q283" s="37" t="str">
        <f>Riferimenti!U277</f>
        <v/>
      </c>
      <c r="U283" s="2" t="b">
        <f t="shared" si="4"/>
        <v>1</v>
      </c>
    </row>
    <row r="284" spans="2:21" ht="37.5" hidden="1" customHeight="1" x14ac:dyDescent="0.2">
      <c r="B284" s="31" t="s">
        <v>878</v>
      </c>
      <c r="C284" s="32" t="str">
        <f ca="1">Riferimenti!G278</f>
        <v/>
      </c>
      <c r="D284" s="32" t="str">
        <f>Riferimenti!H278</f>
        <v/>
      </c>
      <c r="E284" s="33" t="e">
        <f>VLOOKUP(Riferimenti!I278,Riferimenti!$A$2:$B$6,2,0)</f>
        <v>#N/A</v>
      </c>
      <c r="F284" s="32" t="str">
        <f>Riferimenti!J278</f>
        <v/>
      </c>
      <c r="G284" s="33" t="e">
        <f ca="1">VLOOKUP(Riferimenti!K278,Riferimenti!$A$20:$B$23,2,0)</f>
        <v>#N/A</v>
      </c>
      <c r="H284" s="37" t="str">
        <f>Riferimenti!L278</f>
        <v/>
      </c>
      <c r="I284" s="37" t="str">
        <f>Riferimenti!M278</f>
        <v/>
      </c>
      <c r="J284" s="37" t="str">
        <f>Riferimenti!N278</f>
        <v/>
      </c>
      <c r="K284" s="37" t="str">
        <f>Riferimenti!O278</f>
        <v/>
      </c>
      <c r="L284" s="37" t="str">
        <f>Riferimenti!P278</f>
        <v/>
      </c>
      <c r="M284" s="37" t="str">
        <f>Riferimenti!Q278</f>
        <v/>
      </c>
      <c r="N284" s="37" t="str">
        <f>Riferimenti!R278</f>
        <v/>
      </c>
      <c r="O284" s="37" t="str">
        <f>Riferimenti!S278</f>
        <v/>
      </c>
      <c r="P284" s="37" t="str">
        <f>Riferimenti!T278</f>
        <v/>
      </c>
      <c r="Q284" s="37" t="str">
        <f>Riferimenti!U278</f>
        <v/>
      </c>
      <c r="U284" s="2" t="b">
        <f t="shared" si="4"/>
        <v>1</v>
      </c>
    </row>
    <row r="285" spans="2:21" ht="37.5" hidden="1" customHeight="1" x14ac:dyDescent="0.2">
      <c r="B285" s="31" t="s">
        <v>879</v>
      </c>
      <c r="C285" s="32" t="str">
        <f ca="1">Riferimenti!G279</f>
        <v/>
      </c>
      <c r="D285" s="32" t="str">
        <f>Riferimenti!H279</f>
        <v/>
      </c>
      <c r="E285" s="33" t="e">
        <f>VLOOKUP(Riferimenti!I279,Riferimenti!$A$2:$B$6,2,0)</f>
        <v>#N/A</v>
      </c>
      <c r="F285" s="32" t="str">
        <f>Riferimenti!J279</f>
        <v/>
      </c>
      <c r="G285" s="33" t="e">
        <f ca="1">VLOOKUP(Riferimenti!K279,Riferimenti!$A$20:$B$23,2,0)</f>
        <v>#N/A</v>
      </c>
      <c r="H285" s="37" t="str">
        <f>Riferimenti!L279</f>
        <v/>
      </c>
      <c r="I285" s="37" t="str">
        <f>Riferimenti!M279</f>
        <v/>
      </c>
      <c r="J285" s="37" t="str">
        <f>Riferimenti!N279</f>
        <v/>
      </c>
      <c r="K285" s="37" t="str">
        <f>Riferimenti!O279</f>
        <v/>
      </c>
      <c r="L285" s="37" t="str">
        <f>Riferimenti!P279</f>
        <v/>
      </c>
      <c r="M285" s="37" t="str">
        <f>Riferimenti!Q279</f>
        <v/>
      </c>
      <c r="N285" s="37" t="str">
        <f>Riferimenti!R279</f>
        <v/>
      </c>
      <c r="O285" s="37" t="str">
        <f>Riferimenti!S279</f>
        <v/>
      </c>
      <c r="P285" s="37" t="str">
        <f>Riferimenti!T279</f>
        <v/>
      </c>
      <c r="Q285" s="37" t="str">
        <f>Riferimenti!U279</f>
        <v/>
      </c>
      <c r="U285" s="2" t="b">
        <f t="shared" si="4"/>
        <v>1</v>
      </c>
    </row>
    <row r="286" spans="2:21" ht="37.5" hidden="1" customHeight="1" x14ac:dyDescent="0.2">
      <c r="B286" s="31" t="s">
        <v>880</v>
      </c>
      <c r="C286" s="32" t="str">
        <f ca="1">Riferimenti!G280</f>
        <v/>
      </c>
      <c r="D286" s="32" t="str">
        <f>Riferimenti!H280</f>
        <v/>
      </c>
      <c r="E286" s="33" t="e">
        <f>VLOOKUP(Riferimenti!I280,Riferimenti!$A$2:$B$6,2,0)</f>
        <v>#N/A</v>
      </c>
      <c r="F286" s="32" t="str">
        <f>Riferimenti!J280</f>
        <v/>
      </c>
      <c r="G286" s="33" t="e">
        <f ca="1">VLOOKUP(Riferimenti!K280,Riferimenti!$A$20:$B$23,2,0)</f>
        <v>#N/A</v>
      </c>
      <c r="H286" s="37" t="str">
        <f>Riferimenti!L280</f>
        <v/>
      </c>
      <c r="I286" s="37" t="str">
        <f>Riferimenti!M280</f>
        <v/>
      </c>
      <c r="J286" s="37" t="str">
        <f>Riferimenti!N280</f>
        <v/>
      </c>
      <c r="K286" s="37" t="str">
        <f>Riferimenti!O280</f>
        <v/>
      </c>
      <c r="L286" s="37" t="str">
        <f>Riferimenti!P280</f>
        <v/>
      </c>
      <c r="M286" s="37" t="str">
        <f>Riferimenti!Q280</f>
        <v/>
      </c>
      <c r="N286" s="37" t="str">
        <f>Riferimenti!R280</f>
        <v/>
      </c>
      <c r="O286" s="37" t="str">
        <f>Riferimenti!S280</f>
        <v/>
      </c>
      <c r="P286" s="37" t="str">
        <f>Riferimenti!T280</f>
        <v/>
      </c>
      <c r="Q286" s="37" t="str">
        <f>Riferimenti!U280</f>
        <v/>
      </c>
      <c r="U286" s="2" t="b">
        <f t="shared" si="4"/>
        <v>1</v>
      </c>
    </row>
    <row r="287" spans="2:21" ht="37.5" hidden="1" customHeight="1" x14ac:dyDescent="0.2">
      <c r="B287" s="31" t="s">
        <v>881</v>
      </c>
      <c r="C287" s="32" t="str">
        <f ca="1">Riferimenti!G281</f>
        <v/>
      </c>
      <c r="D287" s="32" t="str">
        <f>Riferimenti!H281</f>
        <v/>
      </c>
      <c r="E287" s="33" t="e">
        <f>VLOOKUP(Riferimenti!I281,Riferimenti!$A$2:$B$6,2,0)</f>
        <v>#N/A</v>
      </c>
      <c r="F287" s="32" t="str">
        <f>Riferimenti!J281</f>
        <v/>
      </c>
      <c r="G287" s="33" t="e">
        <f ca="1">VLOOKUP(Riferimenti!K281,Riferimenti!$A$20:$B$23,2,0)</f>
        <v>#N/A</v>
      </c>
      <c r="H287" s="37" t="str">
        <f>Riferimenti!L281</f>
        <v/>
      </c>
      <c r="I287" s="37" t="str">
        <f>Riferimenti!M281</f>
        <v/>
      </c>
      <c r="J287" s="37" t="str">
        <f>Riferimenti!N281</f>
        <v/>
      </c>
      <c r="K287" s="37" t="str">
        <f>Riferimenti!O281</f>
        <v/>
      </c>
      <c r="L287" s="37" t="str">
        <f>Riferimenti!P281</f>
        <v/>
      </c>
      <c r="M287" s="37" t="str">
        <f>Riferimenti!Q281</f>
        <v/>
      </c>
      <c r="N287" s="37" t="str">
        <f>Riferimenti!R281</f>
        <v/>
      </c>
      <c r="O287" s="37" t="str">
        <f>Riferimenti!S281</f>
        <v/>
      </c>
      <c r="P287" s="37" t="str">
        <f>Riferimenti!T281</f>
        <v/>
      </c>
      <c r="Q287" s="37" t="str">
        <f>Riferimenti!U281</f>
        <v/>
      </c>
      <c r="U287" s="2" t="b">
        <f t="shared" si="4"/>
        <v>1</v>
      </c>
    </row>
    <row r="288" spans="2:21" ht="37.5" hidden="1" customHeight="1" x14ac:dyDescent="0.2">
      <c r="B288" s="31" t="s">
        <v>882</v>
      </c>
      <c r="C288" s="32" t="str">
        <f ca="1">Riferimenti!G282</f>
        <v/>
      </c>
      <c r="D288" s="32" t="str">
        <f>Riferimenti!H282</f>
        <v/>
      </c>
      <c r="E288" s="33" t="e">
        <f>VLOOKUP(Riferimenti!I282,Riferimenti!$A$2:$B$6,2,0)</f>
        <v>#N/A</v>
      </c>
      <c r="F288" s="32" t="str">
        <f>Riferimenti!J282</f>
        <v/>
      </c>
      <c r="G288" s="33" t="e">
        <f ca="1">VLOOKUP(Riferimenti!K282,Riferimenti!$A$20:$B$23,2,0)</f>
        <v>#N/A</v>
      </c>
      <c r="H288" s="37" t="str">
        <f>Riferimenti!L282</f>
        <v/>
      </c>
      <c r="I288" s="37" t="str">
        <f>Riferimenti!M282</f>
        <v/>
      </c>
      <c r="J288" s="37" t="str">
        <f>Riferimenti!N282</f>
        <v/>
      </c>
      <c r="K288" s="37" t="str">
        <f>Riferimenti!O282</f>
        <v/>
      </c>
      <c r="L288" s="37" t="str">
        <f>Riferimenti!P282</f>
        <v/>
      </c>
      <c r="M288" s="37" t="str">
        <f>Riferimenti!Q282</f>
        <v/>
      </c>
      <c r="N288" s="37" t="str">
        <f>Riferimenti!R282</f>
        <v/>
      </c>
      <c r="O288" s="37" t="str">
        <f>Riferimenti!S282</f>
        <v/>
      </c>
      <c r="P288" s="37" t="str">
        <f>Riferimenti!T282</f>
        <v/>
      </c>
      <c r="Q288" s="37" t="str">
        <f>Riferimenti!U282</f>
        <v/>
      </c>
      <c r="U288" s="2" t="b">
        <f t="shared" si="4"/>
        <v>1</v>
      </c>
    </row>
    <row r="289" spans="2:21" ht="37.5" hidden="1" customHeight="1" x14ac:dyDescent="0.2">
      <c r="B289" s="31" t="s">
        <v>883</v>
      </c>
      <c r="C289" s="32" t="str">
        <f ca="1">Riferimenti!G283</f>
        <v/>
      </c>
      <c r="D289" s="32" t="str">
        <f>Riferimenti!H283</f>
        <v/>
      </c>
      <c r="E289" s="33" t="e">
        <f>VLOOKUP(Riferimenti!I283,Riferimenti!$A$2:$B$6,2,0)</f>
        <v>#N/A</v>
      </c>
      <c r="F289" s="32" t="str">
        <f>Riferimenti!J283</f>
        <v/>
      </c>
      <c r="G289" s="33" t="e">
        <f ca="1">VLOOKUP(Riferimenti!K283,Riferimenti!$A$20:$B$23,2,0)</f>
        <v>#N/A</v>
      </c>
      <c r="H289" s="37" t="str">
        <f>Riferimenti!L283</f>
        <v/>
      </c>
      <c r="I289" s="37" t="str">
        <f>Riferimenti!M283</f>
        <v/>
      </c>
      <c r="J289" s="37" t="str">
        <f>Riferimenti!N283</f>
        <v/>
      </c>
      <c r="K289" s="37" t="str">
        <f>Riferimenti!O283</f>
        <v/>
      </c>
      <c r="L289" s="37" t="str">
        <f>Riferimenti!P283</f>
        <v/>
      </c>
      <c r="M289" s="37" t="str">
        <f>Riferimenti!Q283</f>
        <v/>
      </c>
      <c r="N289" s="37" t="str">
        <f>Riferimenti!R283</f>
        <v/>
      </c>
      <c r="O289" s="37" t="str">
        <f>Riferimenti!S283</f>
        <v/>
      </c>
      <c r="P289" s="37" t="str">
        <f>Riferimenti!T283</f>
        <v/>
      </c>
      <c r="Q289" s="37" t="str">
        <f>Riferimenti!U283</f>
        <v/>
      </c>
      <c r="U289" s="2" t="b">
        <f t="shared" si="4"/>
        <v>1</v>
      </c>
    </row>
    <row r="290" spans="2:21" ht="37.5" hidden="1" customHeight="1" x14ac:dyDescent="0.2">
      <c r="B290" s="31" t="s">
        <v>884</v>
      </c>
      <c r="C290" s="32" t="str">
        <f ca="1">Riferimenti!G284</f>
        <v/>
      </c>
      <c r="D290" s="32" t="str">
        <f>Riferimenti!H284</f>
        <v/>
      </c>
      <c r="E290" s="33" t="e">
        <f>VLOOKUP(Riferimenti!I284,Riferimenti!$A$2:$B$6,2,0)</f>
        <v>#N/A</v>
      </c>
      <c r="F290" s="32" t="str">
        <f>Riferimenti!J284</f>
        <v/>
      </c>
      <c r="G290" s="33" t="e">
        <f ca="1">VLOOKUP(Riferimenti!K284,Riferimenti!$A$20:$B$23,2,0)</f>
        <v>#N/A</v>
      </c>
      <c r="H290" s="37" t="str">
        <f>Riferimenti!L284</f>
        <v/>
      </c>
      <c r="I290" s="37" t="str">
        <f>Riferimenti!M284</f>
        <v/>
      </c>
      <c r="J290" s="37" t="str">
        <f>Riferimenti!N284</f>
        <v/>
      </c>
      <c r="K290" s="37" t="str">
        <f>Riferimenti!O284</f>
        <v/>
      </c>
      <c r="L290" s="37" t="str">
        <f>Riferimenti!P284</f>
        <v/>
      </c>
      <c r="M290" s="37" t="str">
        <f>Riferimenti!Q284</f>
        <v/>
      </c>
      <c r="N290" s="37" t="str">
        <f>Riferimenti!R284</f>
        <v/>
      </c>
      <c r="O290" s="37" t="str">
        <f>Riferimenti!S284</f>
        <v/>
      </c>
      <c r="P290" s="37" t="str">
        <f>Riferimenti!T284</f>
        <v/>
      </c>
      <c r="Q290" s="37" t="str">
        <f>Riferimenti!U284</f>
        <v/>
      </c>
      <c r="U290" s="2" t="b">
        <f t="shared" si="4"/>
        <v>1</v>
      </c>
    </row>
    <row r="291" spans="2:21" ht="37.5" hidden="1" customHeight="1" x14ac:dyDescent="0.2">
      <c r="B291" s="31" t="s">
        <v>885</v>
      </c>
      <c r="C291" s="32" t="str">
        <f ca="1">Riferimenti!G285</f>
        <v/>
      </c>
      <c r="D291" s="32" t="str">
        <f>Riferimenti!H285</f>
        <v/>
      </c>
      <c r="E291" s="33" t="e">
        <f>VLOOKUP(Riferimenti!I285,Riferimenti!$A$2:$B$6,2,0)</f>
        <v>#N/A</v>
      </c>
      <c r="F291" s="32" t="str">
        <f>Riferimenti!J285</f>
        <v/>
      </c>
      <c r="G291" s="33" t="e">
        <f ca="1">VLOOKUP(Riferimenti!K285,Riferimenti!$A$20:$B$23,2,0)</f>
        <v>#N/A</v>
      </c>
      <c r="H291" s="37" t="str">
        <f>Riferimenti!L285</f>
        <v/>
      </c>
      <c r="I291" s="37" t="str">
        <f>Riferimenti!M285</f>
        <v/>
      </c>
      <c r="J291" s="37" t="str">
        <f>Riferimenti!N285</f>
        <v/>
      </c>
      <c r="K291" s="37" t="str">
        <f>Riferimenti!O285</f>
        <v/>
      </c>
      <c r="L291" s="37" t="str">
        <f>Riferimenti!P285</f>
        <v/>
      </c>
      <c r="M291" s="37" t="str">
        <f>Riferimenti!Q285</f>
        <v/>
      </c>
      <c r="N291" s="37" t="str">
        <f>Riferimenti!R285</f>
        <v/>
      </c>
      <c r="O291" s="37" t="str">
        <f>Riferimenti!S285</f>
        <v/>
      </c>
      <c r="P291" s="37" t="str">
        <f>Riferimenti!T285</f>
        <v/>
      </c>
      <c r="Q291" s="37" t="str">
        <f>Riferimenti!U285</f>
        <v/>
      </c>
      <c r="U291" s="2" t="b">
        <f t="shared" si="4"/>
        <v>1</v>
      </c>
    </row>
    <row r="292" spans="2:21" ht="37.5" hidden="1" customHeight="1" x14ac:dyDescent="0.2">
      <c r="B292" s="31" t="s">
        <v>886</v>
      </c>
      <c r="C292" s="32" t="str">
        <f ca="1">Riferimenti!G286</f>
        <v/>
      </c>
      <c r="D292" s="32" t="str">
        <f>Riferimenti!H286</f>
        <v/>
      </c>
      <c r="E292" s="33" t="e">
        <f>VLOOKUP(Riferimenti!I286,Riferimenti!$A$2:$B$6,2,0)</f>
        <v>#N/A</v>
      </c>
      <c r="F292" s="32" t="str">
        <f>Riferimenti!J286</f>
        <v/>
      </c>
      <c r="G292" s="33" t="e">
        <f ca="1">VLOOKUP(Riferimenti!K286,Riferimenti!$A$20:$B$23,2,0)</f>
        <v>#N/A</v>
      </c>
      <c r="H292" s="37" t="str">
        <f>Riferimenti!L286</f>
        <v/>
      </c>
      <c r="I292" s="37" t="str">
        <f>Riferimenti!M286</f>
        <v/>
      </c>
      <c r="J292" s="37" t="str">
        <f>Riferimenti!N286</f>
        <v/>
      </c>
      <c r="K292" s="37" t="str">
        <f>Riferimenti!O286</f>
        <v/>
      </c>
      <c r="L292" s="37" t="str">
        <f>Riferimenti!P286</f>
        <v/>
      </c>
      <c r="M292" s="37" t="str">
        <f>Riferimenti!Q286</f>
        <v/>
      </c>
      <c r="N292" s="37" t="str">
        <f>Riferimenti!R286</f>
        <v/>
      </c>
      <c r="O292" s="37" t="str">
        <f>Riferimenti!S286</f>
        <v/>
      </c>
      <c r="P292" s="37" t="str">
        <f>Riferimenti!T286</f>
        <v/>
      </c>
      <c r="Q292" s="37" t="str">
        <f>Riferimenti!U286</f>
        <v/>
      </c>
      <c r="U292" s="2" t="b">
        <f t="shared" si="4"/>
        <v>1</v>
      </c>
    </row>
    <row r="293" spans="2:21" ht="37.5" hidden="1" customHeight="1" x14ac:dyDescent="0.2">
      <c r="B293" s="31" t="s">
        <v>887</v>
      </c>
      <c r="C293" s="32" t="str">
        <f ca="1">Riferimenti!G287</f>
        <v/>
      </c>
      <c r="D293" s="32" t="str">
        <f>Riferimenti!H287</f>
        <v/>
      </c>
      <c r="E293" s="33" t="e">
        <f>VLOOKUP(Riferimenti!I287,Riferimenti!$A$2:$B$6,2,0)</f>
        <v>#N/A</v>
      </c>
      <c r="F293" s="32" t="str">
        <f>Riferimenti!J287</f>
        <v/>
      </c>
      <c r="G293" s="33" t="e">
        <f ca="1">VLOOKUP(Riferimenti!K287,Riferimenti!$A$20:$B$23,2,0)</f>
        <v>#N/A</v>
      </c>
      <c r="H293" s="37" t="str">
        <f>Riferimenti!L287</f>
        <v/>
      </c>
      <c r="I293" s="37" t="str">
        <f>Riferimenti!M287</f>
        <v/>
      </c>
      <c r="J293" s="37" t="str">
        <f>Riferimenti!N287</f>
        <v/>
      </c>
      <c r="K293" s="37" t="str">
        <f>Riferimenti!O287</f>
        <v/>
      </c>
      <c r="L293" s="37" t="str">
        <f>Riferimenti!P287</f>
        <v/>
      </c>
      <c r="M293" s="37" t="str">
        <f>Riferimenti!Q287</f>
        <v/>
      </c>
      <c r="N293" s="37" t="str">
        <f>Riferimenti!R287</f>
        <v/>
      </c>
      <c r="O293" s="37" t="str">
        <f>Riferimenti!S287</f>
        <v/>
      </c>
      <c r="P293" s="37" t="str">
        <f>Riferimenti!T287</f>
        <v/>
      </c>
      <c r="Q293" s="37" t="str">
        <f>Riferimenti!U287</f>
        <v/>
      </c>
      <c r="U293" s="2" t="b">
        <f t="shared" si="4"/>
        <v>1</v>
      </c>
    </row>
    <row r="294" spans="2:21" ht="37.5" hidden="1" customHeight="1" x14ac:dyDescent="0.2">
      <c r="B294" s="31" t="s">
        <v>888</v>
      </c>
      <c r="C294" s="32" t="str">
        <f ca="1">Riferimenti!G288</f>
        <v/>
      </c>
      <c r="D294" s="32" t="str">
        <f>Riferimenti!H288</f>
        <v/>
      </c>
      <c r="E294" s="33" t="e">
        <f>VLOOKUP(Riferimenti!I288,Riferimenti!$A$2:$B$6,2,0)</f>
        <v>#N/A</v>
      </c>
      <c r="F294" s="32" t="str">
        <f>Riferimenti!J288</f>
        <v/>
      </c>
      <c r="G294" s="33" t="e">
        <f ca="1">VLOOKUP(Riferimenti!K288,Riferimenti!$A$20:$B$23,2,0)</f>
        <v>#N/A</v>
      </c>
      <c r="H294" s="37" t="str">
        <f>Riferimenti!L288</f>
        <v/>
      </c>
      <c r="I294" s="37" t="str">
        <f>Riferimenti!M288</f>
        <v/>
      </c>
      <c r="J294" s="37" t="str">
        <f>Riferimenti!N288</f>
        <v/>
      </c>
      <c r="K294" s="37" t="str">
        <f>Riferimenti!O288</f>
        <v/>
      </c>
      <c r="L294" s="37" t="str">
        <f>Riferimenti!P288</f>
        <v/>
      </c>
      <c r="M294" s="37" t="str">
        <f>Riferimenti!Q288</f>
        <v/>
      </c>
      <c r="N294" s="37" t="str">
        <f>Riferimenti!R288</f>
        <v/>
      </c>
      <c r="O294" s="37" t="str">
        <f>Riferimenti!S288</f>
        <v/>
      </c>
      <c r="P294" s="37" t="str">
        <f>Riferimenti!T288</f>
        <v/>
      </c>
      <c r="Q294" s="37" t="str">
        <f>Riferimenti!U288</f>
        <v/>
      </c>
      <c r="U294" s="2" t="b">
        <f t="shared" si="4"/>
        <v>1</v>
      </c>
    </row>
    <row r="295" spans="2:21" ht="37.5" hidden="1" customHeight="1" x14ac:dyDescent="0.2">
      <c r="B295" s="31" t="s">
        <v>889</v>
      </c>
      <c r="C295" s="32" t="str">
        <f ca="1">Riferimenti!G289</f>
        <v/>
      </c>
      <c r="D295" s="32" t="str">
        <f>Riferimenti!H289</f>
        <v/>
      </c>
      <c r="E295" s="33" t="e">
        <f>VLOOKUP(Riferimenti!I289,Riferimenti!$A$2:$B$6,2,0)</f>
        <v>#N/A</v>
      </c>
      <c r="F295" s="32" t="str">
        <f>Riferimenti!J289</f>
        <v/>
      </c>
      <c r="G295" s="33" t="e">
        <f ca="1">VLOOKUP(Riferimenti!K289,Riferimenti!$A$20:$B$23,2,0)</f>
        <v>#N/A</v>
      </c>
      <c r="H295" s="37" t="str">
        <f>Riferimenti!L289</f>
        <v/>
      </c>
      <c r="I295" s="37" t="str">
        <f>Riferimenti!M289</f>
        <v/>
      </c>
      <c r="J295" s="37" t="str">
        <f>Riferimenti!N289</f>
        <v/>
      </c>
      <c r="K295" s="37" t="str">
        <f>Riferimenti!O289</f>
        <v/>
      </c>
      <c r="L295" s="37" t="str">
        <f>Riferimenti!P289</f>
        <v/>
      </c>
      <c r="M295" s="37" t="str">
        <f>Riferimenti!Q289</f>
        <v/>
      </c>
      <c r="N295" s="37" t="str">
        <f>Riferimenti!R289</f>
        <v/>
      </c>
      <c r="O295" s="37" t="str">
        <f>Riferimenti!S289</f>
        <v/>
      </c>
      <c r="P295" s="37" t="str">
        <f>Riferimenti!T289</f>
        <v/>
      </c>
      <c r="Q295" s="37" t="str">
        <f>Riferimenti!U289</f>
        <v/>
      </c>
      <c r="U295" s="2" t="b">
        <f t="shared" si="4"/>
        <v>1</v>
      </c>
    </row>
    <row r="296" spans="2:21" ht="37.5" hidden="1" customHeight="1" x14ac:dyDescent="0.2">
      <c r="B296" s="31" t="s">
        <v>890</v>
      </c>
      <c r="C296" s="32" t="str">
        <f ca="1">Riferimenti!G290</f>
        <v/>
      </c>
      <c r="D296" s="32" t="str">
        <f>Riferimenti!H290</f>
        <v/>
      </c>
      <c r="E296" s="33" t="e">
        <f>VLOOKUP(Riferimenti!I290,Riferimenti!$A$2:$B$6,2,0)</f>
        <v>#N/A</v>
      </c>
      <c r="F296" s="32" t="str">
        <f>Riferimenti!J290</f>
        <v/>
      </c>
      <c r="G296" s="33" t="e">
        <f ca="1">VLOOKUP(Riferimenti!K290,Riferimenti!$A$20:$B$23,2,0)</f>
        <v>#N/A</v>
      </c>
      <c r="H296" s="37" t="str">
        <f>Riferimenti!L290</f>
        <v/>
      </c>
      <c r="I296" s="37" t="str">
        <f>Riferimenti!M290</f>
        <v/>
      </c>
      <c r="J296" s="37" t="str">
        <f>Riferimenti!N290</f>
        <v/>
      </c>
      <c r="K296" s="37" t="str">
        <f>Riferimenti!O290</f>
        <v/>
      </c>
      <c r="L296" s="37" t="str">
        <f>Riferimenti!P290</f>
        <v/>
      </c>
      <c r="M296" s="37" t="str">
        <f>Riferimenti!Q290</f>
        <v/>
      </c>
      <c r="N296" s="37" t="str">
        <f>Riferimenti!R290</f>
        <v/>
      </c>
      <c r="O296" s="37" t="str">
        <f>Riferimenti!S290</f>
        <v/>
      </c>
      <c r="P296" s="37" t="str">
        <f>Riferimenti!T290</f>
        <v/>
      </c>
      <c r="Q296" s="37" t="str">
        <f>Riferimenti!U290</f>
        <v/>
      </c>
      <c r="U296" s="2" t="b">
        <f t="shared" si="4"/>
        <v>1</v>
      </c>
    </row>
    <row r="297" spans="2:21" ht="37.5" hidden="1" customHeight="1" x14ac:dyDescent="0.2">
      <c r="B297" s="31" t="s">
        <v>891</v>
      </c>
      <c r="C297" s="32" t="str">
        <f ca="1">Riferimenti!G291</f>
        <v/>
      </c>
      <c r="D297" s="32" t="str">
        <f>Riferimenti!H291</f>
        <v/>
      </c>
      <c r="E297" s="33" t="e">
        <f>VLOOKUP(Riferimenti!I291,Riferimenti!$A$2:$B$6,2,0)</f>
        <v>#N/A</v>
      </c>
      <c r="F297" s="32" t="str">
        <f>Riferimenti!J291</f>
        <v/>
      </c>
      <c r="G297" s="33" t="e">
        <f ca="1">VLOOKUP(Riferimenti!K291,Riferimenti!$A$20:$B$23,2,0)</f>
        <v>#N/A</v>
      </c>
      <c r="H297" s="37" t="str">
        <f>Riferimenti!L291</f>
        <v/>
      </c>
      <c r="I297" s="37" t="str">
        <f>Riferimenti!M291</f>
        <v/>
      </c>
      <c r="J297" s="37" t="str">
        <f>Riferimenti!N291</f>
        <v/>
      </c>
      <c r="K297" s="37" t="str">
        <f>Riferimenti!O291</f>
        <v/>
      </c>
      <c r="L297" s="37" t="str">
        <f>Riferimenti!P291</f>
        <v/>
      </c>
      <c r="M297" s="37" t="str">
        <f>Riferimenti!Q291</f>
        <v/>
      </c>
      <c r="N297" s="37" t="str">
        <f>Riferimenti!R291</f>
        <v/>
      </c>
      <c r="O297" s="37" t="str">
        <f>Riferimenti!S291</f>
        <v/>
      </c>
      <c r="P297" s="37" t="str">
        <f>Riferimenti!T291</f>
        <v/>
      </c>
      <c r="Q297" s="37" t="str">
        <f>Riferimenti!U291</f>
        <v/>
      </c>
      <c r="U297" s="2" t="b">
        <f t="shared" si="4"/>
        <v>1</v>
      </c>
    </row>
    <row r="298" spans="2:21" ht="37.5" hidden="1" customHeight="1" x14ac:dyDescent="0.2">
      <c r="B298" s="31" t="s">
        <v>892</v>
      </c>
      <c r="C298" s="32" t="str">
        <f ca="1">Riferimenti!G292</f>
        <v/>
      </c>
      <c r="D298" s="32" t="str">
        <f>Riferimenti!H292</f>
        <v/>
      </c>
      <c r="E298" s="33" t="e">
        <f>VLOOKUP(Riferimenti!I292,Riferimenti!$A$2:$B$6,2,0)</f>
        <v>#N/A</v>
      </c>
      <c r="F298" s="32" t="str">
        <f>Riferimenti!J292</f>
        <v/>
      </c>
      <c r="G298" s="33" t="e">
        <f ca="1">VLOOKUP(Riferimenti!K292,Riferimenti!$A$20:$B$23,2,0)</f>
        <v>#N/A</v>
      </c>
      <c r="H298" s="37" t="str">
        <f>Riferimenti!L292</f>
        <v/>
      </c>
      <c r="I298" s="37" t="str">
        <f>Riferimenti!M292</f>
        <v/>
      </c>
      <c r="J298" s="37" t="str">
        <f>Riferimenti!N292</f>
        <v/>
      </c>
      <c r="K298" s="37" t="str">
        <f>Riferimenti!O292</f>
        <v/>
      </c>
      <c r="L298" s="37" t="str">
        <f>Riferimenti!P292</f>
        <v/>
      </c>
      <c r="M298" s="37" t="str">
        <f>Riferimenti!Q292</f>
        <v/>
      </c>
      <c r="N298" s="37" t="str">
        <f>Riferimenti!R292</f>
        <v/>
      </c>
      <c r="O298" s="37" t="str">
        <f>Riferimenti!S292</f>
        <v/>
      </c>
      <c r="P298" s="37" t="str">
        <f>Riferimenti!T292</f>
        <v/>
      </c>
      <c r="Q298" s="37" t="str">
        <f>Riferimenti!U292</f>
        <v/>
      </c>
      <c r="U298" s="2" t="b">
        <f t="shared" si="4"/>
        <v>1</v>
      </c>
    </row>
    <row r="299" spans="2:21" ht="37.5" hidden="1" customHeight="1" x14ac:dyDescent="0.2">
      <c r="B299" s="31" t="s">
        <v>893</v>
      </c>
      <c r="C299" s="32" t="str">
        <f ca="1">Riferimenti!G293</f>
        <v/>
      </c>
      <c r="D299" s="32" t="str">
        <f>Riferimenti!H293</f>
        <v/>
      </c>
      <c r="E299" s="33" t="e">
        <f>VLOOKUP(Riferimenti!I293,Riferimenti!$A$2:$B$6,2,0)</f>
        <v>#N/A</v>
      </c>
      <c r="F299" s="32" t="str">
        <f>Riferimenti!J293</f>
        <v/>
      </c>
      <c r="G299" s="33" t="e">
        <f ca="1">VLOOKUP(Riferimenti!K293,Riferimenti!$A$20:$B$23,2,0)</f>
        <v>#N/A</v>
      </c>
      <c r="H299" s="37" t="str">
        <f>Riferimenti!L293</f>
        <v/>
      </c>
      <c r="I299" s="37" t="str">
        <f>Riferimenti!M293</f>
        <v/>
      </c>
      <c r="J299" s="37" t="str">
        <f>Riferimenti!N293</f>
        <v/>
      </c>
      <c r="K299" s="37" t="str">
        <f>Riferimenti!O293</f>
        <v/>
      </c>
      <c r="L299" s="37" t="str">
        <f>Riferimenti!P293</f>
        <v/>
      </c>
      <c r="M299" s="37" t="str">
        <f>Riferimenti!Q293</f>
        <v/>
      </c>
      <c r="N299" s="37" t="str">
        <f>Riferimenti!R293</f>
        <v/>
      </c>
      <c r="O299" s="37" t="str">
        <f>Riferimenti!S293</f>
        <v/>
      </c>
      <c r="P299" s="37" t="str">
        <f>Riferimenti!T293</f>
        <v/>
      </c>
      <c r="Q299" s="37" t="str">
        <f>Riferimenti!U293</f>
        <v/>
      </c>
      <c r="U299" s="2" t="b">
        <f t="shared" si="4"/>
        <v>1</v>
      </c>
    </row>
    <row r="300" spans="2:21" ht="37.5" hidden="1" customHeight="1" x14ac:dyDescent="0.2">
      <c r="B300" s="31" t="s">
        <v>894</v>
      </c>
      <c r="C300" s="32" t="str">
        <f ca="1">Riferimenti!G294</f>
        <v/>
      </c>
      <c r="D300" s="32" t="str">
        <f>Riferimenti!H294</f>
        <v/>
      </c>
      <c r="E300" s="33" t="e">
        <f>VLOOKUP(Riferimenti!I294,Riferimenti!$A$2:$B$6,2,0)</f>
        <v>#N/A</v>
      </c>
      <c r="F300" s="32" t="str">
        <f>Riferimenti!J294</f>
        <v/>
      </c>
      <c r="G300" s="33" t="e">
        <f ca="1">VLOOKUP(Riferimenti!K294,Riferimenti!$A$20:$B$23,2,0)</f>
        <v>#N/A</v>
      </c>
      <c r="H300" s="37" t="str">
        <f>Riferimenti!L294</f>
        <v/>
      </c>
      <c r="I300" s="37" t="str">
        <f>Riferimenti!M294</f>
        <v/>
      </c>
      <c r="J300" s="37" t="str">
        <f>Riferimenti!N294</f>
        <v/>
      </c>
      <c r="K300" s="37" t="str">
        <f>Riferimenti!O294</f>
        <v/>
      </c>
      <c r="L300" s="37" t="str">
        <f>Riferimenti!P294</f>
        <v/>
      </c>
      <c r="M300" s="37" t="str">
        <f>Riferimenti!Q294</f>
        <v/>
      </c>
      <c r="N300" s="37" t="str">
        <f>Riferimenti!R294</f>
        <v/>
      </c>
      <c r="O300" s="37" t="str">
        <f>Riferimenti!S294</f>
        <v/>
      </c>
      <c r="P300" s="37" t="str">
        <f>Riferimenti!T294</f>
        <v/>
      </c>
      <c r="Q300" s="37" t="str">
        <f>Riferimenti!U294</f>
        <v/>
      </c>
      <c r="U300" s="2" t="b">
        <f t="shared" si="4"/>
        <v>1</v>
      </c>
    </row>
    <row r="301" spans="2:21" ht="37.5" hidden="1" customHeight="1" x14ac:dyDescent="0.2">
      <c r="B301" s="31" t="s">
        <v>895</v>
      </c>
      <c r="C301" s="32" t="str">
        <f ca="1">Riferimenti!G295</f>
        <v/>
      </c>
      <c r="D301" s="32" t="str">
        <f>Riferimenti!H295</f>
        <v/>
      </c>
      <c r="E301" s="33" t="e">
        <f>VLOOKUP(Riferimenti!I295,Riferimenti!$A$2:$B$6,2,0)</f>
        <v>#N/A</v>
      </c>
      <c r="F301" s="32" t="str">
        <f>Riferimenti!J295</f>
        <v/>
      </c>
      <c r="G301" s="33" t="e">
        <f ca="1">VLOOKUP(Riferimenti!K295,Riferimenti!$A$20:$B$23,2,0)</f>
        <v>#N/A</v>
      </c>
      <c r="H301" s="37" t="str">
        <f>Riferimenti!L295</f>
        <v/>
      </c>
      <c r="I301" s="37" t="str">
        <f>Riferimenti!M295</f>
        <v/>
      </c>
      <c r="J301" s="37" t="str">
        <f>Riferimenti!N295</f>
        <v/>
      </c>
      <c r="K301" s="37" t="str">
        <f>Riferimenti!O295</f>
        <v/>
      </c>
      <c r="L301" s="37" t="str">
        <f>Riferimenti!P295</f>
        <v/>
      </c>
      <c r="M301" s="37" t="str">
        <f>Riferimenti!Q295</f>
        <v/>
      </c>
      <c r="N301" s="37" t="str">
        <f>Riferimenti!R295</f>
        <v/>
      </c>
      <c r="O301" s="37" t="str">
        <f>Riferimenti!S295</f>
        <v/>
      </c>
      <c r="P301" s="37" t="str">
        <f>Riferimenti!T295</f>
        <v/>
      </c>
      <c r="Q301" s="37" t="str">
        <f>Riferimenti!U295</f>
        <v/>
      </c>
      <c r="U301" s="2" t="b">
        <f t="shared" si="4"/>
        <v>1</v>
      </c>
    </row>
    <row r="302" spans="2:21" ht="37.5" hidden="1" customHeight="1" x14ac:dyDescent="0.2">
      <c r="B302" s="31" t="s">
        <v>896</v>
      </c>
      <c r="C302" s="32" t="str">
        <f ca="1">Riferimenti!G296</f>
        <v/>
      </c>
      <c r="D302" s="32" t="str">
        <f>Riferimenti!H296</f>
        <v/>
      </c>
      <c r="E302" s="33" t="e">
        <f>VLOOKUP(Riferimenti!I296,Riferimenti!$A$2:$B$6,2,0)</f>
        <v>#N/A</v>
      </c>
      <c r="F302" s="32" t="str">
        <f>Riferimenti!J296</f>
        <v/>
      </c>
      <c r="G302" s="33" t="e">
        <f ca="1">VLOOKUP(Riferimenti!K296,Riferimenti!$A$20:$B$23,2,0)</f>
        <v>#N/A</v>
      </c>
      <c r="H302" s="37" t="str">
        <f>Riferimenti!L296</f>
        <v/>
      </c>
      <c r="I302" s="37" t="str">
        <f>Riferimenti!M296</f>
        <v/>
      </c>
      <c r="J302" s="37" t="str">
        <f>Riferimenti!N296</f>
        <v/>
      </c>
      <c r="K302" s="37" t="str">
        <f>Riferimenti!O296</f>
        <v/>
      </c>
      <c r="L302" s="37" t="str">
        <f>Riferimenti!P296</f>
        <v/>
      </c>
      <c r="M302" s="37" t="str">
        <f>Riferimenti!Q296</f>
        <v/>
      </c>
      <c r="N302" s="37" t="str">
        <f>Riferimenti!R296</f>
        <v/>
      </c>
      <c r="O302" s="37" t="str">
        <f>Riferimenti!S296</f>
        <v/>
      </c>
      <c r="P302" s="37" t="str">
        <f>Riferimenti!T296</f>
        <v/>
      </c>
      <c r="Q302" s="37" t="str">
        <f>Riferimenti!U296</f>
        <v/>
      </c>
      <c r="U302" s="2" t="b">
        <f t="shared" si="4"/>
        <v>1</v>
      </c>
    </row>
    <row r="303" spans="2:21" ht="37.5" hidden="1" customHeight="1" x14ac:dyDescent="0.2">
      <c r="B303" s="31" t="s">
        <v>897</v>
      </c>
      <c r="C303" s="32" t="str">
        <f ca="1">Riferimenti!G297</f>
        <v/>
      </c>
      <c r="D303" s="32" t="str">
        <f>Riferimenti!H297</f>
        <v/>
      </c>
      <c r="E303" s="33" t="e">
        <f>VLOOKUP(Riferimenti!I297,Riferimenti!$A$2:$B$6,2,0)</f>
        <v>#N/A</v>
      </c>
      <c r="F303" s="32" t="str">
        <f>Riferimenti!J297</f>
        <v/>
      </c>
      <c r="G303" s="33" t="e">
        <f ca="1">VLOOKUP(Riferimenti!K297,Riferimenti!$A$20:$B$23,2,0)</f>
        <v>#N/A</v>
      </c>
      <c r="H303" s="37" t="str">
        <f>Riferimenti!L297</f>
        <v/>
      </c>
      <c r="I303" s="37" t="str">
        <f>Riferimenti!M297</f>
        <v/>
      </c>
      <c r="J303" s="37" t="str">
        <f>Riferimenti!N297</f>
        <v/>
      </c>
      <c r="K303" s="37" t="str">
        <f>Riferimenti!O297</f>
        <v/>
      </c>
      <c r="L303" s="37" t="str">
        <f>Riferimenti!P297</f>
        <v/>
      </c>
      <c r="M303" s="37" t="str">
        <f>Riferimenti!Q297</f>
        <v/>
      </c>
      <c r="N303" s="37" t="str">
        <f>Riferimenti!R297</f>
        <v/>
      </c>
      <c r="O303" s="37" t="str">
        <f>Riferimenti!S297</f>
        <v/>
      </c>
      <c r="P303" s="37" t="str">
        <f>Riferimenti!T297</f>
        <v/>
      </c>
      <c r="Q303" s="37" t="str">
        <f>Riferimenti!U297</f>
        <v/>
      </c>
      <c r="U303" s="2" t="b">
        <f t="shared" si="4"/>
        <v>1</v>
      </c>
    </row>
    <row r="304" spans="2:21" ht="37.5" hidden="1" customHeight="1" x14ac:dyDescent="0.2">
      <c r="B304" s="31" t="s">
        <v>898</v>
      </c>
      <c r="C304" s="32" t="str">
        <f ca="1">Riferimenti!G298</f>
        <v/>
      </c>
      <c r="D304" s="32" t="str">
        <f>Riferimenti!H298</f>
        <v/>
      </c>
      <c r="E304" s="33" t="e">
        <f>VLOOKUP(Riferimenti!I298,Riferimenti!$A$2:$B$6,2,0)</f>
        <v>#N/A</v>
      </c>
      <c r="F304" s="32" t="str">
        <f>Riferimenti!J298</f>
        <v/>
      </c>
      <c r="G304" s="33" t="e">
        <f ca="1">VLOOKUP(Riferimenti!K298,Riferimenti!$A$20:$B$23,2,0)</f>
        <v>#N/A</v>
      </c>
      <c r="H304" s="37" t="str">
        <f>Riferimenti!L298</f>
        <v/>
      </c>
      <c r="I304" s="37" t="str">
        <f>Riferimenti!M298</f>
        <v/>
      </c>
      <c r="J304" s="37" t="str">
        <f>Riferimenti!N298</f>
        <v/>
      </c>
      <c r="K304" s="37" t="str">
        <f>Riferimenti!O298</f>
        <v/>
      </c>
      <c r="L304" s="37" t="str">
        <f>Riferimenti!P298</f>
        <v/>
      </c>
      <c r="M304" s="37" t="str">
        <f>Riferimenti!Q298</f>
        <v/>
      </c>
      <c r="N304" s="37" t="str">
        <f>Riferimenti!R298</f>
        <v/>
      </c>
      <c r="O304" s="37" t="str">
        <f>Riferimenti!S298</f>
        <v/>
      </c>
      <c r="P304" s="37" t="str">
        <f>Riferimenti!T298</f>
        <v/>
      </c>
      <c r="Q304" s="37" t="str">
        <f>Riferimenti!U298</f>
        <v/>
      </c>
      <c r="U304" s="2" t="b">
        <f t="shared" si="4"/>
        <v>1</v>
      </c>
    </row>
    <row r="305" spans="2:21" ht="37.5" hidden="1" customHeight="1" x14ac:dyDescent="0.2">
      <c r="B305" s="31" t="s">
        <v>899</v>
      </c>
      <c r="C305" s="32" t="str">
        <f ca="1">Riferimenti!G299</f>
        <v/>
      </c>
      <c r="D305" s="32" t="str">
        <f>Riferimenti!H299</f>
        <v/>
      </c>
      <c r="E305" s="33" t="e">
        <f>VLOOKUP(Riferimenti!I299,Riferimenti!$A$2:$B$6,2,0)</f>
        <v>#N/A</v>
      </c>
      <c r="F305" s="32" t="str">
        <f>Riferimenti!J299</f>
        <v/>
      </c>
      <c r="G305" s="33" t="e">
        <f ca="1">VLOOKUP(Riferimenti!K299,Riferimenti!$A$20:$B$23,2,0)</f>
        <v>#N/A</v>
      </c>
      <c r="H305" s="37" t="str">
        <f>Riferimenti!L299</f>
        <v/>
      </c>
      <c r="I305" s="37" t="str">
        <f>Riferimenti!M299</f>
        <v/>
      </c>
      <c r="J305" s="37" t="str">
        <f>Riferimenti!N299</f>
        <v/>
      </c>
      <c r="K305" s="37" t="str">
        <f>Riferimenti!O299</f>
        <v/>
      </c>
      <c r="L305" s="37" t="str">
        <f>Riferimenti!P299</f>
        <v/>
      </c>
      <c r="M305" s="37" t="str">
        <f>Riferimenti!Q299</f>
        <v/>
      </c>
      <c r="N305" s="37" t="str">
        <f>Riferimenti!R299</f>
        <v/>
      </c>
      <c r="O305" s="37" t="str">
        <f>Riferimenti!S299</f>
        <v/>
      </c>
      <c r="P305" s="37" t="str">
        <f>Riferimenti!T299</f>
        <v/>
      </c>
      <c r="Q305" s="37" t="str">
        <f>Riferimenti!U299</f>
        <v/>
      </c>
      <c r="U305" s="2" t="b">
        <f t="shared" si="4"/>
        <v>1</v>
      </c>
    </row>
    <row r="306" spans="2:21" ht="37.5" hidden="1" customHeight="1" x14ac:dyDescent="0.2">
      <c r="B306" s="31" t="s">
        <v>900</v>
      </c>
      <c r="C306" s="32" t="str">
        <f ca="1">Riferimenti!G300</f>
        <v/>
      </c>
      <c r="D306" s="32" t="str">
        <f>Riferimenti!H300</f>
        <v/>
      </c>
      <c r="E306" s="33" t="e">
        <f>VLOOKUP(Riferimenti!I300,Riferimenti!$A$2:$B$6,2,0)</f>
        <v>#N/A</v>
      </c>
      <c r="F306" s="32" t="str">
        <f>Riferimenti!J300</f>
        <v/>
      </c>
      <c r="G306" s="33" t="e">
        <f ca="1">VLOOKUP(Riferimenti!K300,Riferimenti!$A$20:$B$23,2,0)</f>
        <v>#N/A</v>
      </c>
      <c r="H306" s="37" t="str">
        <f>Riferimenti!L300</f>
        <v/>
      </c>
      <c r="I306" s="37" t="str">
        <f>Riferimenti!M300</f>
        <v/>
      </c>
      <c r="J306" s="37" t="str">
        <f>Riferimenti!N300</f>
        <v/>
      </c>
      <c r="K306" s="37" t="str">
        <f>Riferimenti!O300</f>
        <v/>
      </c>
      <c r="L306" s="37" t="str">
        <f>Riferimenti!P300</f>
        <v/>
      </c>
      <c r="M306" s="37" t="str">
        <f>Riferimenti!Q300</f>
        <v/>
      </c>
      <c r="N306" s="37" t="str">
        <f>Riferimenti!R300</f>
        <v/>
      </c>
      <c r="O306" s="37" t="str">
        <f>Riferimenti!S300</f>
        <v/>
      </c>
      <c r="P306" s="37" t="str">
        <f>Riferimenti!T300</f>
        <v/>
      </c>
      <c r="Q306" s="37" t="str">
        <f>Riferimenti!U300</f>
        <v/>
      </c>
      <c r="U306" s="2" t="b">
        <f t="shared" si="4"/>
        <v>1</v>
      </c>
    </row>
    <row r="307" spans="2:21" ht="37.5" hidden="1" customHeight="1" x14ac:dyDescent="0.2">
      <c r="B307" s="31" t="s">
        <v>901</v>
      </c>
      <c r="C307" s="32" t="str">
        <f ca="1">Riferimenti!G301</f>
        <v/>
      </c>
      <c r="D307" s="32" t="str">
        <f>Riferimenti!H301</f>
        <v/>
      </c>
      <c r="E307" s="33" t="e">
        <f>VLOOKUP(Riferimenti!I301,Riferimenti!$A$2:$B$6,2,0)</f>
        <v>#N/A</v>
      </c>
      <c r="F307" s="32" t="str">
        <f>Riferimenti!J301</f>
        <v/>
      </c>
      <c r="G307" s="33" t="e">
        <f ca="1">VLOOKUP(Riferimenti!K301,Riferimenti!$A$20:$B$23,2,0)</f>
        <v>#N/A</v>
      </c>
      <c r="H307" s="37" t="str">
        <f>Riferimenti!L301</f>
        <v/>
      </c>
      <c r="I307" s="37" t="str">
        <f>Riferimenti!M301</f>
        <v/>
      </c>
      <c r="J307" s="37" t="str">
        <f>Riferimenti!N301</f>
        <v/>
      </c>
      <c r="K307" s="37" t="str">
        <f>Riferimenti!O301</f>
        <v/>
      </c>
      <c r="L307" s="37" t="str">
        <f>Riferimenti!P301</f>
        <v/>
      </c>
      <c r="M307" s="37" t="str">
        <f>Riferimenti!Q301</f>
        <v/>
      </c>
      <c r="N307" s="37" t="str">
        <f>Riferimenti!R301</f>
        <v/>
      </c>
      <c r="O307" s="37" t="str">
        <f>Riferimenti!S301</f>
        <v/>
      </c>
      <c r="P307" s="37" t="str">
        <f>Riferimenti!T301</f>
        <v/>
      </c>
      <c r="Q307" s="37" t="str">
        <f>Riferimenti!U301</f>
        <v/>
      </c>
      <c r="U307" s="2" t="b">
        <f t="shared" si="4"/>
        <v>1</v>
      </c>
    </row>
    <row r="308" spans="2:21" ht="37.5" hidden="1" customHeight="1" x14ac:dyDescent="0.2">
      <c r="B308" s="31" t="s">
        <v>902</v>
      </c>
      <c r="C308" s="32" t="str">
        <f ca="1">Riferimenti!G302</f>
        <v/>
      </c>
      <c r="D308" s="32" t="str">
        <f>Riferimenti!H302</f>
        <v/>
      </c>
      <c r="E308" s="33" t="e">
        <f>VLOOKUP(Riferimenti!I302,Riferimenti!$A$2:$B$6,2,0)</f>
        <v>#N/A</v>
      </c>
      <c r="F308" s="32" t="str">
        <f>Riferimenti!J302</f>
        <v/>
      </c>
      <c r="G308" s="33" t="e">
        <f ca="1">VLOOKUP(Riferimenti!K302,Riferimenti!$A$20:$B$23,2,0)</f>
        <v>#N/A</v>
      </c>
      <c r="H308" s="37" t="str">
        <f>Riferimenti!L302</f>
        <v/>
      </c>
      <c r="I308" s="37" t="str">
        <f>Riferimenti!M302</f>
        <v/>
      </c>
      <c r="J308" s="37" t="str">
        <f>Riferimenti!N302</f>
        <v/>
      </c>
      <c r="K308" s="37" t="str">
        <f>Riferimenti!O302</f>
        <v/>
      </c>
      <c r="L308" s="37" t="str">
        <f>Riferimenti!P302</f>
        <v/>
      </c>
      <c r="M308" s="37" t="str">
        <f>Riferimenti!Q302</f>
        <v/>
      </c>
      <c r="N308" s="37" t="str">
        <f>Riferimenti!R302</f>
        <v/>
      </c>
      <c r="O308" s="37" t="str">
        <f>Riferimenti!S302</f>
        <v/>
      </c>
      <c r="P308" s="37" t="str">
        <f>Riferimenti!T302</f>
        <v/>
      </c>
      <c r="Q308" s="37" t="str">
        <f>Riferimenti!U302</f>
        <v/>
      </c>
      <c r="U308" s="2" t="b">
        <f t="shared" si="4"/>
        <v>1</v>
      </c>
    </row>
    <row r="309" spans="2:21" ht="37.5" hidden="1" customHeight="1" x14ac:dyDescent="0.2">
      <c r="B309" s="31" t="s">
        <v>903</v>
      </c>
      <c r="C309" s="32" t="str">
        <f ca="1">Riferimenti!G303</f>
        <v/>
      </c>
      <c r="D309" s="32" t="str">
        <f>Riferimenti!H303</f>
        <v/>
      </c>
      <c r="E309" s="33" t="e">
        <f>VLOOKUP(Riferimenti!I303,Riferimenti!$A$2:$B$6,2,0)</f>
        <v>#N/A</v>
      </c>
      <c r="F309" s="32" t="str">
        <f>Riferimenti!J303</f>
        <v/>
      </c>
      <c r="G309" s="33" t="e">
        <f ca="1">VLOOKUP(Riferimenti!K303,Riferimenti!$A$20:$B$23,2,0)</f>
        <v>#N/A</v>
      </c>
      <c r="H309" s="37" t="str">
        <f>Riferimenti!L303</f>
        <v/>
      </c>
      <c r="I309" s="37" t="str">
        <f>Riferimenti!M303</f>
        <v/>
      </c>
      <c r="J309" s="37" t="str">
        <f>Riferimenti!N303</f>
        <v/>
      </c>
      <c r="K309" s="37" t="str">
        <f>Riferimenti!O303</f>
        <v/>
      </c>
      <c r="L309" s="37" t="str">
        <f>Riferimenti!P303</f>
        <v/>
      </c>
      <c r="M309" s="37" t="str">
        <f>Riferimenti!Q303</f>
        <v/>
      </c>
      <c r="N309" s="37" t="str">
        <f>Riferimenti!R303</f>
        <v/>
      </c>
      <c r="O309" s="37" t="str">
        <f>Riferimenti!S303</f>
        <v/>
      </c>
      <c r="P309" s="37" t="str">
        <f>Riferimenti!T303</f>
        <v/>
      </c>
      <c r="Q309" s="37" t="str">
        <f>Riferimenti!U303</f>
        <v/>
      </c>
      <c r="U309" s="2" t="b">
        <f t="shared" si="4"/>
        <v>1</v>
      </c>
    </row>
    <row r="310" spans="2:21" ht="37.5" hidden="1" customHeight="1" x14ac:dyDescent="0.2">
      <c r="B310" s="31" t="s">
        <v>904</v>
      </c>
      <c r="C310" s="32" t="str">
        <f ca="1">Riferimenti!G304</f>
        <v/>
      </c>
      <c r="D310" s="32" t="str">
        <f>Riferimenti!H304</f>
        <v/>
      </c>
      <c r="E310" s="33" t="e">
        <f>VLOOKUP(Riferimenti!I304,Riferimenti!$A$2:$B$6,2,0)</f>
        <v>#N/A</v>
      </c>
      <c r="F310" s="32" t="str">
        <f>Riferimenti!J304</f>
        <v/>
      </c>
      <c r="G310" s="33" t="e">
        <f ca="1">VLOOKUP(Riferimenti!K304,Riferimenti!$A$20:$B$23,2,0)</f>
        <v>#N/A</v>
      </c>
      <c r="H310" s="37" t="str">
        <f>Riferimenti!L304</f>
        <v/>
      </c>
      <c r="I310" s="37" t="str">
        <f>Riferimenti!M304</f>
        <v/>
      </c>
      <c r="J310" s="37" t="str">
        <f>Riferimenti!N304</f>
        <v/>
      </c>
      <c r="K310" s="37" t="str">
        <f>Riferimenti!O304</f>
        <v/>
      </c>
      <c r="L310" s="37" t="str">
        <f>Riferimenti!P304</f>
        <v/>
      </c>
      <c r="M310" s="37" t="str">
        <f>Riferimenti!Q304</f>
        <v/>
      </c>
      <c r="N310" s="37" t="str">
        <f>Riferimenti!R304</f>
        <v/>
      </c>
      <c r="O310" s="37" t="str">
        <f>Riferimenti!S304</f>
        <v/>
      </c>
      <c r="P310" s="37" t="str">
        <f>Riferimenti!T304</f>
        <v/>
      </c>
      <c r="Q310" s="37" t="str">
        <f>Riferimenti!U304</f>
        <v/>
      </c>
      <c r="U310" s="2" t="b">
        <f t="shared" si="4"/>
        <v>1</v>
      </c>
    </row>
    <row r="311" spans="2:21" ht="37.5" hidden="1" customHeight="1" x14ac:dyDescent="0.2">
      <c r="B311" s="31" t="s">
        <v>905</v>
      </c>
      <c r="C311" s="32" t="str">
        <f ca="1">Riferimenti!G305</f>
        <v/>
      </c>
      <c r="D311" s="32" t="str">
        <f>Riferimenti!H305</f>
        <v/>
      </c>
      <c r="E311" s="33" t="e">
        <f>VLOOKUP(Riferimenti!I305,Riferimenti!$A$2:$B$6,2,0)</f>
        <v>#N/A</v>
      </c>
      <c r="F311" s="32" t="str">
        <f>Riferimenti!J305</f>
        <v/>
      </c>
      <c r="G311" s="33" t="e">
        <f ca="1">VLOOKUP(Riferimenti!K305,Riferimenti!$A$20:$B$23,2,0)</f>
        <v>#N/A</v>
      </c>
      <c r="H311" s="37" t="str">
        <f>Riferimenti!L305</f>
        <v/>
      </c>
      <c r="I311" s="37" t="str">
        <f>Riferimenti!M305</f>
        <v/>
      </c>
      <c r="J311" s="37" t="str">
        <f>Riferimenti!N305</f>
        <v/>
      </c>
      <c r="K311" s="37" t="str">
        <f>Riferimenti!O305</f>
        <v/>
      </c>
      <c r="L311" s="37" t="str">
        <f>Riferimenti!P305</f>
        <v/>
      </c>
      <c r="M311" s="37" t="str">
        <f>Riferimenti!Q305</f>
        <v/>
      </c>
      <c r="N311" s="37" t="str">
        <f>Riferimenti!R305</f>
        <v/>
      </c>
      <c r="O311" s="37" t="str">
        <f>Riferimenti!S305</f>
        <v/>
      </c>
      <c r="P311" s="37" t="str">
        <f>Riferimenti!T305</f>
        <v/>
      </c>
      <c r="Q311" s="37" t="str">
        <f>Riferimenti!U305</f>
        <v/>
      </c>
      <c r="U311" s="2" t="b">
        <f t="shared" si="4"/>
        <v>1</v>
      </c>
    </row>
    <row r="312" spans="2:21" ht="37.5" hidden="1" customHeight="1" x14ac:dyDescent="0.2">
      <c r="B312" s="31" t="s">
        <v>906</v>
      </c>
      <c r="C312" s="32" t="str">
        <f ca="1">Riferimenti!G306</f>
        <v/>
      </c>
      <c r="D312" s="32" t="str">
        <f>Riferimenti!H306</f>
        <v/>
      </c>
      <c r="E312" s="33" t="e">
        <f>VLOOKUP(Riferimenti!I306,Riferimenti!$A$2:$B$6,2,0)</f>
        <v>#N/A</v>
      </c>
      <c r="F312" s="32" t="str">
        <f>Riferimenti!J306</f>
        <v/>
      </c>
      <c r="G312" s="33" t="e">
        <f ca="1">VLOOKUP(Riferimenti!K306,Riferimenti!$A$20:$B$23,2,0)</f>
        <v>#N/A</v>
      </c>
      <c r="H312" s="37" t="str">
        <f>Riferimenti!L306</f>
        <v/>
      </c>
      <c r="I312" s="37" t="str">
        <f>Riferimenti!M306</f>
        <v/>
      </c>
      <c r="J312" s="37" t="str">
        <f>Riferimenti!N306</f>
        <v/>
      </c>
      <c r="K312" s="37" t="str">
        <f>Riferimenti!O306</f>
        <v/>
      </c>
      <c r="L312" s="37" t="str">
        <f>Riferimenti!P306</f>
        <v/>
      </c>
      <c r="M312" s="37" t="str">
        <f>Riferimenti!Q306</f>
        <v/>
      </c>
      <c r="N312" s="37" t="str">
        <f>Riferimenti!R306</f>
        <v/>
      </c>
      <c r="O312" s="37" t="str">
        <f>Riferimenti!S306</f>
        <v/>
      </c>
      <c r="P312" s="37" t="str">
        <f>Riferimenti!T306</f>
        <v/>
      </c>
      <c r="Q312" s="37" t="str">
        <f>Riferimenti!U306</f>
        <v/>
      </c>
      <c r="U312" s="2" t="b">
        <f t="shared" si="4"/>
        <v>1</v>
      </c>
    </row>
    <row r="313" spans="2:21" ht="37.5" hidden="1" customHeight="1" x14ac:dyDescent="0.2">
      <c r="B313" s="31" t="s">
        <v>907</v>
      </c>
      <c r="C313" s="32" t="str">
        <f ca="1">Riferimenti!G307</f>
        <v/>
      </c>
      <c r="D313" s="32" t="str">
        <f>Riferimenti!H307</f>
        <v/>
      </c>
      <c r="E313" s="33" t="e">
        <f>VLOOKUP(Riferimenti!I307,Riferimenti!$A$2:$B$6,2,0)</f>
        <v>#N/A</v>
      </c>
      <c r="F313" s="32" t="str">
        <f>Riferimenti!J307</f>
        <v/>
      </c>
      <c r="G313" s="33" t="e">
        <f ca="1">VLOOKUP(Riferimenti!K307,Riferimenti!$A$20:$B$23,2,0)</f>
        <v>#N/A</v>
      </c>
      <c r="H313" s="37" t="str">
        <f>Riferimenti!L307</f>
        <v/>
      </c>
      <c r="I313" s="37" t="str">
        <f>Riferimenti!M307</f>
        <v/>
      </c>
      <c r="J313" s="37" t="str">
        <f>Riferimenti!N307</f>
        <v/>
      </c>
      <c r="K313" s="37" t="str">
        <f>Riferimenti!O307</f>
        <v/>
      </c>
      <c r="L313" s="37" t="str">
        <f>Riferimenti!P307</f>
        <v/>
      </c>
      <c r="M313" s="37" t="str">
        <f>Riferimenti!Q307</f>
        <v/>
      </c>
      <c r="N313" s="37" t="str">
        <f>Riferimenti!R307</f>
        <v/>
      </c>
      <c r="O313" s="37" t="str">
        <f>Riferimenti!S307</f>
        <v/>
      </c>
      <c r="P313" s="37" t="str">
        <f>Riferimenti!T307</f>
        <v/>
      </c>
      <c r="Q313" s="37" t="str">
        <f>Riferimenti!U307</f>
        <v/>
      </c>
      <c r="U313" s="2" t="b">
        <f t="shared" si="4"/>
        <v>1</v>
      </c>
    </row>
    <row r="314" spans="2:21" ht="37.5" hidden="1" customHeight="1" x14ac:dyDescent="0.2">
      <c r="B314" s="31" t="s">
        <v>908</v>
      </c>
      <c r="C314" s="32" t="str">
        <f ca="1">Riferimenti!G308</f>
        <v/>
      </c>
      <c r="D314" s="32" t="str">
        <f>Riferimenti!H308</f>
        <v/>
      </c>
      <c r="E314" s="33" t="e">
        <f>VLOOKUP(Riferimenti!I308,Riferimenti!$A$2:$B$6,2,0)</f>
        <v>#N/A</v>
      </c>
      <c r="F314" s="32" t="str">
        <f>Riferimenti!J308</f>
        <v/>
      </c>
      <c r="G314" s="33" t="e">
        <f ca="1">VLOOKUP(Riferimenti!K308,Riferimenti!$A$20:$B$23,2,0)</f>
        <v>#N/A</v>
      </c>
      <c r="H314" s="37" t="str">
        <f>Riferimenti!L308</f>
        <v/>
      </c>
      <c r="I314" s="37" t="str">
        <f>Riferimenti!M308</f>
        <v/>
      </c>
      <c r="J314" s="37" t="str">
        <f>Riferimenti!N308</f>
        <v/>
      </c>
      <c r="K314" s="37" t="str">
        <f>Riferimenti!O308</f>
        <v/>
      </c>
      <c r="L314" s="37" t="str">
        <f>Riferimenti!P308</f>
        <v/>
      </c>
      <c r="M314" s="37" t="str">
        <f>Riferimenti!Q308</f>
        <v/>
      </c>
      <c r="N314" s="37" t="str">
        <f>Riferimenti!R308</f>
        <v/>
      </c>
      <c r="O314" s="37" t="str">
        <f>Riferimenti!S308</f>
        <v/>
      </c>
      <c r="P314" s="37" t="str">
        <f>Riferimenti!T308</f>
        <v/>
      </c>
      <c r="Q314" s="37" t="str">
        <f>Riferimenti!U308</f>
        <v/>
      </c>
      <c r="U314" s="2" t="b">
        <f t="shared" si="4"/>
        <v>1</v>
      </c>
    </row>
    <row r="315" spans="2:21" ht="37.5" hidden="1" customHeight="1" x14ac:dyDescent="0.2">
      <c r="B315" s="31" t="s">
        <v>909</v>
      </c>
      <c r="C315" s="32" t="str">
        <f ca="1">Riferimenti!G309</f>
        <v/>
      </c>
      <c r="D315" s="32" t="str">
        <f>Riferimenti!H309</f>
        <v/>
      </c>
      <c r="E315" s="33" t="e">
        <f>VLOOKUP(Riferimenti!I309,Riferimenti!$A$2:$B$6,2,0)</f>
        <v>#N/A</v>
      </c>
      <c r="F315" s="32" t="str">
        <f>Riferimenti!J309</f>
        <v/>
      </c>
      <c r="G315" s="33" t="e">
        <f ca="1">VLOOKUP(Riferimenti!K309,Riferimenti!$A$20:$B$23,2,0)</f>
        <v>#N/A</v>
      </c>
      <c r="H315" s="37" t="str">
        <f>Riferimenti!L309</f>
        <v/>
      </c>
      <c r="I315" s="37" t="str">
        <f>Riferimenti!M309</f>
        <v/>
      </c>
      <c r="J315" s="37" t="str">
        <f>Riferimenti!N309</f>
        <v/>
      </c>
      <c r="K315" s="37" t="str">
        <f>Riferimenti!O309</f>
        <v/>
      </c>
      <c r="L315" s="37" t="str">
        <f>Riferimenti!P309</f>
        <v/>
      </c>
      <c r="M315" s="37" t="str">
        <f>Riferimenti!Q309</f>
        <v/>
      </c>
      <c r="N315" s="37" t="str">
        <f>Riferimenti!R309</f>
        <v/>
      </c>
      <c r="O315" s="37" t="str">
        <f>Riferimenti!S309</f>
        <v/>
      </c>
      <c r="P315" s="37" t="str">
        <f>Riferimenti!T309</f>
        <v/>
      </c>
      <c r="Q315" s="37" t="str">
        <f>Riferimenti!U309</f>
        <v/>
      </c>
      <c r="U315" s="2" t="b">
        <f t="shared" si="4"/>
        <v>1</v>
      </c>
    </row>
    <row r="316" spans="2:21" ht="37.5" hidden="1" customHeight="1" x14ac:dyDescent="0.2">
      <c r="B316" s="31" t="s">
        <v>910</v>
      </c>
      <c r="C316" s="32" t="str">
        <f ca="1">Riferimenti!G310</f>
        <v/>
      </c>
      <c r="D316" s="32" t="str">
        <f>Riferimenti!H310</f>
        <v/>
      </c>
      <c r="E316" s="33" t="e">
        <f>VLOOKUP(Riferimenti!I310,Riferimenti!$A$2:$B$6,2,0)</f>
        <v>#N/A</v>
      </c>
      <c r="F316" s="32" t="str">
        <f>Riferimenti!J310</f>
        <v/>
      </c>
      <c r="G316" s="33" t="e">
        <f ca="1">VLOOKUP(Riferimenti!K310,Riferimenti!$A$20:$B$23,2,0)</f>
        <v>#N/A</v>
      </c>
      <c r="H316" s="37" t="str">
        <f>Riferimenti!L310</f>
        <v/>
      </c>
      <c r="I316" s="37" t="str">
        <f>Riferimenti!M310</f>
        <v/>
      </c>
      <c r="J316" s="37" t="str">
        <f>Riferimenti!N310</f>
        <v/>
      </c>
      <c r="K316" s="37" t="str">
        <f>Riferimenti!O310</f>
        <v/>
      </c>
      <c r="L316" s="37" t="str">
        <f>Riferimenti!P310</f>
        <v/>
      </c>
      <c r="M316" s="37" t="str">
        <f>Riferimenti!Q310</f>
        <v/>
      </c>
      <c r="N316" s="37" t="str">
        <f>Riferimenti!R310</f>
        <v/>
      </c>
      <c r="O316" s="37" t="str">
        <f>Riferimenti!S310</f>
        <v/>
      </c>
      <c r="P316" s="37" t="str">
        <f>Riferimenti!T310</f>
        <v/>
      </c>
      <c r="Q316" s="37" t="str">
        <f>Riferimenti!U310</f>
        <v/>
      </c>
      <c r="U316" s="2" t="b">
        <f t="shared" si="4"/>
        <v>1</v>
      </c>
    </row>
    <row r="317" spans="2:21" ht="37.5" hidden="1" customHeight="1" x14ac:dyDescent="0.2">
      <c r="B317" s="31" t="s">
        <v>911</v>
      </c>
      <c r="C317" s="32" t="str">
        <f ca="1">Riferimenti!G311</f>
        <v/>
      </c>
      <c r="D317" s="32" t="str">
        <f>Riferimenti!H311</f>
        <v/>
      </c>
      <c r="E317" s="33" t="e">
        <f>VLOOKUP(Riferimenti!I311,Riferimenti!$A$2:$B$6,2,0)</f>
        <v>#N/A</v>
      </c>
      <c r="F317" s="32" t="str">
        <f>Riferimenti!J311</f>
        <v/>
      </c>
      <c r="G317" s="33" t="e">
        <f ca="1">VLOOKUP(Riferimenti!K311,Riferimenti!$A$20:$B$23,2,0)</f>
        <v>#N/A</v>
      </c>
      <c r="H317" s="37" t="str">
        <f>Riferimenti!L311</f>
        <v/>
      </c>
      <c r="I317" s="37" t="str">
        <f>Riferimenti!M311</f>
        <v/>
      </c>
      <c r="J317" s="37" t="str">
        <f>Riferimenti!N311</f>
        <v/>
      </c>
      <c r="K317" s="37" t="str">
        <f>Riferimenti!O311</f>
        <v/>
      </c>
      <c r="L317" s="37" t="str">
        <f>Riferimenti!P311</f>
        <v/>
      </c>
      <c r="M317" s="37" t="str">
        <f>Riferimenti!Q311</f>
        <v/>
      </c>
      <c r="N317" s="37" t="str">
        <f>Riferimenti!R311</f>
        <v/>
      </c>
      <c r="O317" s="37" t="str">
        <f>Riferimenti!S311</f>
        <v/>
      </c>
      <c r="P317" s="37" t="str">
        <f>Riferimenti!T311</f>
        <v/>
      </c>
      <c r="Q317" s="37" t="str">
        <f>Riferimenti!U311</f>
        <v/>
      </c>
      <c r="U317" s="2" t="b">
        <f t="shared" si="4"/>
        <v>1</v>
      </c>
    </row>
    <row r="318" spans="2:21" ht="37.5" hidden="1" customHeight="1" x14ac:dyDescent="0.2">
      <c r="B318" s="31" t="s">
        <v>912</v>
      </c>
      <c r="C318" s="32" t="str">
        <f ca="1">Riferimenti!G312</f>
        <v/>
      </c>
      <c r="D318" s="32" t="str">
        <f>Riferimenti!H312</f>
        <v/>
      </c>
      <c r="E318" s="33" t="e">
        <f>VLOOKUP(Riferimenti!I312,Riferimenti!$A$2:$B$6,2,0)</f>
        <v>#N/A</v>
      </c>
      <c r="F318" s="32" t="str">
        <f>Riferimenti!J312</f>
        <v/>
      </c>
      <c r="G318" s="33" t="e">
        <f ca="1">VLOOKUP(Riferimenti!K312,Riferimenti!$A$20:$B$23,2,0)</f>
        <v>#N/A</v>
      </c>
      <c r="H318" s="37" t="str">
        <f>Riferimenti!L312</f>
        <v/>
      </c>
      <c r="I318" s="37" t="str">
        <f>Riferimenti!M312</f>
        <v/>
      </c>
      <c r="J318" s="37" t="str">
        <f>Riferimenti!N312</f>
        <v/>
      </c>
      <c r="K318" s="37" t="str">
        <f>Riferimenti!O312</f>
        <v/>
      </c>
      <c r="L318" s="37" t="str">
        <f>Riferimenti!P312</f>
        <v/>
      </c>
      <c r="M318" s="37" t="str">
        <f>Riferimenti!Q312</f>
        <v/>
      </c>
      <c r="N318" s="37" t="str">
        <f>Riferimenti!R312</f>
        <v/>
      </c>
      <c r="O318" s="37" t="str">
        <f>Riferimenti!S312</f>
        <v/>
      </c>
      <c r="P318" s="37" t="str">
        <f>Riferimenti!T312</f>
        <v/>
      </c>
      <c r="Q318" s="37" t="str">
        <f>Riferimenti!U312</f>
        <v/>
      </c>
      <c r="U318" s="2" t="b">
        <f t="shared" si="4"/>
        <v>1</v>
      </c>
    </row>
    <row r="319" spans="2:21" ht="37.5" hidden="1" customHeight="1" x14ac:dyDescent="0.2">
      <c r="B319" s="31" t="s">
        <v>913</v>
      </c>
      <c r="C319" s="32" t="str">
        <f ca="1">Riferimenti!G313</f>
        <v/>
      </c>
      <c r="D319" s="32" t="str">
        <f>Riferimenti!H313</f>
        <v/>
      </c>
      <c r="E319" s="33" t="e">
        <f>VLOOKUP(Riferimenti!I313,Riferimenti!$A$2:$B$6,2,0)</f>
        <v>#N/A</v>
      </c>
      <c r="F319" s="32" t="str">
        <f>Riferimenti!J313</f>
        <v/>
      </c>
      <c r="G319" s="33" t="e">
        <f ca="1">VLOOKUP(Riferimenti!K313,Riferimenti!$A$20:$B$23,2,0)</f>
        <v>#N/A</v>
      </c>
      <c r="H319" s="37" t="str">
        <f>Riferimenti!L313</f>
        <v/>
      </c>
      <c r="I319" s="37" t="str">
        <f>Riferimenti!M313</f>
        <v/>
      </c>
      <c r="J319" s="37" t="str">
        <f>Riferimenti!N313</f>
        <v/>
      </c>
      <c r="K319" s="37" t="str">
        <f>Riferimenti!O313</f>
        <v/>
      </c>
      <c r="L319" s="37" t="str">
        <f>Riferimenti!P313</f>
        <v/>
      </c>
      <c r="M319" s="37" t="str">
        <f>Riferimenti!Q313</f>
        <v/>
      </c>
      <c r="N319" s="37" t="str">
        <f>Riferimenti!R313</f>
        <v/>
      </c>
      <c r="O319" s="37" t="str">
        <f>Riferimenti!S313</f>
        <v/>
      </c>
      <c r="P319" s="37" t="str">
        <f>Riferimenti!T313</f>
        <v/>
      </c>
      <c r="Q319" s="37" t="str">
        <f>Riferimenti!U313</f>
        <v/>
      </c>
      <c r="U319" s="2" t="b">
        <f t="shared" si="4"/>
        <v>1</v>
      </c>
    </row>
    <row r="320" spans="2:21" ht="37.5" hidden="1" customHeight="1" x14ac:dyDescent="0.2">
      <c r="B320" s="31" t="s">
        <v>914</v>
      </c>
      <c r="C320" s="32" t="str">
        <f ca="1">Riferimenti!G314</f>
        <v/>
      </c>
      <c r="D320" s="32" t="str">
        <f>Riferimenti!H314</f>
        <v/>
      </c>
      <c r="E320" s="33" t="e">
        <f>VLOOKUP(Riferimenti!I314,Riferimenti!$A$2:$B$6,2,0)</f>
        <v>#N/A</v>
      </c>
      <c r="F320" s="32" t="str">
        <f>Riferimenti!J314</f>
        <v/>
      </c>
      <c r="G320" s="33" t="e">
        <f ca="1">VLOOKUP(Riferimenti!K314,Riferimenti!$A$20:$B$23,2,0)</f>
        <v>#N/A</v>
      </c>
      <c r="H320" s="37" t="str">
        <f>Riferimenti!L314</f>
        <v/>
      </c>
      <c r="I320" s="37" t="str">
        <f>Riferimenti!M314</f>
        <v/>
      </c>
      <c r="J320" s="37" t="str">
        <f>Riferimenti!N314</f>
        <v/>
      </c>
      <c r="K320" s="37" t="str">
        <f>Riferimenti!O314</f>
        <v/>
      </c>
      <c r="L320" s="37" t="str">
        <f>Riferimenti!P314</f>
        <v/>
      </c>
      <c r="M320" s="37" t="str">
        <f>Riferimenti!Q314</f>
        <v/>
      </c>
      <c r="N320" s="37" t="str">
        <f>Riferimenti!R314</f>
        <v/>
      </c>
      <c r="O320" s="37" t="str">
        <f>Riferimenti!S314</f>
        <v/>
      </c>
      <c r="P320" s="37" t="str">
        <f>Riferimenti!T314</f>
        <v/>
      </c>
      <c r="Q320" s="37" t="str">
        <f>Riferimenti!U314</f>
        <v/>
      </c>
      <c r="U320" s="2" t="b">
        <f t="shared" si="4"/>
        <v>1</v>
      </c>
    </row>
    <row r="321" spans="2:21" ht="37.5" hidden="1" customHeight="1" x14ac:dyDescent="0.2">
      <c r="B321" s="31" t="s">
        <v>915</v>
      </c>
      <c r="C321" s="32" t="str">
        <f ca="1">Riferimenti!G315</f>
        <v/>
      </c>
      <c r="D321" s="32" t="str">
        <f>Riferimenti!H315</f>
        <v/>
      </c>
      <c r="E321" s="33" t="e">
        <f>VLOOKUP(Riferimenti!I315,Riferimenti!$A$2:$B$6,2,0)</f>
        <v>#N/A</v>
      </c>
      <c r="F321" s="32" t="str">
        <f>Riferimenti!J315</f>
        <v/>
      </c>
      <c r="G321" s="33" t="e">
        <f ca="1">VLOOKUP(Riferimenti!K315,Riferimenti!$A$20:$B$23,2,0)</f>
        <v>#N/A</v>
      </c>
      <c r="H321" s="37" t="str">
        <f>Riferimenti!L315</f>
        <v/>
      </c>
      <c r="I321" s="37" t="str">
        <f>Riferimenti!M315</f>
        <v/>
      </c>
      <c r="J321" s="37" t="str">
        <f>Riferimenti!N315</f>
        <v/>
      </c>
      <c r="K321" s="37" t="str">
        <f>Riferimenti!O315</f>
        <v/>
      </c>
      <c r="L321" s="37" t="str">
        <f>Riferimenti!P315</f>
        <v/>
      </c>
      <c r="M321" s="37" t="str">
        <f>Riferimenti!Q315</f>
        <v/>
      </c>
      <c r="N321" s="37" t="str">
        <f>Riferimenti!R315</f>
        <v/>
      </c>
      <c r="O321" s="37" t="str">
        <f>Riferimenti!S315</f>
        <v/>
      </c>
      <c r="P321" s="37" t="str">
        <f>Riferimenti!T315</f>
        <v/>
      </c>
      <c r="Q321" s="37" t="str">
        <f>Riferimenti!U315</f>
        <v/>
      </c>
      <c r="U321" s="2" t="b">
        <f t="shared" si="4"/>
        <v>1</v>
      </c>
    </row>
    <row r="322" spans="2:21" ht="37.5" hidden="1" customHeight="1" x14ac:dyDescent="0.2">
      <c r="B322" s="31" t="s">
        <v>916</v>
      </c>
      <c r="C322" s="32" t="str">
        <f ca="1">Riferimenti!G316</f>
        <v/>
      </c>
      <c r="D322" s="32" t="str">
        <f>Riferimenti!H316</f>
        <v/>
      </c>
      <c r="E322" s="33" t="e">
        <f>VLOOKUP(Riferimenti!I316,Riferimenti!$A$2:$B$6,2,0)</f>
        <v>#N/A</v>
      </c>
      <c r="F322" s="32" t="str">
        <f>Riferimenti!J316</f>
        <v/>
      </c>
      <c r="G322" s="33" t="e">
        <f ca="1">VLOOKUP(Riferimenti!K316,Riferimenti!$A$20:$B$23,2,0)</f>
        <v>#N/A</v>
      </c>
      <c r="H322" s="37" t="str">
        <f>Riferimenti!L316</f>
        <v/>
      </c>
      <c r="I322" s="37" t="str">
        <f>Riferimenti!M316</f>
        <v/>
      </c>
      <c r="J322" s="37" t="str">
        <f>Riferimenti!N316</f>
        <v/>
      </c>
      <c r="K322" s="37" t="str">
        <f>Riferimenti!O316</f>
        <v/>
      </c>
      <c r="L322" s="37" t="str">
        <f>Riferimenti!P316</f>
        <v/>
      </c>
      <c r="M322" s="37" t="str">
        <f>Riferimenti!Q316</f>
        <v/>
      </c>
      <c r="N322" s="37" t="str">
        <f>Riferimenti!R316</f>
        <v/>
      </c>
      <c r="O322" s="37" t="str">
        <f>Riferimenti!S316</f>
        <v/>
      </c>
      <c r="P322" s="37" t="str">
        <f>Riferimenti!T316</f>
        <v/>
      </c>
      <c r="Q322" s="37" t="str">
        <f>Riferimenti!U316</f>
        <v/>
      </c>
      <c r="U322" s="2" t="b">
        <f t="shared" si="4"/>
        <v>1</v>
      </c>
    </row>
    <row r="323" spans="2:21" ht="37.5" hidden="1" customHeight="1" x14ac:dyDescent="0.2">
      <c r="B323" s="31" t="s">
        <v>917</v>
      </c>
      <c r="C323" s="32" t="str">
        <f ca="1">Riferimenti!G317</f>
        <v/>
      </c>
      <c r="D323" s="32" t="str">
        <f>Riferimenti!H317</f>
        <v/>
      </c>
      <c r="E323" s="33" t="e">
        <f>VLOOKUP(Riferimenti!I317,Riferimenti!$A$2:$B$6,2,0)</f>
        <v>#N/A</v>
      </c>
      <c r="F323" s="32" t="str">
        <f>Riferimenti!J317</f>
        <v/>
      </c>
      <c r="G323" s="33" t="e">
        <f ca="1">VLOOKUP(Riferimenti!K317,Riferimenti!$A$20:$B$23,2,0)</f>
        <v>#N/A</v>
      </c>
      <c r="H323" s="37" t="str">
        <f>Riferimenti!L317</f>
        <v/>
      </c>
      <c r="I323" s="37" t="str">
        <f>Riferimenti!M317</f>
        <v/>
      </c>
      <c r="J323" s="37" t="str">
        <f>Riferimenti!N317</f>
        <v/>
      </c>
      <c r="K323" s="37" t="str">
        <f>Riferimenti!O317</f>
        <v/>
      </c>
      <c r="L323" s="37" t="str">
        <f>Riferimenti!P317</f>
        <v/>
      </c>
      <c r="M323" s="37" t="str">
        <f>Riferimenti!Q317</f>
        <v/>
      </c>
      <c r="N323" s="37" t="str">
        <f>Riferimenti!R317</f>
        <v/>
      </c>
      <c r="O323" s="37" t="str">
        <f>Riferimenti!S317</f>
        <v/>
      </c>
      <c r="P323" s="37" t="str">
        <f>Riferimenti!T317</f>
        <v/>
      </c>
      <c r="Q323" s="37" t="str">
        <f>Riferimenti!U317</f>
        <v/>
      </c>
      <c r="U323" s="2" t="b">
        <f t="shared" si="4"/>
        <v>1</v>
      </c>
    </row>
    <row r="324" spans="2:21" ht="37.5" hidden="1" customHeight="1" x14ac:dyDescent="0.2">
      <c r="B324" s="31" t="s">
        <v>918</v>
      </c>
      <c r="C324" s="32" t="str">
        <f ca="1">Riferimenti!G318</f>
        <v/>
      </c>
      <c r="D324" s="32" t="str">
        <f>Riferimenti!H318</f>
        <v/>
      </c>
      <c r="E324" s="33" t="e">
        <f>VLOOKUP(Riferimenti!I318,Riferimenti!$A$2:$B$6,2,0)</f>
        <v>#N/A</v>
      </c>
      <c r="F324" s="32" t="str">
        <f>Riferimenti!J318</f>
        <v/>
      </c>
      <c r="G324" s="33" t="e">
        <f ca="1">VLOOKUP(Riferimenti!K318,Riferimenti!$A$20:$B$23,2,0)</f>
        <v>#N/A</v>
      </c>
      <c r="H324" s="37" t="str">
        <f>Riferimenti!L318</f>
        <v/>
      </c>
      <c r="I324" s="37" t="str">
        <f>Riferimenti!M318</f>
        <v/>
      </c>
      <c r="J324" s="37" t="str">
        <f>Riferimenti!N318</f>
        <v/>
      </c>
      <c r="K324" s="37" t="str">
        <f>Riferimenti!O318</f>
        <v/>
      </c>
      <c r="L324" s="37" t="str">
        <f>Riferimenti!P318</f>
        <v/>
      </c>
      <c r="M324" s="37" t="str">
        <f>Riferimenti!Q318</f>
        <v/>
      </c>
      <c r="N324" s="37" t="str">
        <f>Riferimenti!R318</f>
        <v/>
      </c>
      <c r="O324" s="37" t="str">
        <f>Riferimenti!S318</f>
        <v/>
      </c>
      <c r="P324" s="37" t="str">
        <f>Riferimenti!T318</f>
        <v/>
      </c>
      <c r="Q324" s="37" t="str">
        <f>Riferimenti!U318</f>
        <v/>
      </c>
      <c r="U324" s="2" t="b">
        <f t="shared" si="4"/>
        <v>1</v>
      </c>
    </row>
    <row r="325" spans="2:21" ht="37.5" hidden="1" customHeight="1" x14ac:dyDescent="0.2">
      <c r="B325" s="31" t="s">
        <v>919</v>
      </c>
      <c r="C325" s="32" t="str">
        <f ca="1">Riferimenti!G319</f>
        <v/>
      </c>
      <c r="D325" s="32" t="str">
        <f>Riferimenti!H319</f>
        <v/>
      </c>
      <c r="E325" s="33" t="e">
        <f>VLOOKUP(Riferimenti!I319,Riferimenti!$A$2:$B$6,2,0)</f>
        <v>#N/A</v>
      </c>
      <c r="F325" s="32" t="str">
        <f>Riferimenti!J319</f>
        <v/>
      </c>
      <c r="G325" s="33" t="e">
        <f ca="1">VLOOKUP(Riferimenti!K319,Riferimenti!$A$20:$B$23,2,0)</f>
        <v>#N/A</v>
      </c>
      <c r="H325" s="37" t="str">
        <f>Riferimenti!L319</f>
        <v/>
      </c>
      <c r="I325" s="37" t="str">
        <f>Riferimenti!M319</f>
        <v/>
      </c>
      <c r="J325" s="37" t="str">
        <f>Riferimenti!N319</f>
        <v/>
      </c>
      <c r="K325" s="37" t="str">
        <f>Riferimenti!O319</f>
        <v/>
      </c>
      <c r="L325" s="37" t="str">
        <f>Riferimenti!P319</f>
        <v/>
      </c>
      <c r="M325" s="37" t="str">
        <f>Riferimenti!Q319</f>
        <v/>
      </c>
      <c r="N325" s="37" t="str">
        <f>Riferimenti!R319</f>
        <v/>
      </c>
      <c r="O325" s="37" t="str">
        <f>Riferimenti!S319</f>
        <v/>
      </c>
      <c r="P325" s="37" t="str">
        <f>Riferimenti!T319</f>
        <v/>
      </c>
      <c r="Q325" s="37" t="str">
        <f>Riferimenti!U319</f>
        <v/>
      </c>
      <c r="U325" s="2" t="b">
        <f t="shared" si="4"/>
        <v>1</v>
      </c>
    </row>
    <row r="326" spans="2:21" ht="37.5" hidden="1" customHeight="1" x14ac:dyDescent="0.2">
      <c r="B326" s="31" t="s">
        <v>920</v>
      </c>
      <c r="C326" s="32" t="str">
        <f ca="1">Riferimenti!G320</f>
        <v/>
      </c>
      <c r="D326" s="32" t="str">
        <f>Riferimenti!H320</f>
        <v/>
      </c>
      <c r="E326" s="33" t="e">
        <f>VLOOKUP(Riferimenti!I320,Riferimenti!$A$2:$B$6,2,0)</f>
        <v>#N/A</v>
      </c>
      <c r="F326" s="32" t="str">
        <f>Riferimenti!J320</f>
        <v/>
      </c>
      <c r="G326" s="33" t="e">
        <f ca="1">VLOOKUP(Riferimenti!K320,Riferimenti!$A$20:$B$23,2,0)</f>
        <v>#N/A</v>
      </c>
      <c r="H326" s="37" t="str">
        <f>Riferimenti!L320</f>
        <v/>
      </c>
      <c r="I326" s="37" t="str">
        <f>Riferimenti!M320</f>
        <v/>
      </c>
      <c r="J326" s="37" t="str">
        <f>Riferimenti!N320</f>
        <v/>
      </c>
      <c r="K326" s="37" t="str">
        <f>Riferimenti!O320</f>
        <v/>
      </c>
      <c r="L326" s="37" t="str">
        <f>Riferimenti!P320</f>
        <v/>
      </c>
      <c r="M326" s="37" t="str">
        <f>Riferimenti!Q320</f>
        <v/>
      </c>
      <c r="N326" s="37" t="str">
        <f>Riferimenti!R320</f>
        <v/>
      </c>
      <c r="O326" s="37" t="str">
        <f>Riferimenti!S320</f>
        <v/>
      </c>
      <c r="P326" s="37" t="str">
        <f>Riferimenti!T320</f>
        <v/>
      </c>
      <c r="Q326" s="37" t="str">
        <f>Riferimenti!U320</f>
        <v/>
      </c>
      <c r="U326" s="2" t="b">
        <f t="shared" si="4"/>
        <v>1</v>
      </c>
    </row>
    <row r="327" spans="2:21" ht="37.5" hidden="1" customHeight="1" x14ac:dyDescent="0.2">
      <c r="B327" s="31" t="s">
        <v>921</v>
      </c>
      <c r="C327" s="32" t="str">
        <f ca="1">Riferimenti!G321</f>
        <v/>
      </c>
      <c r="D327" s="32" t="str">
        <f>Riferimenti!H321</f>
        <v/>
      </c>
      <c r="E327" s="33" t="e">
        <f>VLOOKUP(Riferimenti!I321,Riferimenti!$A$2:$B$6,2,0)</f>
        <v>#N/A</v>
      </c>
      <c r="F327" s="32" t="str">
        <f>Riferimenti!J321</f>
        <v/>
      </c>
      <c r="G327" s="33" t="e">
        <f ca="1">VLOOKUP(Riferimenti!K321,Riferimenti!$A$20:$B$23,2,0)</f>
        <v>#N/A</v>
      </c>
      <c r="H327" s="37" t="str">
        <f>Riferimenti!L321</f>
        <v/>
      </c>
      <c r="I327" s="37" t="str">
        <f>Riferimenti!M321</f>
        <v/>
      </c>
      <c r="J327" s="37" t="str">
        <f>Riferimenti!N321</f>
        <v/>
      </c>
      <c r="K327" s="37" t="str">
        <f>Riferimenti!O321</f>
        <v/>
      </c>
      <c r="L327" s="37" t="str">
        <f>Riferimenti!P321</f>
        <v/>
      </c>
      <c r="M327" s="37" t="str">
        <f>Riferimenti!Q321</f>
        <v/>
      </c>
      <c r="N327" s="37" t="str">
        <f>Riferimenti!R321</f>
        <v/>
      </c>
      <c r="O327" s="37" t="str">
        <f>Riferimenti!S321</f>
        <v/>
      </c>
      <c r="P327" s="37" t="str">
        <f>Riferimenti!T321</f>
        <v/>
      </c>
      <c r="Q327" s="37" t="str">
        <f>Riferimenti!U321</f>
        <v/>
      </c>
      <c r="U327" s="2" t="b">
        <f t="shared" si="4"/>
        <v>1</v>
      </c>
    </row>
    <row r="328" spans="2:21" ht="37.5" hidden="1" customHeight="1" x14ac:dyDescent="0.2">
      <c r="B328" s="31" t="s">
        <v>922</v>
      </c>
      <c r="C328" s="32" t="str">
        <f ca="1">Riferimenti!G322</f>
        <v/>
      </c>
      <c r="D328" s="32" t="str">
        <f>Riferimenti!H322</f>
        <v/>
      </c>
      <c r="E328" s="33" t="e">
        <f>VLOOKUP(Riferimenti!I322,Riferimenti!$A$2:$B$6,2,0)</f>
        <v>#N/A</v>
      </c>
      <c r="F328" s="32" t="str">
        <f>Riferimenti!J322</f>
        <v/>
      </c>
      <c r="G328" s="33" t="e">
        <f ca="1">VLOOKUP(Riferimenti!K322,Riferimenti!$A$20:$B$23,2,0)</f>
        <v>#N/A</v>
      </c>
      <c r="H328" s="37" t="str">
        <f>Riferimenti!L322</f>
        <v/>
      </c>
      <c r="I328" s="37" t="str">
        <f>Riferimenti!M322</f>
        <v/>
      </c>
      <c r="J328" s="37" t="str">
        <f>Riferimenti!N322</f>
        <v/>
      </c>
      <c r="K328" s="37" t="str">
        <f>Riferimenti!O322</f>
        <v/>
      </c>
      <c r="L328" s="37" t="str">
        <f>Riferimenti!P322</f>
        <v/>
      </c>
      <c r="M328" s="37" t="str">
        <f>Riferimenti!Q322</f>
        <v/>
      </c>
      <c r="N328" s="37" t="str">
        <f>Riferimenti!R322</f>
        <v/>
      </c>
      <c r="O328" s="37" t="str">
        <f>Riferimenti!S322</f>
        <v/>
      </c>
      <c r="P328" s="37" t="str">
        <f>Riferimenti!T322</f>
        <v/>
      </c>
      <c r="Q328" s="37" t="str">
        <f>Riferimenti!U322</f>
        <v/>
      </c>
      <c r="U328" s="2" t="b">
        <f t="shared" si="4"/>
        <v>1</v>
      </c>
    </row>
    <row r="329" spans="2:21" ht="37.5" hidden="1" customHeight="1" x14ac:dyDescent="0.2">
      <c r="B329" s="31" t="s">
        <v>923</v>
      </c>
      <c r="C329" s="32" t="str">
        <f ca="1">Riferimenti!G323</f>
        <v/>
      </c>
      <c r="D329" s="32" t="str">
        <f>Riferimenti!H323</f>
        <v/>
      </c>
      <c r="E329" s="33" t="e">
        <f>VLOOKUP(Riferimenti!I323,Riferimenti!$A$2:$B$6,2,0)</f>
        <v>#N/A</v>
      </c>
      <c r="F329" s="32" t="str">
        <f>Riferimenti!J323</f>
        <v/>
      </c>
      <c r="G329" s="33" t="e">
        <f ca="1">VLOOKUP(Riferimenti!K323,Riferimenti!$A$20:$B$23,2,0)</f>
        <v>#N/A</v>
      </c>
      <c r="H329" s="37" t="str">
        <f>Riferimenti!L323</f>
        <v/>
      </c>
      <c r="I329" s="37" t="str">
        <f>Riferimenti!M323</f>
        <v/>
      </c>
      <c r="J329" s="37" t="str">
        <f>Riferimenti!N323</f>
        <v/>
      </c>
      <c r="K329" s="37" t="str">
        <f>Riferimenti!O323</f>
        <v/>
      </c>
      <c r="L329" s="37" t="str">
        <f>Riferimenti!P323</f>
        <v/>
      </c>
      <c r="M329" s="37" t="str">
        <f>Riferimenti!Q323</f>
        <v/>
      </c>
      <c r="N329" s="37" t="str">
        <f>Riferimenti!R323</f>
        <v/>
      </c>
      <c r="O329" s="37" t="str">
        <f>Riferimenti!S323</f>
        <v/>
      </c>
      <c r="P329" s="37" t="str">
        <f>Riferimenti!T323</f>
        <v/>
      </c>
      <c r="Q329" s="37" t="str">
        <f>Riferimenti!U323</f>
        <v/>
      </c>
      <c r="U329" s="2" t="b">
        <f t="shared" ref="U329:U392" si="5">OR(D329="",D329=0)</f>
        <v>1</v>
      </c>
    </row>
    <row r="330" spans="2:21" ht="37.5" hidden="1" customHeight="1" x14ac:dyDescent="0.2">
      <c r="B330" s="31" t="s">
        <v>924</v>
      </c>
      <c r="C330" s="32" t="str">
        <f ca="1">Riferimenti!G324</f>
        <v/>
      </c>
      <c r="D330" s="32" t="str">
        <f>Riferimenti!H324</f>
        <v/>
      </c>
      <c r="E330" s="33" t="e">
        <f>VLOOKUP(Riferimenti!I324,Riferimenti!$A$2:$B$6,2,0)</f>
        <v>#N/A</v>
      </c>
      <c r="F330" s="32" t="str">
        <f>Riferimenti!J324</f>
        <v/>
      </c>
      <c r="G330" s="33" t="e">
        <f ca="1">VLOOKUP(Riferimenti!K324,Riferimenti!$A$20:$B$23,2,0)</f>
        <v>#N/A</v>
      </c>
      <c r="H330" s="37" t="str">
        <f>Riferimenti!L324</f>
        <v/>
      </c>
      <c r="I330" s="37" t="str">
        <f>Riferimenti!M324</f>
        <v/>
      </c>
      <c r="J330" s="37" t="str">
        <f>Riferimenti!N324</f>
        <v/>
      </c>
      <c r="K330" s="37" t="str">
        <f>Riferimenti!O324</f>
        <v/>
      </c>
      <c r="L330" s="37" t="str">
        <f>Riferimenti!P324</f>
        <v/>
      </c>
      <c r="M330" s="37" t="str">
        <f>Riferimenti!Q324</f>
        <v/>
      </c>
      <c r="N330" s="37" t="str">
        <f>Riferimenti!R324</f>
        <v/>
      </c>
      <c r="O330" s="37" t="str">
        <f>Riferimenti!S324</f>
        <v/>
      </c>
      <c r="P330" s="37" t="str">
        <f>Riferimenti!T324</f>
        <v/>
      </c>
      <c r="Q330" s="37" t="str">
        <f>Riferimenti!U324</f>
        <v/>
      </c>
      <c r="U330" s="2" t="b">
        <f t="shared" si="5"/>
        <v>1</v>
      </c>
    </row>
    <row r="331" spans="2:21" ht="37.5" hidden="1" customHeight="1" x14ac:dyDescent="0.2">
      <c r="B331" s="31" t="s">
        <v>925</v>
      </c>
      <c r="C331" s="32" t="str">
        <f ca="1">Riferimenti!G325</f>
        <v/>
      </c>
      <c r="D331" s="32" t="str">
        <f>Riferimenti!H325</f>
        <v/>
      </c>
      <c r="E331" s="33" t="e">
        <f>VLOOKUP(Riferimenti!I325,Riferimenti!$A$2:$B$6,2,0)</f>
        <v>#N/A</v>
      </c>
      <c r="F331" s="32" t="str">
        <f>Riferimenti!J325</f>
        <v/>
      </c>
      <c r="G331" s="33" t="e">
        <f ca="1">VLOOKUP(Riferimenti!K325,Riferimenti!$A$20:$B$23,2,0)</f>
        <v>#N/A</v>
      </c>
      <c r="H331" s="37" t="str">
        <f>Riferimenti!L325</f>
        <v/>
      </c>
      <c r="I331" s="37" t="str">
        <f>Riferimenti!M325</f>
        <v/>
      </c>
      <c r="J331" s="37" t="str">
        <f>Riferimenti!N325</f>
        <v/>
      </c>
      <c r="K331" s="37" t="str">
        <f>Riferimenti!O325</f>
        <v/>
      </c>
      <c r="L331" s="37" t="str">
        <f>Riferimenti!P325</f>
        <v/>
      </c>
      <c r="M331" s="37" t="str">
        <f>Riferimenti!Q325</f>
        <v/>
      </c>
      <c r="N331" s="37" t="str">
        <f>Riferimenti!R325</f>
        <v/>
      </c>
      <c r="O331" s="37" t="str">
        <f>Riferimenti!S325</f>
        <v/>
      </c>
      <c r="P331" s="37" t="str">
        <f>Riferimenti!T325</f>
        <v/>
      </c>
      <c r="Q331" s="37" t="str">
        <f>Riferimenti!U325</f>
        <v/>
      </c>
      <c r="U331" s="2" t="b">
        <f t="shared" si="5"/>
        <v>1</v>
      </c>
    </row>
    <row r="332" spans="2:21" ht="37.5" hidden="1" customHeight="1" x14ac:dyDescent="0.2">
      <c r="B332" s="31" t="s">
        <v>926</v>
      </c>
      <c r="C332" s="32" t="str">
        <f ca="1">Riferimenti!G326</f>
        <v/>
      </c>
      <c r="D332" s="32" t="str">
        <f>Riferimenti!H326</f>
        <v/>
      </c>
      <c r="E332" s="33" t="e">
        <f>VLOOKUP(Riferimenti!I326,Riferimenti!$A$2:$B$6,2,0)</f>
        <v>#N/A</v>
      </c>
      <c r="F332" s="32" t="str">
        <f>Riferimenti!J326</f>
        <v/>
      </c>
      <c r="G332" s="33" t="e">
        <f ca="1">VLOOKUP(Riferimenti!K326,Riferimenti!$A$20:$B$23,2,0)</f>
        <v>#N/A</v>
      </c>
      <c r="H332" s="37" t="str">
        <f>Riferimenti!L326</f>
        <v/>
      </c>
      <c r="I332" s="37" t="str">
        <f>Riferimenti!M326</f>
        <v/>
      </c>
      <c r="J332" s="37" t="str">
        <f>Riferimenti!N326</f>
        <v/>
      </c>
      <c r="K332" s="37" t="str">
        <f>Riferimenti!O326</f>
        <v/>
      </c>
      <c r="L332" s="37" t="str">
        <f>Riferimenti!P326</f>
        <v/>
      </c>
      <c r="M332" s="37" t="str">
        <f>Riferimenti!Q326</f>
        <v/>
      </c>
      <c r="N332" s="37" t="str">
        <f>Riferimenti!R326</f>
        <v/>
      </c>
      <c r="O332" s="37" t="str">
        <f>Riferimenti!S326</f>
        <v/>
      </c>
      <c r="P332" s="37" t="str">
        <f>Riferimenti!T326</f>
        <v/>
      </c>
      <c r="Q332" s="37" t="str">
        <f>Riferimenti!U326</f>
        <v/>
      </c>
      <c r="U332" s="2" t="b">
        <f t="shared" si="5"/>
        <v>1</v>
      </c>
    </row>
    <row r="333" spans="2:21" ht="37.5" hidden="1" customHeight="1" x14ac:dyDescent="0.2">
      <c r="B333" s="31" t="s">
        <v>927</v>
      </c>
      <c r="C333" s="32" t="str">
        <f ca="1">Riferimenti!G327</f>
        <v/>
      </c>
      <c r="D333" s="32" t="str">
        <f>Riferimenti!H327</f>
        <v/>
      </c>
      <c r="E333" s="33" t="e">
        <f>VLOOKUP(Riferimenti!I327,Riferimenti!$A$2:$B$6,2,0)</f>
        <v>#N/A</v>
      </c>
      <c r="F333" s="32" t="str">
        <f>Riferimenti!J327</f>
        <v/>
      </c>
      <c r="G333" s="33" t="e">
        <f ca="1">VLOOKUP(Riferimenti!K327,Riferimenti!$A$20:$B$23,2,0)</f>
        <v>#N/A</v>
      </c>
      <c r="H333" s="37" t="str">
        <f>Riferimenti!L327</f>
        <v/>
      </c>
      <c r="I333" s="37" t="str">
        <f>Riferimenti!M327</f>
        <v/>
      </c>
      <c r="J333" s="37" t="str">
        <f>Riferimenti!N327</f>
        <v/>
      </c>
      <c r="K333" s="37" t="str">
        <f>Riferimenti!O327</f>
        <v/>
      </c>
      <c r="L333" s="37" t="str">
        <f>Riferimenti!P327</f>
        <v/>
      </c>
      <c r="M333" s="37" t="str">
        <f>Riferimenti!Q327</f>
        <v/>
      </c>
      <c r="N333" s="37" t="str">
        <f>Riferimenti!R327</f>
        <v/>
      </c>
      <c r="O333" s="37" t="str">
        <f>Riferimenti!S327</f>
        <v/>
      </c>
      <c r="P333" s="37" t="str">
        <f>Riferimenti!T327</f>
        <v/>
      </c>
      <c r="Q333" s="37" t="str">
        <f>Riferimenti!U327</f>
        <v/>
      </c>
      <c r="U333" s="2" t="b">
        <f t="shared" si="5"/>
        <v>1</v>
      </c>
    </row>
    <row r="334" spans="2:21" ht="37.5" hidden="1" customHeight="1" x14ac:dyDescent="0.2">
      <c r="B334" s="31" t="s">
        <v>928</v>
      </c>
      <c r="C334" s="32" t="str">
        <f ca="1">Riferimenti!G328</f>
        <v/>
      </c>
      <c r="D334" s="32" t="str">
        <f>Riferimenti!H328</f>
        <v/>
      </c>
      <c r="E334" s="33" t="e">
        <f>VLOOKUP(Riferimenti!I328,Riferimenti!$A$2:$B$6,2,0)</f>
        <v>#N/A</v>
      </c>
      <c r="F334" s="32" t="str">
        <f>Riferimenti!J328</f>
        <v/>
      </c>
      <c r="G334" s="33" t="e">
        <f ca="1">VLOOKUP(Riferimenti!K328,Riferimenti!$A$20:$B$23,2,0)</f>
        <v>#N/A</v>
      </c>
      <c r="H334" s="37" t="str">
        <f>Riferimenti!L328</f>
        <v/>
      </c>
      <c r="I334" s="37" t="str">
        <f>Riferimenti!M328</f>
        <v/>
      </c>
      <c r="J334" s="37" t="str">
        <f>Riferimenti!N328</f>
        <v/>
      </c>
      <c r="K334" s="37" t="str">
        <f>Riferimenti!O328</f>
        <v/>
      </c>
      <c r="L334" s="37" t="str">
        <f>Riferimenti!P328</f>
        <v/>
      </c>
      <c r="M334" s="37" t="str">
        <f>Riferimenti!Q328</f>
        <v/>
      </c>
      <c r="N334" s="37" t="str">
        <f>Riferimenti!R328</f>
        <v/>
      </c>
      <c r="O334" s="37" t="str">
        <f>Riferimenti!S328</f>
        <v/>
      </c>
      <c r="P334" s="37" t="str">
        <f>Riferimenti!T328</f>
        <v/>
      </c>
      <c r="Q334" s="37" t="str">
        <f>Riferimenti!U328</f>
        <v/>
      </c>
      <c r="U334" s="2" t="b">
        <f t="shared" si="5"/>
        <v>1</v>
      </c>
    </row>
    <row r="335" spans="2:21" ht="37.5" hidden="1" customHeight="1" x14ac:dyDescent="0.2">
      <c r="B335" s="31" t="s">
        <v>929</v>
      </c>
      <c r="C335" s="32" t="str">
        <f ca="1">Riferimenti!G329</f>
        <v/>
      </c>
      <c r="D335" s="32" t="str">
        <f>Riferimenti!H329</f>
        <v/>
      </c>
      <c r="E335" s="33" t="e">
        <f>VLOOKUP(Riferimenti!I329,Riferimenti!$A$2:$B$6,2,0)</f>
        <v>#N/A</v>
      </c>
      <c r="F335" s="32" t="str">
        <f>Riferimenti!J329</f>
        <v/>
      </c>
      <c r="G335" s="33" t="e">
        <f ca="1">VLOOKUP(Riferimenti!K329,Riferimenti!$A$20:$B$23,2,0)</f>
        <v>#N/A</v>
      </c>
      <c r="H335" s="37" t="str">
        <f>Riferimenti!L329</f>
        <v/>
      </c>
      <c r="I335" s="37" t="str">
        <f>Riferimenti!M329</f>
        <v/>
      </c>
      <c r="J335" s="37" t="str">
        <f>Riferimenti!N329</f>
        <v/>
      </c>
      <c r="K335" s="37" t="str">
        <f>Riferimenti!O329</f>
        <v/>
      </c>
      <c r="L335" s="37" t="str">
        <f>Riferimenti!P329</f>
        <v/>
      </c>
      <c r="M335" s="37" t="str">
        <f>Riferimenti!Q329</f>
        <v/>
      </c>
      <c r="N335" s="37" t="str">
        <f>Riferimenti!R329</f>
        <v/>
      </c>
      <c r="O335" s="37" t="str">
        <f>Riferimenti!S329</f>
        <v/>
      </c>
      <c r="P335" s="37" t="str">
        <f>Riferimenti!T329</f>
        <v/>
      </c>
      <c r="Q335" s="37" t="str">
        <f>Riferimenti!U329</f>
        <v/>
      </c>
      <c r="U335" s="2" t="b">
        <f t="shared" si="5"/>
        <v>1</v>
      </c>
    </row>
    <row r="336" spans="2:21" ht="37.5" hidden="1" customHeight="1" x14ac:dyDescent="0.2">
      <c r="B336" s="31" t="s">
        <v>930</v>
      </c>
      <c r="C336" s="32" t="str">
        <f ca="1">Riferimenti!G330</f>
        <v/>
      </c>
      <c r="D336" s="32" t="str">
        <f>Riferimenti!H330</f>
        <v/>
      </c>
      <c r="E336" s="33" t="e">
        <f>VLOOKUP(Riferimenti!I330,Riferimenti!$A$2:$B$6,2,0)</f>
        <v>#N/A</v>
      </c>
      <c r="F336" s="32" t="str">
        <f>Riferimenti!J330</f>
        <v/>
      </c>
      <c r="G336" s="33" t="e">
        <f ca="1">VLOOKUP(Riferimenti!K330,Riferimenti!$A$20:$B$23,2,0)</f>
        <v>#N/A</v>
      </c>
      <c r="H336" s="37" t="str">
        <f>Riferimenti!L330</f>
        <v/>
      </c>
      <c r="I336" s="37" t="str">
        <f>Riferimenti!M330</f>
        <v/>
      </c>
      <c r="J336" s="37" t="str">
        <f>Riferimenti!N330</f>
        <v/>
      </c>
      <c r="K336" s="37" t="str">
        <f>Riferimenti!O330</f>
        <v/>
      </c>
      <c r="L336" s="37" t="str">
        <f>Riferimenti!P330</f>
        <v/>
      </c>
      <c r="M336" s="37" t="str">
        <f>Riferimenti!Q330</f>
        <v/>
      </c>
      <c r="N336" s="37" t="str">
        <f>Riferimenti!R330</f>
        <v/>
      </c>
      <c r="O336" s="37" t="str">
        <f>Riferimenti!S330</f>
        <v/>
      </c>
      <c r="P336" s="37" t="str">
        <f>Riferimenti!T330</f>
        <v/>
      </c>
      <c r="Q336" s="37" t="str">
        <f>Riferimenti!U330</f>
        <v/>
      </c>
      <c r="U336" s="2" t="b">
        <f t="shared" si="5"/>
        <v>1</v>
      </c>
    </row>
    <row r="337" spans="2:21" ht="37.5" hidden="1" customHeight="1" x14ac:dyDescent="0.2">
      <c r="B337" s="31" t="s">
        <v>931</v>
      </c>
      <c r="C337" s="32" t="str">
        <f ca="1">Riferimenti!G331</f>
        <v/>
      </c>
      <c r="D337" s="32" t="str">
        <f>Riferimenti!H331</f>
        <v/>
      </c>
      <c r="E337" s="33" t="e">
        <f>VLOOKUP(Riferimenti!I331,Riferimenti!$A$2:$B$6,2,0)</f>
        <v>#N/A</v>
      </c>
      <c r="F337" s="32" t="str">
        <f>Riferimenti!J331</f>
        <v/>
      </c>
      <c r="G337" s="33" t="e">
        <f ca="1">VLOOKUP(Riferimenti!K331,Riferimenti!$A$20:$B$23,2,0)</f>
        <v>#N/A</v>
      </c>
      <c r="H337" s="37" t="str">
        <f>Riferimenti!L331</f>
        <v/>
      </c>
      <c r="I337" s="37" t="str">
        <f>Riferimenti!M331</f>
        <v/>
      </c>
      <c r="J337" s="37" t="str">
        <f>Riferimenti!N331</f>
        <v/>
      </c>
      <c r="K337" s="37" t="str">
        <f>Riferimenti!O331</f>
        <v/>
      </c>
      <c r="L337" s="37" t="str">
        <f>Riferimenti!P331</f>
        <v/>
      </c>
      <c r="M337" s="37" t="str">
        <f>Riferimenti!Q331</f>
        <v/>
      </c>
      <c r="N337" s="37" t="str">
        <f>Riferimenti!R331</f>
        <v/>
      </c>
      <c r="O337" s="37" t="str">
        <f>Riferimenti!S331</f>
        <v/>
      </c>
      <c r="P337" s="37" t="str">
        <f>Riferimenti!T331</f>
        <v/>
      </c>
      <c r="Q337" s="37" t="str">
        <f>Riferimenti!U331</f>
        <v/>
      </c>
      <c r="U337" s="2" t="b">
        <f t="shared" si="5"/>
        <v>1</v>
      </c>
    </row>
    <row r="338" spans="2:21" ht="37.5" hidden="1" customHeight="1" x14ac:dyDescent="0.2">
      <c r="B338" s="31" t="s">
        <v>932</v>
      </c>
      <c r="C338" s="32" t="str">
        <f ca="1">Riferimenti!G332</f>
        <v/>
      </c>
      <c r="D338" s="32" t="str">
        <f>Riferimenti!H332</f>
        <v/>
      </c>
      <c r="E338" s="33" t="e">
        <f>VLOOKUP(Riferimenti!I332,Riferimenti!$A$2:$B$6,2,0)</f>
        <v>#N/A</v>
      </c>
      <c r="F338" s="32" t="str">
        <f>Riferimenti!J332</f>
        <v/>
      </c>
      <c r="G338" s="33" t="e">
        <f ca="1">VLOOKUP(Riferimenti!K332,Riferimenti!$A$20:$B$23,2,0)</f>
        <v>#N/A</v>
      </c>
      <c r="H338" s="37" t="str">
        <f>Riferimenti!L332</f>
        <v/>
      </c>
      <c r="I338" s="37" t="str">
        <f>Riferimenti!M332</f>
        <v/>
      </c>
      <c r="J338" s="37" t="str">
        <f>Riferimenti!N332</f>
        <v/>
      </c>
      <c r="K338" s="37" t="str">
        <f>Riferimenti!O332</f>
        <v/>
      </c>
      <c r="L338" s="37" t="str">
        <f>Riferimenti!P332</f>
        <v/>
      </c>
      <c r="M338" s="37" t="str">
        <f>Riferimenti!Q332</f>
        <v/>
      </c>
      <c r="N338" s="37" t="str">
        <f>Riferimenti!R332</f>
        <v/>
      </c>
      <c r="O338" s="37" t="str">
        <f>Riferimenti!S332</f>
        <v/>
      </c>
      <c r="P338" s="37" t="str">
        <f>Riferimenti!T332</f>
        <v/>
      </c>
      <c r="Q338" s="37" t="str">
        <f>Riferimenti!U332</f>
        <v/>
      </c>
      <c r="U338" s="2" t="b">
        <f t="shared" si="5"/>
        <v>1</v>
      </c>
    </row>
    <row r="339" spans="2:21" ht="37.5" hidden="1" customHeight="1" x14ac:dyDescent="0.2">
      <c r="B339" s="31" t="s">
        <v>933</v>
      </c>
      <c r="C339" s="32" t="str">
        <f ca="1">Riferimenti!G333</f>
        <v/>
      </c>
      <c r="D339" s="32" t="str">
        <f>Riferimenti!H333</f>
        <v/>
      </c>
      <c r="E339" s="33" t="e">
        <f>VLOOKUP(Riferimenti!I333,Riferimenti!$A$2:$B$6,2,0)</f>
        <v>#N/A</v>
      </c>
      <c r="F339" s="32" t="str">
        <f>Riferimenti!J333</f>
        <v/>
      </c>
      <c r="G339" s="33" t="e">
        <f ca="1">VLOOKUP(Riferimenti!K333,Riferimenti!$A$20:$B$23,2,0)</f>
        <v>#N/A</v>
      </c>
      <c r="H339" s="37" t="str">
        <f>Riferimenti!L333</f>
        <v/>
      </c>
      <c r="I339" s="37" t="str">
        <f>Riferimenti!M333</f>
        <v/>
      </c>
      <c r="J339" s="37" t="str">
        <f>Riferimenti!N333</f>
        <v/>
      </c>
      <c r="K339" s="37" t="str">
        <f>Riferimenti!O333</f>
        <v/>
      </c>
      <c r="L339" s="37" t="str">
        <f>Riferimenti!P333</f>
        <v/>
      </c>
      <c r="M339" s="37" t="str">
        <f>Riferimenti!Q333</f>
        <v/>
      </c>
      <c r="N339" s="37" t="str">
        <f>Riferimenti!R333</f>
        <v/>
      </c>
      <c r="O339" s="37" t="str">
        <f>Riferimenti!S333</f>
        <v/>
      </c>
      <c r="P339" s="37" t="str">
        <f>Riferimenti!T333</f>
        <v/>
      </c>
      <c r="Q339" s="37" t="str">
        <f>Riferimenti!U333</f>
        <v/>
      </c>
      <c r="U339" s="2" t="b">
        <f t="shared" si="5"/>
        <v>1</v>
      </c>
    </row>
    <row r="340" spans="2:21" ht="37.5" hidden="1" customHeight="1" x14ac:dyDescent="0.2">
      <c r="B340" s="31" t="s">
        <v>934</v>
      </c>
      <c r="C340" s="32" t="str">
        <f ca="1">Riferimenti!G334</f>
        <v/>
      </c>
      <c r="D340" s="32" t="str">
        <f>Riferimenti!H334</f>
        <v/>
      </c>
      <c r="E340" s="33" t="e">
        <f>VLOOKUP(Riferimenti!I334,Riferimenti!$A$2:$B$6,2,0)</f>
        <v>#N/A</v>
      </c>
      <c r="F340" s="32" t="str">
        <f>Riferimenti!J334</f>
        <v/>
      </c>
      <c r="G340" s="33" t="e">
        <f ca="1">VLOOKUP(Riferimenti!K334,Riferimenti!$A$20:$B$23,2,0)</f>
        <v>#N/A</v>
      </c>
      <c r="H340" s="37" t="str">
        <f>Riferimenti!L334</f>
        <v/>
      </c>
      <c r="I340" s="37" t="str">
        <f>Riferimenti!M334</f>
        <v/>
      </c>
      <c r="J340" s="37" t="str">
        <f>Riferimenti!N334</f>
        <v/>
      </c>
      <c r="K340" s="37" t="str">
        <f>Riferimenti!O334</f>
        <v/>
      </c>
      <c r="L340" s="37" t="str">
        <f>Riferimenti!P334</f>
        <v/>
      </c>
      <c r="M340" s="37" t="str">
        <f>Riferimenti!Q334</f>
        <v/>
      </c>
      <c r="N340" s="37" t="str">
        <f>Riferimenti!R334</f>
        <v/>
      </c>
      <c r="O340" s="37" t="str">
        <f>Riferimenti!S334</f>
        <v/>
      </c>
      <c r="P340" s="37" t="str">
        <f>Riferimenti!T334</f>
        <v/>
      </c>
      <c r="Q340" s="37" t="str">
        <f>Riferimenti!U334</f>
        <v/>
      </c>
      <c r="U340" s="2" t="b">
        <f t="shared" si="5"/>
        <v>1</v>
      </c>
    </row>
    <row r="341" spans="2:21" ht="37.5" hidden="1" customHeight="1" x14ac:dyDescent="0.2">
      <c r="B341" s="31" t="s">
        <v>935</v>
      </c>
      <c r="C341" s="32" t="str">
        <f ca="1">Riferimenti!G335</f>
        <v/>
      </c>
      <c r="D341" s="32" t="str">
        <f>Riferimenti!H335</f>
        <v/>
      </c>
      <c r="E341" s="33" t="e">
        <f>VLOOKUP(Riferimenti!I335,Riferimenti!$A$2:$B$6,2,0)</f>
        <v>#N/A</v>
      </c>
      <c r="F341" s="32" t="str">
        <f>Riferimenti!J335</f>
        <v/>
      </c>
      <c r="G341" s="33" t="e">
        <f ca="1">VLOOKUP(Riferimenti!K335,Riferimenti!$A$20:$B$23,2,0)</f>
        <v>#N/A</v>
      </c>
      <c r="H341" s="37" t="str">
        <f>Riferimenti!L335</f>
        <v/>
      </c>
      <c r="I341" s="37" t="str">
        <f>Riferimenti!M335</f>
        <v/>
      </c>
      <c r="J341" s="37" t="str">
        <f>Riferimenti!N335</f>
        <v/>
      </c>
      <c r="K341" s="37" t="str">
        <f>Riferimenti!O335</f>
        <v/>
      </c>
      <c r="L341" s="37" t="str">
        <f>Riferimenti!P335</f>
        <v/>
      </c>
      <c r="M341" s="37" t="str">
        <f>Riferimenti!Q335</f>
        <v/>
      </c>
      <c r="N341" s="37" t="str">
        <f>Riferimenti!R335</f>
        <v/>
      </c>
      <c r="O341" s="37" t="str">
        <f>Riferimenti!S335</f>
        <v/>
      </c>
      <c r="P341" s="37" t="str">
        <f>Riferimenti!T335</f>
        <v/>
      </c>
      <c r="Q341" s="37" t="str">
        <f>Riferimenti!U335</f>
        <v/>
      </c>
      <c r="U341" s="2" t="b">
        <f t="shared" si="5"/>
        <v>1</v>
      </c>
    </row>
    <row r="342" spans="2:21" ht="37.5" hidden="1" customHeight="1" x14ac:dyDescent="0.2">
      <c r="B342" s="31" t="s">
        <v>936</v>
      </c>
      <c r="C342" s="32" t="str">
        <f ca="1">Riferimenti!G336</f>
        <v/>
      </c>
      <c r="D342" s="32" t="str">
        <f>Riferimenti!H336</f>
        <v/>
      </c>
      <c r="E342" s="33" t="e">
        <f>VLOOKUP(Riferimenti!I336,Riferimenti!$A$2:$B$6,2,0)</f>
        <v>#N/A</v>
      </c>
      <c r="F342" s="32" t="str">
        <f>Riferimenti!J336</f>
        <v/>
      </c>
      <c r="G342" s="33" t="e">
        <f ca="1">VLOOKUP(Riferimenti!K336,Riferimenti!$A$20:$B$23,2,0)</f>
        <v>#N/A</v>
      </c>
      <c r="H342" s="37" t="str">
        <f>Riferimenti!L336</f>
        <v/>
      </c>
      <c r="I342" s="37" t="str">
        <f>Riferimenti!M336</f>
        <v/>
      </c>
      <c r="J342" s="37" t="str">
        <f>Riferimenti!N336</f>
        <v/>
      </c>
      <c r="K342" s="37" t="str">
        <f>Riferimenti!O336</f>
        <v/>
      </c>
      <c r="L342" s="37" t="str">
        <f>Riferimenti!P336</f>
        <v/>
      </c>
      <c r="M342" s="37" t="str">
        <f>Riferimenti!Q336</f>
        <v/>
      </c>
      <c r="N342" s="37" t="str">
        <f>Riferimenti!R336</f>
        <v/>
      </c>
      <c r="O342" s="37" t="str">
        <f>Riferimenti!S336</f>
        <v/>
      </c>
      <c r="P342" s="37" t="str">
        <f>Riferimenti!T336</f>
        <v/>
      </c>
      <c r="Q342" s="37" t="str">
        <f>Riferimenti!U336</f>
        <v/>
      </c>
      <c r="U342" s="2" t="b">
        <f t="shared" si="5"/>
        <v>1</v>
      </c>
    </row>
    <row r="343" spans="2:21" ht="37.5" hidden="1" customHeight="1" x14ac:dyDescent="0.2">
      <c r="B343" s="31" t="s">
        <v>937</v>
      </c>
      <c r="C343" s="32" t="str">
        <f ca="1">Riferimenti!G337</f>
        <v/>
      </c>
      <c r="D343" s="32" t="str">
        <f>Riferimenti!H337</f>
        <v/>
      </c>
      <c r="E343" s="33" t="e">
        <f>VLOOKUP(Riferimenti!I337,Riferimenti!$A$2:$B$6,2,0)</f>
        <v>#N/A</v>
      </c>
      <c r="F343" s="32" t="str">
        <f>Riferimenti!J337</f>
        <v/>
      </c>
      <c r="G343" s="33" t="e">
        <f ca="1">VLOOKUP(Riferimenti!K337,Riferimenti!$A$20:$B$23,2,0)</f>
        <v>#N/A</v>
      </c>
      <c r="H343" s="37" t="str">
        <f>Riferimenti!L337</f>
        <v/>
      </c>
      <c r="I343" s="37" t="str">
        <f>Riferimenti!M337</f>
        <v/>
      </c>
      <c r="J343" s="37" t="str">
        <f>Riferimenti!N337</f>
        <v/>
      </c>
      <c r="K343" s="37" t="str">
        <f>Riferimenti!O337</f>
        <v/>
      </c>
      <c r="L343" s="37" t="str">
        <f>Riferimenti!P337</f>
        <v/>
      </c>
      <c r="M343" s="37" t="str">
        <f>Riferimenti!Q337</f>
        <v/>
      </c>
      <c r="N343" s="37" t="str">
        <f>Riferimenti!R337</f>
        <v/>
      </c>
      <c r="O343" s="37" t="str">
        <f>Riferimenti!S337</f>
        <v/>
      </c>
      <c r="P343" s="37" t="str">
        <f>Riferimenti!T337</f>
        <v/>
      </c>
      <c r="Q343" s="37" t="str">
        <f>Riferimenti!U337</f>
        <v/>
      </c>
      <c r="U343" s="2" t="b">
        <f t="shared" si="5"/>
        <v>1</v>
      </c>
    </row>
    <row r="344" spans="2:21" ht="37.5" hidden="1" customHeight="1" x14ac:dyDescent="0.2">
      <c r="B344" s="31" t="s">
        <v>938</v>
      </c>
      <c r="C344" s="32" t="str">
        <f ca="1">Riferimenti!G338</f>
        <v/>
      </c>
      <c r="D344" s="32" t="str">
        <f>Riferimenti!H338</f>
        <v/>
      </c>
      <c r="E344" s="33" t="e">
        <f>VLOOKUP(Riferimenti!I338,Riferimenti!$A$2:$B$6,2,0)</f>
        <v>#N/A</v>
      </c>
      <c r="F344" s="32" t="str">
        <f>Riferimenti!J338</f>
        <v/>
      </c>
      <c r="G344" s="33" t="e">
        <f ca="1">VLOOKUP(Riferimenti!K338,Riferimenti!$A$20:$B$23,2,0)</f>
        <v>#N/A</v>
      </c>
      <c r="H344" s="37" t="str">
        <f>Riferimenti!L338</f>
        <v/>
      </c>
      <c r="I344" s="37" t="str">
        <f>Riferimenti!M338</f>
        <v/>
      </c>
      <c r="J344" s="37" t="str">
        <f>Riferimenti!N338</f>
        <v/>
      </c>
      <c r="K344" s="37" t="str">
        <f>Riferimenti!O338</f>
        <v/>
      </c>
      <c r="L344" s="37" t="str">
        <f>Riferimenti!P338</f>
        <v/>
      </c>
      <c r="M344" s="37" t="str">
        <f>Riferimenti!Q338</f>
        <v/>
      </c>
      <c r="N344" s="37" t="str">
        <f>Riferimenti!R338</f>
        <v/>
      </c>
      <c r="O344" s="37" t="str">
        <f>Riferimenti!S338</f>
        <v/>
      </c>
      <c r="P344" s="37" t="str">
        <f>Riferimenti!T338</f>
        <v/>
      </c>
      <c r="Q344" s="37" t="str">
        <f>Riferimenti!U338</f>
        <v/>
      </c>
      <c r="U344" s="2" t="b">
        <f t="shared" si="5"/>
        <v>1</v>
      </c>
    </row>
    <row r="345" spans="2:21" ht="37.5" hidden="1" customHeight="1" x14ac:dyDescent="0.2">
      <c r="B345" s="31" t="s">
        <v>939</v>
      </c>
      <c r="C345" s="32" t="str">
        <f ca="1">Riferimenti!G339</f>
        <v/>
      </c>
      <c r="D345" s="32" t="str">
        <f>Riferimenti!H339</f>
        <v/>
      </c>
      <c r="E345" s="33" t="e">
        <f>VLOOKUP(Riferimenti!I339,Riferimenti!$A$2:$B$6,2,0)</f>
        <v>#N/A</v>
      </c>
      <c r="F345" s="32" t="str">
        <f>Riferimenti!J339</f>
        <v/>
      </c>
      <c r="G345" s="33" t="e">
        <f ca="1">VLOOKUP(Riferimenti!K339,Riferimenti!$A$20:$B$23,2,0)</f>
        <v>#N/A</v>
      </c>
      <c r="H345" s="37" t="str">
        <f>Riferimenti!L339</f>
        <v/>
      </c>
      <c r="I345" s="37" t="str">
        <f>Riferimenti!M339</f>
        <v/>
      </c>
      <c r="J345" s="37" t="str">
        <f>Riferimenti!N339</f>
        <v/>
      </c>
      <c r="K345" s="37" t="str">
        <f>Riferimenti!O339</f>
        <v/>
      </c>
      <c r="L345" s="37" t="str">
        <f>Riferimenti!P339</f>
        <v/>
      </c>
      <c r="M345" s="37" t="str">
        <f>Riferimenti!Q339</f>
        <v/>
      </c>
      <c r="N345" s="37" t="str">
        <f>Riferimenti!R339</f>
        <v/>
      </c>
      <c r="O345" s="37" t="str">
        <f>Riferimenti!S339</f>
        <v/>
      </c>
      <c r="P345" s="37" t="str">
        <f>Riferimenti!T339</f>
        <v/>
      </c>
      <c r="Q345" s="37" t="str">
        <f>Riferimenti!U339</f>
        <v/>
      </c>
      <c r="U345" s="2" t="b">
        <f t="shared" si="5"/>
        <v>1</v>
      </c>
    </row>
    <row r="346" spans="2:21" ht="37.5" hidden="1" customHeight="1" x14ac:dyDescent="0.2">
      <c r="B346" s="31" t="s">
        <v>940</v>
      </c>
      <c r="C346" s="32" t="str">
        <f ca="1">Riferimenti!G340</f>
        <v/>
      </c>
      <c r="D346" s="32" t="str">
        <f>Riferimenti!H340</f>
        <v/>
      </c>
      <c r="E346" s="33" t="e">
        <f>VLOOKUP(Riferimenti!I340,Riferimenti!$A$2:$B$6,2,0)</f>
        <v>#N/A</v>
      </c>
      <c r="F346" s="32" t="str">
        <f>Riferimenti!J340</f>
        <v/>
      </c>
      <c r="G346" s="33" t="e">
        <f ca="1">VLOOKUP(Riferimenti!K340,Riferimenti!$A$20:$B$23,2,0)</f>
        <v>#N/A</v>
      </c>
      <c r="H346" s="37" t="str">
        <f>Riferimenti!L340</f>
        <v/>
      </c>
      <c r="I346" s="37" t="str">
        <f>Riferimenti!M340</f>
        <v/>
      </c>
      <c r="J346" s="37" t="str">
        <f>Riferimenti!N340</f>
        <v/>
      </c>
      <c r="K346" s="37" t="str">
        <f>Riferimenti!O340</f>
        <v/>
      </c>
      <c r="L346" s="37" t="str">
        <f>Riferimenti!P340</f>
        <v/>
      </c>
      <c r="M346" s="37" t="str">
        <f>Riferimenti!Q340</f>
        <v/>
      </c>
      <c r="N346" s="37" t="str">
        <f>Riferimenti!R340</f>
        <v/>
      </c>
      <c r="O346" s="37" t="str">
        <f>Riferimenti!S340</f>
        <v/>
      </c>
      <c r="P346" s="37" t="str">
        <f>Riferimenti!T340</f>
        <v/>
      </c>
      <c r="Q346" s="37" t="str">
        <f>Riferimenti!U340</f>
        <v/>
      </c>
      <c r="U346" s="2" t="b">
        <f t="shared" si="5"/>
        <v>1</v>
      </c>
    </row>
    <row r="347" spans="2:21" ht="37.5" hidden="1" customHeight="1" x14ac:dyDescent="0.2">
      <c r="B347" s="31" t="s">
        <v>941</v>
      </c>
      <c r="C347" s="32" t="str">
        <f ca="1">Riferimenti!G341</f>
        <v/>
      </c>
      <c r="D347" s="32" t="str">
        <f>Riferimenti!H341</f>
        <v/>
      </c>
      <c r="E347" s="33" t="e">
        <f>VLOOKUP(Riferimenti!I341,Riferimenti!$A$2:$B$6,2,0)</f>
        <v>#N/A</v>
      </c>
      <c r="F347" s="32" t="str">
        <f>Riferimenti!J341</f>
        <v/>
      </c>
      <c r="G347" s="33" t="e">
        <f ca="1">VLOOKUP(Riferimenti!K341,Riferimenti!$A$20:$B$23,2,0)</f>
        <v>#N/A</v>
      </c>
      <c r="H347" s="37" t="str">
        <f>Riferimenti!L341</f>
        <v/>
      </c>
      <c r="I347" s="37" t="str">
        <f>Riferimenti!M341</f>
        <v/>
      </c>
      <c r="J347" s="37" t="str">
        <f>Riferimenti!N341</f>
        <v/>
      </c>
      <c r="K347" s="37" t="str">
        <f>Riferimenti!O341</f>
        <v/>
      </c>
      <c r="L347" s="37" t="str">
        <f>Riferimenti!P341</f>
        <v/>
      </c>
      <c r="M347" s="37" t="str">
        <f>Riferimenti!Q341</f>
        <v/>
      </c>
      <c r="N347" s="37" t="str">
        <f>Riferimenti!R341</f>
        <v/>
      </c>
      <c r="O347" s="37" t="str">
        <f>Riferimenti!S341</f>
        <v/>
      </c>
      <c r="P347" s="37" t="str">
        <f>Riferimenti!T341</f>
        <v/>
      </c>
      <c r="Q347" s="37" t="str">
        <f>Riferimenti!U341</f>
        <v/>
      </c>
      <c r="U347" s="2" t="b">
        <f t="shared" si="5"/>
        <v>1</v>
      </c>
    </row>
    <row r="348" spans="2:21" ht="37.5" hidden="1" customHeight="1" x14ac:dyDescent="0.2">
      <c r="B348" s="31" t="s">
        <v>942</v>
      </c>
      <c r="C348" s="32" t="str">
        <f ca="1">Riferimenti!G342</f>
        <v/>
      </c>
      <c r="D348" s="32" t="str">
        <f>Riferimenti!H342</f>
        <v/>
      </c>
      <c r="E348" s="33" t="e">
        <f>VLOOKUP(Riferimenti!I342,Riferimenti!$A$2:$B$6,2,0)</f>
        <v>#N/A</v>
      </c>
      <c r="F348" s="32" t="str">
        <f>Riferimenti!J342</f>
        <v/>
      </c>
      <c r="G348" s="33" t="e">
        <f ca="1">VLOOKUP(Riferimenti!K342,Riferimenti!$A$20:$B$23,2,0)</f>
        <v>#N/A</v>
      </c>
      <c r="H348" s="37" t="str">
        <f>Riferimenti!L342</f>
        <v/>
      </c>
      <c r="I348" s="37" t="str">
        <f>Riferimenti!M342</f>
        <v/>
      </c>
      <c r="J348" s="37" t="str">
        <f>Riferimenti!N342</f>
        <v/>
      </c>
      <c r="K348" s="37" t="str">
        <f>Riferimenti!O342</f>
        <v/>
      </c>
      <c r="L348" s="37" t="str">
        <f>Riferimenti!P342</f>
        <v/>
      </c>
      <c r="M348" s="37" t="str">
        <f>Riferimenti!Q342</f>
        <v/>
      </c>
      <c r="N348" s="37" t="str">
        <f>Riferimenti!R342</f>
        <v/>
      </c>
      <c r="O348" s="37" t="str">
        <f>Riferimenti!S342</f>
        <v/>
      </c>
      <c r="P348" s="37" t="str">
        <f>Riferimenti!T342</f>
        <v/>
      </c>
      <c r="Q348" s="37" t="str">
        <f>Riferimenti!U342</f>
        <v/>
      </c>
      <c r="U348" s="2" t="b">
        <f t="shared" si="5"/>
        <v>1</v>
      </c>
    </row>
    <row r="349" spans="2:21" ht="37.5" hidden="1" customHeight="1" x14ac:dyDescent="0.2">
      <c r="B349" s="31" t="s">
        <v>943</v>
      </c>
      <c r="C349" s="32" t="str">
        <f ca="1">Riferimenti!G343</f>
        <v/>
      </c>
      <c r="D349" s="32" t="str">
        <f>Riferimenti!H343</f>
        <v/>
      </c>
      <c r="E349" s="33" t="e">
        <f>VLOOKUP(Riferimenti!I343,Riferimenti!$A$2:$B$6,2,0)</f>
        <v>#N/A</v>
      </c>
      <c r="F349" s="32" t="str">
        <f>Riferimenti!J343</f>
        <v/>
      </c>
      <c r="G349" s="33" t="e">
        <f ca="1">VLOOKUP(Riferimenti!K343,Riferimenti!$A$20:$B$23,2,0)</f>
        <v>#N/A</v>
      </c>
      <c r="H349" s="37" t="str">
        <f>Riferimenti!L343</f>
        <v/>
      </c>
      <c r="I349" s="37" t="str">
        <f>Riferimenti!M343</f>
        <v/>
      </c>
      <c r="J349" s="37" t="str">
        <f>Riferimenti!N343</f>
        <v/>
      </c>
      <c r="K349" s="37" t="str">
        <f>Riferimenti!O343</f>
        <v/>
      </c>
      <c r="L349" s="37" t="str">
        <f>Riferimenti!P343</f>
        <v/>
      </c>
      <c r="M349" s="37" t="str">
        <f>Riferimenti!Q343</f>
        <v/>
      </c>
      <c r="N349" s="37" t="str">
        <f>Riferimenti!R343</f>
        <v/>
      </c>
      <c r="O349" s="37" t="str">
        <f>Riferimenti!S343</f>
        <v/>
      </c>
      <c r="P349" s="37" t="str">
        <f>Riferimenti!T343</f>
        <v/>
      </c>
      <c r="Q349" s="37" t="str">
        <f>Riferimenti!U343</f>
        <v/>
      </c>
      <c r="U349" s="2" t="b">
        <f t="shared" si="5"/>
        <v>1</v>
      </c>
    </row>
    <row r="350" spans="2:21" ht="37.5" hidden="1" customHeight="1" x14ac:dyDescent="0.2">
      <c r="B350" s="31" t="s">
        <v>944</v>
      </c>
      <c r="C350" s="32" t="str">
        <f ca="1">Riferimenti!G344</f>
        <v/>
      </c>
      <c r="D350" s="32" t="str">
        <f>Riferimenti!H344</f>
        <v/>
      </c>
      <c r="E350" s="33" t="e">
        <f>VLOOKUP(Riferimenti!I344,Riferimenti!$A$2:$B$6,2,0)</f>
        <v>#N/A</v>
      </c>
      <c r="F350" s="32" t="str">
        <f>Riferimenti!J344</f>
        <v/>
      </c>
      <c r="G350" s="33" t="e">
        <f ca="1">VLOOKUP(Riferimenti!K344,Riferimenti!$A$20:$B$23,2,0)</f>
        <v>#N/A</v>
      </c>
      <c r="H350" s="37" t="str">
        <f>Riferimenti!L344</f>
        <v/>
      </c>
      <c r="I350" s="37" t="str">
        <f>Riferimenti!M344</f>
        <v/>
      </c>
      <c r="J350" s="37" t="str">
        <f>Riferimenti!N344</f>
        <v/>
      </c>
      <c r="K350" s="37" t="str">
        <f>Riferimenti!O344</f>
        <v/>
      </c>
      <c r="L350" s="37" t="str">
        <f>Riferimenti!P344</f>
        <v/>
      </c>
      <c r="M350" s="37" t="str">
        <f>Riferimenti!Q344</f>
        <v/>
      </c>
      <c r="N350" s="37" t="str">
        <f>Riferimenti!R344</f>
        <v/>
      </c>
      <c r="O350" s="37" t="str">
        <f>Riferimenti!S344</f>
        <v/>
      </c>
      <c r="P350" s="37" t="str">
        <f>Riferimenti!T344</f>
        <v/>
      </c>
      <c r="Q350" s="37" t="str">
        <f>Riferimenti!U344</f>
        <v/>
      </c>
      <c r="U350" s="2" t="b">
        <f t="shared" si="5"/>
        <v>1</v>
      </c>
    </row>
    <row r="351" spans="2:21" ht="37.5" hidden="1" customHeight="1" x14ac:dyDescent="0.2">
      <c r="B351" s="31" t="s">
        <v>945</v>
      </c>
      <c r="C351" s="32" t="str">
        <f ca="1">Riferimenti!G345</f>
        <v/>
      </c>
      <c r="D351" s="32" t="str">
        <f>Riferimenti!H345</f>
        <v/>
      </c>
      <c r="E351" s="33" t="e">
        <f>VLOOKUP(Riferimenti!I345,Riferimenti!$A$2:$B$6,2,0)</f>
        <v>#N/A</v>
      </c>
      <c r="F351" s="32" t="str">
        <f>Riferimenti!J345</f>
        <v/>
      </c>
      <c r="G351" s="33" t="e">
        <f ca="1">VLOOKUP(Riferimenti!K345,Riferimenti!$A$20:$B$23,2,0)</f>
        <v>#N/A</v>
      </c>
      <c r="H351" s="37" t="str">
        <f>Riferimenti!L345</f>
        <v/>
      </c>
      <c r="I351" s="37" t="str">
        <f>Riferimenti!M345</f>
        <v/>
      </c>
      <c r="J351" s="37" t="str">
        <f>Riferimenti!N345</f>
        <v/>
      </c>
      <c r="K351" s="37" t="str">
        <f>Riferimenti!O345</f>
        <v/>
      </c>
      <c r="L351" s="37" t="str">
        <f>Riferimenti!P345</f>
        <v/>
      </c>
      <c r="M351" s="37" t="str">
        <f>Riferimenti!Q345</f>
        <v/>
      </c>
      <c r="N351" s="37" t="str">
        <f>Riferimenti!R345</f>
        <v/>
      </c>
      <c r="O351" s="37" t="str">
        <f>Riferimenti!S345</f>
        <v/>
      </c>
      <c r="P351" s="37" t="str">
        <f>Riferimenti!T345</f>
        <v/>
      </c>
      <c r="Q351" s="37" t="str">
        <f>Riferimenti!U345</f>
        <v/>
      </c>
      <c r="U351" s="2" t="b">
        <f t="shared" si="5"/>
        <v>1</v>
      </c>
    </row>
    <row r="352" spans="2:21" ht="37.5" hidden="1" customHeight="1" x14ac:dyDescent="0.2">
      <c r="B352" s="31" t="s">
        <v>946</v>
      </c>
      <c r="C352" s="32" t="str">
        <f ca="1">Riferimenti!G346</f>
        <v/>
      </c>
      <c r="D352" s="32" t="str">
        <f>Riferimenti!H346</f>
        <v/>
      </c>
      <c r="E352" s="33" t="e">
        <f>VLOOKUP(Riferimenti!I346,Riferimenti!$A$2:$B$6,2,0)</f>
        <v>#N/A</v>
      </c>
      <c r="F352" s="32" t="str">
        <f>Riferimenti!J346</f>
        <v/>
      </c>
      <c r="G352" s="33" t="e">
        <f ca="1">VLOOKUP(Riferimenti!K346,Riferimenti!$A$20:$B$23,2,0)</f>
        <v>#N/A</v>
      </c>
      <c r="H352" s="37" t="str">
        <f>Riferimenti!L346</f>
        <v/>
      </c>
      <c r="I352" s="37" t="str">
        <f>Riferimenti!M346</f>
        <v/>
      </c>
      <c r="J352" s="37" t="str">
        <f>Riferimenti!N346</f>
        <v/>
      </c>
      <c r="K352" s="37" t="str">
        <f>Riferimenti!O346</f>
        <v/>
      </c>
      <c r="L352" s="37" t="str">
        <f>Riferimenti!P346</f>
        <v/>
      </c>
      <c r="M352" s="37" t="str">
        <f>Riferimenti!Q346</f>
        <v/>
      </c>
      <c r="N352" s="37" t="str">
        <f>Riferimenti!R346</f>
        <v/>
      </c>
      <c r="O352" s="37" t="str">
        <f>Riferimenti!S346</f>
        <v/>
      </c>
      <c r="P352" s="37" t="str">
        <f>Riferimenti!T346</f>
        <v/>
      </c>
      <c r="Q352" s="37" t="str">
        <f>Riferimenti!U346</f>
        <v/>
      </c>
      <c r="U352" s="2" t="b">
        <f t="shared" si="5"/>
        <v>1</v>
      </c>
    </row>
    <row r="353" spans="2:21" ht="37.5" hidden="1" customHeight="1" x14ac:dyDescent="0.2">
      <c r="B353" s="31" t="s">
        <v>947</v>
      </c>
      <c r="C353" s="32" t="str">
        <f ca="1">Riferimenti!G347</f>
        <v/>
      </c>
      <c r="D353" s="32" t="str">
        <f>Riferimenti!H347</f>
        <v/>
      </c>
      <c r="E353" s="33" t="e">
        <f>VLOOKUP(Riferimenti!I347,Riferimenti!$A$2:$B$6,2,0)</f>
        <v>#N/A</v>
      </c>
      <c r="F353" s="32" t="str">
        <f>Riferimenti!J347</f>
        <v/>
      </c>
      <c r="G353" s="33" t="e">
        <f ca="1">VLOOKUP(Riferimenti!K347,Riferimenti!$A$20:$B$23,2,0)</f>
        <v>#N/A</v>
      </c>
      <c r="H353" s="37" t="str">
        <f>Riferimenti!L347</f>
        <v/>
      </c>
      <c r="I353" s="37" t="str">
        <f>Riferimenti!M347</f>
        <v/>
      </c>
      <c r="J353" s="37" t="str">
        <f>Riferimenti!N347</f>
        <v/>
      </c>
      <c r="K353" s="37" t="str">
        <f>Riferimenti!O347</f>
        <v/>
      </c>
      <c r="L353" s="37" t="str">
        <f>Riferimenti!P347</f>
        <v/>
      </c>
      <c r="M353" s="37" t="str">
        <f>Riferimenti!Q347</f>
        <v/>
      </c>
      <c r="N353" s="37" t="str">
        <f>Riferimenti!R347</f>
        <v/>
      </c>
      <c r="O353" s="37" t="str">
        <f>Riferimenti!S347</f>
        <v/>
      </c>
      <c r="P353" s="37" t="str">
        <f>Riferimenti!T347</f>
        <v/>
      </c>
      <c r="Q353" s="37" t="str">
        <f>Riferimenti!U347</f>
        <v/>
      </c>
      <c r="U353" s="2" t="b">
        <f t="shared" si="5"/>
        <v>1</v>
      </c>
    </row>
    <row r="354" spans="2:21" ht="37.5" hidden="1" customHeight="1" x14ac:dyDescent="0.2">
      <c r="B354" s="31" t="s">
        <v>948</v>
      </c>
      <c r="C354" s="32" t="str">
        <f ca="1">Riferimenti!G348</f>
        <v/>
      </c>
      <c r="D354" s="32" t="str">
        <f>Riferimenti!H348</f>
        <v/>
      </c>
      <c r="E354" s="33" t="e">
        <f>VLOOKUP(Riferimenti!I348,Riferimenti!$A$2:$B$6,2,0)</f>
        <v>#N/A</v>
      </c>
      <c r="F354" s="32" t="str">
        <f>Riferimenti!J348</f>
        <v/>
      </c>
      <c r="G354" s="33" t="e">
        <f ca="1">VLOOKUP(Riferimenti!K348,Riferimenti!$A$20:$B$23,2,0)</f>
        <v>#N/A</v>
      </c>
      <c r="H354" s="37" t="str">
        <f>Riferimenti!L348</f>
        <v/>
      </c>
      <c r="I354" s="37" t="str">
        <f>Riferimenti!M348</f>
        <v/>
      </c>
      <c r="J354" s="37" t="str">
        <f>Riferimenti!N348</f>
        <v/>
      </c>
      <c r="K354" s="37" t="str">
        <f>Riferimenti!O348</f>
        <v/>
      </c>
      <c r="L354" s="37" t="str">
        <f>Riferimenti!P348</f>
        <v/>
      </c>
      <c r="M354" s="37" t="str">
        <f>Riferimenti!Q348</f>
        <v/>
      </c>
      <c r="N354" s="37" t="str">
        <f>Riferimenti!R348</f>
        <v/>
      </c>
      <c r="O354" s="37" t="str">
        <f>Riferimenti!S348</f>
        <v/>
      </c>
      <c r="P354" s="37" t="str">
        <f>Riferimenti!T348</f>
        <v/>
      </c>
      <c r="Q354" s="37" t="str">
        <f>Riferimenti!U348</f>
        <v/>
      </c>
      <c r="U354" s="2" t="b">
        <f t="shared" si="5"/>
        <v>1</v>
      </c>
    </row>
    <row r="355" spans="2:21" ht="37.5" hidden="1" customHeight="1" x14ac:dyDescent="0.2">
      <c r="B355" s="31" t="s">
        <v>949</v>
      </c>
      <c r="C355" s="32" t="str">
        <f ca="1">Riferimenti!G349</f>
        <v/>
      </c>
      <c r="D355" s="32" t="str">
        <f>Riferimenti!H349</f>
        <v/>
      </c>
      <c r="E355" s="33" t="e">
        <f>VLOOKUP(Riferimenti!I349,Riferimenti!$A$2:$B$6,2,0)</f>
        <v>#N/A</v>
      </c>
      <c r="F355" s="32" t="str">
        <f>Riferimenti!J349</f>
        <v/>
      </c>
      <c r="G355" s="33" t="e">
        <f ca="1">VLOOKUP(Riferimenti!K349,Riferimenti!$A$20:$B$23,2,0)</f>
        <v>#N/A</v>
      </c>
      <c r="H355" s="37" t="str">
        <f>Riferimenti!L349</f>
        <v/>
      </c>
      <c r="I355" s="37" t="str">
        <f>Riferimenti!M349</f>
        <v/>
      </c>
      <c r="J355" s="37" t="str">
        <f>Riferimenti!N349</f>
        <v/>
      </c>
      <c r="K355" s="37" t="str">
        <f>Riferimenti!O349</f>
        <v/>
      </c>
      <c r="L355" s="37" t="str">
        <f>Riferimenti!P349</f>
        <v/>
      </c>
      <c r="M355" s="37" t="str">
        <f>Riferimenti!Q349</f>
        <v/>
      </c>
      <c r="N355" s="37" t="str">
        <f>Riferimenti!R349</f>
        <v/>
      </c>
      <c r="O355" s="37" t="str">
        <f>Riferimenti!S349</f>
        <v/>
      </c>
      <c r="P355" s="37" t="str">
        <f>Riferimenti!T349</f>
        <v/>
      </c>
      <c r="Q355" s="37" t="str">
        <f>Riferimenti!U349</f>
        <v/>
      </c>
      <c r="U355" s="2" t="b">
        <f t="shared" si="5"/>
        <v>1</v>
      </c>
    </row>
    <row r="356" spans="2:21" ht="37.5" hidden="1" customHeight="1" x14ac:dyDescent="0.2">
      <c r="B356" s="31" t="s">
        <v>950</v>
      </c>
      <c r="C356" s="32" t="str">
        <f ca="1">Riferimenti!G350</f>
        <v/>
      </c>
      <c r="D356" s="32" t="str">
        <f>Riferimenti!H350</f>
        <v/>
      </c>
      <c r="E356" s="33" t="e">
        <f>VLOOKUP(Riferimenti!I350,Riferimenti!$A$2:$B$6,2,0)</f>
        <v>#N/A</v>
      </c>
      <c r="F356" s="32" t="str">
        <f>Riferimenti!J350</f>
        <v/>
      </c>
      <c r="G356" s="33" t="e">
        <f ca="1">VLOOKUP(Riferimenti!K350,Riferimenti!$A$20:$B$23,2,0)</f>
        <v>#N/A</v>
      </c>
      <c r="H356" s="37" t="str">
        <f>Riferimenti!L350</f>
        <v/>
      </c>
      <c r="I356" s="37" t="str">
        <f>Riferimenti!M350</f>
        <v/>
      </c>
      <c r="J356" s="37" t="str">
        <f>Riferimenti!N350</f>
        <v/>
      </c>
      <c r="K356" s="37" t="str">
        <f>Riferimenti!O350</f>
        <v/>
      </c>
      <c r="L356" s="37" t="str">
        <f>Riferimenti!P350</f>
        <v/>
      </c>
      <c r="M356" s="37" t="str">
        <f>Riferimenti!Q350</f>
        <v/>
      </c>
      <c r="N356" s="37" t="str">
        <f>Riferimenti!R350</f>
        <v/>
      </c>
      <c r="O356" s="37" t="str">
        <f>Riferimenti!S350</f>
        <v/>
      </c>
      <c r="P356" s="37" t="str">
        <f>Riferimenti!T350</f>
        <v/>
      </c>
      <c r="Q356" s="37" t="str">
        <f>Riferimenti!U350</f>
        <v/>
      </c>
      <c r="U356" s="2" t="b">
        <f t="shared" si="5"/>
        <v>1</v>
      </c>
    </row>
    <row r="357" spans="2:21" ht="37.5" hidden="1" customHeight="1" x14ac:dyDescent="0.2">
      <c r="B357" s="31" t="s">
        <v>951</v>
      </c>
      <c r="C357" s="32" t="str">
        <f ca="1">Riferimenti!G351</f>
        <v/>
      </c>
      <c r="D357" s="32" t="str">
        <f>Riferimenti!H351</f>
        <v/>
      </c>
      <c r="E357" s="33" t="e">
        <f>VLOOKUP(Riferimenti!I351,Riferimenti!$A$2:$B$6,2,0)</f>
        <v>#N/A</v>
      </c>
      <c r="F357" s="32" t="str">
        <f>Riferimenti!J351</f>
        <v/>
      </c>
      <c r="G357" s="33" t="e">
        <f ca="1">VLOOKUP(Riferimenti!K351,Riferimenti!$A$20:$B$23,2,0)</f>
        <v>#N/A</v>
      </c>
      <c r="H357" s="37" t="str">
        <f>Riferimenti!L351</f>
        <v/>
      </c>
      <c r="I357" s="37" t="str">
        <f>Riferimenti!M351</f>
        <v/>
      </c>
      <c r="J357" s="37" t="str">
        <f>Riferimenti!N351</f>
        <v/>
      </c>
      <c r="K357" s="37" t="str">
        <f>Riferimenti!O351</f>
        <v/>
      </c>
      <c r="L357" s="37" t="str">
        <f>Riferimenti!P351</f>
        <v/>
      </c>
      <c r="M357" s="37" t="str">
        <f>Riferimenti!Q351</f>
        <v/>
      </c>
      <c r="N357" s="37" t="str">
        <f>Riferimenti!R351</f>
        <v/>
      </c>
      <c r="O357" s="37" t="str">
        <f>Riferimenti!S351</f>
        <v/>
      </c>
      <c r="P357" s="37" t="str">
        <f>Riferimenti!T351</f>
        <v/>
      </c>
      <c r="Q357" s="37" t="str">
        <f>Riferimenti!U351</f>
        <v/>
      </c>
      <c r="U357" s="2" t="b">
        <f t="shared" si="5"/>
        <v>1</v>
      </c>
    </row>
    <row r="358" spans="2:21" ht="37.5" hidden="1" customHeight="1" x14ac:dyDescent="0.2">
      <c r="B358" s="31" t="s">
        <v>952</v>
      </c>
      <c r="C358" s="32" t="str">
        <f ca="1">Riferimenti!G352</f>
        <v/>
      </c>
      <c r="D358" s="32" t="str">
        <f>Riferimenti!H352</f>
        <v/>
      </c>
      <c r="E358" s="33" t="e">
        <f>VLOOKUP(Riferimenti!I352,Riferimenti!$A$2:$B$6,2,0)</f>
        <v>#N/A</v>
      </c>
      <c r="F358" s="32" t="str">
        <f>Riferimenti!J352</f>
        <v/>
      </c>
      <c r="G358" s="33" t="e">
        <f ca="1">VLOOKUP(Riferimenti!K352,Riferimenti!$A$20:$B$23,2,0)</f>
        <v>#N/A</v>
      </c>
      <c r="H358" s="37" t="str">
        <f>Riferimenti!L352</f>
        <v/>
      </c>
      <c r="I358" s="37" t="str">
        <f>Riferimenti!M352</f>
        <v/>
      </c>
      <c r="J358" s="37" t="str">
        <f>Riferimenti!N352</f>
        <v/>
      </c>
      <c r="K358" s="37" t="str">
        <f>Riferimenti!O352</f>
        <v/>
      </c>
      <c r="L358" s="37" t="str">
        <f>Riferimenti!P352</f>
        <v/>
      </c>
      <c r="M358" s="37" t="str">
        <f>Riferimenti!Q352</f>
        <v/>
      </c>
      <c r="N358" s="37" t="str">
        <f>Riferimenti!R352</f>
        <v/>
      </c>
      <c r="O358" s="37" t="str">
        <f>Riferimenti!S352</f>
        <v/>
      </c>
      <c r="P358" s="37" t="str">
        <f>Riferimenti!T352</f>
        <v/>
      </c>
      <c r="Q358" s="37" t="str">
        <f>Riferimenti!U352</f>
        <v/>
      </c>
      <c r="U358" s="2" t="b">
        <f t="shared" si="5"/>
        <v>1</v>
      </c>
    </row>
    <row r="359" spans="2:21" ht="37.5" hidden="1" customHeight="1" x14ac:dyDescent="0.2">
      <c r="B359" s="31" t="s">
        <v>953</v>
      </c>
      <c r="C359" s="32" t="str">
        <f ca="1">Riferimenti!G353</f>
        <v/>
      </c>
      <c r="D359" s="32" t="str">
        <f>Riferimenti!H353</f>
        <v/>
      </c>
      <c r="E359" s="33" t="e">
        <f>VLOOKUP(Riferimenti!I353,Riferimenti!$A$2:$B$6,2,0)</f>
        <v>#N/A</v>
      </c>
      <c r="F359" s="32" t="str">
        <f>Riferimenti!J353</f>
        <v/>
      </c>
      <c r="G359" s="33" t="e">
        <f ca="1">VLOOKUP(Riferimenti!K353,Riferimenti!$A$20:$B$23,2,0)</f>
        <v>#N/A</v>
      </c>
      <c r="H359" s="37" t="str">
        <f>Riferimenti!L353</f>
        <v/>
      </c>
      <c r="I359" s="37" t="str">
        <f>Riferimenti!M353</f>
        <v/>
      </c>
      <c r="J359" s="37" t="str">
        <f>Riferimenti!N353</f>
        <v/>
      </c>
      <c r="K359" s="37" t="str">
        <f>Riferimenti!O353</f>
        <v/>
      </c>
      <c r="L359" s="37" t="str">
        <f>Riferimenti!P353</f>
        <v/>
      </c>
      <c r="M359" s="37" t="str">
        <f>Riferimenti!Q353</f>
        <v/>
      </c>
      <c r="N359" s="37" t="str">
        <f>Riferimenti!R353</f>
        <v/>
      </c>
      <c r="O359" s="37" t="str">
        <f>Riferimenti!S353</f>
        <v/>
      </c>
      <c r="P359" s="37" t="str">
        <f>Riferimenti!T353</f>
        <v/>
      </c>
      <c r="Q359" s="37" t="str">
        <f>Riferimenti!U353</f>
        <v/>
      </c>
      <c r="U359" s="2" t="b">
        <f t="shared" si="5"/>
        <v>1</v>
      </c>
    </row>
    <row r="360" spans="2:21" ht="37.5" hidden="1" customHeight="1" x14ac:dyDescent="0.2">
      <c r="B360" s="31" t="s">
        <v>954</v>
      </c>
      <c r="C360" s="32" t="str">
        <f ca="1">Riferimenti!G354</f>
        <v/>
      </c>
      <c r="D360" s="32" t="str">
        <f>Riferimenti!H354</f>
        <v/>
      </c>
      <c r="E360" s="33" t="e">
        <f>VLOOKUP(Riferimenti!I354,Riferimenti!$A$2:$B$6,2,0)</f>
        <v>#N/A</v>
      </c>
      <c r="F360" s="32" t="str">
        <f>Riferimenti!J354</f>
        <v/>
      </c>
      <c r="G360" s="33" t="e">
        <f ca="1">VLOOKUP(Riferimenti!K354,Riferimenti!$A$20:$B$23,2,0)</f>
        <v>#N/A</v>
      </c>
      <c r="H360" s="37" t="str">
        <f>Riferimenti!L354</f>
        <v/>
      </c>
      <c r="I360" s="37" t="str">
        <f>Riferimenti!M354</f>
        <v/>
      </c>
      <c r="J360" s="37" t="str">
        <f>Riferimenti!N354</f>
        <v/>
      </c>
      <c r="K360" s="37" t="str">
        <f>Riferimenti!O354</f>
        <v/>
      </c>
      <c r="L360" s="37" t="str">
        <f>Riferimenti!P354</f>
        <v/>
      </c>
      <c r="M360" s="37" t="str">
        <f>Riferimenti!Q354</f>
        <v/>
      </c>
      <c r="N360" s="37" t="str">
        <f>Riferimenti!R354</f>
        <v/>
      </c>
      <c r="O360" s="37" t="str">
        <f>Riferimenti!S354</f>
        <v/>
      </c>
      <c r="P360" s="37" t="str">
        <f>Riferimenti!T354</f>
        <v/>
      </c>
      <c r="Q360" s="37" t="str">
        <f>Riferimenti!U354</f>
        <v/>
      </c>
      <c r="U360" s="2" t="b">
        <f t="shared" si="5"/>
        <v>1</v>
      </c>
    </row>
    <row r="361" spans="2:21" ht="37.5" hidden="1" customHeight="1" x14ac:dyDescent="0.2">
      <c r="B361" s="31" t="s">
        <v>955</v>
      </c>
      <c r="C361" s="32" t="str">
        <f ca="1">Riferimenti!G355</f>
        <v/>
      </c>
      <c r="D361" s="32" t="str">
        <f>Riferimenti!H355</f>
        <v/>
      </c>
      <c r="E361" s="33" t="e">
        <f>VLOOKUP(Riferimenti!I355,Riferimenti!$A$2:$B$6,2,0)</f>
        <v>#N/A</v>
      </c>
      <c r="F361" s="32" t="str">
        <f>Riferimenti!J355</f>
        <v/>
      </c>
      <c r="G361" s="33" t="e">
        <f ca="1">VLOOKUP(Riferimenti!K355,Riferimenti!$A$20:$B$23,2,0)</f>
        <v>#N/A</v>
      </c>
      <c r="H361" s="37" t="str">
        <f>Riferimenti!L355</f>
        <v/>
      </c>
      <c r="I361" s="37" t="str">
        <f>Riferimenti!M355</f>
        <v/>
      </c>
      <c r="J361" s="37" t="str">
        <f>Riferimenti!N355</f>
        <v/>
      </c>
      <c r="K361" s="37" t="str">
        <f>Riferimenti!O355</f>
        <v/>
      </c>
      <c r="L361" s="37" t="str">
        <f>Riferimenti!P355</f>
        <v/>
      </c>
      <c r="M361" s="37" t="str">
        <f>Riferimenti!Q355</f>
        <v/>
      </c>
      <c r="N361" s="37" t="str">
        <f>Riferimenti!R355</f>
        <v/>
      </c>
      <c r="O361" s="37" t="str">
        <f>Riferimenti!S355</f>
        <v/>
      </c>
      <c r="P361" s="37" t="str">
        <f>Riferimenti!T355</f>
        <v/>
      </c>
      <c r="Q361" s="37" t="str">
        <f>Riferimenti!U355</f>
        <v/>
      </c>
      <c r="U361" s="2" t="b">
        <f t="shared" si="5"/>
        <v>1</v>
      </c>
    </row>
    <row r="362" spans="2:21" ht="37.5" hidden="1" customHeight="1" x14ac:dyDescent="0.2">
      <c r="B362" s="31" t="s">
        <v>956</v>
      </c>
      <c r="C362" s="32" t="str">
        <f ca="1">Riferimenti!G356</f>
        <v/>
      </c>
      <c r="D362" s="32" t="str">
        <f>Riferimenti!H356</f>
        <v/>
      </c>
      <c r="E362" s="33" t="e">
        <f>VLOOKUP(Riferimenti!I356,Riferimenti!$A$2:$B$6,2,0)</f>
        <v>#N/A</v>
      </c>
      <c r="F362" s="32" t="str">
        <f>Riferimenti!J356</f>
        <v/>
      </c>
      <c r="G362" s="33" t="e">
        <f ca="1">VLOOKUP(Riferimenti!K356,Riferimenti!$A$20:$B$23,2,0)</f>
        <v>#N/A</v>
      </c>
      <c r="H362" s="37" t="str">
        <f>Riferimenti!L356</f>
        <v/>
      </c>
      <c r="I362" s="37" t="str">
        <f>Riferimenti!M356</f>
        <v/>
      </c>
      <c r="J362" s="37" t="str">
        <f>Riferimenti!N356</f>
        <v/>
      </c>
      <c r="K362" s="37" t="str">
        <f>Riferimenti!O356</f>
        <v/>
      </c>
      <c r="L362" s="37" t="str">
        <f>Riferimenti!P356</f>
        <v/>
      </c>
      <c r="M362" s="37" t="str">
        <f>Riferimenti!Q356</f>
        <v/>
      </c>
      <c r="N362" s="37" t="str">
        <f>Riferimenti!R356</f>
        <v/>
      </c>
      <c r="O362" s="37" t="str">
        <f>Riferimenti!S356</f>
        <v/>
      </c>
      <c r="P362" s="37" t="str">
        <f>Riferimenti!T356</f>
        <v/>
      </c>
      <c r="Q362" s="37" t="str">
        <f>Riferimenti!U356</f>
        <v/>
      </c>
      <c r="U362" s="2" t="b">
        <f t="shared" si="5"/>
        <v>1</v>
      </c>
    </row>
    <row r="363" spans="2:21" ht="37.5" hidden="1" customHeight="1" x14ac:dyDescent="0.2">
      <c r="B363" s="31" t="s">
        <v>957</v>
      </c>
      <c r="C363" s="32" t="str">
        <f ca="1">Riferimenti!G357</f>
        <v/>
      </c>
      <c r="D363" s="32" t="str">
        <f>Riferimenti!H357</f>
        <v/>
      </c>
      <c r="E363" s="33" t="e">
        <f>VLOOKUP(Riferimenti!I357,Riferimenti!$A$2:$B$6,2,0)</f>
        <v>#N/A</v>
      </c>
      <c r="F363" s="32" t="str">
        <f>Riferimenti!J357</f>
        <v/>
      </c>
      <c r="G363" s="33" t="e">
        <f ca="1">VLOOKUP(Riferimenti!K357,Riferimenti!$A$20:$B$23,2,0)</f>
        <v>#N/A</v>
      </c>
      <c r="H363" s="37" t="str">
        <f>Riferimenti!L357</f>
        <v/>
      </c>
      <c r="I363" s="37" t="str">
        <f>Riferimenti!M357</f>
        <v/>
      </c>
      <c r="J363" s="37" t="str">
        <f>Riferimenti!N357</f>
        <v/>
      </c>
      <c r="K363" s="37" t="str">
        <f>Riferimenti!O357</f>
        <v/>
      </c>
      <c r="L363" s="37" t="str">
        <f>Riferimenti!P357</f>
        <v/>
      </c>
      <c r="M363" s="37" t="str">
        <f>Riferimenti!Q357</f>
        <v/>
      </c>
      <c r="N363" s="37" t="str">
        <f>Riferimenti!R357</f>
        <v/>
      </c>
      <c r="O363" s="37" t="str">
        <f>Riferimenti!S357</f>
        <v/>
      </c>
      <c r="P363" s="37" t="str">
        <f>Riferimenti!T357</f>
        <v/>
      </c>
      <c r="Q363" s="37" t="str">
        <f>Riferimenti!U357</f>
        <v/>
      </c>
      <c r="U363" s="2" t="b">
        <f t="shared" si="5"/>
        <v>1</v>
      </c>
    </row>
    <row r="364" spans="2:21" ht="37.5" hidden="1" customHeight="1" x14ac:dyDescent="0.2">
      <c r="B364" s="31" t="s">
        <v>958</v>
      </c>
      <c r="C364" s="32" t="str">
        <f ca="1">Riferimenti!G358</f>
        <v/>
      </c>
      <c r="D364" s="32" t="str">
        <f>Riferimenti!H358</f>
        <v/>
      </c>
      <c r="E364" s="33" t="e">
        <f>VLOOKUP(Riferimenti!I358,Riferimenti!$A$2:$B$6,2,0)</f>
        <v>#N/A</v>
      </c>
      <c r="F364" s="32" t="str">
        <f>Riferimenti!J358</f>
        <v/>
      </c>
      <c r="G364" s="33" t="e">
        <f ca="1">VLOOKUP(Riferimenti!K358,Riferimenti!$A$20:$B$23,2,0)</f>
        <v>#N/A</v>
      </c>
      <c r="H364" s="37" t="str">
        <f>Riferimenti!L358</f>
        <v/>
      </c>
      <c r="I364" s="37" t="str">
        <f>Riferimenti!M358</f>
        <v/>
      </c>
      <c r="J364" s="37" t="str">
        <f>Riferimenti!N358</f>
        <v/>
      </c>
      <c r="K364" s="37" t="str">
        <f>Riferimenti!O358</f>
        <v/>
      </c>
      <c r="L364" s="37" t="str">
        <f>Riferimenti!P358</f>
        <v/>
      </c>
      <c r="M364" s="37" t="str">
        <f>Riferimenti!Q358</f>
        <v/>
      </c>
      <c r="N364" s="37" t="str">
        <f>Riferimenti!R358</f>
        <v/>
      </c>
      <c r="O364" s="37" t="str">
        <f>Riferimenti!S358</f>
        <v/>
      </c>
      <c r="P364" s="37" t="str">
        <f>Riferimenti!T358</f>
        <v/>
      </c>
      <c r="Q364" s="37" t="str">
        <f>Riferimenti!U358</f>
        <v/>
      </c>
      <c r="U364" s="2" t="b">
        <f t="shared" si="5"/>
        <v>1</v>
      </c>
    </row>
    <row r="365" spans="2:21" ht="37.5" hidden="1" customHeight="1" x14ac:dyDescent="0.2">
      <c r="B365" s="31" t="s">
        <v>959</v>
      </c>
      <c r="C365" s="32" t="str">
        <f ca="1">Riferimenti!G359</f>
        <v/>
      </c>
      <c r="D365" s="32" t="str">
        <f>Riferimenti!H359</f>
        <v/>
      </c>
      <c r="E365" s="33" t="e">
        <f>VLOOKUP(Riferimenti!I359,Riferimenti!$A$2:$B$6,2,0)</f>
        <v>#N/A</v>
      </c>
      <c r="F365" s="32" t="str">
        <f>Riferimenti!J359</f>
        <v/>
      </c>
      <c r="G365" s="33" t="e">
        <f ca="1">VLOOKUP(Riferimenti!K359,Riferimenti!$A$20:$B$23,2,0)</f>
        <v>#N/A</v>
      </c>
      <c r="H365" s="37" t="str">
        <f>Riferimenti!L359</f>
        <v/>
      </c>
      <c r="I365" s="37" t="str">
        <f>Riferimenti!M359</f>
        <v/>
      </c>
      <c r="J365" s="37" t="str">
        <f>Riferimenti!N359</f>
        <v/>
      </c>
      <c r="K365" s="37" t="str">
        <f>Riferimenti!O359</f>
        <v/>
      </c>
      <c r="L365" s="37" t="str">
        <f>Riferimenti!P359</f>
        <v/>
      </c>
      <c r="M365" s="37" t="str">
        <f>Riferimenti!Q359</f>
        <v/>
      </c>
      <c r="N365" s="37" t="str">
        <f>Riferimenti!R359</f>
        <v/>
      </c>
      <c r="O365" s="37" t="str">
        <f>Riferimenti!S359</f>
        <v/>
      </c>
      <c r="P365" s="37" t="str">
        <f>Riferimenti!T359</f>
        <v/>
      </c>
      <c r="Q365" s="37" t="str">
        <f>Riferimenti!U359</f>
        <v/>
      </c>
      <c r="U365" s="2" t="b">
        <f t="shared" si="5"/>
        <v>1</v>
      </c>
    </row>
    <row r="366" spans="2:21" ht="37.5" hidden="1" customHeight="1" x14ac:dyDescent="0.2">
      <c r="B366" s="31" t="s">
        <v>960</v>
      </c>
      <c r="C366" s="32" t="str">
        <f ca="1">Riferimenti!G360</f>
        <v/>
      </c>
      <c r="D366" s="32" t="str">
        <f>Riferimenti!H360</f>
        <v/>
      </c>
      <c r="E366" s="33" t="e">
        <f>VLOOKUP(Riferimenti!I360,Riferimenti!$A$2:$B$6,2,0)</f>
        <v>#N/A</v>
      </c>
      <c r="F366" s="32" t="str">
        <f>Riferimenti!J360</f>
        <v/>
      </c>
      <c r="G366" s="33" t="e">
        <f ca="1">VLOOKUP(Riferimenti!K360,Riferimenti!$A$20:$B$23,2,0)</f>
        <v>#N/A</v>
      </c>
      <c r="H366" s="37" t="str">
        <f>Riferimenti!L360</f>
        <v/>
      </c>
      <c r="I366" s="37" t="str">
        <f>Riferimenti!M360</f>
        <v/>
      </c>
      <c r="J366" s="37" t="str">
        <f>Riferimenti!N360</f>
        <v/>
      </c>
      <c r="K366" s="37" t="str">
        <f>Riferimenti!O360</f>
        <v/>
      </c>
      <c r="L366" s="37" t="str">
        <f>Riferimenti!P360</f>
        <v/>
      </c>
      <c r="M366" s="37" t="str">
        <f>Riferimenti!Q360</f>
        <v/>
      </c>
      <c r="N366" s="37" t="str">
        <f>Riferimenti!R360</f>
        <v/>
      </c>
      <c r="O366" s="37" t="str">
        <f>Riferimenti!S360</f>
        <v/>
      </c>
      <c r="P366" s="37" t="str">
        <f>Riferimenti!T360</f>
        <v/>
      </c>
      <c r="Q366" s="37" t="str">
        <f>Riferimenti!U360</f>
        <v/>
      </c>
      <c r="U366" s="2" t="b">
        <f t="shared" si="5"/>
        <v>1</v>
      </c>
    </row>
    <row r="367" spans="2:21" ht="37.5" hidden="1" customHeight="1" x14ac:dyDescent="0.2">
      <c r="B367" s="31" t="s">
        <v>961</v>
      </c>
      <c r="C367" s="32" t="str">
        <f ca="1">Riferimenti!G361</f>
        <v/>
      </c>
      <c r="D367" s="32" t="str">
        <f>Riferimenti!H361</f>
        <v/>
      </c>
      <c r="E367" s="33" t="e">
        <f>VLOOKUP(Riferimenti!I361,Riferimenti!$A$2:$B$6,2,0)</f>
        <v>#N/A</v>
      </c>
      <c r="F367" s="32" t="str">
        <f>Riferimenti!J361</f>
        <v/>
      </c>
      <c r="G367" s="33" t="e">
        <f ca="1">VLOOKUP(Riferimenti!K361,Riferimenti!$A$20:$B$23,2,0)</f>
        <v>#N/A</v>
      </c>
      <c r="H367" s="37" t="str">
        <f>Riferimenti!L361</f>
        <v/>
      </c>
      <c r="I367" s="37" t="str">
        <f>Riferimenti!M361</f>
        <v/>
      </c>
      <c r="J367" s="37" t="str">
        <f>Riferimenti!N361</f>
        <v/>
      </c>
      <c r="K367" s="37" t="str">
        <f>Riferimenti!O361</f>
        <v/>
      </c>
      <c r="L367" s="37" t="str">
        <f>Riferimenti!P361</f>
        <v/>
      </c>
      <c r="M367" s="37" t="str">
        <f>Riferimenti!Q361</f>
        <v/>
      </c>
      <c r="N367" s="37" t="str">
        <f>Riferimenti!R361</f>
        <v/>
      </c>
      <c r="O367" s="37" t="str">
        <f>Riferimenti!S361</f>
        <v/>
      </c>
      <c r="P367" s="37" t="str">
        <f>Riferimenti!T361</f>
        <v/>
      </c>
      <c r="Q367" s="37" t="str">
        <f>Riferimenti!U361</f>
        <v/>
      </c>
      <c r="U367" s="2" t="b">
        <f t="shared" si="5"/>
        <v>1</v>
      </c>
    </row>
    <row r="368" spans="2:21" ht="37.5" hidden="1" customHeight="1" x14ac:dyDescent="0.2">
      <c r="B368" s="31" t="s">
        <v>962</v>
      </c>
      <c r="C368" s="32" t="str">
        <f ca="1">Riferimenti!G362</f>
        <v/>
      </c>
      <c r="D368" s="32" t="str">
        <f>Riferimenti!H362</f>
        <v/>
      </c>
      <c r="E368" s="33" t="e">
        <f>VLOOKUP(Riferimenti!I362,Riferimenti!$A$2:$B$6,2,0)</f>
        <v>#N/A</v>
      </c>
      <c r="F368" s="32" t="str">
        <f>Riferimenti!J362</f>
        <v/>
      </c>
      <c r="G368" s="33" t="e">
        <f ca="1">VLOOKUP(Riferimenti!K362,Riferimenti!$A$20:$B$23,2,0)</f>
        <v>#N/A</v>
      </c>
      <c r="H368" s="37" t="str">
        <f>Riferimenti!L362</f>
        <v/>
      </c>
      <c r="I368" s="37" t="str">
        <f>Riferimenti!M362</f>
        <v/>
      </c>
      <c r="J368" s="37" t="str">
        <f>Riferimenti!N362</f>
        <v/>
      </c>
      <c r="K368" s="37" t="str">
        <f>Riferimenti!O362</f>
        <v/>
      </c>
      <c r="L368" s="37" t="str">
        <f>Riferimenti!P362</f>
        <v/>
      </c>
      <c r="M368" s="37" t="str">
        <f>Riferimenti!Q362</f>
        <v/>
      </c>
      <c r="N368" s="37" t="str">
        <f>Riferimenti!R362</f>
        <v/>
      </c>
      <c r="O368" s="37" t="str">
        <f>Riferimenti!S362</f>
        <v/>
      </c>
      <c r="P368" s="37" t="str">
        <f>Riferimenti!T362</f>
        <v/>
      </c>
      <c r="Q368" s="37" t="str">
        <f>Riferimenti!U362</f>
        <v/>
      </c>
      <c r="U368" s="2" t="b">
        <f t="shared" si="5"/>
        <v>1</v>
      </c>
    </row>
    <row r="369" spans="2:21" ht="37.5" hidden="1" customHeight="1" x14ac:dyDescent="0.2">
      <c r="B369" s="31" t="s">
        <v>963</v>
      </c>
      <c r="C369" s="32" t="str">
        <f ca="1">Riferimenti!G363</f>
        <v/>
      </c>
      <c r="D369" s="32" t="str">
        <f>Riferimenti!H363</f>
        <v/>
      </c>
      <c r="E369" s="33" t="e">
        <f>VLOOKUP(Riferimenti!I363,Riferimenti!$A$2:$B$6,2,0)</f>
        <v>#N/A</v>
      </c>
      <c r="F369" s="32" t="str">
        <f>Riferimenti!J363</f>
        <v/>
      </c>
      <c r="G369" s="33" t="e">
        <f ca="1">VLOOKUP(Riferimenti!K363,Riferimenti!$A$20:$B$23,2,0)</f>
        <v>#N/A</v>
      </c>
      <c r="H369" s="37" t="str">
        <f>Riferimenti!L363</f>
        <v/>
      </c>
      <c r="I369" s="37" t="str">
        <f>Riferimenti!M363</f>
        <v/>
      </c>
      <c r="J369" s="37" t="str">
        <f>Riferimenti!N363</f>
        <v/>
      </c>
      <c r="K369" s="37" t="str">
        <f>Riferimenti!O363</f>
        <v/>
      </c>
      <c r="L369" s="37" t="str">
        <f>Riferimenti!P363</f>
        <v/>
      </c>
      <c r="M369" s="37" t="str">
        <f>Riferimenti!Q363</f>
        <v/>
      </c>
      <c r="N369" s="37" t="str">
        <f>Riferimenti!R363</f>
        <v/>
      </c>
      <c r="O369" s="37" t="str">
        <f>Riferimenti!S363</f>
        <v/>
      </c>
      <c r="P369" s="37" t="str">
        <f>Riferimenti!T363</f>
        <v/>
      </c>
      <c r="Q369" s="37" t="str">
        <f>Riferimenti!U363</f>
        <v/>
      </c>
      <c r="U369" s="2" t="b">
        <f t="shared" si="5"/>
        <v>1</v>
      </c>
    </row>
    <row r="370" spans="2:21" ht="37.5" hidden="1" customHeight="1" x14ac:dyDescent="0.2">
      <c r="B370" s="31" t="s">
        <v>964</v>
      </c>
      <c r="C370" s="32" t="str">
        <f ca="1">Riferimenti!G364</f>
        <v/>
      </c>
      <c r="D370" s="32" t="str">
        <f>Riferimenti!H364</f>
        <v/>
      </c>
      <c r="E370" s="33" t="e">
        <f>VLOOKUP(Riferimenti!I364,Riferimenti!$A$2:$B$6,2,0)</f>
        <v>#N/A</v>
      </c>
      <c r="F370" s="32" t="str">
        <f>Riferimenti!J364</f>
        <v/>
      </c>
      <c r="G370" s="33" t="e">
        <f ca="1">VLOOKUP(Riferimenti!K364,Riferimenti!$A$20:$B$23,2,0)</f>
        <v>#N/A</v>
      </c>
      <c r="H370" s="37" t="str">
        <f>Riferimenti!L364</f>
        <v/>
      </c>
      <c r="I370" s="37" t="str">
        <f>Riferimenti!M364</f>
        <v/>
      </c>
      <c r="J370" s="37" t="str">
        <f>Riferimenti!N364</f>
        <v/>
      </c>
      <c r="K370" s="37" t="str">
        <f>Riferimenti!O364</f>
        <v/>
      </c>
      <c r="L370" s="37" t="str">
        <f>Riferimenti!P364</f>
        <v/>
      </c>
      <c r="M370" s="37" t="str">
        <f>Riferimenti!Q364</f>
        <v/>
      </c>
      <c r="N370" s="37" t="str">
        <f>Riferimenti!R364</f>
        <v/>
      </c>
      <c r="O370" s="37" t="str">
        <f>Riferimenti!S364</f>
        <v/>
      </c>
      <c r="P370" s="37" t="str">
        <f>Riferimenti!T364</f>
        <v/>
      </c>
      <c r="Q370" s="37" t="str">
        <f>Riferimenti!U364</f>
        <v/>
      </c>
      <c r="U370" s="2" t="b">
        <f t="shared" si="5"/>
        <v>1</v>
      </c>
    </row>
    <row r="371" spans="2:21" ht="37.5" hidden="1" customHeight="1" x14ac:dyDescent="0.2">
      <c r="B371" s="31" t="s">
        <v>965</v>
      </c>
      <c r="C371" s="32" t="str">
        <f ca="1">Riferimenti!G365</f>
        <v/>
      </c>
      <c r="D371" s="32" t="str">
        <f>Riferimenti!H365</f>
        <v/>
      </c>
      <c r="E371" s="33" t="e">
        <f>VLOOKUP(Riferimenti!I365,Riferimenti!$A$2:$B$6,2,0)</f>
        <v>#N/A</v>
      </c>
      <c r="F371" s="32" t="str">
        <f>Riferimenti!J365</f>
        <v/>
      </c>
      <c r="G371" s="33" t="e">
        <f ca="1">VLOOKUP(Riferimenti!K365,Riferimenti!$A$20:$B$23,2,0)</f>
        <v>#N/A</v>
      </c>
      <c r="H371" s="37" t="str">
        <f>Riferimenti!L365</f>
        <v/>
      </c>
      <c r="I371" s="37" t="str">
        <f>Riferimenti!M365</f>
        <v/>
      </c>
      <c r="J371" s="37" t="str">
        <f>Riferimenti!N365</f>
        <v/>
      </c>
      <c r="K371" s="37" t="str">
        <f>Riferimenti!O365</f>
        <v/>
      </c>
      <c r="L371" s="37" t="str">
        <f>Riferimenti!P365</f>
        <v/>
      </c>
      <c r="M371" s="37" t="str">
        <f>Riferimenti!Q365</f>
        <v/>
      </c>
      <c r="N371" s="37" t="str">
        <f>Riferimenti!R365</f>
        <v/>
      </c>
      <c r="O371" s="37" t="str">
        <f>Riferimenti!S365</f>
        <v/>
      </c>
      <c r="P371" s="37" t="str">
        <f>Riferimenti!T365</f>
        <v/>
      </c>
      <c r="Q371" s="37" t="str">
        <f>Riferimenti!U365</f>
        <v/>
      </c>
      <c r="U371" s="2" t="b">
        <f t="shared" si="5"/>
        <v>1</v>
      </c>
    </row>
    <row r="372" spans="2:21" ht="37.5" hidden="1" customHeight="1" x14ac:dyDescent="0.2">
      <c r="B372" s="31" t="s">
        <v>966</v>
      </c>
      <c r="C372" s="32" t="str">
        <f ca="1">Riferimenti!G366</f>
        <v/>
      </c>
      <c r="D372" s="32" t="str">
        <f>Riferimenti!H366</f>
        <v/>
      </c>
      <c r="E372" s="33" t="e">
        <f>VLOOKUP(Riferimenti!I366,Riferimenti!$A$2:$B$6,2,0)</f>
        <v>#N/A</v>
      </c>
      <c r="F372" s="32" t="str">
        <f>Riferimenti!J366</f>
        <v/>
      </c>
      <c r="G372" s="33" t="e">
        <f ca="1">VLOOKUP(Riferimenti!K366,Riferimenti!$A$20:$B$23,2,0)</f>
        <v>#N/A</v>
      </c>
      <c r="H372" s="37" t="str">
        <f>Riferimenti!L366</f>
        <v/>
      </c>
      <c r="I372" s="37" t="str">
        <f>Riferimenti!M366</f>
        <v/>
      </c>
      <c r="J372" s="37" t="str">
        <f>Riferimenti!N366</f>
        <v/>
      </c>
      <c r="K372" s="37" t="str">
        <f>Riferimenti!O366</f>
        <v/>
      </c>
      <c r="L372" s="37" t="str">
        <f>Riferimenti!P366</f>
        <v/>
      </c>
      <c r="M372" s="37" t="str">
        <f>Riferimenti!Q366</f>
        <v/>
      </c>
      <c r="N372" s="37" t="str">
        <f>Riferimenti!R366</f>
        <v/>
      </c>
      <c r="O372" s="37" t="str">
        <f>Riferimenti!S366</f>
        <v/>
      </c>
      <c r="P372" s="37" t="str">
        <f>Riferimenti!T366</f>
        <v/>
      </c>
      <c r="Q372" s="37" t="str">
        <f>Riferimenti!U366</f>
        <v/>
      </c>
      <c r="U372" s="2" t="b">
        <f t="shared" si="5"/>
        <v>1</v>
      </c>
    </row>
    <row r="373" spans="2:21" ht="37.5" hidden="1" customHeight="1" x14ac:dyDescent="0.2">
      <c r="B373" s="31" t="s">
        <v>967</v>
      </c>
      <c r="C373" s="32" t="str">
        <f ca="1">Riferimenti!G367</f>
        <v/>
      </c>
      <c r="D373" s="32" t="str">
        <f>Riferimenti!H367</f>
        <v/>
      </c>
      <c r="E373" s="33" t="e">
        <f>VLOOKUP(Riferimenti!I367,Riferimenti!$A$2:$B$6,2,0)</f>
        <v>#N/A</v>
      </c>
      <c r="F373" s="32" t="str">
        <f>Riferimenti!J367</f>
        <v/>
      </c>
      <c r="G373" s="33" t="e">
        <f ca="1">VLOOKUP(Riferimenti!K367,Riferimenti!$A$20:$B$23,2,0)</f>
        <v>#N/A</v>
      </c>
      <c r="H373" s="37" t="str">
        <f>Riferimenti!L367</f>
        <v/>
      </c>
      <c r="I373" s="37" t="str">
        <f>Riferimenti!M367</f>
        <v/>
      </c>
      <c r="J373" s="37" t="str">
        <f>Riferimenti!N367</f>
        <v/>
      </c>
      <c r="K373" s="37" t="str">
        <f>Riferimenti!O367</f>
        <v/>
      </c>
      <c r="L373" s="37" t="str">
        <f>Riferimenti!P367</f>
        <v/>
      </c>
      <c r="M373" s="37" t="str">
        <f>Riferimenti!Q367</f>
        <v/>
      </c>
      <c r="N373" s="37" t="str">
        <f>Riferimenti!R367</f>
        <v/>
      </c>
      <c r="O373" s="37" t="str">
        <f>Riferimenti!S367</f>
        <v/>
      </c>
      <c r="P373" s="37" t="str">
        <f>Riferimenti!T367</f>
        <v/>
      </c>
      <c r="Q373" s="37" t="str">
        <f>Riferimenti!U367</f>
        <v/>
      </c>
      <c r="U373" s="2" t="b">
        <f t="shared" si="5"/>
        <v>1</v>
      </c>
    </row>
    <row r="374" spans="2:21" ht="37.5" hidden="1" customHeight="1" x14ac:dyDescent="0.2">
      <c r="B374" s="31" t="s">
        <v>968</v>
      </c>
      <c r="C374" s="32" t="str">
        <f ca="1">Riferimenti!G368</f>
        <v/>
      </c>
      <c r="D374" s="32" t="str">
        <f>Riferimenti!H368</f>
        <v/>
      </c>
      <c r="E374" s="33" t="e">
        <f>VLOOKUP(Riferimenti!I368,Riferimenti!$A$2:$B$6,2,0)</f>
        <v>#N/A</v>
      </c>
      <c r="F374" s="32" t="str">
        <f>Riferimenti!J368</f>
        <v/>
      </c>
      <c r="G374" s="33" t="e">
        <f ca="1">VLOOKUP(Riferimenti!K368,Riferimenti!$A$20:$B$23,2,0)</f>
        <v>#N/A</v>
      </c>
      <c r="H374" s="37" t="str">
        <f>Riferimenti!L368</f>
        <v/>
      </c>
      <c r="I374" s="37" t="str">
        <f>Riferimenti!M368</f>
        <v/>
      </c>
      <c r="J374" s="37" t="str">
        <f>Riferimenti!N368</f>
        <v/>
      </c>
      <c r="K374" s="37" t="str">
        <f>Riferimenti!O368</f>
        <v/>
      </c>
      <c r="L374" s="37" t="str">
        <f>Riferimenti!P368</f>
        <v/>
      </c>
      <c r="M374" s="37" t="str">
        <f>Riferimenti!Q368</f>
        <v/>
      </c>
      <c r="N374" s="37" t="str">
        <f>Riferimenti!R368</f>
        <v/>
      </c>
      <c r="O374" s="37" t="str">
        <f>Riferimenti!S368</f>
        <v/>
      </c>
      <c r="P374" s="37" t="str">
        <f>Riferimenti!T368</f>
        <v/>
      </c>
      <c r="Q374" s="37" t="str">
        <f>Riferimenti!U368</f>
        <v/>
      </c>
      <c r="U374" s="2" t="b">
        <f t="shared" si="5"/>
        <v>1</v>
      </c>
    </row>
    <row r="375" spans="2:21" ht="37.5" hidden="1" customHeight="1" x14ac:dyDescent="0.2">
      <c r="B375" s="31" t="s">
        <v>969</v>
      </c>
      <c r="C375" s="32" t="str">
        <f ca="1">Riferimenti!G369</f>
        <v/>
      </c>
      <c r="D375" s="32" t="str">
        <f>Riferimenti!H369</f>
        <v/>
      </c>
      <c r="E375" s="33" t="e">
        <f>VLOOKUP(Riferimenti!I369,Riferimenti!$A$2:$B$6,2,0)</f>
        <v>#N/A</v>
      </c>
      <c r="F375" s="32" t="str">
        <f>Riferimenti!J369</f>
        <v/>
      </c>
      <c r="G375" s="33" t="e">
        <f ca="1">VLOOKUP(Riferimenti!K369,Riferimenti!$A$20:$B$23,2,0)</f>
        <v>#N/A</v>
      </c>
      <c r="H375" s="37" t="str">
        <f>Riferimenti!L369</f>
        <v/>
      </c>
      <c r="I375" s="37" t="str">
        <f>Riferimenti!M369</f>
        <v/>
      </c>
      <c r="J375" s="37" t="str">
        <f>Riferimenti!N369</f>
        <v/>
      </c>
      <c r="K375" s="37" t="str">
        <f>Riferimenti!O369</f>
        <v/>
      </c>
      <c r="L375" s="37" t="str">
        <f>Riferimenti!P369</f>
        <v/>
      </c>
      <c r="M375" s="37" t="str">
        <f>Riferimenti!Q369</f>
        <v/>
      </c>
      <c r="N375" s="37" t="str">
        <f>Riferimenti!R369</f>
        <v/>
      </c>
      <c r="O375" s="37" t="str">
        <f>Riferimenti!S369</f>
        <v/>
      </c>
      <c r="P375" s="37" t="str">
        <f>Riferimenti!T369</f>
        <v/>
      </c>
      <c r="Q375" s="37" t="str">
        <f>Riferimenti!U369</f>
        <v/>
      </c>
      <c r="U375" s="2" t="b">
        <f t="shared" si="5"/>
        <v>1</v>
      </c>
    </row>
    <row r="376" spans="2:21" ht="37.5" hidden="1" customHeight="1" x14ac:dyDescent="0.2">
      <c r="B376" s="31" t="s">
        <v>970</v>
      </c>
      <c r="C376" s="32" t="str">
        <f ca="1">Riferimenti!G370</f>
        <v/>
      </c>
      <c r="D376" s="32" t="str">
        <f>Riferimenti!H370</f>
        <v/>
      </c>
      <c r="E376" s="33" t="e">
        <f>VLOOKUP(Riferimenti!I370,Riferimenti!$A$2:$B$6,2,0)</f>
        <v>#N/A</v>
      </c>
      <c r="F376" s="32" t="str">
        <f>Riferimenti!J370</f>
        <v/>
      </c>
      <c r="G376" s="33" t="e">
        <f ca="1">VLOOKUP(Riferimenti!K370,Riferimenti!$A$20:$B$23,2,0)</f>
        <v>#N/A</v>
      </c>
      <c r="H376" s="37" t="str">
        <f>Riferimenti!L370</f>
        <v/>
      </c>
      <c r="I376" s="37" t="str">
        <f>Riferimenti!M370</f>
        <v/>
      </c>
      <c r="J376" s="37" t="str">
        <f>Riferimenti!N370</f>
        <v/>
      </c>
      <c r="K376" s="37" t="str">
        <f>Riferimenti!O370</f>
        <v/>
      </c>
      <c r="L376" s="37" t="str">
        <f>Riferimenti!P370</f>
        <v/>
      </c>
      <c r="M376" s="37" t="str">
        <f>Riferimenti!Q370</f>
        <v/>
      </c>
      <c r="N376" s="37" t="str">
        <f>Riferimenti!R370</f>
        <v/>
      </c>
      <c r="O376" s="37" t="str">
        <f>Riferimenti!S370</f>
        <v/>
      </c>
      <c r="P376" s="37" t="str">
        <f>Riferimenti!T370</f>
        <v/>
      </c>
      <c r="Q376" s="37" t="str">
        <f>Riferimenti!U370</f>
        <v/>
      </c>
      <c r="U376" s="2" t="b">
        <f t="shared" si="5"/>
        <v>1</v>
      </c>
    </row>
    <row r="377" spans="2:21" ht="37.5" hidden="1" customHeight="1" x14ac:dyDescent="0.2">
      <c r="B377" s="31" t="s">
        <v>971</v>
      </c>
      <c r="C377" s="32" t="str">
        <f ca="1">Riferimenti!G371</f>
        <v/>
      </c>
      <c r="D377" s="32" t="str">
        <f>Riferimenti!H371</f>
        <v/>
      </c>
      <c r="E377" s="33" t="e">
        <f>VLOOKUP(Riferimenti!I371,Riferimenti!$A$2:$B$6,2,0)</f>
        <v>#N/A</v>
      </c>
      <c r="F377" s="32" t="str">
        <f>Riferimenti!J371</f>
        <v/>
      </c>
      <c r="G377" s="33" t="e">
        <f ca="1">VLOOKUP(Riferimenti!K371,Riferimenti!$A$20:$B$23,2,0)</f>
        <v>#N/A</v>
      </c>
      <c r="H377" s="37" t="str">
        <f>Riferimenti!L371</f>
        <v/>
      </c>
      <c r="I377" s="37" t="str">
        <f>Riferimenti!M371</f>
        <v/>
      </c>
      <c r="J377" s="37" t="str">
        <f>Riferimenti!N371</f>
        <v/>
      </c>
      <c r="K377" s="37" t="str">
        <f>Riferimenti!O371</f>
        <v/>
      </c>
      <c r="L377" s="37" t="str">
        <f>Riferimenti!P371</f>
        <v/>
      </c>
      <c r="M377" s="37" t="str">
        <f>Riferimenti!Q371</f>
        <v/>
      </c>
      <c r="N377" s="37" t="str">
        <f>Riferimenti!R371</f>
        <v/>
      </c>
      <c r="O377" s="37" t="str">
        <f>Riferimenti!S371</f>
        <v/>
      </c>
      <c r="P377" s="37" t="str">
        <f>Riferimenti!T371</f>
        <v/>
      </c>
      <c r="Q377" s="37" t="str">
        <f>Riferimenti!U371</f>
        <v/>
      </c>
      <c r="U377" s="2" t="b">
        <f t="shared" si="5"/>
        <v>1</v>
      </c>
    </row>
    <row r="378" spans="2:21" ht="37.5" hidden="1" customHeight="1" x14ac:dyDescent="0.2">
      <c r="B378" s="31" t="s">
        <v>972</v>
      </c>
      <c r="C378" s="32" t="str">
        <f ca="1">Riferimenti!G372</f>
        <v/>
      </c>
      <c r="D378" s="32" t="str">
        <f>Riferimenti!H372</f>
        <v/>
      </c>
      <c r="E378" s="33" t="e">
        <f>VLOOKUP(Riferimenti!I372,Riferimenti!$A$2:$B$6,2,0)</f>
        <v>#N/A</v>
      </c>
      <c r="F378" s="32" t="str">
        <f>Riferimenti!J372</f>
        <v/>
      </c>
      <c r="G378" s="33" t="e">
        <f ca="1">VLOOKUP(Riferimenti!K372,Riferimenti!$A$20:$B$23,2,0)</f>
        <v>#N/A</v>
      </c>
      <c r="H378" s="37" t="str">
        <f>Riferimenti!L372</f>
        <v/>
      </c>
      <c r="I378" s="37" t="str">
        <f>Riferimenti!M372</f>
        <v/>
      </c>
      <c r="J378" s="37" t="str">
        <f>Riferimenti!N372</f>
        <v/>
      </c>
      <c r="K378" s="37" t="str">
        <f>Riferimenti!O372</f>
        <v/>
      </c>
      <c r="L378" s="37" t="str">
        <f>Riferimenti!P372</f>
        <v/>
      </c>
      <c r="M378" s="37" t="str">
        <f>Riferimenti!Q372</f>
        <v/>
      </c>
      <c r="N378" s="37" t="str">
        <f>Riferimenti!R372</f>
        <v/>
      </c>
      <c r="O378" s="37" t="str">
        <f>Riferimenti!S372</f>
        <v/>
      </c>
      <c r="P378" s="37" t="str">
        <f>Riferimenti!T372</f>
        <v/>
      </c>
      <c r="Q378" s="37" t="str">
        <f>Riferimenti!U372</f>
        <v/>
      </c>
      <c r="U378" s="2" t="b">
        <f t="shared" si="5"/>
        <v>1</v>
      </c>
    </row>
    <row r="379" spans="2:21" ht="37.5" hidden="1" customHeight="1" x14ac:dyDescent="0.2">
      <c r="B379" s="31" t="s">
        <v>973</v>
      </c>
      <c r="C379" s="32" t="str">
        <f ca="1">Riferimenti!G373</f>
        <v/>
      </c>
      <c r="D379" s="32" t="str">
        <f>Riferimenti!H373</f>
        <v/>
      </c>
      <c r="E379" s="33" t="e">
        <f>VLOOKUP(Riferimenti!I373,Riferimenti!$A$2:$B$6,2,0)</f>
        <v>#N/A</v>
      </c>
      <c r="F379" s="32" t="str">
        <f>Riferimenti!J373</f>
        <v/>
      </c>
      <c r="G379" s="33" t="e">
        <f ca="1">VLOOKUP(Riferimenti!K373,Riferimenti!$A$20:$B$23,2,0)</f>
        <v>#N/A</v>
      </c>
      <c r="H379" s="37" t="str">
        <f>Riferimenti!L373</f>
        <v/>
      </c>
      <c r="I379" s="37" t="str">
        <f>Riferimenti!M373</f>
        <v/>
      </c>
      <c r="J379" s="37" t="str">
        <f>Riferimenti!N373</f>
        <v/>
      </c>
      <c r="K379" s="37" t="str">
        <f>Riferimenti!O373</f>
        <v/>
      </c>
      <c r="L379" s="37" t="str">
        <f>Riferimenti!P373</f>
        <v/>
      </c>
      <c r="M379" s="37" t="str">
        <f>Riferimenti!Q373</f>
        <v/>
      </c>
      <c r="N379" s="37" t="str">
        <f>Riferimenti!R373</f>
        <v/>
      </c>
      <c r="O379" s="37" t="str">
        <f>Riferimenti!S373</f>
        <v/>
      </c>
      <c r="P379" s="37" t="str">
        <f>Riferimenti!T373</f>
        <v/>
      </c>
      <c r="Q379" s="37" t="str">
        <f>Riferimenti!U373</f>
        <v/>
      </c>
      <c r="U379" s="2" t="b">
        <f t="shared" si="5"/>
        <v>1</v>
      </c>
    </row>
    <row r="380" spans="2:21" ht="37.5" hidden="1" customHeight="1" x14ac:dyDescent="0.2">
      <c r="B380" s="31" t="s">
        <v>974</v>
      </c>
      <c r="C380" s="32" t="str">
        <f ca="1">Riferimenti!G374</f>
        <v/>
      </c>
      <c r="D380" s="32" t="str">
        <f>Riferimenti!H374</f>
        <v/>
      </c>
      <c r="E380" s="33" t="e">
        <f>VLOOKUP(Riferimenti!I374,Riferimenti!$A$2:$B$6,2,0)</f>
        <v>#N/A</v>
      </c>
      <c r="F380" s="32" t="str">
        <f>Riferimenti!J374</f>
        <v/>
      </c>
      <c r="G380" s="33" t="e">
        <f ca="1">VLOOKUP(Riferimenti!K374,Riferimenti!$A$20:$B$23,2,0)</f>
        <v>#N/A</v>
      </c>
      <c r="H380" s="37" t="str">
        <f>Riferimenti!L374</f>
        <v/>
      </c>
      <c r="I380" s="37" t="str">
        <f>Riferimenti!M374</f>
        <v/>
      </c>
      <c r="J380" s="37" t="str">
        <f>Riferimenti!N374</f>
        <v/>
      </c>
      <c r="K380" s="37" t="str">
        <f>Riferimenti!O374</f>
        <v/>
      </c>
      <c r="L380" s="37" t="str">
        <f>Riferimenti!P374</f>
        <v/>
      </c>
      <c r="M380" s="37" t="str">
        <f>Riferimenti!Q374</f>
        <v/>
      </c>
      <c r="N380" s="37" t="str">
        <f>Riferimenti!R374</f>
        <v/>
      </c>
      <c r="O380" s="37" t="str">
        <f>Riferimenti!S374</f>
        <v/>
      </c>
      <c r="P380" s="37" t="str">
        <f>Riferimenti!T374</f>
        <v/>
      </c>
      <c r="Q380" s="37" t="str">
        <f>Riferimenti!U374</f>
        <v/>
      </c>
      <c r="U380" s="2" t="b">
        <f t="shared" si="5"/>
        <v>1</v>
      </c>
    </row>
    <row r="381" spans="2:21" ht="37.5" hidden="1" customHeight="1" x14ac:dyDescent="0.2">
      <c r="B381" s="31" t="s">
        <v>975</v>
      </c>
      <c r="C381" s="32" t="str">
        <f ca="1">Riferimenti!G375</f>
        <v/>
      </c>
      <c r="D381" s="32" t="str">
        <f>Riferimenti!H375</f>
        <v/>
      </c>
      <c r="E381" s="33" t="e">
        <f>VLOOKUP(Riferimenti!I375,Riferimenti!$A$2:$B$6,2,0)</f>
        <v>#N/A</v>
      </c>
      <c r="F381" s="32" t="str">
        <f>Riferimenti!J375</f>
        <v/>
      </c>
      <c r="G381" s="33" t="e">
        <f ca="1">VLOOKUP(Riferimenti!K375,Riferimenti!$A$20:$B$23,2,0)</f>
        <v>#N/A</v>
      </c>
      <c r="H381" s="37" t="str">
        <f>Riferimenti!L375</f>
        <v/>
      </c>
      <c r="I381" s="37" t="str">
        <f>Riferimenti!M375</f>
        <v/>
      </c>
      <c r="J381" s="37" t="str">
        <f>Riferimenti!N375</f>
        <v/>
      </c>
      <c r="K381" s="37" t="str">
        <f>Riferimenti!O375</f>
        <v/>
      </c>
      <c r="L381" s="37" t="str">
        <f>Riferimenti!P375</f>
        <v/>
      </c>
      <c r="M381" s="37" t="str">
        <f>Riferimenti!Q375</f>
        <v/>
      </c>
      <c r="N381" s="37" t="str">
        <f>Riferimenti!R375</f>
        <v/>
      </c>
      <c r="O381" s="37" t="str">
        <f>Riferimenti!S375</f>
        <v/>
      </c>
      <c r="P381" s="37" t="str">
        <f>Riferimenti!T375</f>
        <v/>
      </c>
      <c r="Q381" s="37" t="str">
        <f>Riferimenti!U375</f>
        <v/>
      </c>
      <c r="U381" s="2" t="b">
        <f t="shared" si="5"/>
        <v>1</v>
      </c>
    </row>
    <row r="382" spans="2:21" ht="37.5" hidden="1" customHeight="1" x14ac:dyDescent="0.2">
      <c r="B382" s="31" t="s">
        <v>976</v>
      </c>
      <c r="C382" s="32" t="str">
        <f ca="1">Riferimenti!G376</f>
        <v/>
      </c>
      <c r="D382" s="32" t="str">
        <f>Riferimenti!H376</f>
        <v/>
      </c>
      <c r="E382" s="33" t="e">
        <f>VLOOKUP(Riferimenti!I376,Riferimenti!$A$2:$B$6,2,0)</f>
        <v>#N/A</v>
      </c>
      <c r="F382" s="32" t="str">
        <f>Riferimenti!J376</f>
        <v/>
      </c>
      <c r="G382" s="33" t="e">
        <f ca="1">VLOOKUP(Riferimenti!K376,Riferimenti!$A$20:$B$23,2,0)</f>
        <v>#N/A</v>
      </c>
      <c r="H382" s="37" t="str">
        <f>Riferimenti!L376</f>
        <v/>
      </c>
      <c r="I382" s="37" t="str">
        <f>Riferimenti!M376</f>
        <v/>
      </c>
      <c r="J382" s="37" t="str">
        <f>Riferimenti!N376</f>
        <v/>
      </c>
      <c r="K382" s="37" t="str">
        <f>Riferimenti!O376</f>
        <v/>
      </c>
      <c r="L382" s="37" t="str">
        <f>Riferimenti!P376</f>
        <v/>
      </c>
      <c r="M382" s="37" t="str">
        <f>Riferimenti!Q376</f>
        <v/>
      </c>
      <c r="N382" s="37" t="str">
        <f>Riferimenti!R376</f>
        <v/>
      </c>
      <c r="O382" s="37" t="str">
        <f>Riferimenti!S376</f>
        <v/>
      </c>
      <c r="P382" s="37" t="str">
        <f>Riferimenti!T376</f>
        <v/>
      </c>
      <c r="Q382" s="37" t="str">
        <f>Riferimenti!U376</f>
        <v/>
      </c>
      <c r="U382" s="2" t="b">
        <f t="shared" si="5"/>
        <v>1</v>
      </c>
    </row>
    <row r="383" spans="2:21" ht="37.5" hidden="1" customHeight="1" x14ac:dyDescent="0.2">
      <c r="B383" s="31" t="s">
        <v>977</v>
      </c>
      <c r="C383" s="32" t="str">
        <f ca="1">Riferimenti!G377</f>
        <v/>
      </c>
      <c r="D383" s="32" t="str">
        <f>Riferimenti!H377</f>
        <v/>
      </c>
      <c r="E383" s="33" t="e">
        <f>VLOOKUP(Riferimenti!I377,Riferimenti!$A$2:$B$6,2,0)</f>
        <v>#N/A</v>
      </c>
      <c r="F383" s="32" t="str">
        <f>Riferimenti!J377</f>
        <v/>
      </c>
      <c r="G383" s="33" t="e">
        <f ca="1">VLOOKUP(Riferimenti!K377,Riferimenti!$A$20:$B$23,2,0)</f>
        <v>#N/A</v>
      </c>
      <c r="H383" s="37" t="str">
        <f>Riferimenti!L377</f>
        <v/>
      </c>
      <c r="I383" s="37" t="str">
        <f>Riferimenti!M377</f>
        <v/>
      </c>
      <c r="J383" s="37" t="str">
        <f>Riferimenti!N377</f>
        <v/>
      </c>
      <c r="K383" s="37" t="str">
        <f>Riferimenti!O377</f>
        <v/>
      </c>
      <c r="L383" s="37" t="str">
        <f>Riferimenti!P377</f>
        <v/>
      </c>
      <c r="M383" s="37" t="str">
        <f>Riferimenti!Q377</f>
        <v/>
      </c>
      <c r="N383" s="37" t="str">
        <f>Riferimenti!R377</f>
        <v/>
      </c>
      <c r="O383" s="37" t="str">
        <f>Riferimenti!S377</f>
        <v/>
      </c>
      <c r="P383" s="37" t="str">
        <f>Riferimenti!T377</f>
        <v/>
      </c>
      <c r="Q383" s="37" t="str">
        <f>Riferimenti!U377</f>
        <v/>
      </c>
      <c r="U383" s="2" t="b">
        <f t="shared" si="5"/>
        <v>1</v>
      </c>
    </row>
    <row r="384" spans="2:21" ht="37.5" hidden="1" customHeight="1" x14ac:dyDescent="0.2">
      <c r="B384" s="31" t="s">
        <v>978</v>
      </c>
      <c r="C384" s="32" t="str">
        <f ca="1">Riferimenti!G378</f>
        <v/>
      </c>
      <c r="D384" s="32" t="str">
        <f>Riferimenti!H378</f>
        <v/>
      </c>
      <c r="E384" s="33" t="e">
        <f>VLOOKUP(Riferimenti!I378,Riferimenti!$A$2:$B$6,2,0)</f>
        <v>#N/A</v>
      </c>
      <c r="F384" s="32" t="str">
        <f>Riferimenti!J378</f>
        <v/>
      </c>
      <c r="G384" s="33" t="e">
        <f ca="1">VLOOKUP(Riferimenti!K378,Riferimenti!$A$20:$B$23,2,0)</f>
        <v>#N/A</v>
      </c>
      <c r="H384" s="37" t="str">
        <f>Riferimenti!L378</f>
        <v/>
      </c>
      <c r="I384" s="37" t="str">
        <f>Riferimenti!M378</f>
        <v/>
      </c>
      <c r="J384" s="37" t="str">
        <f>Riferimenti!N378</f>
        <v/>
      </c>
      <c r="K384" s="37" t="str">
        <f>Riferimenti!O378</f>
        <v/>
      </c>
      <c r="L384" s="37" t="str">
        <f>Riferimenti!P378</f>
        <v/>
      </c>
      <c r="M384" s="37" t="str">
        <f>Riferimenti!Q378</f>
        <v/>
      </c>
      <c r="N384" s="37" t="str">
        <f>Riferimenti!R378</f>
        <v/>
      </c>
      <c r="O384" s="37" t="str">
        <f>Riferimenti!S378</f>
        <v/>
      </c>
      <c r="P384" s="37" t="str">
        <f>Riferimenti!T378</f>
        <v/>
      </c>
      <c r="Q384" s="37" t="str">
        <f>Riferimenti!U378</f>
        <v/>
      </c>
      <c r="U384" s="2" t="b">
        <f t="shared" si="5"/>
        <v>1</v>
      </c>
    </row>
    <row r="385" spans="2:21" ht="37.5" hidden="1" customHeight="1" x14ac:dyDescent="0.2">
      <c r="B385" s="31" t="s">
        <v>979</v>
      </c>
      <c r="C385" s="32" t="str">
        <f ca="1">Riferimenti!G379</f>
        <v/>
      </c>
      <c r="D385" s="32" t="str">
        <f>Riferimenti!H379</f>
        <v/>
      </c>
      <c r="E385" s="33" t="e">
        <f>VLOOKUP(Riferimenti!I379,Riferimenti!$A$2:$B$6,2,0)</f>
        <v>#N/A</v>
      </c>
      <c r="F385" s="32" t="str">
        <f>Riferimenti!J379</f>
        <v/>
      </c>
      <c r="G385" s="33" t="e">
        <f ca="1">VLOOKUP(Riferimenti!K379,Riferimenti!$A$20:$B$23,2,0)</f>
        <v>#N/A</v>
      </c>
      <c r="H385" s="37" t="str">
        <f>Riferimenti!L379</f>
        <v/>
      </c>
      <c r="I385" s="37" t="str">
        <f>Riferimenti!M379</f>
        <v/>
      </c>
      <c r="J385" s="37" t="str">
        <f>Riferimenti!N379</f>
        <v/>
      </c>
      <c r="K385" s="37" t="str">
        <f>Riferimenti!O379</f>
        <v/>
      </c>
      <c r="L385" s="37" t="str">
        <f>Riferimenti!P379</f>
        <v/>
      </c>
      <c r="M385" s="37" t="str">
        <f>Riferimenti!Q379</f>
        <v/>
      </c>
      <c r="N385" s="37" t="str">
        <f>Riferimenti!R379</f>
        <v/>
      </c>
      <c r="O385" s="37" t="str">
        <f>Riferimenti!S379</f>
        <v/>
      </c>
      <c r="P385" s="37" t="str">
        <f>Riferimenti!T379</f>
        <v/>
      </c>
      <c r="Q385" s="37" t="str">
        <f>Riferimenti!U379</f>
        <v/>
      </c>
      <c r="U385" s="2" t="b">
        <f t="shared" si="5"/>
        <v>1</v>
      </c>
    </row>
    <row r="386" spans="2:21" ht="37.5" hidden="1" customHeight="1" x14ac:dyDescent="0.2">
      <c r="B386" s="31" t="s">
        <v>980</v>
      </c>
      <c r="C386" s="32" t="str">
        <f ca="1">Riferimenti!G380</f>
        <v/>
      </c>
      <c r="D386" s="32" t="str">
        <f>Riferimenti!H380</f>
        <v/>
      </c>
      <c r="E386" s="33" t="e">
        <f>VLOOKUP(Riferimenti!I380,Riferimenti!$A$2:$B$6,2,0)</f>
        <v>#N/A</v>
      </c>
      <c r="F386" s="32" t="str">
        <f>Riferimenti!J380</f>
        <v/>
      </c>
      <c r="G386" s="33" t="e">
        <f ca="1">VLOOKUP(Riferimenti!K380,Riferimenti!$A$20:$B$23,2,0)</f>
        <v>#N/A</v>
      </c>
      <c r="H386" s="37" t="str">
        <f>Riferimenti!L380</f>
        <v/>
      </c>
      <c r="I386" s="37" t="str">
        <f>Riferimenti!M380</f>
        <v/>
      </c>
      <c r="J386" s="37" t="str">
        <f>Riferimenti!N380</f>
        <v/>
      </c>
      <c r="K386" s="37" t="str">
        <f>Riferimenti!O380</f>
        <v/>
      </c>
      <c r="L386" s="37" t="str">
        <f>Riferimenti!P380</f>
        <v/>
      </c>
      <c r="M386" s="37" t="str">
        <f>Riferimenti!Q380</f>
        <v/>
      </c>
      <c r="N386" s="37" t="str">
        <f>Riferimenti!R380</f>
        <v/>
      </c>
      <c r="O386" s="37" t="str">
        <f>Riferimenti!S380</f>
        <v/>
      </c>
      <c r="P386" s="37" t="str">
        <f>Riferimenti!T380</f>
        <v/>
      </c>
      <c r="Q386" s="37" t="str">
        <f>Riferimenti!U380</f>
        <v/>
      </c>
      <c r="U386" s="2" t="b">
        <f t="shared" si="5"/>
        <v>1</v>
      </c>
    </row>
    <row r="387" spans="2:21" ht="37.5" hidden="1" customHeight="1" x14ac:dyDescent="0.2">
      <c r="B387" s="31" t="s">
        <v>981</v>
      </c>
      <c r="C387" s="32" t="str">
        <f ca="1">Riferimenti!G381</f>
        <v/>
      </c>
      <c r="D387" s="32" t="str">
        <f>Riferimenti!H381</f>
        <v/>
      </c>
      <c r="E387" s="33" t="e">
        <f>VLOOKUP(Riferimenti!I381,Riferimenti!$A$2:$B$6,2,0)</f>
        <v>#N/A</v>
      </c>
      <c r="F387" s="32" t="str">
        <f>Riferimenti!J381</f>
        <v/>
      </c>
      <c r="G387" s="33" t="e">
        <f ca="1">VLOOKUP(Riferimenti!K381,Riferimenti!$A$20:$B$23,2,0)</f>
        <v>#N/A</v>
      </c>
      <c r="H387" s="37" t="str">
        <f>Riferimenti!L381</f>
        <v/>
      </c>
      <c r="I387" s="37" t="str">
        <f>Riferimenti!M381</f>
        <v/>
      </c>
      <c r="J387" s="37" t="str">
        <f>Riferimenti!N381</f>
        <v/>
      </c>
      <c r="K387" s="37" t="str">
        <f>Riferimenti!O381</f>
        <v/>
      </c>
      <c r="L387" s="37" t="str">
        <f>Riferimenti!P381</f>
        <v/>
      </c>
      <c r="M387" s="37" t="str">
        <f>Riferimenti!Q381</f>
        <v/>
      </c>
      <c r="N387" s="37" t="str">
        <f>Riferimenti!R381</f>
        <v/>
      </c>
      <c r="O387" s="37" t="str">
        <f>Riferimenti!S381</f>
        <v/>
      </c>
      <c r="P387" s="37" t="str">
        <f>Riferimenti!T381</f>
        <v/>
      </c>
      <c r="Q387" s="37" t="str">
        <f>Riferimenti!U381</f>
        <v/>
      </c>
      <c r="U387" s="2" t="b">
        <f t="shared" si="5"/>
        <v>1</v>
      </c>
    </row>
    <row r="388" spans="2:21" ht="37.5" hidden="1" customHeight="1" x14ac:dyDescent="0.2">
      <c r="B388" s="31" t="s">
        <v>982</v>
      </c>
      <c r="C388" s="32" t="str">
        <f ca="1">Riferimenti!G382</f>
        <v/>
      </c>
      <c r="D388" s="32" t="str">
        <f>Riferimenti!H382</f>
        <v/>
      </c>
      <c r="E388" s="33" t="e">
        <f>VLOOKUP(Riferimenti!I382,Riferimenti!$A$2:$B$6,2,0)</f>
        <v>#N/A</v>
      </c>
      <c r="F388" s="32" t="str">
        <f>Riferimenti!J382</f>
        <v/>
      </c>
      <c r="G388" s="33" t="e">
        <f ca="1">VLOOKUP(Riferimenti!K382,Riferimenti!$A$20:$B$23,2,0)</f>
        <v>#N/A</v>
      </c>
      <c r="H388" s="37" t="str">
        <f>Riferimenti!L382</f>
        <v/>
      </c>
      <c r="I388" s="37" t="str">
        <f>Riferimenti!M382</f>
        <v/>
      </c>
      <c r="J388" s="37" t="str">
        <f>Riferimenti!N382</f>
        <v/>
      </c>
      <c r="K388" s="37" t="str">
        <f>Riferimenti!O382</f>
        <v/>
      </c>
      <c r="L388" s="37" t="str">
        <f>Riferimenti!P382</f>
        <v/>
      </c>
      <c r="M388" s="37" t="str">
        <f>Riferimenti!Q382</f>
        <v/>
      </c>
      <c r="N388" s="37" t="str">
        <f>Riferimenti!R382</f>
        <v/>
      </c>
      <c r="O388" s="37" t="str">
        <f>Riferimenti!S382</f>
        <v/>
      </c>
      <c r="P388" s="37" t="str">
        <f>Riferimenti!T382</f>
        <v/>
      </c>
      <c r="Q388" s="37" t="str">
        <f>Riferimenti!U382</f>
        <v/>
      </c>
      <c r="U388" s="2" t="b">
        <f t="shared" si="5"/>
        <v>1</v>
      </c>
    </row>
    <row r="389" spans="2:21" ht="37.5" hidden="1" customHeight="1" x14ac:dyDescent="0.2">
      <c r="B389" s="31" t="s">
        <v>983</v>
      </c>
      <c r="C389" s="32" t="str">
        <f ca="1">Riferimenti!G383</f>
        <v/>
      </c>
      <c r="D389" s="32" t="str">
        <f>Riferimenti!H383</f>
        <v/>
      </c>
      <c r="E389" s="33" t="e">
        <f>VLOOKUP(Riferimenti!I383,Riferimenti!$A$2:$B$6,2,0)</f>
        <v>#N/A</v>
      </c>
      <c r="F389" s="32" t="str">
        <f>Riferimenti!J383</f>
        <v/>
      </c>
      <c r="G389" s="33" t="e">
        <f ca="1">VLOOKUP(Riferimenti!K383,Riferimenti!$A$20:$B$23,2,0)</f>
        <v>#N/A</v>
      </c>
      <c r="H389" s="37" t="str">
        <f>Riferimenti!L383</f>
        <v/>
      </c>
      <c r="I389" s="37" t="str">
        <f>Riferimenti!M383</f>
        <v/>
      </c>
      <c r="J389" s="37" t="str">
        <f>Riferimenti!N383</f>
        <v/>
      </c>
      <c r="K389" s="37" t="str">
        <f>Riferimenti!O383</f>
        <v/>
      </c>
      <c r="L389" s="37" t="str">
        <f>Riferimenti!P383</f>
        <v/>
      </c>
      <c r="M389" s="37" t="str">
        <f>Riferimenti!Q383</f>
        <v/>
      </c>
      <c r="N389" s="37" t="str">
        <f>Riferimenti!R383</f>
        <v/>
      </c>
      <c r="O389" s="37" t="str">
        <f>Riferimenti!S383</f>
        <v/>
      </c>
      <c r="P389" s="37" t="str">
        <f>Riferimenti!T383</f>
        <v/>
      </c>
      <c r="Q389" s="37" t="str">
        <f>Riferimenti!U383</f>
        <v/>
      </c>
      <c r="U389" s="2" t="b">
        <f t="shared" si="5"/>
        <v>1</v>
      </c>
    </row>
    <row r="390" spans="2:21" ht="37.5" hidden="1" customHeight="1" x14ac:dyDescent="0.2">
      <c r="B390" s="31" t="s">
        <v>984</v>
      </c>
      <c r="C390" s="32" t="str">
        <f ca="1">Riferimenti!G384</f>
        <v/>
      </c>
      <c r="D390" s="32" t="str">
        <f>Riferimenti!H384</f>
        <v/>
      </c>
      <c r="E390" s="33" t="e">
        <f>VLOOKUP(Riferimenti!I384,Riferimenti!$A$2:$B$6,2,0)</f>
        <v>#N/A</v>
      </c>
      <c r="F390" s="32" t="str">
        <f>Riferimenti!J384</f>
        <v/>
      </c>
      <c r="G390" s="33" t="e">
        <f ca="1">VLOOKUP(Riferimenti!K384,Riferimenti!$A$20:$B$23,2,0)</f>
        <v>#N/A</v>
      </c>
      <c r="H390" s="37" t="str">
        <f>Riferimenti!L384</f>
        <v/>
      </c>
      <c r="I390" s="37" t="str">
        <f>Riferimenti!M384</f>
        <v/>
      </c>
      <c r="J390" s="37" t="str">
        <f>Riferimenti!N384</f>
        <v/>
      </c>
      <c r="K390" s="37" t="str">
        <f>Riferimenti!O384</f>
        <v/>
      </c>
      <c r="L390" s="37" t="str">
        <f>Riferimenti!P384</f>
        <v/>
      </c>
      <c r="M390" s="37" t="str">
        <f>Riferimenti!Q384</f>
        <v/>
      </c>
      <c r="N390" s="37" t="str">
        <f>Riferimenti!R384</f>
        <v/>
      </c>
      <c r="O390" s="37" t="str">
        <f>Riferimenti!S384</f>
        <v/>
      </c>
      <c r="P390" s="37" t="str">
        <f>Riferimenti!T384</f>
        <v/>
      </c>
      <c r="Q390" s="37" t="str">
        <f>Riferimenti!U384</f>
        <v/>
      </c>
      <c r="U390" s="2" t="b">
        <f t="shared" si="5"/>
        <v>1</v>
      </c>
    </row>
    <row r="391" spans="2:21" ht="37.5" hidden="1" customHeight="1" x14ac:dyDescent="0.2">
      <c r="B391" s="31" t="s">
        <v>985</v>
      </c>
      <c r="C391" s="32" t="str">
        <f ca="1">Riferimenti!G385</f>
        <v/>
      </c>
      <c r="D391" s="32" t="str">
        <f>Riferimenti!H385</f>
        <v/>
      </c>
      <c r="E391" s="33" t="e">
        <f>VLOOKUP(Riferimenti!I385,Riferimenti!$A$2:$B$6,2,0)</f>
        <v>#N/A</v>
      </c>
      <c r="F391" s="32" t="str">
        <f>Riferimenti!J385</f>
        <v/>
      </c>
      <c r="G391" s="33" t="e">
        <f ca="1">VLOOKUP(Riferimenti!K385,Riferimenti!$A$20:$B$23,2,0)</f>
        <v>#N/A</v>
      </c>
      <c r="H391" s="37" t="str">
        <f>Riferimenti!L385</f>
        <v/>
      </c>
      <c r="I391" s="37" t="str">
        <f>Riferimenti!M385</f>
        <v/>
      </c>
      <c r="J391" s="37" t="str">
        <f>Riferimenti!N385</f>
        <v/>
      </c>
      <c r="K391" s="37" t="str">
        <f>Riferimenti!O385</f>
        <v/>
      </c>
      <c r="L391" s="37" t="str">
        <f>Riferimenti!P385</f>
        <v/>
      </c>
      <c r="M391" s="37" t="str">
        <f>Riferimenti!Q385</f>
        <v/>
      </c>
      <c r="N391" s="37" t="str">
        <f>Riferimenti!R385</f>
        <v/>
      </c>
      <c r="O391" s="37" t="str">
        <f>Riferimenti!S385</f>
        <v/>
      </c>
      <c r="P391" s="37" t="str">
        <f>Riferimenti!T385</f>
        <v/>
      </c>
      <c r="Q391" s="37" t="str">
        <f>Riferimenti!U385</f>
        <v/>
      </c>
      <c r="U391" s="2" t="b">
        <f t="shared" si="5"/>
        <v>1</v>
      </c>
    </row>
    <row r="392" spans="2:21" ht="37.5" hidden="1" customHeight="1" x14ac:dyDescent="0.2">
      <c r="B392" s="31" t="s">
        <v>986</v>
      </c>
      <c r="C392" s="32" t="str">
        <f ca="1">Riferimenti!G386</f>
        <v/>
      </c>
      <c r="D392" s="32" t="str">
        <f>Riferimenti!H386</f>
        <v/>
      </c>
      <c r="E392" s="33" t="e">
        <f>VLOOKUP(Riferimenti!I386,Riferimenti!$A$2:$B$6,2,0)</f>
        <v>#N/A</v>
      </c>
      <c r="F392" s="32" t="str">
        <f>Riferimenti!J386</f>
        <v/>
      </c>
      <c r="G392" s="33" t="e">
        <f ca="1">VLOOKUP(Riferimenti!K386,Riferimenti!$A$20:$B$23,2,0)</f>
        <v>#N/A</v>
      </c>
      <c r="H392" s="37" t="str">
        <f>Riferimenti!L386</f>
        <v/>
      </c>
      <c r="I392" s="37" t="str">
        <f>Riferimenti!M386</f>
        <v/>
      </c>
      <c r="J392" s="37" t="str">
        <f>Riferimenti!N386</f>
        <v/>
      </c>
      <c r="K392" s="37" t="str">
        <f>Riferimenti!O386</f>
        <v/>
      </c>
      <c r="L392" s="37" t="str">
        <f>Riferimenti!P386</f>
        <v/>
      </c>
      <c r="M392" s="37" t="str">
        <f>Riferimenti!Q386</f>
        <v/>
      </c>
      <c r="N392" s="37" t="str">
        <f>Riferimenti!R386</f>
        <v/>
      </c>
      <c r="O392" s="37" t="str">
        <f>Riferimenti!S386</f>
        <v/>
      </c>
      <c r="P392" s="37" t="str">
        <f>Riferimenti!T386</f>
        <v/>
      </c>
      <c r="Q392" s="37" t="str">
        <f>Riferimenti!U386</f>
        <v/>
      </c>
      <c r="U392" s="2" t="b">
        <f t="shared" si="5"/>
        <v>1</v>
      </c>
    </row>
    <row r="393" spans="2:21" ht="37.5" hidden="1" customHeight="1" x14ac:dyDescent="0.2">
      <c r="B393" s="31" t="s">
        <v>987</v>
      </c>
      <c r="C393" s="32" t="str">
        <f ca="1">Riferimenti!G387</f>
        <v/>
      </c>
      <c r="D393" s="32" t="str">
        <f>Riferimenti!H387</f>
        <v/>
      </c>
      <c r="E393" s="33" t="e">
        <f>VLOOKUP(Riferimenti!I387,Riferimenti!$A$2:$B$6,2,0)</f>
        <v>#N/A</v>
      </c>
      <c r="F393" s="32" t="str">
        <f>Riferimenti!J387</f>
        <v/>
      </c>
      <c r="G393" s="33" t="e">
        <f ca="1">VLOOKUP(Riferimenti!K387,Riferimenti!$A$20:$B$23,2,0)</f>
        <v>#N/A</v>
      </c>
      <c r="H393" s="37" t="str">
        <f>Riferimenti!L387</f>
        <v/>
      </c>
      <c r="I393" s="37" t="str">
        <f>Riferimenti!M387</f>
        <v/>
      </c>
      <c r="J393" s="37" t="str">
        <f>Riferimenti!N387</f>
        <v/>
      </c>
      <c r="K393" s="37" t="str">
        <f>Riferimenti!O387</f>
        <v/>
      </c>
      <c r="L393" s="37" t="str">
        <f>Riferimenti!P387</f>
        <v/>
      </c>
      <c r="M393" s="37" t="str">
        <f>Riferimenti!Q387</f>
        <v/>
      </c>
      <c r="N393" s="37" t="str">
        <f>Riferimenti!R387</f>
        <v/>
      </c>
      <c r="O393" s="37" t="str">
        <f>Riferimenti!S387</f>
        <v/>
      </c>
      <c r="P393" s="37" t="str">
        <f>Riferimenti!T387</f>
        <v/>
      </c>
      <c r="Q393" s="37" t="str">
        <f>Riferimenti!U387</f>
        <v/>
      </c>
      <c r="U393" s="2" t="b">
        <f t="shared" ref="U393:U456" si="6">OR(D393="",D393=0)</f>
        <v>1</v>
      </c>
    </row>
    <row r="394" spans="2:21" ht="37.5" hidden="1" customHeight="1" x14ac:dyDescent="0.2">
      <c r="B394" s="31" t="s">
        <v>988</v>
      </c>
      <c r="C394" s="32" t="str">
        <f ca="1">Riferimenti!G388</f>
        <v/>
      </c>
      <c r="D394" s="32" t="str">
        <f>Riferimenti!H388</f>
        <v/>
      </c>
      <c r="E394" s="33" t="e">
        <f>VLOOKUP(Riferimenti!I388,Riferimenti!$A$2:$B$6,2,0)</f>
        <v>#N/A</v>
      </c>
      <c r="F394" s="32" t="str">
        <f>Riferimenti!J388</f>
        <v/>
      </c>
      <c r="G394" s="33" t="e">
        <f ca="1">VLOOKUP(Riferimenti!K388,Riferimenti!$A$20:$B$23,2,0)</f>
        <v>#N/A</v>
      </c>
      <c r="H394" s="37" t="str">
        <f>Riferimenti!L388</f>
        <v/>
      </c>
      <c r="I394" s="37" t="str">
        <f>Riferimenti!M388</f>
        <v/>
      </c>
      <c r="J394" s="37" t="str">
        <f>Riferimenti!N388</f>
        <v/>
      </c>
      <c r="K394" s="37" t="str">
        <f>Riferimenti!O388</f>
        <v/>
      </c>
      <c r="L394" s="37" t="str">
        <f>Riferimenti!P388</f>
        <v/>
      </c>
      <c r="M394" s="37" t="str">
        <f>Riferimenti!Q388</f>
        <v/>
      </c>
      <c r="N394" s="37" t="str">
        <f>Riferimenti!R388</f>
        <v/>
      </c>
      <c r="O394" s="37" t="str">
        <f>Riferimenti!S388</f>
        <v/>
      </c>
      <c r="P394" s="37" t="str">
        <f>Riferimenti!T388</f>
        <v/>
      </c>
      <c r="Q394" s="37" t="str">
        <f>Riferimenti!U388</f>
        <v/>
      </c>
      <c r="U394" s="2" t="b">
        <f t="shared" si="6"/>
        <v>1</v>
      </c>
    </row>
    <row r="395" spans="2:21" ht="37.5" hidden="1" customHeight="1" x14ac:dyDescent="0.2">
      <c r="B395" s="31" t="s">
        <v>989</v>
      </c>
      <c r="C395" s="32" t="str">
        <f ca="1">Riferimenti!G389</f>
        <v/>
      </c>
      <c r="D395" s="32" t="str">
        <f>Riferimenti!H389</f>
        <v/>
      </c>
      <c r="E395" s="33" t="e">
        <f>VLOOKUP(Riferimenti!I389,Riferimenti!$A$2:$B$6,2,0)</f>
        <v>#N/A</v>
      </c>
      <c r="F395" s="32" t="str">
        <f>Riferimenti!J389</f>
        <v/>
      </c>
      <c r="G395" s="33" t="e">
        <f ca="1">VLOOKUP(Riferimenti!K389,Riferimenti!$A$20:$B$23,2,0)</f>
        <v>#N/A</v>
      </c>
      <c r="H395" s="37" t="str">
        <f>Riferimenti!L389</f>
        <v/>
      </c>
      <c r="I395" s="37" t="str">
        <f>Riferimenti!M389</f>
        <v/>
      </c>
      <c r="J395" s="37" t="str">
        <f>Riferimenti!N389</f>
        <v/>
      </c>
      <c r="K395" s="37" t="str">
        <f>Riferimenti!O389</f>
        <v/>
      </c>
      <c r="L395" s="37" t="str">
        <f>Riferimenti!P389</f>
        <v/>
      </c>
      <c r="M395" s="37" t="str">
        <f>Riferimenti!Q389</f>
        <v/>
      </c>
      <c r="N395" s="37" t="str">
        <f>Riferimenti!R389</f>
        <v/>
      </c>
      <c r="O395" s="37" t="str">
        <f>Riferimenti!S389</f>
        <v/>
      </c>
      <c r="P395" s="37" t="str">
        <f>Riferimenti!T389</f>
        <v/>
      </c>
      <c r="Q395" s="37" t="str">
        <f>Riferimenti!U389</f>
        <v/>
      </c>
      <c r="U395" s="2" t="b">
        <f t="shared" si="6"/>
        <v>1</v>
      </c>
    </row>
    <row r="396" spans="2:21" ht="37.5" hidden="1" customHeight="1" x14ac:dyDescent="0.2">
      <c r="B396" s="31" t="s">
        <v>990</v>
      </c>
      <c r="C396" s="32" t="str">
        <f ca="1">Riferimenti!G390</f>
        <v/>
      </c>
      <c r="D396" s="32" t="str">
        <f>Riferimenti!H390</f>
        <v/>
      </c>
      <c r="E396" s="33" t="e">
        <f>VLOOKUP(Riferimenti!I390,Riferimenti!$A$2:$B$6,2,0)</f>
        <v>#N/A</v>
      </c>
      <c r="F396" s="32" t="str">
        <f>Riferimenti!J390</f>
        <v/>
      </c>
      <c r="G396" s="33" t="e">
        <f ca="1">VLOOKUP(Riferimenti!K390,Riferimenti!$A$20:$B$23,2,0)</f>
        <v>#N/A</v>
      </c>
      <c r="H396" s="37" t="str">
        <f>Riferimenti!L390</f>
        <v/>
      </c>
      <c r="I396" s="37" t="str">
        <f>Riferimenti!M390</f>
        <v/>
      </c>
      <c r="J396" s="37" t="str">
        <f>Riferimenti!N390</f>
        <v/>
      </c>
      <c r="K396" s="37" t="str">
        <f>Riferimenti!O390</f>
        <v/>
      </c>
      <c r="L396" s="37" t="str">
        <f>Riferimenti!P390</f>
        <v/>
      </c>
      <c r="M396" s="37" t="str">
        <f>Riferimenti!Q390</f>
        <v/>
      </c>
      <c r="N396" s="37" t="str">
        <f>Riferimenti!R390</f>
        <v/>
      </c>
      <c r="O396" s="37" t="str">
        <f>Riferimenti!S390</f>
        <v/>
      </c>
      <c r="P396" s="37" t="str">
        <f>Riferimenti!T390</f>
        <v/>
      </c>
      <c r="Q396" s="37" t="str">
        <f>Riferimenti!U390</f>
        <v/>
      </c>
      <c r="U396" s="2" t="b">
        <f t="shared" si="6"/>
        <v>1</v>
      </c>
    </row>
    <row r="397" spans="2:21" ht="37.5" hidden="1" customHeight="1" x14ac:dyDescent="0.2">
      <c r="B397" s="31" t="s">
        <v>991</v>
      </c>
      <c r="C397" s="32" t="str">
        <f ca="1">Riferimenti!G391</f>
        <v/>
      </c>
      <c r="D397" s="32" t="str">
        <f>Riferimenti!H391</f>
        <v/>
      </c>
      <c r="E397" s="33" t="e">
        <f>VLOOKUP(Riferimenti!I391,Riferimenti!$A$2:$B$6,2,0)</f>
        <v>#N/A</v>
      </c>
      <c r="F397" s="32" t="str">
        <f>Riferimenti!J391</f>
        <v/>
      </c>
      <c r="G397" s="33" t="e">
        <f ca="1">VLOOKUP(Riferimenti!K391,Riferimenti!$A$20:$B$23,2,0)</f>
        <v>#N/A</v>
      </c>
      <c r="H397" s="37" t="str">
        <f>Riferimenti!L391</f>
        <v/>
      </c>
      <c r="I397" s="37" t="str">
        <f>Riferimenti!M391</f>
        <v/>
      </c>
      <c r="J397" s="37" t="str">
        <f>Riferimenti!N391</f>
        <v/>
      </c>
      <c r="K397" s="37" t="str">
        <f>Riferimenti!O391</f>
        <v/>
      </c>
      <c r="L397" s="37" t="str">
        <f>Riferimenti!P391</f>
        <v/>
      </c>
      <c r="M397" s="37" t="str">
        <f>Riferimenti!Q391</f>
        <v/>
      </c>
      <c r="N397" s="37" t="str">
        <f>Riferimenti!R391</f>
        <v/>
      </c>
      <c r="O397" s="37" t="str">
        <f>Riferimenti!S391</f>
        <v/>
      </c>
      <c r="P397" s="37" t="str">
        <f>Riferimenti!T391</f>
        <v/>
      </c>
      <c r="Q397" s="37" t="str">
        <f>Riferimenti!U391</f>
        <v/>
      </c>
      <c r="U397" s="2" t="b">
        <f t="shared" si="6"/>
        <v>1</v>
      </c>
    </row>
    <row r="398" spans="2:21" ht="37.5" hidden="1" customHeight="1" x14ac:dyDescent="0.2">
      <c r="B398" s="31" t="s">
        <v>992</v>
      </c>
      <c r="C398" s="32" t="str">
        <f ca="1">Riferimenti!G392</f>
        <v/>
      </c>
      <c r="D398" s="32" t="str">
        <f>Riferimenti!H392</f>
        <v/>
      </c>
      <c r="E398" s="33" t="e">
        <f>VLOOKUP(Riferimenti!I392,Riferimenti!$A$2:$B$6,2,0)</f>
        <v>#N/A</v>
      </c>
      <c r="F398" s="32" t="str">
        <f>Riferimenti!J392</f>
        <v/>
      </c>
      <c r="G398" s="33" t="e">
        <f ca="1">VLOOKUP(Riferimenti!K392,Riferimenti!$A$20:$B$23,2,0)</f>
        <v>#N/A</v>
      </c>
      <c r="H398" s="37" t="str">
        <f>Riferimenti!L392</f>
        <v/>
      </c>
      <c r="I398" s="37" t="str">
        <f>Riferimenti!M392</f>
        <v/>
      </c>
      <c r="J398" s="37" t="str">
        <f>Riferimenti!N392</f>
        <v/>
      </c>
      <c r="K398" s="37" t="str">
        <f>Riferimenti!O392</f>
        <v/>
      </c>
      <c r="L398" s="37" t="str">
        <f>Riferimenti!P392</f>
        <v/>
      </c>
      <c r="M398" s="37" t="str">
        <f>Riferimenti!Q392</f>
        <v/>
      </c>
      <c r="N398" s="37" t="str">
        <f>Riferimenti!R392</f>
        <v/>
      </c>
      <c r="O398" s="37" t="str">
        <f>Riferimenti!S392</f>
        <v/>
      </c>
      <c r="P398" s="37" t="str">
        <f>Riferimenti!T392</f>
        <v/>
      </c>
      <c r="Q398" s="37" t="str">
        <f>Riferimenti!U392</f>
        <v/>
      </c>
      <c r="U398" s="2" t="b">
        <f t="shared" si="6"/>
        <v>1</v>
      </c>
    </row>
    <row r="399" spans="2:21" ht="37.5" hidden="1" customHeight="1" x14ac:dyDescent="0.2">
      <c r="B399" s="31" t="s">
        <v>993</v>
      </c>
      <c r="C399" s="32" t="str">
        <f ca="1">Riferimenti!G393</f>
        <v/>
      </c>
      <c r="D399" s="32" t="str">
        <f>Riferimenti!H393</f>
        <v/>
      </c>
      <c r="E399" s="33" t="e">
        <f>VLOOKUP(Riferimenti!I393,Riferimenti!$A$2:$B$6,2,0)</f>
        <v>#N/A</v>
      </c>
      <c r="F399" s="32" t="str">
        <f>Riferimenti!J393</f>
        <v/>
      </c>
      <c r="G399" s="33" t="e">
        <f ca="1">VLOOKUP(Riferimenti!K393,Riferimenti!$A$20:$B$23,2,0)</f>
        <v>#N/A</v>
      </c>
      <c r="H399" s="37" t="str">
        <f>Riferimenti!L393</f>
        <v/>
      </c>
      <c r="I399" s="37" t="str">
        <f>Riferimenti!M393</f>
        <v/>
      </c>
      <c r="J399" s="37" t="str">
        <f>Riferimenti!N393</f>
        <v/>
      </c>
      <c r="K399" s="37" t="str">
        <f>Riferimenti!O393</f>
        <v/>
      </c>
      <c r="L399" s="37" t="str">
        <f>Riferimenti!P393</f>
        <v/>
      </c>
      <c r="M399" s="37" t="str">
        <f>Riferimenti!Q393</f>
        <v/>
      </c>
      <c r="N399" s="37" t="str">
        <f>Riferimenti!R393</f>
        <v/>
      </c>
      <c r="O399" s="37" t="str">
        <f>Riferimenti!S393</f>
        <v/>
      </c>
      <c r="P399" s="37" t="str">
        <f>Riferimenti!T393</f>
        <v/>
      </c>
      <c r="Q399" s="37" t="str">
        <f>Riferimenti!U393</f>
        <v/>
      </c>
      <c r="U399" s="2" t="b">
        <f t="shared" si="6"/>
        <v>1</v>
      </c>
    </row>
    <row r="400" spans="2:21" ht="37.5" hidden="1" customHeight="1" x14ac:dyDescent="0.2">
      <c r="B400" s="31" t="s">
        <v>994</v>
      </c>
      <c r="C400" s="32" t="str">
        <f ca="1">Riferimenti!G394</f>
        <v/>
      </c>
      <c r="D400" s="32" t="str">
        <f>Riferimenti!H394</f>
        <v/>
      </c>
      <c r="E400" s="33" t="e">
        <f>VLOOKUP(Riferimenti!I394,Riferimenti!$A$2:$B$6,2,0)</f>
        <v>#N/A</v>
      </c>
      <c r="F400" s="32" t="str">
        <f>Riferimenti!J394</f>
        <v/>
      </c>
      <c r="G400" s="33" t="e">
        <f ca="1">VLOOKUP(Riferimenti!K394,Riferimenti!$A$20:$B$23,2,0)</f>
        <v>#N/A</v>
      </c>
      <c r="H400" s="37" t="str">
        <f>Riferimenti!L394</f>
        <v/>
      </c>
      <c r="I400" s="37" t="str">
        <f>Riferimenti!M394</f>
        <v/>
      </c>
      <c r="J400" s="37" t="str">
        <f>Riferimenti!N394</f>
        <v/>
      </c>
      <c r="K400" s="37" t="str">
        <f>Riferimenti!O394</f>
        <v/>
      </c>
      <c r="L400" s="37" t="str">
        <f>Riferimenti!P394</f>
        <v/>
      </c>
      <c r="M400" s="37" t="str">
        <f>Riferimenti!Q394</f>
        <v/>
      </c>
      <c r="N400" s="37" t="str">
        <f>Riferimenti!R394</f>
        <v/>
      </c>
      <c r="O400" s="37" t="str">
        <f>Riferimenti!S394</f>
        <v/>
      </c>
      <c r="P400" s="37" t="str">
        <f>Riferimenti!T394</f>
        <v/>
      </c>
      <c r="Q400" s="37" t="str">
        <f>Riferimenti!U394</f>
        <v/>
      </c>
      <c r="U400" s="2" t="b">
        <f t="shared" si="6"/>
        <v>1</v>
      </c>
    </row>
    <row r="401" spans="2:21" ht="37.5" hidden="1" customHeight="1" x14ac:dyDescent="0.2">
      <c r="B401" s="31" t="s">
        <v>995</v>
      </c>
      <c r="C401" s="32" t="str">
        <f ca="1">Riferimenti!G395</f>
        <v/>
      </c>
      <c r="D401" s="32" t="str">
        <f>Riferimenti!H395</f>
        <v/>
      </c>
      <c r="E401" s="33" t="e">
        <f>VLOOKUP(Riferimenti!I395,Riferimenti!$A$2:$B$6,2,0)</f>
        <v>#N/A</v>
      </c>
      <c r="F401" s="32" t="str">
        <f>Riferimenti!J395</f>
        <v/>
      </c>
      <c r="G401" s="33" t="e">
        <f ca="1">VLOOKUP(Riferimenti!K395,Riferimenti!$A$20:$B$23,2,0)</f>
        <v>#N/A</v>
      </c>
      <c r="H401" s="37" t="str">
        <f>Riferimenti!L395</f>
        <v/>
      </c>
      <c r="I401" s="37" t="str">
        <f>Riferimenti!M395</f>
        <v/>
      </c>
      <c r="J401" s="37" t="str">
        <f>Riferimenti!N395</f>
        <v/>
      </c>
      <c r="K401" s="37" t="str">
        <f>Riferimenti!O395</f>
        <v/>
      </c>
      <c r="L401" s="37" t="str">
        <f>Riferimenti!P395</f>
        <v/>
      </c>
      <c r="M401" s="37" t="str">
        <f>Riferimenti!Q395</f>
        <v/>
      </c>
      <c r="N401" s="37" t="str">
        <f>Riferimenti!R395</f>
        <v/>
      </c>
      <c r="O401" s="37" t="str">
        <f>Riferimenti!S395</f>
        <v/>
      </c>
      <c r="P401" s="37" t="str">
        <f>Riferimenti!T395</f>
        <v/>
      </c>
      <c r="Q401" s="37" t="str">
        <f>Riferimenti!U395</f>
        <v/>
      </c>
      <c r="U401" s="2" t="b">
        <f t="shared" si="6"/>
        <v>1</v>
      </c>
    </row>
    <row r="402" spans="2:21" ht="37.5" hidden="1" customHeight="1" x14ac:dyDescent="0.2">
      <c r="B402" s="31" t="s">
        <v>996</v>
      </c>
      <c r="C402" s="32" t="str">
        <f ca="1">Riferimenti!G396</f>
        <v/>
      </c>
      <c r="D402" s="32" t="str">
        <f>Riferimenti!H396</f>
        <v/>
      </c>
      <c r="E402" s="33" t="e">
        <f>VLOOKUP(Riferimenti!I396,Riferimenti!$A$2:$B$6,2,0)</f>
        <v>#N/A</v>
      </c>
      <c r="F402" s="32" t="str">
        <f>Riferimenti!J396</f>
        <v/>
      </c>
      <c r="G402" s="33" t="e">
        <f ca="1">VLOOKUP(Riferimenti!K396,Riferimenti!$A$20:$B$23,2,0)</f>
        <v>#N/A</v>
      </c>
      <c r="H402" s="37" t="str">
        <f>Riferimenti!L396</f>
        <v/>
      </c>
      <c r="I402" s="37" t="str">
        <f>Riferimenti!M396</f>
        <v/>
      </c>
      <c r="J402" s="37" t="str">
        <f>Riferimenti!N396</f>
        <v/>
      </c>
      <c r="K402" s="37" t="str">
        <f>Riferimenti!O396</f>
        <v/>
      </c>
      <c r="L402" s="37" t="str">
        <f>Riferimenti!P396</f>
        <v/>
      </c>
      <c r="M402" s="37" t="str">
        <f>Riferimenti!Q396</f>
        <v/>
      </c>
      <c r="N402" s="37" t="str">
        <f>Riferimenti!R396</f>
        <v/>
      </c>
      <c r="O402" s="37" t="str">
        <f>Riferimenti!S396</f>
        <v/>
      </c>
      <c r="P402" s="37" t="str">
        <f>Riferimenti!T396</f>
        <v/>
      </c>
      <c r="Q402" s="37" t="str">
        <f>Riferimenti!U396</f>
        <v/>
      </c>
      <c r="U402" s="2" t="b">
        <f t="shared" si="6"/>
        <v>1</v>
      </c>
    </row>
    <row r="403" spans="2:21" ht="37.5" hidden="1" customHeight="1" x14ac:dyDescent="0.2">
      <c r="B403" s="31" t="s">
        <v>997</v>
      </c>
      <c r="C403" s="32" t="str">
        <f ca="1">Riferimenti!G397</f>
        <v/>
      </c>
      <c r="D403" s="32" t="str">
        <f>Riferimenti!H397</f>
        <v/>
      </c>
      <c r="E403" s="33" t="e">
        <f>VLOOKUP(Riferimenti!I397,Riferimenti!$A$2:$B$6,2,0)</f>
        <v>#N/A</v>
      </c>
      <c r="F403" s="32" t="str">
        <f>Riferimenti!J397</f>
        <v/>
      </c>
      <c r="G403" s="33" t="e">
        <f ca="1">VLOOKUP(Riferimenti!K397,Riferimenti!$A$20:$B$23,2,0)</f>
        <v>#N/A</v>
      </c>
      <c r="H403" s="37" t="str">
        <f>Riferimenti!L397</f>
        <v/>
      </c>
      <c r="I403" s="37" t="str">
        <f>Riferimenti!M397</f>
        <v/>
      </c>
      <c r="J403" s="37" t="str">
        <f>Riferimenti!N397</f>
        <v/>
      </c>
      <c r="K403" s="37" t="str">
        <f>Riferimenti!O397</f>
        <v/>
      </c>
      <c r="L403" s="37" t="str">
        <f>Riferimenti!P397</f>
        <v/>
      </c>
      <c r="M403" s="37" t="str">
        <f>Riferimenti!Q397</f>
        <v/>
      </c>
      <c r="N403" s="37" t="str">
        <f>Riferimenti!R397</f>
        <v/>
      </c>
      <c r="O403" s="37" t="str">
        <f>Riferimenti!S397</f>
        <v/>
      </c>
      <c r="P403" s="37" t="str">
        <f>Riferimenti!T397</f>
        <v/>
      </c>
      <c r="Q403" s="37" t="str">
        <f>Riferimenti!U397</f>
        <v/>
      </c>
      <c r="U403" s="2" t="b">
        <f t="shared" si="6"/>
        <v>1</v>
      </c>
    </row>
    <row r="404" spans="2:21" ht="37.5" hidden="1" customHeight="1" x14ac:dyDescent="0.2">
      <c r="B404" s="31" t="s">
        <v>998</v>
      </c>
      <c r="C404" s="32" t="str">
        <f ca="1">Riferimenti!G398</f>
        <v/>
      </c>
      <c r="D404" s="32" t="str">
        <f>Riferimenti!H398</f>
        <v/>
      </c>
      <c r="E404" s="33" t="e">
        <f>VLOOKUP(Riferimenti!I398,Riferimenti!$A$2:$B$6,2,0)</f>
        <v>#N/A</v>
      </c>
      <c r="F404" s="32" t="str">
        <f>Riferimenti!J398</f>
        <v/>
      </c>
      <c r="G404" s="33" t="e">
        <f ca="1">VLOOKUP(Riferimenti!K398,Riferimenti!$A$20:$B$23,2,0)</f>
        <v>#N/A</v>
      </c>
      <c r="H404" s="37" t="str">
        <f>Riferimenti!L398</f>
        <v/>
      </c>
      <c r="I404" s="37" t="str">
        <f>Riferimenti!M398</f>
        <v/>
      </c>
      <c r="J404" s="37" t="str">
        <f>Riferimenti!N398</f>
        <v/>
      </c>
      <c r="K404" s="37" t="str">
        <f>Riferimenti!O398</f>
        <v/>
      </c>
      <c r="L404" s="37" t="str">
        <f>Riferimenti!P398</f>
        <v/>
      </c>
      <c r="M404" s="37" t="str">
        <f>Riferimenti!Q398</f>
        <v/>
      </c>
      <c r="N404" s="37" t="str">
        <f>Riferimenti!R398</f>
        <v/>
      </c>
      <c r="O404" s="37" t="str">
        <f>Riferimenti!S398</f>
        <v/>
      </c>
      <c r="P404" s="37" t="str">
        <f>Riferimenti!T398</f>
        <v/>
      </c>
      <c r="Q404" s="37" t="str">
        <f>Riferimenti!U398</f>
        <v/>
      </c>
      <c r="U404" s="2" t="b">
        <f t="shared" si="6"/>
        <v>1</v>
      </c>
    </row>
    <row r="405" spans="2:21" ht="37.5" hidden="1" customHeight="1" x14ac:dyDescent="0.2">
      <c r="B405" s="31" t="s">
        <v>999</v>
      </c>
      <c r="C405" s="32" t="str">
        <f ca="1">Riferimenti!G399</f>
        <v/>
      </c>
      <c r="D405" s="32" t="str">
        <f>Riferimenti!H399</f>
        <v/>
      </c>
      <c r="E405" s="33" t="e">
        <f>VLOOKUP(Riferimenti!I399,Riferimenti!$A$2:$B$6,2,0)</f>
        <v>#N/A</v>
      </c>
      <c r="F405" s="32" t="str">
        <f>Riferimenti!J399</f>
        <v/>
      </c>
      <c r="G405" s="33" t="e">
        <f ca="1">VLOOKUP(Riferimenti!K399,Riferimenti!$A$20:$B$23,2,0)</f>
        <v>#N/A</v>
      </c>
      <c r="H405" s="37" t="str">
        <f>Riferimenti!L399</f>
        <v/>
      </c>
      <c r="I405" s="37" t="str">
        <f>Riferimenti!M399</f>
        <v/>
      </c>
      <c r="J405" s="37" t="str">
        <f>Riferimenti!N399</f>
        <v/>
      </c>
      <c r="K405" s="37" t="str">
        <f>Riferimenti!O399</f>
        <v/>
      </c>
      <c r="L405" s="37" t="str">
        <f>Riferimenti!P399</f>
        <v/>
      </c>
      <c r="M405" s="37" t="str">
        <f>Riferimenti!Q399</f>
        <v/>
      </c>
      <c r="N405" s="37" t="str">
        <f>Riferimenti!R399</f>
        <v/>
      </c>
      <c r="O405" s="37" t="str">
        <f>Riferimenti!S399</f>
        <v/>
      </c>
      <c r="P405" s="37" t="str">
        <f>Riferimenti!T399</f>
        <v/>
      </c>
      <c r="Q405" s="37" t="str">
        <f>Riferimenti!U399</f>
        <v/>
      </c>
      <c r="U405" s="2" t="b">
        <f t="shared" si="6"/>
        <v>1</v>
      </c>
    </row>
    <row r="406" spans="2:21" ht="37.5" hidden="1" customHeight="1" x14ac:dyDescent="0.2">
      <c r="B406" s="31" t="s">
        <v>1000</v>
      </c>
      <c r="C406" s="32" t="str">
        <f ca="1">Riferimenti!G400</f>
        <v/>
      </c>
      <c r="D406" s="32" t="str">
        <f>Riferimenti!H400</f>
        <v/>
      </c>
      <c r="E406" s="33" t="e">
        <f>VLOOKUP(Riferimenti!I400,Riferimenti!$A$2:$B$6,2,0)</f>
        <v>#N/A</v>
      </c>
      <c r="F406" s="32" t="str">
        <f>Riferimenti!J400</f>
        <v/>
      </c>
      <c r="G406" s="33" t="e">
        <f ca="1">VLOOKUP(Riferimenti!K400,Riferimenti!$A$20:$B$23,2,0)</f>
        <v>#N/A</v>
      </c>
      <c r="H406" s="37" t="str">
        <f>Riferimenti!L400</f>
        <v/>
      </c>
      <c r="I406" s="37" t="str">
        <f>Riferimenti!M400</f>
        <v/>
      </c>
      <c r="J406" s="37" t="str">
        <f>Riferimenti!N400</f>
        <v/>
      </c>
      <c r="K406" s="37" t="str">
        <f>Riferimenti!O400</f>
        <v/>
      </c>
      <c r="L406" s="37" t="str">
        <f>Riferimenti!P400</f>
        <v/>
      </c>
      <c r="M406" s="37" t="str">
        <f>Riferimenti!Q400</f>
        <v/>
      </c>
      <c r="N406" s="37" t="str">
        <f>Riferimenti!R400</f>
        <v/>
      </c>
      <c r="O406" s="37" t="str">
        <f>Riferimenti!S400</f>
        <v/>
      </c>
      <c r="P406" s="37" t="str">
        <f>Riferimenti!T400</f>
        <v/>
      </c>
      <c r="Q406" s="37" t="str">
        <f>Riferimenti!U400</f>
        <v/>
      </c>
      <c r="U406" s="2" t="b">
        <f t="shared" si="6"/>
        <v>1</v>
      </c>
    </row>
    <row r="407" spans="2:21" ht="37.5" hidden="1" customHeight="1" x14ac:dyDescent="0.2">
      <c r="B407" s="31" t="s">
        <v>1001</v>
      </c>
      <c r="C407" s="32" t="str">
        <f ca="1">Riferimenti!G401</f>
        <v/>
      </c>
      <c r="D407" s="32" t="str">
        <f>Riferimenti!H401</f>
        <v/>
      </c>
      <c r="E407" s="33" t="e">
        <f>VLOOKUP(Riferimenti!I401,Riferimenti!$A$2:$B$6,2,0)</f>
        <v>#N/A</v>
      </c>
      <c r="F407" s="32" t="str">
        <f>Riferimenti!J401</f>
        <v/>
      </c>
      <c r="G407" s="33" t="e">
        <f ca="1">VLOOKUP(Riferimenti!K401,Riferimenti!$A$20:$B$23,2,0)</f>
        <v>#N/A</v>
      </c>
      <c r="H407" s="37" t="str">
        <f>Riferimenti!L401</f>
        <v/>
      </c>
      <c r="I407" s="37" t="str">
        <f>Riferimenti!M401</f>
        <v/>
      </c>
      <c r="J407" s="37" t="str">
        <f>Riferimenti!N401</f>
        <v/>
      </c>
      <c r="K407" s="37" t="str">
        <f>Riferimenti!O401</f>
        <v/>
      </c>
      <c r="L407" s="37" t="str">
        <f>Riferimenti!P401</f>
        <v/>
      </c>
      <c r="M407" s="37" t="str">
        <f>Riferimenti!Q401</f>
        <v/>
      </c>
      <c r="N407" s="37" t="str">
        <f>Riferimenti!R401</f>
        <v/>
      </c>
      <c r="O407" s="37" t="str">
        <f>Riferimenti!S401</f>
        <v/>
      </c>
      <c r="P407" s="37" t="str">
        <f>Riferimenti!T401</f>
        <v/>
      </c>
      <c r="Q407" s="37" t="str">
        <f>Riferimenti!U401</f>
        <v/>
      </c>
      <c r="U407" s="2" t="b">
        <f t="shared" si="6"/>
        <v>1</v>
      </c>
    </row>
    <row r="408" spans="2:21" ht="37.5" hidden="1" customHeight="1" x14ac:dyDescent="0.2">
      <c r="B408" s="31" t="s">
        <v>1002</v>
      </c>
      <c r="C408" s="32" t="str">
        <f ca="1">Riferimenti!G402</f>
        <v/>
      </c>
      <c r="D408" s="32" t="str">
        <f>Riferimenti!H402</f>
        <v/>
      </c>
      <c r="E408" s="33" t="e">
        <f>VLOOKUP(Riferimenti!I402,Riferimenti!$A$2:$B$6,2,0)</f>
        <v>#N/A</v>
      </c>
      <c r="F408" s="32" t="str">
        <f>Riferimenti!J402</f>
        <v/>
      </c>
      <c r="G408" s="33" t="e">
        <f ca="1">VLOOKUP(Riferimenti!K402,Riferimenti!$A$20:$B$23,2,0)</f>
        <v>#N/A</v>
      </c>
      <c r="H408" s="37" t="str">
        <f>Riferimenti!L402</f>
        <v/>
      </c>
      <c r="I408" s="37" t="str">
        <f>Riferimenti!M402</f>
        <v/>
      </c>
      <c r="J408" s="37" t="str">
        <f>Riferimenti!N402</f>
        <v/>
      </c>
      <c r="K408" s="37" t="str">
        <f>Riferimenti!O402</f>
        <v/>
      </c>
      <c r="L408" s="37" t="str">
        <f>Riferimenti!P402</f>
        <v/>
      </c>
      <c r="M408" s="37" t="str">
        <f>Riferimenti!Q402</f>
        <v/>
      </c>
      <c r="N408" s="37" t="str">
        <f>Riferimenti!R402</f>
        <v/>
      </c>
      <c r="O408" s="37" t="str">
        <f>Riferimenti!S402</f>
        <v/>
      </c>
      <c r="P408" s="37" t="str">
        <f>Riferimenti!T402</f>
        <v/>
      </c>
      <c r="Q408" s="37" t="str">
        <f>Riferimenti!U402</f>
        <v/>
      </c>
      <c r="U408" s="2" t="b">
        <f t="shared" si="6"/>
        <v>1</v>
      </c>
    </row>
    <row r="409" spans="2:21" ht="37.5" hidden="1" customHeight="1" x14ac:dyDescent="0.2">
      <c r="B409" s="31" t="s">
        <v>1003</v>
      </c>
      <c r="C409" s="32" t="str">
        <f ca="1">Riferimenti!G403</f>
        <v/>
      </c>
      <c r="D409" s="32" t="str">
        <f>Riferimenti!H403</f>
        <v/>
      </c>
      <c r="E409" s="33" t="e">
        <f>VLOOKUP(Riferimenti!I403,Riferimenti!$A$2:$B$6,2,0)</f>
        <v>#N/A</v>
      </c>
      <c r="F409" s="32" t="str">
        <f>Riferimenti!J403</f>
        <v/>
      </c>
      <c r="G409" s="33" t="e">
        <f ca="1">VLOOKUP(Riferimenti!K403,Riferimenti!$A$20:$B$23,2,0)</f>
        <v>#N/A</v>
      </c>
      <c r="H409" s="37" t="str">
        <f>Riferimenti!L403</f>
        <v/>
      </c>
      <c r="I409" s="37" t="str">
        <f>Riferimenti!M403</f>
        <v/>
      </c>
      <c r="J409" s="37" t="str">
        <f>Riferimenti!N403</f>
        <v/>
      </c>
      <c r="K409" s="37" t="str">
        <f>Riferimenti!O403</f>
        <v/>
      </c>
      <c r="L409" s="37" t="str">
        <f>Riferimenti!P403</f>
        <v/>
      </c>
      <c r="M409" s="37" t="str">
        <f>Riferimenti!Q403</f>
        <v/>
      </c>
      <c r="N409" s="37" t="str">
        <f>Riferimenti!R403</f>
        <v/>
      </c>
      <c r="O409" s="37" t="str">
        <f>Riferimenti!S403</f>
        <v/>
      </c>
      <c r="P409" s="37" t="str">
        <f>Riferimenti!T403</f>
        <v/>
      </c>
      <c r="Q409" s="37" t="str">
        <f>Riferimenti!U403</f>
        <v/>
      </c>
      <c r="U409" s="2" t="b">
        <f t="shared" si="6"/>
        <v>1</v>
      </c>
    </row>
    <row r="410" spans="2:21" ht="37.5" hidden="1" customHeight="1" x14ac:dyDescent="0.2">
      <c r="B410" s="31" t="s">
        <v>1004</v>
      </c>
      <c r="C410" s="32" t="str">
        <f ca="1">Riferimenti!G404</f>
        <v/>
      </c>
      <c r="D410" s="32" t="str">
        <f>Riferimenti!H404</f>
        <v/>
      </c>
      <c r="E410" s="33" t="e">
        <f>VLOOKUP(Riferimenti!I404,Riferimenti!$A$2:$B$6,2,0)</f>
        <v>#N/A</v>
      </c>
      <c r="F410" s="32" t="str">
        <f>Riferimenti!J404</f>
        <v/>
      </c>
      <c r="G410" s="33" t="e">
        <f ca="1">VLOOKUP(Riferimenti!K404,Riferimenti!$A$20:$B$23,2,0)</f>
        <v>#N/A</v>
      </c>
      <c r="H410" s="37" t="str">
        <f>Riferimenti!L404</f>
        <v/>
      </c>
      <c r="I410" s="37" t="str">
        <f>Riferimenti!M404</f>
        <v/>
      </c>
      <c r="J410" s="37" t="str">
        <f>Riferimenti!N404</f>
        <v/>
      </c>
      <c r="K410" s="37" t="str">
        <f>Riferimenti!O404</f>
        <v/>
      </c>
      <c r="L410" s="37" t="str">
        <f>Riferimenti!P404</f>
        <v/>
      </c>
      <c r="M410" s="37" t="str">
        <f>Riferimenti!Q404</f>
        <v/>
      </c>
      <c r="N410" s="37" t="str">
        <f>Riferimenti!R404</f>
        <v/>
      </c>
      <c r="O410" s="37" t="str">
        <f>Riferimenti!S404</f>
        <v/>
      </c>
      <c r="P410" s="37" t="str">
        <f>Riferimenti!T404</f>
        <v/>
      </c>
      <c r="Q410" s="37" t="str">
        <f>Riferimenti!U404</f>
        <v/>
      </c>
      <c r="U410" s="2" t="b">
        <f t="shared" si="6"/>
        <v>1</v>
      </c>
    </row>
    <row r="411" spans="2:21" ht="37.5" hidden="1" customHeight="1" x14ac:dyDescent="0.2">
      <c r="B411" s="31" t="s">
        <v>1005</v>
      </c>
      <c r="C411" s="32" t="str">
        <f ca="1">Riferimenti!G405</f>
        <v/>
      </c>
      <c r="D411" s="32" t="str">
        <f>Riferimenti!H405</f>
        <v/>
      </c>
      <c r="E411" s="33" t="e">
        <f>VLOOKUP(Riferimenti!I405,Riferimenti!$A$2:$B$6,2,0)</f>
        <v>#N/A</v>
      </c>
      <c r="F411" s="32" t="str">
        <f>Riferimenti!J405</f>
        <v/>
      </c>
      <c r="G411" s="33" t="e">
        <f ca="1">VLOOKUP(Riferimenti!K405,Riferimenti!$A$20:$B$23,2,0)</f>
        <v>#N/A</v>
      </c>
      <c r="H411" s="37" t="str">
        <f>Riferimenti!L405</f>
        <v/>
      </c>
      <c r="I411" s="37" t="str">
        <f>Riferimenti!M405</f>
        <v/>
      </c>
      <c r="J411" s="37" t="str">
        <f>Riferimenti!N405</f>
        <v/>
      </c>
      <c r="K411" s="37" t="str">
        <f>Riferimenti!O405</f>
        <v/>
      </c>
      <c r="L411" s="37" t="str">
        <f>Riferimenti!P405</f>
        <v/>
      </c>
      <c r="M411" s="37" t="str">
        <f>Riferimenti!Q405</f>
        <v/>
      </c>
      <c r="N411" s="37" t="str">
        <f>Riferimenti!R405</f>
        <v/>
      </c>
      <c r="O411" s="37" t="str">
        <f>Riferimenti!S405</f>
        <v/>
      </c>
      <c r="P411" s="37" t="str">
        <f>Riferimenti!T405</f>
        <v/>
      </c>
      <c r="Q411" s="37" t="str">
        <f>Riferimenti!U405</f>
        <v/>
      </c>
      <c r="U411" s="2" t="b">
        <f t="shared" si="6"/>
        <v>1</v>
      </c>
    </row>
    <row r="412" spans="2:21" ht="37.5" hidden="1" customHeight="1" x14ac:dyDescent="0.2">
      <c r="B412" s="31" t="s">
        <v>1006</v>
      </c>
      <c r="C412" s="32" t="str">
        <f ca="1">Riferimenti!G406</f>
        <v/>
      </c>
      <c r="D412" s="32" t="str">
        <f>Riferimenti!H406</f>
        <v/>
      </c>
      <c r="E412" s="33" t="e">
        <f>VLOOKUP(Riferimenti!I406,Riferimenti!$A$2:$B$6,2,0)</f>
        <v>#N/A</v>
      </c>
      <c r="F412" s="32" t="str">
        <f>Riferimenti!J406</f>
        <v/>
      </c>
      <c r="G412" s="33" t="e">
        <f ca="1">VLOOKUP(Riferimenti!K406,Riferimenti!$A$20:$B$23,2,0)</f>
        <v>#N/A</v>
      </c>
      <c r="H412" s="37" t="str">
        <f>Riferimenti!L406</f>
        <v/>
      </c>
      <c r="I412" s="37" t="str">
        <f>Riferimenti!M406</f>
        <v/>
      </c>
      <c r="J412" s="37" t="str">
        <f>Riferimenti!N406</f>
        <v/>
      </c>
      <c r="K412" s="37" t="str">
        <f>Riferimenti!O406</f>
        <v/>
      </c>
      <c r="L412" s="37" t="str">
        <f>Riferimenti!P406</f>
        <v/>
      </c>
      <c r="M412" s="37" t="str">
        <f>Riferimenti!Q406</f>
        <v/>
      </c>
      <c r="N412" s="37" t="str">
        <f>Riferimenti!R406</f>
        <v/>
      </c>
      <c r="O412" s="37" t="str">
        <f>Riferimenti!S406</f>
        <v/>
      </c>
      <c r="P412" s="37" t="str">
        <f>Riferimenti!T406</f>
        <v/>
      </c>
      <c r="Q412" s="37" t="str">
        <f>Riferimenti!U406</f>
        <v/>
      </c>
      <c r="U412" s="2" t="b">
        <f t="shared" si="6"/>
        <v>1</v>
      </c>
    </row>
    <row r="413" spans="2:21" ht="37.5" hidden="1" customHeight="1" x14ac:dyDescent="0.2">
      <c r="B413" s="31" t="s">
        <v>1007</v>
      </c>
      <c r="C413" s="32" t="str">
        <f ca="1">Riferimenti!G407</f>
        <v/>
      </c>
      <c r="D413" s="32" t="str">
        <f>Riferimenti!H407</f>
        <v/>
      </c>
      <c r="E413" s="33" t="e">
        <f>VLOOKUP(Riferimenti!I407,Riferimenti!$A$2:$B$6,2,0)</f>
        <v>#N/A</v>
      </c>
      <c r="F413" s="32" t="str">
        <f>Riferimenti!J407</f>
        <v/>
      </c>
      <c r="G413" s="33" t="e">
        <f ca="1">VLOOKUP(Riferimenti!K407,Riferimenti!$A$20:$B$23,2,0)</f>
        <v>#N/A</v>
      </c>
      <c r="H413" s="37" t="str">
        <f>Riferimenti!L407</f>
        <v/>
      </c>
      <c r="I413" s="37" t="str">
        <f>Riferimenti!M407</f>
        <v/>
      </c>
      <c r="J413" s="37" t="str">
        <f>Riferimenti!N407</f>
        <v/>
      </c>
      <c r="K413" s="37" t="str">
        <f>Riferimenti!O407</f>
        <v/>
      </c>
      <c r="L413" s="37" t="str">
        <f>Riferimenti!P407</f>
        <v/>
      </c>
      <c r="M413" s="37" t="str">
        <f>Riferimenti!Q407</f>
        <v/>
      </c>
      <c r="N413" s="37" t="str">
        <f>Riferimenti!R407</f>
        <v/>
      </c>
      <c r="O413" s="37" t="str">
        <f>Riferimenti!S407</f>
        <v/>
      </c>
      <c r="P413" s="37" t="str">
        <f>Riferimenti!T407</f>
        <v/>
      </c>
      <c r="Q413" s="37" t="str">
        <f>Riferimenti!U407</f>
        <v/>
      </c>
      <c r="U413" s="2" t="b">
        <f t="shared" si="6"/>
        <v>1</v>
      </c>
    </row>
    <row r="414" spans="2:21" ht="37.5" hidden="1" customHeight="1" x14ac:dyDescent="0.2">
      <c r="B414" s="31" t="s">
        <v>1008</v>
      </c>
      <c r="C414" s="32" t="str">
        <f ca="1">Riferimenti!G408</f>
        <v/>
      </c>
      <c r="D414" s="32" t="str">
        <f>Riferimenti!H408</f>
        <v/>
      </c>
      <c r="E414" s="33" t="e">
        <f>VLOOKUP(Riferimenti!I408,Riferimenti!$A$2:$B$6,2,0)</f>
        <v>#N/A</v>
      </c>
      <c r="F414" s="32" t="str">
        <f>Riferimenti!J408</f>
        <v/>
      </c>
      <c r="G414" s="33" t="e">
        <f ca="1">VLOOKUP(Riferimenti!K408,Riferimenti!$A$20:$B$23,2,0)</f>
        <v>#N/A</v>
      </c>
      <c r="H414" s="37" t="str">
        <f>Riferimenti!L408</f>
        <v/>
      </c>
      <c r="I414" s="37" t="str">
        <f>Riferimenti!M408</f>
        <v/>
      </c>
      <c r="J414" s="37" t="str">
        <f>Riferimenti!N408</f>
        <v/>
      </c>
      <c r="K414" s="37" t="str">
        <f>Riferimenti!O408</f>
        <v/>
      </c>
      <c r="L414" s="37" t="str">
        <f>Riferimenti!P408</f>
        <v/>
      </c>
      <c r="M414" s="37" t="str">
        <f>Riferimenti!Q408</f>
        <v/>
      </c>
      <c r="N414" s="37" t="str">
        <f>Riferimenti!R408</f>
        <v/>
      </c>
      <c r="O414" s="37" t="str">
        <f>Riferimenti!S408</f>
        <v/>
      </c>
      <c r="P414" s="37" t="str">
        <f>Riferimenti!T408</f>
        <v/>
      </c>
      <c r="Q414" s="37" t="str">
        <f>Riferimenti!U408</f>
        <v/>
      </c>
      <c r="U414" s="2" t="b">
        <f t="shared" si="6"/>
        <v>1</v>
      </c>
    </row>
    <row r="415" spans="2:21" ht="37.5" hidden="1" customHeight="1" x14ac:dyDescent="0.2">
      <c r="B415" s="31" t="s">
        <v>1009</v>
      </c>
      <c r="C415" s="32" t="str">
        <f ca="1">Riferimenti!G409</f>
        <v/>
      </c>
      <c r="D415" s="32" t="str">
        <f>Riferimenti!H409</f>
        <v/>
      </c>
      <c r="E415" s="33" t="e">
        <f>VLOOKUP(Riferimenti!I409,Riferimenti!$A$2:$B$6,2,0)</f>
        <v>#N/A</v>
      </c>
      <c r="F415" s="32" t="str">
        <f>Riferimenti!J409</f>
        <v/>
      </c>
      <c r="G415" s="33" t="e">
        <f ca="1">VLOOKUP(Riferimenti!K409,Riferimenti!$A$20:$B$23,2,0)</f>
        <v>#N/A</v>
      </c>
      <c r="H415" s="37" t="str">
        <f>Riferimenti!L409</f>
        <v/>
      </c>
      <c r="I415" s="37" t="str">
        <f>Riferimenti!M409</f>
        <v/>
      </c>
      <c r="J415" s="37" t="str">
        <f>Riferimenti!N409</f>
        <v/>
      </c>
      <c r="K415" s="37" t="str">
        <f>Riferimenti!O409</f>
        <v/>
      </c>
      <c r="L415" s="37" t="str">
        <f>Riferimenti!P409</f>
        <v/>
      </c>
      <c r="M415" s="37" t="str">
        <f>Riferimenti!Q409</f>
        <v/>
      </c>
      <c r="N415" s="37" t="str">
        <f>Riferimenti!R409</f>
        <v/>
      </c>
      <c r="O415" s="37" t="str">
        <f>Riferimenti!S409</f>
        <v/>
      </c>
      <c r="P415" s="37" t="str">
        <f>Riferimenti!T409</f>
        <v/>
      </c>
      <c r="Q415" s="37" t="str">
        <f>Riferimenti!U409</f>
        <v/>
      </c>
      <c r="U415" s="2" t="b">
        <f t="shared" si="6"/>
        <v>1</v>
      </c>
    </row>
    <row r="416" spans="2:21" ht="37.5" hidden="1" customHeight="1" x14ac:dyDescent="0.2">
      <c r="B416" s="31" t="s">
        <v>1010</v>
      </c>
      <c r="C416" s="32" t="str">
        <f ca="1">Riferimenti!G410</f>
        <v/>
      </c>
      <c r="D416" s="32" t="str">
        <f>Riferimenti!H410</f>
        <v/>
      </c>
      <c r="E416" s="33" t="e">
        <f>VLOOKUP(Riferimenti!I410,Riferimenti!$A$2:$B$6,2,0)</f>
        <v>#N/A</v>
      </c>
      <c r="F416" s="32" t="str">
        <f>Riferimenti!J410</f>
        <v/>
      </c>
      <c r="G416" s="33" t="e">
        <f ca="1">VLOOKUP(Riferimenti!K410,Riferimenti!$A$20:$B$23,2,0)</f>
        <v>#N/A</v>
      </c>
      <c r="H416" s="37" t="str">
        <f>Riferimenti!L410</f>
        <v/>
      </c>
      <c r="I416" s="37" t="str">
        <f>Riferimenti!M410</f>
        <v/>
      </c>
      <c r="J416" s="37" t="str">
        <f>Riferimenti!N410</f>
        <v/>
      </c>
      <c r="K416" s="37" t="str">
        <f>Riferimenti!O410</f>
        <v/>
      </c>
      <c r="L416" s="37" t="str">
        <f>Riferimenti!P410</f>
        <v/>
      </c>
      <c r="M416" s="37" t="str">
        <f>Riferimenti!Q410</f>
        <v/>
      </c>
      <c r="N416" s="37" t="str">
        <f>Riferimenti!R410</f>
        <v/>
      </c>
      <c r="O416" s="37" t="str">
        <f>Riferimenti!S410</f>
        <v/>
      </c>
      <c r="P416" s="37" t="str">
        <f>Riferimenti!T410</f>
        <v/>
      </c>
      <c r="Q416" s="37" t="str">
        <f>Riferimenti!U410</f>
        <v/>
      </c>
      <c r="U416" s="2" t="b">
        <f t="shared" si="6"/>
        <v>1</v>
      </c>
    </row>
    <row r="417" spans="2:21" ht="37.5" hidden="1" customHeight="1" x14ac:dyDescent="0.2">
      <c r="B417" s="31" t="s">
        <v>1011</v>
      </c>
      <c r="C417" s="32" t="str">
        <f ca="1">Riferimenti!G411</f>
        <v/>
      </c>
      <c r="D417" s="32" t="str">
        <f>Riferimenti!H411</f>
        <v/>
      </c>
      <c r="E417" s="33" t="e">
        <f>VLOOKUP(Riferimenti!I411,Riferimenti!$A$2:$B$6,2,0)</f>
        <v>#N/A</v>
      </c>
      <c r="F417" s="32" t="str">
        <f>Riferimenti!J411</f>
        <v/>
      </c>
      <c r="G417" s="33" t="e">
        <f ca="1">VLOOKUP(Riferimenti!K411,Riferimenti!$A$20:$B$23,2,0)</f>
        <v>#N/A</v>
      </c>
      <c r="H417" s="37" t="str">
        <f>Riferimenti!L411</f>
        <v/>
      </c>
      <c r="I417" s="37" t="str">
        <f>Riferimenti!M411</f>
        <v/>
      </c>
      <c r="J417" s="37" t="str">
        <f>Riferimenti!N411</f>
        <v/>
      </c>
      <c r="K417" s="37" t="str">
        <f>Riferimenti!O411</f>
        <v/>
      </c>
      <c r="L417" s="37" t="str">
        <f>Riferimenti!P411</f>
        <v/>
      </c>
      <c r="M417" s="37" t="str">
        <f>Riferimenti!Q411</f>
        <v/>
      </c>
      <c r="N417" s="37" t="str">
        <f>Riferimenti!R411</f>
        <v/>
      </c>
      <c r="O417" s="37" t="str">
        <f>Riferimenti!S411</f>
        <v/>
      </c>
      <c r="P417" s="37" t="str">
        <f>Riferimenti!T411</f>
        <v/>
      </c>
      <c r="Q417" s="37" t="str">
        <f>Riferimenti!U411</f>
        <v/>
      </c>
      <c r="U417" s="2" t="b">
        <f t="shared" si="6"/>
        <v>1</v>
      </c>
    </row>
    <row r="418" spans="2:21" ht="37.5" hidden="1" customHeight="1" x14ac:dyDescent="0.2">
      <c r="B418" s="31" t="s">
        <v>1012</v>
      </c>
      <c r="C418" s="32" t="str">
        <f ca="1">Riferimenti!G412</f>
        <v/>
      </c>
      <c r="D418" s="32" t="str">
        <f>Riferimenti!H412</f>
        <v/>
      </c>
      <c r="E418" s="33" t="e">
        <f>VLOOKUP(Riferimenti!I412,Riferimenti!$A$2:$B$6,2,0)</f>
        <v>#N/A</v>
      </c>
      <c r="F418" s="32" t="str">
        <f>Riferimenti!J412</f>
        <v/>
      </c>
      <c r="G418" s="33" t="e">
        <f ca="1">VLOOKUP(Riferimenti!K412,Riferimenti!$A$20:$B$23,2,0)</f>
        <v>#N/A</v>
      </c>
      <c r="H418" s="37" t="str">
        <f>Riferimenti!L412</f>
        <v/>
      </c>
      <c r="I418" s="37" t="str">
        <f>Riferimenti!M412</f>
        <v/>
      </c>
      <c r="J418" s="37" t="str">
        <f>Riferimenti!N412</f>
        <v/>
      </c>
      <c r="K418" s="37" t="str">
        <f>Riferimenti!O412</f>
        <v/>
      </c>
      <c r="L418" s="37" t="str">
        <f>Riferimenti!P412</f>
        <v/>
      </c>
      <c r="M418" s="37" t="str">
        <f>Riferimenti!Q412</f>
        <v/>
      </c>
      <c r="N418" s="37" t="str">
        <f>Riferimenti!R412</f>
        <v/>
      </c>
      <c r="O418" s="37" t="str">
        <f>Riferimenti!S412</f>
        <v/>
      </c>
      <c r="P418" s="37" t="str">
        <f>Riferimenti!T412</f>
        <v/>
      </c>
      <c r="Q418" s="37" t="str">
        <f>Riferimenti!U412</f>
        <v/>
      </c>
      <c r="U418" s="2" t="b">
        <f t="shared" si="6"/>
        <v>1</v>
      </c>
    </row>
    <row r="419" spans="2:21" ht="37.5" hidden="1" customHeight="1" x14ac:dyDescent="0.2">
      <c r="B419" s="31" t="s">
        <v>1013</v>
      </c>
      <c r="C419" s="32" t="str">
        <f ca="1">Riferimenti!G413</f>
        <v/>
      </c>
      <c r="D419" s="32" t="str">
        <f>Riferimenti!H413</f>
        <v/>
      </c>
      <c r="E419" s="33" t="e">
        <f>VLOOKUP(Riferimenti!I413,Riferimenti!$A$2:$B$6,2,0)</f>
        <v>#N/A</v>
      </c>
      <c r="F419" s="32" t="str">
        <f>Riferimenti!J413</f>
        <v/>
      </c>
      <c r="G419" s="33" t="e">
        <f ca="1">VLOOKUP(Riferimenti!K413,Riferimenti!$A$20:$B$23,2,0)</f>
        <v>#N/A</v>
      </c>
      <c r="H419" s="37" t="str">
        <f>Riferimenti!L413</f>
        <v/>
      </c>
      <c r="I419" s="37" t="str">
        <f>Riferimenti!M413</f>
        <v/>
      </c>
      <c r="J419" s="37" t="str">
        <f>Riferimenti!N413</f>
        <v/>
      </c>
      <c r="K419" s="37" t="str">
        <f>Riferimenti!O413</f>
        <v/>
      </c>
      <c r="L419" s="37" t="str">
        <f>Riferimenti!P413</f>
        <v/>
      </c>
      <c r="M419" s="37" t="str">
        <f>Riferimenti!Q413</f>
        <v/>
      </c>
      <c r="N419" s="37" t="str">
        <f>Riferimenti!R413</f>
        <v/>
      </c>
      <c r="O419" s="37" t="str">
        <f>Riferimenti!S413</f>
        <v/>
      </c>
      <c r="P419" s="37" t="str">
        <f>Riferimenti!T413</f>
        <v/>
      </c>
      <c r="Q419" s="37" t="str">
        <f>Riferimenti!U413</f>
        <v/>
      </c>
      <c r="U419" s="2" t="b">
        <f t="shared" si="6"/>
        <v>1</v>
      </c>
    </row>
    <row r="420" spans="2:21" ht="37.5" hidden="1" customHeight="1" x14ac:dyDescent="0.2">
      <c r="B420" s="31" t="s">
        <v>1014</v>
      </c>
      <c r="C420" s="32" t="str">
        <f ca="1">Riferimenti!G414</f>
        <v/>
      </c>
      <c r="D420" s="32" t="str">
        <f>Riferimenti!H414</f>
        <v/>
      </c>
      <c r="E420" s="33" t="e">
        <f>VLOOKUP(Riferimenti!I414,Riferimenti!$A$2:$B$6,2,0)</f>
        <v>#N/A</v>
      </c>
      <c r="F420" s="32" t="str">
        <f>Riferimenti!J414</f>
        <v/>
      </c>
      <c r="G420" s="33" t="e">
        <f ca="1">VLOOKUP(Riferimenti!K414,Riferimenti!$A$20:$B$23,2,0)</f>
        <v>#N/A</v>
      </c>
      <c r="H420" s="37" t="str">
        <f>Riferimenti!L414</f>
        <v/>
      </c>
      <c r="I420" s="37" t="str">
        <f>Riferimenti!M414</f>
        <v/>
      </c>
      <c r="J420" s="37" t="str">
        <f>Riferimenti!N414</f>
        <v/>
      </c>
      <c r="K420" s="37" t="str">
        <f>Riferimenti!O414</f>
        <v/>
      </c>
      <c r="L420" s="37" t="str">
        <f>Riferimenti!P414</f>
        <v/>
      </c>
      <c r="M420" s="37" t="str">
        <f>Riferimenti!Q414</f>
        <v/>
      </c>
      <c r="N420" s="37" t="str">
        <f>Riferimenti!R414</f>
        <v/>
      </c>
      <c r="O420" s="37" t="str">
        <f>Riferimenti!S414</f>
        <v/>
      </c>
      <c r="P420" s="37" t="str">
        <f>Riferimenti!T414</f>
        <v/>
      </c>
      <c r="Q420" s="37" t="str">
        <f>Riferimenti!U414</f>
        <v/>
      </c>
      <c r="U420" s="2" t="b">
        <f t="shared" si="6"/>
        <v>1</v>
      </c>
    </row>
    <row r="421" spans="2:21" ht="37.5" hidden="1" customHeight="1" x14ac:dyDescent="0.2">
      <c r="B421" s="31" t="s">
        <v>1015</v>
      </c>
      <c r="C421" s="32" t="str">
        <f ca="1">Riferimenti!G415</f>
        <v/>
      </c>
      <c r="D421" s="32" t="str">
        <f>Riferimenti!H415</f>
        <v/>
      </c>
      <c r="E421" s="33" t="e">
        <f>VLOOKUP(Riferimenti!I415,Riferimenti!$A$2:$B$6,2,0)</f>
        <v>#N/A</v>
      </c>
      <c r="F421" s="32" t="str">
        <f>Riferimenti!J415</f>
        <v/>
      </c>
      <c r="G421" s="33" t="e">
        <f ca="1">VLOOKUP(Riferimenti!K415,Riferimenti!$A$20:$B$23,2,0)</f>
        <v>#N/A</v>
      </c>
      <c r="H421" s="37" t="str">
        <f>Riferimenti!L415</f>
        <v/>
      </c>
      <c r="I421" s="37" t="str">
        <f>Riferimenti!M415</f>
        <v/>
      </c>
      <c r="J421" s="37" t="str">
        <f>Riferimenti!N415</f>
        <v/>
      </c>
      <c r="K421" s="37" t="str">
        <f>Riferimenti!O415</f>
        <v/>
      </c>
      <c r="L421" s="37" t="str">
        <f>Riferimenti!P415</f>
        <v/>
      </c>
      <c r="M421" s="37" t="str">
        <f>Riferimenti!Q415</f>
        <v/>
      </c>
      <c r="N421" s="37" t="str">
        <f>Riferimenti!R415</f>
        <v/>
      </c>
      <c r="O421" s="37" t="str">
        <f>Riferimenti!S415</f>
        <v/>
      </c>
      <c r="P421" s="37" t="str">
        <f>Riferimenti!T415</f>
        <v/>
      </c>
      <c r="Q421" s="37" t="str">
        <f>Riferimenti!U415</f>
        <v/>
      </c>
      <c r="U421" s="2" t="b">
        <f t="shared" si="6"/>
        <v>1</v>
      </c>
    </row>
    <row r="422" spans="2:21" ht="37.5" hidden="1" customHeight="1" x14ac:dyDescent="0.2">
      <c r="B422" s="31" t="s">
        <v>1016</v>
      </c>
      <c r="C422" s="32" t="str">
        <f ca="1">Riferimenti!G416</f>
        <v/>
      </c>
      <c r="D422" s="32" t="str">
        <f>Riferimenti!H416</f>
        <v/>
      </c>
      <c r="E422" s="33" t="e">
        <f>VLOOKUP(Riferimenti!I416,Riferimenti!$A$2:$B$6,2,0)</f>
        <v>#N/A</v>
      </c>
      <c r="F422" s="32" t="str">
        <f>Riferimenti!J416</f>
        <v/>
      </c>
      <c r="G422" s="33" t="e">
        <f ca="1">VLOOKUP(Riferimenti!K416,Riferimenti!$A$20:$B$23,2,0)</f>
        <v>#N/A</v>
      </c>
      <c r="H422" s="37" t="str">
        <f>Riferimenti!L416</f>
        <v/>
      </c>
      <c r="I422" s="37" t="str">
        <f>Riferimenti!M416</f>
        <v/>
      </c>
      <c r="J422" s="37" t="str">
        <f>Riferimenti!N416</f>
        <v/>
      </c>
      <c r="K422" s="37" t="str">
        <f>Riferimenti!O416</f>
        <v/>
      </c>
      <c r="L422" s="37" t="str">
        <f>Riferimenti!P416</f>
        <v/>
      </c>
      <c r="M422" s="37" t="str">
        <f>Riferimenti!Q416</f>
        <v/>
      </c>
      <c r="N422" s="37" t="str">
        <f>Riferimenti!R416</f>
        <v/>
      </c>
      <c r="O422" s="37" t="str">
        <f>Riferimenti!S416</f>
        <v/>
      </c>
      <c r="P422" s="37" t="str">
        <f>Riferimenti!T416</f>
        <v/>
      </c>
      <c r="Q422" s="37" t="str">
        <f>Riferimenti!U416</f>
        <v/>
      </c>
      <c r="U422" s="2" t="b">
        <f t="shared" si="6"/>
        <v>1</v>
      </c>
    </row>
    <row r="423" spans="2:21" ht="37.5" hidden="1" customHeight="1" x14ac:dyDescent="0.2">
      <c r="B423" s="31" t="s">
        <v>1017</v>
      </c>
      <c r="C423" s="32" t="str">
        <f ca="1">Riferimenti!G417</f>
        <v/>
      </c>
      <c r="D423" s="32" t="str">
        <f>Riferimenti!H417</f>
        <v/>
      </c>
      <c r="E423" s="33" t="e">
        <f>VLOOKUP(Riferimenti!I417,Riferimenti!$A$2:$B$6,2,0)</f>
        <v>#N/A</v>
      </c>
      <c r="F423" s="32" t="str">
        <f>Riferimenti!J417</f>
        <v/>
      </c>
      <c r="G423" s="33" t="e">
        <f ca="1">VLOOKUP(Riferimenti!K417,Riferimenti!$A$20:$B$23,2,0)</f>
        <v>#N/A</v>
      </c>
      <c r="H423" s="37" t="str">
        <f>Riferimenti!L417</f>
        <v/>
      </c>
      <c r="I423" s="37" t="str">
        <f>Riferimenti!M417</f>
        <v/>
      </c>
      <c r="J423" s="37" t="str">
        <f>Riferimenti!N417</f>
        <v/>
      </c>
      <c r="K423" s="37" t="str">
        <f>Riferimenti!O417</f>
        <v/>
      </c>
      <c r="L423" s="37" t="str">
        <f>Riferimenti!P417</f>
        <v/>
      </c>
      <c r="M423" s="37" t="str">
        <f>Riferimenti!Q417</f>
        <v/>
      </c>
      <c r="N423" s="37" t="str">
        <f>Riferimenti!R417</f>
        <v/>
      </c>
      <c r="O423" s="37" t="str">
        <f>Riferimenti!S417</f>
        <v/>
      </c>
      <c r="P423" s="37" t="str">
        <f>Riferimenti!T417</f>
        <v/>
      </c>
      <c r="Q423" s="37" t="str">
        <f>Riferimenti!U417</f>
        <v/>
      </c>
      <c r="U423" s="2" t="b">
        <f t="shared" si="6"/>
        <v>1</v>
      </c>
    </row>
    <row r="424" spans="2:21" ht="37.5" hidden="1" customHeight="1" x14ac:dyDescent="0.2">
      <c r="B424" s="31" t="s">
        <v>1018</v>
      </c>
      <c r="C424" s="32" t="str">
        <f ca="1">Riferimenti!G418</f>
        <v/>
      </c>
      <c r="D424" s="32" t="str">
        <f>Riferimenti!H418</f>
        <v/>
      </c>
      <c r="E424" s="33" t="e">
        <f>VLOOKUP(Riferimenti!I418,Riferimenti!$A$2:$B$6,2,0)</f>
        <v>#N/A</v>
      </c>
      <c r="F424" s="32" t="str">
        <f>Riferimenti!J418</f>
        <v/>
      </c>
      <c r="G424" s="33" t="e">
        <f ca="1">VLOOKUP(Riferimenti!K418,Riferimenti!$A$20:$B$23,2,0)</f>
        <v>#N/A</v>
      </c>
      <c r="H424" s="37" t="str">
        <f>Riferimenti!L418</f>
        <v/>
      </c>
      <c r="I424" s="37" t="str">
        <f>Riferimenti!M418</f>
        <v/>
      </c>
      <c r="J424" s="37" t="str">
        <f>Riferimenti!N418</f>
        <v/>
      </c>
      <c r="K424" s="37" t="str">
        <f>Riferimenti!O418</f>
        <v/>
      </c>
      <c r="L424" s="37" t="str">
        <f>Riferimenti!P418</f>
        <v/>
      </c>
      <c r="M424" s="37" t="str">
        <f>Riferimenti!Q418</f>
        <v/>
      </c>
      <c r="N424" s="37" t="str">
        <f>Riferimenti!R418</f>
        <v/>
      </c>
      <c r="O424" s="37" t="str">
        <f>Riferimenti!S418</f>
        <v/>
      </c>
      <c r="P424" s="37" t="str">
        <f>Riferimenti!T418</f>
        <v/>
      </c>
      <c r="Q424" s="37" t="str">
        <f>Riferimenti!U418</f>
        <v/>
      </c>
      <c r="U424" s="2" t="b">
        <f t="shared" si="6"/>
        <v>1</v>
      </c>
    </row>
    <row r="425" spans="2:21" ht="37.5" hidden="1" customHeight="1" x14ac:dyDescent="0.2">
      <c r="B425" s="31" t="s">
        <v>1019</v>
      </c>
      <c r="C425" s="32" t="str">
        <f ca="1">Riferimenti!G419</f>
        <v/>
      </c>
      <c r="D425" s="32" t="str">
        <f>Riferimenti!H419</f>
        <v/>
      </c>
      <c r="E425" s="33" t="e">
        <f>VLOOKUP(Riferimenti!I419,Riferimenti!$A$2:$B$6,2,0)</f>
        <v>#N/A</v>
      </c>
      <c r="F425" s="32" t="str">
        <f>Riferimenti!J419</f>
        <v/>
      </c>
      <c r="G425" s="33" t="e">
        <f ca="1">VLOOKUP(Riferimenti!K419,Riferimenti!$A$20:$B$23,2,0)</f>
        <v>#N/A</v>
      </c>
      <c r="H425" s="37" t="str">
        <f>Riferimenti!L419</f>
        <v/>
      </c>
      <c r="I425" s="37" t="str">
        <f>Riferimenti!M419</f>
        <v/>
      </c>
      <c r="J425" s="37" t="str">
        <f>Riferimenti!N419</f>
        <v/>
      </c>
      <c r="K425" s="37" t="str">
        <f>Riferimenti!O419</f>
        <v/>
      </c>
      <c r="L425" s="37" t="str">
        <f>Riferimenti!P419</f>
        <v/>
      </c>
      <c r="M425" s="37" t="str">
        <f>Riferimenti!Q419</f>
        <v/>
      </c>
      <c r="N425" s="37" t="str">
        <f>Riferimenti!R419</f>
        <v/>
      </c>
      <c r="O425" s="37" t="str">
        <f>Riferimenti!S419</f>
        <v/>
      </c>
      <c r="P425" s="37" t="str">
        <f>Riferimenti!T419</f>
        <v/>
      </c>
      <c r="Q425" s="37" t="str">
        <f>Riferimenti!U419</f>
        <v/>
      </c>
      <c r="U425" s="2" t="b">
        <f t="shared" si="6"/>
        <v>1</v>
      </c>
    </row>
    <row r="426" spans="2:21" ht="37.5" hidden="1" customHeight="1" x14ac:dyDescent="0.2">
      <c r="B426" s="31" t="s">
        <v>1020</v>
      </c>
      <c r="C426" s="32" t="str">
        <f ca="1">Riferimenti!G420</f>
        <v/>
      </c>
      <c r="D426" s="32" t="str">
        <f>Riferimenti!H420</f>
        <v/>
      </c>
      <c r="E426" s="33" t="e">
        <f>VLOOKUP(Riferimenti!I420,Riferimenti!$A$2:$B$6,2,0)</f>
        <v>#N/A</v>
      </c>
      <c r="F426" s="32" t="str">
        <f>Riferimenti!J420</f>
        <v/>
      </c>
      <c r="G426" s="33" t="e">
        <f ca="1">VLOOKUP(Riferimenti!K420,Riferimenti!$A$20:$B$23,2,0)</f>
        <v>#N/A</v>
      </c>
      <c r="H426" s="37" t="str">
        <f>Riferimenti!L420</f>
        <v/>
      </c>
      <c r="I426" s="37" t="str">
        <f>Riferimenti!M420</f>
        <v/>
      </c>
      <c r="J426" s="37" t="str">
        <f>Riferimenti!N420</f>
        <v/>
      </c>
      <c r="K426" s="37" t="str">
        <f>Riferimenti!O420</f>
        <v/>
      </c>
      <c r="L426" s="37" t="str">
        <f>Riferimenti!P420</f>
        <v/>
      </c>
      <c r="M426" s="37" t="str">
        <f>Riferimenti!Q420</f>
        <v/>
      </c>
      <c r="N426" s="37" t="str">
        <f>Riferimenti!R420</f>
        <v/>
      </c>
      <c r="O426" s="37" t="str">
        <f>Riferimenti!S420</f>
        <v/>
      </c>
      <c r="P426" s="37" t="str">
        <f>Riferimenti!T420</f>
        <v/>
      </c>
      <c r="Q426" s="37" t="str">
        <f>Riferimenti!U420</f>
        <v/>
      </c>
      <c r="U426" s="2" t="b">
        <f t="shared" si="6"/>
        <v>1</v>
      </c>
    </row>
    <row r="427" spans="2:21" ht="37.5" hidden="1" customHeight="1" x14ac:dyDescent="0.2">
      <c r="B427" s="31" t="s">
        <v>1021</v>
      </c>
      <c r="C427" s="32" t="str">
        <f ca="1">Riferimenti!G421</f>
        <v/>
      </c>
      <c r="D427" s="32" t="str">
        <f>Riferimenti!H421</f>
        <v/>
      </c>
      <c r="E427" s="33" t="e">
        <f>VLOOKUP(Riferimenti!I421,Riferimenti!$A$2:$B$6,2,0)</f>
        <v>#N/A</v>
      </c>
      <c r="F427" s="32" t="str">
        <f>Riferimenti!J421</f>
        <v/>
      </c>
      <c r="G427" s="33" t="e">
        <f ca="1">VLOOKUP(Riferimenti!K421,Riferimenti!$A$20:$B$23,2,0)</f>
        <v>#N/A</v>
      </c>
      <c r="H427" s="37" t="str">
        <f>Riferimenti!L421</f>
        <v/>
      </c>
      <c r="I427" s="37" t="str">
        <f>Riferimenti!M421</f>
        <v/>
      </c>
      <c r="J427" s="37" t="str">
        <f>Riferimenti!N421</f>
        <v/>
      </c>
      <c r="K427" s="37" t="str">
        <f>Riferimenti!O421</f>
        <v/>
      </c>
      <c r="L427" s="37" t="str">
        <f>Riferimenti!P421</f>
        <v/>
      </c>
      <c r="M427" s="37" t="str">
        <f>Riferimenti!Q421</f>
        <v/>
      </c>
      <c r="N427" s="37" t="str">
        <f>Riferimenti!R421</f>
        <v/>
      </c>
      <c r="O427" s="37" t="str">
        <f>Riferimenti!S421</f>
        <v/>
      </c>
      <c r="P427" s="37" t="str">
        <f>Riferimenti!T421</f>
        <v/>
      </c>
      <c r="Q427" s="37" t="str">
        <f>Riferimenti!U421</f>
        <v/>
      </c>
      <c r="U427" s="2" t="b">
        <f t="shared" si="6"/>
        <v>1</v>
      </c>
    </row>
    <row r="428" spans="2:21" ht="37.5" hidden="1" customHeight="1" x14ac:dyDescent="0.2">
      <c r="B428" s="31" t="s">
        <v>1022</v>
      </c>
      <c r="C428" s="32" t="str">
        <f ca="1">Riferimenti!G422</f>
        <v/>
      </c>
      <c r="D428" s="32" t="str">
        <f>Riferimenti!H422</f>
        <v/>
      </c>
      <c r="E428" s="33" t="e">
        <f>VLOOKUP(Riferimenti!I422,Riferimenti!$A$2:$B$6,2,0)</f>
        <v>#N/A</v>
      </c>
      <c r="F428" s="32" t="str">
        <f>Riferimenti!J422</f>
        <v/>
      </c>
      <c r="G428" s="33" t="e">
        <f ca="1">VLOOKUP(Riferimenti!K422,Riferimenti!$A$20:$B$23,2,0)</f>
        <v>#N/A</v>
      </c>
      <c r="H428" s="37" t="str">
        <f>Riferimenti!L422</f>
        <v/>
      </c>
      <c r="I428" s="37" t="str">
        <f>Riferimenti!M422</f>
        <v/>
      </c>
      <c r="J428" s="37" t="str">
        <f>Riferimenti!N422</f>
        <v/>
      </c>
      <c r="K428" s="37" t="str">
        <f>Riferimenti!O422</f>
        <v/>
      </c>
      <c r="L428" s="37" t="str">
        <f>Riferimenti!P422</f>
        <v/>
      </c>
      <c r="M428" s="37" t="str">
        <f>Riferimenti!Q422</f>
        <v/>
      </c>
      <c r="N428" s="37" t="str">
        <f>Riferimenti!R422</f>
        <v/>
      </c>
      <c r="O428" s="37" t="str">
        <f>Riferimenti!S422</f>
        <v/>
      </c>
      <c r="P428" s="37" t="str">
        <f>Riferimenti!T422</f>
        <v/>
      </c>
      <c r="Q428" s="37" t="str">
        <f>Riferimenti!U422</f>
        <v/>
      </c>
      <c r="U428" s="2" t="b">
        <f t="shared" si="6"/>
        <v>1</v>
      </c>
    </row>
    <row r="429" spans="2:21" ht="37.5" hidden="1" customHeight="1" x14ac:dyDescent="0.2">
      <c r="B429" s="31" t="s">
        <v>1023</v>
      </c>
      <c r="C429" s="32" t="str">
        <f ca="1">Riferimenti!G423</f>
        <v/>
      </c>
      <c r="D429" s="32" t="str">
        <f>Riferimenti!H423</f>
        <v/>
      </c>
      <c r="E429" s="33" t="e">
        <f>VLOOKUP(Riferimenti!I423,Riferimenti!$A$2:$B$6,2,0)</f>
        <v>#N/A</v>
      </c>
      <c r="F429" s="32" t="str">
        <f>Riferimenti!J423</f>
        <v/>
      </c>
      <c r="G429" s="33" t="e">
        <f ca="1">VLOOKUP(Riferimenti!K423,Riferimenti!$A$20:$B$23,2,0)</f>
        <v>#N/A</v>
      </c>
      <c r="H429" s="37" t="str">
        <f>Riferimenti!L423</f>
        <v/>
      </c>
      <c r="I429" s="37" t="str">
        <f>Riferimenti!M423</f>
        <v/>
      </c>
      <c r="J429" s="37" t="str">
        <f>Riferimenti!N423</f>
        <v/>
      </c>
      <c r="K429" s="37" t="str">
        <f>Riferimenti!O423</f>
        <v/>
      </c>
      <c r="L429" s="37" t="str">
        <f>Riferimenti!P423</f>
        <v/>
      </c>
      <c r="M429" s="37" t="str">
        <f>Riferimenti!Q423</f>
        <v/>
      </c>
      <c r="N429" s="37" t="str">
        <f>Riferimenti!R423</f>
        <v/>
      </c>
      <c r="O429" s="37" t="str">
        <f>Riferimenti!S423</f>
        <v/>
      </c>
      <c r="P429" s="37" t="str">
        <f>Riferimenti!T423</f>
        <v/>
      </c>
      <c r="Q429" s="37" t="str">
        <f>Riferimenti!U423</f>
        <v/>
      </c>
      <c r="U429" s="2" t="b">
        <f t="shared" si="6"/>
        <v>1</v>
      </c>
    </row>
    <row r="430" spans="2:21" ht="37.5" hidden="1" customHeight="1" x14ac:dyDescent="0.2">
      <c r="B430" s="31" t="s">
        <v>1024</v>
      </c>
      <c r="C430" s="32" t="str">
        <f ca="1">Riferimenti!G424</f>
        <v/>
      </c>
      <c r="D430" s="32" t="str">
        <f>Riferimenti!H424</f>
        <v/>
      </c>
      <c r="E430" s="33" t="e">
        <f>VLOOKUP(Riferimenti!I424,Riferimenti!$A$2:$B$6,2,0)</f>
        <v>#N/A</v>
      </c>
      <c r="F430" s="32" t="str">
        <f>Riferimenti!J424</f>
        <v/>
      </c>
      <c r="G430" s="33" t="e">
        <f ca="1">VLOOKUP(Riferimenti!K424,Riferimenti!$A$20:$B$23,2,0)</f>
        <v>#N/A</v>
      </c>
      <c r="H430" s="37" t="str">
        <f>Riferimenti!L424</f>
        <v/>
      </c>
      <c r="I430" s="37" t="str">
        <f>Riferimenti!M424</f>
        <v/>
      </c>
      <c r="J430" s="37" t="str">
        <f>Riferimenti!N424</f>
        <v/>
      </c>
      <c r="K430" s="37" t="str">
        <f>Riferimenti!O424</f>
        <v/>
      </c>
      <c r="L430" s="37" t="str">
        <f>Riferimenti!P424</f>
        <v/>
      </c>
      <c r="M430" s="37" t="str">
        <f>Riferimenti!Q424</f>
        <v/>
      </c>
      <c r="N430" s="37" t="str">
        <f>Riferimenti!R424</f>
        <v/>
      </c>
      <c r="O430" s="37" t="str">
        <f>Riferimenti!S424</f>
        <v/>
      </c>
      <c r="P430" s="37" t="str">
        <f>Riferimenti!T424</f>
        <v/>
      </c>
      <c r="Q430" s="37" t="str">
        <f>Riferimenti!U424</f>
        <v/>
      </c>
      <c r="U430" s="2" t="b">
        <f t="shared" si="6"/>
        <v>1</v>
      </c>
    </row>
    <row r="431" spans="2:21" ht="37.5" hidden="1" customHeight="1" x14ac:dyDescent="0.2">
      <c r="B431" s="31" t="s">
        <v>1025</v>
      </c>
      <c r="C431" s="32" t="str">
        <f ca="1">Riferimenti!G425</f>
        <v/>
      </c>
      <c r="D431" s="32" t="str">
        <f>Riferimenti!H425</f>
        <v/>
      </c>
      <c r="E431" s="33" t="e">
        <f>VLOOKUP(Riferimenti!I425,Riferimenti!$A$2:$B$6,2,0)</f>
        <v>#N/A</v>
      </c>
      <c r="F431" s="32" t="str">
        <f>Riferimenti!J425</f>
        <v/>
      </c>
      <c r="G431" s="33" t="e">
        <f ca="1">VLOOKUP(Riferimenti!K425,Riferimenti!$A$20:$B$23,2,0)</f>
        <v>#N/A</v>
      </c>
      <c r="H431" s="37" t="str">
        <f>Riferimenti!L425</f>
        <v/>
      </c>
      <c r="I431" s="37" t="str">
        <f>Riferimenti!M425</f>
        <v/>
      </c>
      <c r="J431" s="37" t="str">
        <f>Riferimenti!N425</f>
        <v/>
      </c>
      <c r="K431" s="37" t="str">
        <f>Riferimenti!O425</f>
        <v/>
      </c>
      <c r="L431" s="37" t="str">
        <f>Riferimenti!P425</f>
        <v/>
      </c>
      <c r="M431" s="37" t="str">
        <f>Riferimenti!Q425</f>
        <v/>
      </c>
      <c r="N431" s="37" t="str">
        <f>Riferimenti!R425</f>
        <v/>
      </c>
      <c r="O431" s="37" t="str">
        <f>Riferimenti!S425</f>
        <v/>
      </c>
      <c r="P431" s="37" t="str">
        <f>Riferimenti!T425</f>
        <v/>
      </c>
      <c r="Q431" s="37" t="str">
        <f>Riferimenti!U425</f>
        <v/>
      </c>
      <c r="U431" s="2" t="b">
        <f t="shared" si="6"/>
        <v>1</v>
      </c>
    </row>
    <row r="432" spans="2:21" ht="37.5" hidden="1" customHeight="1" x14ac:dyDescent="0.2">
      <c r="B432" s="31" t="s">
        <v>1026</v>
      </c>
      <c r="C432" s="32" t="str">
        <f ca="1">Riferimenti!G426</f>
        <v/>
      </c>
      <c r="D432" s="32" t="str">
        <f>Riferimenti!H426</f>
        <v/>
      </c>
      <c r="E432" s="33" t="e">
        <f>VLOOKUP(Riferimenti!I426,Riferimenti!$A$2:$B$6,2,0)</f>
        <v>#N/A</v>
      </c>
      <c r="F432" s="32" t="str">
        <f>Riferimenti!J426</f>
        <v/>
      </c>
      <c r="G432" s="33" t="e">
        <f ca="1">VLOOKUP(Riferimenti!K426,Riferimenti!$A$20:$B$23,2,0)</f>
        <v>#N/A</v>
      </c>
      <c r="H432" s="37" t="str">
        <f>Riferimenti!L426</f>
        <v/>
      </c>
      <c r="I432" s="37" t="str">
        <f>Riferimenti!M426</f>
        <v/>
      </c>
      <c r="J432" s="37" t="str">
        <f>Riferimenti!N426</f>
        <v/>
      </c>
      <c r="K432" s="37" t="str">
        <f>Riferimenti!O426</f>
        <v/>
      </c>
      <c r="L432" s="37" t="str">
        <f>Riferimenti!P426</f>
        <v/>
      </c>
      <c r="M432" s="37" t="str">
        <f>Riferimenti!Q426</f>
        <v/>
      </c>
      <c r="N432" s="37" t="str">
        <f>Riferimenti!R426</f>
        <v/>
      </c>
      <c r="O432" s="37" t="str">
        <f>Riferimenti!S426</f>
        <v/>
      </c>
      <c r="P432" s="37" t="str">
        <f>Riferimenti!T426</f>
        <v/>
      </c>
      <c r="Q432" s="37" t="str">
        <f>Riferimenti!U426</f>
        <v/>
      </c>
      <c r="U432" s="2" t="b">
        <f t="shared" si="6"/>
        <v>1</v>
      </c>
    </row>
    <row r="433" spans="2:21" ht="37.5" hidden="1" customHeight="1" x14ac:dyDescent="0.2">
      <c r="B433" s="31" t="s">
        <v>1027</v>
      </c>
      <c r="C433" s="32" t="str">
        <f ca="1">Riferimenti!G427</f>
        <v/>
      </c>
      <c r="D433" s="32" t="str">
        <f>Riferimenti!H427</f>
        <v/>
      </c>
      <c r="E433" s="33" t="e">
        <f>VLOOKUP(Riferimenti!I427,Riferimenti!$A$2:$B$6,2,0)</f>
        <v>#N/A</v>
      </c>
      <c r="F433" s="32" t="str">
        <f>Riferimenti!J427</f>
        <v/>
      </c>
      <c r="G433" s="33" t="e">
        <f ca="1">VLOOKUP(Riferimenti!K427,Riferimenti!$A$20:$B$23,2,0)</f>
        <v>#N/A</v>
      </c>
      <c r="H433" s="37" t="str">
        <f>Riferimenti!L427</f>
        <v/>
      </c>
      <c r="I433" s="37" t="str">
        <f>Riferimenti!M427</f>
        <v/>
      </c>
      <c r="J433" s="37" t="str">
        <f>Riferimenti!N427</f>
        <v/>
      </c>
      <c r="K433" s="37" t="str">
        <f>Riferimenti!O427</f>
        <v/>
      </c>
      <c r="L433" s="37" t="str">
        <f>Riferimenti!P427</f>
        <v/>
      </c>
      <c r="M433" s="37" t="str">
        <f>Riferimenti!Q427</f>
        <v/>
      </c>
      <c r="N433" s="37" t="str">
        <f>Riferimenti!R427</f>
        <v/>
      </c>
      <c r="O433" s="37" t="str">
        <f>Riferimenti!S427</f>
        <v/>
      </c>
      <c r="P433" s="37" t="str">
        <f>Riferimenti!T427</f>
        <v/>
      </c>
      <c r="Q433" s="37" t="str">
        <f>Riferimenti!U427</f>
        <v/>
      </c>
      <c r="U433" s="2" t="b">
        <f t="shared" si="6"/>
        <v>1</v>
      </c>
    </row>
    <row r="434" spans="2:21" ht="37.5" hidden="1" customHeight="1" x14ac:dyDescent="0.2">
      <c r="B434" s="31" t="s">
        <v>1028</v>
      </c>
      <c r="C434" s="32" t="str">
        <f ca="1">Riferimenti!G428</f>
        <v/>
      </c>
      <c r="D434" s="32" t="str">
        <f>Riferimenti!H428</f>
        <v/>
      </c>
      <c r="E434" s="33" t="e">
        <f>VLOOKUP(Riferimenti!I428,Riferimenti!$A$2:$B$6,2,0)</f>
        <v>#N/A</v>
      </c>
      <c r="F434" s="32" t="str">
        <f>Riferimenti!J428</f>
        <v/>
      </c>
      <c r="G434" s="33" t="e">
        <f ca="1">VLOOKUP(Riferimenti!K428,Riferimenti!$A$20:$B$23,2,0)</f>
        <v>#N/A</v>
      </c>
      <c r="H434" s="37" t="str">
        <f>Riferimenti!L428</f>
        <v/>
      </c>
      <c r="I434" s="37" t="str">
        <f>Riferimenti!M428</f>
        <v/>
      </c>
      <c r="J434" s="37" t="str">
        <f>Riferimenti!N428</f>
        <v/>
      </c>
      <c r="K434" s="37" t="str">
        <f>Riferimenti!O428</f>
        <v/>
      </c>
      <c r="L434" s="37" t="str">
        <f>Riferimenti!P428</f>
        <v/>
      </c>
      <c r="M434" s="37" t="str">
        <f>Riferimenti!Q428</f>
        <v/>
      </c>
      <c r="N434" s="37" t="str">
        <f>Riferimenti!R428</f>
        <v/>
      </c>
      <c r="O434" s="37" t="str">
        <f>Riferimenti!S428</f>
        <v/>
      </c>
      <c r="P434" s="37" t="str">
        <f>Riferimenti!T428</f>
        <v/>
      </c>
      <c r="Q434" s="37" t="str">
        <f>Riferimenti!U428</f>
        <v/>
      </c>
      <c r="U434" s="2" t="b">
        <f t="shared" si="6"/>
        <v>1</v>
      </c>
    </row>
    <row r="435" spans="2:21" ht="37.5" hidden="1" customHeight="1" x14ac:dyDescent="0.2">
      <c r="B435" s="31" t="s">
        <v>1029</v>
      </c>
      <c r="C435" s="32" t="str">
        <f ca="1">Riferimenti!G429</f>
        <v/>
      </c>
      <c r="D435" s="32" t="str">
        <f>Riferimenti!H429</f>
        <v/>
      </c>
      <c r="E435" s="33" t="e">
        <f>VLOOKUP(Riferimenti!I429,Riferimenti!$A$2:$B$6,2,0)</f>
        <v>#N/A</v>
      </c>
      <c r="F435" s="32" t="str">
        <f>Riferimenti!J429</f>
        <v/>
      </c>
      <c r="G435" s="33" t="e">
        <f ca="1">VLOOKUP(Riferimenti!K429,Riferimenti!$A$20:$B$23,2,0)</f>
        <v>#N/A</v>
      </c>
      <c r="H435" s="37" t="str">
        <f>Riferimenti!L429</f>
        <v/>
      </c>
      <c r="I435" s="37" t="str">
        <f>Riferimenti!M429</f>
        <v/>
      </c>
      <c r="J435" s="37" t="str">
        <f>Riferimenti!N429</f>
        <v/>
      </c>
      <c r="K435" s="37" t="str">
        <f>Riferimenti!O429</f>
        <v/>
      </c>
      <c r="L435" s="37" t="str">
        <f>Riferimenti!P429</f>
        <v/>
      </c>
      <c r="M435" s="37" t="str">
        <f>Riferimenti!Q429</f>
        <v/>
      </c>
      <c r="N435" s="37" t="str">
        <f>Riferimenti!R429</f>
        <v/>
      </c>
      <c r="O435" s="37" t="str">
        <f>Riferimenti!S429</f>
        <v/>
      </c>
      <c r="P435" s="37" t="str">
        <f>Riferimenti!T429</f>
        <v/>
      </c>
      <c r="Q435" s="37" t="str">
        <f>Riferimenti!U429</f>
        <v/>
      </c>
      <c r="U435" s="2" t="b">
        <f t="shared" si="6"/>
        <v>1</v>
      </c>
    </row>
    <row r="436" spans="2:21" ht="37.5" hidden="1" customHeight="1" x14ac:dyDescent="0.2">
      <c r="B436" s="31" t="s">
        <v>1030</v>
      </c>
      <c r="C436" s="32" t="str">
        <f ca="1">Riferimenti!G430</f>
        <v/>
      </c>
      <c r="D436" s="32" t="str">
        <f>Riferimenti!H430</f>
        <v/>
      </c>
      <c r="E436" s="33" t="e">
        <f>VLOOKUP(Riferimenti!I430,Riferimenti!$A$2:$B$6,2,0)</f>
        <v>#N/A</v>
      </c>
      <c r="F436" s="32" t="str">
        <f>Riferimenti!J430</f>
        <v/>
      </c>
      <c r="G436" s="33" t="e">
        <f ca="1">VLOOKUP(Riferimenti!K430,Riferimenti!$A$20:$B$23,2,0)</f>
        <v>#N/A</v>
      </c>
      <c r="H436" s="37" t="str">
        <f>Riferimenti!L430</f>
        <v/>
      </c>
      <c r="I436" s="37" t="str">
        <f>Riferimenti!M430</f>
        <v/>
      </c>
      <c r="J436" s="37" t="str">
        <f>Riferimenti!N430</f>
        <v/>
      </c>
      <c r="K436" s="37" t="str">
        <f>Riferimenti!O430</f>
        <v/>
      </c>
      <c r="L436" s="37" t="str">
        <f>Riferimenti!P430</f>
        <v/>
      </c>
      <c r="M436" s="37" t="str">
        <f>Riferimenti!Q430</f>
        <v/>
      </c>
      <c r="N436" s="37" t="str">
        <f>Riferimenti!R430</f>
        <v/>
      </c>
      <c r="O436" s="37" t="str">
        <f>Riferimenti!S430</f>
        <v/>
      </c>
      <c r="P436" s="37" t="str">
        <f>Riferimenti!T430</f>
        <v/>
      </c>
      <c r="Q436" s="37" t="str">
        <f>Riferimenti!U430</f>
        <v/>
      </c>
      <c r="U436" s="2" t="b">
        <f t="shared" si="6"/>
        <v>1</v>
      </c>
    </row>
    <row r="437" spans="2:21" ht="37.5" hidden="1" customHeight="1" x14ac:dyDescent="0.2">
      <c r="B437" s="31" t="s">
        <v>1031</v>
      </c>
      <c r="C437" s="32" t="str">
        <f ca="1">Riferimenti!G431</f>
        <v/>
      </c>
      <c r="D437" s="32" t="str">
        <f>Riferimenti!H431</f>
        <v/>
      </c>
      <c r="E437" s="33" t="e">
        <f>VLOOKUP(Riferimenti!I431,Riferimenti!$A$2:$B$6,2,0)</f>
        <v>#N/A</v>
      </c>
      <c r="F437" s="32" t="str">
        <f>Riferimenti!J431</f>
        <v/>
      </c>
      <c r="G437" s="33" t="e">
        <f ca="1">VLOOKUP(Riferimenti!K431,Riferimenti!$A$20:$B$23,2,0)</f>
        <v>#N/A</v>
      </c>
      <c r="H437" s="37" t="str">
        <f>Riferimenti!L431</f>
        <v/>
      </c>
      <c r="I437" s="37" t="str">
        <f>Riferimenti!M431</f>
        <v/>
      </c>
      <c r="J437" s="37" t="str">
        <f>Riferimenti!N431</f>
        <v/>
      </c>
      <c r="K437" s="37" t="str">
        <f>Riferimenti!O431</f>
        <v/>
      </c>
      <c r="L437" s="37" t="str">
        <f>Riferimenti!P431</f>
        <v/>
      </c>
      <c r="M437" s="37" t="str">
        <f>Riferimenti!Q431</f>
        <v/>
      </c>
      <c r="N437" s="37" t="str">
        <f>Riferimenti!R431</f>
        <v/>
      </c>
      <c r="O437" s="37" t="str">
        <f>Riferimenti!S431</f>
        <v/>
      </c>
      <c r="P437" s="37" t="str">
        <f>Riferimenti!T431</f>
        <v/>
      </c>
      <c r="Q437" s="37" t="str">
        <f>Riferimenti!U431</f>
        <v/>
      </c>
      <c r="U437" s="2" t="b">
        <f t="shared" si="6"/>
        <v>1</v>
      </c>
    </row>
    <row r="438" spans="2:21" ht="37.5" hidden="1" customHeight="1" x14ac:dyDescent="0.2">
      <c r="B438" s="31" t="s">
        <v>1032</v>
      </c>
      <c r="C438" s="32" t="str">
        <f ca="1">Riferimenti!G432</f>
        <v/>
      </c>
      <c r="D438" s="32" t="str">
        <f>Riferimenti!H432</f>
        <v/>
      </c>
      <c r="E438" s="33" t="e">
        <f>VLOOKUP(Riferimenti!I432,Riferimenti!$A$2:$B$6,2,0)</f>
        <v>#N/A</v>
      </c>
      <c r="F438" s="32" t="str">
        <f>Riferimenti!J432</f>
        <v/>
      </c>
      <c r="G438" s="33" t="e">
        <f ca="1">VLOOKUP(Riferimenti!K432,Riferimenti!$A$20:$B$23,2,0)</f>
        <v>#N/A</v>
      </c>
      <c r="H438" s="37" t="str">
        <f>Riferimenti!L432</f>
        <v/>
      </c>
      <c r="I438" s="37" t="str">
        <f>Riferimenti!M432</f>
        <v/>
      </c>
      <c r="J438" s="37" t="str">
        <f>Riferimenti!N432</f>
        <v/>
      </c>
      <c r="K438" s="37" t="str">
        <f>Riferimenti!O432</f>
        <v/>
      </c>
      <c r="L438" s="37" t="str">
        <f>Riferimenti!P432</f>
        <v/>
      </c>
      <c r="M438" s="37" t="str">
        <f>Riferimenti!Q432</f>
        <v/>
      </c>
      <c r="N438" s="37" t="str">
        <f>Riferimenti!R432</f>
        <v/>
      </c>
      <c r="O438" s="37" t="str">
        <f>Riferimenti!S432</f>
        <v/>
      </c>
      <c r="P438" s="37" t="str">
        <f>Riferimenti!T432</f>
        <v/>
      </c>
      <c r="Q438" s="37" t="str">
        <f>Riferimenti!U432</f>
        <v/>
      </c>
      <c r="U438" s="2" t="b">
        <f t="shared" si="6"/>
        <v>1</v>
      </c>
    </row>
    <row r="439" spans="2:21" ht="37.5" hidden="1" customHeight="1" x14ac:dyDescent="0.2">
      <c r="B439" s="31" t="s">
        <v>1033</v>
      </c>
      <c r="C439" s="32" t="str">
        <f ca="1">Riferimenti!G433</f>
        <v/>
      </c>
      <c r="D439" s="32" t="str">
        <f>Riferimenti!H433</f>
        <v/>
      </c>
      <c r="E439" s="33" t="e">
        <f>VLOOKUP(Riferimenti!I433,Riferimenti!$A$2:$B$6,2,0)</f>
        <v>#N/A</v>
      </c>
      <c r="F439" s="32" t="str">
        <f>Riferimenti!J433</f>
        <v/>
      </c>
      <c r="G439" s="33" t="e">
        <f ca="1">VLOOKUP(Riferimenti!K433,Riferimenti!$A$20:$B$23,2,0)</f>
        <v>#N/A</v>
      </c>
      <c r="H439" s="37" t="str">
        <f>Riferimenti!L433</f>
        <v/>
      </c>
      <c r="I439" s="37" t="str">
        <f>Riferimenti!M433</f>
        <v/>
      </c>
      <c r="J439" s="37" t="str">
        <f>Riferimenti!N433</f>
        <v/>
      </c>
      <c r="K439" s="37" t="str">
        <f>Riferimenti!O433</f>
        <v/>
      </c>
      <c r="L439" s="37" t="str">
        <f>Riferimenti!P433</f>
        <v/>
      </c>
      <c r="M439" s="37" t="str">
        <f>Riferimenti!Q433</f>
        <v/>
      </c>
      <c r="N439" s="37" t="str">
        <f>Riferimenti!R433</f>
        <v/>
      </c>
      <c r="O439" s="37" t="str">
        <f>Riferimenti!S433</f>
        <v/>
      </c>
      <c r="P439" s="37" t="str">
        <f>Riferimenti!T433</f>
        <v/>
      </c>
      <c r="Q439" s="37" t="str">
        <f>Riferimenti!U433</f>
        <v/>
      </c>
      <c r="U439" s="2" t="b">
        <f t="shared" si="6"/>
        <v>1</v>
      </c>
    </row>
    <row r="440" spans="2:21" ht="37.5" hidden="1" customHeight="1" x14ac:dyDescent="0.2">
      <c r="B440" s="31" t="s">
        <v>1034</v>
      </c>
      <c r="C440" s="32" t="str">
        <f ca="1">Riferimenti!G434</f>
        <v/>
      </c>
      <c r="D440" s="32" t="str">
        <f>Riferimenti!H434</f>
        <v/>
      </c>
      <c r="E440" s="33" t="e">
        <f>VLOOKUP(Riferimenti!I434,Riferimenti!$A$2:$B$6,2,0)</f>
        <v>#N/A</v>
      </c>
      <c r="F440" s="32" t="str">
        <f>Riferimenti!J434</f>
        <v/>
      </c>
      <c r="G440" s="33" t="e">
        <f ca="1">VLOOKUP(Riferimenti!K434,Riferimenti!$A$20:$B$23,2,0)</f>
        <v>#N/A</v>
      </c>
      <c r="H440" s="37" t="str">
        <f>Riferimenti!L434</f>
        <v/>
      </c>
      <c r="I440" s="37" t="str">
        <f>Riferimenti!M434</f>
        <v/>
      </c>
      <c r="J440" s="37" t="str">
        <f>Riferimenti!N434</f>
        <v/>
      </c>
      <c r="K440" s="37" t="str">
        <f>Riferimenti!O434</f>
        <v/>
      </c>
      <c r="L440" s="37" t="str">
        <f>Riferimenti!P434</f>
        <v/>
      </c>
      <c r="M440" s="37" t="str">
        <f>Riferimenti!Q434</f>
        <v/>
      </c>
      <c r="N440" s="37" t="str">
        <f>Riferimenti!R434</f>
        <v/>
      </c>
      <c r="O440" s="37" t="str">
        <f>Riferimenti!S434</f>
        <v/>
      </c>
      <c r="P440" s="37" t="str">
        <f>Riferimenti!T434</f>
        <v/>
      </c>
      <c r="Q440" s="37" t="str">
        <f>Riferimenti!U434</f>
        <v/>
      </c>
      <c r="U440" s="2" t="b">
        <f t="shared" si="6"/>
        <v>1</v>
      </c>
    </row>
    <row r="441" spans="2:21" ht="37.5" hidden="1" customHeight="1" x14ac:dyDescent="0.2">
      <c r="B441" s="31" t="s">
        <v>1035</v>
      </c>
      <c r="C441" s="32" t="str">
        <f ca="1">Riferimenti!G435</f>
        <v/>
      </c>
      <c r="D441" s="32" t="str">
        <f>Riferimenti!H435</f>
        <v/>
      </c>
      <c r="E441" s="33" t="e">
        <f>VLOOKUP(Riferimenti!I435,Riferimenti!$A$2:$B$6,2,0)</f>
        <v>#N/A</v>
      </c>
      <c r="F441" s="32" t="str">
        <f>Riferimenti!J435</f>
        <v/>
      </c>
      <c r="G441" s="33" t="e">
        <f ca="1">VLOOKUP(Riferimenti!K435,Riferimenti!$A$20:$B$23,2,0)</f>
        <v>#N/A</v>
      </c>
      <c r="H441" s="37" t="str">
        <f>Riferimenti!L435</f>
        <v/>
      </c>
      <c r="I441" s="37" t="str">
        <f>Riferimenti!M435</f>
        <v/>
      </c>
      <c r="J441" s="37" t="str">
        <f>Riferimenti!N435</f>
        <v/>
      </c>
      <c r="K441" s="37" t="str">
        <f>Riferimenti!O435</f>
        <v/>
      </c>
      <c r="L441" s="37" t="str">
        <f>Riferimenti!P435</f>
        <v/>
      </c>
      <c r="M441" s="37" t="str">
        <f>Riferimenti!Q435</f>
        <v/>
      </c>
      <c r="N441" s="37" t="str">
        <f>Riferimenti!R435</f>
        <v/>
      </c>
      <c r="O441" s="37" t="str">
        <f>Riferimenti!S435</f>
        <v/>
      </c>
      <c r="P441" s="37" t="str">
        <f>Riferimenti!T435</f>
        <v/>
      </c>
      <c r="Q441" s="37" t="str">
        <f>Riferimenti!U435</f>
        <v/>
      </c>
      <c r="U441" s="2" t="b">
        <f t="shared" si="6"/>
        <v>1</v>
      </c>
    </row>
    <row r="442" spans="2:21" ht="37.5" hidden="1" customHeight="1" x14ac:dyDescent="0.2">
      <c r="B442" s="31" t="s">
        <v>1036</v>
      </c>
      <c r="C442" s="32" t="str">
        <f ca="1">Riferimenti!G436</f>
        <v/>
      </c>
      <c r="D442" s="32" t="str">
        <f>Riferimenti!H436</f>
        <v/>
      </c>
      <c r="E442" s="33" t="e">
        <f>VLOOKUP(Riferimenti!I436,Riferimenti!$A$2:$B$6,2,0)</f>
        <v>#N/A</v>
      </c>
      <c r="F442" s="32" t="str">
        <f>Riferimenti!J436</f>
        <v/>
      </c>
      <c r="G442" s="33" t="e">
        <f ca="1">VLOOKUP(Riferimenti!K436,Riferimenti!$A$20:$B$23,2,0)</f>
        <v>#N/A</v>
      </c>
      <c r="H442" s="37" t="str">
        <f>Riferimenti!L436</f>
        <v/>
      </c>
      <c r="I442" s="37" t="str">
        <f>Riferimenti!M436</f>
        <v/>
      </c>
      <c r="J442" s="37" t="str">
        <f>Riferimenti!N436</f>
        <v/>
      </c>
      <c r="K442" s="37" t="str">
        <f>Riferimenti!O436</f>
        <v/>
      </c>
      <c r="L442" s="37" t="str">
        <f>Riferimenti!P436</f>
        <v/>
      </c>
      <c r="M442" s="37" t="str">
        <f>Riferimenti!Q436</f>
        <v/>
      </c>
      <c r="N442" s="37" t="str">
        <f>Riferimenti!R436</f>
        <v/>
      </c>
      <c r="O442" s="37" t="str">
        <f>Riferimenti!S436</f>
        <v/>
      </c>
      <c r="P442" s="37" t="str">
        <f>Riferimenti!T436</f>
        <v/>
      </c>
      <c r="Q442" s="37" t="str">
        <f>Riferimenti!U436</f>
        <v/>
      </c>
      <c r="U442" s="2" t="b">
        <f t="shared" si="6"/>
        <v>1</v>
      </c>
    </row>
    <row r="443" spans="2:21" ht="37.5" hidden="1" customHeight="1" x14ac:dyDescent="0.2">
      <c r="B443" s="31" t="s">
        <v>1037</v>
      </c>
      <c r="C443" s="32" t="str">
        <f ca="1">Riferimenti!G437</f>
        <v/>
      </c>
      <c r="D443" s="32" t="str">
        <f>Riferimenti!H437</f>
        <v/>
      </c>
      <c r="E443" s="33" t="e">
        <f>VLOOKUP(Riferimenti!I437,Riferimenti!$A$2:$B$6,2,0)</f>
        <v>#N/A</v>
      </c>
      <c r="F443" s="32" t="str">
        <f>Riferimenti!J437</f>
        <v/>
      </c>
      <c r="G443" s="33" t="e">
        <f ca="1">VLOOKUP(Riferimenti!K437,Riferimenti!$A$20:$B$23,2,0)</f>
        <v>#N/A</v>
      </c>
      <c r="H443" s="37" t="str">
        <f>Riferimenti!L437</f>
        <v/>
      </c>
      <c r="I443" s="37" t="str">
        <f>Riferimenti!M437</f>
        <v/>
      </c>
      <c r="J443" s="37" t="str">
        <f>Riferimenti!N437</f>
        <v/>
      </c>
      <c r="K443" s="37" t="str">
        <f>Riferimenti!O437</f>
        <v/>
      </c>
      <c r="L443" s="37" t="str">
        <f>Riferimenti!P437</f>
        <v/>
      </c>
      <c r="M443" s="37" t="str">
        <f>Riferimenti!Q437</f>
        <v/>
      </c>
      <c r="N443" s="37" t="str">
        <f>Riferimenti!R437</f>
        <v/>
      </c>
      <c r="O443" s="37" t="str">
        <f>Riferimenti!S437</f>
        <v/>
      </c>
      <c r="P443" s="37" t="str">
        <f>Riferimenti!T437</f>
        <v/>
      </c>
      <c r="Q443" s="37" t="str">
        <f>Riferimenti!U437</f>
        <v/>
      </c>
      <c r="U443" s="2" t="b">
        <f t="shared" si="6"/>
        <v>1</v>
      </c>
    </row>
    <row r="444" spans="2:21" ht="37.5" hidden="1" customHeight="1" x14ac:dyDescent="0.2">
      <c r="B444" s="31" t="s">
        <v>1038</v>
      </c>
      <c r="C444" s="32" t="str">
        <f ca="1">Riferimenti!G438</f>
        <v/>
      </c>
      <c r="D444" s="32" t="str">
        <f>Riferimenti!H438</f>
        <v/>
      </c>
      <c r="E444" s="33" t="e">
        <f>VLOOKUP(Riferimenti!I438,Riferimenti!$A$2:$B$6,2,0)</f>
        <v>#N/A</v>
      </c>
      <c r="F444" s="32" t="str">
        <f>Riferimenti!J438</f>
        <v/>
      </c>
      <c r="G444" s="33" t="e">
        <f ca="1">VLOOKUP(Riferimenti!K438,Riferimenti!$A$20:$B$23,2,0)</f>
        <v>#N/A</v>
      </c>
      <c r="H444" s="37" t="str">
        <f>Riferimenti!L438</f>
        <v/>
      </c>
      <c r="I444" s="37" t="str">
        <f>Riferimenti!M438</f>
        <v/>
      </c>
      <c r="J444" s="37" t="str">
        <f>Riferimenti!N438</f>
        <v/>
      </c>
      <c r="K444" s="37" t="str">
        <f>Riferimenti!O438</f>
        <v/>
      </c>
      <c r="L444" s="37" t="str">
        <f>Riferimenti!P438</f>
        <v/>
      </c>
      <c r="M444" s="37" t="str">
        <f>Riferimenti!Q438</f>
        <v/>
      </c>
      <c r="N444" s="37" t="str">
        <f>Riferimenti!R438</f>
        <v/>
      </c>
      <c r="O444" s="37" t="str">
        <f>Riferimenti!S438</f>
        <v/>
      </c>
      <c r="P444" s="37" t="str">
        <f>Riferimenti!T438</f>
        <v/>
      </c>
      <c r="Q444" s="37" t="str">
        <f>Riferimenti!U438</f>
        <v/>
      </c>
      <c r="U444" s="2" t="b">
        <f t="shared" si="6"/>
        <v>1</v>
      </c>
    </row>
    <row r="445" spans="2:21" ht="37.5" hidden="1" customHeight="1" x14ac:dyDescent="0.2">
      <c r="B445" s="31" t="s">
        <v>1039</v>
      </c>
      <c r="C445" s="32" t="str">
        <f ca="1">Riferimenti!G439</f>
        <v/>
      </c>
      <c r="D445" s="32" t="str">
        <f>Riferimenti!H439</f>
        <v/>
      </c>
      <c r="E445" s="33" t="e">
        <f>VLOOKUP(Riferimenti!I439,Riferimenti!$A$2:$B$6,2,0)</f>
        <v>#N/A</v>
      </c>
      <c r="F445" s="32" t="str">
        <f>Riferimenti!J439</f>
        <v/>
      </c>
      <c r="G445" s="33" t="e">
        <f ca="1">VLOOKUP(Riferimenti!K439,Riferimenti!$A$20:$B$23,2,0)</f>
        <v>#N/A</v>
      </c>
      <c r="H445" s="37" t="str">
        <f>Riferimenti!L439</f>
        <v/>
      </c>
      <c r="I445" s="37" t="str">
        <f>Riferimenti!M439</f>
        <v/>
      </c>
      <c r="J445" s="37" t="str">
        <f>Riferimenti!N439</f>
        <v/>
      </c>
      <c r="K445" s="37" t="str">
        <f>Riferimenti!O439</f>
        <v/>
      </c>
      <c r="L445" s="37" t="str">
        <f>Riferimenti!P439</f>
        <v/>
      </c>
      <c r="M445" s="37" t="str">
        <f>Riferimenti!Q439</f>
        <v/>
      </c>
      <c r="N445" s="37" t="str">
        <f>Riferimenti!R439</f>
        <v/>
      </c>
      <c r="O445" s="37" t="str">
        <f>Riferimenti!S439</f>
        <v/>
      </c>
      <c r="P445" s="37" t="str">
        <f>Riferimenti!T439</f>
        <v/>
      </c>
      <c r="Q445" s="37" t="str">
        <f>Riferimenti!U439</f>
        <v/>
      </c>
      <c r="U445" s="2" t="b">
        <f t="shared" si="6"/>
        <v>1</v>
      </c>
    </row>
    <row r="446" spans="2:21" ht="37.5" hidden="1" customHeight="1" x14ac:dyDescent="0.2">
      <c r="B446" s="31" t="s">
        <v>1040</v>
      </c>
      <c r="C446" s="32" t="str">
        <f ca="1">Riferimenti!G440</f>
        <v/>
      </c>
      <c r="D446" s="32" t="str">
        <f>Riferimenti!H440</f>
        <v/>
      </c>
      <c r="E446" s="33" t="e">
        <f>VLOOKUP(Riferimenti!I440,Riferimenti!$A$2:$B$6,2,0)</f>
        <v>#N/A</v>
      </c>
      <c r="F446" s="32" t="str">
        <f>Riferimenti!J440</f>
        <v/>
      </c>
      <c r="G446" s="33" t="e">
        <f ca="1">VLOOKUP(Riferimenti!K440,Riferimenti!$A$20:$B$23,2,0)</f>
        <v>#N/A</v>
      </c>
      <c r="H446" s="37" t="str">
        <f>Riferimenti!L440</f>
        <v/>
      </c>
      <c r="I446" s="37" t="str">
        <f>Riferimenti!M440</f>
        <v/>
      </c>
      <c r="J446" s="37" t="str">
        <f>Riferimenti!N440</f>
        <v/>
      </c>
      <c r="K446" s="37" t="str">
        <f>Riferimenti!O440</f>
        <v/>
      </c>
      <c r="L446" s="37" t="str">
        <f>Riferimenti!P440</f>
        <v/>
      </c>
      <c r="M446" s="37" t="str">
        <f>Riferimenti!Q440</f>
        <v/>
      </c>
      <c r="N446" s="37" t="str">
        <f>Riferimenti!R440</f>
        <v/>
      </c>
      <c r="O446" s="37" t="str">
        <f>Riferimenti!S440</f>
        <v/>
      </c>
      <c r="P446" s="37" t="str">
        <f>Riferimenti!T440</f>
        <v/>
      </c>
      <c r="Q446" s="37" t="str">
        <f>Riferimenti!U440</f>
        <v/>
      </c>
      <c r="U446" s="2" t="b">
        <f t="shared" si="6"/>
        <v>1</v>
      </c>
    </row>
    <row r="447" spans="2:21" ht="37.5" hidden="1" customHeight="1" x14ac:dyDescent="0.2">
      <c r="B447" s="31" t="s">
        <v>1041</v>
      </c>
      <c r="C447" s="32" t="str">
        <f ca="1">Riferimenti!G441</f>
        <v/>
      </c>
      <c r="D447" s="32" t="str">
        <f>Riferimenti!H441</f>
        <v/>
      </c>
      <c r="E447" s="33" t="e">
        <f>VLOOKUP(Riferimenti!I441,Riferimenti!$A$2:$B$6,2,0)</f>
        <v>#N/A</v>
      </c>
      <c r="F447" s="32" t="str">
        <f>Riferimenti!J441</f>
        <v/>
      </c>
      <c r="G447" s="33" t="e">
        <f ca="1">VLOOKUP(Riferimenti!K441,Riferimenti!$A$20:$B$23,2,0)</f>
        <v>#N/A</v>
      </c>
      <c r="H447" s="37" t="str">
        <f>Riferimenti!L441</f>
        <v/>
      </c>
      <c r="I447" s="37" t="str">
        <f>Riferimenti!M441</f>
        <v/>
      </c>
      <c r="J447" s="37" t="str">
        <f>Riferimenti!N441</f>
        <v/>
      </c>
      <c r="K447" s="37" t="str">
        <f>Riferimenti!O441</f>
        <v/>
      </c>
      <c r="L447" s="37" t="str">
        <f>Riferimenti!P441</f>
        <v/>
      </c>
      <c r="M447" s="37" t="str">
        <f>Riferimenti!Q441</f>
        <v/>
      </c>
      <c r="N447" s="37" t="str">
        <f>Riferimenti!R441</f>
        <v/>
      </c>
      <c r="O447" s="37" t="str">
        <f>Riferimenti!S441</f>
        <v/>
      </c>
      <c r="P447" s="37" t="str">
        <f>Riferimenti!T441</f>
        <v/>
      </c>
      <c r="Q447" s="37" t="str">
        <f>Riferimenti!U441</f>
        <v/>
      </c>
      <c r="U447" s="2" t="b">
        <f t="shared" si="6"/>
        <v>1</v>
      </c>
    </row>
    <row r="448" spans="2:21" ht="37.5" hidden="1" customHeight="1" x14ac:dyDescent="0.2">
      <c r="B448" s="31" t="s">
        <v>1042</v>
      </c>
      <c r="C448" s="32" t="str">
        <f ca="1">Riferimenti!G442</f>
        <v/>
      </c>
      <c r="D448" s="32" t="str">
        <f>Riferimenti!H442</f>
        <v/>
      </c>
      <c r="E448" s="33" t="e">
        <f>VLOOKUP(Riferimenti!I442,Riferimenti!$A$2:$B$6,2,0)</f>
        <v>#N/A</v>
      </c>
      <c r="F448" s="32" t="str">
        <f>Riferimenti!J442</f>
        <v/>
      </c>
      <c r="G448" s="33" t="e">
        <f ca="1">VLOOKUP(Riferimenti!K442,Riferimenti!$A$20:$B$23,2,0)</f>
        <v>#N/A</v>
      </c>
      <c r="H448" s="37" t="str">
        <f>Riferimenti!L442</f>
        <v/>
      </c>
      <c r="I448" s="37" t="str">
        <f>Riferimenti!M442</f>
        <v/>
      </c>
      <c r="J448" s="37" t="str">
        <f>Riferimenti!N442</f>
        <v/>
      </c>
      <c r="K448" s="37" t="str">
        <f>Riferimenti!O442</f>
        <v/>
      </c>
      <c r="L448" s="37" t="str">
        <f>Riferimenti!P442</f>
        <v/>
      </c>
      <c r="M448" s="37" t="str">
        <f>Riferimenti!Q442</f>
        <v/>
      </c>
      <c r="N448" s="37" t="str">
        <f>Riferimenti!R442</f>
        <v/>
      </c>
      <c r="O448" s="37" t="str">
        <f>Riferimenti!S442</f>
        <v/>
      </c>
      <c r="P448" s="37" t="str">
        <f>Riferimenti!T442</f>
        <v/>
      </c>
      <c r="Q448" s="37" t="str">
        <f>Riferimenti!U442</f>
        <v/>
      </c>
      <c r="U448" s="2" t="b">
        <f t="shared" si="6"/>
        <v>1</v>
      </c>
    </row>
    <row r="449" spans="2:21" ht="37.5" hidden="1" customHeight="1" x14ac:dyDescent="0.2">
      <c r="B449" s="31" t="s">
        <v>1043</v>
      </c>
      <c r="C449" s="32" t="str">
        <f ca="1">Riferimenti!G443</f>
        <v/>
      </c>
      <c r="D449" s="32" t="str">
        <f>Riferimenti!H443</f>
        <v/>
      </c>
      <c r="E449" s="33" t="e">
        <f>VLOOKUP(Riferimenti!I443,Riferimenti!$A$2:$B$6,2,0)</f>
        <v>#N/A</v>
      </c>
      <c r="F449" s="32" t="str">
        <f>Riferimenti!J443</f>
        <v/>
      </c>
      <c r="G449" s="33" t="e">
        <f ca="1">VLOOKUP(Riferimenti!K443,Riferimenti!$A$20:$B$23,2,0)</f>
        <v>#N/A</v>
      </c>
      <c r="H449" s="37" t="str">
        <f>Riferimenti!L443</f>
        <v/>
      </c>
      <c r="I449" s="37" t="str">
        <f>Riferimenti!M443</f>
        <v/>
      </c>
      <c r="J449" s="37" t="str">
        <f>Riferimenti!N443</f>
        <v/>
      </c>
      <c r="K449" s="37" t="str">
        <f>Riferimenti!O443</f>
        <v/>
      </c>
      <c r="L449" s="37" t="str">
        <f>Riferimenti!P443</f>
        <v/>
      </c>
      <c r="M449" s="37" t="str">
        <f>Riferimenti!Q443</f>
        <v/>
      </c>
      <c r="N449" s="37" t="str">
        <f>Riferimenti!R443</f>
        <v/>
      </c>
      <c r="O449" s="37" t="str">
        <f>Riferimenti!S443</f>
        <v/>
      </c>
      <c r="P449" s="37" t="str">
        <f>Riferimenti!T443</f>
        <v/>
      </c>
      <c r="Q449" s="37" t="str">
        <f>Riferimenti!U443</f>
        <v/>
      </c>
      <c r="U449" s="2" t="b">
        <f t="shared" si="6"/>
        <v>1</v>
      </c>
    </row>
    <row r="450" spans="2:21" ht="37.5" hidden="1" customHeight="1" x14ac:dyDescent="0.2">
      <c r="B450" s="31" t="s">
        <v>1044</v>
      </c>
      <c r="C450" s="32" t="str">
        <f ca="1">Riferimenti!G444</f>
        <v/>
      </c>
      <c r="D450" s="32" t="str">
        <f>Riferimenti!H444</f>
        <v/>
      </c>
      <c r="E450" s="33" t="e">
        <f>VLOOKUP(Riferimenti!I444,Riferimenti!$A$2:$B$6,2,0)</f>
        <v>#N/A</v>
      </c>
      <c r="F450" s="32" t="str">
        <f>Riferimenti!J444</f>
        <v/>
      </c>
      <c r="G450" s="33" t="e">
        <f ca="1">VLOOKUP(Riferimenti!K444,Riferimenti!$A$20:$B$23,2,0)</f>
        <v>#N/A</v>
      </c>
      <c r="H450" s="37" t="str">
        <f>Riferimenti!L444</f>
        <v/>
      </c>
      <c r="I450" s="37" t="str">
        <f>Riferimenti!M444</f>
        <v/>
      </c>
      <c r="J450" s="37" t="str">
        <f>Riferimenti!N444</f>
        <v/>
      </c>
      <c r="K450" s="37" t="str">
        <f>Riferimenti!O444</f>
        <v/>
      </c>
      <c r="L450" s="37" t="str">
        <f>Riferimenti!P444</f>
        <v/>
      </c>
      <c r="M450" s="37" t="str">
        <f>Riferimenti!Q444</f>
        <v/>
      </c>
      <c r="N450" s="37" t="str">
        <f>Riferimenti!R444</f>
        <v/>
      </c>
      <c r="O450" s="37" t="str">
        <f>Riferimenti!S444</f>
        <v/>
      </c>
      <c r="P450" s="37" t="str">
        <f>Riferimenti!T444</f>
        <v/>
      </c>
      <c r="Q450" s="37" t="str">
        <f>Riferimenti!U444</f>
        <v/>
      </c>
      <c r="U450" s="2" t="b">
        <f t="shared" si="6"/>
        <v>1</v>
      </c>
    </row>
    <row r="451" spans="2:21" ht="37.5" hidden="1" customHeight="1" x14ac:dyDescent="0.2">
      <c r="B451" s="31" t="s">
        <v>1045</v>
      </c>
      <c r="C451" s="32" t="str">
        <f ca="1">Riferimenti!G445</f>
        <v/>
      </c>
      <c r="D451" s="32" t="str">
        <f>Riferimenti!H445</f>
        <v/>
      </c>
      <c r="E451" s="33" t="e">
        <f>VLOOKUP(Riferimenti!I445,Riferimenti!$A$2:$B$6,2,0)</f>
        <v>#N/A</v>
      </c>
      <c r="F451" s="32" t="str">
        <f>Riferimenti!J445</f>
        <v/>
      </c>
      <c r="G451" s="33" t="e">
        <f ca="1">VLOOKUP(Riferimenti!K445,Riferimenti!$A$20:$B$23,2,0)</f>
        <v>#N/A</v>
      </c>
      <c r="H451" s="37" t="str">
        <f>Riferimenti!L445</f>
        <v/>
      </c>
      <c r="I451" s="37" t="str">
        <f>Riferimenti!M445</f>
        <v/>
      </c>
      <c r="J451" s="37" t="str">
        <f>Riferimenti!N445</f>
        <v/>
      </c>
      <c r="K451" s="37" t="str">
        <f>Riferimenti!O445</f>
        <v/>
      </c>
      <c r="L451" s="37" t="str">
        <f>Riferimenti!P445</f>
        <v/>
      </c>
      <c r="M451" s="37" t="str">
        <f>Riferimenti!Q445</f>
        <v/>
      </c>
      <c r="N451" s="37" t="str">
        <f>Riferimenti!R445</f>
        <v/>
      </c>
      <c r="O451" s="37" t="str">
        <f>Riferimenti!S445</f>
        <v/>
      </c>
      <c r="P451" s="37" t="str">
        <f>Riferimenti!T445</f>
        <v/>
      </c>
      <c r="Q451" s="37" t="str">
        <f>Riferimenti!U445</f>
        <v/>
      </c>
      <c r="U451" s="2" t="b">
        <f t="shared" si="6"/>
        <v>1</v>
      </c>
    </row>
    <row r="452" spans="2:21" ht="37.5" hidden="1" customHeight="1" x14ac:dyDescent="0.2">
      <c r="B452" s="31" t="s">
        <v>1046</v>
      </c>
      <c r="C452" s="32" t="str">
        <f ca="1">Riferimenti!G446</f>
        <v/>
      </c>
      <c r="D452" s="32" t="str">
        <f>Riferimenti!H446</f>
        <v/>
      </c>
      <c r="E452" s="33" t="e">
        <f>VLOOKUP(Riferimenti!I446,Riferimenti!$A$2:$B$6,2,0)</f>
        <v>#N/A</v>
      </c>
      <c r="F452" s="32" t="str">
        <f>Riferimenti!J446</f>
        <v/>
      </c>
      <c r="G452" s="33" t="e">
        <f ca="1">VLOOKUP(Riferimenti!K446,Riferimenti!$A$20:$B$23,2,0)</f>
        <v>#N/A</v>
      </c>
      <c r="H452" s="37" t="str">
        <f>Riferimenti!L446</f>
        <v/>
      </c>
      <c r="I452" s="37" t="str">
        <f>Riferimenti!M446</f>
        <v/>
      </c>
      <c r="J452" s="37" t="str">
        <f>Riferimenti!N446</f>
        <v/>
      </c>
      <c r="K452" s="37" t="str">
        <f>Riferimenti!O446</f>
        <v/>
      </c>
      <c r="L452" s="37" t="str">
        <f>Riferimenti!P446</f>
        <v/>
      </c>
      <c r="M452" s="37" t="str">
        <f>Riferimenti!Q446</f>
        <v/>
      </c>
      <c r="N452" s="37" t="str">
        <f>Riferimenti!R446</f>
        <v/>
      </c>
      <c r="O452" s="37" t="str">
        <f>Riferimenti!S446</f>
        <v/>
      </c>
      <c r="P452" s="37" t="str">
        <f>Riferimenti!T446</f>
        <v/>
      </c>
      <c r="Q452" s="37" t="str">
        <f>Riferimenti!U446</f>
        <v/>
      </c>
      <c r="U452" s="2" t="b">
        <f t="shared" si="6"/>
        <v>1</v>
      </c>
    </row>
    <row r="453" spans="2:21" ht="37.5" hidden="1" customHeight="1" x14ac:dyDescent="0.2">
      <c r="B453" s="31" t="s">
        <v>1047</v>
      </c>
      <c r="C453" s="32" t="str">
        <f ca="1">Riferimenti!G447</f>
        <v/>
      </c>
      <c r="D453" s="32" t="str">
        <f>Riferimenti!H447</f>
        <v/>
      </c>
      <c r="E453" s="33" t="e">
        <f>VLOOKUP(Riferimenti!I447,Riferimenti!$A$2:$B$6,2,0)</f>
        <v>#N/A</v>
      </c>
      <c r="F453" s="32" t="str">
        <f>Riferimenti!J447</f>
        <v/>
      </c>
      <c r="G453" s="33" t="e">
        <f ca="1">VLOOKUP(Riferimenti!K447,Riferimenti!$A$20:$B$23,2,0)</f>
        <v>#N/A</v>
      </c>
      <c r="H453" s="37" t="str">
        <f>Riferimenti!L447</f>
        <v/>
      </c>
      <c r="I453" s="37" t="str">
        <f>Riferimenti!M447</f>
        <v/>
      </c>
      <c r="J453" s="37" t="str">
        <f>Riferimenti!N447</f>
        <v/>
      </c>
      <c r="K453" s="37" t="str">
        <f>Riferimenti!O447</f>
        <v/>
      </c>
      <c r="L453" s="37" t="str">
        <f>Riferimenti!P447</f>
        <v/>
      </c>
      <c r="M453" s="37" t="str">
        <f>Riferimenti!Q447</f>
        <v/>
      </c>
      <c r="N453" s="37" t="str">
        <f>Riferimenti!R447</f>
        <v/>
      </c>
      <c r="O453" s="37" t="str">
        <f>Riferimenti!S447</f>
        <v/>
      </c>
      <c r="P453" s="37" t="str">
        <f>Riferimenti!T447</f>
        <v/>
      </c>
      <c r="Q453" s="37" t="str">
        <f>Riferimenti!U447</f>
        <v/>
      </c>
      <c r="U453" s="2" t="b">
        <f t="shared" si="6"/>
        <v>1</v>
      </c>
    </row>
    <row r="454" spans="2:21" ht="37.5" hidden="1" customHeight="1" x14ac:dyDescent="0.2">
      <c r="B454" s="31" t="s">
        <v>1048</v>
      </c>
      <c r="C454" s="32" t="str">
        <f ca="1">Riferimenti!G448</f>
        <v/>
      </c>
      <c r="D454" s="32" t="str">
        <f>Riferimenti!H448</f>
        <v/>
      </c>
      <c r="E454" s="33" t="e">
        <f>VLOOKUP(Riferimenti!I448,Riferimenti!$A$2:$B$6,2,0)</f>
        <v>#N/A</v>
      </c>
      <c r="F454" s="32" t="str">
        <f>Riferimenti!J448</f>
        <v/>
      </c>
      <c r="G454" s="33" t="e">
        <f ca="1">VLOOKUP(Riferimenti!K448,Riferimenti!$A$20:$B$23,2,0)</f>
        <v>#N/A</v>
      </c>
      <c r="H454" s="37" t="str">
        <f>Riferimenti!L448</f>
        <v/>
      </c>
      <c r="I454" s="37" t="str">
        <f>Riferimenti!M448</f>
        <v/>
      </c>
      <c r="J454" s="37" t="str">
        <f>Riferimenti!N448</f>
        <v/>
      </c>
      <c r="K454" s="37" t="str">
        <f>Riferimenti!O448</f>
        <v/>
      </c>
      <c r="L454" s="37" t="str">
        <f>Riferimenti!P448</f>
        <v/>
      </c>
      <c r="M454" s="37" t="str">
        <f>Riferimenti!Q448</f>
        <v/>
      </c>
      <c r="N454" s="37" t="str">
        <f>Riferimenti!R448</f>
        <v/>
      </c>
      <c r="O454" s="37" t="str">
        <f>Riferimenti!S448</f>
        <v/>
      </c>
      <c r="P454" s="37" t="str">
        <f>Riferimenti!T448</f>
        <v/>
      </c>
      <c r="Q454" s="37" t="str">
        <f>Riferimenti!U448</f>
        <v/>
      </c>
      <c r="U454" s="2" t="b">
        <f t="shared" si="6"/>
        <v>1</v>
      </c>
    </row>
    <row r="455" spans="2:21" ht="37.5" hidden="1" customHeight="1" x14ac:dyDescent="0.2">
      <c r="B455" s="31" t="s">
        <v>1049</v>
      </c>
      <c r="C455" s="32" t="str">
        <f ca="1">Riferimenti!G449</f>
        <v/>
      </c>
      <c r="D455" s="32" t="str">
        <f>Riferimenti!H449</f>
        <v/>
      </c>
      <c r="E455" s="33" t="e">
        <f>VLOOKUP(Riferimenti!I449,Riferimenti!$A$2:$B$6,2,0)</f>
        <v>#N/A</v>
      </c>
      <c r="F455" s="32" t="str">
        <f>Riferimenti!J449</f>
        <v/>
      </c>
      <c r="G455" s="33" t="e">
        <f ca="1">VLOOKUP(Riferimenti!K449,Riferimenti!$A$20:$B$23,2,0)</f>
        <v>#N/A</v>
      </c>
      <c r="H455" s="37" t="str">
        <f>Riferimenti!L449</f>
        <v/>
      </c>
      <c r="I455" s="37" t="str">
        <f>Riferimenti!M449</f>
        <v/>
      </c>
      <c r="J455" s="37" t="str">
        <f>Riferimenti!N449</f>
        <v/>
      </c>
      <c r="K455" s="37" t="str">
        <f>Riferimenti!O449</f>
        <v/>
      </c>
      <c r="L455" s="37" t="str">
        <f>Riferimenti!P449</f>
        <v/>
      </c>
      <c r="M455" s="37" t="str">
        <f>Riferimenti!Q449</f>
        <v/>
      </c>
      <c r="N455" s="37" t="str">
        <f>Riferimenti!R449</f>
        <v/>
      </c>
      <c r="O455" s="37" t="str">
        <f>Riferimenti!S449</f>
        <v/>
      </c>
      <c r="P455" s="37" t="str">
        <f>Riferimenti!T449</f>
        <v/>
      </c>
      <c r="Q455" s="37" t="str">
        <f>Riferimenti!U449</f>
        <v/>
      </c>
      <c r="U455" s="2" t="b">
        <f t="shared" si="6"/>
        <v>1</v>
      </c>
    </row>
    <row r="456" spans="2:21" ht="37.5" hidden="1" customHeight="1" x14ac:dyDescent="0.2">
      <c r="B456" s="31" t="s">
        <v>1050</v>
      </c>
      <c r="C456" s="32" t="str">
        <f ca="1">Riferimenti!G450</f>
        <v/>
      </c>
      <c r="D456" s="32" t="str">
        <f>Riferimenti!H450</f>
        <v/>
      </c>
      <c r="E456" s="33" t="e">
        <f>VLOOKUP(Riferimenti!I450,Riferimenti!$A$2:$B$6,2,0)</f>
        <v>#N/A</v>
      </c>
      <c r="F456" s="32" t="str">
        <f>Riferimenti!J450</f>
        <v/>
      </c>
      <c r="G456" s="33" t="e">
        <f ca="1">VLOOKUP(Riferimenti!K450,Riferimenti!$A$20:$B$23,2,0)</f>
        <v>#N/A</v>
      </c>
      <c r="H456" s="37" t="str">
        <f>Riferimenti!L450</f>
        <v/>
      </c>
      <c r="I456" s="37" t="str">
        <f>Riferimenti!M450</f>
        <v/>
      </c>
      <c r="J456" s="37" t="str">
        <f>Riferimenti!N450</f>
        <v/>
      </c>
      <c r="K456" s="37" t="str">
        <f>Riferimenti!O450</f>
        <v/>
      </c>
      <c r="L456" s="37" t="str">
        <f>Riferimenti!P450</f>
        <v/>
      </c>
      <c r="M456" s="37" t="str">
        <f>Riferimenti!Q450</f>
        <v/>
      </c>
      <c r="N456" s="37" t="str">
        <f>Riferimenti!R450</f>
        <v/>
      </c>
      <c r="O456" s="37" t="str">
        <f>Riferimenti!S450</f>
        <v/>
      </c>
      <c r="P456" s="37" t="str">
        <f>Riferimenti!T450</f>
        <v/>
      </c>
      <c r="Q456" s="37" t="str">
        <f>Riferimenti!U450</f>
        <v/>
      </c>
      <c r="U456" s="2" t="b">
        <f t="shared" si="6"/>
        <v>1</v>
      </c>
    </row>
    <row r="457" spans="2:21" ht="37.5" hidden="1" customHeight="1" x14ac:dyDescent="0.2">
      <c r="B457" s="31" t="s">
        <v>1051</v>
      </c>
      <c r="C457" s="32" t="str">
        <f ca="1">Riferimenti!G451</f>
        <v/>
      </c>
      <c r="D457" s="32" t="str">
        <f>Riferimenti!H451</f>
        <v/>
      </c>
      <c r="E457" s="33" t="e">
        <f>VLOOKUP(Riferimenti!I451,Riferimenti!$A$2:$B$6,2,0)</f>
        <v>#N/A</v>
      </c>
      <c r="F457" s="32" t="str">
        <f>Riferimenti!J451</f>
        <v/>
      </c>
      <c r="G457" s="33" t="e">
        <f ca="1">VLOOKUP(Riferimenti!K451,Riferimenti!$A$20:$B$23,2,0)</f>
        <v>#N/A</v>
      </c>
      <c r="H457" s="37" t="str">
        <f>Riferimenti!L451</f>
        <v/>
      </c>
      <c r="I457" s="37" t="str">
        <f>Riferimenti!M451</f>
        <v/>
      </c>
      <c r="J457" s="37" t="str">
        <f>Riferimenti!N451</f>
        <v/>
      </c>
      <c r="K457" s="37" t="str">
        <f>Riferimenti!O451</f>
        <v/>
      </c>
      <c r="L457" s="37" t="str">
        <f>Riferimenti!P451</f>
        <v/>
      </c>
      <c r="M457" s="37" t="str">
        <f>Riferimenti!Q451</f>
        <v/>
      </c>
      <c r="N457" s="37" t="str">
        <f>Riferimenti!R451</f>
        <v/>
      </c>
      <c r="O457" s="37" t="str">
        <f>Riferimenti!S451</f>
        <v/>
      </c>
      <c r="P457" s="37" t="str">
        <f>Riferimenti!T451</f>
        <v/>
      </c>
      <c r="Q457" s="37" t="str">
        <f>Riferimenti!U451</f>
        <v/>
      </c>
      <c r="U457" s="2" t="b">
        <f t="shared" ref="U457:U487" si="7">OR(D457="",D457=0)</f>
        <v>1</v>
      </c>
    </row>
    <row r="458" spans="2:21" ht="37.5" hidden="1" customHeight="1" x14ac:dyDescent="0.2">
      <c r="B458" s="31" t="s">
        <v>1052</v>
      </c>
      <c r="C458" s="32" t="str">
        <f ca="1">Riferimenti!G452</f>
        <v/>
      </c>
      <c r="D458" s="32" t="str">
        <f>Riferimenti!H452</f>
        <v/>
      </c>
      <c r="E458" s="33" t="e">
        <f>VLOOKUP(Riferimenti!I452,Riferimenti!$A$2:$B$6,2,0)</f>
        <v>#N/A</v>
      </c>
      <c r="F458" s="32" t="str">
        <f>Riferimenti!J452</f>
        <v/>
      </c>
      <c r="G458" s="33" t="e">
        <f ca="1">VLOOKUP(Riferimenti!K452,Riferimenti!$A$20:$B$23,2,0)</f>
        <v>#N/A</v>
      </c>
      <c r="H458" s="37" t="str">
        <f>Riferimenti!L452</f>
        <v/>
      </c>
      <c r="I458" s="37" t="str">
        <f>Riferimenti!M452</f>
        <v/>
      </c>
      <c r="J458" s="37" t="str">
        <f>Riferimenti!N452</f>
        <v/>
      </c>
      <c r="K458" s="37" t="str">
        <f>Riferimenti!O452</f>
        <v/>
      </c>
      <c r="L458" s="37" t="str">
        <f>Riferimenti!P452</f>
        <v/>
      </c>
      <c r="M458" s="37" t="str">
        <f>Riferimenti!Q452</f>
        <v/>
      </c>
      <c r="N458" s="37" t="str">
        <f>Riferimenti!R452</f>
        <v/>
      </c>
      <c r="O458" s="37" t="str">
        <f>Riferimenti!S452</f>
        <v/>
      </c>
      <c r="P458" s="37" t="str">
        <f>Riferimenti!T452</f>
        <v/>
      </c>
      <c r="Q458" s="37" t="str">
        <f>Riferimenti!U452</f>
        <v/>
      </c>
      <c r="U458" s="2" t="b">
        <f t="shared" si="7"/>
        <v>1</v>
      </c>
    </row>
    <row r="459" spans="2:21" ht="37.5" hidden="1" customHeight="1" x14ac:dyDescent="0.2">
      <c r="B459" s="31" t="s">
        <v>1053</v>
      </c>
      <c r="C459" s="32" t="str">
        <f ca="1">Riferimenti!G453</f>
        <v/>
      </c>
      <c r="D459" s="32" t="str">
        <f>Riferimenti!H453</f>
        <v/>
      </c>
      <c r="E459" s="33" t="e">
        <f>VLOOKUP(Riferimenti!I453,Riferimenti!$A$2:$B$6,2,0)</f>
        <v>#N/A</v>
      </c>
      <c r="F459" s="32" t="str">
        <f>Riferimenti!J453</f>
        <v/>
      </c>
      <c r="G459" s="33" t="e">
        <f ca="1">VLOOKUP(Riferimenti!K453,Riferimenti!$A$20:$B$23,2,0)</f>
        <v>#N/A</v>
      </c>
      <c r="H459" s="37" t="str">
        <f>Riferimenti!L453</f>
        <v/>
      </c>
      <c r="I459" s="37" t="str">
        <f>Riferimenti!M453</f>
        <v/>
      </c>
      <c r="J459" s="37" t="str">
        <f>Riferimenti!N453</f>
        <v/>
      </c>
      <c r="K459" s="37" t="str">
        <f>Riferimenti!O453</f>
        <v/>
      </c>
      <c r="L459" s="37" t="str">
        <f>Riferimenti!P453</f>
        <v/>
      </c>
      <c r="M459" s="37" t="str">
        <f>Riferimenti!Q453</f>
        <v/>
      </c>
      <c r="N459" s="37" t="str">
        <f>Riferimenti!R453</f>
        <v/>
      </c>
      <c r="O459" s="37" t="str">
        <f>Riferimenti!S453</f>
        <v/>
      </c>
      <c r="P459" s="37" t="str">
        <f>Riferimenti!T453</f>
        <v/>
      </c>
      <c r="Q459" s="37" t="str">
        <f>Riferimenti!U453</f>
        <v/>
      </c>
      <c r="U459" s="2" t="b">
        <f t="shared" si="7"/>
        <v>1</v>
      </c>
    </row>
    <row r="460" spans="2:21" ht="37.5" hidden="1" customHeight="1" x14ac:dyDescent="0.2">
      <c r="B460" s="31" t="s">
        <v>1054</v>
      </c>
      <c r="C460" s="32" t="str">
        <f ca="1">Riferimenti!G454</f>
        <v/>
      </c>
      <c r="D460" s="32" t="str">
        <f>Riferimenti!H454</f>
        <v/>
      </c>
      <c r="E460" s="33" t="e">
        <f>VLOOKUP(Riferimenti!I454,Riferimenti!$A$2:$B$6,2,0)</f>
        <v>#N/A</v>
      </c>
      <c r="F460" s="32" t="str">
        <f>Riferimenti!J454</f>
        <v/>
      </c>
      <c r="G460" s="33" t="e">
        <f ca="1">VLOOKUP(Riferimenti!K454,Riferimenti!$A$20:$B$23,2,0)</f>
        <v>#N/A</v>
      </c>
      <c r="H460" s="37" t="str">
        <f>Riferimenti!L454</f>
        <v/>
      </c>
      <c r="I460" s="37" t="str">
        <f>Riferimenti!M454</f>
        <v/>
      </c>
      <c r="J460" s="37" t="str">
        <f>Riferimenti!N454</f>
        <v/>
      </c>
      <c r="K460" s="37" t="str">
        <f>Riferimenti!O454</f>
        <v/>
      </c>
      <c r="L460" s="37" t="str">
        <f>Riferimenti!P454</f>
        <v/>
      </c>
      <c r="M460" s="37" t="str">
        <f>Riferimenti!Q454</f>
        <v/>
      </c>
      <c r="N460" s="37" t="str">
        <f>Riferimenti!R454</f>
        <v/>
      </c>
      <c r="O460" s="37" t="str">
        <f>Riferimenti!S454</f>
        <v/>
      </c>
      <c r="P460" s="37" t="str">
        <f>Riferimenti!T454</f>
        <v/>
      </c>
      <c r="Q460" s="37" t="str">
        <f>Riferimenti!U454</f>
        <v/>
      </c>
      <c r="U460" s="2" t="b">
        <f t="shared" si="7"/>
        <v>1</v>
      </c>
    </row>
    <row r="461" spans="2:21" ht="37.5" hidden="1" customHeight="1" x14ac:dyDescent="0.2">
      <c r="B461" s="31" t="s">
        <v>1055</v>
      </c>
      <c r="C461" s="32" t="str">
        <f ca="1">Riferimenti!G455</f>
        <v/>
      </c>
      <c r="D461" s="32" t="str">
        <f>Riferimenti!H455</f>
        <v/>
      </c>
      <c r="E461" s="33" t="e">
        <f>VLOOKUP(Riferimenti!I455,Riferimenti!$A$2:$B$6,2,0)</f>
        <v>#N/A</v>
      </c>
      <c r="F461" s="32" t="str">
        <f>Riferimenti!J455</f>
        <v/>
      </c>
      <c r="G461" s="33" t="e">
        <f ca="1">VLOOKUP(Riferimenti!K455,Riferimenti!$A$20:$B$23,2,0)</f>
        <v>#N/A</v>
      </c>
      <c r="H461" s="37" t="str">
        <f>Riferimenti!L455</f>
        <v/>
      </c>
      <c r="I461" s="37" t="str">
        <f>Riferimenti!M455</f>
        <v/>
      </c>
      <c r="J461" s="37" t="str">
        <f>Riferimenti!N455</f>
        <v/>
      </c>
      <c r="K461" s="37" t="str">
        <f>Riferimenti!O455</f>
        <v/>
      </c>
      <c r="L461" s="37" t="str">
        <f>Riferimenti!P455</f>
        <v/>
      </c>
      <c r="M461" s="37" t="str">
        <f>Riferimenti!Q455</f>
        <v/>
      </c>
      <c r="N461" s="37" t="str">
        <f>Riferimenti!R455</f>
        <v/>
      </c>
      <c r="O461" s="37" t="str">
        <f>Riferimenti!S455</f>
        <v/>
      </c>
      <c r="P461" s="37" t="str">
        <f>Riferimenti!T455</f>
        <v/>
      </c>
      <c r="Q461" s="37" t="str">
        <f>Riferimenti!U455</f>
        <v/>
      </c>
      <c r="U461" s="2" t="b">
        <f t="shared" si="7"/>
        <v>1</v>
      </c>
    </row>
    <row r="462" spans="2:21" ht="37.5" hidden="1" customHeight="1" x14ac:dyDescent="0.2">
      <c r="B462" s="31" t="s">
        <v>1056</v>
      </c>
      <c r="C462" s="32" t="str">
        <f ca="1">Riferimenti!G456</f>
        <v/>
      </c>
      <c r="D462" s="32" t="str">
        <f>Riferimenti!H456</f>
        <v/>
      </c>
      <c r="E462" s="33" t="e">
        <f>VLOOKUP(Riferimenti!I456,Riferimenti!$A$2:$B$6,2,0)</f>
        <v>#N/A</v>
      </c>
      <c r="F462" s="32" t="str">
        <f>Riferimenti!J456</f>
        <v/>
      </c>
      <c r="G462" s="33" t="e">
        <f ca="1">VLOOKUP(Riferimenti!K456,Riferimenti!$A$20:$B$23,2,0)</f>
        <v>#N/A</v>
      </c>
      <c r="H462" s="37" t="str">
        <f>Riferimenti!L456</f>
        <v/>
      </c>
      <c r="I462" s="37" t="str">
        <f>Riferimenti!M456</f>
        <v/>
      </c>
      <c r="J462" s="37" t="str">
        <f>Riferimenti!N456</f>
        <v/>
      </c>
      <c r="K462" s="37" t="str">
        <f>Riferimenti!O456</f>
        <v/>
      </c>
      <c r="L462" s="37" t="str">
        <f>Riferimenti!P456</f>
        <v/>
      </c>
      <c r="M462" s="37" t="str">
        <f>Riferimenti!Q456</f>
        <v/>
      </c>
      <c r="N462" s="37" t="str">
        <f>Riferimenti!R456</f>
        <v/>
      </c>
      <c r="O462" s="37" t="str">
        <f>Riferimenti!S456</f>
        <v/>
      </c>
      <c r="P462" s="37" t="str">
        <f>Riferimenti!T456</f>
        <v/>
      </c>
      <c r="Q462" s="37" t="str">
        <f>Riferimenti!U456</f>
        <v/>
      </c>
      <c r="U462" s="2" t="b">
        <f t="shared" si="7"/>
        <v>1</v>
      </c>
    </row>
    <row r="463" spans="2:21" ht="37.5" hidden="1" customHeight="1" x14ac:dyDescent="0.2">
      <c r="B463" s="31" t="s">
        <v>1057</v>
      </c>
      <c r="C463" s="32" t="str">
        <f ca="1">Riferimenti!G457</f>
        <v/>
      </c>
      <c r="D463" s="32" t="str">
        <f>Riferimenti!H457</f>
        <v/>
      </c>
      <c r="E463" s="33" t="e">
        <f>VLOOKUP(Riferimenti!I457,Riferimenti!$A$2:$B$6,2,0)</f>
        <v>#N/A</v>
      </c>
      <c r="F463" s="32" t="str">
        <f>Riferimenti!J457</f>
        <v/>
      </c>
      <c r="G463" s="33" t="e">
        <f ca="1">VLOOKUP(Riferimenti!K457,Riferimenti!$A$20:$B$23,2,0)</f>
        <v>#N/A</v>
      </c>
      <c r="H463" s="37" t="str">
        <f>Riferimenti!L457</f>
        <v/>
      </c>
      <c r="I463" s="37" t="str">
        <f>Riferimenti!M457</f>
        <v/>
      </c>
      <c r="J463" s="37" t="str">
        <f>Riferimenti!N457</f>
        <v/>
      </c>
      <c r="K463" s="37" t="str">
        <f>Riferimenti!O457</f>
        <v/>
      </c>
      <c r="L463" s="37" t="str">
        <f>Riferimenti!P457</f>
        <v/>
      </c>
      <c r="M463" s="37" t="str">
        <f>Riferimenti!Q457</f>
        <v/>
      </c>
      <c r="N463" s="37" t="str">
        <f>Riferimenti!R457</f>
        <v/>
      </c>
      <c r="O463" s="37" t="str">
        <f>Riferimenti!S457</f>
        <v/>
      </c>
      <c r="P463" s="37" t="str">
        <f>Riferimenti!T457</f>
        <v/>
      </c>
      <c r="Q463" s="37" t="str">
        <f>Riferimenti!U457</f>
        <v/>
      </c>
      <c r="U463" s="2" t="b">
        <f t="shared" si="7"/>
        <v>1</v>
      </c>
    </row>
    <row r="464" spans="2:21" ht="37.5" hidden="1" customHeight="1" x14ac:dyDescent="0.2">
      <c r="B464" s="31" t="s">
        <v>1058</v>
      </c>
      <c r="C464" s="32" t="str">
        <f ca="1">Riferimenti!G458</f>
        <v/>
      </c>
      <c r="D464" s="32" t="str">
        <f>Riferimenti!H458</f>
        <v/>
      </c>
      <c r="E464" s="33" t="e">
        <f>VLOOKUP(Riferimenti!I458,Riferimenti!$A$2:$B$6,2,0)</f>
        <v>#N/A</v>
      </c>
      <c r="F464" s="32" t="str">
        <f>Riferimenti!J458</f>
        <v/>
      </c>
      <c r="G464" s="33" t="e">
        <f ca="1">VLOOKUP(Riferimenti!K458,Riferimenti!$A$20:$B$23,2,0)</f>
        <v>#N/A</v>
      </c>
      <c r="H464" s="37" t="str">
        <f>Riferimenti!L458</f>
        <v/>
      </c>
      <c r="I464" s="37" t="str">
        <f>Riferimenti!M458</f>
        <v/>
      </c>
      <c r="J464" s="37" t="str">
        <f>Riferimenti!N458</f>
        <v/>
      </c>
      <c r="K464" s="37" t="str">
        <f>Riferimenti!O458</f>
        <v/>
      </c>
      <c r="L464" s="37" t="str">
        <f>Riferimenti!P458</f>
        <v/>
      </c>
      <c r="M464" s="37" t="str">
        <f>Riferimenti!Q458</f>
        <v/>
      </c>
      <c r="N464" s="37" t="str">
        <f>Riferimenti!R458</f>
        <v/>
      </c>
      <c r="O464" s="37" t="str">
        <f>Riferimenti!S458</f>
        <v/>
      </c>
      <c r="P464" s="37" t="str">
        <f>Riferimenti!T458</f>
        <v/>
      </c>
      <c r="Q464" s="37" t="str">
        <f>Riferimenti!U458</f>
        <v/>
      </c>
      <c r="U464" s="2" t="b">
        <f t="shared" si="7"/>
        <v>1</v>
      </c>
    </row>
    <row r="465" spans="2:21" ht="37.5" hidden="1" customHeight="1" x14ac:dyDescent="0.2">
      <c r="B465" s="31" t="s">
        <v>1059</v>
      </c>
      <c r="C465" s="32" t="str">
        <f ca="1">Riferimenti!G459</f>
        <v/>
      </c>
      <c r="D465" s="32" t="str">
        <f>Riferimenti!H459</f>
        <v/>
      </c>
      <c r="E465" s="33" t="e">
        <f>VLOOKUP(Riferimenti!I459,Riferimenti!$A$2:$B$6,2,0)</f>
        <v>#N/A</v>
      </c>
      <c r="F465" s="32" t="str">
        <f>Riferimenti!J459</f>
        <v/>
      </c>
      <c r="G465" s="33" t="e">
        <f ca="1">VLOOKUP(Riferimenti!K459,Riferimenti!$A$20:$B$23,2,0)</f>
        <v>#N/A</v>
      </c>
      <c r="H465" s="37" t="str">
        <f>Riferimenti!L459</f>
        <v/>
      </c>
      <c r="I465" s="37" t="str">
        <f>Riferimenti!M459</f>
        <v/>
      </c>
      <c r="J465" s="37" t="str">
        <f>Riferimenti!N459</f>
        <v/>
      </c>
      <c r="K465" s="37" t="str">
        <f>Riferimenti!O459</f>
        <v/>
      </c>
      <c r="L465" s="37" t="str">
        <f>Riferimenti!P459</f>
        <v/>
      </c>
      <c r="M465" s="37" t="str">
        <f>Riferimenti!Q459</f>
        <v/>
      </c>
      <c r="N465" s="37" t="str">
        <f>Riferimenti!R459</f>
        <v/>
      </c>
      <c r="O465" s="37" t="str">
        <f>Riferimenti!S459</f>
        <v/>
      </c>
      <c r="P465" s="37" t="str">
        <f>Riferimenti!T459</f>
        <v/>
      </c>
      <c r="Q465" s="37" t="str">
        <f>Riferimenti!U459</f>
        <v/>
      </c>
      <c r="U465" s="2" t="b">
        <f t="shared" si="7"/>
        <v>1</v>
      </c>
    </row>
    <row r="466" spans="2:21" ht="37.5" hidden="1" customHeight="1" x14ac:dyDescent="0.2">
      <c r="B466" s="31" t="s">
        <v>1060</v>
      </c>
      <c r="C466" s="32" t="str">
        <f ca="1">Riferimenti!G460</f>
        <v/>
      </c>
      <c r="D466" s="32" t="str">
        <f>Riferimenti!H460</f>
        <v/>
      </c>
      <c r="E466" s="33" t="e">
        <f>VLOOKUP(Riferimenti!I460,Riferimenti!$A$2:$B$6,2,0)</f>
        <v>#N/A</v>
      </c>
      <c r="F466" s="32" t="str">
        <f>Riferimenti!J460</f>
        <v/>
      </c>
      <c r="G466" s="33" t="e">
        <f ca="1">VLOOKUP(Riferimenti!K460,Riferimenti!$A$20:$B$23,2,0)</f>
        <v>#N/A</v>
      </c>
      <c r="H466" s="37" t="str">
        <f>Riferimenti!L460</f>
        <v/>
      </c>
      <c r="I466" s="37" t="str">
        <f>Riferimenti!M460</f>
        <v/>
      </c>
      <c r="J466" s="37" t="str">
        <f>Riferimenti!N460</f>
        <v/>
      </c>
      <c r="K466" s="37" t="str">
        <f>Riferimenti!O460</f>
        <v/>
      </c>
      <c r="L466" s="37" t="str">
        <f>Riferimenti!P460</f>
        <v/>
      </c>
      <c r="M466" s="37" t="str">
        <f>Riferimenti!Q460</f>
        <v/>
      </c>
      <c r="N466" s="37" t="str">
        <f>Riferimenti!R460</f>
        <v/>
      </c>
      <c r="O466" s="37" t="str">
        <f>Riferimenti!S460</f>
        <v/>
      </c>
      <c r="P466" s="37" t="str">
        <f>Riferimenti!T460</f>
        <v/>
      </c>
      <c r="Q466" s="37" t="str">
        <f>Riferimenti!U460</f>
        <v/>
      </c>
      <c r="U466" s="2" t="b">
        <f t="shared" si="7"/>
        <v>1</v>
      </c>
    </row>
    <row r="467" spans="2:21" ht="37.5" hidden="1" customHeight="1" x14ac:dyDescent="0.2">
      <c r="B467" s="31" t="s">
        <v>1061</v>
      </c>
      <c r="C467" s="32" t="str">
        <f ca="1">Riferimenti!G461</f>
        <v/>
      </c>
      <c r="D467" s="32" t="str">
        <f>Riferimenti!H461</f>
        <v/>
      </c>
      <c r="E467" s="33" t="e">
        <f>VLOOKUP(Riferimenti!I461,Riferimenti!$A$2:$B$6,2,0)</f>
        <v>#N/A</v>
      </c>
      <c r="F467" s="32" t="str">
        <f>Riferimenti!J461</f>
        <v/>
      </c>
      <c r="G467" s="33" t="e">
        <f ca="1">VLOOKUP(Riferimenti!K461,Riferimenti!$A$20:$B$23,2,0)</f>
        <v>#N/A</v>
      </c>
      <c r="H467" s="37" t="str">
        <f>Riferimenti!L461</f>
        <v/>
      </c>
      <c r="I467" s="37" t="str">
        <f>Riferimenti!M461</f>
        <v/>
      </c>
      <c r="J467" s="37" t="str">
        <f>Riferimenti!N461</f>
        <v/>
      </c>
      <c r="K467" s="37" t="str">
        <f>Riferimenti!O461</f>
        <v/>
      </c>
      <c r="L467" s="37" t="str">
        <f>Riferimenti!P461</f>
        <v/>
      </c>
      <c r="M467" s="37" t="str">
        <f>Riferimenti!Q461</f>
        <v/>
      </c>
      <c r="N467" s="37" t="str">
        <f>Riferimenti!R461</f>
        <v/>
      </c>
      <c r="O467" s="37" t="str">
        <f>Riferimenti!S461</f>
        <v/>
      </c>
      <c r="P467" s="37" t="str">
        <f>Riferimenti!T461</f>
        <v/>
      </c>
      <c r="Q467" s="37" t="str">
        <f>Riferimenti!U461</f>
        <v/>
      </c>
      <c r="U467" s="2" t="b">
        <f t="shared" si="7"/>
        <v>1</v>
      </c>
    </row>
    <row r="468" spans="2:21" ht="37.5" hidden="1" customHeight="1" x14ac:dyDescent="0.2">
      <c r="B468" s="31" t="s">
        <v>1062</v>
      </c>
      <c r="C468" s="32" t="str">
        <f ca="1">Riferimenti!G462</f>
        <v/>
      </c>
      <c r="D468" s="32" t="str">
        <f>Riferimenti!H462</f>
        <v/>
      </c>
      <c r="E468" s="33" t="e">
        <f>VLOOKUP(Riferimenti!I462,Riferimenti!$A$2:$B$6,2,0)</f>
        <v>#N/A</v>
      </c>
      <c r="F468" s="32" t="str">
        <f>Riferimenti!J462</f>
        <v/>
      </c>
      <c r="G468" s="33" t="e">
        <f ca="1">VLOOKUP(Riferimenti!K462,Riferimenti!$A$20:$B$23,2,0)</f>
        <v>#N/A</v>
      </c>
      <c r="H468" s="37" t="str">
        <f>Riferimenti!L462</f>
        <v/>
      </c>
      <c r="I468" s="37" t="str">
        <f>Riferimenti!M462</f>
        <v/>
      </c>
      <c r="J468" s="37" t="str">
        <f>Riferimenti!N462</f>
        <v/>
      </c>
      <c r="K468" s="37" t="str">
        <f>Riferimenti!O462</f>
        <v/>
      </c>
      <c r="L468" s="37" t="str">
        <f>Riferimenti!P462</f>
        <v/>
      </c>
      <c r="M468" s="37" t="str">
        <f>Riferimenti!Q462</f>
        <v/>
      </c>
      <c r="N468" s="37" t="str">
        <f>Riferimenti!R462</f>
        <v/>
      </c>
      <c r="O468" s="37" t="str">
        <f>Riferimenti!S462</f>
        <v/>
      </c>
      <c r="P468" s="37" t="str">
        <f>Riferimenti!T462</f>
        <v/>
      </c>
      <c r="Q468" s="37" t="str">
        <f>Riferimenti!U462</f>
        <v/>
      </c>
      <c r="U468" s="2" t="b">
        <f t="shared" si="7"/>
        <v>1</v>
      </c>
    </row>
    <row r="469" spans="2:21" ht="37.5" hidden="1" customHeight="1" x14ac:dyDescent="0.2">
      <c r="B469" s="31" t="s">
        <v>1063</v>
      </c>
      <c r="C469" s="32" t="str">
        <f ca="1">Riferimenti!G463</f>
        <v/>
      </c>
      <c r="D469" s="32" t="str">
        <f>Riferimenti!H463</f>
        <v/>
      </c>
      <c r="E469" s="33" t="e">
        <f>VLOOKUP(Riferimenti!I463,Riferimenti!$A$2:$B$6,2,0)</f>
        <v>#N/A</v>
      </c>
      <c r="F469" s="32" t="str">
        <f>Riferimenti!J463</f>
        <v/>
      </c>
      <c r="G469" s="33" t="e">
        <f ca="1">VLOOKUP(Riferimenti!K463,Riferimenti!$A$20:$B$23,2,0)</f>
        <v>#N/A</v>
      </c>
      <c r="H469" s="37" t="str">
        <f>Riferimenti!L463</f>
        <v/>
      </c>
      <c r="I469" s="37" t="str">
        <f>Riferimenti!M463</f>
        <v/>
      </c>
      <c r="J469" s="37" t="str">
        <f>Riferimenti!N463</f>
        <v/>
      </c>
      <c r="K469" s="37" t="str">
        <f>Riferimenti!O463</f>
        <v/>
      </c>
      <c r="L469" s="37" t="str">
        <f>Riferimenti!P463</f>
        <v/>
      </c>
      <c r="M469" s="37" t="str">
        <f>Riferimenti!Q463</f>
        <v/>
      </c>
      <c r="N469" s="37" t="str">
        <f>Riferimenti!R463</f>
        <v/>
      </c>
      <c r="O469" s="37" t="str">
        <f>Riferimenti!S463</f>
        <v/>
      </c>
      <c r="P469" s="37" t="str">
        <f>Riferimenti!T463</f>
        <v/>
      </c>
      <c r="Q469" s="37" t="str">
        <f>Riferimenti!U463</f>
        <v/>
      </c>
      <c r="U469" s="2" t="b">
        <f t="shared" si="7"/>
        <v>1</v>
      </c>
    </row>
    <row r="470" spans="2:21" ht="37.5" hidden="1" customHeight="1" x14ac:dyDescent="0.2">
      <c r="B470" s="31" t="s">
        <v>1064</v>
      </c>
      <c r="C470" s="32" t="str">
        <f ca="1">Riferimenti!G464</f>
        <v/>
      </c>
      <c r="D470" s="32" t="str">
        <f>Riferimenti!H464</f>
        <v/>
      </c>
      <c r="E470" s="33" t="e">
        <f>VLOOKUP(Riferimenti!I464,Riferimenti!$A$2:$B$6,2,0)</f>
        <v>#N/A</v>
      </c>
      <c r="F470" s="32" t="str">
        <f>Riferimenti!J464</f>
        <v/>
      </c>
      <c r="G470" s="33" t="e">
        <f ca="1">VLOOKUP(Riferimenti!K464,Riferimenti!$A$20:$B$23,2,0)</f>
        <v>#N/A</v>
      </c>
      <c r="H470" s="37" t="str">
        <f>Riferimenti!L464</f>
        <v/>
      </c>
      <c r="I470" s="37" t="str">
        <f>Riferimenti!M464</f>
        <v/>
      </c>
      <c r="J470" s="37" t="str">
        <f>Riferimenti!N464</f>
        <v/>
      </c>
      <c r="K470" s="37" t="str">
        <f>Riferimenti!O464</f>
        <v/>
      </c>
      <c r="L470" s="37" t="str">
        <f>Riferimenti!P464</f>
        <v/>
      </c>
      <c r="M470" s="37" t="str">
        <f>Riferimenti!Q464</f>
        <v/>
      </c>
      <c r="N470" s="37" t="str">
        <f>Riferimenti!R464</f>
        <v/>
      </c>
      <c r="O470" s="37" t="str">
        <f>Riferimenti!S464</f>
        <v/>
      </c>
      <c r="P470" s="37" t="str">
        <f>Riferimenti!T464</f>
        <v/>
      </c>
      <c r="Q470" s="37" t="str">
        <f>Riferimenti!U464</f>
        <v/>
      </c>
      <c r="U470" s="2" t="b">
        <f t="shared" si="7"/>
        <v>1</v>
      </c>
    </row>
    <row r="471" spans="2:21" ht="37.5" hidden="1" customHeight="1" x14ac:dyDescent="0.2">
      <c r="B471" s="31" t="s">
        <v>1065</v>
      </c>
      <c r="C471" s="32" t="str">
        <f ca="1">Riferimenti!G465</f>
        <v/>
      </c>
      <c r="D471" s="32" t="str">
        <f>Riferimenti!H465</f>
        <v/>
      </c>
      <c r="E471" s="33" t="e">
        <f>VLOOKUP(Riferimenti!I465,Riferimenti!$A$2:$B$6,2,0)</f>
        <v>#N/A</v>
      </c>
      <c r="F471" s="32" t="str">
        <f>Riferimenti!J465</f>
        <v/>
      </c>
      <c r="G471" s="33" t="e">
        <f ca="1">VLOOKUP(Riferimenti!K465,Riferimenti!$A$20:$B$23,2,0)</f>
        <v>#N/A</v>
      </c>
      <c r="H471" s="37" t="str">
        <f>Riferimenti!L465</f>
        <v/>
      </c>
      <c r="I471" s="37" t="str">
        <f>Riferimenti!M465</f>
        <v/>
      </c>
      <c r="J471" s="37" t="str">
        <f>Riferimenti!N465</f>
        <v/>
      </c>
      <c r="K471" s="37" t="str">
        <f>Riferimenti!O465</f>
        <v/>
      </c>
      <c r="L471" s="37" t="str">
        <f>Riferimenti!P465</f>
        <v/>
      </c>
      <c r="M471" s="37" t="str">
        <f>Riferimenti!Q465</f>
        <v/>
      </c>
      <c r="N471" s="37" t="str">
        <f>Riferimenti!R465</f>
        <v/>
      </c>
      <c r="O471" s="37" t="str">
        <f>Riferimenti!S465</f>
        <v/>
      </c>
      <c r="P471" s="37" t="str">
        <f>Riferimenti!T465</f>
        <v/>
      </c>
      <c r="Q471" s="37" t="str">
        <f>Riferimenti!U465</f>
        <v/>
      </c>
      <c r="U471" s="2" t="b">
        <f t="shared" si="7"/>
        <v>1</v>
      </c>
    </row>
    <row r="472" spans="2:21" ht="37.5" hidden="1" customHeight="1" x14ac:dyDescent="0.2">
      <c r="B472" s="31" t="s">
        <v>1066</v>
      </c>
      <c r="C472" s="32" t="str">
        <f ca="1">Riferimenti!G466</f>
        <v/>
      </c>
      <c r="D472" s="32" t="str">
        <f>Riferimenti!H466</f>
        <v/>
      </c>
      <c r="E472" s="33" t="e">
        <f>VLOOKUP(Riferimenti!I466,Riferimenti!$A$2:$B$6,2,0)</f>
        <v>#N/A</v>
      </c>
      <c r="F472" s="32" t="str">
        <f>Riferimenti!J466</f>
        <v/>
      </c>
      <c r="G472" s="33" t="e">
        <f ca="1">VLOOKUP(Riferimenti!K466,Riferimenti!$A$20:$B$23,2,0)</f>
        <v>#N/A</v>
      </c>
      <c r="H472" s="37" t="str">
        <f>Riferimenti!L466</f>
        <v/>
      </c>
      <c r="I472" s="37" t="str">
        <f>Riferimenti!M466</f>
        <v/>
      </c>
      <c r="J472" s="37" t="str">
        <f>Riferimenti!N466</f>
        <v/>
      </c>
      <c r="K472" s="37" t="str">
        <f>Riferimenti!O466</f>
        <v/>
      </c>
      <c r="L472" s="37" t="str">
        <f>Riferimenti!P466</f>
        <v/>
      </c>
      <c r="M472" s="37" t="str">
        <f>Riferimenti!Q466</f>
        <v/>
      </c>
      <c r="N472" s="37" t="str">
        <f>Riferimenti!R466</f>
        <v/>
      </c>
      <c r="O472" s="37" t="str">
        <f>Riferimenti!S466</f>
        <v/>
      </c>
      <c r="P472" s="37" t="str">
        <f>Riferimenti!T466</f>
        <v/>
      </c>
      <c r="Q472" s="37" t="str">
        <f>Riferimenti!U466</f>
        <v/>
      </c>
      <c r="U472" s="2" t="b">
        <f t="shared" si="7"/>
        <v>1</v>
      </c>
    </row>
    <row r="473" spans="2:21" ht="37.5" hidden="1" customHeight="1" x14ac:dyDescent="0.2">
      <c r="B473" s="31" t="s">
        <v>1067</v>
      </c>
      <c r="C473" s="32" t="str">
        <f ca="1">Riferimenti!G467</f>
        <v/>
      </c>
      <c r="D473" s="32" t="str">
        <f>Riferimenti!H467</f>
        <v/>
      </c>
      <c r="E473" s="33" t="e">
        <f>VLOOKUP(Riferimenti!I467,Riferimenti!$A$2:$B$6,2,0)</f>
        <v>#N/A</v>
      </c>
      <c r="F473" s="32" t="str">
        <f>Riferimenti!J467</f>
        <v/>
      </c>
      <c r="G473" s="33" t="e">
        <f ca="1">VLOOKUP(Riferimenti!K467,Riferimenti!$A$20:$B$23,2,0)</f>
        <v>#N/A</v>
      </c>
      <c r="H473" s="37" t="str">
        <f>Riferimenti!L467</f>
        <v/>
      </c>
      <c r="I473" s="37" t="str">
        <f>Riferimenti!M467</f>
        <v/>
      </c>
      <c r="J473" s="37" t="str">
        <f>Riferimenti!N467</f>
        <v/>
      </c>
      <c r="K473" s="37" t="str">
        <f>Riferimenti!O467</f>
        <v/>
      </c>
      <c r="L473" s="37" t="str">
        <f>Riferimenti!P467</f>
        <v/>
      </c>
      <c r="M473" s="37" t="str">
        <f>Riferimenti!Q467</f>
        <v/>
      </c>
      <c r="N473" s="37" t="str">
        <f>Riferimenti!R467</f>
        <v/>
      </c>
      <c r="O473" s="37" t="str">
        <f>Riferimenti!S467</f>
        <v/>
      </c>
      <c r="P473" s="37" t="str">
        <f>Riferimenti!T467</f>
        <v/>
      </c>
      <c r="Q473" s="37" t="str">
        <f>Riferimenti!U467</f>
        <v/>
      </c>
      <c r="U473" s="2" t="b">
        <f t="shared" si="7"/>
        <v>1</v>
      </c>
    </row>
    <row r="474" spans="2:21" ht="37.5" hidden="1" customHeight="1" x14ac:dyDescent="0.2">
      <c r="B474" s="31" t="s">
        <v>1068</v>
      </c>
      <c r="C474" s="32" t="str">
        <f ca="1">Riferimenti!G468</f>
        <v/>
      </c>
      <c r="D474" s="32" t="str">
        <f>Riferimenti!H468</f>
        <v/>
      </c>
      <c r="E474" s="33" t="e">
        <f>VLOOKUP(Riferimenti!I468,Riferimenti!$A$2:$B$6,2,0)</f>
        <v>#N/A</v>
      </c>
      <c r="F474" s="32" t="str">
        <f>Riferimenti!J468</f>
        <v/>
      </c>
      <c r="G474" s="33" t="e">
        <f ca="1">VLOOKUP(Riferimenti!K468,Riferimenti!$A$20:$B$23,2,0)</f>
        <v>#N/A</v>
      </c>
      <c r="H474" s="37" t="str">
        <f>Riferimenti!L468</f>
        <v/>
      </c>
      <c r="I474" s="37" t="str">
        <f>Riferimenti!M468</f>
        <v/>
      </c>
      <c r="J474" s="37" t="str">
        <f>Riferimenti!N468</f>
        <v/>
      </c>
      <c r="K474" s="37" t="str">
        <f>Riferimenti!O468</f>
        <v/>
      </c>
      <c r="L474" s="37" t="str">
        <f>Riferimenti!P468</f>
        <v/>
      </c>
      <c r="M474" s="37" t="str">
        <f>Riferimenti!Q468</f>
        <v/>
      </c>
      <c r="N474" s="37" t="str">
        <f>Riferimenti!R468</f>
        <v/>
      </c>
      <c r="O474" s="37" t="str">
        <f>Riferimenti!S468</f>
        <v/>
      </c>
      <c r="P474" s="37" t="str">
        <f>Riferimenti!T468</f>
        <v/>
      </c>
      <c r="Q474" s="37" t="str">
        <f>Riferimenti!U468</f>
        <v/>
      </c>
      <c r="U474" s="2" t="b">
        <f t="shared" si="7"/>
        <v>1</v>
      </c>
    </row>
    <row r="475" spans="2:21" ht="37.5" hidden="1" customHeight="1" x14ac:dyDescent="0.2">
      <c r="B475" s="31" t="s">
        <v>1069</v>
      </c>
      <c r="C475" s="32" t="str">
        <f ca="1">Riferimenti!G469</f>
        <v/>
      </c>
      <c r="D475" s="32" t="str">
        <f>Riferimenti!H469</f>
        <v/>
      </c>
      <c r="E475" s="33" t="e">
        <f>VLOOKUP(Riferimenti!I469,Riferimenti!$A$2:$B$6,2,0)</f>
        <v>#N/A</v>
      </c>
      <c r="F475" s="32" t="str">
        <f>Riferimenti!J469</f>
        <v/>
      </c>
      <c r="G475" s="33" t="e">
        <f ca="1">VLOOKUP(Riferimenti!K469,Riferimenti!$A$20:$B$23,2,0)</f>
        <v>#N/A</v>
      </c>
      <c r="H475" s="37" t="str">
        <f>Riferimenti!L469</f>
        <v/>
      </c>
      <c r="I475" s="37" t="str">
        <f>Riferimenti!M469</f>
        <v/>
      </c>
      <c r="J475" s="37" t="str">
        <f>Riferimenti!N469</f>
        <v/>
      </c>
      <c r="K475" s="37" t="str">
        <f>Riferimenti!O469</f>
        <v/>
      </c>
      <c r="L475" s="37" t="str">
        <f>Riferimenti!P469</f>
        <v/>
      </c>
      <c r="M475" s="37" t="str">
        <f>Riferimenti!Q469</f>
        <v/>
      </c>
      <c r="N475" s="37" t="str">
        <f>Riferimenti!R469</f>
        <v/>
      </c>
      <c r="O475" s="37" t="str">
        <f>Riferimenti!S469</f>
        <v/>
      </c>
      <c r="P475" s="37" t="str">
        <f>Riferimenti!T469</f>
        <v/>
      </c>
      <c r="Q475" s="37" t="str">
        <f>Riferimenti!U469</f>
        <v/>
      </c>
      <c r="U475" s="2" t="b">
        <f t="shared" si="7"/>
        <v>1</v>
      </c>
    </row>
    <row r="476" spans="2:21" ht="37.5" hidden="1" customHeight="1" x14ac:dyDescent="0.2">
      <c r="B476" s="31" t="s">
        <v>1070</v>
      </c>
      <c r="C476" s="32" t="str">
        <f ca="1">Riferimenti!G470</f>
        <v/>
      </c>
      <c r="D476" s="32" t="str">
        <f>Riferimenti!H470</f>
        <v/>
      </c>
      <c r="E476" s="33" t="e">
        <f>VLOOKUP(Riferimenti!I470,Riferimenti!$A$2:$B$6,2,0)</f>
        <v>#N/A</v>
      </c>
      <c r="F476" s="32" t="str">
        <f>Riferimenti!J470</f>
        <v/>
      </c>
      <c r="G476" s="33" t="e">
        <f ca="1">VLOOKUP(Riferimenti!K470,Riferimenti!$A$20:$B$23,2,0)</f>
        <v>#N/A</v>
      </c>
      <c r="H476" s="37" t="str">
        <f>Riferimenti!L470</f>
        <v/>
      </c>
      <c r="I476" s="37" t="str">
        <f>Riferimenti!M470</f>
        <v/>
      </c>
      <c r="J476" s="37" t="str">
        <f>Riferimenti!N470</f>
        <v/>
      </c>
      <c r="K476" s="37" t="str">
        <f>Riferimenti!O470</f>
        <v/>
      </c>
      <c r="L476" s="37" t="str">
        <f>Riferimenti!P470</f>
        <v/>
      </c>
      <c r="M476" s="37" t="str">
        <f>Riferimenti!Q470</f>
        <v/>
      </c>
      <c r="N476" s="37" t="str">
        <f>Riferimenti!R470</f>
        <v/>
      </c>
      <c r="O476" s="37" t="str">
        <f>Riferimenti!S470</f>
        <v/>
      </c>
      <c r="P476" s="37" t="str">
        <f>Riferimenti!T470</f>
        <v/>
      </c>
      <c r="Q476" s="37" t="str">
        <f>Riferimenti!U470</f>
        <v/>
      </c>
      <c r="U476" s="2" t="b">
        <f t="shared" si="7"/>
        <v>1</v>
      </c>
    </row>
    <row r="477" spans="2:21" ht="37.5" hidden="1" customHeight="1" x14ac:dyDescent="0.2">
      <c r="B477" s="31" t="s">
        <v>1071</v>
      </c>
      <c r="C477" s="32" t="str">
        <f ca="1">Riferimenti!G471</f>
        <v/>
      </c>
      <c r="D477" s="32" t="str">
        <f>Riferimenti!H471</f>
        <v/>
      </c>
      <c r="E477" s="33" t="e">
        <f>VLOOKUP(Riferimenti!I471,Riferimenti!$A$2:$B$6,2,0)</f>
        <v>#N/A</v>
      </c>
      <c r="F477" s="32" t="str">
        <f>Riferimenti!J471</f>
        <v/>
      </c>
      <c r="G477" s="33" t="e">
        <f ca="1">VLOOKUP(Riferimenti!K471,Riferimenti!$A$20:$B$23,2,0)</f>
        <v>#N/A</v>
      </c>
      <c r="H477" s="37" t="str">
        <f>Riferimenti!L471</f>
        <v/>
      </c>
      <c r="I477" s="37" t="str">
        <f>Riferimenti!M471</f>
        <v/>
      </c>
      <c r="J477" s="37" t="str">
        <f>Riferimenti!N471</f>
        <v/>
      </c>
      <c r="K477" s="37" t="str">
        <f>Riferimenti!O471</f>
        <v/>
      </c>
      <c r="L477" s="37" t="str">
        <f>Riferimenti!P471</f>
        <v/>
      </c>
      <c r="M477" s="37" t="str">
        <f>Riferimenti!Q471</f>
        <v/>
      </c>
      <c r="N477" s="37" t="str">
        <f>Riferimenti!R471</f>
        <v/>
      </c>
      <c r="O477" s="37" t="str">
        <f>Riferimenti!S471</f>
        <v/>
      </c>
      <c r="P477" s="37" t="str">
        <f>Riferimenti!T471</f>
        <v/>
      </c>
      <c r="Q477" s="37" t="str">
        <f>Riferimenti!U471</f>
        <v/>
      </c>
      <c r="U477" s="2" t="b">
        <f t="shared" si="7"/>
        <v>1</v>
      </c>
    </row>
    <row r="478" spans="2:21" ht="37.5" hidden="1" customHeight="1" x14ac:dyDescent="0.2">
      <c r="B478" s="31" t="s">
        <v>1072</v>
      </c>
      <c r="C478" s="32" t="str">
        <f ca="1">Riferimenti!G472</f>
        <v/>
      </c>
      <c r="D478" s="32" t="str">
        <f>Riferimenti!H472</f>
        <v/>
      </c>
      <c r="E478" s="33" t="e">
        <f>VLOOKUP(Riferimenti!I472,Riferimenti!$A$2:$B$6,2,0)</f>
        <v>#N/A</v>
      </c>
      <c r="F478" s="32" t="str">
        <f>Riferimenti!J472</f>
        <v/>
      </c>
      <c r="G478" s="33" t="e">
        <f ca="1">VLOOKUP(Riferimenti!K472,Riferimenti!$A$20:$B$23,2,0)</f>
        <v>#N/A</v>
      </c>
      <c r="H478" s="37" t="str">
        <f>Riferimenti!L472</f>
        <v/>
      </c>
      <c r="I478" s="37" t="str">
        <f>Riferimenti!M472</f>
        <v/>
      </c>
      <c r="J478" s="37" t="str">
        <f>Riferimenti!N472</f>
        <v/>
      </c>
      <c r="K478" s="37" t="str">
        <f>Riferimenti!O472</f>
        <v/>
      </c>
      <c r="L478" s="37" t="str">
        <f>Riferimenti!P472</f>
        <v/>
      </c>
      <c r="M478" s="37" t="str">
        <f>Riferimenti!Q472</f>
        <v/>
      </c>
      <c r="N478" s="37" t="str">
        <f>Riferimenti!R472</f>
        <v/>
      </c>
      <c r="O478" s="37" t="str">
        <f>Riferimenti!S472</f>
        <v/>
      </c>
      <c r="P478" s="37" t="str">
        <f>Riferimenti!T472</f>
        <v/>
      </c>
      <c r="Q478" s="37" t="str">
        <f>Riferimenti!U472</f>
        <v/>
      </c>
      <c r="U478" s="2" t="b">
        <f t="shared" si="7"/>
        <v>1</v>
      </c>
    </row>
    <row r="479" spans="2:21" ht="37.5" hidden="1" customHeight="1" x14ac:dyDescent="0.2">
      <c r="B479" s="31" t="s">
        <v>1073</v>
      </c>
      <c r="C479" s="32" t="str">
        <f ca="1">Riferimenti!G473</f>
        <v/>
      </c>
      <c r="D479" s="32" t="str">
        <f>Riferimenti!H473</f>
        <v/>
      </c>
      <c r="E479" s="33" t="e">
        <f>VLOOKUP(Riferimenti!I473,Riferimenti!$A$2:$B$6,2,0)</f>
        <v>#N/A</v>
      </c>
      <c r="F479" s="32" t="str">
        <f>Riferimenti!J473</f>
        <v/>
      </c>
      <c r="G479" s="33" t="e">
        <f ca="1">VLOOKUP(Riferimenti!K473,Riferimenti!$A$20:$B$23,2,0)</f>
        <v>#N/A</v>
      </c>
      <c r="H479" s="37" t="str">
        <f>Riferimenti!L473</f>
        <v/>
      </c>
      <c r="I479" s="37" t="str">
        <f>Riferimenti!M473</f>
        <v/>
      </c>
      <c r="J479" s="37" t="str">
        <f>Riferimenti!N473</f>
        <v/>
      </c>
      <c r="K479" s="37" t="str">
        <f>Riferimenti!O473</f>
        <v/>
      </c>
      <c r="L479" s="37" t="str">
        <f>Riferimenti!P473</f>
        <v/>
      </c>
      <c r="M479" s="37" t="str">
        <f>Riferimenti!Q473</f>
        <v/>
      </c>
      <c r="N479" s="37" t="str">
        <f>Riferimenti!R473</f>
        <v/>
      </c>
      <c r="O479" s="37" t="str">
        <f>Riferimenti!S473</f>
        <v/>
      </c>
      <c r="P479" s="37" t="str">
        <f>Riferimenti!T473</f>
        <v/>
      </c>
      <c r="Q479" s="37" t="str">
        <f>Riferimenti!U473</f>
        <v/>
      </c>
      <c r="U479" s="2" t="b">
        <f t="shared" si="7"/>
        <v>1</v>
      </c>
    </row>
    <row r="480" spans="2:21" ht="37.5" hidden="1" customHeight="1" x14ac:dyDescent="0.2">
      <c r="B480" s="31" t="s">
        <v>1074</v>
      </c>
      <c r="C480" s="32" t="str">
        <f ca="1">Riferimenti!G474</f>
        <v/>
      </c>
      <c r="D480" s="32" t="str">
        <f>Riferimenti!H474</f>
        <v/>
      </c>
      <c r="E480" s="33" t="e">
        <f>VLOOKUP(Riferimenti!I474,Riferimenti!$A$2:$B$6,2,0)</f>
        <v>#N/A</v>
      </c>
      <c r="F480" s="32" t="str">
        <f>Riferimenti!J474</f>
        <v/>
      </c>
      <c r="G480" s="33" t="e">
        <f ca="1">VLOOKUP(Riferimenti!K474,Riferimenti!$A$20:$B$23,2,0)</f>
        <v>#N/A</v>
      </c>
      <c r="H480" s="37" t="str">
        <f>Riferimenti!L474</f>
        <v/>
      </c>
      <c r="I480" s="37" t="str">
        <f>Riferimenti!M474</f>
        <v/>
      </c>
      <c r="J480" s="37" t="str">
        <f>Riferimenti!N474</f>
        <v/>
      </c>
      <c r="K480" s="37" t="str">
        <f>Riferimenti!O474</f>
        <v/>
      </c>
      <c r="L480" s="37" t="str">
        <f>Riferimenti!P474</f>
        <v/>
      </c>
      <c r="M480" s="37" t="str">
        <f>Riferimenti!Q474</f>
        <v/>
      </c>
      <c r="N480" s="37" t="str">
        <f>Riferimenti!R474</f>
        <v/>
      </c>
      <c r="O480" s="37" t="str">
        <f>Riferimenti!S474</f>
        <v/>
      </c>
      <c r="P480" s="37" t="str">
        <f>Riferimenti!T474</f>
        <v/>
      </c>
      <c r="Q480" s="37" t="str">
        <f>Riferimenti!U474</f>
        <v/>
      </c>
      <c r="U480" s="2" t="b">
        <f t="shared" si="7"/>
        <v>1</v>
      </c>
    </row>
    <row r="481" spans="2:21" ht="37.5" hidden="1" customHeight="1" x14ac:dyDescent="0.2">
      <c r="B481" s="31" t="s">
        <v>1075</v>
      </c>
      <c r="C481" s="32" t="str">
        <f ca="1">Riferimenti!G475</f>
        <v/>
      </c>
      <c r="D481" s="32" t="str">
        <f>Riferimenti!H475</f>
        <v/>
      </c>
      <c r="E481" s="33" t="e">
        <f>VLOOKUP(Riferimenti!I475,Riferimenti!$A$2:$B$6,2,0)</f>
        <v>#N/A</v>
      </c>
      <c r="F481" s="32" t="str">
        <f>Riferimenti!J475</f>
        <v/>
      </c>
      <c r="G481" s="33" t="e">
        <f ca="1">VLOOKUP(Riferimenti!K475,Riferimenti!$A$20:$B$23,2,0)</f>
        <v>#N/A</v>
      </c>
      <c r="H481" s="37" t="str">
        <f>Riferimenti!L475</f>
        <v/>
      </c>
      <c r="I481" s="37" t="str">
        <f>Riferimenti!M475</f>
        <v/>
      </c>
      <c r="J481" s="37" t="str">
        <f>Riferimenti!N475</f>
        <v/>
      </c>
      <c r="K481" s="37" t="str">
        <f>Riferimenti!O475</f>
        <v/>
      </c>
      <c r="L481" s="37" t="str">
        <f>Riferimenti!P475</f>
        <v/>
      </c>
      <c r="M481" s="37" t="str">
        <f>Riferimenti!Q475</f>
        <v/>
      </c>
      <c r="N481" s="37" t="str">
        <f>Riferimenti!R475</f>
        <v/>
      </c>
      <c r="O481" s="37" t="str">
        <f>Riferimenti!S475</f>
        <v/>
      </c>
      <c r="P481" s="37" t="str">
        <f>Riferimenti!T475</f>
        <v/>
      </c>
      <c r="Q481" s="37" t="str">
        <f>Riferimenti!U475</f>
        <v/>
      </c>
      <c r="U481" s="2" t="b">
        <f t="shared" si="7"/>
        <v>1</v>
      </c>
    </row>
    <row r="482" spans="2:21" ht="37.5" hidden="1" customHeight="1" x14ac:dyDescent="0.2">
      <c r="B482" s="31" t="s">
        <v>1076</v>
      </c>
      <c r="C482" s="32" t="str">
        <f ca="1">Riferimenti!G476</f>
        <v/>
      </c>
      <c r="D482" s="32" t="str">
        <f>Riferimenti!H476</f>
        <v/>
      </c>
      <c r="E482" s="33" t="e">
        <f>VLOOKUP(Riferimenti!I476,Riferimenti!$A$2:$B$6,2,0)</f>
        <v>#N/A</v>
      </c>
      <c r="F482" s="32" t="str">
        <f>Riferimenti!J476</f>
        <v/>
      </c>
      <c r="G482" s="33" t="e">
        <f ca="1">VLOOKUP(Riferimenti!K476,Riferimenti!$A$20:$B$23,2,0)</f>
        <v>#N/A</v>
      </c>
      <c r="H482" s="37" t="str">
        <f>Riferimenti!L476</f>
        <v/>
      </c>
      <c r="I482" s="37" t="str">
        <f>Riferimenti!M476</f>
        <v/>
      </c>
      <c r="J482" s="37" t="str">
        <f>Riferimenti!N476</f>
        <v/>
      </c>
      <c r="K482" s="37" t="str">
        <f>Riferimenti!O476</f>
        <v/>
      </c>
      <c r="L482" s="37" t="str">
        <f>Riferimenti!P476</f>
        <v/>
      </c>
      <c r="M482" s="37" t="str">
        <f>Riferimenti!Q476</f>
        <v/>
      </c>
      <c r="N482" s="37" t="str">
        <f>Riferimenti!R476</f>
        <v/>
      </c>
      <c r="O482" s="37" t="str">
        <f>Riferimenti!S476</f>
        <v/>
      </c>
      <c r="P482" s="37" t="str">
        <f>Riferimenti!T476</f>
        <v/>
      </c>
      <c r="Q482" s="37" t="str">
        <f>Riferimenti!U476</f>
        <v/>
      </c>
      <c r="U482" s="2" t="b">
        <f t="shared" si="7"/>
        <v>1</v>
      </c>
    </row>
    <row r="483" spans="2:21" ht="37.5" hidden="1" customHeight="1" x14ac:dyDescent="0.2">
      <c r="B483" s="31" t="s">
        <v>1077</v>
      </c>
      <c r="C483" s="32" t="str">
        <f ca="1">Riferimenti!G477</f>
        <v/>
      </c>
      <c r="D483" s="32" t="str">
        <f>Riferimenti!H477</f>
        <v/>
      </c>
      <c r="E483" s="33" t="e">
        <f>VLOOKUP(Riferimenti!I477,Riferimenti!$A$2:$B$6,2,0)</f>
        <v>#N/A</v>
      </c>
      <c r="F483" s="32" t="str">
        <f>Riferimenti!J477</f>
        <v/>
      </c>
      <c r="G483" s="33" t="e">
        <f ca="1">VLOOKUP(Riferimenti!K477,Riferimenti!$A$20:$B$23,2,0)</f>
        <v>#N/A</v>
      </c>
      <c r="H483" s="37" t="str">
        <f>Riferimenti!L477</f>
        <v/>
      </c>
      <c r="I483" s="37" t="str">
        <f>Riferimenti!M477</f>
        <v/>
      </c>
      <c r="J483" s="37" t="str">
        <f>Riferimenti!N477</f>
        <v/>
      </c>
      <c r="K483" s="37" t="str">
        <f>Riferimenti!O477</f>
        <v/>
      </c>
      <c r="L483" s="37" t="str">
        <f>Riferimenti!P477</f>
        <v/>
      </c>
      <c r="M483" s="37" t="str">
        <f>Riferimenti!Q477</f>
        <v/>
      </c>
      <c r="N483" s="37" t="str">
        <f>Riferimenti!R477</f>
        <v/>
      </c>
      <c r="O483" s="37" t="str">
        <f>Riferimenti!S477</f>
        <v/>
      </c>
      <c r="P483" s="37" t="str">
        <f>Riferimenti!T477</f>
        <v/>
      </c>
      <c r="Q483" s="37" t="str">
        <f>Riferimenti!U477</f>
        <v/>
      </c>
      <c r="U483" s="2" t="b">
        <f t="shared" si="7"/>
        <v>1</v>
      </c>
    </row>
    <row r="484" spans="2:21" ht="37.5" hidden="1" customHeight="1" x14ac:dyDescent="0.2">
      <c r="B484" s="31" t="s">
        <v>1078</v>
      </c>
      <c r="C484" s="32" t="str">
        <f ca="1">Riferimenti!G478</f>
        <v/>
      </c>
      <c r="D484" s="32" t="str">
        <f>Riferimenti!H478</f>
        <v/>
      </c>
      <c r="E484" s="33" t="e">
        <f>VLOOKUP(Riferimenti!I478,Riferimenti!$A$2:$B$6,2,0)</f>
        <v>#N/A</v>
      </c>
      <c r="F484" s="32" t="str">
        <f>Riferimenti!J478</f>
        <v/>
      </c>
      <c r="G484" s="33" t="e">
        <f ca="1">VLOOKUP(Riferimenti!K478,Riferimenti!$A$20:$B$23,2,0)</f>
        <v>#N/A</v>
      </c>
      <c r="H484" s="37" t="str">
        <f>Riferimenti!L478</f>
        <v/>
      </c>
      <c r="I484" s="37" t="str">
        <f>Riferimenti!M478</f>
        <v/>
      </c>
      <c r="J484" s="37" t="str">
        <f>Riferimenti!N478</f>
        <v/>
      </c>
      <c r="K484" s="37" t="str">
        <f>Riferimenti!O478</f>
        <v/>
      </c>
      <c r="L484" s="37" t="str">
        <f>Riferimenti!P478</f>
        <v/>
      </c>
      <c r="M484" s="37" t="str">
        <f>Riferimenti!Q478</f>
        <v/>
      </c>
      <c r="N484" s="37" t="str">
        <f>Riferimenti!R478</f>
        <v/>
      </c>
      <c r="O484" s="37" t="str">
        <f>Riferimenti!S478</f>
        <v/>
      </c>
      <c r="P484" s="37" t="str">
        <f>Riferimenti!T478</f>
        <v/>
      </c>
      <c r="Q484" s="37" t="str">
        <f>Riferimenti!U478</f>
        <v/>
      </c>
      <c r="U484" s="2" t="b">
        <f t="shared" si="7"/>
        <v>1</v>
      </c>
    </row>
    <row r="485" spans="2:21" ht="37.5" hidden="1" customHeight="1" x14ac:dyDescent="0.2">
      <c r="B485" s="31" t="s">
        <v>1079</v>
      </c>
      <c r="C485" s="32" t="str">
        <f ca="1">Riferimenti!G479</f>
        <v/>
      </c>
      <c r="D485" s="32" t="str">
        <f>Riferimenti!H479</f>
        <v/>
      </c>
      <c r="E485" s="33" t="e">
        <f>VLOOKUP(Riferimenti!I479,Riferimenti!$A$2:$B$6,2,0)</f>
        <v>#N/A</v>
      </c>
      <c r="F485" s="32" t="str">
        <f>Riferimenti!J479</f>
        <v/>
      </c>
      <c r="G485" s="33" t="e">
        <f ca="1">VLOOKUP(Riferimenti!K479,Riferimenti!$A$20:$B$23,2,0)</f>
        <v>#N/A</v>
      </c>
      <c r="H485" s="37" t="str">
        <f>Riferimenti!L479</f>
        <v/>
      </c>
      <c r="I485" s="37" t="str">
        <f>Riferimenti!M479</f>
        <v/>
      </c>
      <c r="J485" s="37" t="str">
        <f>Riferimenti!N479</f>
        <v/>
      </c>
      <c r="K485" s="37" t="str">
        <f>Riferimenti!O479</f>
        <v/>
      </c>
      <c r="L485" s="37" t="str">
        <f>Riferimenti!P479</f>
        <v/>
      </c>
      <c r="M485" s="37" t="str">
        <f>Riferimenti!Q479</f>
        <v/>
      </c>
      <c r="N485" s="37" t="str">
        <f>Riferimenti!R479</f>
        <v/>
      </c>
      <c r="O485" s="37" t="str">
        <f>Riferimenti!S479</f>
        <v/>
      </c>
      <c r="P485" s="37" t="str">
        <f>Riferimenti!T479</f>
        <v/>
      </c>
      <c r="Q485" s="37" t="str">
        <f>Riferimenti!U479</f>
        <v/>
      </c>
      <c r="U485" s="2" t="b">
        <f t="shared" si="7"/>
        <v>1</v>
      </c>
    </row>
    <row r="486" spans="2:21" ht="37.5" hidden="1" customHeight="1" x14ac:dyDescent="0.2">
      <c r="B486" s="31" t="s">
        <v>1080</v>
      </c>
      <c r="C486" s="32" t="str">
        <f ca="1">Riferimenti!G480</f>
        <v/>
      </c>
      <c r="D486" s="32" t="str">
        <f>Riferimenti!H480</f>
        <v/>
      </c>
      <c r="E486" s="33" t="e">
        <f>VLOOKUP(Riferimenti!I480,Riferimenti!$A$2:$B$6,2,0)</f>
        <v>#N/A</v>
      </c>
      <c r="F486" s="32" t="str">
        <f>Riferimenti!J480</f>
        <v/>
      </c>
      <c r="G486" s="33" t="e">
        <f ca="1">VLOOKUP(Riferimenti!K480,Riferimenti!$A$20:$B$23,2,0)</f>
        <v>#N/A</v>
      </c>
      <c r="H486" s="37" t="str">
        <f>Riferimenti!L480</f>
        <v/>
      </c>
      <c r="I486" s="37" t="str">
        <f>Riferimenti!M480</f>
        <v/>
      </c>
      <c r="J486" s="37" t="str">
        <f>Riferimenti!N480</f>
        <v/>
      </c>
      <c r="K486" s="37" t="str">
        <f>Riferimenti!O480</f>
        <v/>
      </c>
      <c r="L486" s="37" t="str">
        <f>Riferimenti!P480</f>
        <v/>
      </c>
      <c r="M486" s="37" t="str">
        <f>Riferimenti!Q480</f>
        <v/>
      </c>
      <c r="N486" s="37" t="str">
        <f>Riferimenti!R480</f>
        <v/>
      </c>
      <c r="O486" s="37" t="str">
        <f>Riferimenti!S480</f>
        <v/>
      </c>
      <c r="P486" s="37" t="str">
        <f>Riferimenti!T480</f>
        <v/>
      </c>
      <c r="Q486" s="37" t="str">
        <f>Riferimenti!U480</f>
        <v/>
      </c>
      <c r="U486" s="2" t="b">
        <f t="shared" si="7"/>
        <v>1</v>
      </c>
    </row>
    <row r="487" spans="2:21" ht="37.5" hidden="1" customHeight="1" x14ac:dyDescent="0.2">
      <c r="B487" s="31" t="s">
        <v>1081</v>
      </c>
      <c r="C487" s="32" t="str">
        <f ca="1">Riferimenti!G481</f>
        <v/>
      </c>
      <c r="D487" s="32" t="str">
        <f>Riferimenti!H481</f>
        <v/>
      </c>
      <c r="E487" s="33" t="e">
        <f>VLOOKUP(Riferimenti!I481,Riferimenti!$A$2:$B$6,2,0)</f>
        <v>#N/A</v>
      </c>
      <c r="F487" s="32" t="str">
        <f>Riferimenti!J481</f>
        <v/>
      </c>
      <c r="G487" s="33" t="e">
        <f ca="1">VLOOKUP(Riferimenti!K481,Riferimenti!$A$20:$B$23,2,0)</f>
        <v>#N/A</v>
      </c>
      <c r="H487" s="37" t="str">
        <f>Riferimenti!L481</f>
        <v/>
      </c>
      <c r="I487" s="37" t="str">
        <f>Riferimenti!M481</f>
        <v/>
      </c>
      <c r="J487" s="37" t="str">
        <f>Riferimenti!N481</f>
        <v/>
      </c>
      <c r="K487" s="37" t="str">
        <f>Riferimenti!O481</f>
        <v/>
      </c>
      <c r="L487" s="37" t="str">
        <f>Riferimenti!P481</f>
        <v/>
      </c>
      <c r="M487" s="37" t="str">
        <f>Riferimenti!Q481</f>
        <v/>
      </c>
      <c r="N487" s="37" t="str">
        <f>Riferimenti!R481</f>
        <v/>
      </c>
      <c r="O487" s="37" t="str">
        <f>Riferimenti!S481</f>
        <v/>
      </c>
      <c r="P487" s="37" t="str">
        <f>Riferimenti!T481</f>
        <v/>
      </c>
      <c r="Q487" s="37" t="str">
        <f>Riferimenti!U481</f>
        <v/>
      </c>
      <c r="U487" s="2" t="b">
        <f t="shared" si="7"/>
        <v>1</v>
      </c>
    </row>
    <row r="488" spans="2:21" ht="15" hidden="1" customHeight="1" x14ac:dyDescent="0.2"/>
    <row r="489" spans="2:21" ht="15" hidden="1" customHeight="1" x14ac:dyDescent="0.2"/>
    <row r="490" spans="2:21" ht="15" hidden="1" customHeight="1" x14ac:dyDescent="0.2"/>
    <row r="491" spans="2:21" ht="15" hidden="1" customHeight="1" x14ac:dyDescent="0.2"/>
    <row r="492" spans="2:21" ht="15" hidden="1" customHeight="1" x14ac:dyDescent="0.2"/>
    <row r="493" spans="2:21" ht="15" hidden="1" customHeight="1" x14ac:dyDescent="0.2"/>
    <row r="494" spans="2:21" ht="15" hidden="1" customHeight="1" x14ac:dyDescent="0.2"/>
    <row r="495" spans="2:21" ht="15" hidden="1" customHeight="1" x14ac:dyDescent="0.2"/>
    <row r="496" spans="2:21" ht="15" hidden="1" customHeight="1" x14ac:dyDescent="0.2"/>
    <row r="497" ht="15" hidden="1" customHeight="1" x14ac:dyDescent="0.2"/>
    <row r="498" ht="15" hidden="1" customHeight="1" x14ac:dyDescent="0.2"/>
  </sheetData>
  <sheetProtection algorithmName="SHA-1" hashValue="KJoofluWKM2mxQ8eoBEF5bdizE8=" saltValue="erkJHDoh0FwATaoOrxlCdQ==" spinCount="100000" sheet="1" objects="1" scenarios="1"/>
  <autoFilter ref="U1:U487">
    <filterColumn colId="0">
      <filters>
        <filter val="FALSE"/>
      </filters>
    </filterColumn>
  </autoFilter>
  <mergeCells count="2">
    <mergeCell ref="B4:Q4"/>
    <mergeCell ref="B5:Q5"/>
  </mergeCells>
  <hyperlinks>
    <hyperlink ref="G2" location="'Indice sezioni'!A1" display="Torna all'indice"/>
  </hyperlinks>
  <pageMargins left="0.25" right="0.25" top="0.75" bottom="0.75" header="0.3" footer="0.3"/>
  <pageSetup paperSize="9" orientation="landscape"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6" id="{CE893676-313F-41CA-B9EC-63EBF0064042}">
            <xm:f>OR(I$7&lt;YEAR('Anagrafica Progetto'!$H$77),I$7+1&gt;YEAR('Anagrafica Progetto'!$H$80))</xm:f>
            <x14:dxf>
              <fill>
                <patternFill patternType="mediumGray"/>
              </fill>
            </x14:dxf>
          </x14:cfRule>
          <xm:sqref>I8:P139 I177:P187 I176:M176 I189:P487 I188:L188 N200:Q200 N212:Q212 I141:P175 I140:O140 O128:Q128</xm:sqref>
        </x14:conditionalFormatting>
        <x14:conditionalFormatting xmlns:xm="http://schemas.microsoft.com/office/excel/2006/main">
          <x14:cfRule type="expression" priority="4" id="{3A82B23E-12FB-443D-9DE5-D81F52B233C4}">
            <xm:f>OR(M$7&lt;YEAR('Anagrafica Progetto'!$H$77),M$7+1&gt;YEAR('Anagrafica Progetto'!$H$80))</xm:f>
            <x14:dxf>
              <fill>
                <patternFill patternType="mediumGray"/>
              </fill>
            </x14:dxf>
          </x14:cfRule>
          <xm:sqref>M188</xm:sqref>
        </x14:conditionalFormatting>
        <x14:conditionalFormatting xmlns:xm="http://schemas.microsoft.com/office/excel/2006/main">
          <x14:cfRule type="expression" priority="3" id="{FFE8A889-F7E4-46CB-876B-3F68B732DD74}">
            <xm:f>OR(P$7&lt;YEAR('Anagrafica Progetto'!$H$77),P$7+1&gt;YEAR('Anagrafica Progetto'!$H$80))</xm:f>
            <x14:dxf>
              <fill>
                <patternFill patternType="mediumGray"/>
              </fill>
            </x14:dxf>
          </x14:cfRule>
          <xm:sqref>P140:Q140</xm:sqref>
        </x14:conditionalFormatting>
        <x14:conditionalFormatting xmlns:xm="http://schemas.microsoft.com/office/excel/2006/main">
          <x14:cfRule type="expression" priority="2" id="{EE0D0CD0-2FE4-47F7-83EF-A0E5CA34129B}">
            <xm:f>OR(N$7&lt;YEAR('Anagrafica Progetto'!$H$77),N$7+1&gt;YEAR('Anagrafica Progetto'!$H$80))</xm:f>
            <x14:dxf>
              <fill>
                <patternFill patternType="mediumGray"/>
              </fill>
            </x14:dxf>
          </x14:cfRule>
          <xm:sqref>N176:P176</xm:sqref>
        </x14:conditionalFormatting>
        <x14:conditionalFormatting xmlns:xm="http://schemas.microsoft.com/office/excel/2006/main">
          <x14:cfRule type="expression" priority="1" id="{BE7093F9-CD0B-4D4D-9535-C6F361209D89}">
            <xm:f>OR(N$7&lt;YEAR('Anagrafica Progetto'!$H$77),N$7+1&gt;YEAR('Anagrafica Progetto'!$H$80))</xm:f>
            <x14:dxf>
              <fill>
                <patternFill patternType="mediumGray"/>
              </fill>
            </x14:dxf>
          </x14:cfRule>
          <xm:sqref>N188:Q188</xm:sqref>
        </x14:conditionalFormatting>
      </x14:conditionalFormatting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1"/>
  <dimension ref="B1:S629"/>
  <sheetViews>
    <sheetView showGridLines="0" topLeftCell="A7" zoomScale="85" zoomScaleNormal="85" workbookViewId="0">
      <selection activeCell="H16" sqref="H16:J16"/>
    </sheetView>
  </sheetViews>
  <sheetFormatPr defaultColWidth="9.140625" defaultRowHeight="15" customHeight="1" x14ac:dyDescent="0.2"/>
  <cols>
    <col min="1" max="1" width="1.42578125" style="2" customWidth="1"/>
    <col min="2" max="9" width="8.140625" style="2" customWidth="1"/>
    <col min="10" max="10" width="10.85546875" style="2" customWidth="1"/>
    <col min="11" max="13" width="8.140625" style="2" customWidth="1"/>
    <col min="14" max="14" width="9.140625" style="2"/>
    <col min="15" max="15" width="0" style="2" hidden="1" customWidth="1"/>
    <col min="16" max="19" width="9.140625" style="2" hidden="1" customWidth="1"/>
    <col min="20" max="20" width="0" style="2" hidden="1" customWidth="1"/>
    <col min="21" max="16384" width="9.140625" style="2"/>
  </cols>
  <sheetData>
    <row r="1" spans="2:17" ht="7.5" customHeight="1" x14ac:dyDescent="0.2"/>
    <row r="2" spans="2:17" ht="15" customHeight="1" x14ac:dyDescent="0.2">
      <c r="G2" s="3" t="s">
        <v>13</v>
      </c>
      <c r="I2" s="14"/>
      <c r="M2" s="15"/>
    </row>
    <row r="4" spans="2:17" ht="15" customHeight="1" x14ac:dyDescent="0.2">
      <c r="B4" s="110" t="s">
        <v>579</v>
      </c>
      <c r="C4" s="111"/>
      <c r="D4" s="111"/>
      <c r="E4" s="111"/>
      <c r="F4" s="111"/>
      <c r="G4" s="111"/>
      <c r="H4" s="111"/>
      <c r="I4" s="111"/>
      <c r="J4" s="111"/>
      <c r="K4" s="111"/>
      <c r="L4" s="111"/>
      <c r="M4" s="112"/>
    </row>
    <row r="7" spans="2:17" ht="15" customHeight="1" x14ac:dyDescent="0.2">
      <c r="B7" s="188" t="s">
        <v>522</v>
      </c>
      <c r="C7" s="188"/>
      <c r="D7" s="188"/>
      <c r="E7" s="188"/>
      <c r="F7" s="188"/>
      <c r="G7" s="188"/>
      <c r="H7" s="188"/>
      <c r="I7" s="188"/>
      <c r="J7" s="188"/>
      <c r="K7" s="188"/>
      <c r="L7" s="188"/>
      <c r="M7" s="188"/>
      <c r="Q7" s="2" t="b">
        <f>IF(AND(ISBLANK(Obiettivi!$E$48)),FALSE,TRUE)</f>
        <v>0</v>
      </c>
    </row>
    <row r="8" spans="2:17" ht="15" customHeight="1" x14ac:dyDescent="0.2">
      <c r="Q8" s="2" t="b">
        <f>IF(AND(ISBLANK(Obiettivi!$E$48)),FALSE,TRUE)</f>
        <v>0</v>
      </c>
    </row>
    <row r="9" spans="2:17" ht="15" customHeight="1" x14ac:dyDescent="0.2">
      <c r="B9" s="188" t="s">
        <v>520</v>
      </c>
      <c r="C9" s="188"/>
      <c r="D9" s="188"/>
      <c r="E9" s="188"/>
      <c r="F9" s="188"/>
      <c r="G9" s="188"/>
      <c r="H9" s="188"/>
      <c r="I9" s="188"/>
      <c r="J9" s="188"/>
      <c r="K9" s="188"/>
      <c r="L9" s="188"/>
      <c r="M9" s="188"/>
      <c r="Q9" s="2" t="b">
        <f>IF(AND('Anagrafica Progetto'!$Q$84=1,ISBLANK(Obiettivi!$E$50)&lt;&gt;TRUE),FALSE,TRUE)</f>
        <v>0</v>
      </c>
    </row>
    <row r="10" spans="2:17" ht="15" customHeight="1" x14ac:dyDescent="0.2">
      <c r="B10" s="258"/>
      <c r="C10" s="258"/>
      <c r="D10" s="258"/>
      <c r="E10" s="258" t="s">
        <v>129</v>
      </c>
      <c r="F10" s="258"/>
      <c r="G10" s="258"/>
      <c r="H10" s="258" t="s">
        <v>130</v>
      </c>
      <c r="I10" s="258"/>
      <c r="J10" s="258"/>
      <c r="K10" s="258" t="s">
        <v>131</v>
      </c>
      <c r="L10" s="258"/>
      <c r="M10" s="258"/>
      <c r="Q10" s="2" t="b">
        <f>IF(AND('Anagrafica Progetto'!$Q$84=1,ISBLANK(Obiettivi!$E$50)&lt;&gt;TRUE),FALSE,TRUE)</f>
        <v>0</v>
      </c>
    </row>
    <row r="11" spans="2:17" ht="67.5" customHeight="1" x14ac:dyDescent="0.2">
      <c r="B11" s="240" t="s">
        <v>521</v>
      </c>
      <c r="C11" s="241"/>
      <c r="D11" s="256"/>
      <c r="E11" s="281" t="str">
        <f>IF(Obiettivi!$E$49="","",Obiettivi!$E$49)</f>
        <v>Incremento delle Amministrazioni pubbliche servite e abilitate all’utilizzo di strumento evoluti</v>
      </c>
      <c r="F11" s="281"/>
      <c r="G11" s="281"/>
      <c r="H11" s="281" t="str">
        <f>IF(Obiettivi!$E$50="","",Obiettivi!$E$50)</f>
        <v>Modello di servizio condiviso e sottoscritto da un panel di stakeholders</v>
      </c>
      <c r="I11" s="281"/>
      <c r="J11" s="281"/>
      <c r="K11" s="282" t="str">
        <f>IF(Obiettivi!$E$51="","",Obiettivi!$E$51)</f>
        <v>Piena conformità del servizio erogato alle aspettative</v>
      </c>
      <c r="L11" s="283"/>
      <c r="M11" s="284"/>
      <c r="Q11" s="2" t="b">
        <f>IF(AND('Anagrafica Progetto'!$Q$84=1,ISBLANK(Obiettivi!$E$50)&lt;&gt;TRUE),FALSE,TRUE)</f>
        <v>0</v>
      </c>
    </row>
    <row r="12" spans="2:17" ht="108" customHeight="1" x14ac:dyDescent="0.2">
      <c r="B12" s="240" t="s">
        <v>383</v>
      </c>
      <c r="C12" s="241"/>
      <c r="D12" s="256"/>
      <c r="E12" s="285" t="s">
        <v>1580</v>
      </c>
      <c r="F12" s="285"/>
      <c r="G12" s="285"/>
      <c r="H12" s="286" t="s">
        <v>1537</v>
      </c>
      <c r="I12" s="287"/>
      <c r="J12" s="288"/>
      <c r="K12" s="286" t="s">
        <v>1538</v>
      </c>
      <c r="L12" s="287"/>
      <c r="M12" s="288"/>
      <c r="Q12" s="2" t="b">
        <f>IF(AND('Anagrafica Progetto'!$Q$84=1,ISBLANK(Obiettivi!$E$50)&lt;&gt;TRUE),FALSE,TRUE)</f>
        <v>0</v>
      </c>
    </row>
    <row r="13" spans="2:17" ht="15" customHeight="1" x14ac:dyDescent="0.2">
      <c r="B13" s="240" t="s">
        <v>384</v>
      </c>
      <c r="C13" s="241"/>
      <c r="D13" s="256"/>
      <c r="E13" s="286" t="s">
        <v>355</v>
      </c>
      <c r="F13" s="287"/>
      <c r="G13" s="288"/>
      <c r="H13" s="286" t="s">
        <v>391</v>
      </c>
      <c r="I13" s="287"/>
      <c r="J13" s="288"/>
      <c r="K13" s="286" t="s">
        <v>391</v>
      </c>
      <c r="L13" s="287"/>
      <c r="M13" s="288"/>
      <c r="Q13" s="2" t="b">
        <f>IF(AND('Anagrafica Progetto'!$Q$84=1,ISBLANK(Obiettivi!$E$50)&lt;&gt;TRUE),FALSE,TRUE)</f>
        <v>0</v>
      </c>
    </row>
    <row r="14" spans="2:17" ht="30" customHeight="1" x14ac:dyDescent="0.2">
      <c r="B14" s="240" t="s">
        <v>385</v>
      </c>
      <c r="C14" s="241"/>
      <c r="D14" s="256"/>
      <c r="E14" s="285" t="s">
        <v>1532</v>
      </c>
      <c r="F14" s="285"/>
      <c r="G14" s="285"/>
      <c r="H14" s="285" t="s">
        <v>1532</v>
      </c>
      <c r="I14" s="285"/>
      <c r="J14" s="285"/>
      <c r="K14" s="285" t="s">
        <v>1532</v>
      </c>
      <c r="L14" s="285"/>
      <c r="M14" s="285"/>
      <c r="Q14" s="2" t="b">
        <f>IF(AND('Anagrafica Progetto'!$Q$84=1,ISBLANK(Obiettivi!$E$50)&lt;&gt;TRUE),FALSE,TRUE)</f>
        <v>0</v>
      </c>
    </row>
    <row r="15" spans="2:17" ht="15" customHeight="1" x14ac:dyDescent="0.2">
      <c r="B15" s="240" t="s">
        <v>396</v>
      </c>
      <c r="C15" s="241"/>
      <c r="D15" s="256"/>
      <c r="E15" s="281" t="str">
        <f>IF(E11="","","Tutte")</f>
        <v>Tutte</v>
      </c>
      <c r="F15" s="281"/>
      <c r="G15" s="281"/>
      <c r="H15" s="281" t="str">
        <f>IF(H11="","","Tutte")</f>
        <v>Tutte</v>
      </c>
      <c r="I15" s="281"/>
      <c r="J15" s="281"/>
      <c r="K15" s="281" t="str">
        <f>IF(K11="","","Tutte")</f>
        <v>Tutte</v>
      </c>
      <c r="L15" s="281"/>
      <c r="M15" s="281"/>
      <c r="Q15" s="2" t="b">
        <f>IF(AND('Anagrafica Progetto'!$Q$84=1,ISBLANK(Obiettivi!$E$50)&lt;&gt;TRUE),FALSE,TRUE)</f>
        <v>0</v>
      </c>
    </row>
    <row r="16" spans="2:17" ht="15" customHeight="1" x14ac:dyDescent="0.2">
      <c r="B16" s="240" t="s">
        <v>386</v>
      </c>
      <c r="C16" s="241"/>
      <c r="D16" s="256"/>
      <c r="E16" s="280">
        <v>0</v>
      </c>
      <c r="F16" s="280"/>
      <c r="G16" s="280"/>
      <c r="H16" s="280">
        <v>0</v>
      </c>
      <c r="I16" s="280"/>
      <c r="J16" s="280"/>
      <c r="K16" s="280">
        <v>0</v>
      </c>
      <c r="L16" s="280"/>
      <c r="M16" s="280"/>
      <c r="Q16" s="2" t="b">
        <f>IF(AND('Anagrafica Progetto'!$Q$84=1,ISBLANK(Obiettivi!$E$50)&lt;&gt;TRUE),FALSE,TRUE)</f>
        <v>0</v>
      </c>
    </row>
    <row r="17" spans="2:18" ht="15" customHeight="1" x14ac:dyDescent="0.2">
      <c r="B17" s="240">
        <v>2015</v>
      </c>
      <c r="C17" s="241"/>
      <c r="D17" s="256"/>
      <c r="E17" s="280">
        <v>0</v>
      </c>
      <c r="F17" s="280"/>
      <c r="G17" s="280"/>
      <c r="H17" s="280">
        <v>0</v>
      </c>
      <c r="I17" s="280"/>
      <c r="J17" s="280"/>
      <c r="K17" s="280">
        <v>0</v>
      </c>
      <c r="L17" s="280"/>
      <c r="M17" s="280"/>
      <c r="Q17" s="2" t="b">
        <f>IF(AND('Anagrafica Progetto'!$Q$84=1,R17=FALSE,ISBLANK(Obiettivi!$E$50)&lt;&gt;TRUE),FALSE,TRUE)</f>
        <v>1</v>
      </c>
      <c r="R17" s="2" t="b">
        <f>IF(OR('Anagrafica Progetto'!$H$77="",'Anagrafica Progetto'!$H$80=""),TRUE,IF(AND(B17&gt;=YEAR('Anagrafica Progetto'!$H$77),B17&lt;YEAR('Anagrafica Progetto'!$H$80)),FALSE,TRUE))</f>
        <v>1</v>
      </c>
    </row>
    <row r="18" spans="2:18" ht="15" customHeight="1" x14ac:dyDescent="0.2">
      <c r="B18" s="240">
        <v>2016</v>
      </c>
      <c r="C18" s="241"/>
      <c r="D18" s="256"/>
      <c r="E18" s="280">
        <v>0</v>
      </c>
      <c r="F18" s="280"/>
      <c r="G18" s="280"/>
      <c r="H18" s="280">
        <v>0</v>
      </c>
      <c r="I18" s="280"/>
      <c r="J18" s="280"/>
      <c r="K18" s="280">
        <v>0</v>
      </c>
      <c r="L18" s="280"/>
      <c r="M18" s="280"/>
      <c r="Q18" s="2" t="b">
        <f>IF(AND('Anagrafica Progetto'!$Q$84=1,R18=FALSE,ISBLANK(Obiettivi!$E$50)&lt;&gt;TRUE),FALSE,TRUE)</f>
        <v>0</v>
      </c>
      <c r="R18" s="2" t="b">
        <f>IF(OR('Anagrafica Progetto'!$H$77="",'Anagrafica Progetto'!$H$80=""),TRUE,IF(AND(B18&gt;=YEAR('Anagrafica Progetto'!$H$77),B18&lt;YEAR('Anagrafica Progetto'!$H$80)),FALSE,TRUE))</f>
        <v>0</v>
      </c>
    </row>
    <row r="19" spans="2:18" ht="15" customHeight="1" x14ac:dyDescent="0.2">
      <c r="B19" s="240">
        <v>2017</v>
      </c>
      <c r="C19" s="241"/>
      <c r="D19" s="256"/>
      <c r="E19" s="280">
        <v>0</v>
      </c>
      <c r="F19" s="280"/>
      <c r="G19" s="280"/>
      <c r="H19" s="280">
        <v>0</v>
      </c>
      <c r="I19" s="280"/>
      <c r="J19" s="280"/>
      <c r="K19" s="280">
        <v>0</v>
      </c>
      <c r="L19" s="280"/>
      <c r="M19" s="280"/>
      <c r="Q19" s="2" t="b">
        <f>IF(AND('Anagrafica Progetto'!$Q$84=1,R19=FALSE,ISBLANK(Obiettivi!$E$50)&lt;&gt;TRUE),FALSE,TRUE)</f>
        <v>0</v>
      </c>
      <c r="R19" s="2" t="b">
        <f>IF(OR('Anagrafica Progetto'!$H$77="",'Anagrafica Progetto'!$H$80=""),TRUE,IF(AND(B19&gt;=YEAR('Anagrafica Progetto'!$H$77),B19&lt;YEAR('Anagrafica Progetto'!$H$80)),FALSE,TRUE))</f>
        <v>0</v>
      </c>
    </row>
    <row r="20" spans="2:18" ht="15" customHeight="1" x14ac:dyDescent="0.2">
      <c r="B20" s="240">
        <v>2018</v>
      </c>
      <c r="C20" s="241"/>
      <c r="D20" s="256"/>
      <c r="E20" s="280">
        <v>0</v>
      </c>
      <c r="F20" s="280"/>
      <c r="G20" s="280"/>
      <c r="H20" s="280">
        <v>0</v>
      </c>
      <c r="I20" s="280"/>
      <c r="J20" s="280"/>
      <c r="K20" s="280">
        <v>0</v>
      </c>
      <c r="L20" s="280"/>
      <c r="M20" s="280"/>
      <c r="Q20" s="2" t="b">
        <f>IF(AND('Anagrafica Progetto'!$Q$84=1,R20=FALSE,ISBLANK(Obiettivi!$E$50)&lt;&gt;TRUE),FALSE,TRUE)</f>
        <v>0</v>
      </c>
      <c r="R20" s="2" t="b">
        <f>IF(OR('Anagrafica Progetto'!$H$77="",'Anagrafica Progetto'!$H$80=""),TRUE,IF(AND(B20&gt;=YEAR('Anagrafica Progetto'!$H$77),B20&lt;YEAR('Anagrafica Progetto'!$H$80)),FALSE,TRUE))</f>
        <v>0</v>
      </c>
    </row>
    <row r="21" spans="2:18" ht="15" customHeight="1" x14ac:dyDescent="0.2">
      <c r="B21" s="240">
        <v>2019</v>
      </c>
      <c r="C21" s="241"/>
      <c r="D21" s="256"/>
      <c r="E21" s="280">
        <v>0</v>
      </c>
      <c r="F21" s="280"/>
      <c r="G21" s="280"/>
      <c r="H21" s="280">
        <v>0</v>
      </c>
      <c r="I21" s="280"/>
      <c r="J21" s="280"/>
      <c r="K21" s="280">
        <v>0</v>
      </c>
      <c r="L21" s="280"/>
      <c r="M21" s="280"/>
      <c r="Q21" s="2" t="b">
        <f>IF(AND('Anagrafica Progetto'!$Q$84=1,R21=FALSE,ISBLANK(Obiettivi!$E$50)&lt;&gt;TRUE),FALSE,TRUE)</f>
        <v>0</v>
      </c>
      <c r="R21" s="2" t="b">
        <f>IF(OR('Anagrafica Progetto'!$H$77="",'Anagrafica Progetto'!$H$80=""),TRUE,IF(AND(B21&gt;=YEAR('Anagrafica Progetto'!$H$77),B21&lt;YEAR('Anagrafica Progetto'!$H$80)),FALSE,TRUE))</f>
        <v>0</v>
      </c>
    </row>
    <row r="22" spans="2:18" ht="15" customHeight="1" x14ac:dyDescent="0.2">
      <c r="B22" s="240">
        <v>2020</v>
      </c>
      <c r="C22" s="241"/>
      <c r="D22" s="256"/>
      <c r="E22" s="280">
        <v>5</v>
      </c>
      <c r="F22" s="280"/>
      <c r="G22" s="280"/>
      <c r="H22" s="280">
        <v>100</v>
      </c>
      <c r="I22" s="280"/>
      <c r="J22" s="280"/>
      <c r="K22" s="280">
        <v>0</v>
      </c>
      <c r="L22" s="280"/>
      <c r="M22" s="280"/>
      <c r="Q22" s="2" t="b">
        <f>IF(AND('Anagrafica Progetto'!$Q$84=1,R22=FALSE,ISBLANK(Obiettivi!$E$50)&lt;&gt;TRUE),FALSE,TRUE)</f>
        <v>0</v>
      </c>
      <c r="R22" s="2" t="b">
        <f>IF(OR('Anagrafica Progetto'!$H$77="",'Anagrafica Progetto'!$H$80=""),TRUE,IF(AND(B22&gt;=YEAR('Anagrafica Progetto'!$H$77),B22&lt;YEAR('Anagrafica Progetto'!$H$80)),FALSE,TRUE))</f>
        <v>0</v>
      </c>
    </row>
    <row r="23" spans="2:18" ht="15" customHeight="1" x14ac:dyDescent="0.2">
      <c r="B23" s="240">
        <v>2021</v>
      </c>
      <c r="C23" s="241"/>
      <c r="D23" s="256"/>
      <c r="E23" s="280">
        <v>20</v>
      </c>
      <c r="F23" s="280"/>
      <c r="G23" s="280"/>
      <c r="H23" s="280">
        <v>100</v>
      </c>
      <c r="I23" s="280"/>
      <c r="J23" s="280"/>
      <c r="K23" s="280">
        <v>0</v>
      </c>
      <c r="L23" s="280"/>
      <c r="M23" s="280"/>
      <c r="Q23" s="2" t="b">
        <f>IF(AND('Anagrafica Progetto'!$Q$84=1,R23=FALSE,ISBLANK(Obiettivi!$E$50)&lt;&gt;TRUE),FALSE,TRUE)</f>
        <v>0</v>
      </c>
      <c r="R23" s="2" t="b">
        <f>IF(OR('Anagrafica Progetto'!$H$77="",'Anagrafica Progetto'!$H$80=""),TRUE,IF(AND(B23&gt;=YEAR('Anagrafica Progetto'!$H$77),B23&lt;YEAR('Anagrafica Progetto'!$H$80)),FALSE,TRUE))</f>
        <v>0</v>
      </c>
    </row>
    <row r="24" spans="2:18" ht="15" customHeight="1" x14ac:dyDescent="0.2">
      <c r="B24" s="240">
        <v>2022</v>
      </c>
      <c r="C24" s="241"/>
      <c r="D24" s="256"/>
      <c r="E24" s="280">
        <v>100</v>
      </c>
      <c r="F24" s="280"/>
      <c r="G24" s="280"/>
      <c r="H24" s="280">
        <v>100</v>
      </c>
      <c r="I24" s="280"/>
      <c r="J24" s="280"/>
      <c r="K24" s="280">
        <v>0</v>
      </c>
      <c r="L24" s="280"/>
      <c r="M24" s="280"/>
      <c r="Q24" s="2" t="b">
        <f>IF(AND('Anagrafica Progetto'!$Q$84=1,R24=FALSE,ISBLANK(Obiettivi!$E$50)&lt;&gt;TRUE),FALSE,TRUE)</f>
        <v>0</v>
      </c>
      <c r="R24" s="2" t="b">
        <f>IF(OR('Anagrafica Progetto'!$H$77="",'Anagrafica Progetto'!$H$80=""),TRUE,IF(AND(B24&gt;=YEAR('Anagrafica Progetto'!$H$77),B24&lt;YEAR('Anagrafica Progetto'!$H$80)),FALSE,TRUE))</f>
        <v>0</v>
      </c>
    </row>
    <row r="25" spans="2:18" ht="15" customHeight="1" x14ac:dyDescent="0.2">
      <c r="B25" s="240">
        <v>2023</v>
      </c>
      <c r="C25" s="241"/>
      <c r="D25" s="256"/>
      <c r="E25" s="280">
        <v>200</v>
      </c>
      <c r="F25" s="280"/>
      <c r="G25" s="280"/>
      <c r="H25" s="280">
        <v>100</v>
      </c>
      <c r="I25" s="280"/>
      <c r="J25" s="280"/>
      <c r="K25" s="280">
        <v>100</v>
      </c>
      <c r="L25" s="280"/>
      <c r="M25" s="280"/>
    </row>
    <row r="26" spans="2:18" ht="15" customHeight="1" x14ac:dyDescent="0.2">
      <c r="B26" s="240" t="s">
        <v>387</v>
      </c>
      <c r="C26" s="241"/>
      <c r="D26" s="256"/>
      <c r="E26" s="280">
        <v>200</v>
      </c>
      <c r="F26" s="280"/>
      <c r="G26" s="280"/>
      <c r="H26" s="280">
        <v>100</v>
      </c>
      <c r="I26" s="280"/>
      <c r="J26" s="280"/>
      <c r="K26" s="280">
        <v>100</v>
      </c>
      <c r="L26" s="280"/>
      <c r="M26" s="280"/>
      <c r="Q26" s="2" t="b">
        <f>IF(AND('Anagrafica Progetto'!$Q$84=1,ISBLANK(Obiettivi!$E$50)&lt;&gt;TRUE),FALSE,TRUE)</f>
        <v>0</v>
      </c>
    </row>
    <row r="27" spans="2:18" ht="15" customHeight="1" x14ac:dyDescent="0.2">
      <c r="Q27" s="2" t="b">
        <f>IF(AND('Anagrafica Progetto'!$Q$84=1,ISBLANK(Obiettivi!$E$50)&lt;&gt;TRUE),FALSE,TRUE)</f>
        <v>0</v>
      </c>
    </row>
    <row r="28" spans="2:18" ht="15" customHeight="1" x14ac:dyDescent="0.2">
      <c r="Q28" s="2" t="b">
        <f>IF(AND('Anagrafica Progetto'!$Q$84=1,ISBLANK(Obiettivi!$E$50)&lt;&gt;TRUE),FALSE,TRUE)</f>
        <v>0</v>
      </c>
    </row>
    <row r="29" spans="2:18" ht="15" customHeight="1" x14ac:dyDescent="0.2">
      <c r="B29" s="188" t="s">
        <v>520</v>
      </c>
      <c r="C29" s="188"/>
      <c r="D29" s="188"/>
      <c r="E29" s="188"/>
      <c r="F29" s="188"/>
      <c r="G29" s="188"/>
      <c r="H29" s="188"/>
      <c r="I29" s="188"/>
      <c r="J29" s="188"/>
      <c r="K29" s="188"/>
      <c r="L29" s="188"/>
      <c r="M29" s="188"/>
      <c r="Q29" s="2" t="b">
        <f>IF(AND('Anagrafica Progetto'!$Q$84=1,ISBLANK(Obiettivi!$E$51)&lt;&gt;TRUE),FALSE,TRUE)</f>
        <v>0</v>
      </c>
    </row>
    <row r="30" spans="2:18" ht="15" customHeight="1" x14ac:dyDescent="0.2">
      <c r="B30" s="258"/>
      <c r="C30" s="258"/>
      <c r="D30" s="258"/>
      <c r="E30" s="258" t="s">
        <v>132</v>
      </c>
      <c r="F30" s="258"/>
      <c r="G30" s="258"/>
      <c r="H30" s="258" t="s">
        <v>133</v>
      </c>
      <c r="I30" s="258"/>
      <c r="J30" s="258"/>
      <c r="K30" s="258" t="s">
        <v>134</v>
      </c>
      <c r="L30" s="258"/>
      <c r="M30" s="258"/>
      <c r="Q30" s="2" t="b">
        <f>IF(AND('Anagrafica Progetto'!$Q$84=1,ISBLANK(Obiettivi!$E$51)&lt;&gt;TRUE),FALSE,TRUE)</f>
        <v>0</v>
      </c>
    </row>
    <row r="31" spans="2:18" ht="67.5" customHeight="1" x14ac:dyDescent="0.2">
      <c r="B31" s="240" t="s">
        <v>521</v>
      </c>
      <c r="C31" s="241"/>
      <c r="D31" s="256"/>
      <c r="E31" s="281" t="str">
        <f>IF(Obiettivi!$E$52="","",Obiettivi!$E$52)</f>
        <v/>
      </c>
      <c r="F31" s="281"/>
      <c r="G31" s="281"/>
      <c r="H31" s="281" t="str">
        <f>IF(Obiettivi!$E$53="","",Obiettivi!$E$53)</f>
        <v/>
      </c>
      <c r="I31" s="281"/>
      <c r="J31" s="281"/>
      <c r="K31" s="281" t="str">
        <f>IF(Obiettivi!$E$54="","",Obiettivi!$E$54)</f>
        <v/>
      </c>
      <c r="L31" s="281"/>
      <c r="M31" s="281"/>
      <c r="Q31" s="2" t="b">
        <f>IF(AND('Anagrafica Progetto'!$Q$84=1,ISBLANK(Obiettivi!$E$51)&lt;&gt;TRUE),FALSE,TRUE)</f>
        <v>0</v>
      </c>
    </row>
    <row r="32" spans="2:18" ht="82.5" customHeight="1" x14ac:dyDescent="0.2">
      <c r="B32" s="240" t="s">
        <v>383</v>
      </c>
      <c r="C32" s="241"/>
      <c r="D32" s="256"/>
      <c r="E32" s="286"/>
      <c r="F32" s="287"/>
      <c r="G32" s="288"/>
      <c r="H32" s="285"/>
      <c r="I32" s="285"/>
      <c r="J32" s="285"/>
      <c r="K32" s="285"/>
      <c r="L32" s="285"/>
      <c r="M32" s="285"/>
      <c r="Q32" s="2" t="b">
        <f>IF(AND('Anagrafica Progetto'!$Q$84=1,ISBLANK(Obiettivi!$E$51)&lt;&gt;TRUE),FALSE,TRUE)</f>
        <v>0</v>
      </c>
    </row>
    <row r="33" spans="2:18" ht="15" customHeight="1" x14ac:dyDescent="0.2">
      <c r="B33" s="240" t="s">
        <v>384</v>
      </c>
      <c r="C33" s="241"/>
      <c r="D33" s="256"/>
      <c r="E33" s="286"/>
      <c r="F33" s="287"/>
      <c r="G33" s="288"/>
      <c r="H33" s="286"/>
      <c r="I33" s="287"/>
      <c r="J33" s="288"/>
      <c r="K33" s="286"/>
      <c r="L33" s="287"/>
      <c r="M33" s="288"/>
      <c r="Q33" s="2" t="b">
        <f>IF(AND('Anagrafica Progetto'!$Q$84=1,ISBLANK(Obiettivi!$E$51)&lt;&gt;TRUE),FALSE,TRUE)</f>
        <v>0</v>
      </c>
    </row>
    <row r="34" spans="2:18" ht="30" customHeight="1" x14ac:dyDescent="0.2">
      <c r="B34" s="240" t="s">
        <v>385</v>
      </c>
      <c r="C34" s="241"/>
      <c r="D34" s="256"/>
      <c r="E34" s="285"/>
      <c r="F34" s="285"/>
      <c r="G34" s="285"/>
      <c r="H34" s="285"/>
      <c r="I34" s="285"/>
      <c r="J34" s="285"/>
      <c r="K34" s="285"/>
      <c r="L34" s="285"/>
      <c r="M34" s="285"/>
      <c r="Q34" s="2" t="b">
        <f>IF(AND('Anagrafica Progetto'!$Q$84=1,ISBLANK(Obiettivi!$E$51)&lt;&gt;TRUE),FALSE,TRUE)</f>
        <v>0</v>
      </c>
    </row>
    <row r="35" spans="2:18" ht="15" customHeight="1" x14ac:dyDescent="0.2">
      <c r="B35" s="240" t="s">
        <v>396</v>
      </c>
      <c r="C35" s="241"/>
      <c r="D35" s="256"/>
      <c r="E35" s="281"/>
      <c r="F35" s="281"/>
      <c r="G35" s="281"/>
      <c r="H35" s="281"/>
      <c r="I35" s="281"/>
      <c r="J35" s="281"/>
      <c r="K35" s="281"/>
      <c r="L35" s="281"/>
      <c r="M35" s="281"/>
      <c r="Q35" s="2" t="b">
        <f>IF(AND('Anagrafica Progetto'!$Q$84=1,ISBLANK(Obiettivi!$E$51)&lt;&gt;TRUE),FALSE,TRUE)</f>
        <v>0</v>
      </c>
    </row>
    <row r="36" spans="2:18" ht="15" customHeight="1" x14ac:dyDescent="0.2">
      <c r="B36" s="240" t="s">
        <v>386</v>
      </c>
      <c r="C36" s="241"/>
      <c r="D36" s="256"/>
      <c r="E36" s="280"/>
      <c r="F36" s="280"/>
      <c r="G36" s="280"/>
      <c r="H36" s="280"/>
      <c r="I36" s="280"/>
      <c r="J36" s="280"/>
      <c r="K36" s="280"/>
      <c r="L36" s="280"/>
      <c r="M36" s="280"/>
      <c r="Q36" s="2" t="b">
        <f>IF(AND('Anagrafica Progetto'!$Q$84=1,ISBLANK(Obiettivi!$E$51)&lt;&gt;TRUE),FALSE,TRUE)</f>
        <v>0</v>
      </c>
    </row>
    <row r="37" spans="2:18" ht="15" customHeight="1" x14ac:dyDescent="0.2">
      <c r="B37" s="240">
        <v>2015</v>
      </c>
      <c r="C37" s="241"/>
      <c r="D37" s="256"/>
      <c r="E37" s="280"/>
      <c r="F37" s="280"/>
      <c r="G37" s="280"/>
      <c r="H37" s="280"/>
      <c r="I37" s="280"/>
      <c r="J37" s="280"/>
      <c r="K37" s="280"/>
      <c r="L37" s="280"/>
      <c r="M37" s="280"/>
      <c r="Q37" s="2" t="b">
        <f>IF(AND('Anagrafica Progetto'!$Q$84=1,R37=FALSE,ISBLANK(Obiettivi!$E$51)&lt;&gt;TRUE),FALSE,TRUE)</f>
        <v>1</v>
      </c>
      <c r="R37" s="2" t="b">
        <f>IF(OR('Anagrafica Progetto'!$H$77="",'Anagrafica Progetto'!$H$80=""),TRUE,IF(AND(B37&gt;=YEAR('Anagrafica Progetto'!$H$77),B37&lt;YEAR('Anagrafica Progetto'!$H$80)),FALSE,TRUE))</f>
        <v>1</v>
      </c>
    </row>
    <row r="38" spans="2:18" ht="15" customHeight="1" x14ac:dyDescent="0.2">
      <c r="B38" s="240">
        <v>2016</v>
      </c>
      <c r="C38" s="241"/>
      <c r="D38" s="256"/>
      <c r="E38" s="280"/>
      <c r="F38" s="280"/>
      <c r="G38" s="280"/>
      <c r="H38" s="280"/>
      <c r="I38" s="280"/>
      <c r="J38" s="280"/>
      <c r="K38" s="280"/>
      <c r="L38" s="280"/>
      <c r="M38" s="280"/>
      <c r="Q38" s="2" t="b">
        <f>IF(AND('Anagrafica Progetto'!$Q$84=1,R38=FALSE,ISBLANK(Obiettivi!$E$51)&lt;&gt;TRUE),FALSE,TRUE)</f>
        <v>0</v>
      </c>
      <c r="R38" s="2" t="b">
        <f>IF(OR('Anagrafica Progetto'!$H$77="",'Anagrafica Progetto'!$H$80=""),TRUE,IF(AND(B38&gt;=YEAR('Anagrafica Progetto'!$H$77),B38&lt;YEAR('Anagrafica Progetto'!$H$80)),FALSE,TRUE))</f>
        <v>0</v>
      </c>
    </row>
    <row r="39" spans="2:18" ht="15" customHeight="1" x14ac:dyDescent="0.2">
      <c r="B39" s="240">
        <v>2017</v>
      </c>
      <c r="C39" s="241"/>
      <c r="D39" s="256"/>
      <c r="E39" s="280"/>
      <c r="F39" s="280"/>
      <c r="G39" s="280"/>
      <c r="H39" s="280"/>
      <c r="I39" s="280"/>
      <c r="J39" s="280"/>
      <c r="K39" s="280"/>
      <c r="L39" s="280"/>
      <c r="M39" s="280"/>
      <c r="Q39" s="2" t="b">
        <f>IF(AND('Anagrafica Progetto'!$Q$84=1,R39=FALSE,ISBLANK(Obiettivi!$E$51)&lt;&gt;TRUE),FALSE,TRUE)</f>
        <v>0</v>
      </c>
      <c r="R39" s="2" t="b">
        <f>IF(OR('Anagrafica Progetto'!$H$77="",'Anagrafica Progetto'!$H$80=""),TRUE,IF(AND(B39&gt;=YEAR('Anagrafica Progetto'!$H$77),B39&lt;YEAR('Anagrafica Progetto'!$H$80)),FALSE,TRUE))</f>
        <v>0</v>
      </c>
    </row>
    <row r="40" spans="2:18" ht="15" customHeight="1" x14ac:dyDescent="0.2">
      <c r="B40" s="240">
        <v>2018</v>
      </c>
      <c r="C40" s="241"/>
      <c r="D40" s="256"/>
      <c r="E40" s="280"/>
      <c r="F40" s="280"/>
      <c r="G40" s="280"/>
      <c r="H40" s="280"/>
      <c r="I40" s="280"/>
      <c r="J40" s="280"/>
      <c r="K40" s="280"/>
      <c r="L40" s="280"/>
      <c r="M40" s="280"/>
      <c r="Q40" s="2" t="b">
        <f>IF(AND('Anagrafica Progetto'!$Q$84=1,R40=FALSE,ISBLANK(Obiettivi!$E$51)&lt;&gt;TRUE),FALSE,TRUE)</f>
        <v>0</v>
      </c>
      <c r="R40" s="2" t="b">
        <f>IF(OR('Anagrafica Progetto'!$H$77="",'Anagrafica Progetto'!$H$80=""),TRUE,IF(AND(B40&gt;=YEAR('Anagrafica Progetto'!$H$77),B40&lt;YEAR('Anagrafica Progetto'!$H$80)),FALSE,TRUE))</f>
        <v>0</v>
      </c>
    </row>
    <row r="41" spans="2:18" ht="15" customHeight="1" x14ac:dyDescent="0.2">
      <c r="B41" s="240">
        <v>2019</v>
      </c>
      <c r="C41" s="241"/>
      <c r="D41" s="256"/>
      <c r="E41" s="280"/>
      <c r="F41" s="280"/>
      <c r="G41" s="280"/>
      <c r="H41" s="280"/>
      <c r="I41" s="280"/>
      <c r="J41" s="280"/>
      <c r="K41" s="280"/>
      <c r="L41" s="280"/>
      <c r="M41" s="280"/>
      <c r="Q41" s="2" t="b">
        <f>IF(AND('Anagrafica Progetto'!$Q$84=1,R41=FALSE,ISBLANK(Obiettivi!$E$51)&lt;&gt;TRUE),FALSE,TRUE)</f>
        <v>0</v>
      </c>
      <c r="R41" s="2" t="b">
        <f>IF(OR('Anagrafica Progetto'!$H$77="",'Anagrafica Progetto'!$H$80=""),TRUE,IF(AND(B41&gt;=YEAR('Anagrafica Progetto'!$H$77),B41&lt;YEAR('Anagrafica Progetto'!$H$80)),FALSE,TRUE))</f>
        <v>0</v>
      </c>
    </row>
    <row r="42" spans="2:18" ht="15" customHeight="1" x14ac:dyDescent="0.2">
      <c r="B42" s="240">
        <v>2020</v>
      </c>
      <c r="C42" s="241"/>
      <c r="D42" s="256"/>
      <c r="E42" s="280"/>
      <c r="F42" s="280"/>
      <c r="G42" s="280"/>
      <c r="H42" s="280"/>
      <c r="I42" s="280"/>
      <c r="J42" s="280"/>
      <c r="K42" s="280"/>
      <c r="L42" s="280"/>
      <c r="M42" s="280"/>
      <c r="Q42" s="2" t="b">
        <f>IF(AND('Anagrafica Progetto'!$Q$84=1,R42=FALSE,ISBLANK(Obiettivi!$E$51)&lt;&gt;TRUE),FALSE,TRUE)</f>
        <v>0</v>
      </c>
      <c r="R42" s="2" t="b">
        <f>IF(OR('Anagrafica Progetto'!$H$77="",'Anagrafica Progetto'!$H$80=""),TRUE,IF(AND(B42&gt;=YEAR('Anagrafica Progetto'!$H$77),B42&lt;YEAR('Anagrafica Progetto'!$H$80)),FALSE,TRUE))</f>
        <v>0</v>
      </c>
    </row>
    <row r="43" spans="2:18" ht="15" customHeight="1" x14ac:dyDescent="0.2">
      <c r="B43" s="240">
        <v>2021</v>
      </c>
      <c r="C43" s="241"/>
      <c r="D43" s="256"/>
      <c r="E43" s="280"/>
      <c r="F43" s="280"/>
      <c r="G43" s="280"/>
      <c r="H43" s="280"/>
      <c r="I43" s="280"/>
      <c r="J43" s="280"/>
      <c r="K43" s="280"/>
      <c r="L43" s="280"/>
      <c r="M43" s="280"/>
      <c r="Q43" s="2" t="b">
        <f>IF(AND('Anagrafica Progetto'!$Q$84=1,R43=FALSE,ISBLANK(Obiettivi!$E$51)&lt;&gt;TRUE),FALSE,TRUE)</f>
        <v>0</v>
      </c>
      <c r="R43" s="2" t="b">
        <f>IF(OR('Anagrafica Progetto'!$H$77="",'Anagrafica Progetto'!$H$80=""),TRUE,IF(AND(B43&gt;=YEAR('Anagrafica Progetto'!$H$77),B43&lt;YEAR('Anagrafica Progetto'!$H$80)),FALSE,TRUE))</f>
        <v>0</v>
      </c>
    </row>
    <row r="44" spans="2:18" ht="15" customHeight="1" x14ac:dyDescent="0.2">
      <c r="B44" s="240">
        <v>2022</v>
      </c>
      <c r="C44" s="241"/>
      <c r="D44" s="256"/>
      <c r="E44" s="280"/>
      <c r="F44" s="280"/>
      <c r="G44" s="280"/>
      <c r="H44" s="280"/>
      <c r="I44" s="280"/>
      <c r="J44" s="280"/>
      <c r="K44" s="280"/>
      <c r="L44" s="280"/>
      <c r="M44" s="280"/>
      <c r="Q44" s="2" t="b">
        <f>IF(AND('Anagrafica Progetto'!$Q$84=1,R44=FALSE,ISBLANK(Obiettivi!$E$51)&lt;&gt;TRUE),FALSE,TRUE)</f>
        <v>0</v>
      </c>
      <c r="R44" s="2" t="b">
        <f>IF(OR('Anagrafica Progetto'!$H$77="",'Anagrafica Progetto'!$H$80=""),TRUE,IF(AND(B44&gt;=YEAR('Anagrafica Progetto'!$H$77),B44&lt;YEAR('Anagrafica Progetto'!$H$80)),FALSE,TRUE))</f>
        <v>0</v>
      </c>
    </row>
    <row r="45" spans="2:18" ht="15" customHeight="1" x14ac:dyDescent="0.2">
      <c r="B45" s="240">
        <v>2023</v>
      </c>
      <c r="C45" s="241"/>
      <c r="D45" s="256"/>
      <c r="E45" s="280"/>
      <c r="F45" s="280"/>
      <c r="G45" s="280"/>
      <c r="H45" s="280"/>
      <c r="I45" s="280"/>
      <c r="J45" s="280"/>
      <c r="K45" s="280"/>
      <c r="L45" s="280"/>
      <c r="M45" s="280"/>
    </row>
    <row r="46" spans="2:18" ht="15" customHeight="1" x14ac:dyDescent="0.2">
      <c r="B46" s="240" t="s">
        <v>387</v>
      </c>
      <c r="C46" s="241"/>
      <c r="D46" s="256"/>
      <c r="E46" s="280"/>
      <c r="F46" s="280"/>
      <c r="G46" s="280"/>
      <c r="H46" s="280"/>
      <c r="I46" s="280"/>
      <c r="J46" s="280"/>
      <c r="K46" s="280"/>
      <c r="L46" s="280"/>
      <c r="M46" s="280"/>
      <c r="Q46" s="2" t="b">
        <f>IF(AND('Anagrafica Progetto'!$Q$84=1,ISBLANK(Obiettivi!$E$51)&lt;&gt;TRUE),FALSE,TRUE)</f>
        <v>0</v>
      </c>
    </row>
    <row r="47" spans="2:18" ht="15" customHeight="1" x14ac:dyDescent="0.2">
      <c r="Q47" s="2" t="b">
        <f>IF(AND('Anagrafica Progetto'!$Q$84=1,ISBLANK(Obiettivi!$E$51)&lt;&gt;TRUE),FALSE,TRUE)</f>
        <v>0</v>
      </c>
    </row>
    <row r="48" spans="2:18" ht="15" customHeight="1" x14ac:dyDescent="0.2">
      <c r="Q48" s="2" t="b">
        <f>IF(AND('Anagrafica Progetto'!$Q$84=1,ISBLANK(Obiettivi!$E$51)&lt;&gt;TRUE),FALSE,TRUE)</f>
        <v>0</v>
      </c>
    </row>
    <row r="49" spans="2:18" ht="15" customHeight="1" x14ac:dyDescent="0.2">
      <c r="B49" s="188" t="s">
        <v>520</v>
      </c>
      <c r="C49" s="188"/>
      <c r="D49" s="188"/>
      <c r="E49" s="188"/>
      <c r="F49" s="188"/>
      <c r="G49" s="188"/>
      <c r="H49" s="188"/>
      <c r="I49" s="188"/>
      <c r="J49" s="188"/>
      <c r="K49" s="188"/>
      <c r="L49" s="188"/>
      <c r="M49" s="188"/>
      <c r="Q49" s="2" t="b">
        <f>IF(AND('Anagrafica Progetto'!$Q$84=1,ISBLANK(Obiettivi!$E$54)&lt;&gt;TRUE),FALSE,TRUE)</f>
        <v>1</v>
      </c>
    </row>
    <row r="50" spans="2:18" ht="15" customHeight="1" x14ac:dyDescent="0.2">
      <c r="B50" s="258"/>
      <c r="C50" s="258"/>
      <c r="D50" s="258"/>
      <c r="E50" s="258" t="s">
        <v>135</v>
      </c>
      <c r="F50" s="258"/>
      <c r="G50" s="258"/>
      <c r="H50" s="258" t="s">
        <v>136</v>
      </c>
      <c r="I50" s="258"/>
      <c r="J50" s="258"/>
      <c r="K50" s="258" t="s">
        <v>137</v>
      </c>
      <c r="L50" s="258"/>
      <c r="M50" s="258"/>
      <c r="Q50" s="2" t="b">
        <f>IF(AND('Anagrafica Progetto'!$Q$84=1,ISBLANK(Obiettivi!$E$54)&lt;&gt;TRUE),FALSE,TRUE)</f>
        <v>1</v>
      </c>
    </row>
    <row r="51" spans="2:18" ht="67.5" customHeight="1" x14ac:dyDescent="0.2">
      <c r="B51" s="240" t="s">
        <v>521</v>
      </c>
      <c r="C51" s="241"/>
      <c r="D51" s="256"/>
      <c r="E51" s="281" t="str">
        <f>IF(Obiettivi!$E$55="","",Obiettivi!$E$55)</f>
        <v/>
      </c>
      <c r="F51" s="281"/>
      <c r="G51" s="281"/>
      <c r="H51" s="281" t="str">
        <f>IF(Obiettivi!$E$56="","",Obiettivi!$E$56)</f>
        <v/>
      </c>
      <c r="I51" s="281"/>
      <c r="J51" s="281"/>
      <c r="K51" s="281" t="str">
        <f>IF(Obiettivi!$E$57="","",Obiettivi!$E$57)</f>
        <v/>
      </c>
      <c r="L51" s="281"/>
      <c r="M51" s="281"/>
      <c r="Q51" s="2" t="b">
        <f>IF(AND('Anagrafica Progetto'!$Q$84=1,ISBLANK(Obiettivi!$E$54)&lt;&gt;TRUE),FALSE,TRUE)</f>
        <v>1</v>
      </c>
    </row>
    <row r="52" spans="2:18" ht="82.5" customHeight="1" x14ac:dyDescent="0.2">
      <c r="B52" s="240" t="s">
        <v>383</v>
      </c>
      <c r="C52" s="241"/>
      <c r="D52" s="256"/>
      <c r="E52" s="286"/>
      <c r="F52" s="287"/>
      <c r="G52" s="288"/>
      <c r="H52" s="285"/>
      <c r="I52" s="285"/>
      <c r="J52" s="285"/>
      <c r="K52" s="285"/>
      <c r="L52" s="285"/>
      <c r="M52" s="285"/>
      <c r="Q52" s="2" t="b">
        <f>IF(AND('Anagrafica Progetto'!$Q$84=1,ISBLANK(Obiettivi!$E$54)&lt;&gt;TRUE),FALSE,TRUE)</f>
        <v>1</v>
      </c>
    </row>
    <row r="53" spans="2:18" ht="15" customHeight="1" x14ac:dyDescent="0.2">
      <c r="B53" s="240" t="s">
        <v>384</v>
      </c>
      <c r="C53" s="241"/>
      <c r="D53" s="256"/>
      <c r="E53" s="286"/>
      <c r="F53" s="287"/>
      <c r="G53" s="288"/>
      <c r="H53" s="286"/>
      <c r="I53" s="287"/>
      <c r="J53" s="288"/>
      <c r="K53" s="286"/>
      <c r="L53" s="287"/>
      <c r="M53" s="288"/>
      <c r="Q53" s="2" t="b">
        <f>IF(AND('Anagrafica Progetto'!$Q$84=1,ISBLANK(Obiettivi!$E$54)&lt;&gt;TRUE),FALSE,TRUE)</f>
        <v>1</v>
      </c>
    </row>
    <row r="54" spans="2:18" ht="30" customHeight="1" x14ac:dyDescent="0.2">
      <c r="B54" s="240" t="s">
        <v>385</v>
      </c>
      <c r="C54" s="241"/>
      <c r="D54" s="256"/>
      <c r="E54" s="285"/>
      <c r="F54" s="285"/>
      <c r="G54" s="285"/>
      <c r="H54" s="285"/>
      <c r="I54" s="285"/>
      <c r="J54" s="285"/>
      <c r="K54" s="285"/>
      <c r="L54" s="285"/>
      <c r="M54" s="285"/>
      <c r="Q54" s="2" t="b">
        <f>IF(AND('Anagrafica Progetto'!$Q$84=1,ISBLANK(Obiettivi!$E$54)&lt;&gt;TRUE),FALSE,TRUE)</f>
        <v>1</v>
      </c>
    </row>
    <row r="55" spans="2:18" ht="15" customHeight="1" x14ac:dyDescent="0.2">
      <c r="B55" s="240" t="s">
        <v>396</v>
      </c>
      <c r="C55" s="241"/>
      <c r="D55" s="256"/>
      <c r="E55" s="281" t="str">
        <f>IF(E51="","","Tutte")</f>
        <v/>
      </c>
      <c r="F55" s="281"/>
      <c r="G55" s="281"/>
      <c r="H55" s="281" t="str">
        <f>IF(H51="","","Tutte")</f>
        <v/>
      </c>
      <c r="I55" s="281"/>
      <c r="J55" s="281"/>
      <c r="K55" s="281" t="str">
        <f>IF(K51="","","Tutte")</f>
        <v/>
      </c>
      <c r="L55" s="281"/>
      <c r="M55" s="281"/>
      <c r="Q55" s="2" t="b">
        <f>IF(AND('Anagrafica Progetto'!$Q$84=1,ISBLANK(Obiettivi!$E$54)&lt;&gt;TRUE),FALSE,TRUE)</f>
        <v>1</v>
      </c>
    </row>
    <row r="56" spans="2:18" ht="15" customHeight="1" x14ac:dyDescent="0.2">
      <c r="B56" s="240" t="s">
        <v>386</v>
      </c>
      <c r="C56" s="241"/>
      <c r="D56" s="256"/>
      <c r="E56" s="280"/>
      <c r="F56" s="280"/>
      <c r="G56" s="280"/>
      <c r="H56" s="280"/>
      <c r="I56" s="280"/>
      <c r="J56" s="280"/>
      <c r="K56" s="280"/>
      <c r="L56" s="280"/>
      <c r="M56" s="280"/>
      <c r="Q56" s="2" t="b">
        <f>IF(AND('Anagrafica Progetto'!$Q$84=1,ISBLANK(Obiettivi!$E$54)&lt;&gt;TRUE),FALSE,TRUE)</f>
        <v>1</v>
      </c>
    </row>
    <row r="57" spans="2:18" ht="15" customHeight="1" x14ac:dyDescent="0.2">
      <c r="B57" s="240">
        <v>2015</v>
      </c>
      <c r="C57" s="241"/>
      <c r="D57" s="256"/>
      <c r="E57" s="280"/>
      <c r="F57" s="280"/>
      <c r="G57" s="280"/>
      <c r="H57" s="280"/>
      <c r="I57" s="280"/>
      <c r="J57" s="280"/>
      <c r="K57" s="280"/>
      <c r="L57" s="280"/>
      <c r="M57" s="280"/>
      <c r="Q57" s="2" t="b">
        <f>IF(AND('Anagrafica Progetto'!$Q$84=1,R57=FALSE,ISBLANK(Obiettivi!$E$54)&lt;&gt;TRUE),FALSE,TRUE)</f>
        <v>1</v>
      </c>
      <c r="R57" s="2" t="b">
        <f>IF(OR('Anagrafica Progetto'!$H$77="",'Anagrafica Progetto'!$H$80=""),TRUE,IF(AND(B57&gt;=YEAR('Anagrafica Progetto'!$H$77),B57&lt;YEAR('Anagrafica Progetto'!$H$80)),FALSE,TRUE))</f>
        <v>1</v>
      </c>
    </row>
    <row r="58" spans="2:18" ht="15" customHeight="1" x14ac:dyDescent="0.2">
      <c r="B58" s="240">
        <v>2016</v>
      </c>
      <c r="C58" s="241"/>
      <c r="D58" s="256"/>
      <c r="E58" s="280"/>
      <c r="F58" s="280"/>
      <c r="G58" s="280"/>
      <c r="H58" s="280"/>
      <c r="I58" s="280"/>
      <c r="J58" s="280"/>
      <c r="K58" s="280"/>
      <c r="L58" s="280"/>
      <c r="M58" s="280"/>
      <c r="Q58" s="2" t="b">
        <f>IF(AND('Anagrafica Progetto'!$Q$84=1,R58=FALSE,ISBLANK(Obiettivi!$E$54)&lt;&gt;TRUE),FALSE,TRUE)</f>
        <v>1</v>
      </c>
      <c r="R58" s="2" t="b">
        <f>IF(OR('Anagrafica Progetto'!$H$77="",'Anagrafica Progetto'!$H$80=""),TRUE,IF(AND(B58&gt;=YEAR('Anagrafica Progetto'!$H$77),B58&lt;YEAR('Anagrafica Progetto'!$H$80)),FALSE,TRUE))</f>
        <v>0</v>
      </c>
    </row>
    <row r="59" spans="2:18" ht="15" customHeight="1" x14ac:dyDescent="0.2">
      <c r="B59" s="240">
        <v>2017</v>
      </c>
      <c r="C59" s="241"/>
      <c r="D59" s="256"/>
      <c r="E59" s="280"/>
      <c r="F59" s="280"/>
      <c r="G59" s="280"/>
      <c r="H59" s="280"/>
      <c r="I59" s="280"/>
      <c r="J59" s="280"/>
      <c r="K59" s="280"/>
      <c r="L59" s="280"/>
      <c r="M59" s="280"/>
      <c r="Q59" s="2" t="b">
        <f>IF(AND('Anagrafica Progetto'!$Q$84=1,R59=FALSE,ISBLANK(Obiettivi!$E$54)&lt;&gt;TRUE),FALSE,TRUE)</f>
        <v>1</v>
      </c>
      <c r="R59" s="2" t="b">
        <f>IF(OR('Anagrafica Progetto'!$H$77="",'Anagrafica Progetto'!$H$80=""),TRUE,IF(AND(B59&gt;=YEAR('Anagrafica Progetto'!$H$77),B59&lt;YEAR('Anagrafica Progetto'!$H$80)),FALSE,TRUE))</f>
        <v>0</v>
      </c>
    </row>
    <row r="60" spans="2:18" ht="15" customHeight="1" x14ac:dyDescent="0.2">
      <c r="B60" s="240">
        <v>2018</v>
      </c>
      <c r="C60" s="241"/>
      <c r="D60" s="256"/>
      <c r="E60" s="280"/>
      <c r="F60" s="280"/>
      <c r="G60" s="280"/>
      <c r="H60" s="280"/>
      <c r="I60" s="280"/>
      <c r="J60" s="280"/>
      <c r="K60" s="280"/>
      <c r="L60" s="280"/>
      <c r="M60" s="280"/>
      <c r="Q60" s="2" t="b">
        <f>IF(AND('Anagrafica Progetto'!$Q$84=1,R60=FALSE,ISBLANK(Obiettivi!$E$54)&lt;&gt;TRUE),FALSE,TRUE)</f>
        <v>1</v>
      </c>
      <c r="R60" s="2" t="b">
        <f>IF(OR('Anagrafica Progetto'!$H$77="",'Anagrafica Progetto'!$H$80=""),TRUE,IF(AND(B60&gt;=YEAR('Anagrafica Progetto'!$H$77),B60&lt;YEAR('Anagrafica Progetto'!$H$80)),FALSE,TRUE))</f>
        <v>0</v>
      </c>
    </row>
    <row r="61" spans="2:18" ht="15" customHeight="1" x14ac:dyDescent="0.2">
      <c r="B61" s="240">
        <v>2019</v>
      </c>
      <c r="C61" s="241"/>
      <c r="D61" s="256"/>
      <c r="E61" s="280"/>
      <c r="F61" s="280"/>
      <c r="G61" s="280"/>
      <c r="H61" s="280"/>
      <c r="I61" s="280"/>
      <c r="J61" s="280"/>
      <c r="K61" s="280"/>
      <c r="L61" s="280"/>
      <c r="M61" s="280"/>
      <c r="Q61" s="2" t="b">
        <f>IF(AND('Anagrafica Progetto'!$Q$84=1,R61=FALSE,ISBLANK(Obiettivi!$E$54)&lt;&gt;TRUE),FALSE,TRUE)</f>
        <v>1</v>
      </c>
      <c r="R61" s="2" t="b">
        <f>IF(OR('Anagrafica Progetto'!$H$77="",'Anagrafica Progetto'!$H$80=""),TRUE,IF(AND(B61&gt;=YEAR('Anagrafica Progetto'!$H$77),B61&lt;YEAR('Anagrafica Progetto'!$H$80)),FALSE,TRUE))</f>
        <v>0</v>
      </c>
    </row>
    <row r="62" spans="2:18" ht="15" customHeight="1" x14ac:dyDescent="0.2">
      <c r="B62" s="240">
        <v>2020</v>
      </c>
      <c r="C62" s="241"/>
      <c r="D62" s="256"/>
      <c r="E62" s="280"/>
      <c r="F62" s="280"/>
      <c r="G62" s="280"/>
      <c r="H62" s="280"/>
      <c r="I62" s="280"/>
      <c r="J62" s="280"/>
      <c r="K62" s="280"/>
      <c r="L62" s="280"/>
      <c r="M62" s="280"/>
      <c r="Q62" s="2" t="b">
        <f>IF(AND('Anagrafica Progetto'!$Q$84=1,R62=FALSE,ISBLANK(Obiettivi!$E$54)&lt;&gt;TRUE),FALSE,TRUE)</f>
        <v>1</v>
      </c>
      <c r="R62" s="2" t="b">
        <f>IF(OR('Anagrafica Progetto'!$H$77="",'Anagrafica Progetto'!$H$80=""),TRUE,IF(AND(B62&gt;=YEAR('Anagrafica Progetto'!$H$77),B62&lt;YEAR('Anagrafica Progetto'!$H$80)),FALSE,TRUE))</f>
        <v>0</v>
      </c>
    </row>
    <row r="63" spans="2:18" ht="15" customHeight="1" x14ac:dyDescent="0.2">
      <c r="B63" s="240">
        <v>2021</v>
      </c>
      <c r="C63" s="241"/>
      <c r="D63" s="256"/>
      <c r="E63" s="280"/>
      <c r="F63" s="280"/>
      <c r="G63" s="280"/>
      <c r="H63" s="280"/>
      <c r="I63" s="280"/>
      <c r="J63" s="280"/>
      <c r="K63" s="280"/>
      <c r="L63" s="280"/>
      <c r="M63" s="280"/>
      <c r="Q63" s="2" t="b">
        <f>IF(AND('Anagrafica Progetto'!$Q$84=1,R63=FALSE,ISBLANK(Obiettivi!$E$54)&lt;&gt;TRUE),FALSE,TRUE)</f>
        <v>1</v>
      </c>
      <c r="R63" s="2" t="b">
        <f>IF(OR('Anagrafica Progetto'!$H$77="",'Anagrafica Progetto'!$H$80=""),TRUE,IF(AND(B63&gt;=YEAR('Anagrafica Progetto'!$H$77),B63&lt;YEAR('Anagrafica Progetto'!$H$80)),FALSE,TRUE))</f>
        <v>0</v>
      </c>
    </row>
    <row r="64" spans="2:18" ht="15" customHeight="1" x14ac:dyDescent="0.2">
      <c r="B64" s="240">
        <v>2022</v>
      </c>
      <c r="C64" s="241"/>
      <c r="D64" s="256"/>
      <c r="E64" s="280"/>
      <c r="F64" s="280"/>
      <c r="G64" s="280"/>
      <c r="H64" s="280"/>
      <c r="I64" s="280"/>
      <c r="J64" s="280"/>
      <c r="K64" s="280"/>
      <c r="L64" s="280"/>
      <c r="M64" s="280"/>
      <c r="Q64" s="2" t="b">
        <f>IF(AND('Anagrafica Progetto'!$Q$84=1,R64=FALSE,ISBLANK(Obiettivi!$E$54)&lt;&gt;TRUE),FALSE,TRUE)</f>
        <v>1</v>
      </c>
      <c r="R64" s="2" t="b">
        <f>IF(OR('Anagrafica Progetto'!$H$77="",'Anagrafica Progetto'!$H$80=""),TRUE,IF(AND(B64&gt;=YEAR('Anagrafica Progetto'!$H$77),B64&lt;YEAR('Anagrafica Progetto'!$H$80)),FALSE,TRUE))</f>
        <v>0</v>
      </c>
    </row>
    <row r="65" spans="2:18" ht="15" customHeight="1" x14ac:dyDescent="0.2">
      <c r="B65" s="240" t="s">
        <v>387</v>
      </c>
      <c r="C65" s="241"/>
      <c r="D65" s="256"/>
      <c r="E65" s="280"/>
      <c r="F65" s="280"/>
      <c r="G65" s="280"/>
      <c r="H65" s="280"/>
      <c r="I65" s="280"/>
      <c r="J65" s="280"/>
      <c r="K65" s="280"/>
      <c r="L65" s="280"/>
      <c r="M65" s="280"/>
      <c r="Q65" s="2" t="b">
        <f>IF(AND('Anagrafica Progetto'!$Q$84=1,ISBLANK(Obiettivi!$E$54)&lt;&gt;TRUE),FALSE,TRUE)</f>
        <v>1</v>
      </c>
    </row>
    <row r="66" spans="2:18" ht="15" customHeight="1" x14ac:dyDescent="0.2">
      <c r="Q66" s="2" t="b">
        <f>IF(AND('Anagrafica Progetto'!$Q$84=1,ISBLANK(Obiettivi!$E$54)&lt;&gt;TRUE),FALSE,TRUE)</f>
        <v>1</v>
      </c>
    </row>
    <row r="67" spans="2:18" ht="15" customHeight="1" x14ac:dyDescent="0.2">
      <c r="Q67" s="2" t="b">
        <f>IF(AND('Anagrafica Progetto'!$Q$84=1,ISBLANK(Obiettivi!$E$54)&lt;&gt;TRUE),FALSE,TRUE)</f>
        <v>1</v>
      </c>
    </row>
    <row r="68" spans="2:18" ht="15" customHeight="1" x14ac:dyDescent="0.2">
      <c r="B68" s="188" t="s">
        <v>520</v>
      </c>
      <c r="C68" s="188"/>
      <c r="D68" s="188"/>
      <c r="E68" s="188"/>
      <c r="F68" s="188"/>
      <c r="G68" s="188"/>
      <c r="H68" s="188"/>
      <c r="I68" s="188"/>
      <c r="J68" s="188"/>
      <c r="K68" s="188"/>
      <c r="L68" s="188"/>
      <c r="M68" s="188"/>
      <c r="Q68" s="2" t="b">
        <f>IF(AND('Anagrafica Progetto'!$Q$84=1,ISBLANK(Obiettivi!$E$58)&lt;&gt;TRUE),FALSE,TRUE)</f>
        <v>1</v>
      </c>
    </row>
    <row r="69" spans="2:18" ht="15" customHeight="1" x14ac:dyDescent="0.2">
      <c r="B69" s="258"/>
      <c r="C69" s="258"/>
      <c r="D69" s="258"/>
      <c r="E69" s="258" t="s">
        <v>138</v>
      </c>
      <c r="F69" s="258"/>
      <c r="G69" s="258"/>
      <c r="H69" s="258" t="s">
        <v>523</v>
      </c>
      <c r="I69" s="258"/>
      <c r="J69" s="258"/>
      <c r="K69" s="258" t="s">
        <v>524</v>
      </c>
      <c r="L69" s="258"/>
      <c r="M69" s="258"/>
      <c r="Q69" s="2" t="b">
        <f>IF(AND('Anagrafica Progetto'!$Q$84=1,ISBLANK(Obiettivi!$E$58)&lt;&gt;TRUE),FALSE,TRUE)</f>
        <v>1</v>
      </c>
    </row>
    <row r="70" spans="2:18" ht="67.5" customHeight="1" x14ac:dyDescent="0.2">
      <c r="B70" s="240" t="s">
        <v>521</v>
      </c>
      <c r="C70" s="241"/>
      <c r="D70" s="256"/>
      <c r="E70" s="281" t="str">
        <f>IF(Obiettivi!$E$58="","",Obiettivi!$E$58)</f>
        <v/>
      </c>
      <c r="F70" s="281"/>
      <c r="G70" s="281"/>
      <c r="H70" s="281" t="str">
        <f>IF(Obiettivi!$E$59="","",Obiettivi!$E$59)</f>
        <v/>
      </c>
      <c r="I70" s="281"/>
      <c r="J70" s="281"/>
      <c r="K70" s="281" t="str">
        <f>IF(Obiettivi!$E$60="","",Obiettivi!$E$60)</f>
        <v/>
      </c>
      <c r="L70" s="281"/>
      <c r="M70" s="281"/>
      <c r="Q70" s="2" t="b">
        <f>IF(AND('Anagrafica Progetto'!$Q$84=1,ISBLANK(Obiettivi!$E$58)&lt;&gt;TRUE),FALSE,TRUE)</f>
        <v>1</v>
      </c>
    </row>
    <row r="71" spans="2:18" ht="82.5" customHeight="1" x14ac:dyDescent="0.2">
      <c r="B71" s="240" t="s">
        <v>383</v>
      </c>
      <c r="C71" s="241"/>
      <c r="D71" s="256"/>
      <c r="E71" s="286"/>
      <c r="F71" s="287"/>
      <c r="G71" s="288"/>
      <c r="H71" s="285"/>
      <c r="I71" s="285"/>
      <c r="J71" s="285"/>
      <c r="K71" s="285"/>
      <c r="L71" s="285"/>
      <c r="M71" s="285"/>
      <c r="Q71" s="2" t="b">
        <f>IF(AND('Anagrafica Progetto'!$Q$84=1,ISBLANK(Obiettivi!$E$58)&lt;&gt;TRUE),FALSE,TRUE)</f>
        <v>1</v>
      </c>
    </row>
    <row r="72" spans="2:18" ht="15" customHeight="1" x14ac:dyDescent="0.2">
      <c r="B72" s="240" t="s">
        <v>384</v>
      </c>
      <c r="C72" s="241"/>
      <c r="D72" s="256"/>
      <c r="E72" s="286"/>
      <c r="F72" s="287"/>
      <c r="G72" s="288"/>
      <c r="H72" s="286"/>
      <c r="I72" s="287"/>
      <c r="J72" s="288"/>
      <c r="K72" s="286"/>
      <c r="L72" s="287"/>
      <c r="M72" s="288"/>
      <c r="Q72" s="2" t="b">
        <f>IF(AND('Anagrafica Progetto'!$Q$84=1,ISBLANK(Obiettivi!$E$58)&lt;&gt;TRUE),FALSE,TRUE)</f>
        <v>1</v>
      </c>
    </row>
    <row r="73" spans="2:18" ht="30" customHeight="1" x14ac:dyDescent="0.2">
      <c r="B73" s="240" t="s">
        <v>385</v>
      </c>
      <c r="C73" s="241"/>
      <c r="D73" s="256"/>
      <c r="E73" s="285"/>
      <c r="F73" s="285"/>
      <c r="G73" s="285"/>
      <c r="H73" s="285"/>
      <c r="I73" s="285"/>
      <c r="J73" s="285"/>
      <c r="K73" s="285"/>
      <c r="L73" s="285"/>
      <c r="M73" s="285"/>
      <c r="Q73" s="2" t="b">
        <f>IF(AND('Anagrafica Progetto'!$Q$84=1,ISBLANK(Obiettivi!$E$58)&lt;&gt;TRUE),FALSE,TRUE)</f>
        <v>1</v>
      </c>
    </row>
    <row r="74" spans="2:18" ht="15" customHeight="1" x14ac:dyDescent="0.2">
      <c r="B74" s="240" t="s">
        <v>396</v>
      </c>
      <c r="C74" s="241"/>
      <c r="D74" s="256"/>
      <c r="E74" s="281" t="str">
        <f>IF(E70="","","Tutte")</f>
        <v/>
      </c>
      <c r="F74" s="281"/>
      <c r="G74" s="281"/>
      <c r="H74" s="281" t="str">
        <f>IF(H70="","","Tutte")</f>
        <v/>
      </c>
      <c r="I74" s="281"/>
      <c r="J74" s="281"/>
      <c r="K74" s="281" t="str">
        <f>IF(K70="","","Tutte")</f>
        <v/>
      </c>
      <c r="L74" s="281"/>
      <c r="M74" s="281"/>
      <c r="Q74" s="2" t="b">
        <f>IF(AND('Anagrafica Progetto'!$Q$84=1,ISBLANK(Obiettivi!$E$58)&lt;&gt;TRUE),FALSE,TRUE)</f>
        <v>1</v>
      </c>
    </row>
    <row r="75" spans="2:18" ht="15" customHeight="1" x14ac:dyDescent="0.2">
      <c r="B75" s="240" t="s">
        <v>386</v>
      </c>
      <c r="C75" s="241"/>
      <c r="D75" s="256"/>
      <c r="E75" s="280"/>
      <c r="F75" s="280"/>
      <c r="G75" s="280"/>
      <c r="H75" s="280"/>
      <c r="I75" s="280"/>
      <c r="J75" s="280"/>
      <c r="K75" s="280"/>
      <c r="L75" s="280"/>
      <c r="M75" s="280"/>
      <c r="Q75" s="2" t="b">
        <f>IF(AND('Anagrafica Progetto'!$Q$84=1,ISBLANK(Obiettivi!$E$58)&lt;&gt;TRUE),FALSE,TRUE)</f>
        <v>1</v>
      </c>
    </row>
    <row r="76" spans="2:18" ht="15" customHeight="1" x14ac:dyDescent="0.2">
      <c r="B76" s="240">
        <v>2015</v>
      </c>
      <c r="C76" s="241"/>
      <c r="D76" s="256"/>
      <c r="E76" s="280"/>
      <c r="F76" s="280"/>
      <c r="G76" s="280"/>
      <c r="H76" s="280"/>
      <c r="I76" s="280"/>
      <c r="J76" s="280"/>
      <c r="K76" s="280"/>
      <c r="L76" s="280"/>
      <c r="M76" s="280"/>
      <c r="Q76" s="2" t="b">
        <f>IF(AND('Anagrafica Progetto'!$Q$84=1,R76=FALSE,ISBLANK(Obiettivi!$E$58)&lt;&gt;TRUE),FALSE,TRUE)</f>
        <v>1</v>
      </c>
      <c r="R76" s="2" t="b">
        <f>IF(OR('Anagrafica Progetto'!$H$77="",'Anagrafica Progetto'!$H$80=""),TRUE,IF(AND(B76&gt;=YEAR('Anagrafica Progetto'!$H$77),B76&lt;YEAR('Anagrafica Progetto'!$H$80)),FALSE,TRUE))</f>
        <v>1</v>
      </c>
    </row>
    <row r="77" spans="2:18" ht="15" customHeight="1" x14ac:dyDescent="0.2">
      <c r="B77" s="240">
        <v>2016</v>
      </c>
      <c r="C77" s="241"/>
      <c r="D77" s="256"/>
      <c r="E77" s="280"/>
      <c r="F77" s="280"/>
      <c r="G77" s="280"/>
      <c r="H77" s="280"/>
      <c r="I77" s="280"/>
      <c r="J77" s="280"/>
      <c r="K77" s="280"/>
      <c r="L77" s="280"/>
      <c r="M77" s="280"/>
      <c r="Q77" s="2" t="b">
        <f>IF(AND('Anagrafica Progetto'!$Q$84=1,R77=FALSE,ISBLANK(Obiettivi!$E$58)&lt;&gt;TRUE),FALSE,TRUE)</f>
        <v>1</v>
      </c>
      <c r="R77" s="2" t="b">
        <f>IF(OR('Anagrafica Progetto'!$H$77="",'Anagrafica Progetto'!$H$80=""),TRUE,IF(AND(B77&gt;=YEAR('Anagrafica Progetto'!$H$77),B77&lt;YEAR('Anagrafica Progetto'!$H$80)),FALSE,TRUE))</f>
        <v>0</v>
      </c>
    </row>
    <row r="78" spans="2:18" ht="15" customHeight="1" x14ac:dyDescent="0.2">
      <c r="B78" s="240">
        <v>2017</v>
      </c>
      <c r="C78" s="241"/>
      <c r="D78" s="256"/>
      <c r="E78" s="280"/>
      <c r="F78" s="280"/>
      <c r="G78" s="280"/>
      <c r="H78" s="280"/>
      <c r="I78" s="280"/>
      <c r="J78" s="280"/>
      <c r="K78" s="280"/>
      <c r="L78" s="280"/>
      <c r="M78" s="280"/>
      <c r="Q78" s="2" t="b">
        <f>IF(AND('Anagrafica Progetto'!$Q$84=1,R78=FALSE,ISBLANK(Obiettivi!$E$58)&lt;&gt;TRUE),FALSE,TRUE)</f>
        <v>1</v>
      </c>
      <c r="R78" s="2" t="b">
        <f>IF(OR('Anagrafica Progetto'!$H$77="",'Anagrafica Progetto'!$H$80=""),TRUE,IF(AND(B78&gt;=YEAR('Anagrafica Progetto'!$H$77),B78&lt;YEAR('Anagrafica Progetto'!$H$80)),FALSE,TRUE))</f>
        <v>0</v>
      </c>
    </row>
    <row r="79" spans="2:18" ht="15" customHeight="1" x14ac:dyDescent="0.2">
      <c r="B79" s="240">
        <v>2018</v>
      </c>
      <c r="C79" s="241"/>
      <c r="D79" s="256"/>
      <c r="E79" s="280"/>
      <c r="F79" s="280"/>
      <c r="G79" s="280"/>
      <c r="H79" s="280"/>
      <c r="I79" s="280"/>
      <c r="J79" s="280"/>
      <c r="K79" s="280"/>
      <c r="L79" s="280"/>
      <c r="M79" s="280"/>
      <c r="Q79" s="2" t="b">
        <f>IF(AND('Anagrafica Progetto'!$Q$84=1,R79=FALSE,ISBLANK(Obiettivi!$E$58)&lt;&gt;TRUE),FALSE,TRUE)</f>
        <v>1</v>
      </c>
      <c r="R79" s="2" t="b">
        <f>IF(OR('Anagrafica Progetto'!$H$77="",'Anagrafica Progetto'!$H$80=""),TRUE,IF(AND(B79&gt;=YEAR('Anagrafica Progetto'!$H$77),B79&lt;YEAR('Anagrafica Progetto'!$H$80)),FALSE,TRUE))</f>
        <v>0</v>
      </c>
    </row>
    <row r="80" spans="2:18" ht="15" customHeight="1" x14ac:dyDescent="0.2">
      <c r="B80" s="240">
        <v>2019</v>
      </c>
      <c r="C80" s="241"/>
      <c r="D80" s="256"/>
      <c r="E80" s="280"/>
      <c r="F80" s="280"/>
      <c r="G80" s="280"/>
      <c r="H80" s="280"/>
      <c r="I80" s="280"/>
      <c r="J80" s="280"/>
      <c r="K80" s="280"/>
      <c r="L80" s="280"/>
      <c r="M80" s="280"/>
      <c r="Q80" s="2" t="b">
        <f>IF(AND('Anagrafica Progetto'!$Q$84=1,R80=FALSE,ISBLANK(Obiettivi!$E$58)&lt;&gt;TRUE),FALSE,TRUE)</f>
        <v>1</v>
      </c>
      <c r="R80" s="2" t="b">
        <f>IF(OR('Anagrafica Progetto'!$H$77="",'Anagrafica Progetto'!$H$80=""),TRUE,IF(AND(B80&gt;=YEAR('Anagrafica Progetto'!$H$77),B80&lt;YEAR('Anagrafica Progetto'!$H$80)),FALSE,TRUE))</f>
        <v>0</v>
      </c>
    </row>
    <row r="81" spans="2:18" ht="15" customHeight="1" x14ac:dyDescent="0.2">
      <c r="B81" s="240">
        <v>2020</v>
      </c>
      <c r="C81" s="241"/>
      <c r="D81" s="256"/>
      <c r="E81" s="280"/>
      <c r="F81" s="280"/>
      <c r="G81" s="280"/>
      <c r="H81" s="280"/>
      <c r="I81" s="280"/>
      <c r="J81" s="280"/>
      <c r="K81" s="280"/>
      <c r="L81" s="280"/>
      <c r="M81" s="280"/>
      <c r="Q81" s="2" t="b">
        <f>IF(AND('Anagrafica Progetto'!$Q$84=1,R81=FALSE,ISBLANK(Obiettivi!$E$58)&lt;&gt;TRUE),FALSE,TRUE)</f>
        <v>1</v>
      </c>
      <c r="R81" s="2" t="b">
        <f>IF(OR('Anagrafica Progetto'!$H$77="",'Anagrafica Progetto'!$H$80=""),TRUE,IF(AND(B81&gt;=YEAR('Anagrafica Progetto'!$H$77),B81&lt;YEAR('Anagrafica Progetto'!$H$80)),FALSE,TRUE))</f>
        <v>0</v>
      </c>
    </row>
    <row r="82" spans="2:18" ht="15" customHeight="1" x14ac:dyDescent="0.2">
      <c r="B82" s="240">
        <v>2021</v>
      </c>
      <c r="C82" s="241"/>
      <c r="D82" s="256"/>
      <c r="E82" s="280"/>
      <c r="F82" s="280"/>
      <c r="G82" s="280"/>
      <c r="H82" s="280"/>
      <c r="I82" s="280"/>
      <c r="J82" s="280"/>
      <c r="K82" s="280"/>
      <c r="L82" s="280"/>
      <c r="M82" s="280"/>
      <c r="Q82" s="2" t="b">
        <f>IF(AND('Anagrafica Progetto'!$Q$84=1,R82=FALSE,ISBLANK(Obiettivi!$E$58)&lt;&gt;TRUE),FALSE,TRUE)</f>
        <v>1</v>
      </c>
      <c r="R82" s="2" t="b">
        <f>IF(OR('Anagrafica Progetto'!$H$77="",'Anagrafica Progetto'!$H$80=""),TRUE,IF(AND(B82&gt;=YEAR('Anagrafica Progetto'!$H$77),B82&lt;YEAR('Anagrafica Progetto'!$H$80)),FALSE,TRUE))</f>
        <v>0</v>
      </c>
    </row>
    <row r="83" spans="2:18" ht="15" customHeight="1" x14ac:dyDescent="0.2">
      <c r="B83" s="240">
        <v>2022</v>
      </c>
      <c r="C83" s="241"/>
      <c r="D83" s="256"/>
      <c r="E83" s="280"/>
      <c r="F83" s="280"/>
      <c r="G83" s="280"/>
      <c r="H83" s="280"/>
      <c r="I83" s="280"/>
      <c r="J83" s="280"/>
      <c r="K83" s="280"/>
      <c r="L83" s="280"/>
      <c r="M83" s="280"/>
      <c r="Q83" s="2" t="b">
        <f>IF(AND('Anagrafica Progetto'!$Q$84=1,R83=FALSE,ISBLANK(Obiettivi!$E$58)&lt;&gt;TRUE),FALSE,TRUE)</f>
        <v>1</v>
      </c>
      <c r="R83" s="2" t="b">
        <f>IF(OR('Anagrafica Progetto'!$H$77="",'Anagrafica Progetto'!$H$80=""),TRUE,IF(AND(B83&gt;=YEAR('Anagrafica Progetto'!$H$77),B83&lt;YEAR('Anagrafica Progetto'!$H$80)),FALSE,TRUE))</f>
        <v>0</v>
      </c>
    </row>
    <row r="84" spans="2:18" ht="15" customHeight="1" x14ac:dyDescent="0.2">
      <c r="B84" s="240" t="s">
        <v>387</v>
      </c>
      <c r="C84" s="241"/>
      <c r="D84" s="256"/>
      <c r="E84" s="280"/>
      <c r="F84" s="280"/>
      <c r="G84" s="280"/>
      <c r="H84" s="280"/>
      <c r="I84" s="280"/>
      <c r="J84" s="280"/>
      <c r="K84" s="280"/>
      <c r="L84" s="280"/>
      <c r="M84" s="280"/>
      <c r="Q84" s="2" t="b">
        <f>IF(AND('Anagrafica Progetto'!$Q$84=1,ISBLANK(Obiettivi!$E$58)&lt;&gt;TRUE),FALSE,TRUE)</f>
        <v>1</v>
      </c>
    </row>
    <row r="85" spans="2:18" ht="15" customHeight="1" x14ac:dyDescent="0.2">
      <c r="Q85" s="2" t="b">
        <f>IF(AND('Anagrafica Progetto'!$Q$84=1,ISBLANK(Obiettivi!$E$58)&lt;&gt;TRUE),FALSE,TRUE)</f>
        <v>1</v>
      </c>
    </row>
    <row r="86" spans="2:18" ht="15" customHeight="1" x14ac:dyDescent="0.2">
      <c r="Q86" s="2" t="b">
        <f>IF(AND('Anagrafica Progetto'!$Q$84=1,ISBLANK(Obiettivi!$E$58)&lt;&gt;TRUE),FALSE,TRUE)</f>
        <v>1</v>
      </c>
    </row>
    <row r="87" spans="2:18" ht="15" customHeight="1" x14ac:dyDescent="0.2">
      <c r="B87" s="188" t="s">
        <v>520</v>
      </c>
      <c r="C87" s="188"/>
      <c r="D87" s="188"/>
      <c r="E87" s="188"/>
      <c r="F87" s="188"/>
      <c r="G87" s="188"/>
      <c r="H87" s="188"/>
      <c r="I87" s="188"/>
      <c r="J87" s="188"/>
      <c r="K87" s="188"/>
      <c r="L87" s="188"/>
      <c r="M87" s="188"/>
      <c r="Q87" s="2" t="b">
        <f>IF(AND('Anagrafica Progetto'!$Q$84=1,ISBLANK(Obiettivi!$E$61)&lt;&gt;TRUE),FALSE,TRUE)</f>
        <v>1</v>
      </c>
    </row>
    <row r="88" spans="2:18" ht="15" customHeight="1" x14ac:dyDescent="0.2">
      <c r="B88" s="258"/>
      <c r="C88" s="258"/>
      <c r="D88" s="258"/>
      <c r="E88" s="258" t="s">
        <v>525</v>
      </c>
      <c r="F88" s="258"/>
      <c r="G88" s="258"/>
      <c r="H88" s="258" t="s">
        <v>526</v>
      </c>
      <c r="I88" s="258"/>
      <c r="J88" s="258"/>
      <c r="K88" s="258" t="s">
        <v>527</v>
      </c>
      <c r="L88" s="258"/>
      <c r="M88" s="258"/>
      <c r="Q88" s="2" t="b">
        <f>IF(AND('Anagrafica Progetto'!$Q$84=1,ISBLANK(Obiettivi!$E$61)&lt;&gt;TRUE),FALSE,TRUE)</f>
        <v>1</v>
      </c>
    </row>
    <row r="89" spans="2:18" ht="67.5" customHeight="1" x14ac:dyDescent="0.2">
      <c r="B89" s="240" t="s">
        <v>521</v>
      </c>
      <c r="C89" s="241"/>
      <c r="D89" s="256"/>
      <c r="E89" s="281" t="str">
        <f>IF(Obiettivi!$E$61="","",Obiettivi!$E$61)</f>
        <v/>
      </c>
      <c r="F89" s="281"/>
      <c r="G89" s="281"/>
      <c r="H89" s="281" t="str">
        <f>IF(Obiettivi!$E$62="","",Obiettivi!$E$62)</f>
        <v/>
      </c>
      <c r="I89" s="281"/>
      <c r="J89" s="281"/>
      <c r="K89" s="281" t="str">
        <f>IF(Obiettivi!$E$63="","",Obiettivi!$E$63)</f>
        <v/>
      </c>
      <c r="L89" s="281"/>
      <c r="M89" s="281"/>
      <c r="Q89" s="2" t="b">
        <f>IF(AND('Anagrafica Progetto'!$Q$84=1,ISBLANK(Obiettivi!$E$61)&lt;&gt;TRUE),FALSE,TRUE)</f>
        <v>1</v>
      </c>
    </row>
    <row r="90" spans="2:18" ht="82.5" customHeight="1" x14ac:dyDescent="0.2">
      <c r="B90" s="240" t="s">
        <v>383</v>
      </c>
      <c r="C90" s="241"/>
      <c r="D90" s="256"/>
      <c r="E90" s="286"/>
      <c r="F90" s="287"/>
      <c r="G90" s="288"/>
      <c r="H90" s="285"/>
      <c r="I90" s="285"/>
      <c r="J90" s="285"/>
      <c r="K90" s="285"/>
      <c r="L90" s="285"/>
      <c r="M90" s="285"/>
      <c r="Q90" s="2" t="b">
        <f>IF(AND('Anagrafica Progetto'!$Q$84=1,ISBLANK(Obiettivi!$E$61)&lt;&gt;TRUE),FALSE,TRUE)</f>
        <v>1</v>
      </c>
    </row>
    <row r="91" spans="2:18" ht="15" customHeight="1" x14ac:dyDescent="0.2">
      <c r="B91" s="240" t="s">
        <v>384</v>
      </c>
      <c r="C91" s="241"/>
      <c r="D91" s="256"/>
      <c r="E91" s="286"/>
      <c r="F91" s="287"/>
      <c r="G91" s="288"/>
      <c r="H91" s="286"/>
      <c r="I91" s="287"/>
      <c r="J91" s="288"/>
      <c r="K91" s="286"/>
      <c r="L91" s="287"/>
      <c r="M91" s="288"/>
      <c r="Q91" s="2" t="b">
        <f>IF(AND('Anagrafica Progetto'!$Q$84=1,ISBLANK(Obiettivi!$E$61)&lt;&gt;TRUE),FALSE,TRUE)</f>
        <v>1</v>
      </c>
    </row>
    <row r="92" spans="2:18" ht="30" customHeight="1" x14ac:dyDescent="0.2">
      <c r="B92" s="240" t="s">
        <v>385</v>
      </c>
      <c r="C92" s="241"/>
      <c r="D92" s="256"/>
      <c r="E92" s="285"/>
      <c r="F92" s="285"/>
      <c r="G92" s="285"/>
      <c r="H92" s="285"/>
      <c r="I92" s="285"/>
      <c r="J92" s="285"/>
      <c r="K92" s="285"/>
      <c r="L92" s="285"/>
      <c r="M92" s="285"/>
      <c r="Q92" s="2" t="b">
        <f>IF(AND('Anagrafica Progetto'!$Q$84=1,ISBLANK(Obiettivi!$E$61)&lt;&gt;TRUE),FALSE,TRUE)</f>
        <v>1</v>
      </c>
    </row>
    <row r="93" spans="2:18" ht="15" customHeight="1" x14ac:dyDescent="0.2">
      <c r="B93" s="240" t="s">
        <v>396</v>
      </c>
      <c r="C93" s="241"/>
      <c r="D93" s="256"/>
      <c r="E93" s="281" t="str">
        <f>IF(E89="","","Tutte")</f>
        <v/>
      </c>
      <c r="F93" s="281"/>
      <c r="G93" s="281"/>
      <c r="H93" s="281" t="str">
        <f>IF(H89="","","Tutte")</f>
        <v/>
      </c>
      <c r="I93" s="281"/>
      <c r="J93" s="281"/>
      <c r="K93" s="281" t="str">
        <f>IF(K89="","","Tutte")</f>
        <v/>
      </c>
      <c r="L93" s="281"/>
      <c r="M93" s="281"/>
      <c r="Q93" s="2" t="b">
        <f>IF(AND('Anagrafica Progetto'!$Q$84=1,ISBLANK(Obiettivi!$E$61)&lt;&gt;TRUE),FALSE,TRUE)</f>
        <v>1</v>
      </c>
    </row>
    <row r="94" spans="2:18" ht="15" customHeight="1" x14ac:dyDescent="0.2">
      <c r="B94" s="240" t="s">
        <v>386</v>
      </c>
      <c r="C94" s="241"/>
      <c r="D94" s="256"/>
      <c r="E94" s="280"/>
      <c r="F94" s="280"/>
      <c r="G94" s="280"/>
      <c r="H94" s="280"/>
      <c r="I94" s="280"/>
      <c r="J94" s="280"/>
      <c r="K94" s="280"/>
      <c r="L94" s="280"/>
      <c r="M94" s="280"/>
      <c r="Q94" s="2" t="b">
        <f>IF(AND('Anagrafica Progetto'!$Q$84=1,ISBLANK(Obiettivi!$E$61)&lt;&gt;TRUE),FALSE,TRUE)</f>
        <v>1</v>
      </c>
    </row>
    <row r="95" spans="2:18" ht="15" customHeight="1" x14ac:dyDescent="0.2">
      <c r="B95" s="240">
        <v>2015</v>
      </c>
      <c r="C95" s="241"/>
      <c r="D95" s="256"/>
      <c r="E95" s="280"/>
      <c r="F95" s="280"/>
      <c r="G95" s="280"/>
      <c r="H95" s="280"/>
      <c r="I95" s="280"/>
      <c r="J95" s="280"/>
      <c r="K95" s="280"/>
      <c r="L95" s="280"/>
      <c r="M95" s="280"/>
      <c r="Q95" s="2" t="b">
        <f>IF(AND('Anagrafica Progetto'!$Q$84=1,R95=FALSE,ISBLANK(Obiettivi!$E$61)&lt;&gt;TRUE),FALSE,TRUE)</f>
        <v>1</v>
      </c>
      <c r="R95" s="2" t="b">
        <f>IF(OR('Anagrafica Progetto'!$H$77="",'Anagrafica Progetto'!$H$80=""),TRUE,IF(AND(B95&gt;=YEAR('Anagrafica Progetto'!$H$77),B95&lt;YEAR('Anagrafica Progetto'!$H$80)),FALSE,TRUE))</f>
        <v>1</v>
      </c>
    </row>
    <row r="96" spans="2:18" ht="15" customHeight="1" x14ac:dyDescent="0.2">
      <c r="B96" s="240">
        <v>2016</v>
      </c>
      <c r="C96" s="241"/>
      <c r="D96" s="256"/>
      <c r="E96" s="280"/>
      <c r="F96" s="280"/>
      <c r="G96" s="280"/>
      <c r="H96" s="280"/>
      <c r="I96" s="280"/>
      <c r="J96" s="280"/>
      <c r="K96" s="280"/>
      <c r="L96" s="280"/>
      <c r="M96" s="280"/>
      <c r="Q96" s="2" t="b">
        <f>IF(AND('Anagrafica Progetto'!$Q$84=1,R96=FALSE,ISBLANK(Obiettivi!$E$61)&lt;&gt;TRUE),FALSE,TRUE)</f>
        <v>1</v>
      </c>
      <c r="R96" s="2" t="b">
        <f>IF(OR('Anagrafica Progetto'!$H$77="",'Anagrafica Progetto'!$H$80=""),TRUE,IF(AND(B96&gt;=YEAR('Anagrafica Progetto'!$H$77),B96&lt;YEAR('Anagrafica Progetto'!$H$80)),FALSE,TRUE))</f>
        <v>0</v>
      </c>
    </row>
    <row r="97" spans="2:18" ht="15" customHeight="1" x14ac:dyDescent="0.2">
      <c r="B97" s="240">
        <v>2017</v>
      </c>
      <c r="C97" s="241"/>
      <c r="D97" s="256"/>
      <c r="E97" s="280"/>
      <c r="F97" s="280"/>
      <c r="G97" s="280"/>
      <c r="H97" s="280"/>
      <c r="I97" s="280"/>
      <c r="J97" s="280"/>
      <c r="K97" s="280"/>
      <c r="L97" s="280"/>
      <c r="M97" s="280"/>
      <c r="Q97" s="2" t="b">
        <f>IF(AND('Anagrafica Progetto'!$Q$84=1,R97=FALSE,ISBLANK(Obiettivi!$E$61)&lt;&gt;TRUE),FALSE,TRUE)</f>
        <v>1</v>
      </c>
      <c r="R97" s="2" t="b">
        <f>IF(OR('Anagrafica Progetto'!$H$77="",'Anagrafica Progetto'!$H$80=""),TRUE,IF(AND(B97&gt;=YEAR('Anagrafica Progetto'!$H$77),B97&lt;YEAR('Anagrafica Progetto'!$H$80)),FALSE,TRUE))</f>
        <v>0</v>
      </c>
    </row>
    <row r="98" spans="2:18" ht="15" customHeight="1" x14ac:dyDescent="0.2">
      <c r="B98" s="240">
        <v>2018</v>
      </c>
      <c r="C98" s="241"/>
      <c r="D98" s="256"/>
      <c r="E98" s="280"/>
      <c r="F98" s="280"/>
      <c r="G98" s="280"/>
      <c r="H98" s="280"/>
      <c r="I98" s="280"/>
      <c r="J98" s="280"/>
      <c r="K98" s="280"/>
      <c r="L98" s="280"/>
      <c r="M98" s="280"/>
      <c r="Q98" s="2" t="b">
        <f>IF(AND('Anagrafica Progetto'!$Q$84=1,R98=FALSE,ISBLANK(Obiettivi!$E$61)&lt;&gt;TRUE),FALSE,TRUE)</f>
        <v>1</v>
      </c>
      <c r="R98" s="2" t="b">
        <f>IF(OR('Anagrafica Progetto'!$H$77="",'Anagrafica Progetto'!$H$80=""),TRUE,IF(AND(B98&gt;=YEAR('Anagrafica Progetto'!$H$77),B98&lt;YEAR('Anagrafica Progetto'!$H$80)),FALSE,TRUE))</f>
        <v>0</v>
      </c>
    </row>
    <row r="99" spans="2:18" ht="15" customHeight="1" x14ac:dyDescent="0.2">
      <c r="B99" s="240">
        <v>2019</v>
      </c>
      <c r="C99" s="241"/>
      <c r="D99" s="256"/>
      <c r="E99" s="280"/>
      <c r="F99" s="280"/>
      <c r="G99" s="280"/>
      <c r="H99" s="280"/>
      <c r="I99" s="280"/>
      <c r="J99" s="280"/>
      <c r="K99" s="280"/>
      <c r="L99" s="280"/>
      <c r="M99" s="280"/>
      <c r="Q99" s="2" t="b">
        <f>IF(AND('Anagrafica Progetto'!$Q$84=1,R99=FALSE,ISBLANK(Obiettivi!$E$61)&lt;&gt;TRUE),FALSE,TRUE)</f>
        <v>1</v>
      </c>
      <c r="R99" s="2" t="b">
        <f>IF(OR('Anagrafica Progetto'!$H$77="",'Anagrafica Progetto'!$H$80=""),TRUE,IF(AND(B99&gt;=YEAR('Anagrafica Progetto'!$H$77),B99&lt;YEAR('Anagrafica Progetto'!$H$80)),FALSE,TRUE))</f>
        <v>0</v>
      </c>
    </row>
    <row r="100" spans="2:18" ht="15" customHeight="1" x14ac:dyDescent="0.2">
      <c r="B100" s="240">
        <v>2020</v>
      </c>
      <c r="C100" s="241"/>
      <c r="D100" s="256"/>
      <c r="E100" s="280"/>
      <c r="F100" s="280"/>
      <c r="G100" s="280"/>
      <c r="H100" s="280"/>
      <c r="I100" s="280"/>
      <c r="J100" s="280"/>
      <c r="K100" s="280"/>
      <c r="L100" s="280"/>
      <c r="M100" s="280"/>
      <c r="Q100" s="2" t="b">
        <f>IF(AND('Anagrafica Progetto'!$Q$84=1,R100=FALSE,ISBLANK(Obiettivi!$E$61)&lt;&gt;TRUE),FALSE,TRUE)</f>
        <v>1</v>
      </c>
      <c r="R100" s="2" t="b">
        <f>IF(OR('Anagrafica Progetto'!$H$77="",'Anagrafica Progetto'!$H$80=""),TRUE,IF(AND(B100&gt;=YEAR('Anagrafica Progetto'!$H$77),B100&lt;YEAR('Anagrafica Progetto'!$H$80)),FALSE,TRUE))</f>
        <v>0</v>
      </c>
    </row>
    <row r="101" spans="2:18" ht="15" customHeight="1" x14ac:dyDescent="0.2">
      <c r="B101" s="240">
        <v>2021</v>
      </c>
      <c r="C101" s="241"/>
      <c r="D101" s="256"/>
      <c r="E101" s="280"/>
      <c r="F101" s="280"/>
      <c r="G101" s="280"/>
      <c r="H101" s="280"/>
      <c r="I101" s="280"/>
      <c r="J101" s="280"/>
      <c r="K101" s="280"/>
      <c r="L101" s="280"/>
      <c r="M101" s="280"/>
      <c r="Q101" s="2" t="b">
        <f>IF(AND('Anagrafica Progetto'!$Q$84=1,R101=FALSE,ISBLANK(Obiettivi!$E$61)&lt;&gt;TRUE),FALSE,TRUE)</f>
        <v>1</v>
      </c>
      <c r="R101" s="2" t="b">
        <f>IF(OR('Anagrafica Progetto'!$H$77="",'Anagrafica Progetto'!$H$80=""),TRUE,IF(AND(B101&gt;=YEAR('Anagrafica Progetto'!$H$77),B101&lt;YEAR('Anagrafica Progetto'!$H$80)),FALSE,TRUE))</f>
        <v>0</v>
      </c>
    </row>
    <row r="102" spans="2:18" ht="15" customHeight="1" x14ac:dyDescent="0.2">
      <c r="B102" s="240">
        <v>2022</v>
      </c>
      <c r="C102" s="241"/>
      <c r="D102" s="256"/>
      <c r="E102" s="280"/>
      <c r="F102" s="280"/>
      <c r="G102" s="280"/>
      <c r="H102" s="280"/>
      <c r="I102" s="280"/>
      <c r="J102" s="280"/>
      <c r="K102" s="280"/>
      <c r="L102" s="280"/>
      <c r="M102" s="280"/>
      <c r="Q102" s="2" t="b">
        <f>IF(AND('Anagrafica Progetto'!$Q$84=1,R102=FALSE,ISBLANK(Obiettivi!$E$61)&lt;&gt;TRUE),FALSE,TRUE)</f>
        <v>1</v>
      </c>
      <c r="R102" s="2" t="b">
        <f>IF(OR('Anagrafica Progetto'!$H$77="",'Anagrafica Progetto'!$H$80=""),TRUE,IF(AND(B102&gt;=YEAR('Anagrafica Progetto'!$H$77),B102&lt;YEAR('Anagrafica Progetto'!$H$80)),FALSE,TRUE))</f>
        <v>0</v>
      </c>
    </row>
    <row r="103" spans="2:18" ht="15" customHeight="1" x14ac:dyDescent="0.2">
      <c r="B103" s="240" t="s">
        <v>387</v>
      </c>
      <c r="C103" s="241"/>
      <c r="D103" s="256"/>
      <c r="E103" s="280"/>
      <c r="F103" s="280"/>
      <c r="G103" s="280"/>
      <c r="H103" s="280"/>
      <c r="I103" s="280"/>
      <c r="J103" s="280"/>
      <c r="K103" s="280"/>
      <c r="L103" s="280"/>
      <c r="M103" s="280"/>
      <c r="Q103" s="2" t="b">
        <f>IF(AND('Anagrafica Progetto'!$Q$84=1,ISBLANK(Obiettivi!$E$61)&lt;&gt;TRUE),FALSE,TRUE)</f>
        <v>1</v>
      </c>
    </row>
    <row r="104" spans="2:18" ht="15" customHeight="1" x14ac:dyDescent="0.2">
      <c r="Q104" s="2" t="b">
        <f>IF(AND('Anagrafica Progetto'!$Q$84=1,ISBLANK(Obiettivi!$E$61)&lt;&gt;TRUE),FALSE,TRUE)</f>
        <v>1</v>
      </c>
    </row>
    <row r="105" spans="2:18" ht="15" customHeight="1" x14ac:dyDescent="0.2">
      <c r="Q105" s="2" t="b">
        <f>IF(AND('Anagrafica Progetto'!$Q$84=1,ISBLANK(Obiettivi!$E$61)&lt;&gt;TRUE),FALSE,TRUE)</f>
        <v>1</v>
      </c>
    </row>
    <row r="106" spans="2:18" ht="15" customHeight="1" x14ac:dyDescent="0.2">
      <c r="B106" s="188" t="s">
        <v>520</v>
      </c>
      <c r="C106" s="188"/>
      <c r="D106" s="188"/>
      <c r="E106" s="188"/>
      <c r="F106" s="188"/>
      <c r="G106" s="188"/>
      <c r="H106" s="188"/>
      <c r="I106" s="188"/>
      <c r="J106" s="188"/>
      <c r="K106" s="188"/>
      <c r="L106" s="188"/>
      <c r="M106" s="188"/>
      <c r="Q106" s="2" t="b">
        <f>IF(AND('Anagrafica Progetto'!$Q$84=1,ISBLANK(Obiettivi!$E$64)&lt;&gt;TRUE),FALSE,TRUE)</f>
        <v>1</v>
      </c>
    </row>
    <row r="107" spans="2:18" ht="15" customHeight="1" x14ac:dyDescent="0.2">
      <c r="B107" s="258"/>
      <c r="C107" s="258"/>
      <c r="D107" s="258"/>
      <c r="E107" s="258" t="s">
        <v>528</v>
      </c>
      <c r="F107" s="258"/>
      <c r="G107" s="258"/>
      <c r="H107" s="258" t="s">
        <v>529</v>
      </c>
      <c r="I107" s="258"/>
      <c r="J107" s="258"/>
      <c r="K107" s="258" t="s">
        <v>530</v>
      </c>
      <c r="L107" s="258"/>
      <c r="M107" s="258"/>
      <c r="Q107" s="2" t="b">
        <f>IF(AND('Anagrafica Progetto'!$Q$84=1,ISBLANK(Obiettivi!$E$64)&lt;&gt;TRUE),FALSE,TRUE)</f>
        <v>1</v>
      </c>
    </row>
    <row r="108" spans="2:18" ht="67.5" customHeight="1" x14ac:dyDescent="0.2">
      <c r="B108" s="240" t="s">
        <v>521</v>
      </c>
      <c r="C108" s="241"/>
      <c r="D108" s="256"/>
      <c r="E108" s="281" t="str">
        <f>IF(Obiettivi!$E$64="","",Obiettivi!$E$64)</f>
        <v/>
      </c>
      <c r="F108" s="281"/>
      <c r="G108" s="281"/>
      <c r="H108" s="281" t="str">
        <f>IF(Obiettivi!$E$65="","",Obiettivi!$E$65)</f>
        <v/>
      </c>
      <c r="I108" s="281"/>
      <c r="J108" s="281"/>
      <c r="K108" s="281" t="str">
        <f>IF(Obiettivi!$E$66="","",Obiettivi!$E$66)</f>
        <v/>
      </c>
      <c r="L108" s="281"/>
      <c r="M108" s="281"/>
      <c r="Q108" s="2" t="b">
        <f>IF(AND('Anagrafica Progetto'!$Q$84=1,ISBLANK(Obiettivi!$E$64)&lt;&gt;TRUE),FALSE,TRUE)</f>
        <v>1</v>
      </c>
    </row>
    <row r="109" spans="2:18" ht="82.5" customHeight="1" x14ac:dyDescent="0.2">
      <c r="B109" s="240" t="s">
        <v>383</v>
      </c>
      <c r="C109" s="241"/>
      <c r="D109" s="256"/>
      <c r="E109" s="286"/>
      <c r="F109" s="287"/>
      <c r="G109" s="288"/>
      <c r="H109" s="285"/>
      <c r="I109" s="285"/>
      <c r="J109" s="285"/>
      <c r="K109" s="285"/>
      <c r="L109" s="285"/>
      <c r="M109" s="285"/>
      <c r="Q109" s="2" t="b">
        <f>IF(AND('Anagrafica Progetto'!$Q$84=1,ISBLANK(Obiettivi!$E$64)&lt;&gt;TRUE),FALSE,TRUE)</f>
        <v>1</v>
      </c>
    </row>
    <row r="110" spans="2:18" ht="15" customHeight="1" x14ac:dyDescent="0.2">
      <c r="B110" s="240" t="s">
        <v>384</v>
      </c>
      <c r="C110" s="241"/>
      <c r="D110" s="256"/>
      <c r="E110" s="286"/>
      <c r="F110" s="287"/>
      <c r="G110" s="288"/>
      <c r="H110" s="286"/>
      <c r="I110" s="287"/>
      <c r="J110" s="288"/>
      <c r="K110" s="286"/>
      <c r="L110" s="287"/>
      <c r="M110" s="288"/>
      <c r="Q110" s="2" t="b">
        <f>IF(AND('Anagrafica Progetto'!$Q$84=1,ISBLANK(Obiettivi!$E$64)&lt;&gt;TRUE),FALSE,TRUE)</f>
        <v>1</v>
      </c>
    </row>
    <row r="111" spans="2:18" ht="30" customHeight="1" x14ac:dyDescent="0.2">
      <c r="B111" s="240" t="s">
        <v>385</v>
      </c>
      <c r="C111" s="241"/>
      <c r="D111" s="256"/>
      <c r="E111" s="285"/>
      <c r="F111" s="285"/>
      <c r="G111" s="285"/>
      <c r="H111" s="285"/>
      <c r="I111" s="285"/>
      <c r="J111" s="285"/>
      <c r="K111" s="285"/>
      <c r="L111" s="285"/>
      <c r="M111" s="285"/>
      <c r="Q111" s="2" t="b">
        <f>IF(AND('Anagrafica Progetto'!$Q$84=1,ISBLANK(Obiettivi!$E$64)&lt;&gt;TRUE),FALSE,TRUE)</f>
        <v>1</v>
      </c>
    </row>
    <row r="112" spans="2:18" ht="15" customHeight="1" x14ac:dyDescent="0.2">
      <c r="B112" s="240" t="s">
        <v>396</v>
      </c>
      <c r="C112" s="241"/>
      <c r="D112" s="256"/>
      <c r="E112" s="281" t="str">
        <f>IF(E108="","","Tutte")</f>
        <v/>
      </c>
      <c r="F112" s="281"/>
      <c r="G112" s="281"/>
      <c r="H112" s="281" t="str">
        <f>IF(H108="","","Tutte")</f>
        <v/>
      </c>
      <c r="I112" s="281"/>
      <c r="J112" s="281"/>
      <c r="K112" s="281" t="str">
        <f>IF(K108="","","Tutte")</f>
        <v/>
      </c>
      <c r="L112" s="281"/>
      <c r="M112" s="281"/>
      <c r="Q112" s="2" t="b">
        <f>IF(AND('Anagrafica Progetto'!$Q$84=1,ISBLANK(Obiettivi!$E$64)&lt;&gt;TRUE),FALSE,TRUE)</f>
        <v>1</v>
      </c>
    </row>
    <row r="113" spans="2:18" ht="15" customHeight="1" x14ac:dyDescent="0.2">
      <c r="B113" s="240" t="s">
        <v>386</v>
      </c>
      <c r="C113" s="241"/>
      <c r="D113" s="256"/>
      <c r="E113" s="280"/>
      <c r="F113" s="280"/>
      <c r="G113" s="280"/>
      <c r="H113" s="280"/>
      <c r="I113" s="280"/>
      <c r="J113" s="280"/>
      <c r="K113" s="280"/>
      <c r="L113" s="280"/>
      <c r="M113" s="280"/>
      <c r="Q113" s="2" t="b">
        <f>IF(AND('Anagrafica Progetto'!$Q$84=1,ISBLANK(Obiettivi!$E$64)&lt;&gt;TRUE),FALSE,TRUE)</f>
        <v>1</v>
      </c>
    </row>
    <row r="114" spans="2:18" ht="15" customHeight="1" x14ac:dyDescent="0.2">
      <c r="B114" s="240">
        <v>2015</v>
      </c>
      <c r="C114" s="241"/>
      <c r="D114" s="256"/>
      <c r="E114" s="280"/>
      <c r="F114" s="280"/>
      <c r="G114" s="280"/>
      <c r="H114" s="280"/>
      <c r="I114" s="280"/>
      <c r="J114" s="280"/>
      <c r="K114" s="280"/>
      <c r="L114" s="280"/>
      <c r="M114" s="280"/>
      <c r="Q114" s="2" t="b">
        <f>IF(AND('Anagrafica Progetto'!$Q$84=1,R114=FALSE,ISBLANK(Obiettivi!$E$64)&lt;&gt;TRUE),FALSE,TRUE)</f>
        <v>1</v>
      </c>
      <c r="R114" s="2" t="b">
        <f>IF(OR('Anagrafica Progetto'!$H$77="",'Anagrafica Progetto'!$H$80=""),TRUE,IF(AND(B114&gt;=YEAR('Anagrafica Progetto'!$H$77),B114&lt;YEAR('Anagrafica Progetto'!$H$80)),FALSE,TRUE))</f>
        <v>1</v>
      </c>
    </row>
    <row r="115" spans="2:18" ht="15" customHeight="1" x14ac:dyDescent="0.2">
      <c r="B115" s="240">
        <v>2016</v>
      </c>
      <c r="C115" s="241"/>
      <c r="D115" s="256"/>
      <c r="E115" s="280"/>
      <c r="F115" s="280"/>
      <c r="G115" s="280"/>
      <c r="H115" s="280"/>
      <c r="I115" s="280"/>
      <c r="J115" s="280"/>
      <c r="K115" s="280"/>
      <c r="L115" s="280"/>
      <c r="M115" s="280"/>
      <c r="Q115" s="2" t="b">
        <f>IF(AND('Anagrafica Progetto'!$Q$84=1,R115=FALSE,ISBLANK(Obiettivi!$E$64)&lt;&gt;TRUE),FALSE,TRUE)</f>
        <v>1</v>
      </c>
      <c r="R115" s="2" t="b">
        <f>IF(OR('Anagrafica Progetto'!$H$77="",'Anagrafica Progetto'!$H$80=""),TRUE,IF(AND(B115&gt;=YEAR('Anagrafica Progetto'!$H$77),B115&lt;YEAR('Anagrafica Progetto'!$H$80)),FALSE,TRUE))</f>
        <v>0</v>
      </c>
    </row>
    <row r="116" spans="2:18" ht="15" customHeight="1" x14ac:dyDescent="0.2">
      <c r="B116" s="240">
        <v>2017</v>
      </c>
      <c r="C116" s="241"/>
      <c r="D116" s="256"/>
      <c r="E116" s="280"/>
      <c r="F116" s="280"/>
      <c r="G116" s="280"/>
      <c r="H116" s="280"/>
      <c r="I116" s="280"/>
      <c r="J116" s="280"/>
      <c r="K116" s="280"/>
      <c r="L116" s="280"/>
      <c r="M116" s="280"/>
      <c r="Q116" s="2" t="b">
        <f>IF(AND('Anagrafica Progetto'!$Q$84=1,R116=FALSE,ISBLANK(Obiettivi!$E$64)&lt;&gt;TRUE),FALSE,TRUE)</f>
        <v>1</v>
      </c>
      <c r="R116" s="2" t="b">
        <f>IF(OR('Anagrafica Progetto'!$H$77="",'Anagrafica Progetto'!$H$80=""),TRUE,IF(AND(B116&gt;=YEAR('Anagrafica Progetto'!$H$77),B116&lt;YEAR('Anagrafica Progetto'!$H$80)),FALSE,TRUE))</f>
        <v>0</v>
      </c>
    </row>
    <row r="117" spans="2:18" ht="15" customHeight="1" x14ac:dyDescent="0.2">
      <c r="B117" s="240">
        <v>2018</v>
      </c>
      <c r="C117" s="241"/>
      <c r="D117" s="256"/>
      <c r="E117" s="280"/>
      <c r="F117" s="280"/>
      <c r="G117" s="280"/>
      <c r="H117" s="280"/>
      <c r="I117" s="280"/>
      <c r="J117" s="280"/>
      <c r="K117" s="280"/>
      <c r="L117" s="280"/>
      <c r="M117" s="280"/>
      <c r="Q117" s="2" t="b">
        <f>IF(AND('Anagrafica Progetto'!$Q$84=1,R117=FALSE,ISBLANK(Obiettivi!$E$64)&lt;&gt;TRUE),FALSE,TRUE)</f>
        <v>1</v>
      </c>
      <c r="R117" s="2" t="b">
        <f>IF(OR('Anagrafica Progetto'!$H$77="",'Anagrafica Progetto'!$H$80=""),TRUE,IF(AND(B117&gt;=YEAR('Anagrafica Progetto'!$H$77),B117&lt;YEAR('Anagrafica Progetto'!$H$80)),FALSE,TRUE))</f>
        <v>0</v>
      </c>
    </row>
    <row r="118" spans="2:18" ht="15" customHeight="1" x14ac:dyDescent="0.2">
      <c r="B118" s="240">
        <v>2019</v>
      </c>
      <c r="C118" s="241"/>
      <c r="D118" s="256"/>
      <c r="E118" s="280"/>
      <c r="F118" s="280"/>
      <c r="G118" s="280"/>
      <c r="H118" s="280"/>
      <c r="I118" s="280"/>
      <c r="J118" s="280"/>
      <c r="K118" s="280"/>
      <c r="L118" s="280"/>
      <c r="M118" s="280"/>
      <c r="Q118" s="2" t="b">
        <f>IF(AND('Anagrafica Progetto'!$Q$84=1,R118=FALSE,ISBLANK(Obiettivi!$E$64)&lt;&gt;TRUE),FALSE,TRUE)</f>
        <v>1</v>
      </c>
      <c r="R118" s="2" t="b">
        <f>IF(OR('Anagrafica Progetto'!$H$77="",'Anagrafica Progetto'!$H$80=""),TRUE,IF(AND(B118&gt;=YEAR('Anagrafica Progetto'!$H$77),B118&lt;YEAR('Anagrafica Progetto'!$H$80)),FALSE,TRUE))</f>
        <v>0</v>
      </c>
    </row>
    <row r="119" spans="2:18" ht="15" customHeight="1" x14ac:dyDescent="0.2">
      <c r="B119" s="240">
        <v>2020</v>
      </c>
      <c r="C119" s="241"/>
      <c r="D119" s="256"/>
      <c r="E119" s="280"/>
      <c r="F119" s="280"/>
      <c r="G119" s="280"/>
      <c r="H119" s="280"/>
      <c r="I119" s="280"/>
      <c r="J119" s="280"/>
      <c r="K119" s="280"/>
      <c r="L119" s="280"/>
      <c r="M119" s="280"/>
      <c r="Q119" s="2" t="b">
        <f>IF(AND('Anagrafica Progetto'!$Q$84=1,R119=FALSE,ISBLANK(Obiettivi!$E$64)&lt;&gt;TRUE),FALSE,TRUE)</f>
        <v>1</v>
      </c>
      <c r="R119" s="2" t="b">
        <f>IF(OR('Anagrafica Progetto'!$H$77="",'Anagrafica Progetto'!$H$80=""),TRUE,IF(AND(B119&gt;=YEAR('Anagrafica Progetto'!$H$77),B119&lt;YEAR('Anagrafica Progetto'!$H$80)),FALSE,TRUE))</f>
        <v>0</v>
      </c>
    </row>
    <row r="120" spans="2:18" ht="15" customHeight="1" x14ac:dyDescent="0.2">
      <c r="B120" s="240">
        <v>2021</v>
      </c>
      <c r="C120" s="241"/>
      <c r="D120" s="256"/>
      <c r="E120" s="280"/>
      <c r="F120" s="280"/>
      <c r="G120" s="280"/>
      <c r="H120" s="280"/>
      <c r="I120" s="280"/>
      <c r="J120" s="280"/>
      <c r="K120" s="280"/>
      <c r="L120" s="280"/>
      <c r="M120" s="280"/>
      <c r="Q120" s="2" t="b">
        <f>IF(AND('Anagrafica Progetto'!$Q$84=1,R120=FALSE,ISBLANK(Obiettivi!$E$64)&lt;&gt;TRUE),FALSE,TRUE)</f>
        <v>1</v>
      </c>
      <c r="R120" s="2" t="b">
        <f>IF(OR('Anagrafica Progetto'!$H$77="",'Anagrafica Progetto'!$H$80=""),TRUE,IF(AND(B120&gt;=YEAR('Anagrafica Progetto'!$H$77),B120&lt;YEAR('Anagrafica Progetto'!$H$80)),FALSE,TRUE))</f>
        <v>0</v>
      </c>
    </row>
    <row r="121" spans="2:18" ht="15" customHeight="1" x14ac:dyDescent="0.2">
      <c r="B121" s="240">
        <v>2022</v>
      </c>
      <c r="C121" s="241"/>
      <c r="D121" s="256"/>
      <c r="E121" s="280"/>
      <c r="F121" s="280"/>
      <c r="G121" s="280"/>
      <c r="H121" s="280"/>
      <c r="I121" s="280"/>
      <c r="J121" s="280"/>
      <c r="K121" s="280"/>
      <c r="L121" s="280"/>
      <c r="M121" s="280"/>
      <c r="Q121" s="2" t="b">
        <f>IF(AND('Anagrafica Progetto'!$Q$84=1,R121=FALSE,ISBLANK(Obiettivi!$E$64)&lt;&gt;TRUE),FALSE,TRUE)</f>
        <v>1</v>
      </c>
      <c r="R121" s="2" t="b">
        <f>IF(OR('Anagrafica Progetto'!$H$77="",'Anagrafica Progetto'!$H$80=""),TRUE,IF(AND(B121&gt;=YEAR('Anagrafica Progetto'!$H$77),B121&lt;YEAR('Anagrafica Progetto'!$H$80)),FALSE,TRUE))</f>
        <v>0</v>
      </c>
    </row>
    <row r="122" spans="2:18" ht="15" customHeight="1" x14ac:dyDescent="0.2">
      <c r="B122" s="240" t="s">
        <v>387</v>
      </c>
      <c r="C122" s="241"/>
      <c r="D122" s="256"/>
      <c r="E122" s="280"/>
      <c r="F122" s="280"/>
      <c r="G122" s="280"/>
      <c r="H122" s="280"/>
      <c r="I122" s="280"/>
      <c r="J122" s="280"/>
      <c r="K122" s="280"/>
      <c r="L122" s="280"/>
      <c r="M122" s="280"/>
      <c r="Q122" s="2" t="b">
        <f>IF(AND('Anagrafica Progetto'!$Q$84=1,ISBLANK(Obiettivi!$E$64)&lt;&gt;TRUE),FALSE,TRUE)</f>
        <v>1</v>
      </c>
    </row>
    <row r="123" spans="2:18" ht="15" customHeight="1" x14ac:dyDescent="0.2">
      <c r="Q123" s="2" t="b">
        <f>IF(AND('Anagrafica Progetto'!$Q$84=1,ISBLANK(Obiettivi!$E$64)&lt;&gt;TRUE),FALSE,TRUE)</f>
        <v>1</v>
      </c>
    </row>
    <row r="124" spans="2:18" ht="15" customHeight="1" x14ac:dyDescent="0.2">
      <c r="Q124" s="2" t="b">
        <f>IF(AND('Anagrafica Progetto'!$Q$84=1,ISBLANK(Obiettivi!$E$64)&lt;&gt;TRUE),FALSE,TRUE)</f>
        <v>1</v>
      </c>
    </row>
    <row r="125" spans="2:18" ht="15" customHeight="1" x14ac:dyDescent="0.2">
      <c r="B125" s="188" t="s">
        <v>520</v>
      </c>
      <c r="C125" s="188"/>
      <c r="D125" s="188"/>
      <c r="E125" s="188"/>
      <c r="F125" s="188"/>
      <c r="G125" s="188"/>
      <c r="H125" s="188"/>
      <c r="I125" s="188"/>
      <c r="J125" s="188"/>
      <c r="K125" s="188"/>
      <c r="L125" s="188"/>
      <c r="M125" s="188"/>
      <c r="Q125" s="2" t="b">
        <f>IF(AND('Anagrafica Progetto'!$Q$84=1,ISBLANK(Obiettivi!$E$67)&lt;&gt;TRUE),FALSE,TRUE)</f>
        <v>1</v>
      </c>
    </row>
    <row r="126" spans="2:18" ht="15" customHeight="1" x14ac:dyDescent="0.2">
      <c r="B126" s="258"/>
      <c r="C126" s="258"/>
      <c r="D126" s="258"/>
      <c r="E126" s="258" t="s">
        <v>531</v>
      </c>
      <c r="F126" s="258"/>
      <c r="G126" s="258"/>
      <c r="H126" s="258" t="s">
        <v>532</v>
      </c>
      <c r="I126" s="258"/>
      <c r="J126" s="258"/>
      <c r="K126" s="258" t="s">
        <v>533</v>
      </c>
      <c r="L126" s="258"/>
      <c r="M126" s="258"/>
      <c r="Q126" s="2" t="b">
        <f>IF(AND('Anagrafica Progetto'!$Q$84=1,ISBLANK(Obiettivi!$E$67)&lt;&gt;TRUE),FALSE,TRUE)</f>
        <v>1</v>
      </c>
    </row>
    <row r="127" spans="2:18" ht="67.5" customHeight="1" x14ac:dyDescent="0.2">
      <c r="B127" s="240" t="s">
        <v>521</v>
      </c>
      <c r="C127" s="241"/>
      <c r="D127" s="256"/>
      <c r="E127" s="281" t="str">
        <f>IF(Obiettivi!$E$67="","",Obiettivi!$E$67)</f>
        <v/>
      </c>
      <c r="F127" s="281"/>
      <c r="G127" s="281"/>
      <c r="H127" s="281" t="str">
        <f>IF(Obiettivi!$E$68="","",Obiettivi!$E$68)</f>
        <v/>
      </c>
      <c r="I127" s="281"/>
      <c r="J127" s="281"/>
      <c r="K127" s="281" t="str">
        <f>IF(Obiettivi!$E$69="","",Obiettivi!$E$69)</f>
        <v/>
      </c>
      <c r="L127" s="281"/>
      <c r="M127" s="281"/>
      <c r="Q127" s="2" t="b">
        <f>IF(AND('Anagrafica Progetto'!$Q$84=1,ISBLANK(Obiettivi!$E$67)&lt;&gt;TRUE),FALSE,TRUE)</f>
        <v>1</v>
      </c>
    </row>
    <row r="128" spans="2:18" ht="82.5" customHeight="1" x14ac:dyDescent="0.2">
      <c r="B128" s="240" t="s">
        <v>383</v>
      </c>
      <c r="C128" s="241"/>
      <c r="D128" s="256"/>
      <c r="E128" s="286"/>
      <c r="F128" s="287"/>
      <c r="G128" s="288"/>
      <c r="H128" s="285"/>
      <c r="I128" s="285"/>
      <c r="J128" s="285"/>
      <c r="K128" s="285"/>
      <c r="L128" s="285"/>
      <c r="M128" s="285"/>
      <c r="Q128" s="2" t="b">
        <f>IF(AND('Anagrafica Progetto'!$Q$84=1,ISBLANK(Obiettivi!$E$67)&lt;&gt;TRUE),FALSE,TRUE)</f>
        <v>1</v>
      </c>
    </row>
    <row r="129" spans="2:18" ht="15" customHeight="1" x14ac:dyDescent="0.2">
      <c r="B129" s="240" t="s">
        <v>384</v>
      </c>
      <c r="C129" s="241"/>
      <c r="D129" s="256"/>
      <c r="E129" s="286"/>
      <c r="F129" s="287"/>
      <c r="G129" s="288"/>
      <c r="H129" s="286"/>
      <c r="I129" s="287"/>
      <c r="J129" s="288"/>
      <c r="K129" s="286"/>
      <c r="L129" s="287"/>
      <c r="M129" s="288"/>
      <c r="Q129" s="2" t="b">
        <f>IF(AND('Anagrafica Progetto'!$Q$84=1,ISBLANK(Obiettivi!$E$67)&lt;&gt;TRUE),FALSE,TRUE)</f>
        <v>1</v>
      </c>
    </row>
    <row r="130" spans="2:18" ht="30" customHeight="1" x14ac:dyDescent="0.2">
      <c r="B130" s="240" t="s">
        <v>385</v>
      </c>
      <c r="C130" s="241"/>
      <c r="D130" s="256"/>
      <c r="E130" s="285"/>
      <c r="F130" s="285"/>
      <c r="G130" s="285"/>
      <c r="H130" s="285"/>
      <c r="I130" s="285"/>
      <c r="J130" s="285"/>
      <c r="K130" s="285"/>
      <c r="L130" s="285"/>
      <c r="M130" s="285"/>
      <c r="Q130" s="2" t="b">
        <f>IF(AND('Anagrafica Progetto'!$Q$84=1,ISBLANK(Obiettivi!$E$67)&lt;&gt;TRUE),FALSE,TRUE)</f>
        <v>1</v>
      </c>
    </row>
    <row r="131" spans="2:18" ht="15" customHeight="1" x14ac:dyDescent="0.2">
      <c r="B131" s="240" t="s">
        <v>396</v>
      </c>
      <c r="C131" s="241"/>
      <c r="D131" s="256"/>
      <c r="E131" s="281" t="str">
        <f>IF(E127="","","Tutte")</f>
        <v/>
      </c>
      <c r="F131" s="281"/>
      <c r="G131" s="281"/>
      <c r="H131" s="281" t="str">
        <f>IF(H127="","","Tutte")</f>
        <v/>
      </c>
      <c r="I131" s="281"/>
      <c r="J131" s="281"/>
      <c r="K131" s="281" t="str">
        <f>IF(K127="","","Tutte")</f>
        <v/>
      </c>
      <c r="L131" s="281"/>
      <c r="M131" s="281"/>
      <c r="Q131" s="2" t="b">
        <f>IF(AND('Anagrafica Progetto'!$Q$84=1,ISBLANK(Obiettivi!$E$67)&lt;&gt;TRUE),FALSE,TRUE)</f>
        <v>1</v>
      </c>
    </row>
    <row r="132" spans="2:18" ht="15" customHeight="1" x14ac:dyDescent="0.2">
      <c r="B132" s="240" t="s">
        <v>386</v>
      </c>
      <c r="C132" s="241"/>
      <c r="D132" s="256"/>
      <c r="E132" s="280"/>
      <c r="F132" s="280"/>
      <c r="G132" s="280"/>
      <c r="H132" s="280"/>
      <c r="I132" s="280"/>
      <c r="J132" s="280"/>
      <c r="K132" s="280"/>
      <c r="L132" s="280"/>
      <c r="M132" s="280"/>
      <c r="Q132" s="2" t="b">
        <f>IF(AND('Anagrafica Progetto'!$Q$84=1,ISBLANK(Obiettivi!$E$67)&lt;&gt;TRUE),FALSE,TRUE)</f>
        <v>1</v>
      </c>
    </row>
    <row r="133" spans="2:18" ht="15" customHeight="1" x14ac:dyDescent="0.2">
      <c r="B133" s="240">
        <v>2015</v>
      </c>
      <c r="C133" s="241"/>
      <c r="D133" s="256"/>
      <c r="E133" s="280"/>
      <c r="F133" s="280"/>
      <c r="G133" s="280"/>
      <c r="H133" s="280"/>
      <c r="I133" s="280"/>
      <c r="J133" s="280"/>
      <c r="K133" s="280"/>
      <c r="L133" s="280"/>
      <c r="M133" s="280"/>
      <c r="Q133" s="2" t="b">
        <f>IF(AND('Anagrafica Progetto'!$Q$84=1,R133=FALSE,ISBLANK(Obiettivi!$E$67)&lt;&gt;TRUE),FALSE,TRUE)</f>
        <v>1</v>
      </c>
      <c r="R133" s="2" t="b">
        <f>IF(OR('Anagrafica Progetto'!$H$77="",'Anagrafica Progetto'!$H$80=""),TRUE,IF(AND(B133&gt;=YEAR('Anagrafica Progetto'!$H$77),B133&lt;YEAR('Anagrafica Progetto'!$H$80)),FALSE,TRUE))</f>
        <v>1</v>
      </c>
    </row>
    <row r="134" spans="2:18" ht="15" customHeight="1" x14ac:dyDescent="0.2">
      <c r="B134" s="240">
        <v>2016</v>
      </c>
      <c r="C134" s="241"/>
      <c r="D134" s="256"/>
      <c r="E134" s="280"/>
      <c r="F134" s="280"/>
      <c r="G134" s="280"/>
      <c r="H134" s="280"/>
      <c r="I134" s="280"/>
      <c r="J134" s="280"/>
      <c r="K134" s="280"/>
      <c r="L134" s="280"/>
      <c r="M134" s="280"/>
      <c r="Q134" s="2" t="b">
        <f>IF(AND('Anagrafica Progetto'!$Q$84=1,R134=FALSE,ISBLANK(Obiettivi!$E$67)&lt;&gt;TRUE),FALSE,TRUE)</f>
        <v>1</v>
      </c>
      <c r="R134" s="2" t="b">
        <f>IF(OR('Anagrafica Progetto'!$H$77="",'Anagrafica Progetto'!$H$80=""),TRUE,IF(AND(B134&gt;=YEAR('Anagrafica Progetto'!$H$77),B134&lt;YEAR('Anagrafica Progetto'!$H$80)),FALSE,TRUE))</f>
        <v>0</v>
      </c>
    </row>
    <row r="135" spans="2:18" ht="15" customHeight="1" x14ac:dyDescent="0.2">
      <c r="B135" s="240">
        <v>2017</v>
      </c>
      <c r="C135" s="241"/>
      <c r="D135" s="256"/>
      <c r="E135" s="280"/>
      <c r="F135" s="280"/>
      <c r="G135" s="280"/>
      <c r="H135" s="280"/>
      <c r="I135" s="280"/>
      <c r="J135" s="280"/>
      <c r="K135" s="280"/>
      <c r="L135" s="280"/>
      <c r="M135" s="280"/>
      <c r="Q135" s="2" t="b">
        <f>IF(AND('Anagrafica Progetto'!$Q$84=1,R135=FALSE,ISBLANK(Obiettivi!$E$67)&lt;&gt;TRUE),FALSE,TRUE)</f>
        <v>1</v>
      </c>
      <c r="R135" s="2" t="b">
        <f>IF(OR('Anagrafica Progetto'!$H$77="",'Anagrafica Progetto'!$H$80=""),TRUE,IF(AND(B135&gt;=YEAR('Anagrafica Progetto'!$H$77),B135&lt;YEAR('Anagrafica Progetto'!$H$80)),FALSE,TRUE))</f>
        <v>0</v>
      </c>
    </row>
    <row r="136" spans="2:18" ht="15" customHeight="1" x14ac:dyDescent="0.2">
      <c r="B136" s="240">
        <v>2018</v>
      </c>
      <c r="C136" s="241"/>
      <c r="D136" s="256"/>
      <c r="E136" s="280"/>
      <c r="F136" s="280"/>
      <c r="G136" s="280"/>
      <c r="H136" s="280"/>
      <c r="I136" s="280"/>
      <c r="J136" s="280"/>
      <c r="K136" s="280"/>
      <c r="L136" s="280"/>
      <c r="M136" s="280"/>
      <c r="Q136" s="2" t="b">
        <f>IF(AND('Anagrafica Progetto'!$Q$84=1,R136=FALSE,ISBLANK(Obiettivi!$E$67)&lt;&gt;TRUE),FALSE,TRUE)</f>
        <v>1</v>
      </c>
      <c r="R136" s="2" t="b">
        <f>IF(OR('Anagrafica Progetto'!$H$77="",'Anagrafica Progetto'!$H$80=""),TRUE,IF(AND(B136&gt;=YEAR('Anagrafica Progetto'!$H$77),B136&lt;YEAR('Anagrafica Progetto'!$H$80)),FALSE,TRUE))</f>
        <v>0</v>
      </c>
    </row>
    <row r="137" spans="2:18" ht="15" customHeight="1" x14ac:dyDescent="0.2">
      <c r="B137" s="240">
        <v>2019</v>
      </c>
      <c r="C137" s="241"/>
      <c r="D137" s="256"/>
      <c r="E137" s="280"/>
      <c r="F137" s="280"/>
      <c r="G137" s="280"/>
      <c r="H137" s="280"/>
      <c r="I137" s="280"/>
      <c r="J137" s="280"/>
      <c r="K137" s="280"/>
      <c r="L137" s="280"/>
      <c r="M137" s="280"/>
      <c r="Q137" s="2" t="b">
        <f>IF(AND('Anagrafica Progetto'!$Q$84=1,R137=FALSE,ISBLANK(Obiettivi!$E$67)&lt;&gt;TRUE),FALSE,TRUE)</f>
        <v>1</v>
      </c>
      <c r="R137" s="2" t="b">
        <f>IF(OR('Anagrafica Progetto'!$H$77="",'Anagrafica Progetto'!$H$80=""),TRUE,IF(AND(B137&gt;=YEAR('Anagrafica Progetto'!$H$77),B137&lt;YEAR('Anagrafica Progetto'!$H$80)),FALSE,TRUE))</f>
        <v>0</v>
      </c>
    </row>
    <row r="138" spans="2:18" ht="15" customHeight="1" x14ac:dyDescent="0.2">
      <c r="B138" s="240">
        <v>2020</v>
      </c>
      <c r="C138" s="241"/>
      <c r="D138" s="256"/>
      <c r="E138" s="280"/>
      <c r="F138" s="280"/>
      <c r="G138" s="280"/>
      <c r="H138" s="280"/>
      <c r="I138" s="280"/>
      <c r="J138" s="280"/>
      <c r="K138" s="280"/>
      <c r="L138" s="280"/>
      <c r="M138" s="280"/>
      <c r="Q138" s="2" t="b">
        <f>IF(AND('Anagrafica Progetto'!$Q$84=1,R138=FALSE,ISBLANK(Obiettivi!$E$67)&lt;&gt;TRUE),FALSE,TRUE)</f>
        <v>1</v>
      </c>
      <c r="R138" s="2" t="b">
        <f>IF(OR('Anagrafica Progetto'!$H$77="",'Anagrafica Progetto'!$H$80=""),TRUE,IF(AND(B138&gt;=YEAR('Anagrafica Progetto'!$H$77),B138&lt;YEAR('Anagrafica Progetto'!$H$80)),FALSE,TRUE))</f>
        <v>0</v>
      </c>
    </row>
    <row r="139" spans="2:18" ht="15" customHeight="1" x14ac:dyDescent="0.2">
      <c r="B139" s="240">
        <v>2021</v>
      </c>
      <c r="C139" s="241"/>
      <c r="D139" s="256"/>
      <c r="E139" s="280"/>
      <c r="F139" s="280"/>
      <c r="G139" s="280"/>
      <c r="H139" s="280"/>
      <c r="I139" s="280"/>
      <c r="J139" s="280"/>
      <c r="K139" s="280"/>
      <c r="L139" s="280"/>
      <c r="M139" s="280"/>
      <c r="Q139" s="2" t="b">
        <f>IF(AND('Anagrafica Progetto'!$Q$84=1,R139=FALSE,ISBLANK(Obiettivi!$E$67)&lt;&gt;TRUE),FALSE,TRUE)</f>
        <v>1</v>
      </c>
      <c r="R139" s="2" t="b">
        <f>IF(OR('Anagrafica Progetto'!$H$77="",'Anagrafica Progetto'!$H$80=""),TRUE,IF(AND(B139&gt;=YEAR('Anagrafica Progetto'!$H$77),B139&lt;YEAR('Anagrafica Progetto'!$H$80)),FALSE,TRUE))</f>
        <v>0</v>
      </c>
    </row>
    <row r="140" spans="2:18" ht="15" customHeight="1" x14ac:dyDescent="0.2">
      <c r="B140" s="240">
        <v>2022</v>
      </c>
      <c r="C140" s="241"/>
      <c r="D140" s="256"/>
      <c r="E140" s="280"/>
      <c r="F140" s="280"/>
      <c r="G140" s="280"/>
      <c r="H140" s="280"/>
      <c r="I140" s="280"/>
      <c r="J140" s="280"/>
      <c r="K140" s="280"/>
      <c r="L140" s="280"/>
      <c r="M140" s="280"/>
      <c r="Q140" s="2" t="b">
        <f>IF(AND('Anagrafica Progetto'!$Q$84=1,R140=FALSE,ISBLANK(Obiettivi!$E$67)&lt;&gt;TRUE),FALSE,TRUE)</f>
        <v>1</v>
      </c>
      <c r="R140" s="2" t="b">
        <f>IF(OR('Anagrafica Progetto'!$H$77="",'Anagrafica Progetto'!$H$80=""),TRUE,IF(AND(B140&gt;=YEAR('Anagrafica Progetto'!$H$77),B140&lt;YEAR('Anagrafica Progetto'!$H$80)),FALSE,TRUE))</f>
        <v>0</v>
      </c>
    </row>
    <row r="141" spans="2:18" ht="15" customHeight="1" x14ac:dyDescent="0.2">
      <c r="B141" s="240" t="s">
        <v>387</v>
      </c>
      <c r="C141" s="241"/>
      <c r="D141" s="256"/>
      <c r="E141" s="280"/>
      <c r="F141" s="280"/>
      <c r="G141" s="280"/>
      <c r="H141" s="280"/>
      <c r="I141" s="280"/>
      <c r="J141" s="280"/>
      <c r="K141" s="280"/>
      <c r="L141" s="280"/>
      <c r="M141" s="280"/>
      <c r="Q141" s="2" t="b">
        <f>IF(AND('Anagrafica Progetto'!$Q$84=1,ISBLANK(Obiettivi!$E$67)&lt;&gt;TRUE),FALSE,TRUE)</f>
        <v>1</v>
      </c>
    </row>
    <row r="142" spans="2:18" ht="15" customHeight="1" x14ac:dyDescent="0.2">
      <c r="Q142" s="2" t="b">
        <f>IF(AND('Anagrafica Progetto'!$Q$84=1,ISBLANK(Obiettivi!$E$67)&lt;&gt;TRUE),FALSE,TRUE)</f>
        <v>1</v>
      </c>
    </row>
    <row r="143" spans="2:18" ht="15" customHeight="1" x14ac:dyDescent="0.2">
      <c r="Q143" s="2" t="b">
        <f>IF(AND('Anagrafica Progetto'!$Q$84=1,ISBLANK(Obiettivi!$E$67)&lt;&gt;TRUE),FALSE,TRUE)</f>
        <v>1</v>
      </c>
    </row>
    <row r="144" spans="2:18" ht="15" customHeight="1" x14ac:dyDescent="0.2">
      <c r="B144" s="188" t="s">
        <v>520</v>
      </c>
      <c r="C144" s="188"/>
      <c r="D144" s="188"/>
      <c r="E144" s="188"/>
      <c r="F144" s="188"/>
      <c r="G144" s="188"/>
      <c r="H144" s="188"/>
      <c r="I144" s="188"/>
      <c r="J144" s="188"/>
      <c r="K144" s="188"/>
      <c r="L144" s="188"/>
      <c r="M144" s="188"/>
      <c r="Q144" s="2" t="b">
        <f>IF(AND('Anagrafica Progetto'!$Q$84=1,ISBLANK(Obiettivi!$E$70)&lt;&gt;TRUE),FALSE,TRUE)</f>
        <v>1</v>
      </c>
    </row>
    <row r="145" spans="2:18" ht="15" customHeight="1" x14ac:dyDescent="0.2">
      <c r="B145" s="258"/>
      <c r="C145" s="258"/>
      <c r="D145" s="258"/>
      <c r="E145" s="258" t="s">
        <v>534</v>
      </c>
      <c r="F145" s="258"/>
      <c r="G145" s="258"/>
      <c r="H145" s="258" t="s">
        <v>535</v>
      </c>
      <c r="I145" s="258"/>
      <c r="J145" s="258"/>
      <c r="K145" s="258" t="s">
        <v>536</v>
      </c>
      <c r="L145" s="258"/>
      <c r="M145" s="258"/>
      <c r="Q145" s="2" t="b">
        <f>IF(AND('Anagrafica Progetto'!$Q$84=1,ISBLANK(Obiettivi!$E$70)&lt;&gt;TRUE),FALSE,TRUE)</f>
        <v>1</v>
      </c>
    </row>
    <row r="146" spans="2:18" ht="67.5" customHeight="1" x14ac:dyDescent="0.2">
      <c r="B146" s="240" t="s">
        <v>521</v>
      </c>
      <c r="C146" s="241"/>
      <c r="D146" s="256"/>
      <c r="E146" s="281" t="str">
        <f>IF(Obiettivi!$E$70="","",Obiettivi!$E$70)</f>
        <v/>
      </c>
      <c r="F146" s="281"/>
      <c r="G146" s="281"/>
      <c r="H146" s="281" t="str">
        <f>IF(Obiettivi!$E$71="","",Obiettivi!$E$71)</f>
        <v/>
      </c>
      <c r="I146" s="281"/>
      <c r="J146" s="281"/>
      <c r="K146" s="281" t="str">
        <f>IF(Obiettivi!$E$72="","",Obiettivi!$E$72)</f>
        <v/>
      </c>
      <c r="L146" s="281"/>
      <c r="M146" s="281"/>
      <c r="Q146" s="2" t="b">
        <f>IF(AND('Anagrafica Progetto'!$Q$84=1,ISBLANK(Obiettivi!$E$70)&lt;&gt;TRUE),FALSE,TRUE)</f>
        <v>1</v>
      </c>
    </row>
    <row r="147" spans="2:18" ht="82.5" customHeight="1" x14ac:dyDescent="0.2">
      <c r="B147" s="240" t="s">
        <v>383</v>
      </c>
      <c r="C147" s="241"/>
      <c r="D147" s="256"/>
      <c r="E147" s="286"/>
      <c r="F147" s="287"/>
      <c r="G147" s="288"/>
      <c r="H147" s="285"/>
      <c r="I147" s="285"/>
      <c r="J147" s="285"/>
      <c r="K147" s="285"/>
      <c r="L147" s="285"/>
      <c r="M147" s="285"/>
      <c r="Q147" s="2" t="b">
        <f>IF(AND('Anagrafica Progetto'!$Q$84=1,ISBLANK(Obiettivi!$E$70)&lt;&gt;TRUE),FALSE,TRUE)</f>
        <v>1</v>
      </c>
    </row>
    <row r="148" spans="2:18" ht="15" customHeight="1" x14ac:dyDescent="0.2">
      <c r="B148" s="240" t="s">
        <v>384</v>
      </c>
      <c r="C148" s="241"/>
      <c r="D148" s="256"/>
      <c r="E148" s="286"/>
      <c r="F148" s="287"/>
      <c r="G148" s="288"/>
      <c r="H148" s="286"/>
      <c r="I148" s="287"/>
      <c r="J148" s="288"/>
      <c r="K148" s="286"/>
      <c r="L148" s="287"/>
      <c r="M148" s="288"/>
      <c r="Q148" s="2" t="b">
        <f>IF(AND('Anagrafica Progetto'!$Q$84=1,ISBLANK(Obiettivi!$E$70)&lt;&gt;TRUE),FALSE,TRUE)</f>
        <v>1</v>
      </c>
    </row>
    <row r="149" spans="2:18" ht="30" customHeight="1" x14ac:dyDescent="0.2">
      <c r="B149" s="240" t="s">
        <v>385</v>
      </c>
      <c r="C149" s="241"/>
      <c r="D149" s="256"/>
      <c r="E149" s="285"/>
      <c r="F149" s="285"/>
      <c r="G149" s="285"/>
      <c r="H149" s="285"/>
      <c r="I149" s="285"/>
      <c r="J149" s="285"/>
      <c r="K149" s="285"/>
      <c r="L149" s="285"/>
      <c r="M149" s="285"/>
      <c r="Q149" s="2" t="b">
        <f>IF(AND('Anagrafica Progetto'!$Q$84=1,ISBLANK(Obiettivi!$E$70)&lt;&gt;TRUE),FALSE,TRUE)</f>
        <v>1</v>
      </c>
    </row>
    <row r="150" spans="2:18" ht="15" customHeight="1" x14ac:dyDescent="0.2">
      <c r="B150" s="240" t="s">
        <v>396</v>
      </c>
      <c r="C150" s="241"/>
      <c r="D150" s="256"/>
      <c r="E150" s="281" t="str">
        <f>IF(E146="","","Tutte")</f>
        <v/>
      </c>
      <c r="F150" s="281"/>
      <c r="G150" s="281"/>
      <c r="H150" s="281" t="str">
        <f>IF(H146="","","Tutte")</f>
        <v/>
      </c>
      <c r="I150" s="281"/>
      <c r="J150" s="281"/>
      <c r="K150" s="281" t="str">
        <f>IF(K146="","","Tutte")</f>
        <v/>
      </c>
      <c r="L150" s="281"/>
      <c r="M150" s="281"/>
      <c r="Q150" s="2" t="b">
        <f>IF(AND('Anagrafica Progetto'!$Q$84=1,ISBLANK(Obiettivi!$E$70)&lt;&gt;TRUE),FALSE,TRUE)</f>
        <v>1</v>
      </c>
    </row>
    <row r="151" spans="2:18" ht="15" customHeight="1" x14ac:dyDescent="0.2">
      <c r="B151" s="240" t="s">
        <v>386</v>
      </c>
      <c r="C151" s="241"/>
      <c r="D151" s="256"/>
      <c r="E151" s="280"/>
      <c r="F151" s="280"/>
      <c r="G151" s="280"/>
      <c r="H151" s="280"/>
      <c r="I151" s="280"/>
      <c r="J151" s="280"/>
      <c r="K151" s="280"/>
      <c r="L151" s="280"/>
      <c r="M151" s="280"/>
      <c r="Q151" s="2" t="b">
        <f>IF(AND('Anagrafica Progetto'!$Q$84=1,ISBLANK(Obiettivi!$E$70)&lt;&gt;TRUE),FALSE,TRUE)</f>
        <v>1</v>
      </c>
    </row>
    <row r="152" spans="2:18" ht="15" customHeight="1" x14ac:dyDescent="0.2">
      <c r="B152" s="240">
        <v>2015</v>
      </c>
      <c r="C152" s="241"/>
      <c r="D152" s="256"/>
      <c r="E152" s="280"/>
      <c r="F152" s="280"/>
      <c r="G152" s="280"/>
      <c r="H152" s="280"/>
      <c r="I152" s="280"/>
      <c r="J152" s="280"/>
      <c r="K152" s="280"/>
      <c r="L152" s="280"/>
      <c r="M152" s="280"/>
      <c r="Q152" s="2" t="b">
        <f>IF(AND('Anagrafica Progetto'!$Q$84=1,R152=FALSE,ISBLANK(Obiettivi!$E$70)&lt;&gt;TRUE),FALSE,TRUE)</f>
        <v>1</v>
      </c>
      <c r="R152" s="2" t="b">
        <f>IF(OR('Anagrafica Progetto'!$H$77="",'Anagrafica Progetto'!$H$80=""),TRUE,IF(AND(B152&gt;=YEAR('Anagrafica Progetto'!$H$77),B152&lt;YEAR('Anagrafica Progetto'!$H$80)),FALSE,TRUE))</f>
        <v>1</v>
      </c>
    </row>
    <row r="153" spans="2:18" ht="15" customHeight="1" x14ac:dyDescent="0.2">
      <c r="B153" s="240">
        <v>2016</v>
      </c>
      <c r="C153" s="241"/>
      <c r="D153" s="256"/>
      <c r="E153" s="280"/>
      <c r="F153" s="280"/>
      <c r="G153" s="280"/>
      <c r="H153" s="280"/>
      <c r="I153" s="280"/>
      <c r="J153" s="280"/>
      <c r="K153" s="280"/>
      <c r="L153" s="280"/>
      <c r="M153" s="280"/>
      <c r="Q153" s="2" t="b">
        <f>IF(AND('Anagrafica Progetto'!$Q$84=1,R153=FALSE,ISBLANK(Obiettivi!$E$70)&lt;&gt;TRUE),FALSE,TRUE)</f>
        <v>1</v>
      </c>
      <c r="R153" s="2" t="b">
        <f>IF(OR('Anagrafica Progetto'!$H$77="",'Anagrafica Progetto'!$H$80=""),TRUE,IF(AND(B153&gt;=YEAR('Anagrafica Progetto'!$H$77),B153&lt;YEAR('Anagrafica Progetto'!$H$80)),FALSE,TRUE))</f>
        <v>0</v>
      </c>
    </row>
    <row r="154" spans="2:18" ht="15" customHeight="1" x14ac:dyDescent="0.2">
      <c r="B154" s="240">
        <v>2017</v>
      </c>
      <c r="C154" s="241"/>
      <c r="D154" s="256"/>
      <c r="E154" s="280"/>
      <c r="F154" s="280"/>
      <c r="G154" s="280"/>
      <c r="H154" s="280"/>
      <c r="I154" s="280"/>
      <c r="J154" s="280"/>
      <c r="K154" s="280"/>
      <c r="L154" s="280"/>
      <c r="M154" s="280"/>
      <c r="Q154" s="2" t="b">
        <f>IF(AND('Anagrafica Progetto'!$Q$84=1,R154=FALSE,ISBLANK(Obiettivi!$E$70)&lt;&gt;TRUE),FALSE,TRUE)</f>
        <v>1</v>
      </c>
      <c r="R154" s="2" t="b">
        <f>IF(OR('Anagrafica Progetto'!$H$77="",'Anagrafica Progetto'!$H$80=""),TRUE,IF(AND(B154&gt;=YEAR('Anagrafica Progetto'!$H$77),B154&lt;YEAR('Anagrafica Progetto'!$H$80)),FALSE,TRUE))</f>
        <v>0</v>
      </c>
    </row>
    <row r="155" spans="2:18" ht="15" customHeight="1" x14ac:dyDescent="0.2">
      <c r="B155" s="240">
        <v>2018</v>
      </c>
      <c r="C155" s="241"/>
      <c r="D155" s="256"/>
      <c r="E155" s="280"/>
      <c r="F155" s="280"/>
      <c r="G155" s="280"/>
      <c r="H155" s="280"/>
      <c r="I155" s="280"/>
      <c r="J155" s="280"/>
      <c r="K155" s="280"/>
      <c r="L155" s="280"/>
      <c r="M155" s="280"/>
      <c r="Q155" s="2" t="b">
        <f>IF(AND('Anagrafica Progetto'!$Q$84=1,R155=FALSE,ISBLANK(Obiettivi!$E$70)&lt;&gt;TRUE),FALSE,TRUE)</f>
        <v>1</v>
      </c>
      <c r="R155" s="2" t="b">
        <f>IF(OR('Anagrafica Progetto'!$H$77="",'Anagrafica Progetto'!$H$80=""),TRUE,IF(AND(B155&gt;=YEAR('Anagrafica Progetto'!$H$77),B155&lt;YEAR('Anagrafica Progetto'!$H$80)),FALSE,TRUE))</f>
        <v>0</v>
      </c>
    </row>
    <row r="156" spans="2:18" ht="15" customHeight="1" x14ac:dyDescent="0.2">
      <c r="B156" s="240">
        <v>2019</v>
      </c>
      <c r="C156" s="241"/>
      <c r="D156" s="256"/>
      <c r="E156" s="280"/>
      <c r="F156" s="280"/>
      <c r="G156" s="280"/>
      <c r="H156" s="280"/>
      <c r="I156" s="280"/>
      <c r="J156" s="280"/>
      <c r="K156" s="280"/>
      <c r="L156" s="280"/>
      <c r="M156" s="280"/>
      <c r="Q156" s="2" t="b">
        <f>IF(AND('Anagrafica Progetto'!$Q$84=1,R156=FALSE,ISBLANK(Obiettivi!$E$70)&lt;&gt;TRUE),FALSE,TRUE)</f>
        <v>1</v>
      </c>
      <c r="R156" s="2" t="b">
        <f>IF(OR('Anagrafica Progetto'!$H$77="",'Anagrafica Progetto'!$H$80=""),TRUE,IF(AND(B156&gt;=YEAR('Anagrafica Progetto'!$H$77),B156&lt;YEAR('Anagrafica Progetto'!$H$80)),FALSE,TRUE))</f>
        <v>0</v>
      </c>
    </row>
    <row r="157" spans="2:18" ht="15" customHeight="1" x14ac:dyDescent="0.2">
      <c r="B157" s="240">
        <v>2020</v>
      </c>
      <c r="C157" s="241"/>
      <c r="D157" s="256"/>
      <c r="E157" s="280"/>
      <c r="F157" s="280"/>
      <c r="G157" s="280"/>
      <c r="H157" s="280"/>
      <c r="I157" s="280"/>
      <c r="J157" s="280"/>
      <c r="K157" s="280"/>
      <c r="L157" s="280"/>
      <c r="M157" s="280"/>
      <c r="Q157" s="2" t="b">
        <f>IF(AND('Anagrafica Progetto'!$Q$84=1,R157=FALSE,ISBLANK(Obiettivi!$E$70)&lt;&gt;TRUE),FALSE,TRUE)</f>
        <v>1</v>
      </c>
      <c r="R157" s="2" t="b">
        <f>IF(OR('Anagrafica Progetto'!$H$77="",'Anagrafica Progetto'!$H$80=""),TRUE,IF(AND(B157&gt;=YEAR('Anagrafica Progetto'!$H$77),B157&lt;YEAR('Anagrafica Progetto'!$H$80)),FALSE,TRUE))</f>
        <v>0</v>
      </c>
    </row>
    <row r="158" spans="2:18" ht="15" customHeight="1" x14ac:dyDescent="0.2">
      <c r="B158" s="240">
        <v>2021</v>
      </c>
      <c r="C158" s="241"/>
      <c r="D158" s="256"/>
      <c r="E158" s="280"/>
      <c r="F158" s="280"/>
      <c r="G158" s="280"/>
      <c r="H158" s="280"/>
      <c r="I158" s="280"/>
      <c r="J158" s="280"/>
      <c r="K158" s="280"/>
      <c r="L158" s="280"/>
      <c r="M158" s="280"/>
      <c r="Q158" s="2" t="b">
        <f>IF(AND('Anagrafica Progetto'!$Q$84=1,R158=FALSE,ISBLANK(Obiettivi!$E$70)&lt;&gt;TRUE),FALSE,TRUE)</f>
        <v>1</v>
      </c>
      <c r="R158" s="2" t="b">
        <f>IF(OR('Anagrafica Progetto'!$H$77="",'Anagrafica Progetto'!$H$80=""),TRUE,IF(AND(B158&gt;=YEAR('Anagrafica Progetto'!$H$77),B158&lt;YEAR('Anagrafica Progetto'!$H$80)),FALSE,TRUE))</f>
        <v>0</v>
      </c>
    </row>
    <row r="159" spans="2:18" ht="15" customHeight="1" x14ac:dyDescent="0.2">
      <c r="B159" s="240">
        <v>2022</v>
      </c>
      <c r="C159" s="241"/>
      <c r="D159" s="256"/>
      <c r="E159" s="280"/>
      <c r="F159" s="280"/>
      <c r="G159" s="280"/>
      <c r="H159" s="280"/>
      <c r="I159" s="280"/>
      <c r="J159" s="280"/>
      <c r="K159" s="280"/>
      <c r="L159" s="280"/>
      <c r="M159" s="280"/>
      <c r="Q159" s="2" t="b">
        <f>IF(AND('Anagrafica Progetto'!$Q$84=1,R159=FALSE,ISBLANK(Obiettivi!$E$70)&lt;&gt;TRUE),FALSE,TRUE)</f>
        <v>1</v>
      </c>
      <c r="R159" s="2" t="b">
        <f>IF(OR('Anagrafica Progetto'!$H$77="",'Anagrafica Progetto'!$H$80=""),TRUE,IF(AND(B159&gt;=YEAR('Anagrafica Progetto'!$H$77),B159&lt;YEAR('Anagrafica Progetto'!$H$80)),FALSE,TRUE))</f>
        <v>0</v>
      </c>
    </row>
    <row r="160" spans="2:18" ht="15" customHeight="1" x14ac:dyDescent="0.2">
      <c r="B160" s="240" t="s">
        <v>387</v>
      </c>
      <c r="C160" s="241"/>
      <c r="D160" s="256"/>
      <c r="E160" s="280"/>
      <c r="F160" s="280"/>
      <c r="G160" s="280"/>
      <c r="H160" s="280"/>
      <c r="I160" s="280"/>
      <c r="J160" s="280"/>
      <c r="K160" s="280"/>
      <c r="L160" s="280"/>
      <c r="M160" s="280"/>
      <c r="Q160" s="2" t="b">
        <f>IF(AND('Anagrafica Progetto'!$Q$84=1,ISBLANK(Obiettivi!$E$70)&lt;&gt;TRUE),FALSE,TRUE)</f>
        <v>1</v>
      </c>
    </row>
    <row r="161" spans="2:18" ht="15" customHeight="1" x14ac:dyDescent="0.2">
      <c r="Q161" s="2" t="b">
        <f>IF(AND('Anagrafica Progetto'!$Q$84=1,ISBLANK(Obiettivi!$E$70)&lt;&gt;TRUE),FALSE,TRUE)</f>
        <v>1</v>
      </c>
    </row>
    <row r="162" spans="2:18" ht="15" customHeight="1" x14ac:dyDescent="0.2">
      <c r="Q162" s="2" t="b">
        <f>IF(AND('Anagrafica Progetto'!$Q$84=1,ISBLANK(Obiettivi!$E$70)&lt;&gt;TRUE),FALSE,TRUE)</f>
        <v>1</v>
      </c>
    </row>
    <row r="163" spans="2:18" ht="15" customHeight="1" x14ac:dyDescent="0.2">
      <c r="B163" s="188" t="s">
        <v>520</v>
      </c>
      <c r="C163" s="188"/>
      <c r="D163" s="188"/>
      <c r="E163" s="188"/>
      <c r="F163" s="188"/>
      <c r="G163" s="188"/>
      <c r="H163" s="188"/>
      <c r="I163" s="188"/>
      <c r="J163" s="188"/>
      <c r="K163" s="188"/>
      <c r="L163" s="188"/>
      <c r="M163" s="188"/>
      <c r="Q163" s="2" t="b">
        <f>IF(AND('Anagrafica Progetto'!$Q$84=2,'Anagrafica Progetto'!$Q$89,ISBLANK(Obiettivi!$E$50)&lt;&gt;TRUE),FALSE,TRUE)</f>
        <v>1</v>
      </c>
    </row>
    <row r="164" spans="2:18" ht="15" customHeight="1" x14ac:dyDescent="0.2">
      <c r="B164" s="258"/>
      <c r="C164" s="258"/>
      <c r="D164" s="258"/>
      <c r="E164" s="258" t="s">
        <v>129</v>
      </c>
      <c r="F164" s="258"/>
      <c r="G164" s="258"/>
      <c r="H164" s="258" t="s">
        <v>130</v>
      </c>
      <c r="I164" s="258"/>
      <c r="J164" s="258"/>
      <c r="K164" s="258" t="s">
        <v>131</v>
      </c>
      <c r="L164" s="258"/>
      <c r="M164" s="258"/>
      <c r="Q164" s="2" t="b">
        <f>IF(AND('Anagrafica Progetto'!$Q$84=2,'Anagrafica Progetto'!$Q$89,ISBLANK(Obiettivi!$E$50)&lt;&gt;TRUE),FALSE,TRUE)</f>
        <v>1</v>
      </c>
    </row>
    <row r="165" spans="2:18" ht="67.5" customHeight="1" x14ac:dyDescent="0.2">
      <c r="B165" s="240" t="s">
        <v>521</v>
      </c>
      <c r="C165" s="241"/>
      <c r="D165" s="256"/>
      <c r="E165" s="281" t="str">
        <f>IF(Obiettivi!$E$50="","",Obiettivi!$E$50)</f>
        <v>Modello di servizio condiviso e sottoscritto da un panel di stakeholders</v>
      </c>
      <c r="F165" s="281"/>
      <c r="G165" s="281"/>
      <c r="H165" s="281" t="str">
        <f>IF(Obiettivi!$E$49="","",Obiettivi!$E$49)</f>
        <v>Incremento delle Amministrazioni pubbliche servite e abilitate all’utilizzo di strumento evoluti</v>
      </c>
      <c r="I165" s="281"/>
      <c r="J165" s="281"/>
      <c r="K165" s="281" t="e">
        <f>IF(Obiettivi!#REF!="","",Obiettivi!#REF!)</f>
        <v>#REF!</v>
      </c>
      <c r="L165" s="281"/>
      <c r="M165" s="281"/>
      <c r="Q165" s="2" t="b">
        <f>IF(AND('Anagrafica Progetto'!$Q$84=2,'Anagrafica Progetto'!$Q$89,ISBLANK(Obiettivi!$E$50)&lt;&gt;TRUE),FALSE,TRUE)</f>
        <v>1</v>
      </c>
    </row>
    <row r="166" spans="2:18" ht="82.5" customHeight="1" x14ac:dyDescent="0.2">
      <c r="B166" s="240" t="s">
        <v>383</v>
      </c>
      <c r="C166" s="241"/>
      <c r="D166" s="256"/>
      <c r="E166" s="286"/>
      <c r="F166" s="287"/>
      <c r="G166" s="288"/>
      <c r="H166" s="285"/>
      <c r="I166" s="285"/>
      <c r="J166" s="285"/>
      <c r="K166" s="285"/>
      <c r="L166" s="285"/>
      <c r="M166" s="285"/>
      <c r="Q166" s="2" t="b">
        <f>IF(AND('Anagrafica Progetto'!$Q$84=2,'Anagrafica Progetto'!$Q$89,ISBLANK(Obiettivi!$E$50)&lt;&gt;TRUE),FALSE,TRUE)</f>
        <v>1</v>
      </c>
    </row>
    <row r="167" spans="2:18" ht="15" customHeight="1" x14ac:dyDescent="0.2">
      <c r="B167" s="240" t="s">
        <v>384</v>
      </c>
      <c r="C167" s="241"/>
      <c r="D167" s="256"/>
      <c r="E167" s="286"/>
      <c r="F167" s="287"/>
      <c r="G167" s="288"/>
      <c r="H167" s="286"/>
      <c r="I167" s="287"/>
      <c r="J167" s="288"/>
      <c r="K167" s="286"/>
      <c r="L167" s="287"/>
      <c r="M167" s="288"/>
      <c r="Q167" s="2" t="b">
        <f>IF(AND('Anagrafica Progetto'!$Q$84=2,'Anagrafica Progetto'!$Q$89,ISBLANK(Obiettivi!$E$50)&lt;&gt;TRUE),FALSE,TRUE)</f>
        <v>1</v>
      </c>
    </row>
    <row r="168" spans="2:18" ht="30" customHeight="1" x14ac:dyDescent="0.2">
      <c r="B168" s="240" t="s">
        <v>385</v>
      </c>
      <c r="C168" s="241"/>
      <c r="D168" s="256"/>
      <c r="E168" s="285"/>
      <c r="F168" s="285"/>
      <c r="G168" s="285"/>
      <c r="H168" s="285"/>
      <c r="I168" s="285"/>
      <c r="J168" s="285"/>
      <c r="K168" s="285"/>
      <c r="L168" s="285"/>
      <c r="M168" s="285"/>
      <c r="Q168" s="2" t="b">
        <f>IF(AND('Anagrafica Progetto'!$Q$84=2,'Anagrafica Progetto'!$Q$89,ISBLANK(Obiettivi!$E$50)&lt;&gt;TRUE),FALSE,TRUE)</f>
        <v>1</v>
      </c>
    </row>
    <row r="169" spans="2:18" ht="15" customHeight="1" x14ac:dyDescent="0.2">
      <c r="B169" s="240" t="s">
        <v>396</v>
      </c>
      <c r="C169" s="241"/>
      <c r="D169" s="256"/>
      <c r="E169" s="281" t="str">
        <f>IF(E165="","","Più sviluppate")</f>
        <v>Più sviluppate</v>
      </c>
      <c r="F169" s="281"/>
      <c r="G169" s="281"/>
      <c r="H169" s="281" t="str">
        <f>IF(H165="","","Più sviluppate")</f>
        <v>Più sviluppate</v>
      </c>
      <c r="I169" s="281"/>
      <c r="J169" s="281"/>
      <c r="K169" s="281" t="e">
        <f>IF(K165="","","Più sviluppate")</f>
        <v>#REF!</v>
      </c>
      <c r="L169" s="281"/>
      <c r="M169" s="281"/>
      <c r="Q169" s="2" t="b">
        <f>IF(AND('Anagrafica Progetto'!$Q$84=2,'Anagrafica Progetto'!$Q$89,ISBLANK(Obiettivi!$E$50)&lt;&gt;TRUE),FALSE,TRUE)</f>
        <v>1</v>
      </c>
    </row>
    <row r="170" spans="2:18" ht="15" customHeight="1" x14ac:dyDescent="0.2">
      <c r="B170" s="240" t="s">
        <v>386</v>
      </c>
      <c r="C170" s="241"/>
      <c r="D170" s="256"/>
      <c r="E170" s="280"/>
      <c r="F170" s="280"/>
      <c r="G170" s="280"/>
      <c r="H170" s="280"/>
      <c r="I170" s="280"/>
      <c r="J170" s="280"/>
      <c r="K170" s="280"/>
      <c r="L170" s="280"/>
      <c r="M170" s="280"/>
      <c r="Q170" s="2" t="b">
        <f>IF(AND('Anagrafica Progetto'!$Q$84=2,'Anagrafica Progetto'!$Q$89,ISBLANK(Obiettivi!$E$50)&lt;&gt;TRUE),FALSE,TRUE)</f>
        <v>1</v>
      </c>
    </row>
    <row r="171" spans="2:18" ht="15" customHeight="1" x14ac:dyDescent="0.2">
      <c r="B171" s="240">
        <v>2015</v>
      </c>
      <c r="C171" s="241"/>
      <c r="D171" s="256"/>
      <c r="E171" s="280"/>
      <c r="F171" s="280"/>
      <c r="G171" s="280"/>
      <c r="H171" s="280"/>
      <c r="I171" s="280"/>
      <c r="J171" s="280"/>
      <c r="K171" s="280"/>
      <c r="L171" s="280"/>
      <c r="M171" s="280"/>
      <c r="Q171" s="2" t="b">
        <f>IF(AND('Anagrafica Progetto'!$Q$84=2,'Anagrafica Progetto'!$Q$89,R171=FALSE,ISBLANK(Obiettivi!$E$50)&lt;&gt;TRUE),FALSE,TRUE)</f>
        <v>1</v>
      </c>
      <c r="R171" s="2" t="b">
        <f>IF(OR('Anagrafica Progetto'!$H$77="",'Anagrafica Progetto'!$H$80=""),TRUE,IF(AND(B171&gt;=YEAR('Anagrafica Progetto'!$H$77),B171&lt;YEAR('Anagrafica Progetto'!$H$80)),FALSE,TRUE))</f>
        <v>1</v>
      </c>
    </row>
    <row r="172" spans="2:18" ht="15" customHeight="1" x14ac:dyDescent="0.2">
      <c r="B172" s="240">
        <v>2016</v>
      </c>
      <c r="C172" s="241"/>
      <c r="D172" s="256"/>
      <c r="E172" s="280"/>
      <c r="F172" s="280"/>
      <c r="G172" s="280"/>
      <c r="H172" s="280"/>
      <c r="I172" s="280"/>
      <c r="J172" s="280"/>
      <c r="K172" s="280"/>
      <c r="L172" s="280"/>
      <c r="M172" s="280"/>
      <c r="Q172" s="2" t="b">
        <f>IF(AND('Anagrafica Progetto'!$Q$84=2,'Anagrafica Progetto'!$Q$89,R172=FALSE,ISBLANK(Obiettivi!$E$50)&lt;&gt;TRUE),FALSE,TRUE)</f>
        <v>1</v>
      </c>
      <c r="R172" s="2" t="b">
        <f>IF(OR('Anagrafica Progetto'!$H$77="",'Anagrafica Progetto'!$H$80=""),TRUE,IF(AND(B172&gt;=YEAR('Anagrafica Progetto'!$H$77),B172&lt;YEAR('Anagrafica Progetto'!$H$80)),FALSE,TRUE))</f>
        <v>0</v>
      </c>
    </row>
    <row r="173" spans="2:18" ht="15" customHeight="1" x14ac:dyDescent="0.2">
      <c r="B173" s="240">
        <v>2017</v>
      </c>
      <c r="C173" s="241"/>
      <c r="D173" s="256"/>
      <c r="E173" s="280"/>
      <c r="F173" s="280"/>
      <c r="G173" s="280"/>
      <c r="H173" s="280"/>
      <c r="I173" s="280"/>
      <c r="J173" s="280"/>
      <c r="K173" s="280"/>
      <c r="L173" s="280"/>
      <c r="M173" s="280"/>
      <c r="Q173" s="2" t="b">
        <f>IF(AND('Anagrafica Progetto'!$Q$84=2,'Anagrafica Progetto'!$Q$89,R173=FALSE,ISBLANK(Obiettivi!$E$50)&lt;&gt;TRUE),FALSE,TRUE)</f>
        <v>1</v>
      </c>
      <c r="R173" s="2" t="b">
        <f>IF(OR('Anagrafica Progetto'!$H$77="",'Anagrafica Progetto'!$H$80=""),TRUE,IF(AND(B173&gt;=YEAR('Anagrafica Progetto'!$H$77),B173&lt;YEAR('Anagrafica Progetto'!$H$80)),FALSE,TRUE))</f>
        <v>0</v>
      </c>
    </row>
    <row r="174" spans="2:18" ht="15" customHeight="1" x14ac:dyDescent="0.2">
      <c r="B174" s="240">
        <v>2018</v>
      </c>
      <c r="C174" s="241"/>
      <c r="D174" s="256"/>
      <c r="E174" s="280"/>
      <c r="F174" s="280"/>
      <c r="G174" s="280"/>
      <c r="H174" s="280"/>
      <c r="I174" s="280"/>
      <c r="J174" s="280"/>
      <c r="K174" s="280"/>
      <c r="L174" s="280"/>
      <c r="M174" s="280"/>
      <c r="Q174" s="2" t="b">
        <f>IF(AND('Anagrafica Progetto'!$Q$84=2,'Anagrafica Progetto'!$Q$89,R174=FALSE,ISBLANK(Obiettivi!$E$50)&lt;&gt;TRUE),FALSE,TRUE)</f>
        <v>1</v>
      </c>
      <c r="R174" s="2" t="b">
        <f>IF(OR('Anagrafica Progetto'!$H$77="",'Anagrafica Progetto'!$H$80=""),TRUE,IF(AND(B174&gt;=YEAR('Anagrafica Progetto'!$H$77),B174&lt;YEAR('Anagrafica Progetto'!$H$80)),FALSE,TRUE))</f>
        <v>0</v>
      </c>
    </row>
    <row r="175" spans="2:18" ht="15" customHeight="1" x14ac:dyDescent="0.2">
      <c r="B175" s="240">
        <v>2019</v>
      </c>
      <c r="C175" s="241"/>
      <c r="D175" s="256"/>
      <c r="E175" s="280"/>
      <c r="F175" s="280"/>
      <c r="G175" s="280"/>
      <c r="H175" s="280"/>
      <c r="I175" s="280"/>
      <c r="J175" s="280"/>
      <c r="K175" s="280"/>
      <c r="L175" s="280"/>
      <c r="M175" s="280"/>
      <c r="Q175" s="2" t="b">
        <f>IF(AND('Anagrafica Progetto'!$Q$84=2,'Anagrafica Progetto'!$Q$89,R175=FALSE,ISBLANK(Obiettivi!$E$50)&lt;&gt;TRUE),FALSE,TRUE)</f>
        <v>1</v>
      </c>
      <c r="R175" s="2" t="b">
        <f>IF(OR('Anagrafica Progetto'!$H$77="",'Anagrafica Progetto'!$H$80=""),TRUE,IF(AND(B175&gt;=YEAR('Anagrafica Progetto'!$H$77),B175&lt;YEAR('Anagrafica Progetto'!$H$80)),FALSE,TRUE))</f>
        <v>0</v>
      </c>
    </row>
    <row r="176" spans="2:18" ht="15" customHeight="1" x14ac:dyDescent="0.2">
      <c r="B176" s="240">
        <v>2020</v>
      </c>
      <c r="C176" s="241"/>
      <c r="D176" s="256"/>
      <c r="E176" s="280"/>
      <c r="F176" s="280"/>
      <c r="G176" s="280"/>
      <c r="H176" s="280"/>
      <c r="I176" s="280"/>
      <c r="J176" s="280"/>
      <c r="K176" s="280"/>
      <c r="L176" s="280"/>
      <c r="M176" s="280"/>
      <c r="Q176" s="2" t="b">
        <f>IF(AND('Anagrafica Progetto'!$Q$84=2,'Anagrafica Progetto'!$Q$89,R176=FALSE,ISBLANK(Obiettivi!$E$50)&lt;&gt;TRUE),FALSE,TRUE)</f>
        <v>1</v>
      </c>
      <c r="R176" s="2" t="b">
        <f>IF(OR('Anagrafica Progetto'!$H$77="",'Anagrafica Progetto'!$H$80=""),TRUE,IF(AND(B176&gt;=YEAR('Anagrafica Progetto'!$H$77),B176&lt;YEAR('Anagrafica Progetto'!$H$80)),FALSE,TRUE))</f>
        <v>0</v>
      </c>
    </row>
    <row r="177" spans="2:18" ht="15" customHeight="1" x14ac:dyDescent="0.2">
      <c r="B177" s="240">
        <v>2021</v>
      </c>
      <c r="C177" s="241"/>
      <c r="D177" s="256"/>
      <c r="E177" s="280"/>
      <c r="F177" s="280"/>
      <c r="G177" s="280"/>
      <c r="H177" s="280"/>
      <c r="I177" s="280"/>
      <c r="J177" s="280"/>
      <c r="K177" s="280"/>
      <c r="L177" s="280"/>
      <c r="M177" s="280"/>
      <c r="Q177" s="2" t="b">
        <f>IF(AND('Anagrafica Progetto'!$Q$84=2,'Anagrafica Progetto'!$Q$89,R177=FALSE,ISBLANK(Obiettivi!$E$50)&lt;&gt;TRUE),FALSE,TRUE)</f>
        <v>1</v>
      </c>
      <c r="R177" s="2" t="b">
        <f>IF(OR('Anagrafica Progetto'!$H$77="",'Anagrafica Progetto'!$H$80=""),TRUE,IF(AND(B177&gt;=YEAR('Anagrafica Progetto'!$H$77),B177&lt;YEAR('Anagrafica Progetto'!$H$80)),FALSE,TRUE))</f>
        <v>0</v>
      </c>
    </row>
    <row r="178" spans="2:18" ht="15" customHeight="1" x14ac:dyDescent="0.2">
      <c r="B178" s="240">
        <v>2022</v>
      </c>
      <c r="C178" s="241"/>
      <c r="D178" s="256"/>
      <c r="E178" s="280"/>
      <c r="F178" s="280"/>
      <c r="G178" s="280"/>
      <c r="H178" s="280"/>
      <c r="I178" s="280"/>
      <c r="J178" s="280"/>
      <c r="K178" s="280"/>
      <c r="L178" s="280"/>
      <c r="M178" s="280"/>
      <c r="Q178" s="2" t="b">
        <f>IF(AND('Anagrafica Progetto'!$Q$84=2,'Anagrafica Progetto'!$Q$89,R178=FALSE,ISBLANK(Obiettivi!$E$50)&lt;&gt;TRUE),FALSE,TRUE)</f>
        <v>1</v>
      </c>
      <c r="R178" s="2" t="b">
        <f>IF(OR('Anagrafica Progetto'!$H$77="",'Anagrafica Progetto'!$H$80=""),TRUE,IF(AND(B178&gt;=YEAR('Anagrafica Progetto'!$H$77),B178&lt;YEAR('Anagrafica Progetto'!$H$80)),FALSE,TRUE))</f>
        <v>0</v>
      </c>
    </row>
    <row r="179" spans="2:18" ht="15" customHeight="1" x14ac:dyDescent="0.2">
      <c r="B179" s="240" t="s">
        <v>387</v>
      </c>
      <c r="C179" s="241"/>
      <c r="D179" s="256"/>
      <c r="E179" s="280"/>
      <c r="F179" s="280"/>
      <c r="G179" s="280"/>
      <c r="H179" s="280"/>
      <c r="I179" s="280"/>
      <c r="J179" s="280"/>
      <c r="K179" s="280"/>
      <c r="L179" s="280"/>
      <c r="M179" s="280"/>
      <c r="Q179" s="2" t="b">
        <f>IF(AND('Anagrafica Progetto'!$Q$84=2,'Anagrafica Progetto'!$Q$89,ISBLANK(Obiettivi!$E$50)&lt;&gt;TRUE),FALSE,TRUE)</f>
        <v>1</v>
      </c>
    </row>
    <row r="180" spans="2:18" ht="15" customHeight="1" x14ac:dyDescent="0.2">
      <c r="Q180" s="2" t="b">
        <f>IF(AND('Anagrafica Progetto'!$Q$84=2,'Anagrafica Progetto'!$Q$89,ISBLANK(Obiettivi!$E$50)&lt;&gt;TRUE),FALSE,TRUE)</f>
        <v>1</v>
      </c>
    </row>
    <row r="181" spans="2:18" ht="15" customHeight="1" x14ac:dyDescent="0.2">
      <c r="Q181" s="2" t="b">
        <f>IF(AND('Anagrafica Progetto'!$Q$84=2,'Anagrafica Progetto'!$Q$89,ISBLANK(Obiettivi!$E$50)&lt;&gt;TRUE),FALSE,TRUE)</f>
        <v>1</v>
      </c>
    </row>
    <row r="182" spans="2:18" ht="15" customHeight="1" x14ac:dyDescent="0.2">
      <c r="B182" s="188" t="s">
        <v>520</v>
      </c>
      <c r="C182" s="188"/>
      <c r="D182" s="188"/>
      <c r="E182" s="188"/>
      <c r="F182" s="188"/>
      <c r="G182" s="188"/>
      <c r="H182" s="188"/>
      <c r="I182" s="188"/>
      <c r="J182" s="188"/>
      <c r="K182" s="188"/>
      <c r="L182" s="188"/>
      <c r="M182" s="188"/>
      <c r="Q182" s="2" t="b">
        <f>IF(AND('Anagrafica Progetto'!$Q$84=2,'Anagrafica Progetto'!$Q$89,ISBLANK(Obiettivi!$E$51)&lt;&gt;TRUE),FALSE,TRUE)</f>
        <v>1</v>
      </c>
    </row>
    <row r="183" spans="2:18" ht="15" customHeight="1" x14ac:dyDescent="0.2">
      <c r="B183" s="258"/>
      <c r="C183" s="258"/>
      <c r="D183" s="258"/>
      <c r="E183" s="258" t="s">
        <v>132</v>
      </c>
      <c r="F183" s="258"/>
      <c r="G183" s="258"/>
      <c r="H183" s="258" t="s">
        <v>133</v>
      </c>
      <c r="I183" s="258"/>
      <c r="J183" s="258"/>
      <c r="K183" s="258" t="s">
        <v>134</v>
      </c>
      <c r="L183" s="258"/>
      <c r="M183" s="258"/>
      <c r="Q183" s="2" t="b">
        <f>IF(AND('Anagrafica Progetto'!$Q$84=2,'Anagrafica Progetto'!$Q$89,ISBLANK(Obiettivi!$E$51)&lt;&gt;TRUE),FALSE,TRUE)</f>
        <v>1</v>
      </c>
    </row>
    <row r="184" spans="2:18" ht="67.5" customHeight="1" x14ac:dyDescent="0.2">
      <c r="B184" s="240" t="s">
        <v>521</v>
      </c>
      <c r="C184" s="241"/>
      <c r="D184" s="256"/>
      <c r="E184" s="281" t="str">
        <f>IF(Obiettivi!$E$51="","",Obiettivi!$E$51)</f>
        <v>Piena conformità del servizio erogato alle aspettative</v>
      </c>
      <c r="F184" s="281"/>
      <c r="G184" s="281"/>
      <c r="H184" s="281" t="str">
        <f>IF(Obiettivi!$E$52="","",Obiettivi!$E$52)</f>
        <v/>
      </c>
      <c r="I184" s="281"/>
      <c r="J184" s="281"/>
      <c r="K184" s="281" t="e">
        <f>IF(Obiettivi!#REF!="","",Obiettivi!#REF!)</f>
        <v>#REF!</v>
      </c>
      <c r="L184" s="281"/>
      <c r="M184" s="281"/>
      <c r="Q184" s="2" t="b">
        <f>IF(AND('Anagrafica Progetto'!$Q$84=2,'Anagrafica Progetto'!$Q$89,ISBLANK(Obiettivi!$E$51)&lt;&gt;TRUE),FALSE,TRUE)</f>
        <v>1</v>
      </c>
    </row>
    <row r="185" spans="2:18" ht="82.5" customHeight="1" x14ac:dyDescent="0.2">
      <c r="B185" s="240" t="s">
        <v>383</v>
      </c>
      <c r="C185" s="241"/>
      <c r="D185" s="256"/>
      <c r="E185" s="286"/>
      <c r="F185" s="287"/>
      <c r="G185" s="288"/>
      <c r="H185" s="285"/>
      <c r="I185" s="285"/>
      <c r="J185" s="285"/>
      <c r="K185" s="285"/>
      <c r="L185" s="285"/>
      <c r="M185" s="285"/>
      <c r="Q185" s="2" t="b">
        <f>IF(AND('Anagrafica Progetto'!$Q$84=2,'Anagrafica Progetto'!$Q$89,ISBLANK(Obiettivi!$E$51)&lt;&gt;TRUE),FALSE,TRUE)</f>
        <v>1</v>
      </c>
    </row>
    <row r="186" spans="2:18" ht="15" customHeight="1" x14ac:dyDescent="0.2">
      <c r="B186" s="240" t="s">
        <v>384</v>
      </c>
      <c r="C186" s="241"/>
      <c r="D186" s="256"/>
      <c r="E186" s="286"/>
      <c r="F186" s="287"/>
      <c r="G186" s="288"/>
      <c r="H186" s="286"/>
      <c r="I186" s="287"/>
      <c r="J186" s="288"/>
      <c r="K186" s="286"/>
      <c r="L186" s="287"/>
      <c r="M186" s="288"/>
      <c r="Q186" s="2" t="b">
        <f>IF(AND('Anagrafica Progetto'!$Q$84=2,'Anagrafica Progetto'!$Q$89,ISBLANK(Obiettivi!$E$51)&lt;&gt;TRUE),FALSE,TRUE)</f>
        <v>1</v>
      </c>
    </row>
    <row r="187" spans="2:18" ht="30" customHeight="1" x14ac:dyDescent="0.2">
      <c r="B187" s="240" t="s">
        <v>385</v>
      </c>
      <c r="C187" s="241"/>
      <c r="D187" s="256"/>
      <c r="E187" s="285"/>
      <c r="F187" s="285"/>
      <c r="G187" s="285"/>
      <c r="H187" s="285"/>
      <c r="I187" s="285"/>
      <c r="J187" s="285"/>
      <c r="K187" s="285"/>
      <c r="L187" s="285"/>
      <c r="M187" s="285"/>
      <c r="Q187" s="2" t="b">
        <f>IF(AND('Anagrafica Progetto'!$Q$84=2,'Anagrafica Progetto'!$Q$89,ISBLANK(Obiettivi!$E$51)&lt;&gt;TRUE),FALSE,TRUE)</f>
        <v>1</v>
      </c>
    </row>
    <row r="188" spans="2:18" ht="15" customHeight="1" x14ac:dyDescent="0.2">
      <c r="B188" s="240" t="s">
        <v>396</v>
      </c>
      <c r="C188" s="241"/>
      <c r="D188" s="256"/>
      <c r="E188" s="281" t="str">
        <f>IF(E184="","","Più sviluppate")</f>
        <v>Più sviluppate</v>
      </c>
      <c r="F188" s="281"/>
      <c r="G188" s="281"/>
      <c r="H188" s="281" t="str">
        <f>IF(H184="","","Più sviluppate")</f>
        <v/>
      </c>
      <c r="I188" s="281"/>
      <c r="J188" s="281"/>
      <c r="K188" s="281" t="e">
        <f>IF(K184="","","Più sviluppate")</f>
        <v>#REF!</v>
      </c>
      <c r="L188" s="281"/>
      <c r="M188" s="281"/>
      <c r="Q188" s="2" t="b">
        <f>IF(AND('Anagrafica Progetto'!$Q$84=2,'Anagrafica Progetto'!$Q$89,ISBLANK(Obiettivi!$E$51)&lt;&gt;TRUE),FALSE,TRUE)</f>
        <v>1</v>
      </c>
    </row>
    <row r="189" spans="2:18" ht="15" customHeight="1" x14ac:dyDescent="0.2">
      <c r="B189" s="240" t="s">
        <v>386</v>
      </c>
      <c r="C189" s="241"/>
      <c r="D189" s="256"/>
      <c r="E189" s="280"/>
      <c r="F189" s="280"/>
      <c r="G189" s="280"/>
      <c r="H189" s="280"/>
      <c r="I189" s="280"/>
      <c r="J189" s="280"/>
      <c r="K189" s="280"/>
      <c r="L189" s="280"/>
      <c r="M189" s="280"/>
      <c r="Q189" s="2" t="b">
        <f>IF(AND('Anagrafica Progetto'!$Q$84=2,'Anagrafica Progetto'!$Q$89,ISBLANK(Obiettivi!$E$51)&lt;&gt;TRUE),FALSE,TRUE)</f>
        <v>1</v>
      </c>
    </row>
    <row r="190" spans="2:18" ht="15" customHeight="1" x14ac:dyDescent="0.2">
      <c r="B190" s="240">
        <v>2015</v>
      </c>
      <c r="C190" s="241"/>
      <c r="D190" s="256"/>
      <c r="E190" s="280"/>
      <c r="F190" s="280"/>
      <c r="G190" s="280"/>
      <c r="H190" s="280"/>
      <c r="I190" s="280"/>
      <c r="J190" s="280"/>
      <c r="K190" s="280"/>
      <c r="L190" s="280"/>
      <c r="M190" s="280"/>
      <c r="Q190" s="2" t="b">
        <f>IF(AND('Anagrafica Progetto'!$Q$84=2,'Anagrafica Progetto'!$Q$89,R190=FALSE,ISBLANK(Obiettivi!$E$51)&lt;&gt;TRUE),FALSE,TRUE)</f>
        <v>1</v>
      </c>
      <c r="R190" s="2" t="b">
        <f>IF(OR('Anagrafica Progetto'!$H$77="",'Anagrafica Progetto'!$H$80=""),TRUE,IF(AND(B190&gt;=YEAR('Anagrafica Progetto'!$H$77),B190&lt;YEAR('Anagrafica Progetto'!$H$80)),FALSE,TRUE))</f>
        <v>1</v>
      </c>
    </row>
    <row r="191" spans="2:18" ht="15" customHeight="1" x14ac:dyDescent="0.2">
      <c r="B191" s="240">
        <v>2016</v>
      </c>
      <c r="C191" s="241"/>
      <c r="D191" s="256"/>
      <c r="E191" s="280"/>
      <c r="F191" s="280"/>
      <c r="G191" s="280"/>
      <c r="H191" s="280"/>
      <c r="I191" s="280"/>
      <c r="J191" s="280"/>
      <c r="K191" s="280"/>
      <c r="L191" s="280"/>
      <c r="M191" s="280"/>
      <c r="Q191" s="2" t="b">
        <f>IF(AND('Anagrafica Progetto'!$Q$84=2,'Anagrafica Progetto'!$Q$89,R191=FALSE,ISBLANK(Obiettivi!$E$51)&lt;&gt;TRUE),FALSE,TRUE)</f>
        <v>1</v>
      </c>
      <c r="R191" s="2" t="b">
        <f>IF(OR('Anagrafica Progetto'!$H$77="",'Anagrafica Progetto'!$H$80=""),TRUE,IF(AND(B191&gt;=YEAR('Anagrafica Progetto'!$H$77),B191&lt;YEAR('Anagrafica Progetto'!$H$80)),FALSE,TRUE))</f>
        <v>0</v>
      </c>
    </row>
    <row r="192" spans="2:18" ht="15" customHeight="1" x14ac:dyDescent="0.2">
      <c r="B192" s="240">
        <v>2017</v>
      </c>
      <c r="C192" s="241"/>
      <c r="D192" s="256"/>
      <c r="E192" s="280"/>
      <c r="F192" s="280"/>
      <c r="G192" s="280"/>
      <c r="H192" s="280"/>
      <c r="I192" s="280"/>
      <c r="J192" s="280"/>
      <c r="K192" s="280"/>
      <c r="L192" s="280"/>
      <c r="M192" s="280"/>
      <c r="Q192" s="2" t="b">
        <f>IF(AND('Anagrafica Progetto'!$Q$84=2,'Anagrafica Progetto'!$Q$89,R192=FALSE,ISBLANK(Obiettivi!$E$51)&lt;&gt;TRUE),FALSE,TRUE)</f>
        <v>1</v>
      </c>
      <c r="R192" s="2" t="b">
        <f>IF(OR('Anagrafica Progetto'!$H$77="",'Anagrafica Progetto'!$H$80=""),TRUE,IF(AND(B192&gt;=YEAR('Anagrafica Progetto'!$H$77),B192&lt;YEAR('Anagrafica Progetto'!$H$80)),FALSE,TRUE))</f>
        <v>0</v>
      </c>
    </row>
    <row r="193" spans="2:18" ht="15" customHeight="1" x14ac:dyDescent="0.2">
      <c r="B193" s="240">
        <v>2018</v>
      </c>
      <c r="C193" s="241"/>
      <c r="D193" s="256"/>
      <c r="E193" s="280"/>
      <c r="F193" s="280"/>
      <c r="G193" s="280"/>
      <c r="H193" s="280"/>
      <c r="I193" s="280"/>
      <c r="J193" s="280"/>
      <c r="K193" s="280"/>
      <c r="L193" s="280"/>
      <c r="M193" s="280"/>
      <c r="Q193" s="2" t="b">
        <f>IF(AND('Anagrafica Progetto'!$Q$84=2,'Anagrafica Progetto'!$Q$89,R193=FALSE,ISBLANK(Obiettivi!$E$51)&lt;&gt;TRUE),FALSE,TRUE)</f>
        <v>1</v>
      </c>
      <c r="R193" s="2" t="b">
        <f>IF(OR('Anagrafica Progetto'!$H$77="",'Anagrafica Progetto'!$H$80=""),TRUE,IF(AND(B193&gt;=YEAR('Anagrafica Progetto'!$H$77),B193&lt;YEAR('Anagrafica Progetto'!$H$80)),FALSE,TRUE))</f>
        <v>0</v>
      </c>
    </row>
    <row r="194" spans="2:18" ht="15" customHeight="1" x14ac:dyDescent="0.2">
      <c r="B194" s="240">
        <v>2019</v>
      </c>
      <c r="C194" s="241"/>
      <c r="D194" s="256"/>
      <c r="E194" s="280"/>
      <c r="F194" s="280"/>
      <c r="G194" s="280"/>
      <c r="H194" s="280"/>
      <c r="I194" s="280"/>
      <c r="J194" s="280"/>
      <c r="K194" s="280"/>
      <c r="L194" s="280"/>
      <c r="M194" s="280"/>
      <c r="Q194" s="2" t="b">
        <f>IF(AND('Anagrafica Progetto'!$Q$84=2,'Anagrafica Progetto'!$Q$89,R194=FALSE,ISBLANK(Obiettivi!$E$51)&lt;&gt;TRUE),FALSE,TRUE)</f>
        <v>1</v>
      </c>
      <c r="R194" s="2" t="b">
        <f>IF(OR('Anagrafica Progetto'!$H$77="",'Anagrafica Progetto'!$H$80=""),TRUE,IF(AND(B194&gt;=YEAR('Anagrafica Progetto'!$H$77),B194&lt;YEAR('Anagrafica Progetto'!$H$80)),FALSE,TRUE))</f>
        <v>0</v>
      </c>
    </row>
    <row r="195" spans="2:18" ht="15" customHeight="1" x14ac:dyDescent="0.2">
      <c r="B195" s="240">
        <v>2020</v>
      </c>
      <c r="C195" s="241"/>
      <c r="D195" s="256"/>
      <c r="E195" s="280"/>
      <c r="F195" s="280"/>
      <c r="G195" s="280"/>
      <c r="H195" s="280"/>
      <c r="I195" s="280"/>
      <c r="J195" s="280"/>
      <c r="K195" s="280"/>
      <c r="L195" s="280"/>
      <c r="M195" s="280"/>
      <c r="Q195" s="2" t="b">
        <f>IF(AND('Anagrafica Progetto'!$Q$84=2,'Anagrafica Progetto'!$Q$89,R195=FALSE,ISBLANK(Obiettivi!$E$51)&lt;&gt;TRUE),FALSE,TRUE)</f>
        <v>1</v>
      </c>
      <c r="R195" s="2" t="b">
        <f>IF(OR('Anagrafica Progetto'!$H$77="",'Anagrafica Progetto'!$H$80=""),TRUE,IF(AND(B195&gt;=YEAR('Anagrafica Progetto'!$H$77),B195&lt;YEAR('Anagrafica Progetto'!$H$80)),FALSE,TRUE))</f>
        <v>0</v>
      </c>
    </row>
    <row r="196" spans="2:18" ht="15" customHeight="1" x14ac:dyDescent="0.2">
      <c r="B196" s="240">
        <v>2021</v>
      </c>
      <c r="C196" s="241"/>
      <c r="D196" s="256"/>
      <c r="E196" s="280"/>
      <c r="F196" s="280"/>
      <c r="G196" s="280"/>
      <c r="H196" s="280"/>
      <c r="I196" s="280"/>
      <c r="J196" s="280"/>
      <c r="K196" s="280"/>
      <c r="L196" s="280"/>
      <c r="M196" s="280"/>
      <c r="Q196" s="2" t="b">
        <f>IF(AND('Anagrafica Progetto'!$Q$84=2,'Anagrafica Progetto'!$Q$89,R196=FALSE,ISBLANK(Obiettivi!$E$51)&lt;&gt;TRUE),FALSE,TRUE)</f>
        <v>1</v>
      </c>
      <c r="R196" s="2" t="b">
        <f>IF(OR('Anagrafica Progetto'!$H$77="",'Anagrafica Progetto'!$H$80=""),TRUE,IF(AND(B196&gt;=YEAR('Anagrafica Progetto'!$H$77),B196&lt;YEAR('Anagrafica Progetto'!$H$80)),FALSE,TRUE))</f>
        <v>0</v>
      </c>
    </row>
    <row r="197" spans="2:18" ht="15" customHeight="1" x14ac:dyDescent="0.2">
      <c r="B197" s="240">
        <v>2022</v>
      </c>
      <c r="C197" s="241"/>
      <c r="D197" s="256"/>
      <c r="E197" s="280"/>
      <c r="F197" s="280"/>
      <c r="G197" s="280"/>
      <c r="H197" s="280"/>
      <c r="I197" s="280"/>
      <c r="J197" s="280"/>
      <c r="K197" s="280"/>
      <c r="L197" s="280"/>
      <c r="M197" s="280"/>
      <c r="Q197" s="2" t="b">
        <f>IF(AND('Anagrafica Progetto'!$Q$84=2,'Anagrafica Progetto'!$Q$89,R197=FALSE,ISBLANK(Obiettivi!$E$51)&lt;&gt;TRUE),FALSE,TRUE)</f>
        <v>1</v>
      </c>
      <c r="R197" s="2" t="b">
        <f>IF(OR('Anagrafica Progetto'!$H$77="",'Anagrafica Progetto'!$H$80=""),TRUE,IF(AND(B197&gt;=YEAR('Anagrafica Progetto'!$H$77),B197&lt;YEAR('Anagrafica Progetto'!$H$80)),FALSE,TRUE))</f>
        <v>0</v>
      </c>
    </row>
    <row r="198" spans="2:18" ht="15" customHeight="1" x14ac:dyDescent="0.2">
      <c r="B198" s="240" t="s">
        <v>387</v>
      </c>
      <c r="C198" s="241"/>
      <c r="D198" s="256"/>
      <c r="E198" s="280"/>
      <c r="F198" s="280"/>
      <c r="G198" s="280"/>
      <c r="H198" s="280"/>
      <c r="I198" s="280"/>
      <c r="J198" s="280"/>
      <c r="K198" s="280"/>
      <c r="L198" s="280"/>
      <c r="M198" s="280"/>
      <c r="Q198" s="2" t="b">
        <f>IF(AND('Anagrafica Progetto'!$Q$84=2,'Anagrafica Progetto'!$Q$89,ISBLANK(Obiettivi!$E$51)&lt;&gt;TRUE),FALSE,TRUE)</f>
        <v>1</v>
      </c>
    </row>
    <row r="199" spans="2:18" ht="15" customHeight="1" x14ac:dyDescent="0.2">
      <c r="Q199" s="2" t="b">
        <f>IF(AND('Anagrafica Progetto'!$Q$84=2,'Anagrafica Progetto'!$Q$89,ISBLANK(Obiettivi!$E$51)&lt;&gt;TRUE),FALSE,TRUE)</f>
        <v>1</v>
      </c>
    </row>
    <row r="200" spans="2:18" ht="15" customHeight="1" x14ac:dyDescent="0.2">
      <c r="Q200" s="2" t="b">
        <f>IF(AND('Anagrafica Progetto'!$Q$84=2,'Anagrafica Progetto'!$Q$89,ISBLANK(Obiettivi!$E$51)&lt;&gt;TRUE),FALSE,TRUE)</f>
        <v>1</v>
      </c>
    </row>
    <row r="201" spans="2:18" ht="15" customHeight="1" x14ac:dyDescent="0.2">
      <c r="B201" s="188" t="s">
        <v>520</v>
      </c>
      <c r="C201" s="188"/>
      <c r="D201" s="188"/>
      <c r="E201" s="188"/>
      <c r="F201" s="188"/>
      <c r="G201" s="188"/>
      <c r="H201" s="188"/>
      <c r="I201" s="188"/>
      <c r="J201" s="188"/>
      <c r="K201" s="188"/>
      <c r="L201" s="188"/>
      <c r="M201" s="188"/>
      <c r="Q201" s="2" t="b">
        <f>IF(AND('Anagrafica Progetto'!$Q$84=2,'Anagrafica Progetto'!$Q$89,ISBLANK(Obiettivi!$E$54)&lt;&gt;TRUE),FALSE,TRUE)</f>
        <v>1</v>
      </c>
    </row>
    <row r="202" spans="2:18" ht="15" customHeight="1" x14ac:dyDescent="0.2">
      <c r="B202" s="258"/>
      <c r="C202" s="258"/>
      <c r="D202" s="258"/>
      <c r="E202" s="258" t="s">
        <v>135</v>
      </c>
      <c r="F202" s="258"/>
      <c r="G202" s="258"/>
      <c r="H202" s="258" t="s">
        <v>136</v>
      </c>
      <c r="I202" s="258"/>
      <c r="J202" s="258"/>
      <c r="K202" s="258" t="s">
        <v>137</v>
      </c>
      <c r="L202" s="258"/>
      <c r="M202" s="258"/>
      <c r="Q202" s="2" t="b">
        <f>IF(AND('Anagrafica Progetto'!$Q$84=2,'Anagrafica Progetto'!$Q$89,ISBLANK(Obiettivi!$E$54)&lt;&gt;TRUE),FALSE,TRUE)</f>
        <v>1</v>
      </c>
    </row>
    <row r="203" spans="2:18" ht="67.5" customHeight="1" x14ac:dyDescent="0.2">
      <c r="B203" s="240" t="s">
        <v>521</v>
      </c>
      <c r="C203" s="241"/>
      <c r="D203" s="256"/>
      <c r="E203" s="281" t="str">
        <f>IF(Obiettivi!$E$54="","",Obiettivi!$E$54)</f>
        <v/>
      </c>
      <c r="F203" s="281"/>
      <c r="G203" s="281"/>
      <c r="H203" s="281" t="str">
        <f>IF(Obiettivi!$E$56="","",Obiettivi!$E$56)</f>
        <v/>
      </c>
      <c r="I203" s="281"/>
      <c r="J203" s="281"/>
      <c r="K203" s="281" t="str">
        <f>IF(Obiettivi!$E$57="","",Obiettivi!$E$57)</f>
        <v/>
      </c>
      <c r="L203" s="281"/>
      <c r="M203" s="281"/>
      <c r="Q203" s="2" t="b">
        <f>IF(AND('Anagrafica Progetto'!$Q$84=2,'Anagrafica Progetto'!$Q$89,ISBLANK(Obiettivi!$E$54)&lt;&gt;TRUE),FALSE,TRUE)</f>
        <v>1</v>
      </c>
    </row>
    <row r="204" spans="2:18" ht="82.5" customHeight="1" x14ac:dyDescent="0.2">
      <c r="B204" s="240" t="s">
        <v>383</v>
      </c>
      <c r="C204" s="241"/>
      <c r="D204" s="256"/>
      <c r="E204" s="286"/>
      <c r="F204" s="287"/>
      <c r="G204" s="288"/>
      <c r="H204" s="285"/>
      <c r="I204" s="285"/>
      <c r="J204" s="285"/>
      <c r="K204" s="285"/>
      <c r="L204" s="285"/>
      <c r="M204" s="285"/>
      <c r="Q204" s="2" t="b">
        <f>IF(AND('Anagrafica Progetto'!$Q$84=2,'Anagrafica Progetto'!$Q$89,ISBLANK(Obiettivi!$E$54)&lt;&gt;TRUE),FALSE,TRUE)</f>
        <v>1</v>
      </c>
    </row>
    <row r="205" spans="2:18" ht="15" customHeight="1" x14ac:dyDescent="0.2">
      <c r="B205" s="240" t="s">
        <v>384</v>
      </c>
      <c r="C205" s="241"/>
      <c r="D205" s="256"/>
      <c r="E205" s="286"/>
      <c r="F205" s="287"/>
      <c r="G205" s="288"/>
      <c r="H205" s="286"/>
      <c r="I205" s="287"/>
      <c r="J205" s="288"/>
      <c r="K205" s="286"/>
      <c r="L205" s="287"/>
      <c r="M205" s="288"/>
      <c r="Q205" s="2" t="b">
        <f>IF(AND('Anagrafica Progetto'!$Q$84=2,'Anagrafica Progetto'!$Q$89,ISBLANK(Obiettivi!$E$54)&lt;&gt;TRUE),FALSE,TRUE)</f>
        <v>1</v>
      </c>
    </row>
    <row r="206" spans="2:18" ht="30" customHeight="1" x14ac:dyDescent="0.2">
      <c r="B206" s="240" t="s">
        <v>385</v>
      </c>
      <c r="C206" s="241"/>
      <c r="D206" s="256"/>
      <c r="E206" s="285"/>
      <c r="F206" s="285"/>
      <c r="G206" s="285"/>
      <c r="H206" s="285"/>
      <c r="I206" s="285"/>
      <c r="J206" s="285"/>
      <c r="K206" s="285"/>
      <c r="L206" s="285"/>
      <c r="M206" s="285"/>
      <c r="Q206" s="2" t="b">
        <f>IF(AND('Anagrafica Progetto'!$Q$84=2,'Anagrafica Progetto'!$Q$89,ISBLANK(Obiettivi!$E$54)&lt;&gt;TRUE),FALSE,TRUE)</f>
        <v>1</v>
      </c>
    </row>
    <row r="207" spans="2:18" ht="15" customHeight="1" x14ac:dyDescent="0.2">
      <c r="B207" s="240" t="s">
        <v>396</v>
      </c>
      <c r="C207" s="241"/>
      <c r="D207" s="256"/>
      <c r="E207" s="281" t="str">
        <f>IF(E203="","","Più sviluppate")</f>
        <v/>
      </c>
      <c r="F207" s="281"/>
      <c r="G207" s="281"/>
      <c r="H207" s="281" t="str">
        <f>IF(H203="","","Più sviluppate")</f>
        <v/>
      </c>
      <c r="I207" s="281"/>
      <c r="J207" s="281"/>
      <c r="K207" s="281" t="str">
        <f>IF(K203="","","Più sviluppate")</f>
        <v/>
      </c>
      <c r="L207" s="281"/>
      <c r="M207" s="281"/>
      <c r="Q207" s="2" t="b">
        <f>IF(AND('Anagrafica Progetto'!$Q$84=2,'Anagrafica Progetto'!$Q$89,ISBLANK(Obiettivi!$E$54)&lt;&gt;TRUE),FALSE,TRUE)</f>
        <v>1</v>
      </c>
    </row>
    <row r="208" spans="2:18" ht="15" customHeight="1" x14ac:dyDescent="0.2">
      <c r="B208" s="240" t="s">
        <v>386</v>
      </c>
      <c r="C208" s="241"/>
      <c r="D208" s="256"/>
      <c r="E208" s="280"/>
      <c r="F208" s="280"/>
      <c r="G208" s="280"/>
      <c r="H208" s="280"/>
      <c r="I208" s="280"/>
      <c r="J208" s="280"/>
      <c r="K208" s="280"/>
      <c r="L208" s="280"/>
      <c r="M208" s="280"/>
      <c r="Q208" s="2" t="b">
        <f>IF(AND('Anagrafica Progetto'!$Q$84=2,'Anagrafica Progetto'!$Q$89,ISBLANK(Obiettivi!$E$54)&lt;&gt;TRUE),FALSE,TRUE)</f>
        <v>1</v>
      </c>
    </row>
    <row r="209" spans="2:18" ht="15" customHeight="1" x14ac:dyDescent="0.2">
      <c r="B209" s="240">
        <v>2015</v>
      </c>
      <c r="C209" s="241"/>
      <c r="D209" s="256"/>
      <c r="E209" s="280"/>
      <c r="F209" s="280"/>
      <c r="G209" s="280"/>
      <c r="H209" s="280"/>
      <c r="I209" s="280"/>
      <c r="J209" s="280"/>
      <c r="K209" s="280"/>
      <c r="L209" s="280"/>
      <c r="M209" s="280"/>
      <c r="Q209" s="2" t="b">
        <f>IF(AND('Anagrafica Progetto'!$Q$84=2,'Anagrafica Progetto'!$Q$89,R209=FALSE,ISBLANK(Obiettivi!$E$54)&lt;&gt;TRUE),FALSE,TRUE)</f>
        <v>1</v>
      </c>
      <c r="R209" s="2" t="b">
        <f>IF(OR('Anagrafica Progetto'!$H$77="",'Anagrafica Progetto'!$H$80=""),TRUE,IF(AND(B209&gt;=YEAR('Anagrafica Progetto'!$H$77),B209&lt;YEAR('Anagrafica Progetto'!$H$80)),FALSE,TRUE))</f>
        <v>1</v>
      </c>
    </row>
    <row r="210" spans="2:18" ht="15" customHeight="1" x14ac:dyDescent="0.2">
      <c r="B210" s="240">
        <v>2016</v>
      </c>
      <c r="C210" s="241"/>
      <c r="D210" s="256"/>
      <c r="E210" s="280"/>
      <c r="F210" s="280"/>
      <c r="G210" s="280"/>
      <c r="H210" s="280"/>
      <c r="I210" s="280"/>
      <c r="J210" s="280"/>
      <c r="K210" s="280"/>
      <c r="L210" s="280"/>
      <c r="M210" s="280"/>
      <c r="Q210" s="2" t="b">
        <f>IF(AND('Anagrafica Progetto'!$Q$84=2,'Anagrafica Progetto'!$Q$89,R210=FALSE,ISBLANK(Obiettivi!$E$54)&lt;&gt;TRUE),FALSE,TRUE)</f>
        <v>1</v>
      </c>
      <c r="R210" s="2" t="b">
        <f>IF(OR('Anagrafica Progetto'!$H$77="",'Anagrafica Progetto'!$H$80=""),TRUE,IF(AND(B210&gt;=YEAR('Anagrafica Progetto'!$H$77),B210&lt;YEAR('Anagrafica Progetto'!$H$80)),FALSE,TRUE))</f>
        <v>0</v>
      </c>
    </row>
    <row r="211" spans="2:18" ht="15" customHeight="1" x14ac:dyDescent="0.2">
      <c r="B211" s="240">
        <v>2017</v>
      </c>
      <c r="C211" s="241"/>
      <c r="D211" s="256"/>
      <c r="E211" s="280"/>
      <c r="F211" s="280"/>
      <c r="G211" s="280"/>
      <c r="H211" s="280"/>
      <c r="I211" s="280"/>
      <c r="J211" s="280"/>
      <c r="K211" s="280"/>
      <c r="L211" s="280"/>
      <c r="M211" s="280"/>
      <c r="Q211" s="2" t="b">
        <f>IF(AND('Anagrafica Progetto'!$Q$84=2,'Anagrafica Progetto'!$Q$89,R211=FALSE,ISBLANK(Obiettivi!$E$54)&lt;&gt;TRUE),FALSE,TRUE)</f>
        <v>1</v>
      </c>
      <c r="R211" s="2" t="b">
        <f>IF(OR('Anagrafica Progetto'!$H$77="",'Anagrafica Progetto'!$H$80=""),TRUE,IF(AND(B211&gt;=YEAR('Anagrafica Progetto'!$H$77),B211&lt;YEAR('Anagrafica Progetto'!$H$80)),FALSE,TRUE))</f>
        <v>0</v>
      </c>
    </row>
    <row r="212" spans="2:18" ht="15" customHeight="1" x14ac:dyDescent="0.2">
      <c r="B212" s="240">
        <v>2018</v>
      </c>
      <c r="C212" s="241"/>
      <c r="D212" s="256"/>
      <c r="E212" s="280"/>
      <c r="F212" s="280"/>
      <c r="G212" s="280"/>
      <c r="H212" s="280"/>
      <c r="I212" s="280"/>
      <c r="J212" s="280"/>
      <c r="K212" s="280"/>
      <c r="L212" s="280"/>
      <c r="M212" s="280"/>
      <c r="Q212" s="2" t="b">
        <f>IF(AND('Anagrafica Progetto'!$Q$84=2,'Anagrafica Progetto'!$Q$89,R212=FALSE,ISBLANK(Obiettivi!$E$54)&lt;&gt;TRUE),FALSE,TRUE)</f>
        <v>1</v>
      </c>
      <c r="R212" s="2" t="b">
        <f>IF(OR('Anagrafica Progetto'!$H$77="",'Anagrafica Progetto'!$H$80=""),TRUE,IF(AND(B212&gt;=YEAR('Anagrafica Progetto'!$H$77),B212&lt;YEAR('Anagrafica Progetto'!$H$80)),FALSE,TRUE))</f>
        <v>0</v>
      </c>
    </row>
    <row r="213" spans="2:18" ht="15" customHeight="1" x14ac:dyDescent="0.2">
      <c r="B213" s="240">
        <v>2019</v>
      </c>
      <c r="C213" s="241"/>
      <c r="D213" s="256"/>
      <c r="E213" s="280"/>
      <c r="F213" s="280"/>
      <c r="G213" s="280"/>
      <c r="H213" s="280"/>
      <c r="I213" s="280"/>
      <c r="J213" s="280"/>
      <c r="K213" s="280"/>
      <c r="L213" s="280"/>
      <c r="M213" s="280"/>
      <c r="Q213" s="2" t="b">
        <f>IF(AND('Anagrafica Progetto'!$Q$84=2,'Anagrafica Progetto'!$Q$89,R213=FALSE,ISBLANK(Obiettivi!$E$54)&lt;&gt;TRUE),FALSE,TRUE)</f>
        <v>1</v>
      </c>
      <c r="R213" s="2" t="b">
        <f>IF(OR('Anagrafica Progetto'!$H$77="",'Anagrafica Progetto'!$H$80=""),TRUE,IF(AND(B213&gt;=YEAR('Anagrafica Progetto'!$H$77),B213&lt;YEAR('Anagrafica Progetto'!$H$80)),FALSE,TRUE))</f>
        <v>0</v>
      </c>
    </row>
    <row r="214" spans="2:18" ht="15" customHeight="1" x14ac:dyDescent="0.2">
      <c r="B214" s="240">
        <v>2020</v>
      </c>
      <c r="C214" s="241"/>
      <c r="D214" s="256"/>
      <c r="E214" s="280"/>
      <c r="F214" s="280"/>
      <c r="G214" s="280"/>
      <c r="H214" s="280"/>
      <c r="I214" s="280"/>
      <c r="J214" s="280"/>
      <c r="K214" s="280"/>
      <c r="L214" s="280"/>
      <c r="M214" s="280"/>
      <c r="Q214" s="2" t="b">
        <f>IF(AND('Anagrafica Progetto'!$Q$84=2,'Anagrafica Progetto'!$Q$89,R214=FALSE,ISBLANK(Obiettivi!$E$54)&lt;&gt;TRUE),FALSE,TRUE)</f>
        <v>1</v>
      </c>
      <c r="R214" s="2" t="b">
        <f>IF(OR('Anagrafica Progetto'!$H$77="",'Anagrafica Progetto'!$H$80=""),TRUE,IF(AND(B214&gt;=YEAR('Anagrafica Progetto'!$H$77),B214&lt;YEAR('Anagrafica Progetto'!$H$80)),FALSE,TRUE))</f>
        <v>0</v>
      </c>
    </row>
    <row r="215" spans="2:18" ht="15" customHeight="1" x14ac:dyDescent="0.2">
      <c r="B215" s="240">
        <v>2021</v>
      </c>
      <c r="C215" s="241"/>
      <c r="D215" s="256"/>
      <c r="E215" s="280"/>
      <c r="F215" s="280"/>
      <c r="G215" s="280"/>
      <c r="H215" s="280"/>
      <c r="I215" s="280"/>
      <c r="J215" s="280"/>
      <c r="K215" s="280"/>
      <c r="L215" s="280"/>
      <c r="M215" s="280"/>
      <c r="Q215" s="2" t="b">
        <f>IF(AND('Anagrafica Progetto'!$Q$84=2,'Anagrafica Progetto'!$Q$89,R215=FALSE,ISBLANK(Obiettivi!$E$54)&lt;&gt;TRUE),FALSE,TRUE)</f>
        <v>1</v>
      </c>
      <c r="R215" s="2" t="b">
        <f>IF(OR('Anagrafica Progetto'!$H$77="",'Anagrafica Progetto'!$H$80=""),TRUE,IF(AND(B215&gt;=YEAR('Anagrafica Progetto'!$H$77),B215&lt;YEAR('Anagrafica Progetto'!$H$80)),FALSE,TRUE))</f>
        <v>0</v>
      </c>
    </row>
    <row r="216" spans="2:18" ht="15" customHeight="1" x14ac:dyDescent="0.2">
      <c r="B216" s="240">
        <v>2022</v>
      </c>
      <c r="C216" s="241"/>
      <c r="D216" s="256"/>
      <c r="E216" s="280"/>
      <c r="F216" s="280"/>
      <c r="G216" s="280"/>
      <c r="H216" s="280"/>
      <c r="I216" s="280"/>
      <c r="J216" s="280"/>
      <c r="K216" s="280"/>
      <c r="L216" s="280"/>
      <c r="M216" s="280"/>
      <c r="Q216" s="2" t="b">
        <f>IF(AND('Anagrafica Progetto'!$Q$84=2,'Anagrafica Progetto'!$Q$89,R216=FALSE,ISBLANK(Obiettivi!$E$54)&lt;&gt;TRUE),FALSE,TRUE)</f>
        <v>1</v>
      </c>
      <c r="R216" s="2" t="b">
        <f>IF(OR('Anagrafica Progetto'!$H$77="",'Anagrafica Progetto'!$H$80=""),TRUE,IF(AND(B216&gt;=YEAR('Anagrafica Progetto'!$H$77),B216&lt;YEAR('Anagrafica Progetto'!$H$80)),FALSE,TRUE))</f>
        <v>0</v>
      </c>
    </row>
    <row r="217" spans="2:18" ht="15" customHeight="1" x14ac:dyDescent="0.2">
      <c r="B217" s="240" t="s">
        <v>387</v>
      </c>
      <c r="C217" s="241"/>
      <c r="D217" s="256"/>
      <c r="E217" s="280"/>
      <c r="F217" s="280"/>
      <c r="G217" s="280"/>
      <c r="H217" s="280"/>
      <c r="I217" s="280"/>
      <c r="J217" s="280"/>
      <c r="K217" s="280"/>
      <c r="L217" s="280"/>
      <c r="M217" s="280"/>
      <c r="Q217" s="2" t="b">
        <f>IF(AND('Anagrafica Progetto'!$Q$84=2,'Anagrafica Progetto'!$Q$89,ISBLANK(Obiettivi!$E$54)&lt;&gt;TRUE),FALSE,TRUE)</f>
        <v>1</v>
      </c>
    </row>
    <row r="218" spans="2:18" ht="15" customHeight="1" x14ac:dyDescent="0.2">
      <c r="Q218" s="2" t="b">
        <f>IF(AND('Anagrafica Progetto'!$Q$84=2,'Anagrafica Progetto'!$Q$89,ISBLANK(Obiettivi!$E$54)&lt;&gt;TRUE),FALSE,TRUE)</f>
        <v>1</v>
      </c>
    </row>
    <row r="219" spans="2:18" ht="15" customHeight="1" x14ac:dyDescent="0.2">
      <c r="Q219" s="2" t="b">
        <f>IF(AND('Anagrafica Progetto'!$Q$84=2,'Anagrafica Progetto'!$Q$89,ISBLANK(Obiettivi!$E$54)&lt;&gt;TRUE),FALSE,TRUE)</f>
        <v>1</v>
      </c>
    </row>
    <row r="220" spans="2:18" ht="15" customHeight="1" x14ac:dyDescent="0.2">
      <c r="B220" s="188" t="s">
        <v>520</v>
      </c>
      <c r="C220" s="188"/>
      <c r="D220" s="188"/>
      <c r="E220" s="188"/>
      <c r="F220" s="188"/>
      <c r="G220" s="188"/>
      <c r="H220" s="188"/>
      <c r="I220" s="188"/>
      <c r="J220" s="188"/>
      <c r="K220" s="188"/>
      <c r="L220" s="188"/>
      <c r="M220" s="188"/>
      <c r="Q220" s="2" t="b">
        <f>IF(AND('Anagrafica Progetto'!$Q$84=2,'Anagrafica Progetto'!$Q$89,ISBLANK(Obiettivi!$E$58)&lt;&gt;TRUE),FALSE,TRUE)</f>
        <v>1</v>
      </c>
    </row>
    <row r="221" spans="2:18" ht="15" customHeight="1" x14ac:dyDescent="0.2">
      <c r="B221" s="258"/>
      <c r="C221" s="258"/>
      <c r="D221" s="258"/>
      <c r="E221" s="258" t="s">
        <v>138</v>
      </c>
      <c r="F221" s="258"/>
      <c r="G221" s="258"/>
      <c r="H221" s="258" t="s">
        <v>523</v>
      </c>
      <c r="I221" s="258"/>
      <c r="J221" s="258"/>
      <c r="K221" s="258" t="s">
        <v>524</v>
      </c>
      <c r="L221" s="258"/>
      <c r="M221" s="258"/>
      <c r="Q221" s="2" t="b">
        <f>IF(AND('Anagrafica Progetto'!$Q$84=2,'Anagrafica Progetto'!$Q$89,ISBLANK(Obiettivi!$E$58)&lt;&gt;TRUE),FALSE,TRUE)</f>
        <v>1</v>
      </c>
    </row>
    <row r="222" spans="2:18" ht="67.5" customHeight="1" x14ac:dyDescent="0.2">
      <c r="B222" s="240" t="s">
        <v>521</v>
      </c>
      <c r="C222" s="241"/>
      <c r="D222" s="256"/>
      <c r="E222" s="281" t="str">
        <f>IF(Obiettivi!$E$58="","",Obiettivi!$E$58)</f>
        <v/>
      </c>
      <c r="F222" s="281"/>
      <c r="G222" s="281"/>
      <c r="H222" s="281" t="str">
        <f>IF(Obiettivi!$E$59="","",Obiettivi!$E$59)</f>
        <v/>
      </c>
      <c r="I222" s="281"/>
      <c r="J222" s="281"/>
      <c r="K222" s="281" t="str">
        <f>IF(Obiettivi!$E$60="","",Obiettivi!$E$60)</f>
        <v/>
      </c>
      <c r="L222" s="281"/>
      <c r="M222" s="281"/>
      <c r="Q222" s="2" t="b">
        <f>IF(AND('Anagrafica Progetto'!$Q$84=2,'Anagrafica Progetto'!$Q$89,ISBLANK(Obiettivi!$E$58)&lt;&gt;TRUE),FALSE,TRUE)</f>
        <v>1</v>
      </c>
    </row>
    <row r="223" spans="2:18" ht="82.5" customHeight="1" x14ac:dyDescent="0.2">
      <c r="B223" s="240" t="s">
        <v>383</v>
      </c>
      <c r="C223" s="241"/>
      <c r="D223" s="256"/>
      <c r="E223" s="286"/>
      <c r="F223" s="287"/>
      <c r="G223" s="288"/>
      <c r="H223" s="285"/>
      <c r="I223" s="285"/>
      <c r="J223" s="285"/>
      <c r="K223" s="285"/>
      <c r="L223" s="285"/>
      <c r="M223" s="285"/>
      <c r="Q223" s="2" t="b">
        <f>IF(AND('Anagrafica Progetto'!$Q$84=2,'Anagrafica Progetto'!$Q$89,ISBLANK(Obiettivi!$E$58)&lt;&gt;TRUE),FALSE,TRUE)</f>
        <v>1</v>
      </c>
    </row>
    <row r="224" spans="2:18" ht="15" customHeight="1" x14ac:dyDescent="0.2">
      <c r="B224" s="240" t="s">
        <v>384</v>
      </c>
      <c r="C224" s="241"/>
      <c r="D224" s="256"/>
      <c r="E224" s="286"/>
      <c r="F224" s="287"/>
      <c r="G224" s="288"/>
      <c r="H224" s="286"/>
      <c r="I224" s="287"/>
      <c r="J224" s="288"/>
      <c r="K224" s="286"/>
      <c r="L224" s="287"/>
      <c r="M224" s="288"/>
      <c r="Q224" s="2" t="b">
        <f>IF(AND('Anagrafica Progetto'!$Q$84=2,'Anagrafica Progetto'!$Q$89,ISBLANK(Obiettivi!$E$58)&lt;&gt;TRUE),FALSE,TRUE)</f>
        <v>1</v>
      </c>
    </row>
    <row r="225" spans="2:18" ht="30" customHeight="1" x14ac:dyDescent="0.2">
      <c r="B225" s="240" t="s">
        <v>385</v>
      </c>
      <c r="C225" s="241"/>
      <c r="D225" s="256"/>
      <c r="E225" s="285"/>
      <c r="F225" s="285"/>
      <c r="G225" s="285"/>
      <c r="H225" s="285"/>
      <c r="I225" s="285"/>
      <c r="J225" s="285"/>
      <c r="K225" s="285"/>
      <c r="L225" s="285"/>
      <c r="M225" s="285"/>
      <c r="Q225" s="2" t="b">
        <f>IF(AND('Anagrafica Progetto'!$Q$84=2,'Anagrafica Progetto'!$Q$89,ISBLANK(Obiettivi!$E$58)&lt;&gt;TRUE),FALSE,TRUE)</f>
        <v>1</v>
      </c>
    </row>
    <row r="226" spans="2:18" ht="15" customHeight="1" x14ac:dyDescent="0.2">
      <c r="B226" s="240" t="s">
        <v>396</v>
      </c>
      <c r="C226" s="241"/>
      <c r="D226" s="256"/>
      <c r="E226" s="281" t="str">
        <f>IF(E222="","","Più sviluppate")</f>
        <v/>
      </c>
      <c r="F226" s="281"/>
      <c r="G226" s="281"/>
      <c r="H226" s="281" t="str">
        <f>IF(H222="","","Più sviluppate")</f>
        <v/>
      </c>
      <c r="I226" s="281"/>
      <c r="J226" s="281"/>
      <c r="K226" s="281" t="str">
        <f>IF(K222="","","Più sviluppate")</f>
        <v/>
      </c>
      <c r="L226" s="281"/>
      <c r="M226" s="281"/>
      <c r="Q226" s="2" t="b">
        <f>IF(AND('Anagrafica Progetto'!$Q$84=2,'Anagrafica Progetto'!$Q$89,ISBLANK(Obiettivi!$E$58)&lt;&gt;TRUE),FALSE,TRUE)</f>
        <v>1</v>
      </c>
    </row>
    <row r="227" spans="2:18" ht="15" customHeight="1" x14ac:dyDescent="0.2">
      <c r="B227" s="240" t="s">
        <v>386</v>
      </c>
      <c r="C227" s="241"/>
      <c r="D227" s="256"/>
      <c r="E227" s="280"/>
      <c r="F227" s="280"/>
      <c r="G227" s="280"/>
      <c r="H227" s="280"/>
      <c r="I227" s="280"/>
      <c r="J227" s="280"/>
      <c r="K227" s="280"/>
      <c r="L227" s="280"/>
      <c r="M227" s="280"/>
      <c r="Q227" s="2" t="b">
        <f>IF(AND('Anagrafica Progetto'!$Q$84=2,'Anagrafica Progetto'!$Q$89,ISBLANK(Obiettivi!$E$58)&lt;&gt;TRUE),FALSE,TRUE)</f>
        <v>1</v>
      </c>
    </row>
    <row r="228" spans="2:18" ht="15" customHeight="1" x14ac:dyDescent="0.2">
      <c r="B228" s="240">
        <v>2015</v>
      </c>
      <c r="C228" s="241"/>
      <c r="D228" s="256"/>
      <c r="E228" s="280"/>
      <c r="F228" s="280"/>
      <c r="G228" s="280"/>
      <c r="H228" s="280"/>
      <c r="I228" s="280"/>
      <c r="J228" s="280"/>
      <c r="K228" s="280"/>
      <c r="L228" s="280"/>
      <c r="M228" s="280"/>
      <c r="Q228" s="2" t="b">
        <f>IF(AND('Anagrafica Progetto'!$Q$84=2,'Anagrafica Progetto'!$Q$89,R228=FALSE,ISBLANK(Obiettivi!$E$58)&lt;&gt;TRUE),FALSE,TRUE)</f>
        <v>1</v>
      </c>
      <c r="R228" s="2" t="b">
        <f>IF(OR('Anagrafica Progetto'!$H$77="",'Anagrafica Progetto'!$H$80=""),TRUE,IF(AND(B228&gt;=YEAR('Anagrafica Progetto'!$H$77),B228&lt;YEAR('Anagrafica Progetto'!$H$80)),FALSE,TRUE))</f>
        <v>1</v>
      </c>
    </row>
    <row r="229" spans="2:18" ht="15" customHeight="1" x14ac:dyDescent="0.2">
      <c r="B229" s="240">
        <v>2016</v>
      </c>
      <c r="C229" s="241"/>
      <c r="D229" s="256"/>
      <c r="E229" s="280"/>
      <c r="F229" s="280"/>
      <c r="G229" s="280"/>
      <c r="H229" s="280"/>
      <c r="I229" s="280"/>
      <c r="J229" s="280"/>
      <c r="K229" s="280"/>
      <c r="L229" s="280"/>
      <c r="M229" s="280"/>
      <c r="Q229" s="2" t="b">
        <f>IF(AND('Anagrafica Progetto'!$Q$84=2,'Anagrafica Progetto'!$Q$89,R229=FALSE,ISBLANK(Obiettivi!$E$58)&lt;&gt;TRUE),FALSE,TRUE)</f>
        <v>1</v>
      </c>
      <c r="R229" s="2" t="b">
        <f>IF(OR('Anagrafica Progetto'!$H$77="",'Anagrafica Progetto'!$H$80=""),TRUE,IF(AND(B229&gt;=YEAR('Anagrafica Progetto'!$H$77),B229&lt;YEAR('Anagrafica Progetto'!$H$80)),FALSE,TRUE))</f>
        <v>0</v>
      </c>
    </row>
    <row r="230" spans="2:18" ht="15" customHeight="1" x14ac:dyDescent="0.2">
      <c r="B230" s="240">
        <v>2017</v>
      </c>
      <c r="C230" s="241"/>
      <c r="D230" s="256"/>
      <c r="E230" s="280"/>
      <c r="F230" s="280"/>
      <c r="G230" s="280"/>
      <c r="H230" s="280"/>
      <c r="I230" s="280"/>
      <c r="J230" s="280"/>
      <c r="K230" s="280"/>
      <c r="L230" s="280"/>
      <c r="M230" s="280"/>
      <c r="Q230" s="2" t="b">
        <f>IF(AND('Anagrafica Progetto'!$Q$84=2,'Anagrafica Progetto'!$Q$89,R230=FALSE,ISBLANK(Obiettivi!$E$58)&lt;&gt;TRUE),FALSE,TRUE)</f>
        <v>1</v>
      </c>
      <c r="R230" s="2" t="b">
        <f>IF(OR('Anagrafica Progetto'!$H$77="",'Anagrafica Progetto'!$H$80=""),TRUE,IF(AND(B230&gt;=YEAR('Anagrafica Progetto'!$H$77),B230&lt;YEAR('Anagrafica Progetto'!$H$80)),FALSE,TRUE))</f>
        <v>0</v>
      </c>
    </row>
    <row r="231" spans="2:18" ht="15" customHeight="1" x14ac:dyDescent="0.2">
      <c r="B231" s="240">
        <v>2018</v>
      </c>
      <c r="C231" s="241"/>
      <c r="D231" s="256"/>
      <c r="E231" s="280"/>
      <c r="F231" s="280"/>
      <c r="G231" s="280"/>
      <c r="H231" s="280"/>
      <c r="I231" s="280"/>
      <c r="J231" s="280"/>
      <c r="K231" s="280"/>
      <c r="L231" s="280"/>
      <c r="M231" s="280"/>
      <c r="Q231" s="2" t="b">
        <f>IF(AND('Anagrafica Progetto'!$Q$84=2,'Anagrafica Progetto'!$Q$89,R231=FALSE,ISBLANK(Obiettivi!$E$58)&lt;&gt;TRUE),FALSE,TRUE)</f>
        <v>1</v>
      </c>
      <c r="R231" s="2" t="b">
        <f>IF(OR('Anagrafica Progetto'!$H$77="",'Anagrafica Progetto'!$H$80=""),TRUE,IF(AND(B231&gt;=YEAR('Anagrafica Progetto'!$H$77),B231&lt;YEAR('Anagrafica Progetto'!$H$80)),FALSE,TRUE))</f>
        <v>0</v>
      </c>
    </row>
    <row r="232" spans="2:18" ht="15" customHeight="1" x14ac:dyDescent="0.2">
      <c r="B232" s="240">
        <v>2019</v>
      </c>
      <c r="C232" s="241"/>
      <c r="D232" s="256"/>
      <c r="E232" s="280"/>
      <c r="F232" s="280"/>
      <c r="G232" s="280"/>
      <c r="H232" s="280"/>
      <c r="I232" s="280"/>
      <c r="J232" s="280"/>
      <c r="K232" s="280"/>
      <c r="L232" s="280"/>
      <c r="M232" s="280"/>
      <c r="Q232" s="2" t="b">
        <f>IF(AND('Anagrafica Progetto'!$Q$84=2,'Anagrafica Progetto'!$Q$89,R232=FALSE,ISBLANK(Obiettivi!$E$58)&lt;&gt;TRUE),FALSE,TRUE)</f>
        <v>1</v>
      </c>
      <c r="R232" s="2" t="b">
        <f>IF(OR('Anagrafica Progetto'!$H$77="",'Anagrafica Progetto'!$H$80=""),TRUE,IF(AND(B232&gt;=YEAR('Anagrafica Progetto'!$H$77),B232&lt;YEAR('Anagrafica Progetto'!$H$80)),FALSE,TRUE))</f>
        <v>0</v>
      </c>
    </row>
    <row r="233" spans="2:18" ht="15" customHeight="1" x14ac:dyDescent="0.2">
      <c r="B233" s="240">
        <v>2020</v>
      </c>
      <c r="C233" s="241"/>
      <c r="D233" s="256"/>
      <c r="E233" s="280"/>
      <c r="F233" s="280"/>
      <c r="G233" s="280"/>
      <c r="H233" s="280"/>
      <c r="I233" s="280"/>
      <c r="J233" s="280"/>
      <c r="K233" s="280"/>
      <c r="L233" s="280"/>
      <c r="M233" s="280"/>
      <c r="Q233" s="2" t="b">
        <f>IF(AND('Anagrafica Progetto'!$Q$84=2,'Anagrafica Progetto'!$Q$89,R233=FALSE,ISBLANK(Obiettivi!$E$58)&lt;&gt;TRUE),FALSE,TRUE)</f>
        <v>1</v>
      </c>
      <c r="R233" s="2" t="b">
        <f>IF(OR('Anagrafica Progetto'!$H$77="",'Anagrafica Progetto'!$H$80=""),TRUE,IF(AND(B233&gt;=YEAR('Anagrafica Progetto'!$H$77),B233&lt;YEAR('Anagrafica Progetto'!$H$80)),FALSE,TRUE))</f>
        <v>0</v>
      </c>
    </row>
    <row r="234" spans="2:18" ht="15" customHeight="1" x14ac:dyDescent="0.2">
      <c r="B234" s="240">
        <v>2021</v>
      </c>
      <c r="C234" s="241"/>
      <c r="D234" s="256"/>
      <c r="E234" s="280"/>
      <c r="F234" s="280"/>
      <c r="G234" s="280"/>
      <c r="H234" s="280"/>
      <c r="I234" s="280"/>
      <c r="J234" s="280"/>
      <c r="K234" s="280"/>
      <c r="L234" s="280"/>
      <c r="M234" s="280"/>
      <c r="Q234" s="2" t="b">
        <f>IF(AND('Anagrafica Progetto'!$Q$84=2,'Anagrafica Progetto'!$Q$89,R234=FALSE,ISBLANK(Obiettivi!$E$58)&lt;&gt;TRUE),FALSE,TRUE)</f>
        <v>1</v>
      </c>
      <c r="R234" s="2" t="b">
        <f>IF(OR('Anagrafica Progetto'!$H$77="",'Anagrafica Progetto'!$H$80=""),TRUE,IF(AND(B234&gt;=YEAR('Anagrafica Progetto'!$H$77),B234&lt;YEAR('Anagrafica Progetto'!$H$80)),FALSE,TRUE))</f>
        <v>0</v>
      </c>
    </row>
    <row r="235" spans="2:18" ht="15" customHeight="1" x14ac:dyDescent="0.2">
      <c r="B235" s="240">
        <v>2022</v>
      </c>
      <c r="C235" s="241"/>
      <c r="D235" s="256"/>
      <c r="E235" s="280"/>
      <c r="F235" s="280"/>
      <c r="G235" s="280"/>
      <c r="H235" s="280"/>
      <c r="I235" s="280"/>
      <c r="J235" s="280"/>
      <c r="K235" s="280"/>
      <c r="L235" s="280"/>
      <c r="M235" s="280"/>
      <c r="Q235" s="2" t="b">
        <f>IF(AND('Anagrafica Progetto'!$Q$84=2,'Anagrafica Progetto'!$Q$89,R235=FALSE,ISBLANK(Obiettivi!$E$58)&lt;&gt;TRUE),FALSE,TRUE)</f>
        <v>1</v>
      </c>
      <c r="R235" s="2" t="b">
        <f>IF(OR('Anagrafica Progetto'!$H$77="",'Anagrafica Progetto'!$H$80=""),TRUE,IF(AND(B235&gt;=YEAR('Anagrafica Progetto'!$H$77),B235&lt;YEAR('Anagrafica Progetto'!$H$80)),FALSE,TRUE))</f>
        <v>0</v>
      </c>
    </row>
    <row r="236" spans="2:18" ht="15" customHeight="1" x14ac:dyDescent="0.2">
      <c r="B236" s="240" t="s">
        <v>387</v>
      </c>
      <c r="C236" s="241"/>
      <c r="D236" s="256"/>
      <c r="E236" s="280"/>
      <c r="F236" s="280"/>
      <c r="G236" s="280"/>
      <c r="H236" s="280"/>
      <c r="I236" s="280"/>
      <c r="J236" s="280"/>
      <c r="K236" s="280"/>
      <c r="L236" s="280"/>
      <c r="M236" s="280"/>
      <c r="Q236" s="2" t="b">
        <f>IF(AND('Anagrafica Progetto'!$Q$84=2,'Anagrafica Progetto'!$Q$89,ISBLANK(Obiettivi!$E$58)&lt;&gt;TRUE),FALSE,TRUE)</f>
        <v>1</v>
      </c>
    </row>
    <row r="237" spans="2:18" ht="15" customHeight="1" x14ac:dyDescent="0.2">
      <c r="Q237" s="2" t="b">
        <f>IF(AND('Anagrafica Progetto'!$Q$84=2,'Anagrafica Progetto'!$Q$89,ISBLANK(Obiettivi!$E$58)&lt;&gt;TRUE),FALSE,TRUE)</f>
        <v>1</v>
      </c>
    </row>
    <row r="238" spans="2:18" ht="15" customHeight="1" x14ac:dyDescent="0.2">
      <c r="Q238" s="2" t="b">
        <f>IF(AND('Anagrafica Progetto'!$Q$84=2,'Anagrafica Progetto'!$Q$89,ISBLANK(Obiettivi!$E$58)&lt;&gt;TRUE),FALSE,TRUE)</f>
        <v>1</v>
      </c>
    </row>
    <row r="239" spans="2:18" ht="15" customHeight="1" x14ac:dyDescent="0.2">
      <c r="B239" s="188" t="s">
        <v>520</v>
      </c>
      <c r="C239" s="188"/>
      <c r="D239" s="188"/>
      <c r="E239" s="188"/>
      <c r="F239" s="188"/>
      <c r="G239" s="188"/>
      <c r="H239" s="188"/>
      <c r="I239" s="188"/>
      <c r="J239" s="188"/>
      <c r="K239" s="188"/>
      <c r="L239" s="188"/>
      <c r="M239" s="188"/>
      <c r="Q239" s="2" t="b">
        <f>IF(AND('Anagrafica Progetto'!$Q$84=2,'Anagrafica Progetto'!$Q$89,ISBLANK(Obiettivi!$E$61)&lt;&gt;TRUE),FALSE,TRUE)</f>
        <v>1</v>
      </c>
    </row>
    <row r="240" spans="2:18" ht="15" customHeight="1" x14ac:dyDescent="0.2">
      <c r="B240" s="258"/>
      <c r="C240" s="258"/>
      <c r="D240" s="258"/>
      <c r="E240" s="258" t="s">
        <v>525</v>
      </c>
      <c r="F240" s="258"/>
      <c r="G240" s="258"/>
      <c r="H240" s="258" t="s">
        <v>526</v>
      </c>
      <c r="I240" s="258"/>
      <c r="J240" s="258"/>
      <c r="K240" s="258" t="s">
        <v>527</v>
      </c>
      <c r="L240" s="258"/>
      <c r="M240" s="258"/>
      <c r="Q240" s="2" t="b">
        <f>IF(AND('Anagrafica Progetto'!$Q$84=2,'Anagrafica Progetto'!$Q$89,ISBLANK(Obiettivi!$E$61)&lt;&gt;TRUE),FALSE,TRUE)</f>
        <v>1</v>
      </c>
    </row>
    <row r="241" spans="2:18" ht="67.5" customHeight="1" x14ac:dyDescent="0.2">
      <c r="B241" s="240" t="s">
        <v>521</v>
      </c>
      <c r="C241" s="241"/>
      <c r="D241" s="256"/>
      <c r="E241" s="281" t="str">
        <f>IF(Obiettivi!$E$61="","",Obiettivi!$E$61)</f>
        <v/>
      </c>
      <c r="F241" s="281"/>
      <c r="G241" s="281"/>
      <c r="H241" s="281" t="str">
        <f>IF(Obiettivi!$E$62="","",Obiettivi!$E$62)</f>
        <v/>
      </c>
      <c r="I241" s="281"/>
      <c r="J241" s="281"/>
      <c r="K241" s="281" t="str">
        <f>IF(Obiettivi!$E$63="","",Obiettivi!$E$63)</f>
        <v/>
      </c>
      <c r="L241" s="281"/>
      <c r="M241" s="281"/>
      <c r="Q241" s="2" t="b">
        <f>IF(AND('Anagrafica Progetto'!$Q$84=2,'Anagrafica Progetto'!$Q$89,ISBLANK(Obiettivi!$E$61)&lt;&gt;TRUE),FALSE,TRUE)</f>
        <v>1</v>
      </c>
    </row>
    <row r="242" spans="2:18" ht="82.5" customHeight="1" x14ac:dyDescent="0.2">
      <c r="B242" s="240" t="s">
        <v>383</v>
      </c>
      <c r="C242" s="241"/>
      <c r="D242" s="256"/>
      <c r="E242" s="286"/>
      <c r="F242" s="287"/>
      <c r="G242" s="288"/>
      <c r="H242" s="285"/>
      <c r="I242" s="285"/>
      <c r="J242" s="285"/>
      <c r="K242" s="285"/>
      <c r="L242" s="285"/>
      <c r="M242" s="285"/>
      <c r="Q242" s="2" t="b">
        <f>IF(AND('Anagrafica Progetto'!$Q$84=2,'Anagrafica Progetto'!$Q$89,ISBLANK(Obiettivi!$E$61)&lt;&gt;TRUE),FALSE,TRUE)</f>
        <v>1</v>
      </c>
    </row>
    <row r="243" spans="2:18" ht="15" customHeight="1" x14ac:dyDescent="0.2">
      <c r="B243" s="240" t="s">
        <v>384</v>
      </c>
      <c r="C243" s="241"/>
      <c r="D243" s="256"/>
      <c r="E243" s="286"/>
      <c r="F243" s="287"/>
      <c r="G243" s="288"/>
      <c r="H243" s="286"/>
      <c r="I243" s="287"/>
      <c r="J243" s="288"/>
      <c r="K243" s="286"/>
      <c r="L243" s="287"/>
      <c r="M243" s="288"/>
      <c r="Q243" s="2" t="b">
        <f>IF(AND('Anagrafica Progetto'!$Q$84=2,'Anagrafica Progetto'!$Q$89,ISBLANK(Obiettivi!$E$61)&lt;&gt;TRUE),FALSE,TRUE)</f>
        <v>1</v>
      </c>
    </row>
    <row r="244" spans="2:18" ht="30" customHeight="1" x14ac:dyDescent="0.2">
      <c r="B244" s="240" t="s">
        <v>385</v>
      </c>
      <c r="C244" s="241"/>
      <c r="D244" s="256"/>
      <c r="E244" s="285"/>
      <c r="F244" s="285"/>
      <c r="G244" s="285"/>
      <c r="H244" s="285"/>
      <c r="I244" s="285"/>
      <c r="J244" s="285"/>
      <c r="K244" s="285"/>
      <c r="L244" s="285"/>
      <c r="M244" s="285"/>
      <c r="Q244" s="2" t="b">
        <f>IF(AND('Anagrafica Progetto'!$Q$84=2,'Anagrafica Progetto'!$Q$89,ISBLANK(Obiettivi!$E$61)&lt;&gt;TRUE),FALSE,TRUE)</f>
        <v>1</v>
      </c>
    </row>
    <row r="245" spans="2:18" ht="15" customHeight="1" x14ac:dyDescent="0.2">
      <c r="B245" s="240" t="s">
        <v>396</v>
      </c>
      <c r="C245" s="241"/>
      <c r="D245" s="256"/>
      <c r="E245" s="281" t="str">
        <f>IF(E241="","","Più sviluppate")</f>
        <v/>
      </c>
      <c r="F245" s="281"/>
      <c r="G245" s="281"/>
      <c r="H245" s="281" t="str">
        <f>IF(H241="","","Più sviluppate")</f>
        <v/>
      </c>
      <c r="I245" s="281"/>
      <c r="J245" s="281"/>
      <c r="K245" s="281" t="str">
        <f>IF(K241="","","Più sviluppate")</f>
        <v/>
      </c>
      <c r="L245" s="281"/>
      <c r="M245" s="281"/>
      <c r="Q245" s="2" t="b">
        <f>IF(AND('Anagrafica Progetto'!$Q$84=2,'Anagrafica Progetto'!$Q$89,ISBLANK(Obiettivi!$E$61)&lt;&gt;TRUE),FALSE,TRUE)</f>
        <v>1</v>
      </c>
    </row>
    <row r="246" spans="2:18" ht="15" customHeight="1" x14ac:dyDescent="0.2">
      <c r="B246" s="240" t="s">
        <v>386</v>
      </c>
      <c r="C246" s="241"/>
      <c r="D246" s="256"/>
      <c r="E246" s="280"/>
      <c r="F246" s="280"/>
      <c r="G246" s="280"/>
      <c r="H246" s="280"/>
      <c r="I246" s="280"/>
      <c r="J246" s="280"/>
      <c r="K246" s="280"/>
      <c r="L246" s="280"/>
      <c r="M246" s="280"/>
      <c r="Q246" s="2" t="b">
        <f>IF(AND('Anagrafica Progetto'!$Q$84=2,'Anagrafica Progetto'!$Q$89,ISBLANK(Obiettivi!$E$61)&lt;&gt;TRUE),FALSE,TRUE)</f>
        <v>1</v>
      </c>
    </row>
    <row r="247" spans="2:18" ht="15" customHeight="1" x14ac:dyDescent="0.2">
      <c r="B247" s="240">
        <v>2015</v>
      </c>
      <c r="C247" s="241"/>
      <c r="D247" s="256"/>
      <c r="E247" s="280"/>
      <c r="F247" s="280"/>
      <c r="G247" s="280"/>
      <c r="H247" s="280"/>
      <c r="I247" s="280"/>
      <c r="J247" s="280"/>
      <c r="K247" s="280"/>
      <c r="L247" s="280"/>
      <c r="M247" s="280"/>
      <c r="Q247" s="2" t="b">
        <f>IF(AND('Anagrafica Progetto'!$Q$84=2,'Anagrafica Progetto'!$Q$89,R247=FALSE,ISBLANK(Obiettivi!$E$61)&lt;&gt;TRUE),FALSE,TRUE)</f>
        <v>1</v>
      </c>
      <c r="R247" s="2" t="b">
        <f>IF(OR('Anagrafica Progetto'!$H$77="",'Anagrafica Progetto'!$H$80=""),TRUE,IF(AND(B247&gt;=YEAR('Anagrafica Progetto'!$H$77),B247&lt;YEAR('Anagrafica Progetto'!$H$80)),FALSE,TRUE))</f>
        <v>1</v>
      </c>
    </row>
    <row r="248" spans="2:18" ht="15" customHeight="1" x14ac:dyDescent="0.2">
      <c r="B248" s="240">
        <v>2016</v>
      </c>
      <c r="C248" s="241"/>
      <c r="D248" s="256"/>
      <c r="E248" s="280"/>
      <c r="F248" s="280"/>
      <c r="G248" s="280"/>
      <c r="H248" s="280"/>
      <c r="I248" s="280"/>
      <c r="J248" s="280"/>
      <c r="K248" s="280"/>
      <c r="L248" s="280"/>
      <c r="M248" s="280"/>
      <c r="Q248" s="2" t="b">
        <f>IF(AND('Anagrafica Progetto'!$Q$84=2,'Anagrafica Progetto'!$Q$89,R248=FALSE,ISBLANK(Obiettivi!$E$61)&lt;&gt;TRUE),FALSE,TRUE)</f>
        <v>1</v>
      </c>
      <c r="R248" s="2" t="b">
        <f>IF(OR('Anagrafica Progetto'!$H$77="",'Anagrafica Progetto'!$H$80=""),TRUE,IF(AND(B248&gt;=YEAR('Anagrafica Progetto'!$H$77),B248&lt;YEAR('Anagrafica Progetto'!$H$80)),FALSE,TRUE))</f>
        <v>0</v>
      </c>
    </row>
    <row r="249" spans="2:18" ht="15" customHeight="1" x14ac:dyDescent="0.2">
      <c r="B249" s="240">
        <v>2017</v>
      </c>
      <c r="C249" s="241"/>
      <c r="D249" s="256"/>
      <c r="E249" s="280"/>
      <c r="F249" s="280"/>
      <c r="G249" s="280"/>
      <c r="H249" s="280"/>
      <c r="I249" s="280"/>
      <c r="J249" s="280"/>
      <c r="K249" s="280"/>
      <c r="L249" s="280"/>
      <c r="M249" s="280"/>
      <c r="Q249" s="2" t="b">
        <f>IF(AND('Anagrafica Progetto'!$Q$84=2,'Anagrafica Progetto'!$Q$89,R249=FALSE,ISBLANK(Obiettivi!$E$61)&lt;&gt;TRUE),FALSE,TRUE)</f>
        <v>1</v>
      </c>
      <c r="R249" s="2" t="b">
        <f>IF(OR('Anagrafica Progetto'!$H$77="",'Anagrafica Progetto'!$H$80=""),TRUE,IF(AND(B249&gt;=YEAR('Anagrafica Progetto'!$H$77),B249&lt;YEAR('Anagrafica Progetto'!$H$80)),FALSE,TRUE))</f>
        <v>0</v>
      </c>
    </row>
    <row r="250" spans="2:18" ht="15" customHeight="1" x14ac:dyDescent="0.2">
      <c r="B250" s="240">
        <v>2018</v>
      </c>
      <c r="C250" s="241"/>
      <c r="D250" s="256"/>
      <c r="E250" s="280"/>
      <c r="F250" s="280"/>
      <c r="G250" s="280"/>
      <c r="H250" s="280"/>
      <c r="I250" s="280"/>
      <c r="J250" s="280"/>
      <c r="K250" s="280"/>
      <c r="L250" s="280"/>
      <c r="M250" s="280"/>
      <c r="Q250" s="2" t="b">
        <f>IF(AND('Anagrafica Progetto'!$Q$84=2,'Anagrafica Progetto'!$Q$89,R250=FALSE,ISBLANK(Obiettivi!$E$61)&lt;&gt;TRUE),FALSE,TRUE)</f>
        <v>1</v>
      </c>
      <c r="R250" s="2" t="b">
        <f>IF(OR('Anagrafica Progetto'!$H$77="",'Anagrafica Progetto'!$H$80=""),TRUE,IF(AND(B250&gt;=YEAR('Anagrafica Progetto'!$H$77),B250&lt;YEAR('Anagrafica Progetto'!$H$80)),FALSE,TRUE))</f>
        <v>0</v>
      </c>
    </row>
    <row r="251" spans="2:18" ht="15" customHeight="1" x14ac:dyDescent="0.2">
      <c r="B251" s="240">
        <v>2019</v>
      </c>
      <c r="C251" s="241"/>
      <c r="D251" s="256"/>
      <c r="E251" s="280"/>
      <c r="F251" s="280"/>
      <c r="G251" s="280"/>
      <c r="H251" s="280"/>
      <c r="I251" s="280"/>
      <c r="J251" s="280"/>
      <c r="K251" s="280"/>
      <c r="L251" s="280"/>
      <c r="M251" s="280"/>
      <c r="Q251" s="2" t="b">
        <f>IF(AND('Anagrafica Progetto'!$Q$84=2,'Anagrafica Progetto'!$Q$89,R251=FALSE,ISBLANK(Obiettivi!$E$61)&lt;&gt;TRUE),FALSE,TRUE)</f>
        <v>1</v>
      </c>
      <c r="R251" s="2" t="b">
        <f>IF(OR('Anagrafica Progetto'!$H$77="",'Anagrafica Progetto'!$H$80=""),TRUE,IF(AND(B251&gt;=YEAR('Anagrafica Progetto'!$H$77),B251&lt;YEAR('Anagrafica Progetto'!$H$80)),FALSE,TRUE))</f>
        <v>0</v>
      </c>
    </row>
    <row r="252" spans="2:18" ht="15" customHeight="1" x14ac:dyDescent="0.2">
      <c r="B252" s="240">
        <v>2020</v>
      </c>
      <c r="C252" s="241"/>
      <c r="D252" s="256"/>
      <c r="E252" s="280"/>
      <c r="F252" s="280"/>
      <c r="G252" s="280"/>
      <c r="H252" s="280"/>
      <c r="I252" s="280"/>
      <c r="J252" s="280"/>
      <c r="K252" s="280"/>
      <c r="L252" s="280"/>
      <c r="M252" s="280"/>
      <c r="Q252" s="2" t="b">
        <f>IF(AND('Anagrafica Progetto'!$Q$84=2,'Anagrafica Progetto'!$Q$89,R252=FALSE,ISBLANK(Obiettivi!$E$61)&lt;&gt;TRUE),FALSE,TRUE)</f>
        <v>1</v>
      </c>
      <c r="R252" s="2" t="b">
        <f>IF(OR('Anagrafica Progetto'!$H$77="",'Anagrafica Progetto'!$H$80=""),TRUE,IF(AND(B252&gt;=YEAR('Anagrafica Progetto'!$H$77),B252&lt;YEAR('Anagrafica Progetto'!$H$80)),FALSE,TRUE))</f>
        <v>0</v>
      </c>
    </row>
    <row r="253" spans="2:18" ht="15" customHeight="1" x14ac:dyDescent="0.2">
      <c r="B253" s="240">
        <v>2021</v>
      </c>
      <c r="C253" s="241"/>
      <c r="D253" s="256"/>
      <c r="E253" s="280"/>
      <c r="F253" s="280"/>
      <c r="G253" s="280"/>
      <c r="H253" s="280"/>
      <c r="I253" s="280"/>
      <c r="J253" s="280"/>
      <c r="K253" s="280"/>
      <c r="L253" s="280"/>
      <c r="M253" s="280"/>
      <c r="Q253" s="2" t="b">
        <f>IF(AND('Anagrafica Progetto'!$Q$84=2,'Anagrafica Progetto'!$Q$89,R253=FALSE,ISBLANK(Obiettivi!$E$61)&lt;&gt;TRUE),FALSE,TRUE)</f>
        <v>1</v>
      </c>
      <c r="R253" s="2" t="b">
        <f>IF(OR('Anagrafica Progetto'!$H$77="",'Anagrafica Progetto'!$H$80=""),TRUE,IF(AND(B253&gt;=YEAR('Anagrafica Progetto'!$H$77),B253&lt;YEAR('Anagrafica Progetto'!$H$80)),FALSE,TRUE))</f>
        <v>0</v>
      </c>
    </row>
    <row r="254" spans="2:18" ht="15" customHeight="1" x14ac:dyDescent="0.2">
      <c r="B254" s="240">
        <v>2022</v>
      </c>
      <c r="C254" s="241"/>
      <c r="D254" s="256"/>
      <c r="E254" s="280"/>
      <c r="F254" s="280"/>
      <c r="G254" s="280"/>
      <c r="H254" s="280"/>
      <c r="I254" s="280"/>
      <c r="J254" s="280"/>
      <c r="K254" s="280"/>
      <c r="L254" s="280"/>
      <c r="M254" s="280"/>
      <c r="Q254" s="2" t="b">
        <f>IF(AND('Anagrafica Progetto'!$Q$84=2,'Anagrafica Progetto'!$Q$89,R254=FALSE,ISBLANK(Obiettivi!$E$61)&lt;&gt;TRUE),FALSE,TRUE)</f>
        <v>1</v>
      </c>
      <c r="R254" s="2" t="b">
        <f>IF(OR('Anagrafica Progetto'!$H$77="",'Anagrafica Progetto'!$H$80=""),TRUE,IF(AND(B254&gt;=YEAR('Anagrafica Progetto'!$H$77),B254&lt;YEAR('Anagrafica Progetto'!$H$80)),FALSE,TRUE))</f>
        <v>0</v>
      </c>
    </row>
    <row r="255" spans="2:18" ht="15" customHeight="1" x14ac:dyDescent="0.2">
      <c r="B255" s="240" t="s">
        <v>387</v>
      </c>
      <c r="C255" s="241"/>
      <c r="D255" s="256"/>
      <c r="E255" s="280"/>
      <c r="F255" s="280"/>
      <c r="G255" s="280"/>
      <c r="H255" s="280"/>
      <c r="I255" s="280"/>
      <c r="J255" s="280"/>
      <c r="K255" s="280"/>
      <c r="L255" s="280"/>
      <c r="M255" s="280"/>
      <c r="Q255" s="2" t="b">
        <f>IF(AND('Anagrafica Progetto'!$Q$84=2,'Anagrafica Progetto'!$Q$89,ISBLANK(Obiettivi!$E$61)&lt;&gt;TRUE),FALSE,TRUE)</f>
        <v>1</v>
      </c>
    </row>
    <row r="256" spans="2:18" ht="15" customHeight="1" x14ac:dyDescent="0.2">
      <c r="Q256" s="2" t="b">
        <f>IF(AND('Anagrafica Progetto'!$Q$84=2,'Anagrafica Progetto'!$Q$89,ISBLANK(Obiettivi!$E$61)&lt;&gt;TRUE),FALSE,TRUE)</f>
        <v>1</v>
      </c>
    </row>
    <row r="257" spans="2:18" ht="15" customHeight="1" x14ac:dyDescent="0.2">
      <c r="Q257" s="2" t="b">
        <f>IF(AND('Anagrafica Progetto'!$Q$84=2,'Anagrafica Progetto'!$Q$89,ISBLANK(Obiettivi!$E$61)&lt;&gt;TRUE),FALSE,TRUE)</f>
        <v>1</v>
      </c>
    </row>
    <row r="258" spans="2:18" ht="15" customHeight="1" x14ac:dyDescent="0.2">
      <c r="B258" s="188" t="s">
        <v>520</v>
      </c>
      <c r="C258" s="188"/>
      <c r="D258" s="188"/>
      <c r="E258" s="188"/>
      <c r="F258" s="188"/>
      <c r="G258" s="188"/>
      <c r="H258" s="188"/>
      <c r="I258" s="188"/>
      <c r="J258" s="188"/>
      <c r="K258" s="188"/>
      <c r="L258" s="188"/>
      <c r="M258" s="188"/>
      <c r="Q258" s="2" t="b">
        <f>IF(AND('Anagrafica Progetto'!$Q$84=2,'Anagrafica Progetto'!$Q$89,ISBLANK(Obiettivi!$E$64)&lt;&gt;TRUE),FALSE,TRUE)</f>
        <v>1</v>
      </c>
    </row>
    <row r="259" spans="2:18" ht="15" customHeight="1" x14ac:dyDescent="0.2">
      <c r="B259" s="258"/>
      <c r="C259" s="258"/>
      <c r="D259" s="258"/>
      <c r="E259" s="258" t="s">
        <v>528</v>
      </c>
      <c r="F259" s="258"/>
      <c r="G259" s="258"/>
      <c r="H259" s="258" t="s">
        <v>529</v>
      </c>
      <c r="I259" s="258"/>
      <c r="J259" s="258"/>
      <c r="K259" s="258" t="s">
        <v>530</v>
      </c>
      <c r="L259" s="258"/>
      <c r="M259" s="258"/>
      <c r="Q259" s="2" t="b">
        <f>IF(AND('Anagrafica Progetto'!$Q$84=2,'Anagrafica Progetto'!$Q$89,ISBLANK(Obiettivi!$E$64)&lt;&gt;TRUE),FALSE,TRUE)</f>
        <v>1</v>
      </c>
    </row>
    <row r="260" spans="2:18" ht="67.5" customHeight="1" x14ac:dyDescent="0.2">
      <c r="B260" s="240" t="s">
        <v>521</v>
      </c>
      <c r="C260" s="241"/>
      <c r="D260" s="256"/>
      <c r="E260" s="281" t="str">
        <f>IF(Obiettivi!$E$64="","",Obiettivi!$E$64)</f>
        <v/>
      </c>
      <c r="F260" s="281"/>
      <c r="G260" s="281"/>
      <c r="H260" s="281" t="str">
        <f>IF(Obiettivi!$E$65="","",Obiettivi!$E$65)</f>
        <v/>
      </c>
      <c r="I260" s="281"/>
      <c r="J260" s="281"/>
      <c r="K260" s="281" t="str">
        <f>IF(Obiettivi!$E$66="","",Obiettivi!$E$66)</f>
        <v/>
      </c>
      <c r="L260" s="281"/>
      <c r="M260" s="281"/>
      <c r="Q260" s="2" t="b">
        <f>IF(AND('Anagrafica Progetto'!$Q$84=2,'Anagrafica Progetto'!$Q$89,ISBLANK(Obiettivi!$E$64)&lt;&gt;TRUE),FALSE,TRUE)</f>
        <v>1</v>
      </c>
    </row>
    <row r="261" spans="2:18" ht="82.5" customHeight="1" x14ac:dyDescent="0.2">
      <c r="B261" s="240" t="s">
        <v>383</v>
      </c>
      <c r="C261" s="241"/>
      <c r="D261" s="256"/>
      <c r="E261" s="286"/>
      <c r="F261" s="287"/>
      <c r="G261" s="288"/>
      <c r="H261" s="285"/>
      <c r="I261" s="285"/>
      <c r="J261" s="285"/>
      <c r="K261" s="285"/>
      <c r="L261" s="285"/>
      <c r="M261" s="285"/>
      <c r="Q261" s="2" t="b">
        <f>IF(AND('Anagrafica Progetto'!$Q$84=2,'Anagrafica Progetto'!$Q$89,ISBLANK(Obiettivi!$E$64)&lt;&gt;TRUE),FALSE,TRUE)</f>
        <v>1</v>
      </c>
    </row>
    <row r="262" spans="2:18" ht="15" customHeight="1" x14ac:dyDescent="0.2">
      <c r="B262" s="240" t="s">
        <v>384</v>
      </c>
      <c r="C262" s="241"/>
      <c r="D262" s="256"/>
      <c r="E262" s="286"/>
      <c r="F262" s="287"/>
      <c r="G262" s="288"/>
      <c r="H262" s="286"/>
      <c r="I262" s="287"/>
      <c r="J262" s="288"/>
      <c r="K262" s="286"/>
      <c r="L262" s="287"/>
      <c r="M262" s="288"/>
      <c r="Q262" s="2" t="b">
        <f>IF(AND('Anagrafica Progetto'!$Q$84=2,'Anagrafica Progetto'!$Q$89,ISBLANK(Obiettivi!$E$64)&lt;&gt;TRUE),FALSE,TRUE)</f>
        <v>1</v>
      </c>
    </row>
    <row r="263" spans="2:18" ht="30" customHeight="1" x14ac:dyDescent="0.2">
      <c r="B263" s="240" t="s">
        <v>385</v>
      </c>
      <c r="C263" s="241"/>
      <c r="D263" s="256"/>
      <c r="E263" s="285"/>
      <c r="F263" s="285"/>
      <c r="G263" s="285"/>
      <c r="H263" s="285"/>
      <c r="I263" s="285"/>
      <c r="J263" s="285"/>
      <c r="K263" s="285"/>
      <c r="L263" s="285"/>
      <c r="M263" s="285"/>
      <c r="Q263" s="2" t="b">
        <f>IF(AND('Anagrafica Progetto'!$Q$84=2,'Anagrafica Progetto'!$Q$89,ISBLANK(Obiettivi!$E$64)&lt;&gt;TRUE),FALSE,TRUE)</f>
        <v>1</v>
      </c>
    </row>
    <row r="264" spans="2:18" ht="15" customHeight="1" x14ac:dyDescent="0.2">
      <c r="B264" s="240" t="s">
        <v>396</v>
      </c>
      <c r="C264" s="241"/>
      <c r="D264" s="256"/>
      <c r="E264" s="281" t="str">
        <f>IF(E260="","","Più sviluppate")</f>
        <v/>
      </c>
      <c r="F264" s="281"/>
      <c r="G264" s="281"/>
      <c r="H264" s="281" t="str">
        <f>IF(H260="","","Più sviluppate")</f>
        <v/>
      </c>
      <c r="I264" s="281"/>
      <c r="J264" s="281"/>
      <c r="K264" s="281" t="str">
        <f>IF(K260="","","Più sviluppate")</f>
        <v/>
      </c>
      <c r="L264" s="281"/>
      <c r="M264" s="281"/>
      <c r="Q264" s="2" t="b">
        <f>IF(AND('Anagrafica Progetto'!$Q$84=2,'Anagrafica Progetto'!$Q$89,ISBLANK(Obiettivi!$E$64)&lt;&gt;TRUE),FALSE,TRUE)</f>
        <v>1</v>
      </c>
    </row>
    <row r="265" spans="2:18" ht="15" customHeight="1" x14ac:dyDescent="0.2">
      <c r="B265" s="240" t="s">
        <v>386</v>
      </c>
      <c r="C265" s="241"/>
      <c r="D265" s="256"/>
      <c r="E265" s="280"/>
      <c r="F265" s="280"/>
      <c r="G265" s="280"/>
      <c r="H265" s="280"/>
      <c r="I265" s="280"/>
      <c r="J265" s="280"/>
      <c r="K265" s="280"/>
      <c r="L265" s="280"/>
      <c r="M265" s="280"/>
      <c r="Q265" s="2" t="b">
        <f>IF(AND('Anagrafica Progetto'!$Q$84=2,'Anagrafica Progetto'!$Q$89,ISBLANK(Obiettivi!$E$64)&lt;&gt;TRUE),FALSE,TRUE)</f>
        <v>1</v>
      </c>
    </row>
    <row r="266" spans="2:18" ht="15" customHeight="1" x14ac:dyDescent="0.2">
      <c r="B266" s="240">
        <v>2015</v>
      </c>
      <c r="C266" s="241"/>
      <c r="D266" s="256"/>
      <c r="E266" s="280"/>
      <c r="F266" s="280"/>
      <c r="G266" s="280"/>
      <c r="H266" s="280"/>
      <c r="I266" s="280"/>
      <c r="J266" s="280"/>
      <c r="K266" s="280"/>
      <c r="L266" s="280"/>
      <c r="M266" s="280"/>
      <c r="Q266" s="2" t="b">
        <f>IF(AND('Anagrafica Progetto'!$Q$84=2,'Anagrafica Progetto'!$Q$89,R266=FALSE,ISBLANK(Obiettivi!$E$64)&lt;&gt;TRUE),FALSE,TRUE)</f>
        <v>1</v>
      </c>
      <c r="R266" s="2" t="b">
        <f>IF(OR('Anagrafica Progetto'!$H$77="",'Anagrafica Progetto'!$H$80=""),TRUE,IF(AND(B266&gt;=YEAR('Anagrafica Progetto'!$H$77),B266&lt;YEAR('Anagrafica Progetto'!$H$80)),FALSE,TRUE))</f>
        <v>1</v>
      </c>
    </row>
    <row r="267" spans="2:18" ht="15" customHeight="1" x14ac:dyDescent="0.2">
      <c r="B267" s="240">
        <v>2016</v>
      </c>
      <c r="C267" s="241"/>
      <c r="D267" s="256"/>
      <c r="E267" s="280"/>
      <c r="F267" s="280"/>
      <c r="G267" s="280"/>
      <c r="H267" s="280"/>
      <c r="I267" s="280"/>
      <c r="J267" s="280"/>
      <c r="K267" s="280"/>
      <c r="L267" s="280"/>
      <c r="M267" s="280"/>
      <c r="Q267" s="2" t="b">
        <f>IF(AND('Anagrafica Progetto'!$Q$84=2,'Anagrafica Progetto'!$Q$89,R267=FALSE,ISBLANK(Obiettivi!$E$64)&lt;&gt;TRUE),FALSE,TRUE)</f>
        <v>1</v>
      </c>
      <c r="R267" s="2" t="b">
        <f>IF(OR('Anagrafica Progetto'!$H$77="",'Anagrafica Progetto'!$H$80=""),TRUE,IF(AND(B267&gt;=YEAR('Anagrafica Progetto'!$H$77),B267&lt;YEAR('Anagrafica Progetto'!$H$80)),FALSE,TRUE))</f>
        <v>0</v>
      </c>
    </row>
    <row r="268" spans="2:18" ht="15" customHeight="1" x14ac:dyDescent="0.2">
      <c r="B268" s="240">
        <v>2017</v>
      </c>
      <c r="C268" s="241"/>
      <c r="D268" s="256"/>
      <c r="E268" s="280"/>
      <c r="F268" s="280"/>
      <c r="G268" s="280"/>
      <c r="H268" s="280"/>
      <c r="I268" s="280"/>
      <c r="J268" s="280"/>
      <c r="K268" s="280"/>
      <c r="L268" s="280"/>
      <c r="M268" s="280"/>
      <c r="Q268" s="2" t="b">
        <f>IF(AND('Anagrafica Progetto'!$Q$84=2,'Anagrafica Progetto'!$Q$89,R268=FALSE,ISBLANK(Obiettivi!$E$64)&lt;&gt;TRUE),FALSE,TRUE)</f>
        <v>1</v>
      </c>
      <c r="R268" s="2" t="b">
        <f>IF(OR('Anagrafica Progetto'!$H$77="",'Anagrafica Progetto'!$H$80=""),TRUE,IF(AND(B268&gt;=YEAR('Anagrafica Progetto'!$H$77),B268&lt;YEAR('Anagrafica Progetto'!$H$80)),FALSE,TRUE))</f>
        <v>0</v>
      </c>
    </row>
    <row r="269" spans="2:18" ht="15" customHeight="1" x14ac:dyDescent="0.2">
      <c r="B269" s="240">
        <v>2018</v>
      </c>
      <c r="C269" s="241"/>
      <c r="D269" s="256"/>
      <c r="E269" s="280"/>
      <c r="F269" s="280"/>
      <c r="G269" s="280"/>
      <c r="H269" s="280"/>
      <c r="I269" s="280"/>
      <c r="J269" s="280"/>
      <c r="K269" s="280"/>
      <c r="L269" s="280"/>
      <c r="M269" s="280"/>
      <c r="Q269" s="2" t="b">
        <f>IF(AND('Anagrafica Progetto'!$Q$84=2,'Anagrafica Progetto'!$Q$89,R269=FALSE,ISBLANK(Obiettivi!$E$64)&lt;&gt;TRUE),FALSE,TRUE)</f>
        <v>1</v>
      </c>
      <c r="R269" s="2" t="b">
        <f>IF(OR('Anagrafica Progetto'!$H$77="",'Anagrafica Progetto'!$H$80=""),TRUE,IF(AND(B269&gt;=YEAR('Anagrafica Progetto'!$H$77),B269&lt;YEAR('Anagrafica Progetto'!$H$80)),FALSE,TRUE))</f>
        <v>0</v>
      </c>
    </row>
    <row r="270" spans="2:18" ht="15" customHeight="1" x14ac:dyDescent="0.2">
      <c r="B270" s="240">
        <v>2019</v>
      </c>
      <c r="C270" s="241"/>
      <c r="D270" s="256"/>
      <c r="E270" s="280"/>
      <c r="F270" s="280"/>
      <c r="G270" s="280"/>
      <c r="H270" s="280"/>
      <c r="I270" s="280"/>
      <c r="J270" s="280"/>
      <c r="K270" s="280"/>
      <c r="L270" s="280"/>
      <c r="M270" s="280"/>
      <c r="Q270" s="2" t="b">
        <f>IF(AND('Anagrafica Progetto'!$Q$84=2,'Anagrafica Progetto'!$Q$89,R270=FALSE,ISBLANK(Obiettivi!$E$64)&lt;&gt;TRUE),FALSE,TRUE)</f>
        <v>1</v>
      </c>
      <c r="R270" s="2" t="b">
        <f>IF(OR('Anagrafica Progetto'!$H$77="",'Anagrafica Progetto'!$H$80=""),TRUE,IF(AND(B270&gt;=YEAR('Anagrafica Progetto'!$H$77),B270&lt;YEAR('Anagrafica Progetto'!$H$80)),FALSE,TRUE))</f>
        <v>0</v>
      </c>
    </row>
    <row r="271" spans="2:18" ht="15" customHeight="1" x14ac:dyDescent="0.2">
      <c r="B271" s="240">
        <v>2020</v>
      </c>
      <c r="C271" s="241"/>
      <c r="D271" s="256"/>
      <c r="E271" s="280"/>
      <c r="F271" s="280"/>
      <c r="G271" s="280"/>
      <c r="H271" s="280"/>
      <c r="I271" s="280"/>
      <c r="J271" s="280"/>
      <c r="K271" s="280"/>
      <c r="L271" s="280"/>
      <c r="M271" s="280"/>
      <c r="Q271" s="2" t="b">
        <f>IF(AND('Anagrafica Progetto'!$Q$84=2,'Anagrafica Progetto'!$Q$89,R271=FALSE,ISBLANK(Obiettivi!$E$64)&lt;&gt;TRUE),FALSE,TRUE)</f>
        <v>1</v>
      </c>
      <c r="R271" s="2" t="b">
        <f>IF(OR('Anagrafica Progetto'!$H$77="",'Anagrafica Progetto'!$H$80=""),TRUE,IF(AND(B271&gt;=YEAR('Anagrafica Progetto'!$H$77),B271&lt;YEAR('Anagrafica Progetto'!$H$80)),FALSE,TRUE))</f>
        <v>0</v>
      </c>
    </row>
    <row r="272" spans="2:18" ht="15" customHeight="1" x14ac:dyDescent="0.2">
      <c r="B272" s="240">
        <v>2021</v>
      </c>
      <c r="C272" s="241"/>
      <c r="D272" s="256"/>
      <c r="E272" s="280"/>
      <c r="F272" s="280"/>
      <c r="G272" s="280"/>
      <c r="H272" s="280"/>
      <c r="I272" s="280"/>
      <c r="J272" s="280"/>
      <c r="K272" s="280"/>
      <c r="L272" s="280"/>
      <c r="M272" s="280"/>
      <c r="Q272" s="2" t="b">
        <f>IF(AND('Anagrafica Progetto'!$Q$84=2,'Anagrafica Progetto'!$Q$89,R272=FALSE,ISBLANK(Obiettivi!$E$64)&lt;&gt;TRUE),FALSE,TRUE)</f>
        <v>1</v>
      </c>
      <c r="R272" s="2" t="b">
        <f>IF(OR('Anagrafica Progetto'!$H$77="",'Anagrafica Progetto'!$H$80=""),TRUE,IF(AND(B272&gt;=YEAR('Anagrafica Progetto'!$H$77),B272&lt;YEAR('Anagrafica Progetto'!$H$80)),FALSE,TRUE))</f>
        <v>0</v>
      </c>
    </row>
    <row r="273" spans="2:18" ht="15" customHeight="1" x14ac:dyDescent="0.2">
      <c r="B273" s="240">
        <v>2022</v>
      </c>
      <c r="C273" s="241"/>
      <c r="D273" s="256"/>
      <c r="E273" s="280"/>
      <c r="F273" s="280"/>
      <c r="G273" s="280"/>
      <c r="H273" s="280"/>
      <c r="I273" s="280"/>
      <c r="J273" s="280"/>
      <c r="K273" s="280"/>
      <c r="L273" s="280"/>
      <c r="M273" s="280"/>
      <c r="Q273" s="2" t="b">
        <f>IF(AND('Anagrafica Progetto'!$Q$84=2,'Anagrafica Progetto'!$Q$89,R273=FALSE,ISBLANK(Obiettivi!$E$64)&lt;&gt;TRUE),FALSE,TRUE)</f>
        <v>1</v>
      </c>
      <c r="R273" s="2" t="b">
        <f>IF(OR('Anagrafica Progetto'!$H$77="",'Anagrafica Progetto'!$H$80=""),TRUE,IF(AND(B273&gt;=YEAR('Anagrafica Progetto'!$H$77),B273&lt;YEAR('Anagrafica Progetto'!$H$80)),FALSE,TRUE))</f>
        <v>0</v>
      </c>
    </row>
    <row r="274" spans="2:18" ht="15" customHeight="1" x14ac:dyDescent="0.2">
      <c r="B274" s="240" t="s">
        <v>387</v>
      </c>
      <c r="C274" s="241"/>
      <c r="D274" s="256"/>
      <c r="E274" s="280"/>
      <c r="F274" s="280"/>
      <c r="G274" s="280"/>
      <c r="H274" s="280"/>
      <c r="I274" s="280"/>
      <c r="J274" s="280"/>
      <c r="K274" s="280"/>
      <c r="L274" s="280"/>
      <c r="M274" s="280"/>
      <c r="Q274" s="2" t="b">
        <f>IF(AND('Anagrafica Progetto'!$Q$84=2,'Anagrafica Progetto'!$Q$89,ISBLANK(Obiettivi!$E$64)&lt;&gt;TRUE),FALSE,TRUE)</f>
        <v>1</v>
      </c>
    </row>
    <row r="275" spans="2:18" ht="15" customHeight="1" x14ac:dyDescent="0.2">
      <c r="Q275" s="2" t="b">
        <f>IF(AND('Anagrafica Progetto'!$Q$84=2,'Anagrafica Progetto'!$Q$89,ISBLANK(Obiettivi!$E$64)&lt;&gt;TRUE),FALSE,TRUE)</f>
        <v>1</v>
      </c>
    </row>
    <row r="276" spans="2:18" ht="15" customHeight="1" x14ac:dyDescent="0.2">
      <c r="Q276" s="2" t="b">
        <f>IF(AND('Anagrafica Progetto'!$Q$84=2,'Anagrafica Progetto'!$Q$89,ISBLANK(Obiettivi!$E$64)&lt;&gt;TRUE),FALSE,TRUE)</f>
        <v>1</v>
      </c>
    </row>
    <row r="277" spans="2:18" ht="15" customHeight="1" x14ac:dyDescent="0.2">
      <c r="B277" s="188" t="s">
        <v>520</v>
      </c>
      <c r="C277" s="188"/>
      <c r="D277" s="188"/>
      <c r="E277" s="188"/>
      <c r="F277" s="188"/>
      <c r="G277" s="188"/>
      <c r="H277" s="188"/>
      <c r="I277" s="188"/>
      <c r="J277" s="188"/>
      <c r="K277" s="188"/>
      <c r="L277" s="188"/>
      <c r="M277" s="188"/>
      <c r="Q277" s="2" t="b">
        <f>IF(AND('Anagrafica Progetto'!$Q$84=2,'Anagrafica Progetto'!$Q$89,ISBLANK(Obiettivi!$E$67)&lt;&gt;TRUE),FALSE,TRUE)</f>
        <v>1</v>
      </c>
    </row>
    <row r="278" spans="2:18" ht="15" customHeight="1" x14ac:dyDescent="0.2">
      <c r="B278" s="258"/>
      <c r="C278" s="258"/>
      <c r="D278" s="258"/>
      <c r="E278" s="258" t="s">
        <v>531</v>
      </c>
      <c r="F278" s="258"/>
      <c r="G278" s="258"/>
      <c r="H278" s="258" t="s">
        <v>532</v>
      </c>
      <c r="I278" s="258"/>
      <c r="J278" s="258"/>
      <c r="K278" s="258" t="s">
        <v>533</v>
      </c>
      <c r="L278" s="258"/>
      <c r="M278" s="258"/>
      <c r="Q278" s="2" t="b">
        <f>IF(AND('Anagrafica Progetto'!$Q$84=2,'Anagrafica Progetto'!$Q$89,ISBLANK(Obiettivi!$E$67)&lt;&gt;TRUE),FALSE,TRUE)</f>
        <v>1</v>
      </c>
    </row>
    <row r="279" spans="2:18" ht="67.5" customHeight="1" x14ac:dyDescent="0.2">
      <c r="B279" s="240" t="s">
        <v>521</v>
      </c>
      <c r="C279" s="241"/>
      <c r="D279" s="256"/>
      <c r="E279" s="281" t="str">
        <f>IF(Obiettivi!$E$67="","",Obiettivi!$E$67)</f>
        <v/>
      </c>
      <c r="F279" s="281"/>
      <c r="G279" s="281"/>
      <c r="H279" s="281" t="str">
        <f>IF(Obiettivi!$E$68="","",Obiettivi!$E$68)</f>
        <v/>
      </c>
      <c r="I279" s="281"/>
      <c r="J279" s="281"/>
      <c r="K279" s="281" t="str">
        <f>IF(Obiettivi!$E$69="","",Obiettivi!$E$69)</f>
        <v/>
      </c>
      <c r="L279" s="281"/>
      <c r="M279" s="281"/>
      <c r="Q279" s="2" t="b">
        <f>IF(AND('Anagrafica Progetto'!$Q$84=2,'Anagrafica Progetto'!$Q$89,ISBLANK(Obiettivi!$E$67)&lt;&gt;TRUE),FALSE,TRUE)</f>
        <v>1</v>
      </c>
    </row>
    <row r="280" spans="2:18" ht="82.5" customHeight="1" x14ac:dyDescent="0.2">
      <c r="B280" s="240" t="s">
        <v>383</v>
      </c>
      <c r="C280" s="241"/>
      <c r="D280" s="256"/>
      <c r="E280" s="286"/>
      <c r="F280" s="287"/>
      <c r="G280" s="288"/>
      <c r="H280" s="285"/>
      <c r="I280" s="285"/>
      <c r="J280" s="285"/>
      <c r="K280" s="285"/>
      <c r="L280" s="285"/>
      <c r="M280" s="285"/>
      <c r="Q280" s="2" t="b">
        <f>IF(AND('Anagrafica Progetto'!$Q$84=2,'Anagrafica Progetto'!$Q$89,ISBLANK(Obiettivi!$E$67)&lt;&gt;TRUE),FALSE,TRUE)</f>
        <v>1</v>
      </c>
    </row>
    <row r="281" spans="2:18" ht="15" customHeight="1" x14ac:dyDescent="0.2">
      <c r="B281" s="240" t="s">
        <v>384</v>
      </c>
      <c r="C281" s="241"/>
      <c r="D281" s="256"/>
      <c r="E281" s="286"/>
      <c r="F281" s="287"/>
      <c r="G281" s="288"/>
      <c r="H281" s="286"/>
      <c r="I281" s="287"/>
      <c r="J281" s="288"/>
      <c r="K281" s="286"/>
      <c r="L281" s="287"/>
      <c r="M281" s="288"/>
      <c r="Q281" s="2" t="b">
        <f>IF(AND('Anagrafica Progetto'!$Q$84=2,'Anagrafica Progetto'!$Q$89,ISBLANK(Obiettivi!$E$67)&lt;&gt;TRUE),FALSE,TRUE)</f>
        <v>1</v>
      </c>
    </row>
    <row r="282" spans="2:18" ht="30" customHeight="1" x14ac:dyDescent="0.2">
      <c r="B282" s="240" t="s">
        <v>385</v>
      </c>
      <c r="C282" s="241"/>
      <c r="D282" s="256"/>
      <c r="E282" s="285"/>
      <c r="F282" s="285"/>
      <c r="G282" s="285"/>
      <c r="H282" s="285"/>
      <c r="I282" s="285"/>
      <c r="J282" s="285"/>
      <c r="K282" s="285"/>
      <c r="L282" s="285"/>
      <c r="M282" s="285"/>
      <c r="Q282" s="2" t="b">
        <f>IF(AND('Anagrafica Progetto'!$Q$84=2,'Anagrafica Progetto'!$Q$89,ISBLANK(Obiettivi!$E$67)&lt;&gt;TRUE),FALSE,TRUE)</f>
        <v>1</v>
      </c>
    </row>
    <row r="283" spans="2:18" ht="15" customHeight="1" x14ac:dyDescent="0.2">
      <c r="B283" s="240" t="s">
        <v>396</v>
      </c>
      <c r="C283" s="241"/>
      <c r="D283" s="256"/>
      <c r="E283" s="281" t="str">
        <f>IF(E279="","","Più sviluppate")</f>
        <v/>
      </c>
      <c r="F283" s="281"/>
      <c r="G283" s="281"/>
      <c r="H283" s="281" t="str">
        <f>IF(H279="","","Più sviluppate")</f>
        <v/>
      </c>
      <c r="I283" s="281"/>
      <c r="J283" s="281"/>
      <c r="K283" s="281" t="str">
        <f>IF(K279="","","Più sviluppate")</f>
        <v/>
      </c>
      <c r="L283" s="281"/>
      <c r="M283" s="281"/>
      <c r="Q283" s="2" t="b">
        <f>IF(AND('Anagrafica Progetto'!$Q$84=2,'Anagrafica Progetto'!$Q$89,ISBLANK(Obiettivi!$E$67)&lt;&gt;TRUE),FALSE,TRUE)</f>
        <v>1</v>
      </c>
    </row>
    <row r="284" spans="2:18" ht="15" customHeight="1" x14ac:dyDescent="0.2">
      <c r="B284" s="240" t="s">
        <v>386</v>
      </c>
      <c r="C284" s="241"/>
      <c r="D284" s="256"/>
      <c r="E284" s="280"/>
      <c r="F284" s="280"/>
      <c r="G284" s="280"/>
      <c r="H284" s="280"/>
      <c r="I284" s="280"/>
      <c r="J284" s="280"/>
      <c r="K284" s="280"/>
      <c r="L284" s="280"/>
      <c r="M284" s="280"/>
      <c r="Q284" s="2" t="b">
        <f>IF(AND('Anagrafica Progetto'!$Q$84=2,'Anagrafica Progetto'!$Q$89,ISBLANK(Obiettivi!$E$67)&lt;&gt;TRUE),FALSE,TRUE)</f>
        <v>1</v>
      </c>
    </row>
    <row r="285" spans="2:18" ht="15" customHeight="1" x14ac:dyDescent="0.2">
      <c r="B285" s="240">
        <v>2015</v>
      </c>
      <c r="C285" s="241"/>
      <c r="D285" s="256"/>
      <c r="E285" s="280"/>
      <c r="F285" s="280"/>
      <c r="G285" s="280"/>
      <c r="H285" s="280"/>
      <c r="I285" s="280"/>
      <c r="J285" s="280"/>
      <c r="K285" s="280"/>
      <c r="L285" s="280"/>
      <c r="M285" s="280"/>
      <c r="Q285" s="2" t="b">
        <f>IF(AND('Anagrafica Progetto'!$Q$84=2,'Anagrafica Progetto'!$Q$89,R285=FALSE,ISBLANK(Obiettivi!$E$67)&lt;&gt;TRUE),FALSE,TRUE)</f>
        <v>1</v>
      </c>
      <c r="R285" s="2" t="b">
        <f>IF(OR('Anagrafica Progetto'!$H$77="",'Anagrafica Progetto'!$H$80=""),TRUE,IF(AND(B285&gt;=YEAR('Anagrafica Progetto'!$H$77),B285&lt;YEAR('Anagrafica Progetto'!$H$80)),FALSE,TRUE))</f>
        <v>1</v>
      </c>
    </row>
    <row r="286" spans="2:18" ht="15" customHeight="1" x14ac:dyDescent="0.2">
      <c r="B286" s="240">
        <v>2016</v>
      </c>
      <c r="C286" s="241"/>
      <c r="D286" s="256"/>
      <c r="E286" s="280"/>
      <c r="F286" s="280"/>
      <c r="G286" s="280"/>
      <c r="H286" s="280"/>
      <c r="I286" s="280"/>
      <c r="J286" s="280"/>
      <c r="K286" s="280"/>
      <c r="L286" s="280"/>
      <c r="M286" s="280"/>
      <c r="Q286" s="2" t="b">
        <f>IF(AND('Anagrafica Progetto'!$Q$84=2,'Anagrafica Progetto'!$Q$89,R286=FALSE,ISBLANK(Obiettivi!$E$67)&lt;&gt;TRUE),FALSE,TRUE)</f>
        <v>1</v>
      </c>
      <c r="R286" s="2" t="b">
        <f>IF(OR('Anagrafica Progetto'!$H$77="",'Anagrafica Progetto'!$H$80=""),TRUE,IF(AND(B286&gt;=YEAR('Anagrafica Progetto'!$H$77),B286&lt;YEAR('Anagrafica Progetto'!$H$80)),FALSE,TRUE))</f>
        <v>0</v>
      </c>
    </row>
    <row r="287" spans="2:18" ht="15" customHeight="1" x14ac:dyDescent="0.2">
      <c r="B287" s="240">
        <v>2017</v>
      </c>
      <c r="C287" s="241"/>
      <c r="D287" s="256"/>
      <c r="E287" s="280"/>
      <c r="F287" s="280"/>
      <c r="G287" s="280"/>
      <c r="H287" s="280"/>
      <c r="I287" s="280"/>
      <c r="J287" s="280"/>
      <c r="K287" s="280"/>
      <c r="L287" s="280"/>
      <c r="M287" s="280"/>
      <c r="Q287" s="2" t="b">
        <f>IF(AND('Anagrafica Progetto'!$Q$84=2,'Anagrafica Progetto'!$Q$89,R287=FALSE,ISBLANK(Obiettivi!$E$67)&lt;&gt;TRUE),FALSE,TRUE)</f>
        <v>1</v>
      </c>
      <c r="R287" s="2" t="b">
        <f>IF(OR('Anagrafica Progetto'!$H$77="",'Anagrafica Progetto'!$H$80=""),TRUE,IF(AND(B287&gt;=YEAR('Anagrafica Progetto'!$H$77),B287&lt;YEAR('Anagrafica Progetto'!$H$80)),FALSE,TRUE))</f>
        <v>0</v>
      </c>
    </row>
    <row r="288" spans="2:18" ht="15" customHeight="1" x14ac:dyDescent="0.2">
      <c r="B288" s="240">
        <v>2018</v>
      </c>
      <c r="C288" s="241"/>
      <c r="D288" s="256"/>
      <c r="E288" s="280"/>
      <c r="F288" s="280"/>
      <c r="G288" s="280"/>
      <c r="H288" s="280"/>
      <c r="I288" s="280"/>
      <c r="J288" s="280"/>
      <c r="K288" s="280"/>
      <c r="L288" s="280"/>
      <c r="M288" s="280"/>
      <c r="Q288" s="2" t="b">
        <f>IF(AND('Anagrafica Progetto'!$Q$84=2,'Anagrafica Progetto'!$Q$89,R288=FALSE,ISBLANK(Obiettivi!$E$67)&lt;&gt;TRUE),FALSE,TRUE)</f>
        <v>1</v>
      </c>
      <c r="R288" s="2" t="b">
        <f>IF(OR('Anagrafica Progetto'!$H$77="",'Anagrafica Progetto'!$H$80=""),TRUE,IF(AND(B288&gt;=YEAR('Anagrafica Progetto'!$H$77),B288&lt;YEAR('Anagrafica Progetto'!$H$80)),FALSE,TRUE))</f>
        <v>0</v>
      </c>
    </row>
    <row r="289" spans="2:18" ht="15" customHeight="1" x14ac:dyDescent="0.2">
      <c r="B289" s="240">
        <v>2019</v>
      </c>
      <c r="C289" s="241"/>
      <c r="D289" s="256"/>
      <c r="E289" s="280"/>
      <c r="F289" s="280"/>
      <c r="G289" s="280"/>
      <c r="H289" s="280"/>
      <c r="I289" s="280"/>
      <c r="J289" s="280"/>
      <c r="K289" s="280"/>
      <c r="L289" s="280"/>
      <c r="M289" s="280"/>
      <c r="Q289" s="2" t="b">
        <f>IF(AND('Anagrafica Progetto'!$Q$84=2,'Anagrafica Progetto'!$Q$89,R289=FALSE,ISBLANK(Obiettivi!$E$67)&lt;&gt;TRUE),FALSE,TRUE)</f>
        <v>1</v>
      </c>
      <c r="R289" s="2" t="b">
        <f>IF(OR('Anagrafica Progetto'!$H$77="",'Anagrafica Progetto'!$H$80=""),TRUE,IF(AND(B289&gt;=YEAR('Anagrafica Progetto'!$H$77),B289&lt;YEAR('Anagrafica Progetto'!$H$80)),FALSE,TRUE))</f>
        <v>0</v>
      </c>
    </row>
    <row r="290" spans="2:18" ht="15" customHeight="1" x14ac:dyDescent="0.2">
      <c r="B290" s="240">
        <v>2020</v>
      </c>
      <c r="C290" s="241"/>
      <c r="D290" s="256"/>
      <c r="E290" s="280"/>
      <c r="F290" s="280"/>
      <c r="G290" s="280"/>
      <c r="H290" s="280"/>
      <c r="I290" s="280"/>
      <c r="J290" s="280"/>
      <c r="K290" s="280"/>
      <c r="L290" s="280"/>
      <c r="M290" s="280"/>
      <c r="Q290" s="2" t="b">
        <f>IF(AND('Anagrafica Progetto'!$Q$84=2,'Anagrafica Progetto'!$Q$89,R290=FALSE,ISBLANK(Obiettivi!$E$67)&lt;&gt;TRUE),FALSE,TRUE)</f>
        <v>1</v>
      </c>
      <c r="R290" s="2" t="b">
        <f>IF(OR('Anagrafica Progetto'!$H$77="",'Anagrafica Progetto'!$H$80=""),TRUE,IF(AND(B290&gt;=YEAR('Anagrafica Progetto'!$H$77),B290&lt;YEAR('Anagrafica Progetto'!$H$80)),FALSE,TRUE))</f>
        <v>0</v>
      </c>
    </row>
    <row r="291" spans="2:18" ht="15" customHeight="1" x14ac:dyDescent="0.2">
      <c r="B291" s="240">
        <v>2021</v>
      </c>
      <c r="C291" s="241"/>
      <c r="D291" s="256"/>
      <c r="E291" s="280"/>
      <c r="F291" s="280"/>
      <c r="G291" s="280"/>
      <c r="H291" s="280"/>
      <c r="I291" s="280"/>
      <c r="J291" s="280"/>
      <c r="K291" s="280"/>
      <c r="L291" s="280"/>
      <c r="M291" s="280"/>
      <c r="Q291" s="2" t="b">
        <f>IF(AND('Anagrafica Progetto'!$Q$84=2,'Anagrafica Progetto'!$Q$89,R291=FALSE,ISBLANK(Obiettivi!$E$67)&lt;&gt;TRUE),FALSE,TRUE)</f>
        <v>1</v>
      </c>
      <c r="R291" s="2" t="b">
        <f>IF(OR('Anagrafica Progetto'!$H$77="",'Anagrafica Progetto'!$H$80=""),TRUE,IF(AND(B291&gt;=YEAR('Anagrafica Progetto'!$H$77),B291&lt;YEAR('Anagrafica Progetto'!$H$80)),FALSE,TRUE))</f>
        <v>0</v>
      </c>
    </row>
    <row r="292" spans="2:18" ht="15" customHeight="1" x14ac:dyDescent="0.2">
      <c r="B292" s="240">
        <v>2022</v>
      </c>
      <c r="C292" s="241"/>
      <c r="D292" s="256"/>
      <c r="E292" s="280"/>
      <c r="F292" s="280"/>
      <c r="G292" s="280"/>
      <c r="H292" s="280"/>
      <c r="I292" s="280"/>
      <c r="J292" s="280"/>
      <c r="K292" s="280"/>
      <c r="L292" s="280"/>
      <c r="M292" s="280"/>
      <c r="Q292" s="2" t="b">
        <f>IF(AND('Anagrafica Progetto'!$Q$84=2,'Anagrafica Progetto'!$Q$89,R292=FALSE,ISBLANK(Obiettivi!$E$67)&lt;&gt;TRUE),FALSE,TRUE)</f>
        <v>1</v>
      </c>
      <c r="R292" s="2" t="b">
        <f>IF(OR('Anagrafica Progetto'!$H$77="",'Anagrafica Progetto'!$H$80=""),TRUE,IF(AND(B292&gt;=YEAR('Anagrafica Progetto'!$H$77),B292&lt;YEAR('Anagrafica Progetto'!$H$80)),FALSE,TRUE))</f>
        <v>0</v>
      </c>
    </row>
    <row r="293" spans="2:18" ht="15" customHeight="1" x14ac:dyDescent="0.2">
      <c r="B293" s="240" t="s">
        <v>387</v>
      </c>
      <c r="C293" s="241"/>
      <c r="D293" s="256"/>
      <c r="E293" s="280"/>
      <c r="F293" s="280"/>
      <c r="G293" s="280"/>
      <c r="H293" s="280"/>
      <c r="I293" s="280"/>
      <c r="J293" s="280"/>
      <c r="K293" s="280"/>
      <c r="L293" s="280"/>
      <c r="M293" s="280"/>
      <c r="Q293" s="2" t="b">
        <f>IF(AND('Anagrafica Progetto'!$Q$84=2,'Anagrafica Progetto'!$Q$89,ISBLANK(Obiettivi!$E$67)&lt;&gt;TRUE),FALSE,TRUE)</f>
        <v>1</v>
      </c>
    </row>
    <row r="294" spans="2:18" ht="15" customHeight="1" x14ac:dyDescent="0.2">
      <c r="Q294" s="2" t="b">
        <f>IF(AND('Anagrafica Progetto'!$Q$84=2,'Anagrafica Progetto'!$Q$89,ISBLANK(Obiettivi!$E$67)&lt;&gt;TRUE),FALSE,TRUE)</f>
        <v>1</v>
      </c>
    </row>
    <row r="295" spans="2:18" ht="15" customHeight="1" x14ac:dyDescent="0.2">
      <c r="Q295" s="2" t="b">
        <f>IF(AND('Anagrafica Progetto'!$Q$84=2,'Anagrafica Progetto'!$Q$89,ISBLANK(Obiettivi!$E$67)&lt;&gt;TRUE),FALSE,TRUE)</f>
        <v>1</v>
      </c>
    </row>
    <row r="296" spans="2:18" ht="15" customHeight="1" x14ac:dyDescent="0.2">
      <c r="B296" s="188" t="s">
        <v>520</v>
      </c>
      <c r="C296" s="188"/>
      <c r="D296" s="188"/>
      <c r="E296" s="188"/>
      <c r="F296" s="188"/>
      <c r="G296" s="188"/>
      <c r="H296" s="188"/>
      <c r="I296" s="188"/>
      <c r="J296" s="188"/>
      <c r="K296" s="188"/>
      <c r="L296" s="188"/>
      <c r="M296" s="188"/>
      <c r="Q296" s="2" t="b">
        <f>IF(AND('Anagrafica Progetto'!$Q$84=2,'Anagrafica Progetto'!$Q$89,ISBLANK(Obiettivi!$E$70)&lt;&gt;TRUE),FALSE,TRUE)</f>
        <v>1</v>
      </c>
    </row>
    <row r="297" spans="2:18" ht="15" customHeight="1" x14ac:dyDescent="0.2">
      <c r="B297" s="258"/>
      <c r="C297" s="258"/>
      <c r="D297" s="258"/>
      <c r="E297" s="258" t="s">
        <v>534</v>
      </c>
      <c r="F297" s="258"/>
      <c r="G297" s="258"/>
      <c r="H297" s="258" t="s">
        <v>535</v>
      </c>
      <c r="I297" s="258"/>
      <c r="J297" s="258"/>
      <c r="K297" s="258" t="s">
        <v>536</v>
      </c>
      <c r="L297" s="258"/>
      <c r="M297" s="258"/>
      <c r="Q297" s="2" t="b">
        <f>IF(AND('Anagrafica Progetto'!$Q$84=2,'Anagrafica Progetto'!$Q$89,ISBLANK(Obiettivi!$E$70)&lt;&gt;TRUE),FALSE,TRUE)</f>
        <v>1</v>
      </c>
    </row>
    <row r="298" spans="2:18" ht="67.5" customHeight="1" x14ac:dyDescent="0.2">
      <c r="B298" s="240" t="s">
        <v>521</v>
      </c>
      <c r="C298" s="241"/>
      <c r="D298" s="256"/>
      <c r="E298" s="281" t="str">
        <f>IF(Obiettivi!$E$70="","",Obiettivi!$E$70)</f>
        <v/>
      </c>
      <c r="F298" s="281"/>
      <c r="G298" s="281"/>
      <c r="H298" s="281" t="str">
        <f>IF(Obiettivi!$E$71="","",Obiettivi!$E$71)</f>
        <v/>
      </c>
      <c r="I298" s="281"/>
      <c r="J298" s="281"/>
      <c r="K298" s="281" t="str">
        <f>IF(Obiettivi!$E$72="","",Obiettivi!$E$72)</f>
        <v/>
      </c>
      <c r="L298" s="281"/>
      <c r="M298" s="281"/>
      <c r="Q298" s="2" t="b">
        <f>IF(AND('Anagrafica Progetto'!$Q$84=2,'Anagrafica Progetto'!$Q$89,ISBLANK(Obiettivi!$E$70)&lt;&gt;TRUE),FALSE,TRUE)</f>
        <v>1</v>
      </c>
    </row>
    <row r="299" spans="2:18" ht="82.5" customHeight="1" x14ac:dyDescent="0.2">
      <c r="B299" s="240" t="s">
        <v>383</v>
      </c>
      <c r="C299" s="241"/>
      <c r="D299" s="256"/>
      <c r="E299" s="286"/>
      <c r="F299" s="287"/>
      <c r="G299" s="288"/>
      <c r="H299" s="285"/>
      <c r="I299" s="285"/>
      <c r="J299" s="285"/>
      <c r="K299" s="285"/>
      <c r="L299" s="285"/>
      <c r="M299" s="285"/>
      <c r="Q299" s="2" t="b">
        <f>IF(AND('Anagrafica Progetto'!$Q$84=2,'Anagrafica Progetto'!$Q$89,ISBLANK(Obiettivi!$E$70)&lt;&gt;TRUE),FALSE,TRUE)</f>
        <v>1</v>
      </c>
    </row>
    <row r="300" spans="2:18" ht="15" customHeight="1" x14ac:dyDescent="0.2">
      <c r="B300" s="240" t="s">
        <v>384</v>
      </c>
      <c r="C300" s="241"/>
      <c r="D300" s="256"/>
      <c r="E300" s="286"/>
      <c r="F300" s="287"/>
      <c r="G300" s="288"/>
      <c r="H300" s="286"/>
      <c r="I300" s="287"/>
      <c r="J300" s="288"/>
      <c r="K300" s="286"/>
      <c r="L300" s="287"/>
      <c r="M300" s="288"/>
      <c r="Q300" s="2" t="b">
        <f>IF(AND('Anagrafica Progetto'!$Q$84=2,'Anagrafica Progetto'!$Q$89,ISBLANK(Obiettivi!$E$70)&lt;&gt;TRUE),FALSE,TRUE)</f>
        <v>1</v>
      </c>
    </row>
    <row r="301" spans="2:18" ht="30" customHeight="1" x14ac:dyDescent="0.2">
      <c r="B301" s="240" t="s">
        <v>385</v>
      </c>
      <c r="C301" s="241"/>
      <c r="D301" s="256"/>
      <c r="E301" s="285"/>
      <c r="F301" s="285"/>
      <c r="G301" s="285"/>
      <c r="H301" s="285"/>
      <c r="I301" s="285"/>
      <c r="J301" s="285"/>
      <c r="K301" s="285"/>
      <c r="L301" s="285"/>
      <c r="M301" s="285"/>
      <c r="Q301" s="2" t="b">
        <f>IF(AND('Anagrafica Progetto'!$Q$84=2,'Anagrafica Progetto'!$Q$89,ISBLANK(Obiettivi!$E$70)&lt;&gt;TRUE),FALSE,TRUE)</f>
        <v>1</v>
      </c>
    </row>
    <row r="302" spans="2:18" ht="15" customHeight="1" x14ac:dyDescent="0.2">
      <c r="B302" s="240" t="s">
        <v>396</v>
      </c>
      <c r="C302" s="241"/>
      <c r="D302" s="256"/>
      <c r="E302" s="281" t="str">
        <f>IF(E298="","","Più sviluppate")</f>
        <v/>
      </c>
      <c r="F302" s="281"/>
      <c r="G302" s="281"/>
      <c r="H302" s="281" t="str">
        <f>IF(H298="","","Più sviluppate")</f>
        <v/>
      </c>
      <c r="I302" s="281"/>
      <c r="J302" s="281"/>
      <c r="K302" s="281" t="str">
        <f>IF(K298="","","Più sviluppate")</f>
        <v/>
      </c>
      <c r="L302" s="281"/>
      <c r="M302" s="281"/>
      <c r="Q302" s="2" t="b">
        <f>IF(AND('Anagrafica Progetto'!$Q$84=2,'Anagrafica Progetto'!$Q$89,ISBLANK(Obiettivi!$E$70)&lt;&gt;TRUE),FALSE,TRUE)</f>
        <v>1</v>
      </c>
    </row>
    <row r="303" spans="2:18" ht="15" customHeight="1" x14ac:dyDescent="0.2">
      <c r="B303" s="240" t="s">
        <v>386</v>
      </c>
      <c r="C303" s="241"/>
      <c r="D303" s="256"/>
      <c r="E303" s="280"/>
      <c r="F303" s="280"/>
      <c r="G303" s="280"/>
      <c r="H303" s="280"/>
      <c r="I303" s="280"/>
      <c r="J303" s="280"/>
      <c r="K303" s="280"/>
      <c r="L303" s="280"/>
      <c r="M303" s="280"/>
      <c r="Q303" s="2" t="b">
        <f>IF(AND('Anagrafica Progetto'!$Q$84=2,'Anagrafica Progetto'!$Q$89,ISBLANK(Obiettivi!$E$70)&lt;&gt;TRUE),FALSE,TRUE)</f>
        <v>1</v>
      </c>
    </row>
    <row r="304" spans="2:18" ht="15" customHeight="1" x14ac:dyDescent="0.2">
      <c r="B304" s="240">
        <v>2015</v>
      </c>
      <c r="C304" s="241"/>
      <c r="D304" s="256"/>
      <c r="E304" s="280"/>
      <c r="F304" s="280"/>
      <c r="G304" s="280"/>
      <c r="H304" s="280"/>
      <c r="I304" s="280"/>
      <c r="J304" s="280"/>
      <c r="K304" s="280"/>
      <c r="L304" s="280"/>
      <c r="M304" s="280"/>
      <c r="Q304" s="2" t="b">
        <f>IF(AND('Anagrafica Progetto'!$Q$84=2,'Anagrafica Progetto'!$Q$89,R304=FALSE,ISBLANK(Obiettivi!$E$70)&lt;&gt;TRUE),FALSE,TRUE)</f>
        <v>1</v>
      </c>
      <c r="R304" s="2" t="b">
        <f>IF(OR('Anagrafica Progetto'!$H$77="",'Anagrafica Progetto'!$H$80=""),TRUE,IF(AND(B304&gt;=YEAR('Anagrafica Progetto'!$H$77),B304&lt;YEAR('Anagrafica Progetto'!$H$80)),FALSE,TRUE))</f>
        <v>1</v>
      </c>
    </row>
    <row r="305" spans="2:18" ht="15" customHeight="1" x14ac:dyDescent="0.2">
      <c r="B305" s="240">
        <v>2016</v>
      </c>
      <c r="C305" s="241"/>
      <c r="D305" s="256"/>
      <c r="E305" s="280"/>
      <c r="F305" s="280"/>
      <c r="G305" s="280"/>
      <c r="H305" s="280"/>
      <c r="I305" s="280"/>
      <c r="J305" s="280"/>
      <c r="K305" s="280"/>
      <c r="L305" s="280"/>
      <c r="M305" s="280"/>
      <c r="Q305" s="2" t="b">
        <f>IF(AND('Anagrafica Progetto'!$Q$84=2,'Anagrafica Progetto'!$Q$89,R305=FALSE,ISBLANK(Obiettivi!$E$70)&lt;&gt;TRUE),FALSE,TRUE)</f>
        <v>1</v>
      </c>
      <c r="R305" s="2" t="b">
        <f>IF(OR('Anagrafica Progetto'!$H$77="",'Anagrafica Progetto'!$H$80=""),TRUE,IF(AND(B305&gt;=YEAR('Anagrafica Progetto'!$H$77),B305&lt;YEAR('Anagrafica Progetto'!$H$80)),FALSE,TRUE))</f>
        <v>0</v>
      </c>
    </row>
    <row r="306" spans="2:18" ht="15" customHeight="1" x14ac:dyDescent="0.2">
      <c r="B306" s="240">
        <v>2017</v>
      </c>
      <c r="C306" s="241"/>
      <c r="D306" s="256"/>
      <c r="E306" s="280"/>
      <c r="F306" s="280"/>
      <c r="G306" s="280"/>
      <c r="H306" s="280"/>
      <c r="I306" s="280"/>
      <c r="J306" s="280"/>
      <c r="K306" s="280"/>
      <c r="L306" s="280"/>
      <c r="M306" s="280"/>
      <c r="Q306" s="2" t="b">
        <f>IF(AND('Anagrafica Progetto'!$Q$84=2,'Anagrafica Progetto'!$Q$89,R306=FALSE,ISBLANK(Obiettivi!$E$70)&lt;&gt;TRUE),FALSE,TRUE)</f>
        <v>1</v>
      </c>
      <c r="R306" s="2" t="b">
        <f>IF(OR('Anagrafica Progetto'!$H$77="",'Anagrafica Progetto'!$H$80=""),TRUE,IF(AND(B306&gt;=YEAR('Anagrafica Progetto'!$H$77),B306&lt;YEAR('Anagrafica Progetto'!$H$80)),FALSE,TRUE))</f>
        <v>0</v>
      </c>
    </row>
    <row r="307" spans="2:18" ht="15" customHeight="1" x14ac:dyDescent="0.2">
      <c r="B307" s="240">
        <v>2018</v>
      </c>
      <c r="C307" s="241"/>
      <c r="D307" s="256"/>
      <c r="E307" s="280"/>
      <c r="F307" s="280"/>
      <c r="G307" s="280"/>
      <c r="H307" s="280"/>
      <c r="I307" s="280"/>
      <c r="J307" s="280"/>
      <c r="K307" s="280"/>
      <c r="L307" s="280"/>
      <c r="M307" s="280"/>
      <c r="Q307" s="2" t="b">
        <f>IF(AND('Anagrafica Progetto'!$Q$84=2,'Anagrafica Progetto'!$Q$89,R307=FALSE,ISBLANK(Obiettivi!$E$70)&lt;&gt;TRUE),FALSE,TRUE)</f>
        <v>1</v>
      </c>
      <c r="R307" s="2" t="b">
        <f>IF(OR('Anagrafica Progetto'!$H$77="",'Anagrafica Progetto'!$H$80=""),TRUE,IF(AND(B307&gt;=YEAR('Anagrafica Progetto'!$H$77),B307&lt;YEAR('Anagrafica Progetto'!$H$80)),FALSE,TRUE))</f>
        <v>0</v>
      </c>
    </row>
    <row r="308" spans="2:18" ht="15" customHeight="1" x14ac:dyDescent="0.2">
      <c r="B308" s="240">
        <v>2019</v>
      </c>
      <c r="C308" s="241"/>
      <c r="D308" s="256"/>
      <c r="E308" s="280"/>
      <c r="F308" s="280"/>
      <c r="G308" s="280"/>
      <c r="H308" s="280"/>
      <c r="I308" s="280"/>
      <c r="J308" s="280"/>
      <c r="K308" s="280"/>
      <c r="L308" s="280"/>
      <c r="M308" s="280"/>
      <c r="Q308" s="2" t="b">
        <f>IF(AND('Anagrafica Progetto'!$Q$84=2,'Anagrafica Progetto'!$Q$89,R308=FALSE,ISBLANK(Obiettivi!$E$70)&lt;&gt;TRUE),FALSE,TRUE)</f>
        <v>1</v>
      </c>
      <c r="R308" s="2" t="b">
        <f>IF(OR('Anagrafica Progetto'!$H$77="",'Anagrafica Progetto'!$H$80=""),TRUE,IF(AND(B308&gt;=YEAR('Anagrafica Progetto'!$H$77),B308&lt;YEAR('Anagrafica Progetto'!$H$80)),FALSE,TRUE))</f>
        <v>0</v>
      </c>
    </row>
    <row r="309" spans="2:18" ht="15" customHeight="1" x14ac:dyDescent="0.2">
      <c r="B309" s="240">
        <v>2020</v>
      </c>
      <c r="C309" s="241"/>
      <c r="D309" s="256"/>
      <c r="E309" s="280"/>
      <c r="F309" s="280"/>
      <c r="G309" s="280"/>
      <c r="H309" s="280"/>
      <c r="I309" s="280"/>
      <c r="J309" s="280"/>
      <c r="K309" s="280"/>
      <c r="L309" s="280"/>
      <c r="M309" s="280"/>
      <c r="Q309" s="2" t="b">
        <f>IF(AND('Anagrafica Progetto'!$Q$84=2,'Anagrafica Progetto'!$Q$89,R309=FALSE,ISBLANK(Obiettivi!$E$70)&lt;&gt;TRUE),FALSE,TRUE)</f>
        <v>1</v>
      </c>
      <c r="R309" s="2" t="b">
        <f>IF(OR('Anagrafica Progetto'!$H$77="",'Anagrafica Progetto'!$H$80=""),TRUE,IF(AND(B309&gt;=YEAR('Anagrafica Progetto'!$H$77),B309&lt;YEAR('Anagrafica Progetto'!$H$80)),FALSE,TRUE))</f>
        <v>0</v>
      </c>
    </row>
    <row r="310" spans="2:18" ht="15" customHeight="1" x14ac:dyDescent="0.2">
      <c r="B310" s="240">
        <v>2021</v>
      </c>
      <c r="C310" s="241"/>
      <c r="D310" s="256"/>
      <c r="E310" s="280"/>
      <c r="F310" s="280"/>
      <c r="G310" s="280"/>
      <c r="H310" s="280"/>
      <c r="I310" s="280"/>
      <c r="J310" s="280"/>
      <c r="K310" s="280"/>
      <c r="L310" s="280"/>
      <c r="M310" s="280"/>
      <c r="Q310" s="2" t="b">
        <f>IF(AND('Anagrafica Progetto'!$Q$84=2,'Anagrafica Progetto'!$Q$89,R310=FALSE,ISBLANK(Obiettivi!$E$70)&lt;&gt;TRUE),FALSE,TRUE)</f>
        <v>1</v>
      </c>
      <c r="R310" s="2" t="b">
        <f>IF(OR('Anagrafica Progetto'!$H$77="",'Anagrafica Progetto'!$H$80=""),TRUE,IF(AND(B310&gt;=YEAR('Anagrafica Progetto'!$H$77),B310&lt;YEAR('Anagrafica Progetto'!$H$80)),FALSE,TRUE))</f>
        <v>0</v>
      </c>
    </row>
    <row r="311" spans="2:18" ht="15" customHeight="1" x14ac:dyDescent="0.2">
      <c r="B311" s="240">
        <v>2022</v>
      </c>
      <c r="C311" s="241"/>
      <c r="D311" s="256"/>
      <c r="E311" s="280"/>
      <c r="F311" s="280"/>
      <c r="G311" s="280"/>
      <c r="H311" s="280"/>
      <c r="I311" s="280"/>
      <c r="J311" s="280"/>
      <c r="K311" s="280"/>
      <c r="L311" s="280"/>
      <c r="M311" s="280"/>
      <c r="Q311" s="2" t="b">
        <f>IF(AND('Anagrafica Progetto'!$Q$84=2,'Anagrafica Progetto'!$Q$89,R311=FALSE,ISBLANK(Obiettivi!$E$70)&lt;&gt;TRUE),FALSE,TRUE)</f>
        <v>1</v>
      </c>
      <c r="R311" s="2" t="b">
        <f>IF(OR('Anagrafica Progetto'!$H$77="",'Anagrafica Progetto'!$H$80=""),TRUE,IF(AND(B311&gt;=YEAR('Anagrafica Progetto'!$H$77),B311&lt;YEAR('Anagrafica Progetto'!$H$80)),FALSE,TRUE))</f>
        <v>0</v>
      </c>
    </row>
    <row r="312" spans="2:18" ht="15" customHeight="1" x14ac:dyDescent="0.2">
      <c r="B312" s="240" t="s">
        <v>387</v>
      </c>
      <c r="C312" s="241"/>
      <c r="D312" s="256"/>
      <c r="E312" s="280"/>
      <c r="F312" s="280"/>
      <c r="G312" s="280"/>
      <c r="H312" s="280"/>
      <c r="I312" s="280"/>
      <c r="J312" s="280"/>
      <c r="K312" s="280"/>
      <c r="L312" s="280"/>
      <c r="M312" s="280"/>
      <c r="Q312" s="2" t="b">
        <f>IF(AND('Anagrafica Progetto'!$Q$84=2,'Anagrafica Progetto'!$Q$89,ISBLANK(Obiettivi!$E$70)&lt;&gt;TRUE),FALSE,TRUE)</f>
        <v>1</v>
      </c>
    </row>
    <row r="313" spans="2:18" ht="15" customHeight="1" x14ac:dyDescent="0.2">
      <c r="Q313" s="2" t="b">
        <f>IF(AND('Anagrafica Progetto'!$Q$84=2,'Anagrafica Progetto'!$Q$89,ISBLANK(Obiettivi!$E$70)&lt;&gt;TRUE),FALSE,TRUE)</f>
        <v>1</v>
      </c>
    </row>
    <row r="314" spans="2:18" ht="15" customHeight="1" x14ac:dyDescent="0.2">
      <c r="Q314" s="2" t="b">
        <f>IF(AND('Anagrafica Progetto'!$Q$84=2,'Anagrafica Progetto'!$Q$89,ISBLANK(Obiettivi!$E$70)&lt;&gt;TRUE),FALSE,TRUE)</f>
        <v>1</v>
      </c>
    </row>
    <row r="315" spans="2:18" ht="15" customHeight="1" x14ac:dyDescent="0.2">
      <c r="B315" s="188" t="s">
        <v>520</v>
      </c>
      <c r="C315" s="188"/>
      <c r="D315" s="188"/>
      <c r="E315" s="188"/>
      <c r="F315" s="188"/>
      <c r="G315" s="188"/>
      <c r="H315" s="188"/>
      <c r="I315" s="188"/>
      <c r="J315" s="188"/>
      <c r="K315" s="188"/>
      <c r="L315" s="188"/>
      <c r="M315" s="188"/>
      <c r="Q315" s="2" t="b">
        <f>IF(AND('Anagrafica Progetto'!$Q$84=2,'Anagrafica Progetto'!$Q$90,ISBLANK(Obiettivi!$E$50)&lt;&gt;TRUE),FALSE,TRUE)</f>
        <v>1</v>
      </c>
    </row>
    <row r="316" spans="2:18" ht="15" customHeight="1" x14ac:dyDescent="0.2">
      <c r="B316" s="258"/>
      <c r="C316" s="258"/>
      <c r="D316" s="258"/>
      <c r="E316" s="258" t="s">
        <v>129</v>
      </c>
      <c r="F316" s="258"/>
      <c r="G316" s="258"/>
      <c r="H316" s="258" t="s">
        <v>130</v>
      </c>
      <c r="I316" s="258"/>
      <c r="J316" s="258"/>
      <c r="K316" s="258" t="s">
        <v>131</v>
      </c>
      <c r="L316" s="258"/>
      <c r="M316" s="258"/>
      <c r="Q316" s="2" t="b">
        <f>IF(AND('Anagrafica Progetto'!$Q$84=2,'Anagrafica Progetto'!$Q$90,ISBLANK(Obiettivi!$E$50)&lt;&gt;TRUE),FALSE,TRUE)</f>
        <v>1</v>
      </c>
    </row>
    <row r="317" spans="2:18" ht="67.5" customHeight="1" x14ac:dyDescent="0.2">
      <c r="B317" s="240" t="s">
        <v>521</v>
      </c>
      <c r="C317" s="241"/>
      <c r="D317" s="256"/>
      <c r="E317" s="281" t="str">
        <f>IF(Obiettivi!$E$50="","",Obiettivi!$E$50)</f>
        <v>Modello di servizio condiviso e sottoscritto da un panel di stakeholders</v>
      </c>
      <c r="F317" s="281"/>
      <c r="G317" s="281"/>
      <c r="H317" s="281" t="str">
        <f>IF(Obiettivi!$E$49="","",Obiettivi!$E$49)</f>
        <v>Incremento delle Amministrazioni pubbliche servite e abilitate all’utilizzo di strumento evoluti</v>
      </c>
      <c r="I317" s="281"/>
      <c r="J317" s="281"/>
      <c r="K317" s="281" t="e">
        <f>IF(Obiettivi!#REF!="","",Obiettivi!#REF!)</f>
        <v>#REF!</v>
      </c>
      <c r="L317" s="281"/>
      <c r="M317" s="281"/>
      <c r="Q317" s="2" t="b">
        <f>IF(AND('Anagrafica Progetto'!$Q$84=2,'Anagrafica Progetto'!$Q$90,ISBLANK(Obiettivi!$E$50)&lt;&gt;TRUE),FALSE,TRUE)</f>
        <v>1</v>
      </c>
    </row>
    <row r="318" spans="2:18" ht="82.5" customHeight="1" x14ac:dyDescent="0.2">
      <c r="B318" s="240" t="s">
        <v>383</v>
      </c>
      <c r="C318" s="241"/>
      <c r="D318" s="256"/>
      <c r="E318" s="286"/>
      <c r="F318" s="287"/>
      <c r="G318" s="288"/>
      <c r="H318" s="285"/>
      <c r="I318" s="285"/>
      <c r="J318" s="285"/>
      <c r="K318" s="285"/>
      <c r="L318" s="285"/>
      <c r="M318" s="285"/>
      <c r="Q318" s="2" t="b">
        <f>IF(AND('Anagrafica Progetto'!$Q$84=2,'Anagrafica Progetto'!$Q$90,ISBLANK(Obiettivi!$E$50)&lt;&gt;TRUE),FALSE,TRUE)</f>
        <v>1</v>
      </c>
    </row>
    <row r="319" spans="2:18" ht="15" customHeight="1" x14ac:dyDescent="0.2">
      <c r="B319" s="240" t="s">
        <v>384</v>
      </c>
      <c r="C319" s="241"/>
      <c r="D319" s="256"/>
      <c r="E319" s="286"/>
      <c r="F319" s="287"/>
      <c r="G319" s="288"/>
      <c r="H319" s="286"/>
      <c r="I319" s="287"/>
      <c r="J319" s="288"/>
      <c r="K319" s="286"/>
      <c r="L319" s="287"/>
      <c r="M319" s="288"/>
      <c r="Q319" s="2" t="b">
        <f>IF(AND('Anagrafica Progetto'!$Q$84=2,'Anagrafica Progetto'!$Q$90,ISBLANK(Obiettivi!$E$50)&lt;&gt;TRUE),FALSE,TRUE)</f>
        <v>1</v>
      </c>
    </row>
    <row r="320" spans="2:18" ht="30" customHeight="1" x14ac:dyDescent="0.2">
      <c r="B320" s="240" t="s">
        <v>385</v>
      </c>
      <c r="C320" s="241"/>
      <c r="D320" s="256"/>
      <c r="E320" s="285"/>
      <c r="F320" s="285"/>
      <c r="G320" s="285"/>
      <c r="H320" s="285"/>
      <c r="I320" s="285"/>
      <c r="J320" s="285"/>
      <c r="K320" s="285"/>
      <c r="L320" s="285"/>
      <c r="M320" s="285"/>
      <c r="Q320" s="2" t="b">
        <f>IF(AND('Anagrafica Progetto'!$Q$84=2,'Anagrafica Progetto'!$Q$90,ISBLANK(Obiettivi!$E$50)&lt;&gt;TRUE),FALSE,TRUE)</f>
        <v>1</v>
      </c>
    </row>
    <row r="321" spans="2:18" ht="15" customHeight="1" x14ac:dyDescent="0.2">
      <c r="B321" s="240" t="s">
        <v>396</v>
      </c>
      <c r="C321" s="241"/>
      <c r="D321" s="256"/>
      <c r="E321" s="281" t="str">
        <f>IF(E317="","","In transizione")</f>
        <v>In transizione</v>
      </c>
      <c r="F321" s="281"/>
      <c r="G321" s="281"/>
      <c r="H321" s="281" t="str">
        <f>IF(H317="","","In transizione")</f>
        <v>In transizione</v>
      </c>
      <c r="I321" s="281"/>
      <c r="J321" s="281"/>
      <c r="K321" s="281" t="e">
        <f>IF(K317="","","In transizione")</f>
        <v>#REF!</v>
      </c>
      <c r="L321" s="281"/>
      <c r="M321" s="281"/>
      <c r="Q321" s="2" t="b">
        <f>IF(AND('Anagrafica Progetto'!$Q$84=2,'Anagrafica Progetto'!$Q$90,ISBLANK(Obiettivi!$E$50)&lt;&gt;TRUE),FALSE,TRUE)</f>
        <v>1</v>
      </c>
    </row>
    <row r="322" spans="2:18" ht="15" customHeight="1" x14ac:dyDescent="0.2">
      <c r="B322" s="240" t="s">
        <v>386</v>
      </c>
      <c r="C322" s="241"/>
      <c r="D322" s="256"/>
      <c r="E322" s="280"/>
      <c r="F322" s="280"/>
      <c r="G322" s="280"/>
      <c r="H322" s="280"/>
      <c r="I322" s="280"/>
      <c r="J322" s="280"/>
      <c r="K322" s="280"/>
      <c r="L322" s="280"/>
      <c r="M322" s="280"/>
      <c r="Q322" s="2" t="b">
        <f>IF(AND('Anagrafica Progetto'!$Q$84=2,'Anagrafica Progetto'!$Q$90,ISBLANK(Obiettivi!$E$50)&lt;&gt;TRUE),FALSE,TRUE)</f>
        <v>1</v>
      </c>
    </row>
    <row r="323" spans="2:18" ht="15" customHeight="1" x14ac:dyDescent="0.2">
      <c r="B323" s="240">
        <v>2015</v>
      </c>
      <c r="C323" s="241"/>
      <c r="D323" s="256"/>
      <c r="E323" s="280"/>
      <c r="F323" s="280"/>
      <c r="G323" s="280"/>
      <c r="H323" s="280"/>
      <c r="I323" s="280"/>
      <c r="J323" s="280"/>
      <c r="K323" s="280"/>
      <c r="L323" s="280"/>
      <c r="M323" s="280"/>
      <c r="Q323" s="2" t="b">
        <f>IF(AND('Anagrafica Progetto'!$Q$84=2,'Anagrafica Progetto'!$Q$90,R323=FALSE,ISBLANK(Obiettivi!$E$50)&lt;&gt;TRUE),FALSE,TRUE)</f>
        <v>1</v>
      </c>
      <c r="R323" s="2" t="b">
        <f>IF(OR('Anagrafica Progetto'!$H$77="",'Anagrafica Progetto'!$H$80=""),TRUE,IF(AND(B323&gt;=YEAR('Anagrafica Progetto'!$H$77),B323&lt;YEAR('Anagrafica Progetto'!$H$80)),FALSE,TRUE))</f>
        <v>1</v>
      </c>
    </row>
    <row r="324" spans="2:18" ht="15" customHeight="1" x14ac:dyDescent="0.2">
      <c r="B324" s="240">
        <v>2016</v>
      </c>
      <c r="C324" s="241"/>
      <c r="D324" s="256"/>
      <c r="E324" s="280"/>
      <c r="F324" s="280"/>
      <c r="G324" s="280"/>
      <c r="H324" s="280"/>
      <c r="I324" s="280"/>
      <c r="J324" s="280"/>
      <c r="K324" s="280"/>
      <c r="L324" s="280"/>
      <c r="M324" s="280"/>
      <c r="Q324" s="2" t="b">
        <f>IF(AND('Anagrafica Progetto'!$Q$84=2,'Anagrafica Progetto'!$Q$90,R324=FALSE,ISBLANK(Obiettivi!$E$50)&lt;&gt;TRUE),FALSE,TRUE)</f>
        <v>1</v>
      </c>
      <c r="R324" s="2" t="b">
        <f>IF(OR('Anagrafica Progetto'!$H$77="",'Anagrafica Progetto'!$H$80=""),TRUE,IF(AND(B324&gt;=YEAR('Anagrafica Progetto'!$H$77),B324&lt;YEAR('Anagrafica Progetto'!$H$80)),FALSE,TRUE))</f>
        <v>0</v>
      </c>
    </row>
    <row r="325" spans="2:18" ht="15" customHeight="1" x14ac:dyDescent="0.2">
      <c r="B325" s="240">
        <v>2017</v>
      </c>
      <c r="C325" s="241"/>
      <c r="D325" s="256"/>
      <c r="E325" s="280"/>
      <c r="F325" s="280"/>
      <c r="G325" s="280"/>
      <c r="H325" s="280"/>
      <c r="I325" s="280"/>
      <c r="J325" s="280"/>
      <c r="K325" s="280"/>
      <c r="L325" s="280"/>
      <c r="M325" s="280"/>
      <c r="Q325" s="2" t="b">
        <f>IF(AND('Anagrafica Progetto'!$Q$84=2,'Anagrafica Progetto'!$Q$90,R325=FALSE,ISBLANK(Obiettivi!$E$50)&lt;&gt;TRUE),FALSE,TRUE)</f>
        <v>1</v>
      </c>
      <c r="R325" s="2" t="b">
        <f>IF(OR('Anagrafica Progetto'!$H$77="",'Anagrafica Progetto'!$H$80=""),TRUE,IF(AND(B325&gt;=YEAR('Anagrafica Progetto'!$H$77),B325&lt;YEAR('Anagrafica Progetto'!$H$80)),FALSE,TRUE))</f>
        <v>0</v>
      </c>
    </row>
    <row r="326" spans="2:18" ht="15" customHeight="1" x14ac:dyDescent="0.2">
      <c r="B326" s="240">
        <v>2018</v>
      </c>
      <c r="C326" s="241"/>
      <c r="D326" s="256"/>
      <c r="E326" s="280"/>
      <c r="F326" s="280"/>
      <c r="G326" s="280"/>
      <c r="H326" s="280"/>
      <c r="I326" s="280"/>
      <c r="J326" s="280"/>
      <c r="K326" s="280"/>
      <c r="L326" s="280"/>
      <c r="M326" s="280"/>
      <c r="Q326" s="2" t="b">
        <f>IF(AND('Anagrafica Progetto'!$Q$84=2,'Anagrafica Progetto'!$Q$90,R326=FALSE,ISBLANK(Obiettivi!$E$50)&lt;&gt;TRUE),FALSE,TRUE)</f>
        <v>1</v>
      </c>
      <c r="R326" s="2" t="b">
        <f>IF(OR('Anagrafica Progetto'!$H$77="",'Anagrafica Progetto'!$H$80=""),TRUE,IF(AND(B326&gt;=YEAR('Anagrafica Progetto'!$H$77),B326&lt;YEAR('Anagrafica Progetto'!$H$80)),FALSE,TRUE))</f>
        <v>0</v>
      </c>
    </row>
    <row r="327" spans="2:18" ht="15" customHeight="1" x14ac:dyDescent="0.2">
      <c r="B327" s="240">
        <v>2019</v>
      </c>
      <c r="C327" s="241"/>
      <c r="D327" s="256"/>
      <c r="E327" s="280"/>
      <c r="F327" s="280"/>
      <c r="G327" s="280"/>
      <c r="H327" s="280"/>
      <c r="I327" s="280"/>
      <c r="J327" s="280"/>
      <c r="K327" s="280"/>
      <c r="L327" s="280"/>
      <c r="M327" s="280"/>
      <c r="Q327" s="2" t="b">
        <f>IF(AND('Anagrafica Progetto'!$Q$84=2,'Anagrafica Progetto'!$Q$90,R327=FALSE,ISBLANK(Obiettivi!$E$50)&lt;&gt;TRUE),FALSE,TRUE)</f>
        <v>1</v>
      </c>
      <c r="R327" s="2" t="b">
        <f>IF(OR('Anagrafica Progetto'!$H$77="",'Anagrafica Progetto'!$H$80=""),TRUE,IF(AND(B327&gt;=YEAR('Anagrafica Progetto'!$H$77),B327&lt;YEAR('Anagrafica Progetto'!$H$80)),FALSE,TRUE))</f>
        <v>0</v>
      </c>
    </row>
    <row r="328" spans="2:18" ht="15" customHeight="1" x14ac:dyDescent="0.2">
      <c r="B328" s="240">
        <v>2020</v>
      </c>
      <c r="C328" s="241"/>
      <c r="D328" s="256"/>
      <c r="E328" s="280"/>
      <c r="F328" s="280"/>
      <c r="G328" s="280"/>
      <c r="H328" s="280"/>
      <c r="I328" s="280"/>
      <c r="J328" s="280"/>
      <c r="K328" s="280"/>
      <c r="L328" s="280"/>
      <c r="M328" s="280"/>
      <c r="Q328" s="2" t="b">
        <f>IF(AND('Anagrafica Progetto'!$Q$84=2,'Anagrafica Progetto'!$Q$90,R328=FALSE,ISBLANK(Obiettivi!$E$50)&lt;&gt;TRUE),FALSE,TRUE)</f>
        <v>1</v>
      </c>
      <c r="R328" s="2" t="b">
        <f>IF(OR('Anagrafica Progetto'!$H$77="",'Anagrafica Progetto'!$H$80=""),TRUE,IF(AND(B328&gt;=YEAR('Anagrafica Progetto'!$H$77),B328&lt;YEAR('Anagrafica Progetto'!$H$80)),FALSE,TRUE))</f>
        <v>0</v>
      </c>
    </row>
    <row r="329" spans="2:18" ht="15" customHeight="1" x14ac:dyDescent="0.2">
      <c r="B329" s="240">
        <v>2021</v>
      </c>
      <c r="C329" s="241"/>
      <c r="D329" s="256"/>
      <c r="E329" s="280"/>
      <c r="F329" s="280"/>
      <c r="G329" s="280"/>
      <c r="H329" s="280"/>
      <c r="I329" s="280"/>
      <c r="J329" s="280"/>
      <c r="K329" s="280"/>
      <c r="L329" s="280"/>
      <c r="M329" s="280"/>
      <c r="Q329" s="2" t="b">
        <f>IF(AND('Anagrafica Progetto'!$Q$84=2,'Anagrafica Progetto'!$Q$90,R329=FALSE,ISBLANK(Obiettivi!$E$50)&lt;&gt;TRUE),FALSE,TRUE)</f>
        <v>1</v>
      </c>
      <c r="R329" s="2" t="b">
        <f>IF(OR('Anagrafica Progetto'!$H$77="",'Anagrafica Progetto'!$H$80=""),TRUE,IF(AND(B329&gt;=YEAR('Anagrafica Progetto'!$H$77),B329&lt;YEAR('Anagrafica Progetto'!$H$80)),FALSE,TRUE))</f>
        <v>0</v>
      </c>
    </row>
    <row r="330" spans="2:18" ht="15" customHeight="1" x14ac:dyDescent="0.2">
      <c r="B330" s="240">
        <v>2022</v>
      </c>
      <c r="C330" s="241"/>
      <c r="D330" s="256"/>
      <c r="E330" s="280"/>
      <c r="F330" s="280"/>
      <c r="G330" s="280"/>
      <c r="H330" s="280"/>
      <c r="I330" s="280"/>
      <c r="J330" s="280"/>
      <c r="K330" s="280"/>
      <c r="L330" s="280"/>
      <c r="M330" s="280"/>
      <c r="Q330" s="2" t="b">
        <f>IF(AND('Anagrafica Progetto'!$Q$84=2,'Anagrafica Progetto'!$Q$90,R330=FALSE,ISBLANK(Obiettivi!$E$50)&lt;&gt;TRUE),FALSE,TRUE)</f>
        <v>1</v>
      </c>
      <c r="R330" s="2" t="b">
        <f>IF(OR('Anagrafica Progetto'!$H$77="",'Anagrafica Progetto'!$H$80=""),TRUE,IF(AND(B330&gt;=YEAR('Anagrafica Progetto'!$H$77),B330&lt;YEAR('Anagrafica Progetto'!$H$80)),FALSE,TRUE))</f>
        <v>0</v>
      </c>
    </row>
    <row r="331" spans="2:18" ht="15" customHeight="1" x14ac:dyDescent="0.2">
      <c r="B331" s="240" t="s">
        <v>387</v>
      </c>
      <c r="C331" s="241"/>
      <c r="D331" s="256"/>
      <c r="E331" s="280"/>
      <c r="F331" s="280"/>
      <c r="G331" s="280"/>
      <c r="H331" s="280"/>
      <c r="I331" s="280"/>
      <c r="J331" s="280"/>
      <c r="K331" s="280"/>
      <c r="L331" s="280"/>
      <c r="M331" s="280"/>
      <c r="Q331" s="2" t="b">
        <f>IF(AND('Anagrafica Progetto'!$Q$84=2,'Anagrafica Progetto'!$Q$90,ISBLANK(Obiettivi!$E$50)&lt;&gt;TRUE),FALSE,TRUE)</f>
        <v>1</v>
      </c>
    </row>
    <row r="332" spans="2:18" ht="15" customHeight="1" x14ac:dyDescent="0.2">
      <c r="Q332" s="2" t="b">
        <f>IF(AND('Anagrafica Progetto'!$Q$84=2,'Anagrafica Progetto'!$Q$90,ISBLANK(Obiettivi!$E$50)&lt;&gt;TRUE),FALSE,TRUE)</f>
        <v>1</v>
      </c>
    </row>
    <row r="333" spans="2:18" ht="15" customHeight="1" x14ac:dyDescent="0.2">
      <c r="Q333" s="2" t="b">
        <f>IF(AND('Anagrafica Progetto'!$Q$84=2,'Anagrafica Progetto'!$Q$90,ISBLANK(Obiettivi!$E$50)&lt;&gt;TRUE),FALSE,TRUE)</f>
        <v>1</v>
      </c>
    </row>
    <row r="334" spans="2:18" ht="15" customHeight="1" x14ac:dyDescent="0.2">
      <c r="B334" s="188" t="s">
        <v>520</v>
      </c>
      <c r="C334" s="188"/>
      <c r="D334" s="188"/>
      <c r="E334" s="188"/>
      <c r="F334" s="188"/>
      <c r="G334" s="188"/>
      <c r="H334" s="188"/>
      <c r="I334" s="188"/>
      <c r="J334" s="188"/>
      <c r="K334" s="188"/>
      <c r="L334" s="188"/>
      <c r="M334" s="188"/>
      <c r="Q334" s="2" t="b">
        <f>IF(AND('Anagrafica Progetto'!$Q$84=2,'Anagrafica Progetto'!$Q$90,ISBLANK(Obiettivi!$E$51)&lt;&gt;TRUE),FALSE,TRUE)</f>
        <v>1</v>
      </c>
    </row>
    <row r="335" spans="2:18" ht="15" customHeight="1" x14ac:dyDescent="0.2">
      <c r="B335" s="258"/>
      <c r="C335" s="258"/>
      <c r="D335" s="258"/>
      <c r="E335" s="258" t="s">
        <v>132</v>
      </c>
      <c r="F335" s="258"/>
      <c r="G335" s="258"/>
      <c r="H335" s="258" t="s">
        <v>133</v>
      </c>
      <c r="I335" s="258"/>
      <c r="J335" s="258"/>
      <c r="K335" s="258" t="s">
        <v>134</v>
      </c>
      <c r="L335" s="258"/>
      <c r="M335" s="258"/>
      <c r="Q335" s="2" t="b">
        <f>IF(AND('Anagrafica Progetto'!$Q$84=2,'Anagrafica Progetto'!$Q$90,ISBLANK(Obiettivi!$E$51)&lt;&gt;TRUE),FALSE,TRUE)</f>
        <v>1</v>
      </c>
    </row>
    <row r="336" spans="2:18" ht="67.5" customHeight="1" x14ac:dyDescent="0.2">
      <c r="B336" s="240" t="s">
        <v>521</v>
      </c>
      <c r="C336" s="241"/>
      <c r="D336" s="256"/>
      <c r="E336" s="281" t="str">
        <f>IF(Obiettivi!$E$51="","",Obiettivi!$E$51)</f>
        <v>Piena conformità del servizio erogato alle aspettative</v>
      </c>
      <c r="F336" s="281"/>
      <c r="G336" s="281"/>
      <c r="H336" s="281" t="str">
        <f>IF(Obiettivi!$E$52="","",Obiettivi!$E$52)</f>
        <v/>
      </c>
      <c r="I336" s="281"/>
      <c r="J336" s="281"/>
      <c r="K336" s="281" t="e">
        <f>IF(Obiettivi!#REF!="","",Obiettivi!#REF!)</f>
        <v>#REF!</v>
      </c>
      <c r="L336" s="281"/>
      <c r="M336" s="281"/>
      <c r="Q336" s="2" t="b">
        <f>IF(AND('Anagrafica Progetto'!$Q$84=2,'Anagrafica Progetto'!$Q$90,ISBLANK(Obiettivi!$E$51)&lt;&gt;TRUE),FALSE,TRUE)</f>
        <v>1</v>
      </c>
    </row>
    <row r="337" spans="2:18" ht="82.5" customHeight="1" x14ac:dyDescent="0.2">
      <c r="B337" s="240" t="s">
        <v>383</v>
      </c>
      <c r="C337" s="241"/>
      <c r="D337" s="256"/>
      <c r="E337" s="286"/>
      <c r="F337" s="287"/>
      <c r="G337" s="288"/>
      <c r="H337" s="285"/>
      <c r="I337" s="285"/>
      <c r="J337" s="285"/>
      <c r="K337" s="285"/>
      <c r="L337" s="285"/>
      <c r="M337" s="285"/>
      <c r="Q337" s="2" t="b">
        <f>IF(AND('Anagrafica Progetto'!$Q$84=2,'Anagrafica Progetto'!$Q$90,ISBLANK(Obiettivi!$E$51)&lt;&gt;TRUE),FALSE,TRUE)</f>
        <v>1</v>
      </c>
    </row>
    <row r="338" spans="2:18" ht="15" customHeight="1" x14ac:dyDescent="0.2">
      <c r="B338" s="240" t="s">
        <v>384</v>
      </c>
      <c r="C338" s="241"/>
      <c r="D338" s="256"/>
      <c r="E338" s="286"/>
      <c r="F338" s="287"/>
      <c r="G338" s="288"/>
      <c r="H338" s="286"/>
      <c r="I338" s="287"/>
      <c r="J338" s="288"/>
      <c r="K338" s="286"/>
      <c r="L338" s="287"/>
      <c r="M338" s="288"/>
      <c r="Q338" s="2" t="b">
        <f>IF(AND('Anagrafica Progetto'!$Q$84=2,'Anagrafica Progetto'!$Q$90,ISBLANK(Obiettivi!$E$51)&lt;&gt;TRUE),FALSE,TRUE)</f>
        <v>1</v>
      </c>
    </row>
    <row r="339" spans="2:18" ht="30" customHeight="1" x14ac:dyDescent="0.2">
      <c r="B339" s="240" t="s">
        <v>385</v>
      </c>
      <c r="C339" s="241"/>
      <c r="D339" s="256"/>
      <c r="E339" s="285"/>
      <c r="F339" s="285"/>
      <c r="G339" s="285"/>
      <c r="H339" s="285"/>
      <c r="I339" s="285"/>
      <c r="J339" s="285"/>
      <c r="K339" s="285"/>
      <c r="L339" s="285"/>
      <c r="M339" s="285"/>
      <c r="Q339" s="2" t="b">
        <f>IF(AND('Anagrafica Progetto'!$Q$84=2,'Anagrafica Progetto'!$Q$90,ISBLANK(Obiettivi!$E$51)&lt;&gt;TRUE),FALSE,TRUE)</f>
        <v>1</v>
      </c>
    </row>
    <row r="340" spans="2:18" ht="15" customHeight="1" x14ac:dyDescent="0.2">
      <c r="B340" s="240" t="s">
        <v>396</v>
      </c>
      <c r="C340" s="241"/>
      <c r="D340" s="256"/>
      <c r="E340" s="281" t="str">
        <f>IF(E336="","","In transizione")</f>
        <v>In transizione</v>
      </c>
      <c r="F340" s="281"/>
      <c r="G340" s="281"/>
      <c r="H340" s="281" t="str">
        <f>IF(H336="","","In transizione")</f>
        <v/>
      </c>
      <c r="I340" s="281"/>
      <c r="J340" s="281"/>
      <c r="K340" s="281" t="e">
        <f>IF(K336="","","In transizione")</f>
        <v>#REF!</v>
      </c>
      <c r="L340" s="281"/>
      <c r="M340" s="281"/>
      <c r="Q340" s="2" t="b">
        <f>IF(AND('Anagrafica Progetto'!$Q$84=2,'Anagrafica Progetto'!$Q$90,ISBLANK(Obiettivi!$E$51)&lt;&gt;TRUE),FALSE,TRUE)</f>
        <v>1</v>
      </c>
    </row>
    <row r="341" spans="2:18" ht="15" customHeight="1" x14ac:dyDescent="0.2">
      <c r="B341" s="240" t="s">
        <v>386</v>
      </c>
      <c r="C341" s="241"/>
      <c r="D341" s="256"/>
      <c r="E341" s="280"/>
      <c r="F341" s="280"/>
      <c r="G341" s="280"/>
      <c r="H341" s="280"/>
      <c r="I341" s="280"/>
      <c r="J341" s="280"/>
      <c r="K341" s="280"/>
      <c r="L341" s="280"/>
      <c r="M341" s="280"/>
      <c r="Q341" s="2" t="b">
        <f>IF(AND('Anagrafica Progetto'!$Q$84=2,'Anagrafica Progetto'!$Q$90,ISBLANK(Obiettivi!$E$51)&lt;&gt;TRUE),FALSE,TRUE)</f>
        <v>1</v>
      </c>
    </row>
    <row r="342" spans="2:18" ht="15" customHeight="1" x14ac:dyDescent="0.2">
      <c r="B342" s="240">
        <v>2015</v>
      </c>
      <c r="C342" s="241"/>
      <c r="D342" s="256"/>
      <c r="E342" s="280"/>
      <c r="F342" s="280"/>
      <c r="G342" s="280"/>
      <c r="H342" s="280"/>
      <c r="I342" s="280"/>
      <c r="J342" s="280"/>
      <c r="K342" s="280"/>
      <c r="L342" s="280"/>
      <c r="M342" s="280"/>
      <c r="Q342" s="2" t="b">
        <f>IF(AND('Anagrafica Progetto'!$Q$84=2,'Anagrafica Progetto'!$Q$90,R342=FALSE,ISBLANK(Obiettivi!$E$51)&lt;&gt;TRUE),FALSE,TRUE)</f>
        <v>1</v>
      </c>
      <c r="R342" s="2" t="b">
        <f>IF(OR('Anagrafica Progetto'!$H$77="",'Anagrafica Progetto'!$H$80=""),TRUE,IF(AND(B342&gt;=YEAR('Anagrafica Progetto'!$H$77),B342&lt;YEAR('Anagrafica Progetto'!$H$80)),FALSE,TRUE))</f>
        <v>1</v>
      </c>
    </row>
    <row r="343" spans="2:18" ht="15" customHeight="1" x14ac:dyDescent="0.2">
      <c r="B343" s="240">
        <v>2016</v>
      </c>
      <c r="C343" s="241"/>
      <c r="D343" s="256"/>
      <c r="E343" s="280"/>
      <c r="F343" s="280"/>
      <c r="G343" s="280"/>
      <c r="H343" s="280"/>
      <c r="I343" s="280"/>
      <c r="J343" s="280"/>
      <c r="K343" s="280"/>
      <c r="L343" s="280"/>
      <c r="M343" s="280"/>
      <c r="Q343" s="2" t="b">
        <f>IF(AND('Anagrafica Progetto'!$Q$84=2,'Anagrafica Progetto'!$Q$90,R343=FALSE,ISBLANK(Obiettivi!$E$51)&lt;&gt;TRUE),FALSE,TRUE)</f>
        <v>1</v>
      </c>
      <c r="R343" s="2" t="b">
        <f>IF(OR('Anagrafica Progetto'!$H$77="",'Anagrafica Progetto'!$H$80=""),TRUE,IF(AND(B343&gt;=YEAR('Anagrafica Progetto'!$H$77),B343&lt;YEAR('Anagrafica Progetto'!$H$80)),FALSE,TRUE))</f>
        <v>0</v>
      </c>
    </row>
    <row r="344" spans="2:18" ht="15" customHeight="1" x14ac:dyDescent="0.2">
      <c r="B344" s="240">
        <v>2017</v>
      </c>
      <c r="C344" s="241"/>
      <c r="D344" s="256"/>
      <c r="E344" s="280"/>
      <c r="F344" s="280"/>
      <c r="G344" s="280"/>
      <c r="H344" s="280"/>
      <c r="I344" s="280"/>
      <c r="J344" s="280"/>
      <c r="K344" s="280"/>
      <c r="L344" s="280"/>
      <c r="M344" s="280"/>
      <c r="Q344" s="2" t="b">
        <f>IF(AND('Anagrafica Progetto'!$Q$84=2,'Anagrafica Progetto'!$Q$90,R344=FALSE,ISBLANK(Obiettivi!$E$51)&lt;&gt;TRUE),FALSE,TRUE)</f>
        <v>1</v>
      </c>
      <c r="R344" s="2" t="b">
        <f>IF(OR('Anagrafica Progetto'!$H$77="",'Anagrafica Progetto'!$H$80=""),TRUE,IF(AND(B344&gt;=YEAR('Anagrafica Progetto'!$H$77),B344&lt;YEAR('Anagrafica Progetto'!$H$80)),FALSE,TRUE))</f>
        <v>0</v>
      </c>
    </row>
    <row r="345" spans="2:18" ht="15" customHeight="1" x14ac:dyDescent="0.2">
      <c r="B345" s="240">
        <v>2018</v>
      </c>
      <c r="C345" s="241"/>
      <c r="D345" s="256"/>
      <c r="E345" s="280"/>
      <c r="F345" s="280"/>
      <c r="G345" s="280"/>
      <c r="H345" s="280"/>
      <c r="I345" s="280"/>
      <c r="J345" s="280"/>
      <c r="K345" s="280"/>
      <c r="L345" s="280"/>
      <c r="M345" s="280"/>
      <c r="Q345" s="2" t="b">
        <f>IF(AND('Anagrafica Progetto'!$Q$84=2,'Anagrafica Progetto'!$Q$90,R345=FALSE,ISBLANK(Obiettivi!$E$51)&lt;&gt;TRUE),FALSE,TRUE)</f>
        <v>1</v>
      </c>
      <c r="R345" s="2" t="b">
        <f>IF(OR('Anagrafica Progetto'!$H$77="",'Anagrafica Progetto'!$H$80=""),TRUE,IF(AND(B345&gt;=YEAR('Anagrafica Progetto'!$H$77),B345&lt;YEAR('Anagrafica Progetto'!$H$80)),FALSE,TRUE))</f>
        <v>0</v>
      </c>
    </row>
    <row r="346" spans="2:18" ht="15" customHeight="1" x14ac:dyDescent="0.2">
      <c r="B346" s="240">
        <v>2019</v>
      </c>
      <c r="C346" s="241"/>
      <c r="D346" s="256"/>
      <c r="E346" s="280"/>
      <c r="F346" s="280"/>
      <c r="G346" s="280"/>
      <c r="H346" s="280"/>
      <c r="I346" s="280"/>
      <c r="J346" s="280"/>
      <c r="K346" s="280"/>
      <c r="L346" s="280"/>
      <c r="M346" s="280"/>
      <c r="Q346" s="2" t="b">
        <f>IF(AND('Anagrafica Progetto'!$Q$84=2,'Anagrafica Progetto'!$Q$90,R346=FALSE,ISBLANK(Obiettivi!$E$51)&lt;&gt;TRUE),FALSE,TRUE)</f>
        <v>1</v>
      </c>
      <c r="R346" s="2" t="b">
        <f>IF(OR('Anagrafica Progetto'!$H$77="",'Anagrafica Progetto'!$H$80=""),TRUE,IF(AND(B346&gt;=YEAR('Anagrafica Progetto'!$H$77),B346&lt;YEAR('Anagrafica Progetto'!$H$80)),FALSE,TRUE))</f>
        <v>0</v>
      </c>
    </row>
    <row r="347" spans="2:18" ht="15" customHeight="1" x14ac:dyDescent="0.2">
      <c r="B347" s="240">
        <v>2020</v>
      </c>
      <c r="C347" s="241"/>
      <c r="D347" s="256"/>
      <c r="E347" s="280"/>
      <c r="F347" s="280"/>
      <c r="G347" s="280"/>
      <c r="H347" s="280"/>
      <c r="I347" s="280"/>
      <c r="J347" s="280"/>
      <c r="K347" s="280"/>
      <c r="L347" s="280"/>
      <c r="M347" s="280"/>
      <c r="Q347" s="2" t="b">
        <f>IF(AND('Anagrafica Progetto'!$Q$84=2,'Anagrafica Progetto'!$Q$90,R347=FALSE,ISBLANK(Obiettivi!$E$51)&lt;&gt;TRUE),FALSE,TRUE)</f>
        <v>1</v>
      </c>
      <c r="R347" s="2" t="b">
        <f>IF(OR('Anagrafica Progetto'!$H$77="",'Anagrafica Progetto'!$H$80=""),TRUE,IF(AND(B347&gt;=YEAR('Anagrafica Progetto'!$H$77),B347&lt;YEAR('Anagrafica Progetto'!$H$80)),FALSE,TRUE))</f>
        <v>0</v>
      </c>
    </row>
    <row r="348" spans="2:18" ht="15" customHeight="1" x14ac:dyDescent="0.2">
      <c r="B348" s="240">
        <v>2021</v>
      </c>
      <c r="C348" s="241"/>
      <c r="D348" s="256"/>
      <c r="E348" s="280"/>
      <c r="F348" s="280"/>
      <c r="G348" s="280"/>
      <c r="H348" s="280"/>
      <c r="I348" s="280"/>
      <c r="J348" s="280"/>
      <c r="K348" s="280"/>
      <c r="L348" s="280"/>
      <c r="M348" s="280"/>
      <c r="Q348" s="2" t="b">
        <f>IF(AND('Anagrafica Progetto'!$Q$84=2,'Anagrafica Progetto'!$Q$90,R348=FALSE,ISBLANK(Obiettivi!$E$51)&lt;&gt;TRUE),FALSE,TRUE)</f>
        <v>1</v>
      </c>
      <c r="R348" s="2" t="b">
        <f>IF(OR('Anagrafica Progetto'!$H$77="",'Anagrafica Progetto'!$H$80=""),TRUE,IF(AND(B348&gt;=YEAR('Anagrafica Progetto'!$H$77),B348&lt;YEAR('Anagrafica Progetto'!$H$80)),FALSE,TRUE))</f>
        <v>0</v>
      </c>
    </row>
    <row r="349" spans="2:18" ht="15" customHeight="1" x14ac:dyDescent="0.2">
      <c r="B349" s="240">
        <v>2022</v>
      </c>
      <c r="C349" s="241"/>
      <c r="D349" s="256"/>
      <c r="E349" s="280"/>
      <c r="F349" s="280"/>
      <c r="G349" s="280"/>
      <c r="H349" s="280"/>
      <c r="I349" s="280"/>
      <c r="J349" s="280"/>
      <c r="K349" s="280"/>
      <c r="L349" s="280"/>
      <c r="M349" s="280"/>
      <c r="Q349" s="2" t="b">
        <f>IF(AND('Anagrafica Progetto'!$Q$84=2,'Anagrafica Progetto'!$Q$90,R349=FALSE,ISBLANK(Obiettivi!$E$51)&lt;&gt;TRUE),FALSE,TRUE)</f>
        <v>1</v>
      </c>
      <c r="R349" s="2" t="b">
        <f>IF(OR('Anagrafica Progetto'!$H$77="",'Anagrafica Progetto'!$H$80=""),TRUE,IF(AND(B349&gt;=YEAR('Anagrafica Progetto'!$H$77),B349&lt;YEAR('Anagrafica Progetto'!$H$80)),FALSE,TRUE))</f>
        <v>0</v>
      </c>
    </row>
    <row r="350" spans="2:18" ht="15" customHeight="1" x14ac:dyDescent="0.2">
      <c r="B350" s="240" t="s">
        <v>387</v>
      </c>
      <c r="C350" s="241"/>
      <c r="D350" s="256"/>
      <c r="E350" s="280"/>
      <c r="F350" s="280"/>
      <c r="G350" s="280"/>
      <c r="H350" s="280"/>
      <c r="I350" s="280"/>
      <c r="J350" s="280"/>
      <c r="K350" s="280"/>
      <c r="L350" s="280"/>
      <c r="M350" s="280"/>
      <c r="Q350" s="2" t="b">
        <f>IF(AND('Anagrafica Progetto'!$Q$84=2,'Anagrafica Progetto'!$Q$90,ISBLANK(Obiettivi!$E$51)&lt;&gt;TRUE),FALSE,TRUE)</f>
        <v>1</v>
      </c>
    </row>
    <row r="351" spans="2:18" ht="15" customHeight="1" x14ac:dyDescent="0.2">
      <c r="Q351" s="2" t="b">
        <f>IF(AND('Anagrafica Progetto'!$Q$84=2,'Anagrafica Progetto'!$Q$90,ISBLANK(Obiettivi!$E$51)&lt;&gt;TRUE),FALSE,TRUE)</f>
        <v>1</v>
      </c>
    </row>
    <row r="352" spans="2:18" ht="15" customHeight="1" x14ac:dyDescent="0.2">
      <c r="Q352" s="2" t="b">
        <f>IF(AND('Anagrafica Progetto'!$Q$84=2,'Anagrafica Progetto'!$Q$90,ISBLANK(Obiettivi!$E$51)&lt;&gt;TRUE),FALSE,TRUE)</f>
        <v>1</v>
      </c>
    </row>
    <row r="353" spans="2:18" ht="15" customHeight="1" x14ac:dyDescent="0.2">
      <c r="B353" s="188" t="s">
        <v>520</v>
      </c>
      <c r="C353" s="188"/>
      <c r="D353" s="188"/>
      <c r="E353" s="188"/>
      <c r="F353" s="188"/>
      <c r="G353" s="188"/>
      <c r="H353" s="188"/>
      <c r="I353" s="188"/>
      <c r="J353" s="188"/>
      <c r="K353" s="188"/>
      <c r="L353" s="188"/>
      <c r="M353" s="188"/>
      <c r="Q353" s="2" t="b">
        <f>IF(AND('Anagrafica Progetto'!$Q$84=2,'Anagrafica Progetto'!$Q$90,ISBLANK(Obiettivi!$E$54)&lt;&gt;TRUE),FALSE,TRUE)</f>
        <v>1</v>
      </c>
    </row>
    <row r="354" spans="2:18" ht="15" customHeight="1" x14ac:dyDescent="0.2">
      <c r="B354" s="258"/>
      <c r="C354" s="258"/>
      <c r="D354" s="258"/>
      <c r="E354" s="258" t="s">
        <v>135</v>
      </c>
      <c r="F354" s="258"/>
      <c r="G354" s="258"/>
      <c r="H354" s="258" t="s">
        <v>136</v>
      </c>
      <c r="I354" s="258"/>
      <c r="J354" s="258"/>
      <c r="K354" s="258" t="s">
        <v>137</v>
      </c>
      <c r="L354" s="258"/>
      <c r="M354" s="258"/>
      <c r="Q354" s="2" t="b">
        <f>IF(AND('Anagrafica Progetto'!$Q$84=2,'Anagrafica Progetto'!$Q$90,ISBLANK(Obiettivi!$E$54)&lt;&gt;TRUE),FALSE,TRUE)</f>
        <v>1</v>
      </c>
    </row>
    <row r="355" spans="2:18" ht="67.5" customHeight="1" x14ac:dyDescent="0.2">
      <c r="B355" s="240" t="s">
        <v>521</v>
      </c>
      <c r="C355" s="241"/>
      <c r="D355" s="256"/>
      <c r="E355" s="281" t="str">
        <f>IF(Obiettivi!$E$54="","",Obiettivi!$E$54)</f>
        <v/>
      </c>
      <c r="F355" s="281"/>
      <c r="G355" s="281"/>
      <c r="H355" s="281" t="str">
        <f>IF(Obiettivi!$E$56="","",Obiettivi!$E$56)</f>
        <v/>
      </c>
      <c r="I355" s="281"/>
      <c r="J355" s="281"/>
      <c r="K355" s="281" t="str">
        <f>IF(Obiettivi!$E$57="","",Obiettivi!$E$57)</f>
        <v/>
      </c>
      <c r="L355" s="281"/>
      <c r="M355" s="281"/>
      <c r="Q355" s="2" t="b">
        <f>IF(AND('Anagrafica Progetto'!$Q$84=2,'Anagrafica Progetto'!$Q$90,ISBLANK(Obiettivi!$E$54)&lt;&gt;TRUE),FALSE,TRUE)</f>
        <v>1</v>
      </c>
    </row>
    <row r="356" spans="2:18" ht="82.5" customHeight="1" x14ac:dyDescent="0.2">
      <c r="B356" s="240" t="s">
        <v>383</v>
      </c>
      <c r="C356" s="241"/>
      <c r="D356" s="256"/>
      <c r="E356" s="286"/>
      <c r="F356" s="287"/>
      <c r="G356" s="288"/>
      <c r="H356" s="285"/>
      <c r="I356" s="285"/>
      <c r="J356" s="285"/>
      <c r="K356" s="285"/>
      <c r="L356" s="285"/>
      <c r="M356" s="285"/>
      <c r="Q356" s="2" t="b">
        <f>IF(AND('Anagrafica Progetto'!$Q$84=2,'Anagrafica Progetto'!$Q$90,ISBLANK(Obiettivi!$E$54)&lt;&gt;TRUE),FALSE,TRUE)</f>
        <v>1</v>
      </c>
    </row>
    <row r="357" spans="2:18" ht="15" customHeight="1" x14ac:dyDescent="0.2">
      <c r="B357" s="240" t="s">
        <v>384</v>
      </c>
      <c r="C357" s="241"/>
      <c r="D357" s="256"/>
      <c r="E357" s="286"/>
      <c r="F357" s="287"/>
      <c r="G357" s="288"/>
      <c r="H357" s="286"/>
      <c r="I357" s="287"/>
      <c r="J357" s="288"/>
      <c r="K357" s="286"/>
      <c r="L357" s="287"/>
      <c r="M357" s="288"/>
      <c r="Q357" s="2" t="b">
        <f>IF(AND('Anagrafica Progetto'!$Q$84=2,'Anagrafica Progetto'!$Q$90,ISBLANK(Obiettivi!$E$54)&lt;&gt;TRUE),FALSE,TRUE)</f>
        <v>1</v>
      </c>
    </row>
    <row r="358" spans="2:18" ht="30" customHeight="1" x14ac:dyDescent="0.2">
      <c r="B358" s="240" t="s">
        <v>385</v>
      </c>
      <c r="C358" s="241"/>
      <c r="D358" s="256"/>
      <c r="E358" s="285"/>
      <c r="F358" s="285"/>
      <c r="G358" s="285"/>
      <c r="H358" s="285"/>
      <c r="I358" s="285"/>
      <c r="J358" s="285"/>
      <c r="K358" s="285"/>
      <c r="L358" s="285"/>
      <c r="M358" s="285"/>
      <c r="Q358" s="2" t="b">
        <f>IF(AND('Anagrafica Progetto'!$Q$84=2,'Anagrafica Progetto'!$Q$90,ISBLANK(Obiettivi!$E$54)&lt;&gt;TRUE),FALSE,TRUE)</f>
        <v>1</v>
      </c>
    </row>
    <row r="359" spans="2:18" ht="15" customHeight="1" x14ac:dyDescent="0.2">
      <c r="B359" s="240" t="s">
        <v>396</v>
      </c>
      <c r="C359" s="241"/>
      <c r="D359" s="256"/>
      <c r="E359" s="281" t="str">
        <f>IF(E355="","","In transizione")</f>
        <v/>
      </c>
      <c r="F359" s="281"/>
      <c r="G359" s="281"/>
      <c r="H359" s="281" t="str">
        <f>IF(H355="","","In transizione")</f>
        <v/>
      </c>
      <c r="I359" s="281"/>
      <c r="J359" s="281"/>
      <c r="K359" s="281" t="str">
        <f>IF(K355="","","In transizione")</f>
        <v/>
      </c>
      <c r="L359" s="281"/>
      <c r="M359" s="281"/>
      <c r="Q359" s="2" t="b">
        <f>IF(AND('Anagrafica Progetto'!$Q$84=2,'Anagrafica Progetto'!$Q$90,ISBLANK(Obiettivi!$E$54)&lt;&gt;TRUE),FALSE,TRUE)</f>
        <v>1</v>
      </c>
    </row>
    <row r="360" spans="2:18" ht="15" customHeight="1" x14ac:dyDescent="0.2">
      <c r="B360" s="240" t="s">
        <v>386</v>
      </c>
      <c r="C360" s="241"/>
      <c r="D360" s="256"/>
      <c r="E360" s="280"/>
      <c r="F360" s="280"/>
      <c r="G360" s="280"/>
      <c r="H360" s="280"/>
      <c r="I360" s="280"/>
      <c r="J360" s="280"/>
      <c r="K360" s="280"/>
      <c r="L360" s="280"/>
      <c r="M360" s="280"/>
      <c r="Q360" s="2" t="b">
        <f>IF(AND('Anagrafica Progetto'!$Q$84=2,'Anagrafica Progetto'!$Q$90,ISBLANK(Obiettivi!$E$54)&lt;&gt;TRUE),FALSE,TRUE)</f>
        <v>1</v>
      </c>
    </row>
    <row r="361" spans="2:18" ht="15" customHeight="1" x14ac:dyDescent="0.2">
      <c r="B361" s="240">
        <v>2015</v>
      </c>
      <c r="C361" s="241"/>
      <c r="D361" s="256"/>
      <c r="E361" s="280"/>
      <c r="F361" s="280"/>
      <c r="G361" s="280"/>
      <c r="H361" s="280"/>
      <c r="I361" s="280"/>
      <c r="J361" s="280"/>
      <c r="K361" s="280"/>
      <c r="L361" s="280"/>
      <c r="M361" s="280"/>
      <c r="Q361" s="2" t="b">
        <f>IF(AND('Anagrafica Progetto'!$Q$84=2,'Anagrafica Progetto'!$Q$90,R361=FALSE,ISBLANK(Obiettivi!$E$54)&lt;&gt;TRUE),FALSE,TRUE)</f>
        <v>1</v>
      </c>
      <c r="R361" s="2" t="b">
        <f>IF(OR('Anagrafica Progetto'!$H$77="",'Anagrafica Progetto'!$H$80=""),TRUE,IF(AND(B361&gt;=YEAR('Anagrafica Progetto'!$H$77),B361&lt;YEAR('Anagrafica Progetto'!$H$80)),FALSE,TRUE))</f>
        <v>1</v>
      </c>
    </row>
    <row r="362" spans="2:18" ht="15" customHeight="1" x14ac:dyDescent="0.2">
      <c r="B362" s="240">
        <v>2016</v>
      </c>
      <c r="C362" s="241"/>
      <c r="D362" s="256"/>
      <c r="E362" s="280"/>
      <c r="F362" s="280"/>
      <c r="G362" s="280"/>
      <c r="H362" s="280"/>
      <c r="I362" s="280"/>
      <c r="J362" s="280"/>
      <c r="K362" s="280"/>
      <c r="L362" s="280"/>
      <c r="M362" s="280"/>
      <c r="Q362" s="2" t="b">
        <f>IF(AND('Anagrafica Progetto'!$Q$84=2,'Anagrafica Progetto'!$Q$90,R362=FALSE,ISBLANK(Obiettivi!$E$54)&lt;&gt;TRUE),FALSE,TRUE)</f>
        <v>1</v>
      </c>
      <c r="R362" s="2" t="b">
        <f>IF(OR('Anagrafica Progetto'!$H$77="",'Anagrafica Progetto'!$H$80=""),TRUE,IF(AND(B362&gt;=YEAR('Anagrafica Progetto'!$H$77),B362&lt;YEAR('Anagrafica Progetto'!$H$80)),FALSE,TRUE))</f>
        <v>0</v>
      </c>
    </row>
    <row r="363" spans="2:18" ht="15" customHeight="1" x14ac:dyDescent="0.2">
      <c r="B363" s="240">
        <v>2017</v>
      </c>
      <c r="C363" s="241"/>
      <c r="D363" s="256"/>
      <c r="E363" s="280"/>
      <c r="F363" s="280"/>
      <c r="G363" s="280"/>
      <c r="H363" s="280"/>
      <c r="I363" s="280"/>
      <c r="J363" s="280"/>
      <c r="K363" s="280"/>
      <c r="L363" s="280"/>
      <c r="M363" s="280"/>
      <c r="Q363" s="2" t="b">
        <f>IF(AND('Anagrafica Progetto'!$Q$84=2,'Anagrafica Progetto'!$Q$90,R363=FALSE,ISBLANK(Obiettivi!$E$54)&lt;&gt;TRUE),FALSE,TRUE)</f>
        <v>1</v>
      </c>
      <c r="R363" s="2" t="b">
        <f>IF(OR('Anagrafica Progetto'!$H$77="",'Anagrafica Progetto'!$H$80=""),TRUE,IF(AND(B363&gt;=YEAR('Anagrafica Progetto'!$H$77),B363&lt;YEAR('Anagrafica Progetto'!$H$80)),FALSE,TRUE))</f>
        <v>0</v>
      </c>
    </row>
    <row r="364" spans="2:18" ht="15" customHeight="1" x14ac:dyDescent="0.2">
      <c r="B364" s="240">
        <v>2018</v>
      </c>
      <c r="C364" s="241"/>
      <c r="D364" s="256"/>
      <c r="E364" s="280"/>
      <c r="F364" s="280"/>
      <c r="G364" s="280"/>
      <c r="H364" s="280"/>
      <c r="I364" s="280"/>
      <c r="J364" s="280"/>
      <c r="K364" s="280"/>
      <c r="L364" s="280"/>
      <c r="M364" s="280"/>
      <c r="Q364" s="2" t="b">
        <f>IF(AND('Anagrafica Progetto'!$Q$84=2,'Anagrafica Progetto'!$Q$90,R364=FALSE,ISBLANK(Obiettivi!$E$54)&lt;&gt;TRUE),FALSE,TRUE)</f>
        <v>1</v>
      </c>
      <c r="R364" s="2" t="b">
        <f>IF(OR('Anagrafica Progetto'!$H$77="",'Anagrafica Progetto'!$H$80=""),TRUE,IF(AND(B364&gt;=YEAR('Anagrafica Progetto'!$H$77),B364&lt;YEAR('Anagrafica Progetto'!$H$80)),FALSE,TRUE))</f>
        <v>0</v>
      </c>
    </row>
    <row r="365" spans="2:18" ht="15" customHeight="1" x14ac:dyDescent="0.2">
      <c r="B365" s="240">
        <v>2019</v>
      </c>
      <c r="C365" s="241"/>
      <c r="D365" s="256"/>
      <c r="E365" s="280"/>
      <c r="F365" s="280"/>
      <c r="G365" s="280"/>
      <c r="H365" s="280"/>
      <c r="I365" s="280"/>
      <c r="J365" s="280"/>
      <c r="K365" s="280"/>
      <c r="L365" s="280"/>
      <c r="M365" s="280"/>
      <c r="Q365" s="2" t="b">
        <f>IF(AND('Anagrafica Progetto'!$Q$84=2,'Anagrafica Progetto'!$Q$90,R365=FALSE,ISBLANK(Obiettivi!$E$54)&lt;&gt;TRUE),FALSE,TRUE)</f>
        <v>1</v>
      </c>
      <c r="R365" s="2" t="b">
        <f>IF(OR('Anagrafica Progetto'!$H$77="",'Anagrafica Progetto'!$H$80=""),TRUE,IF(AND(B365&gt;=YEAR('Anagrafica Progetto'!$H$77),B365&lt;YEAR('Anagrafica Progetto'!$H$80)),FALSE,TRUE))</f>
        <v>0</v>
      </c>
    </row>
    <row r="366" spans="2:18" ht="15" customHeight="1" x14ac:dyDescent="0.2">
      <c r="B366" s="240">
        <v>2020</v>
      </c>
      <c r="C366" s="241"/>
      <c r="D366" s="256"/>
      <c r="E366" s="280"/>
      <c r="F366" s="280"/>
      <c r="G366" s="280"/>
      <c r="H366" s="280"/>
      <c r="I366" s="280"/>
      <c r="J366" s="280"/>
      <c r="K366" s="280"/>
      <c r="L366" s="280"/>
      <c r="M366" s="280"/>
      <c r="Q366" s="2" t="b">
        <f>IF(AND('Anagrafica Progetto'!$Q$84=2,'Anagrafica Progetto'!$Q$90,R366=FALSE,ISBLANK(Obiettivi!$E$54)&lt;&gt;TRUE),FALSE,TRUE)</f>
        <v>1</v>
      </c>
      <c r="R366" s="2" t="b">
        <f>IF(OR('Anagrafica Progetto'!$H$77="",'Anagrafica Progetto'!$H$80=""),TRUE,IF(AND(B366&gt;=YEAR('Anagrafica Progetto'!$H$77),B366&lt;YEAR('Anagrafica Progetto'!$H$80)),FALSE,TRUE))</f>
        <v>0</v>
      </c>
    </row>
    <row r="367" spans="2:18" ht="15" customHeight="1" x14ac:dyDescent="0.2">
      <c r="B367" s="240">
        <v>2021</v>
      </c>
      <c r="C367" s="241"/>
      <c r="D367" s="256"/>
      <c r="E367" s="280"/>
      <c r="F367" s="280"/>
      <c r="G367" s="280"/>
      <c r="H367" s="280"/>
      <c r="I367" s="280"/>
      <c r="J367" s="280"/>
      <c r="K367" s="280"/>
      <c r="L367" s="280"/>
      <c r="M367" s="280"/>
      <c r="Q367" s="2" t="b">
        <f>IF(AND('Anagrafica Progetto'!$Q$84=2,'Anagrafica Progetto'!$Q$90,R367=FALSE,ISBLANK(Obiettivi!$E$54)&lt;&gt;TRUE),FALSE,TRUE)</f>
        <v>1</v>
      </c>
      <c r="R367" s="2" t="b">
        <f>IF(OR('Anagrafica Progetto'!$H$77="",'Anagrafica Progetto'!$H$80=""),TRUE,IF(AND(B367&gt;=YEAR('Anagrafica Progetto'!$H$77),B367&lt;YEAR('Anagrafica Progetto'!$H$80)),FALSE,TRUE))</f>
        <v>0</v>
      </c>
    </row>
    <row r="368" spans="2:18" ht="15" customHeight="1" x14ac:dyDescent="0.2">
      <c r="B368" s="240">
        <v>2022</v>
      </c>
      <c r="C368" s="241"/>
      <c r="D368" s="256"/>
      <c r="E368" s="280"/>
      <c r="F368" s="280"/>
      <c r="G368" s="280"/>
      <c r="H368" s="280"/>
      <c r="I368" s="280"/>
      <c r="J368" s="280"/>
      <c r="K368" s="280"/>
      <c r="L368" s="280"/>
      <c r="M368" s="280"/>
      <c r="Q368" s="2" t="b">
        <f>IF(AND('Anagrafica Progetto'!$Q$84=2,'Anagrafica Progetto'!$Q$90,R368=FALSE,ISBLANK(Obiettivi!$E$54)&lt;&gt;TRUE),FALSE,TRUE)</f>
        <v>1</v>
      </c>
      <c r="R368" s="2" t="b">
        <f>IF(OR('Anagrafica Progetto'!$H$77="",'Anagrafica Progetto'!$H$80=""),TRUE,IF(AND(B368&gt;=YEAR('Anagrafica Progetto'!$H$77),B368&lt;YEAR('Anagrafica Progetto'!$H$80)),FALSE,TRUE))</f>
        <v>0</v>
      </c>
    </row>
    <row r="369" spans="2:18" ht="15" customHeight="1" x14ac:dyDescent="0.2">
      <c r="B369" s="240" t="s">
        <v>387</v>
      </c>
      <c r="C369" s="241"/>
      <c r="D369" s="256"/>
      <c r="E369" s="280"/>
      <c r="F369" s="280"/>
      <c r="G369" s="280"/>
      <c r="H369" s="280"/>
      <c r="I369" s="280"/>
      <c r="J369" s="280"/>
      <c r="K369" s="280"/>
      <c r="L369" s="280"/>
      <c r="M369" s="280"/>
      <c r="Q369" s="2" t="b">
        <f>IF(AND('Anagrafica Progetto'!$Q$84=2,'Anagrafica Progetto'!$Q$90,ISBLANK(Obiettivi!$E$54)&lt;&gt;TRUE),FALSE,TRUE)</f>
        <v>1</v>
      </c>
    </row>
    <row r="370" spans="2:18" ht="15" customHeight="1" x14ac:dyDescent="0.2">
      <c r="Q370" s="2" t="b">
        <f>IF(AND('Anagrafica Progetto'!$Q$84=2,'Anagrafica Progetto'!$Q$90,ISBLANK(Obiettivi!$E$54)&lt;&gt;TRUE),FALSE,TRUE)</f>
        <v>1</v>
      </c>
    </row>
    <row r="371" spans="2:18" ht="15" customHeight="1" x14ac:dyDescent="0.2">
      <c r="Q371" s="2" t="b">
        <f>IF(AND('Anagrafica Progetto'!$Q$84=2,'Anagrafica Progetto'!$Q$90,ISBLANK(Obiettivi!$E$54)&lt;&gt;TRUE),FALSE,TRUE)</f>
        <v>1</v>
      </c>
    </row>
    <row r="372" spans="2:18" ht="15" customHeight="1" x14ac:dyDescent="0.2">
      <c r="B372" s="188" t="s">
        <v>520</v>
      </c>
      <c r="C372" s="188"/>
      <c r="D372" s="188"/>
      <c r="E372" s="188"/>
      <c r="F372" s="188"/>
      <c r="G372" s="188"/>
      <c r="H372" s="188"/>
      <c r="I372" s="188"/>
      <c r="J372" s="188"/>
      <c r="K372" s="188"/>
      <c r="L372" s="188"/>
      <c r="M372" s="188"/>
      <c r="Q372" s="2" t="b">
        <f>IF(AND('Anagrafica Progetto'!$Q$84=2,'Anagrafica Progetto'!$Q$90,ISBLANK(Obiettivi!$E$58)&lt;&gt;TRUE),FALSE,TRUE)</f>
        <v>1</v>
      </c>
    </row>
    <row r="373" spans="2:18" ht="15" customHeight="1" x14ac:dyDescent="0.2">
      <c r="B373" s="258"/>
      <c r="C373" s="258"/>
      <c r="D373" s="258"/>
      <c r="E373" s="258" t="s">
        <v>138</v>
      </c>
      <c r="F373" s="258"/>
      <c r="G373" s="258"/>
      <c r="H373" s="258" t="s">
        <v>523</v>
      </c>
      <c r="I373" s="258"/>
      <c r="J373" s="258"/>
      <c r="K373" s="258" t="s">
        <v>524</v>
      </c>
      <c r="L373" s="258"/>
      <c r="M373" s="258"/>
      <c r="Q373" s="2" t="b">
        <f>IF(AND('Anagrafica Progetto'!$Q$84=2,'Anagrafica Progetto'!$Q$90,ISBLANK(Obiettivi!$E$58)&lt;&gt;TRUE),FALSE,TRUE)</f>
        <v>1</v>
      </c>
    </row>
    <row r="374" spans="2:18" ht="67.5" customHeight="1" x14ac:dyDescent="0.2">
      <c r="B374" s="240" t="s">
        <v>521</v>
      </c>
      <c r="C374" s="241"/>
      <c r="D374" s="256"/>
      <c r="E374" s="281" t="str">
        <f>IF(Obiettivi!$E$58="","",Obiettivi!$E$58)</f>
        <v/>
      </c>
      <c r="F374" s="281"/>
      <c r="G374" s="281"/>
      <c r="H374" s="281" t="str">
        <f>IF(Obiettivi!$E$59="","",Obiettivi!$E$59)</f>
        <v/>
      </c>
      <c r="I374" s="281"/>
      <c r="J374" s="281"/>
      <c r="K374" s="281" t="str">
        <f>IF(Obiettivi!$E$60="","",Obiettivi!$E$60)</f>
        <v/>
      </c>
      <c r="L374" s="281"/>
      <c r="M374" s="281"/>
      <c r="Q374" s="2" t="b">
        <f>IF(AND('Anagrafica Progetto'!$Q$84=2,'Anagrafica Progetto'!$Q$90,ISBLANK(Obiettivi!$E$58)&lt;&gt;TRUE),FALSE,TRUE)</f>
        <v>1</v>
      </c>
    </row>
    <row r="375" spans="2:18" ht="82.5" customHeight="1" x14ac:dyDescent="0.2">
      <c r="B375" s="240" t="s">
        <v>383</v>
      </c>
      <c r="C375" s="241"/>
      <c r="D375" s="256"/>
      <c r="E375" s="286"/>
      <c r="F375" s="287"/>
      <c r="G375" s="288"/>
      <c r="H375" s="285"/>
      <c r="I375" s="285"/>
      <c r="J375" s="285"/>
      <c r="K375" s="285"/>
      <c r="L375" s="285"/>
      <c r="M375" s="285"/>
      <c r="Q375" s="2" t="b">
        <f>IF(AND('Anagrafica Progetto'!$Q$84=2,'Anagrafica Progetto'!$Q$90,ISBLANK(Obiettivi!$E$58)&lt;&gt;TRUE),FALSE,TRUE)</f>
        <v>1</v>
      </c>
    </row>
    <row r="376" spans="2:18" ht="15" customHeight="1" x14ac:dyDescent="0.2">
      <c r="B376" s="240" t="s">
        <v>384</v>
      </c>
      <c r="C376" s="241"/>
      <c r="D376" s="256"/>
      <c r="E376" s="286"/>
      <c r="F376" s="287"/>
      <c r="G376" s="288"/>
      <c r="H376" s="286"/>
      <c r="I376" s="287"/>
      <c r="J376" s="288"/>
      <c r="K376" s="286"/>
      <c r="L376" s="287"/>
      <c r="M376" s="288"/>
      <c r="Q376" s="2" t="b">
        <f>IF(AND('Anagrafica Progetto'!$Q$84=2,'Anagrafica Progetto'!$Q$90,ISBLANK(Obiettivi!$E$58)&lt;&gt;TRUE),FALSE,TRUE)</f>
        <v>1</v>
      </c>
    </row>
    <row r="377" spans="2:18" ht="30" customHeight="1" x14ac:dyDescent="0.2">
      <c r="B377" s="240" t="s">
        <v>385</v>
      </c>
      <c r="C377" s="241"/>
      <c r="D377" s="256"/>
      <c r="E377" s="285"/>
      <c r="F377" s="285"/>
      <c r="G377" s="285"/>
      <c r="H377" s="285"/>
      <c r="I377" s="285"/>
      <c r="J377" s="285"/>
      <c r="K377" s="285"/>
      <c r="L377" s="285"/>
      <c r="M377" s="285"/>
      <c r="Q377" s="2" t="b">
        <f>IF(AND('Anagrafica Progetto'!$Q$84=2,'Anagrafica Progetto'!$Q$90,ISBLANK(Obiettivi!$E$58)&lt;&gt;TRUE),FALSE,TRUE)</f>
        <v>1</v>
      </c>
    </row>
    <row r="378" spans="2:18" ht="15" customHeight="1" x14ac:dyDescent="0.2">
      <c r="B378" s="240" t="s">
        <v>396</v>
      </c>
      <c r="C378" s="241"/>
      <c r="D378" s="256"/>
      <c r="E378" s="281" t="str">
        <f>IF(E374="","","In transizione")</f>
        <v/>
      </c>
      <c r="F378" s="281"/>
      <c r="G378" s="281"/>
      <c r="H378" s="281" t="str">
        <f>IF(H374="","","In transizione")</f>
        <v/>
      </c>
      <c r="I378" s="281"/>
      <c r="J378" s="281"/>
      <c r="K378" s="281" t="str">
        <f>IF(K374="","","In transizione")</f>
        <v/>
      </c>
      <c r="L378" s="281"/>
      <c r="M378" s="281"/>
      <c r="Q378" s="2" t="b">
        <f>IF(AND('Anagrafica Progetto'!$Q$84=2,'Anagrafica Progetto'!$Q$90,ISBLANK(Obiettivi!$E$58)&lt;&gt;TRUE),FALSE,TRUE)</f>
        <v>1</v>
      </c>
    </row>
    <row r="379" spans="2:18" ht="15" customHeight="1" x14ac:dyDescent="0.2">
      <c r="B379" s="240" t="s">
        <v>386</v>
      </c>
      <c r="C379" s="241"/>
      <c r="D379" s="256"/>
      <c r="E379" s="280"/>
      <c r="F379" s="280"/>
      <c r="G379" s="280"/>
      <c r="H379" s="280"/>
      <c r="I379" s="280"/>
      <c r="J379" s="280"/>
      <c r="K379" s="280"/>
      <c r="L379" s="280"/>
      <c r="M379" s="280"/>
      <c r="Q379" s="2" t="b">
        <f>IF(AND('Anagrafica Progetto'!$Q$84=2,'Anagrafica Progetto'!$Q$90,ISBLANK(Obiettivi!$E$58)&lt;&gt;TRUE),FALSE,TRUE)</f>
        <v>1</v>
      </c>
    </row>
    <row r="380" spans="2:18" ht="15" customHeight="1" x14ac:dyDescent="0.2">
      <c r="B380" s="240">
        <v>2015</v>
      </c>
      <c r="C380" s="241"/>
      <c r="D380" s="256"/>
      <c r="E380" s="280"/>
      <c r="F380" s="280"/>
      <c r="G380" s="280"/>
      <c r="H380" s="280"/>
      <c r="I380" s="280"/>
      <c r="J380" s="280"/>
      <c r="K380" s="280"/>
      <c r="L380" s="280"/>
      <c r="M380" s="280"/>
      <c r="Q380" s="2" t="b">
        <f>IF(AND('Anagrafica Progetto'!$Q$84=2,'Anagrafica Progetto'!$Q$90,R380=FALSE,ISBLANK(Obiettivi!$E$58)&lt;&gt;TRUE),FALSE,TRUE)</f>
        <v>1</v>
      </c>
      <c r="R380" s="2" t="b">
        <f>IF(OR('Anagrafica Progetto'!$H$77="",'Anagrafica Progetto'!$H$80=""),TRUE,IF(AND(B380&gt;=YEAR('Anagrafica Progetto'!$H$77),B380&lt;YEAR('Anagrafica Progetto'!$H$80)),FALSE,TRUE))</f>
        <v>1</v>
      </c>
    </row>
    <row r="381" spans="2:18" ht="15" customHeight="1" x14ac:dyDescent="0.2">
      <c r="B381" s="240">
        <v>2016</v>
      </c>
      <c r="C381" s="241"/>
      <c r="D381" s="256"/>
      <c r="E381" s="280"/>
      <c r="F381" s="280"/>
      <c r="G381" s="280"/>
      <c r="H381" s="280"/>
      <c r="I381" s="280"/>
      <c r="J381" s="280"/>
      <c r="K381" s="280"/>
      <c r="L381" s="280"/>
      <c r="M381" s="280"/>
      <c r="Q381" s="2" t="b">
        <f>IF(AND('Anagrafica Progetto'!$Q$84=2,'Anagrafica Progetto'!$Q$90,R381=FALSE,ISBLANK(Obiettivi!$E$58)&lt;&gt;TRUE),FALSE,TRUE)</f>
        <v>1</v>
      </c>
      <c r="R381" s="2" t="b">
        <f>IF(OR('Anagrafica Progetto'!$H$77="",'Anagrafica Progetto'!$H$80=""),TRUE,IF(AND(B381&gt;=YEAR('Anagrafica Progetto'!$H$77),B381&lt;YEAR('Anagrafica Progetto'!$H$80)),FALSE,TRUE))</f>
        <v>0</v>
      </c>
    </row>
    <row r="382" spans="2:18" ht="15" customHeight="1" x14ac:dyDescent="0.2">
      <c r="B382" s="240">
        <v>2017</v>
      </c>
      <c r="C382" s="241"/>
      <c r="D382" s="256"/>
      <c r="E382" s="280"/>
      <c r="F382" s="280"/>
      <c r="G382" s="280"/>
      <c r="H382" s="280"/>
      <c r="I382" s="280"/>
      <c r="J382" s="280"/>
      <c r="K382" s="280"/>
      <c r="L382" s="280"/>
      <c r="M382" s="280"/>
      <c r="Q382" s="2" t="b">
        <f>IF(AND('Anagrafica Progetto'!$Q$84=2,'Anagrafica Progetto'!$Q$90,R382=FALSE,ISBLANK(Obiettivi!$E$58)&lt;&gt;TRUE),FALSE,TRUE)</f>
        <v>1</v>
      </c>
      <c r="R382" s="2" t="b">
        <f>IF(OR('Anagrafica Progetto'!$H$77="",'Anagrafica Progetto'!$H$80=""),TRUE,IF(AND(B382&gt;=YEAR('Anagrafica Progetto'!$H$77),B382&lt;YEAR('Anagrafica Progetto'!$H$80)),FALSE,TRUE))</f>
        <v>0</v>
      </c>
    </row>
    <row r="383" spans="2:18" ht="15" customHeight="1" x14ac:dyDescent="0.2">
      <c r="B383" s="240">
        <v>2018</v>
      </c>
      <c r="C383" s="241"/>
      <c r="D383" s="256"/>
      <c r="E383" s="280"/>
      <c r="F383" s="280"/>
      <c r="G383" s="280"/>
      <c r="H383" s="280"/>
      <c r="I383" s="280"/>
      <c r="J383" s="280"/>
      <c r="K383" s="280"/>
      <c r="L383" s="280"/>
      <c r="M383" s="280"/>
      <c r="Q383" s="2" t="b">
        <f>IF(AND('Anagrafica Progetto'!$Q$84=2,'Anagrafica Progetto'!$Q$90,R383=FALSE,ISBLANK(Obiettivi!$E$58)&lt;&gt;TRUE),FALSE,TRUE)</f>
        <v>1</v>
      </c>
      <c r="R383" s="2" t="b">
        <f>IF(OR('Anagrafica Progetto'!$H$77="",'Anagrafica Progetto'!$H$80=""),TRUE,IF(AND(B383&gt;=YEAR('Anagrafica Progetto'!$H$77),B383&lt;YEAR('Anagrafica Progetto'!$H$80)),FALSE,TRUE))</f>
        <v>0</v>
      </c>
    </row>
    <row r="384" spans="2:18" ht="15" customHeight="1" x14ac:dyDescent="0.2">
      <c r="B384" s="240">
        <v>2019</v>
      </c>
      <c r="C384" s="241"/>
      <c r="D384" s="256"/>
      <c r="E384" s="280"/>
      <c r="F384" s="280"/>
      <c r="G384" s="280"/>
      <c r="H384" s="280"/>
      <c r="I384" s="280"/>
      <c r="J384" s="280"/>
      <c r="K384" s="280"/>
      <c r="L384" s="280"/>
      <c r="M384" s="280"/>
      <c r="Q384" s="2" t="b">
        <f>IF(AND('Anagrafica Progetto'!$Q$84=2,'Anagrafica Progetto'!$Q$90,R384=FALSE,ISBLANK(Obiettivi!$E$58)&lt;&gt;TRUE),FALSE,TRUE)</f>
        <v>1</v>
      </c>
      <c r="R384" s="2" t="b">
        <f>IF(OR('Anagrafica Progetto'!$H$77="",'Anagrafica Progetto'!$H$80=""),TRUE,IF(AND(B384&gt;=YEAR('Anagrafica Progetto'!$H$77),B384&lt;YEAR('Anagrafica Progetto'!$H$80)),FALSE,TRUE))</f>
        <v>0</v>
      </c>
    </row>
    <row r="385" spans="2:18" ht="15" customHeight="1" x14ac:dyDescent="0.2">
      <c r="B385" s="240">
        <v>2020</v>
      </c>
      <c r="C385" s="241"/>
      <c r="D385" s="256"/>
      <c r="E385" s="280"/>
      <c r="F385" s="280"/>
      <c r="G385" s="280"/>
      <c r="H385" s="280"/>
      <c r="I385" s="280"/>
      <c r="J385" s="280"/>
      <c r="K385" s="280"/>
      <c r="L385" s="280"/>
      <c r="M385" s="280"/>
      <c r="Q385" s="2" t="b">
        <f>IF(AND('Anagrafica Progetto'!$Q$84=2,'Anagrafica Progetto'!$Q$90,R385=FALSE,ISBLANK(Obiettivi!$E$58)&lt;&gt;TRUE),FALSE,TRUE)</f>
        <v>1</v>
      </c>
      <c r="R385" s="2" t="b">
        <f>IF(OR('Anagrafica Progetto'!$H$77="",'Anagrafica Progetto'!$H$80=""),TRUE,IF(AND(B385&gt;=YEAR('Anagrafica Progetto'!$H$77),B385&lt;YEAR('Anagrafica Progetto'!$H$80)),FALSE,TRUE))</f>
        <v>0</v>
      </c>
    </row>
    <row r="386" spans="2:18" ht="15" customHeight="1" x14ac:dyDescent="0.2">
      <c r="B386" s="240">
        <v>2021</v>
      </c>
      <c r="C386" s="241"/>
      <c r="D386" s="256"/>
      <c r="E386" s="280"/>
      <c r="F386" s="280"/>
      <c r="G386" s="280"/>
      <c r="H386" s="280"/>
      <c r="I386" s="280"/>
      <c r="J386" s="280"/>
      <c r="K386" s="280"/>
      <c r="L386" s="280"/>
      <c r="M386" s="280"/>
      <c r="Q386" s="2" t="b">
        <f>IF(AND('Anagrafica Progetto'!$Q$84=2,'Anagrafica Progetto'!$Q$90,R386=FALSE,ISBLANK(Obiettivi!$E$58)&lt;&gt;TRUE),FALSE,TRUE)</f>
        <v>1</v>
      </c>
      <c r="R386" s="2" t="b">
        <f>IF(OR('Anagrafica Progetto'!$H$77="",'Anagrafica Progetto'!$H$80=""),TRUE,IF(AND(B386&gt;=YEAR('Anagrafica Progetto'!$H$77),B386&lt;YEAR('Anagrafica Progetto'!$H$80)),FALSE,TRUE))</f>
        <v>0</v>
      </c>
    </row>
    <row r="387" spans="2:18" ht="15" customHeight="1" x14ac:dyDescent="0.2">
      <c r="B387" s="240">
        <v>2022</v>
      </c>
      <c r="C387" s="241"/>
      <c r="D387" s="256"/>
      <c r="E387" s="280"/>
      <c r="F387" s="280"/>
      <c r="G387" s="280"/>
      <c r="H387" s="280"/>
      <c r="I387" s="280"/>
      <c r="J387" s="280"/>
      <c r="K387" s="280"/>
      <c r="L387" s="280"/>
      <c r="M387" s="280"/>
      <c r="Q387" s="2" t="b">
        <f>IF(AND('Anagrafica Progetto'!$Q$84=2,'Anagrafica Progetto'!$Q$90,R387=FALSE,ISBLANK(Obiettivi!$E$58)&lt;&gt;TRUE),FALSE,TRUE)</f>
        <v>1</v>
      </c>
      <c r="R387" s="2" t="b">
        <f>IF(OR('Anagrafica Progetto'!$H$77="",'Anagrafica Progetto'!$H$80=""),TRUE,IF(AND(B387&gt;=YEAR('Anagrafica Progetto'!$H$77),B387&lt;YEAR('Anagrafica Progetto'!$H$80)),FALSE,TRUE))</f>
        <v>0</v>
      </c>
    </row>
    <row r="388" spans="2:18" ht="15" customHeight="1" x14ac:dyDescent="0.2">
      <c r="B388" s="240" t="s">
        <v>387</v>
      </c>
      <c r="C388" s="241"/>
      <c r="D388" s="256"/>
      <c r="E388" s="280"/>
      <c r="F388" s="280"/>
      <c r="G388" s="280"/>
      <c r="H388" s="280"/>
      <c r="I388" s="280"/>
      <c r="J388" s="280"/>
      <c r="K388" s="280"/>
      <c r="L388" s="280"/>
      <c r="M388" s="280"/>
      <c r="Q388" s="2" t="b">
        <f>IF(AND('Anagrafica Progetto'!$Q$84=2,'Anagrafica Progetto'!$Q$90,ISBLANK(Obiettivi!$E$58)&lt;&gt;TRUE),FALSE,TRUE)</f>
        <v>1</v>
      </c>
    </row>
    <row r="389" spans="2:18" ht="15" customHeight="1" x14ac:dyDescent="0.2">
      <c r="Q389" s="2" t="b">
        <f>IF(AND('Anagrafica Progetto'!$Q$84=2,'Anagrafica Progetto'!$Q$90,ISBLANK(Obiettivi!$E$58)&lt;&gt;TRUE),FALSE,TRUE)</f>
        <v>1</v>
      </c>
    </row>
    <row r="390" spans="2:18" ht="15" customHeight="1" x14ac:dyDescent="0.2">
      <c r="Q390" s="2" t="b">
        <f>IF(AND('Anagrafica Progetto'!$Q$84=2,'Anagrafica Progetto'!$Q$90,ISBLANK(Obiettivi!$E$58)&lt;&gt;TRUE),FALSE,TRUE)</f>
        <v>1</v>
      </c>
    </row>
    <row r="391" spans="2:18" ht="15" customHeight="1" x14ac:dyDescent="0.2">
      <c r="B391" s="188" t="s">
        <v>520</v>
      </c>
      <c r="C391" s="188"/>
      <c r="D391" s="188"/>
      <c r="E391" s="188"/>
      <c r="F391" s="188"/>
      <c r="G391" s="188"/>
      <c r="H391" s="188"/>
      <c r="I391" s="188"/>
      <c r="J391" s="188"/>
      <c r="K391" s="188"/>
      <c r="L391" s="188"/>
      <c r="M391" s="188"/>
      <c r="Q391" s="2" t="b">
        <f>IF(AND('Anagrafica Progetto'!$Q$84=2,'Anagrafica Progetto'!$Q$90,ISBLANK(Obiettivi!$E$61)&lt;&gt;TRUE),FALSE,TRUE)</f>
        <v>1</v>
      </c>
    </row>
    <row r="392" spans="2:18" ht="15" customHeight="1" x14ac:dyDescent="0.2">
      <c r="B392" s="258"/>
      <c r="C392" s="258"/>
      <c r="D392" s="258"/>
      <c r="E392" s="258" t="s">
        <v>525</v>
      </c>
      <c r="F392" s="258"/>
      <c r="G392" s="258"/>
      <c r="H392" s="258" t="s">
        <v>526</v>
      </c>
      <c r="I392" s="258"/>
      <c r="J392" s="258"/>
      <c r="K392" s="258" t="s">
        <v>527</v>
      </c>
      <c r="L392" s="258"/>
      <c r="M392" s="258"/>
      <c r="Q392" s="2" t="b">
        <f>IF(AND('Anagrafica Progetto'!$Q$84=2,'Anagrafica Progetto'!$Q$90,ISBLANK(Obiettivi!$E$61)&lt;&gt;TRUE),FALSE,TRUE)</f>
        <v>1</v>
      </c>
    </row>
    <row r="393" spans="2:18" ht="67.5" customHeight="1" x14ac:dyDescent="0.2">
      <c r="B393" s="240" t="s">
        <v>521</v>
      </c>
      <c r="C393" s="241"/>
      <c r="D393" s="256"/>
      <c r="E393" s="281" t="str">
        <f>IF(Obiettivi!$E$61="","",Obiettivi!$E$61)</f>
        <v/>
      </c>
      <c r="F393" s="281"/>
      <c r="G393" s="281"/>
      <c r="H393" s="281" t="str">
        <f>IF(Obiettivi!$E$62="","",Obiettivi!$E$62)</f>
        <v/>
      </c>
      <c r="I393" s="281"/>
      <c r="J393" s="281"/>
      <c r="K393" s="281" t="str">
        <f>IF(Obiettivi!$E$63="","",Obiettivi!$E$63)</f>
        <v/>
      </c>
      <c r="L393" s="281"/>
      <c r="M393" s="281"/>
      <c r="Q393" s="2" t="b">
        <f>IF(AND('Anagrafica Progetto'!$Q$84=2,'Anagrafica Progetto'!$Q$90,ISBLANK(Obiettivi!$E$61)&lt;&gt;TRUE),FALSE,TRUE)</f>
        <v>1</v>
      </c>
    </row>
    <row r="394" spans="2:18" ht="82.5" customHeight="1" x14ac:dyDescent="0.2">
      <c r="B394" s="240" t="s">
        <v>383</v>
      </c>
      <c r="C394" s="241"/>
      <c r="D394" s="256"/>
      <c r="E394" s="286"/>
      <c r="F394" s="287"/>
      <c r="G394" s="288"/>
      <c r="H394" s="285"/>
      <c r="I394" s="285"/>
      <c r="J394" s="285"/>
      <c r="K394" s="285"/>
      <c r="L394" s="285"/>
      <c r="M394" s="285"/>
      <c r="Q394" s="2" t="b">
        <f>IF(AND('Anagrafica Progetto'!$Q$84=2,'Anagrafica Progetto'!$Q$90,ISBLANK(Obiettivi!$E$61)&lt;&gt;TRUE),FALSE,TRUE)</f>
        <v>1</v>
      </c>
    </row>
    <row r="395" spans="2:18" ht="15" customHeight="1" x14ac:dyDescent="0.2">
      <c r="B395" s="240" t="s">
        <v>384</v>
      </c>
      <c r="C395" s="241"/>
      <c r="D395" s="256"/>
      <c r="E395" s="286"/>
      <c r="F395" s="287"/>
      <c r="G395" s="288"/>
      <c r="H395" s="286"/>
      <c r="I395" s="287"/>
      <c r="J395" s="288"/>
      <c r="K395" s="286"/>
      <c r="L395" s="287"/>
      <c r="M395" s="288"/>
      <c r="Q395" s="2" t="b">
        <f>IF(AND('Anagrafica Progetto'!$Q$84=2,'Anagrafica Progetto'!$Q$90,ISBLANK(Obiettivi!$E$61)&lt;&gt;TRUE),FALSE,TRUE)</f>
        <v>1</v>
      </c>
    </row>
    <row r="396" spans="2:18" ht="30" customHeight="1" x14ac:dyDescent="0.2">
      <c r="B396" s="240" t="s">
        <v>385</v>
      </c>
      <c r="C396" s="241"/>
      <c r="D396" s="256"/>
      <c r="E396" s="285"/>
      <c r="F396" s="285"/>
      <c r="G396" s="285"/>
      <c r="H396" s="285"/>
      <c r="I396" s="285"/>
      <c r="J396" s="285"/>
      <c r="K396" s="285"/>
      <c r="L396" s="285"/>
      <c r="M396" s="285"/>
      <c r="Q396" s="2" t="b">
        <f>IF(AND('Anagrafica Progetto'!$Q$84=2,'Anagrafica Progetto'!$Q$90,ISBLANK(Obiettivi!$E$61)&lt;&gt;TRUE),FALSE,TRUE)</f>
        <v>1</v>
      </c>
    </row>
    <row r="397" spans="2:18" ht="15" customHeight="1" x14ac:dyDescent="0.2">
      <c r="B397" s="240" t="s">
        <v>396</v>
      </c>
      <c r="C397" s="241"/>
      <c r="D397" s="256"/>
      <c r="E397" s="281" t="str">
        <f>IF(E393="","","In transizione")</f>
        <v/>
      </c>
      <c r="F397" s="281"/>
      <c r="G397" s="281"/>
      <c r="H397" s="281" t="str">
        <f>IF(H393="","","In transizione")</f>
        <v/>
      </c>
      <c r="I397" s="281"/>
      <c r="J397" s="281"/>
      <c r="K397" s="281" t="str">
        <f>IF(K393="","","In transizione")</f>
        <v/>
      </c>
      <c r="L397" s="281"/>
      <c r="M397" s="281"/>
      <c r="Q397" s="2" t="b">
        <f>IF(AND('Anagrafica Progetto'!$Q$84=2,'Anagrafica Progetto'!$Q$90,ISBLANK(Obiettivi!$E$61)&lt;&gt;TRUE),FALSE,TRUE)</f>
        <v>1</v>
      </c>
    </row>
    <row r="398" spans="2:18" ht="15" customHeight="1" x14ac:dyDescent="0.2">
      <c r="B398" s="240" t="s">
        <v>386</v>
      </c>
      <c r="C398" s="241"/>
      <c r="D398" s="256"/>
      <c r="E398" s="280"/>
      <c r="F398" s="280"/>
      <c r="G398" s="280"/>
      <c r="H398" s="280"/>
      <c r="I398" s="280"/>
      <c r="J398" s="280"/>
      <c r="K398" s="280"/>
      <c r="L398" s="280"/>
      <c r="M398" s="280"/>
      <c r="Q398" s="2" t="b">
        <f>IF(AND('Anagrafica Progetto'!$Q$84=2,'Anagrafica Progetto'!$Q$90,ISBLANK(Obiettivi!$E$61)&lt;&gt;TRUE),FALSE,TRUE)</f>
        <v>1</v>
      </c>
    </row>
    <row r="399" spans="2:18" ht="15" customHeight="1" x14ac:dyDescent="0.2">
      <c r="B399" s="240">
        <v>2015</v>
      </c>
      <c r="C399" s="241"/>
      <c r="D399" s="256"/>
      <c r="E399" s="280"/>
      <c r="F399" s="280"/>
      <c r="G399" s="280"/>
      <c r="H399" s="280"/>
      <c r="I399" s="280"/>
      <c r="J399" s="280"/>
      <c r="K399" s="280"/>
      <c r="L399" s="280"/>
      <c r="M399" s="280"/>
      <c r="Q399" s="2" t="b">
        <f>IF(AND('Anagrafica Progetto'!$Q$84=2,'Anagrafica Progetto'!$Q$90,R399=FALSE,ISBLANK(Obiettivi!$E$61)&lt;&gt;TRUE),FALSE,TRUE)</f>
        <v>1</v>
      </c>
      <c r="R399" s="2" t="b">
        <f>IF(OR('Anagrafica Progetto'!$H$77="",'Anagrafica Progetto'!$H$80=""),TRUE,IF(AND(B399&gt;=YEAR('Anagrafica Progetto'!$H$77),B399&lt;YEAR('Anagrafica Progetto'!$H$80)),FALSE,TRUE))</f>
        <v>1</v>
      </c>
    </row>
    <row r="400" spans="2:18" ht="15" customHeight="1" x14ac:dyDescent="0.2">
      <c r="B400" s="240">
        <v>2016</v>
      </c>
      <c r="C400" s="241"/>
      <c r="D400" s="256"/>
      <c r="E400" s="280"/>
      <c r="F400" s="280"/>
      <c r="G400" s="280"/>
      <c r="H400" s="280"/>
      <c r="I400" s="280"/>
      <c r="J400" s="280"/>
      <c r="K400" s="280"/>
      <c r="L400" s="280"/>
      <c r="M400" s="280"/>
      <c r="Q400" s="2" t="b">
        <f>IF(AND('Anagrafica Progetto'!$Q$84=2,'Anagrafica Progetto'!$Q$90,R400=FALSE,ISBLANK(Obiettivi!$E$61)&lt;&gt;TRUE),FALSE,TRUE)</f>
        <v>1</v>
      </c>
      <c r="R400" s="2" t="b">
        <f>IF(OR('Anagrafica Progetto'!$H$77="",'Anagrafica Progetto'!$H$80=""),TRUE,IF(AND(B400&gt;=YEAR('Anagrafica Progetto'!$H$77),B400&lt;YEAR('Anagrafica Progetto'!$H$80)),FALSE,TRUE))</f>
        <v>0</v>
      </c>
    </row>
    <row r="401" spans="2:18" ht="15" customHeight="1" x14ac:dyDescent="0.2">
      <c r="B401" s="240">
        <v>2017</v>
      </c>
      <c r="C401" s="241"/>
      <c r="D401" s="256"/>
      <c r="E401" s="280"/>
      <c r="F401" s="280"/>
      <c r="G401" s="280"/>
      <c r="H401" s="280"/>
      <c r="I401" s="280"/>
      <c r="J401" s="280"/>
      <c r="K401" s="280"/>
      <c r="L401" s="280"/>
      <c r="M401" s="280"/>
      <c r="Q401" s="2" t="b">
        <f>IF(AND('Anagrafica Progetto'!$Q$84=2,'Anagrafica Progetto'!$Q$90,R401=FALSE,ISBLANK(Obiettivi!$E$61)&lt;&gt;TRUE),FALSE,TRUE)</f>
        <v>1</v>
      </c>
      <c r="R401" s="2" t="b">
        <f>IF(OR('Anagrafica Progetto'!$H$77="",'Anagrafica Progetto'!$H$80=""),TRUE,IF(AND(B401&gt;=YEAR('Anagrafica Progetto'!$H$77),B401&lt;YEAR('Anagrafica Progetto'!$H$80)),FALSE,TRUE))</f>
        <v>0</v>
      </c>
    </row>
    <row r="402" spans="2:18" ht="15" customHeight="1" x14ac:dyDescent="0.2">
      <c r="B402" s="240">
        <v>2018</v>
      </c>
      <c r="C402" s="241"/>
      <c r="D402" s="256"/>
      <c r="E402" s="280"/>
      <c r="F402" s="280"/>
      <c r="G402" s="280"/>
      <c r="H402" s="280"/>
      <c r="I402" s="280"/>
      <c r="J402" s="280"/>
      <c r="K402" s="280"/>
      <c r="L402" s="280"/>
      <c r="M402" s="280"/>
      <c r="Q402" s="2" t="b">
        <f>IF(AND('Anagrafica Progetto'!$Q$84=2,'Anagrafica Progetto'!$Q$90,R402=FALSE,ISBLANK(Obiettivi!$E$61)&lt;&gt;TRUE),FALSE,TRUE)</f>
        <v>1</v>
      </c>
      <c r="R402" s="2" t="b">
        <f>IF(OR('Anagrafica Progetto'!$H$77="",'Anagrafica Progetto'!$H$80=""),TRUE,IF(AND(B402&gt;=YEAR('Anagrafica Progetto'!$H$77),B402&lt;YEAR('Anagrafica Progetto'!$H$80)),FALSE,TRUE))</f>
        <v>0</v>
      </c>
    </row>
    <row r="403" spans="2:18" ht="15" customHeight="1" x14ac:dyDescent="0.2">
      <c r="B403" s="240">
        <v>2019</v>
      </c>
      <c r="C403" s="241"/>
      <c r="D403" s="256"/>
      <c r="E403" s="280"/>
      <c r="F403" s="280"/>
      <c r="G403" s="280"/>
      <c r="H403" s="280"/>
      <c r="I403" s="280"/>
      <c r="J403" s="280"/>
      <c r="K403" s="280"/>
      <c r="L403" s="280"/>
      <c r="M403" s="280"/>
      <c r="Q403" s="2" t="b">
        <f>IF(AND('Anagrafica Progetto'!$Q$84=2,'Anagrafica Progetto'!$Q$90,R403=FALSE,ISBLANK(Obiettivi!$E$61)&lt;&gt;TRUE),FALSE,TRUE)</f>
        <v>1</v>
      </c>
      <c r="R403" s="2" t="b">
        <f>IF(OR('Anagrafica Progetto'!$H$77="",'Anagrafica Progetto'!$H$80=""),TRUE,IF(AND(B403&gt;=YEAR('Anagrafica Progetto'!$H$77),B403&lt;YEAR('Anagrafica Progetto'!$H$80)),FALSE,TRUE))</f>
        <v>0</v>
      </c>
    </row>
    <row r="404" spans="2:18" ht="15" customHeight="1" x14ac:dyDescent="0.2">
      <c r="B404" s="240">
        <v>2020</v>
      </c>
      <c r="C404" s="241"/>
      <c r="D404" s="256"/>
      <c r="E404" s="280"/>
      <c r="F404" s="280"/>
      <c r="G404" s="280"/>
      <c r="H404" s="280"/>
      <c r="I404" s="280"/>
      <c r="J404" s="280"/>
      <c r="K404" s="280"/>
      <c r="L404" s="280"/>
      <c r="M404" s="280"/>
      <c r="Q404" s="2" t="b">
        <f>IF(AND('Anagrafica Progetto'!$Q$84=2,'Anagrafica Progetto'!$Q$90,R404=FALSE,ISBLANK(Obiettivi!$E$61)&lt;&gt;TRUE),FALSE,TRUE)</f>
        <v>1</v>
      </c>
      <c r="R404" s="2" t="b">
        <f>IF(OR('Anagrafica Progetto'!$H$77="",'Anagrafica Progetto'!$H$80=""),TRUE,IF(AND(B404&gt;=YEAR('Anagrafica Progetto'!$H$77),B404&lt;YEAR('Anagrafica Progetto'!$H$80)),FALSE,TRUE))</f>
        <v>0</v>
      </c>
    </row>
    <row r="405" spans="2:18" ht="15" customHeight="1" x14ac:dyDescent="0.2">
      <c r="B405" s="240">
        <v>2021</v>
      </c>
      <c r="C405" s="241"/>
      <c r="D405" s="256"/>
      <c r="E405" s="280"/>
      <c r="F405" s="280"/>
      <c r="G405" s="280"/>
      <c r="H405" s="280"/>
      <c r="I405" s="280"/>
      <c r="J405" s="280"/>
      <c r="K405" s="280"/>
      <c r="L405" s="280"/>
      <c r="M405" s="280"/>
      <c r="Q405" s="2" t="b">
        <f>IF(AND('Anagrafica Progetto'!$Q$84=2,'Anagrafica Progetto'!$Q$90,R405=FALSE,ISBLANK(Obiettivi!$E$61)&lt;&gt;TRUE),FALSE,TRUE)</f>
        <v>1</v>
      </c>
      <c r="R405" s="2" t="b">
        <f>IF(OR('Anagrafica Progetto'!$H$77="",'Anagrafica Progetto'!$H$80=""),TRUE,IF(AND(B405&gt;=YEAR('Anagrafica Progetto'!$H$77),B405&lt;YEAR('Anagrafica Progetto'!$H$80)),FALSE,TRUE))</f>
        <v>0</v>
      </c>
    </row>
    <row r="406" spans="2:18" ht="15" customHeight="1" x14ac:dyDescent="0.2">
      <c r="B406" s="240">
        <v>2022</v>
      </c>
      <c r="C406" s="241"/>
      <c r="D406" s="256"/>
      <c r="E406" s="280"/>
      <c r="F406" s="280"/>
      <c r="G406" s="280"/>
      <c r="H406" s="280"/>
      <c r="I406" s="280"/>
      <c r="J406" s="280"/>
      <c r="K406" s="280"/>
      <c r="L406" s="280"/>
      <c r="M406" s="280"/>
      <c r="Q406" s="2" t="b">
        <f>IF(AND('Anagrafica Progetto'!$Q$84=2,'Anagrafica Progetto'!$Q$90,R406=FALSE,ISBLANK(Obiettivi!$E$61)&lt;&gt;TRUE),FALSE,TRUE)</f>
        <v>1</v>
      </c>
      <c r="R406" s="2" t="b">
        <f>IF(OR('Anagrafica Progetto'!$H$77="",'Anagrafica Progetto'!$H$80=""),TRUE,IF(AND(B406&gt;=YEAR('Anagrafica Progetto'!$H$77),B406&lt;YEAR('Anagrafica Progetto'!$H$80)),FALSE,TRUE))</f>
        <v>0</v>
      </c>
    </row>
    <row r="407" spans="2:18" ht="15" customHeight="1" x14ac:dyDescent="0.2">
      <c r="B407" s="240" t="s">
        <v>387</v>
      </c>
      <c r="C407" s="241"/>
      <c r="D407" s="256"/>
      <c r="E407" s="280"/>
      <c r="F407" s="280"/>
      <c r="G407" s="280"/>
      <c r="H407" s="280"/>
      <c r="I407" s="280"/>
      <c r="J407" s="280"/>
      <c r="K407" s="280"/>
      <c r="L407" s="280"/>
      <c r="M407" s="280"/>
      <c r="Q407" s="2" t="b">
        <f>IF(AND('Anagrafica Progetto'!$Q$84=2,'Anagrafica Progetto'!$Q$90,ISBLANK(Obiettivi!$E$61)&lt;&gt;TRUE),FALSE,TRUE)</f>
        <v>1</v>
      </c>
    </row>
    <row r="408" spans="2:18" ht="15" customHeight="1" x14ac:dyDescent="0.2">
      <c r="Q408" s="2" t="b">
        <f>IF(AND('Anagrafica Progetto'!$Q$84=2,'Anagrafica Progetto'!$Q$90,ISBLANK(Obiettivi!$E$61)&lt;&gt;TRUE),FALSE,TRUE)</f>
        <v>1</v>
      </c>
    </row>
    <row r="409" spans="2:18" ht="15" customHeight="1" x14ac:dyDescent="0.2">
      <c r="Q409" s="2" t="b">
        <f>IF(AND('Anagrafica Progetto'!$Q$84=2,'Anagrafica Progetto'!$Q$90,ISBLANK(Obiettivi!$E$61)&lt;&gt;TRUE),FALSE,TRUE)</f>
        <v>1</v>
      </c>
    </row>
    <row r="410" spans="2:18" ht="15" customHeight="1" x14ac:dyDescent="0.2">
      <c r="B410" s="188" t="s">
        <v>520</v>
      </c>
      <c r="C410" s="188"/>
      <c r="D410" s="188"/>
      <c r="E410" s="188"/>
      <c r="F410" s="188"/>
      <c r="G410" s="188"/>
      <c r="H410" s="188"/>
      <c r="I410" s="188"/>
      <c r="J410" s="188"/>
      <c r="K410" s="188"/>
      <c r="L410" s="188"/>
      <c r="M410" s="188"/>
      <c r="Q410" s="2" t="b">
        <f>IF(AND('Anagrafica Progetto'!$Q$84=2,'Anagrafica Progetto'!$Q$90,ISBLANK(Obiettivi!$E$64)&lt;&gt;TRUE),FALSE,TRUE)</f>
        <v>1</v>
      </c>
    </row>
    <row r="411" spans="2:18" ht="15" customHeight="1" x14ac:dyDescent="0.2">
      <c r="B411" s="258"/>
      <c r="C411" s="258"/>
      <c r="D411" s="258"/>
      <c r="E411" s="258" t="s">
        <v>528</v>
      </c>
      <c r="F411" s="258"/>
      <c r="G411" s="258"/>
      <c r="H411" s="258" t="s">
        <v>529</v>
      </c>
      <c r="I411" s="258"/>
      <c r="J411" s="258"/>
      <c r="K411" s="258" t="s">
        <v>530</v>
      </c>
      <c r="L411" s="258"/>
      <c r="M411" s="258"/>
      <c r="Q411" s="2" t="b">
        <f>IF(AND('Anagrafica Progetto'!$Q$84=2,'Anagrafica Progetto'!$Q$90,ISBLANK(Obiettivi!$E$64)&lt;&gt;TRUE),FALSE,TRUE)</f>
        <v>1</v>
      </c>
    </row>
    <row r="412" spans="2:18" ht="67.5" customHeight="1" x14ac:dyDescent="0.2">
      <c r="B412" s="240" t="s">
        <v>521</v>
      </c>
      <c r="C412" s="241"/>
      <c r="D412" s="256"/>
      <c r="E412" s="281" t="str">
        <f>IF(Obiettivi!$E$64="","",Obiettivi!$E$64)</f>
        <v/>
      </c>
      <c r="F412" s="281"/>
      <c r="G412" s="281"/>
      <c r="H412" s="281" t="str">
        <f>IF(Obiettivi!$E$65="","",Obiettivi!$E$65)</f>
        <v/>
      </c>
      <c r="I412" s="281"/>
      <c r="J412" s="281"/>
      <c r="K412" s="281" t="str">
        <f>IF(Obiettivi!$E$66="","",Obiettivi!$E$66)</f>
        <v/>
      </c>
      <c r="L412" s="281"/>
      <c r="M412" s="281"/>
      <c r="Q412" s="2" t="b">
        <f>IF(AND('Anagrafica Progetto'!$Q$84=2,'Anagrafica Progetto'!$Q$90,ISBLANK(Obiettivi!$E$64)&lt;&gt;TRUE),FALSE,TRUE)</f>
        <v>1</v>
      </c>
    </row>
    <row r="413" spans="2:18" ht="82.5" customHeight="1" x14ac:dyDescent="0.2">
      <c r="B413" s="240" t="s">
        <v>383</v>
      </c>
      <c r="C413" s="241"/>
      <c r="D413" s="256"/>
      <c r="E413" s="286"/>
      <c r="F413" s="287"/>
      <c r="G413" s="288"/>
      <c r="H413" s="285"/>
      <c r="I413" s="285"/>
      <c r="J413" s="285"/>
      <c r="K413" s="285"/>
      <c r="L413" s="285"/>
      <c r="M413" s="285"/>
      <c r="Q413" s="2" t="b">
        <f>IF(AND('Anagrafica Progetto'!$Q$84=2,'Anagrafica Progetto'!$Q$90,ISBLANK(Obiettivi!$E$64)&lt;&gt;TRUE),FALSE,TRUE)</f>
        <v>1</v>
      </c>
    </row>
    <row r="414" spans="2:18" ht="15" customHeight="1" x14ac:dyDescent="0.2">
      <c r="B414" s="240" t="s">
        <v>384</v>
      </c>
      <c r="C414" s="241"/>
      <c r="D414" s="256"/>
      <c r="E414" s="286"/>
      <c r="F414" s="287"/>
      <c r="G414" s="288"/>
      <c r="H414" s="286"/>
      <c r="I414" s="287"/>
      <c r="J414" s="288"/>
      <c r="K414" s="286"/>
      <c r="L414" s="287"/>
      <c r="M414" s="288"/>
      <c r="Q414" s="2" t="b">
        <f>IF(AND('Anagrafica Progetto'!$Q$84=2,'Anagrafica Progetto'!$Q$90,ISBLANK(Obiettivi!$E$64)&lt;&gt;TRUE),FALSE,TRUE)</f>
        <v>1</v>
      </c>
    </row>
    <row r="415" spans="2:18" ht="30" customHeight="1" x14ac:dyDescent="0.2">
      <c r="B415" s="240" t="s">
        <v>385</v>
      </c>
      <c r="C415" s="241"/>
      <c r="D415" s="256"/>
      <c r="E415" s="285"/>
      <c r="F415" s="285"/>
      <c r="G415" s="285"/>
      <c r="H415" s="285"/>
      <c r="I415" s="285"/>
      <c r="J415" s="285"/>
      <c r="K415" s="285"/>
      <c r="L415" s="285"/>
      <c r="M415" s="285"/>
      <c r="Q415" s="2" t="b">
        <f>IF(AND('Anagrafica Progetto'!$Q$84=2,'Anagrafica Progetto'!$Q$90,ISBLANK(Obiettivi!$E$64)&lt;&gt;TRUE),FALSE,TRUE)</f>
        <v>1</v>
      </c>
    </row>
    <row r="416" spans="2:18" ht="15" customHeight="1" x14ac:dyDescent="0.2">
      <c r="B416" s="240" t="s">
        <v>396</v>
      </c>
      <c r="C416" s="241"/>
      <c r="D416" s="256"/>
      <c r="E416" s="281" t="str">
        <f>IF(E412="","","In transizione")</f>
        <v/>
      </c>
      <c r="F416" s="281"/>
      <c r="G416" s="281"/>
      <c r="H416" s="281" t="str">
        <f>IF(H412="","","In transizione")</f>
        <v/>
      </c>
      <c r="I416" s="281"/>
      <c r="J416" s="281"/>
      <c r="K416" s="281" t="str">
        <f>IF(K412="","","In transizione")</f>
        <v/>
      </c>
      <c r="L416" s="281"/>
      <c r="M416" s="281"/>
      <c r="Q416" s="2" t="b">
        <f>IF(AND('Anagrafica Progetto'!$Q$84=2,'Anagrafica Progetto'!$Q$90,ISBLANK(Obiettivi!$E$64)&lt;&gt;TRUE),FALSE,TRUE)</f>
        <v>1</v>
      </c>
    </row>
    <row r="417" spans="2:18" ht="15" customHeight="1" x14ac:dyDescent="0.2">
      <c r="B417" s="240" t="s">
        <v>386</v>
      </c>
      <c r="C417" s="241"/>
      <c r="D417" s="256"/>
      <c r="E417" s="280"/>
      <c r="F417" s="280"/>
      <c r="G417" s="280"/>
      <c r="H417" s="280"/>
      <c r="I417" s="280"/>
      <c r="J417" s="280"/>
      <c r="K417" s="280"/>
      <c r="L417" s="280"/>
      <c r="M417" s="280"/>
      <c r="Q417" s="2" t="b">
        <f>IF(AND('Anagrafica Progetto'!$Q$84=2,'Anagrafica Progetto'!$Q$90,ISBLANK(Obiettivi!$E$64)&lt;&gt;TRUE),FALSE,TRUE)</f>
        <v>1</v>
      </c>
    </row>
    <row r="418" spans="2:18" ht="15" customHeight="1" x14ac:dyDescent="0.2">
      <c r="B418" s="240">
        <v>2015</v>
      </c>
      <c r="C418" s="241"/>
      <c r="D418" s="256"/>
      <c r="E418" s="280"/>
      <c r="F418" s="280"/>
      <c r="G418" s="280"/>
      <c r="H418" s="280"/>
      <c r="I418" s="280"/>
      <c r="J418" s="280"/>
      <c r="K418" s="280"/>
      <c r="L418" s="280"/>
      <c r="M418" s="280"/>
      <c r="Q418" s="2" t="b">
        <f>IF(AND('Anagrafica Progetto'!$Q$84=2,'Anagrafica Progetto'!$Q$90,R418=FALSE,ISBLANK(Obiettivi!$E$64)&lt;&gt;TRUE),FALSE,TRUE)</f>
        <v>1</v>
      </c>
      <c r="R418" s="2" t="b">
        <f>IF(OR('Anagrafica Progetto'!$H$77="",'Anagrafica Progetto'!$H$80=""),TRUE,IF(AND(B418&gt;=YEAR('Anagrafica Progetto'!$H$77),B418&lt;YEAR('Anagrafica Progetto'!$H$80)),FALSE,TRUE))</f>
        <v>1</v>
      </c>
    </row>
    <row r="419" spans="2:18" ht="15" customHeight="1" x14ac:dyDescent="0.2">
      <c r="B419" s="240">
        <v>2016</v>
      </c>
      <c r="C419" s="241"/>
      <c r="D419" s="256"/>
      <c r="E419" s="280"/>
      <c r="F419" s="280"/>
      <c r="G419" s="280"/>
      <c r="H419" s="280"/>
      <c r="I419" s="280"/>
      <c r="J419" s="280"/>
      <c r="K419" s="280"/>
      <c r="L419" s="280"/>
      <c r="M419" s="280"/>
      <c r="Q419" s="2" t="b">
        <f>IF(AND('Anagrafica Progetto'!$Q$84=2,'Anagrafica Progetto'!$Q$90,R419=FALSE,ISBLANK(Obiettivi!$E$64)&lt;&gt;TRUE),FALSE,TRUE)</f>
        <v>1</v>
      </c>
      <c r="R419" s="2" t="b">
        <f>IF(OR('Anagrafica Progetto'!$H$77="",'Anagrafica Progetto'!$H$80=""),TRUE,IF(AND(B419&gt;=YEAR('Anagrafica Progetto'!$H$77),B419&lt;YEAR('Anagrafica Progetto'!$H$80)),FALSE,TRUE))</f>
        <v>0</v>
      </c>
    </row>
    <row r="420" spans="2:18" ht="15" customHeight="1" x14ac:dyDescent="0.2">
      <c r="B420" s="240">
        <v>2017</v>
      </c>
      <c r="C420" s="241"/>
      <c r="D420" s="256"/>
      <c r="E420" s="280"/>
      <c r="F420" s="280"/>
      <c r="G420" s="280"/>
      <c r="H420" s="280"/>
      <c r="I420" s="280"/>
      <c r="J420" s="280"/>
      <c r="K420" s="280"/>
      <c r="L420" s="280"/>
      <c r="M420" s="280"/>
      <c r="Q420" s="2" t="b">
        <f>IF(AND('Anagrafica Progetto'!$Q$84=2,'Anagrafica Progetto'!$Q$90,R420=FALSE,ISBLANK(Obiettivi!$E$64)&lt;&gt;TRUE),FALSE,TRUE)</f>
        <v>1</v>
      </c>
      <c r="R420" s="2" t="b">
        <f>IF(OR('Anagrafica Progetto'!$H$77="",'Anagrafica Progetto'!$H$80=""),TRUE,IF(AND(B420&gt;=YEAR('Anagrafica Progetto'!$H$77),B420&lt;YEAR('Anagrafica Progetto'!$H$80)),FALSE,TRUE))</f>
        <v>0</v>
      </c>
    </row>
    <row r="421" spans="2:18" ht="15" customHeight="1" x14ac:dyDescent="0.2">
      <c r="B421" s="240">
        <v>2018</v>
      </c>
      <c r="C421" s="241"/>
      <c r="D421" s="256"/>
      <c r="E421" s="280"/>
      <c r="F421" s="280"/>
      <c r="G421" s="280"/>
      <c r="H421" s="280"/>
      <c r="I421" s="280"/>
      <c r="J421" s="280"/>
      <c r="K421" s="280"/>
      <c r="L421" s="280"/>
      <c r="M421" s="280"/>
      <c r="Q421" s="2" t="b">
        <f>IF(AND('Anagrafica Progetto'!$Q$84=2,'Anagrafica Progetto'!$Q$90,R421=FALSE,ISBLANK(Obiettivi!$E$64)&lt;&gt;TRUE),FALSE,TRUE)</f>
        <v>1</v>
      </c>
      <c r="R421" s="2" t="b">
        <f>IF(OR('Anagrafica Progetto'!$H$77="",'Anagrafica Progetto'!$H$80=""),TRUE,IF(AND(B421&gt;=YEAR('Anagrafica Progetto'!$H$77),B421&lt;YEAR('Anagrafica Progetto'!$H$80)),FALSE,TRUE))</f>
        <v>0</v>
      </c>
    </row>
    <row r="422" spans="2:18" ht="15" customHeight="1" x14ac:dyDescent="0.2">
      <c r="B422" s="240">
        <v>2019</v>
      </c>
      <c r="C422" s="241"/>
      <c r="D422" s="256"/>
      <c r="E422" s="280"/>
      <c r="F422" s="280"/>
      <c r="G422" s="280"/>
      <c r="H422" s="280"/>
      <c r="I422" s="280"/>
      <c r="J422" s="280"/>
      <c r="K422" s="280"/>
      <c r="L422" s="280"/>
      <c r="M422" s="280"/>
      <c r="Q422" s="2" t="b">
        <f>IF(AND('Anagrafica Progetto'!$Q$84=2,'Anagrafica Progetto'!$Q$90,R422=FALSE,ISBLANK(Obiettivi!$E$64)&lt;&gt;TRUE),FALSE,TRUE)</f>
        <v>1</v>
      </c>
      <c r="R422" s="2" t="b">
        <f>IF(OR('Anagrafica Progetto'!$H$77="",'Anagrafica Progetto'!$H$80=""),TRUE,IF(AND(B422&gt;=YEAR('Anagrafica Progetto'!$H$77),B422&lt;YEAR('Anagrafica Progetto'!$H$80)),FALSE,TRUE))</f>
        <v>0</v>
      </c>
    </row>
    <row r="423" spans="2:18" ht="15" customHeight="1" x14ac:dyDescent="0.2">
      <c r="B423" s="240">
        <v>2020</v>
      </c>
      <c r="C423" s="241"/>
      <c r="D423" s="256"/>
      <c r="E423" s="280"/>
      <c r="F423" s="280"/>
      <c r="G423" s="280"/>
      <c r="H423" s="280"/>
      <c r="I423" s="280"/>
      <c r="J423" s="280"/>
      <c r="K423" s="280"/>
      <c r="L423" s="280"/>
      <c r="M423" s="280"/>
      <c r="Q423" s="2" t="b">
        <f>IF(AND('Anagrafica Progetto'!$Q$84=2,'Anagrafica Progetto'!$Q$90,R423=FALSE,ISBLANK(Obiettivi!$E$64)&lt;&gt;TRUE),FALSE,TRUE)</f>
        <v>1</v>
      </c>
      <c r="R423" s="2" t="b">
        <f>IF(OR('Anagrafica Progetto'!$H$77="",'Anagrafica Progetto'!$H$80=""),TRUE,IF(AND(B423&gt;=YEAR('Anagrafica Progetto'!$H$77),B423&lt;YEAR('Anagrafica Progetto'!$H$80)),FALSE,TRUE))</f>
        <v>0</v>
      </c>
    </row>
    <row r="424" spans="2:18" ht="15" customHeight="1" x14ac:dyDescent="0.2">
      <c r="B424" s="240">
        <v>2021</v>
      </c>
      <c r="C424" s="241"/>
      <c r="D424" s="256"/>
      <c r="E424" s="280"/>
      <c r="F424" s="280"/>
      <c r="G424" s="280"/>
      <c r="H424" s="280"/>
      <c r="I424" s="280"/>
      <c r="J424" s="280"/>
      <c r="K424" s="280"/>
      <c r="L424" s="280"/>
      <c r="M424" s="280"/>
      <c r="Q424" s="2" t="b">
        <f>IF(AND('Anagrafica Progetto'!$Q$84=2,'Anagrafica Progetto'!$Q$90,R424=FALSE,ISBLANK(Obiettivi!$E$64)&lt;&gt;TRUE),FALSE,TRUE)</f>
        <v>1</v>
      </c>
      <c r="R424" s="2" t="b">
        <f>IF(OR('Anagrafica Progetto'!$H$77="",'Anagrafica Progetto'!$H$80=""),TRUE,IF(AND(B424&gt;=YEAR('Anagrafica Progetto'!$H$77),B424&lt;YEAR('Anagrafica Progetto'!$H$80)),FALSE,TRUE))</f>
        <v>0</v>
      </c>
    </row>
    <row r="425" spans="2:18" ht="15" customHeight="1" x14ac:dyDescent="0.2">
      <c r="B425" s="240">
        <v>2022</v>
      </c>
      <c r="C425" s="241"/>
      <c r="D425" s="256"/>
      <c r="E425" s="280"/>
      <c r="F425" s="280"/>
      <c r="G425" s="280"/>
      <c r="H425" s="280"/>
      <c r="I425" s="280"/>
      <c r="J425" s="280"/>
      <c r="K425" s="280"/>
      <c r="L425" s="280"/>
      <c r="M425" s="280"/>
      <c r="Q425" s="2" t="b">
        <f>IF(AND('Anagrafica Progetto'!$Q$84=2,'Anagrafica Progetto'!$Q$90,R425=FALSE,ISBLANK(Obiettivi!$E$64)&lt;&gt;TRUE),FALSE,TRUE)</f>
        <v>1</v>
      </c>
      <c r="R425" s="2" t="b">
        <f>IF(OR('Anagrafica Progetto'!$H$77="",'Anagrafica Progetto'!$H$80=""),TRUE,IF(AND(B425&gt;=YEAR('Anagrafica Progetto'!$H$77),B425&lt;YEAR('Anagrafica Progetto'!$H$80)),FALSE,TRUE))</f>
        <v>0</v>
      </c>
    </row>
    <row r="426" spans="2:18" ht="15" customHeight="1" x14ac:dyDescent="0.2">
      <c r="B426" s="240" t="s">
        <v>387</v>
      </c>
      <c r="C426" s="241"/>
      <c r="D426" s="256"/>
      <c r="E426" s="280"/>
      <c r="F426" s="280"/>
      <c r="G426" s="280"/>
      <c r="H426" s="280"/>
      <c r="I426" s="280"/>
      <c r="J426" s="280"/>
      <c r="K426" s="280"/>
      <c r="L426" s="280"/>
      <c r="M426" s="280"/>
      <c r="Q426" s="2" t="b">
        <f>IF(AND('Anagrafica Progetto'!$Q$84=2,'Anagrafica Progetto'!$Q$90,ISBLANK(Obiettivi!$E$64)&lt;&gt;TRUE),FALSE,TRUE)</f>
        <v>1</v>
      </c>
    </row>
    <row r="427" spans="2:18" ht="15" customHeight="1" x14ac:dyDescent="0.2">
      <c r="Q427" s="2" t="b">
        <f>IF(AND('Anagrafica Progetto'!$Q$84=2,'Anagrafica Progetto'!$Q$90,ISBLANK(Obiettivi!$E$64)&lt;&gt;TRUE),FALSE,TRUE)</f>
        <v>1</v>
      </c>
    </row>
    <row r="428" spans="2:18" ht="15" customHeight="1" x14ac:dyDescent="0.2">
      <c r="Q428" s="2" t="b">
        <f>IF(AND('Anagrafica Progetto'!$Q$84=2,'Anagrafica Progetto'!$Q$90,ISBLANK(Obiettivi!$E$64)&lt;&gt;TRUE),FALSE,TRUE)</f>
        <v>1</v>
      </c>
    </row>
    <row r="429" spans="2:18" ht="15" customHeight="1" x14ac:dyDescent="0.2">
      <c r="B429" s="188" t="s">
        <v>520</v>
      </c>
      <c r="C429" s="188"/>
      <c r="D429" s="188"/>
      <c r="E429" s="188"/>
      <c r="F429" s="188"/>
      <c r="G429" s="188"/>
      <c r="H429" s="188"/>
      <c r="I429" s="188"/>
      <c r="J429" s="188"/>
      <c r="K429" s="188"/>
      <c r="L429" s="188"/>
      <c r="M429" s="188"/>
      <c r="Q429" s="2" t="b">
        <f>IF(AND('Anagrafica Progetto'!$Q$84=2,'Anagrafica Progetto'!$Q$90,ISBLANK(Obiettivi!$E$67)&lt;&gt;TRUE),FALSE,TRUE)</f>
        <v>1</v>
      </c>
    </row>
    <row r="430" spans="2:18" ht="15" customHeight="1" x14ac:dyDescent="0.2">
      <c r="B430" s="258"/>
      <c r="C430" s="258"/>
      <c r="D430" s="258"/>
      <c r="E430" s="258" t="s">
        <v>531</v>
      </c>
      <c r="F430" s="258"/>
      <c r="G430" s="258"/>
      <c r="H430" s="258" t="s">
        <v>532</v>
      </c>
      <c r="I430" s="258"/>
      <c r="J430" s="258"/>
      <c r="K430" s="258" t="s">
        <v>533</v>
      </c>
      <c r="L430" s="258"/>
      <c r="M430" s="258"/>
      <c r="Q430" s="2" t="b">
        <f>IF(AND('Anagrafica Progetto'!$Q$84=2,'Anagrafica Progetto'!$Q$90,ISBLANK(Obiettivi!$E$67)&lt;&gt;TRUE),FALSE,TRUE)</f>
        <v>1</v>
      </c>
    </row>
    <row r="431" spans="2:18" ht="67.5" customHeight="1" x14ac:dyDescent="0.2">
      <c r="B431" s="240" t="s">
        <v>521</v>
      </c>
      <c r="C431" s="241"/>
      <c r="D431" s="256"/>
      <c r="E431" s="281" t="str">
        <f>IF(Obiettivi!$E$67="","",Obiettivi!$E$67)</f>
        <v/>
      </c>
      <c r="F431" s="281"/>
      <c r="G431" s="281"/>
      <c r="H431" s="281" t="str">
        <f>IF(Obiettivi!$E$68="","",Obiettivi!$E$68)</f>
        <v/>
      </c>
      <c r="I431" s="281"/>
      <c r="J431" s="281"/>
      <c r="K431" s="281" t="str">
        <f>IF(Obiettivi!$E$69="","",Obiettivi!$E$69)</f>
        <v/>
      </c>
      <c r="L431" s="281"/>
      <c r="M431" s="281"/>
      <c r="Q431" s="2" t="b">
        <f>IF(AND('Anagrafica Progetto'!$Q$84=2,'Anagrafica Progetto'!$Q$90,ISBLANK(Obiettivi!$E$67)&lt;&gt;TRUE),FALSE,TRUE)</f>
        <v>1</v>
      </c>
    </row>
    <row r="432" spans="2:18" ht="82.5" customHeight="1" x14ac:dyDescent="0.2">
      <c r="B432" s="240" t="s">
        <v>383</v>
      </c>
      <c r="C432" s="241"/>
      <c r="D432" s="256"/>
      <c r="E432" s="286"/>
      <c r="F432" s="287"/>
      <c r="G432" s="288"/>
      <c r="H432" s="285"/>
      <c r="I432" s="285"/>
      <c r="J432" s="285"/>
      <c r="K432" s="285"/>
      <c r="L432" s="285"/>
      <c r="M432" s="285"/>
      <c r="Q432" s="2" t="b">
        <f>IF(AND('Anagrafica Progetto'!$Q$84=2,'Anagrafica Progetto'!$Q$90,ISBLANK(Obiettivi!$E$67)&lt;&gt;TRUE),FALSE,TRUE)</f>
        <v>1</v>
      </c>
    </row>
    <row r="433" spans="2:18" ht="15" customHeight="1" x14ac:dyDescent="0.2">
      <c r="B433" s="240" t="s">
        <v>384</v>
      </c>
      <c r="C433" s="241"/>
      <c r="D433" s="256"/>
      <c r="E433" s="286"/>
      <c r="F433" s="287"/>
      <c r="G433" s="288"/>
      <c r="H433" s="286"/>
      <c r="I433" s="287"/>
      <c r="J433" s="288"/>
      <c r="K433" s="286"/>
      <c r="L433" s="287"/>
      <c r="M433" s="288"/>
      <c r="Q433" s="2" t="b">
        <f>IF(AND('Anagrafica Progetto'!$Q$84=2,'Anagrafica Progetto'!$Q$90,ISBLANK(Obiettivi!$E$67)&lt;&gt;TRUE),FALSE,TRUE)</f>
        <v>1</v>
      </c>
    </row>
    <row r="434" spans="2:18" ht="30" customHeight="1" x14ac:dyDescent="0.2">
      <c r="B434" s="240" t="s">
        <v>385</v>
      </c>
      <c r="C434" s="241"/>
      <c r="D434" s="256"/>
      <c r="E434" s="285"/>
      <c r="F434" s="285"/>
      <c r="G434" s="285"/>
      <c r="H434" s="285"/>
      <c r="I434" s="285"/>
      <c r="J434" s="285"/>
      <c r="K434" s="285"/>
      <c r="L434" s="285"/>
      <c r="M434" s="285"/>
      <c r="Q434" s="2" t="b">
        <f>IF(AND('Anagrafica Progetto'!$Q$84=2,'Anagrafica Progetto'!$Q$90,ISBLANK(Obiettivi!$E$67)&lt;&gt;TRUE),FALSE,TRUE)</f>
        <v>1</v>
      </c>
    </row>
    <row r="435" spans="2:18" ht="15" customHeight="1" x14ac:dyDescent="0.2">
      <c r="B435" s="240" t="s">
        <v>396</v>
      </c>
      <c r="C435" s="241"/>
      <c r="D435" s="256"/>
      <c r="E435" s="281" t="str">
        <f>IF(E431="","","In transizione")</f>
        <v/>
      </c>
      <c r="F435" s="281"/>
      <c r="G435" s="281"/>
      <c r="H435" s="281" t="str">
        <f>IF(H431="","","In transizione")</f>
        <v/>
      </c>
      <c r="I435" s="281"/>
      <c r="J435" s="281"/>
      <c r="K435" s="281" t="str">
        <f>IF(K431="","","In transizione")</f>
        <v/>
      </c>
      <c r="L435" s="281"/>
      <c r="M435" s="281"/>
      <c r="Q435" s="2" t="b">
        <f>IF(AND('Anagrafica Progetto'!$Q$84=2,'Anagrafica Progetto'!$Q$90,ISBLANK(Obiettivi!$E$67)&lt;&gt;TRUE),FALSE,TRUE)</f>
        <v>1</v>
      </c>
    </row>
    <row r="436" spans="2:18" ht="15" customHeight="1" x14ac:dyDescent="0.2">
      <c r="B436" s="240" t="s">
        <v>386</v>
      </c>
      <c r="C436" s="241"/>
      <c r="D436" s="256"/>
      <c r="E436" s="280"/>
      <c r="F436" s="280"/>
      <c r="G436" s="280"/>
      <c r="H436" s="280"/>
      <c r="I436" s="280"/>
      <c r="J436" s="280"/>
      <c r="K436" s="280"/>
      <c r="L436" s="280"/>
      <c r="M436" s="280"/>
      <c r="Q436" s="2" t="b">
        <f>IF(AND('Anagrafica Progetto'!$Q$84=2,'Anagrafica Progetto'!$Q$90,ISBLANK(Obiettivi!$E$67)&lt;&gt;TRUE),FALSE,TRUE)</f>
        <v>1</v>
      </c>
    </row>
    <row r="437" spans="2:18" ht="15" customHeight="1" x14ac:dyDescent="0.2">
      <c r="B437" s="240">
        <v>2015</v>
      </c>
      <c r="C437" s="241"/>
      <c r="D437" s="256"/>
      <c r="E437" s="280"/>
      <c r="F437" s="280"/>
      <c r="G437" s="280"/>
      <c r="H437" s="280"/>
      <c r="I437" s="280"/>
      <c r="J437" s="280"/>
      <c r="K437" s="280"/>
      <c r="L437" s="280"/>
      <c r="M437" s="280"/>
      <c r="Q437" s="2" t="b">
        <f>IF(AND('Anagrafica Progetto'!$Q$84=2,'Anagrafica Progetto'!$Q$90,R437=FALSE,ISBLANK(Obiettivi!$E$67)&lt;&gt;TRUE),FALSE,TRUE)</f>
        <v>1</v>
      </c>
      <c r="R437" s="2" t="b">
        <f>IF(OR('Anagrafica Progetto'!$H$77="",'Anagrafica Progetto'!$H$80=""),TRUE,IF(AND(B437&gt;=YEAR('Anagrafica Progetto'!$H$77),B437&lt;YEAR('Anagrafica Progetto'!$H$80)),FALSE,TRUE))</f>
        <v>1</v>
      </c>
    </row>
    <row r="438" spans="2:18" ht="15" customHeight="1" x14ac:dyDescent="0.2">
      <c r="B438" s="240">
        <v>2016</v>
      </c>
      <c r="C438" s="241"/>
      <c r="D438" s="256"/>
      <c r="E438" s="280"/>
      <c r="F438" s="280"/>
      <c r="G438" s="280"/>
      <c r="H438" s="280"/>
      <c r="I438" s="280"/>
      <c r="J438" s="280"/>
      <c r="K438" s="280"/>
      <c r="L438" s="280"/>
      <c r="M438" s="280"/>
      <c r="Q438" s="2" t="b">
        <f>IF(AND('Anagrafica Progetto'!$Q$84=2,'Anagrafica Progetto'!$Q$90,R438=FALSE,ISBLANK(Obiettivi!$E$67)&lt;&gt;TRUE),FALSE,TRUE)</f>
        <v>1</v>
      </c>
      <c r="R438" s="2" t="b">
        <f>IF(OR('Anagrafica Progetto'!$H$77="",'Anagrafica Progetto'!$H$80=""),TRUE,IF(AND(B438&gt;=YEAR('Anagrafica Progetto'!$H$77),B438&lt;YEAR('Anagrafica Progetto'!$H$80)),FALSE,TRUE))</f>
        <v>0</v>
      </c>
    </row>
    <row r="439" spans="2:18" ht="15" customHeight="1" x14ac:dyDescent="0.2">
      <c r="B439" s="240">
        <v>2017</v>
      </c>
      <c r="C439" s="241"/>
      <c r="D439" s="256"/>
      <c r="E439" s="280"/>
      <c r="F439" s="280"/>
      <c r="G439" s="280"/>
      <c r="H439" s="280"/>
      <c r="I439" s="280"/>
      <c r="J439" s="280"/>
      <c r="K439" s="280"/>
      <c r="L439" s="280"/>
      <c r="M439" s="280"/>
      <c r="Q439" s="2" t="b">
        <f>IF(AND('Anagrafica Progetto'!$Q$84=2,'Anagrafica Progetto'!$Q$90,R439=FALSE,ISBLANK(Obiettivi!$E$67)&lt;&gt;TRUE),FALSE,TRUE)</f>
        <v>1</v>
      </c>
      <c r="R439" s="2" t="b">
        <f>IF(OR('Anagrafica Progetto'!$H$77="",'Anagrafica Progetto'!$H$80=""),TRUE,IF(AND(B439&gt;=YEAR('Anagrafica Progetto'!$H$77),B439&lt;YEAR('Anagrafica Progetto'!$H$80)),FALSE,TRUE))</f>
        <v>0</v>
      </c>
    </row>
    <row r="440" spans="2:18" ht="15" customHeight="1" x14ac:dyDescent="0.2">
      <c r="B440" s="240">
        <v>2018</v>
      </c>
      <c r="C440" s="241"/>
      <c r="D440" s="256"/>
      <c r="E440" s="280"/>
      <c r="F440" s="280"/>
      <c r="G440" s="280"/>
      <c r="H440" s="280"/>
      <c r="I440" s="280"/>
      <c r="J440" s="280"/>
      <c r="K440" s="280"/>
      <c r="L440" s="280"/>
      <c r="M440" s="280"/>
      <c r="Q440" s="2" t="b">
        <f>IF(AND('Anagrafica Progetto'!$Q$84=2,'Anagrafica Progetto'!$Q$90,R440=FALSE,ISBLANK(Obiettivi!$E$67)&lt;&gt;TRUE),FALSE,TRUE)</f>
        <v>1</v>
      </c>
      <c r="R440" s="2" t="b">
        <f>IF(OR('Anagrafica Progetto'!$H$77="",'Anagrafica Progetto'!$H$80=""),TRUE,IF(AND(B440&gt;=YEAR('Anagrafica Progetto'!$H$77),B440&lt;YEAR('Anagrafica Progetto'!$H$80)),FALSE,TRUE))</f>
        <v>0</v>
      </c>
    </row>
    <row r="441" spans="2:18" ht="15" customHeight="1" x14ac:dyDescent="0.2">
      <c r="B441" s="240">
        <v>2019</v>
      </c>
      <c r="C441" s="241"/>
      <c r="D441" s="256"/>
      <c r="E441" s="280"/>
      <c r="F441" s="280"/>
      <c r="G441" s="280"/>
      <c r="H441" s="280"/>
      <c r="I441" s="280"/>
      <c r="J441" s="280"/>
      <c r="K441" s="280"/>
      <c r="L441" s="280"/>
      <c r="M441" s="280"/>
      <c r="Q441" s="2" t="b">
        <f>IF(AND('Anagrafica Progetto'!$Q$84=2,'Anagrafica Progetto'!$Q$90,R441=FALSE,ISBLANK(Obiettivi!$E$67)&lt;&gt;TRUE),FALSE,TRUE)</f>
        <v>1</v>
      </c>
      <c r="R441" s="2" t="b">
        <f>IF(OR('Anagrafica Progetto'!$H$77="",'Anagrafica Progetto'!$H$80=""),TRUE,IF(AND(B441&gt;=YEAR('Anagrafica Progetto'!$H$77),B441&lt;YEAR('Anagrafica Progetto'!$H$80)),FALSE,TRUE))</f>
        <v>0</v>
      </c>
    </row>
    <row r="442" spans="2:18" ht="15" customHeight="1" x14ac:dyDescent="0.2">
      <c r="B442" s="240">
        <v>2020</v>
      </c>
      <c r="C442" s="241"/>
      <c r="D442" s="256"/>
      <c r="E442" s="280"/>
      <c r="F442" s="280"/>
      <c r="G442" s="280"/>
      <c r="H442" s="280"/>
      <c r="I442" s="280"/>
      <c r="J442" s="280"/>
      <c r="K442" s="280"/>
      <c r="L442" s="280"/>
      <c r="M442" s="280"/>
      <c r="Q442" s="2" t="b">
        <f>IF(AND('Anagrafica Progetto'!$Q$84=2,'Anagrafica Progetto'!$Q$90,R442=FALSE,ISBLANK(Obiettivi!$E$67)&lt;&gt;TRUE),FALSE,TRUE)</f>
        <v>1</v>
      </c>
      <c r="R442" s="2" t="b">
        <f>IF(OR('Anagrafica Progetto'!$H$77="",'Anagrafica Progetto'!$H$80=""),TRUE,IF(AND(B442&gt;=YEAR('Anagrafica Progetto'!$H$77),B442&lt;YEAR('Anagrafica Progetto'!$H$80)),FALSE,TRUE))</f>
        <v>0</v>
      </c>
    </row>
    <row r="443" spans="2:18" ht="15" customHeight="1" x14ac:dyDescent="0.2">
      <c r="B443" s="240">
        <v>2021</v>
      </c>
      <c r="C443" s="241"/>
      <c r="D443" s="256"/>
      <c r="E443" s="280"/>
      <c r="F443" s="280"/>
      <c r="G443" s="280"/>
      <c r="H443" s="280"/>
      <c r="I443" s="280"/>
      <c r="J443" s="280"/>
      <c r="K443" s="280"/>
      <c r="L443" s="280"/>
      <c r="M443" s="280"/>
      <c r="Q443" s="2" t="b">
        <f>IF(AND('Anagrafica Progetto'!$Q$84=2,'Anagrafica Progetto'!$Q$90,R443=FALSE,ISBLANK(Obiettivi!$E$67)&lt;&gt;TRUE),FALSE,TRUE)</f>
        <v>1</v>
      </c>
      <c r="R443" s="2" t="b">
        <f>IF(OR('Anagrafica Progetto'!$H$77="",'Anagrafica Progetto'!$H$80=""),TRUE,IF(AND(B443&gt;=YEAR('Anagrafica Progetto'!$H$77),B443&lt;YEAR('Anagrafica Progetto'!$H$80)),FALSE,TRUE))</f>
        <v>0</v>
      </c>
    </row>
    <row r="444" spans="2:18" ht="15" customHeight="1" x14ac:dyDescent="0.2">
      <c r="B444" s="240">
        <v>2022</v>
      </c>
      <c r="C444" s="241"/>
      <c r="D444" s="256"/>
      <c r="E444" s="280"/>
      <c r="F444" s="280"/>
      <c r="G444" s="280"/>
      <c r="H444" s="280"/>
      <c r="I444" s="280"/>
      <c r="J444" s="280"/>
      <c r="K444" s="280"/>
      <c r="L444" s="280"/>
      <c r="M444" s="280"/>
      <c r="Q444" s="2" t="b">
        <f>IF(AND('Anagrafica Progetto'!$Q$84=2,'Anagrafica Progetto'!$Q$90,R444=FALSE,ISBLANK(Obiettivi!$E$67)&lt;&gt;TRUE),FALSE,TRUE)</f>
        <v>1</v>
      </c>
      <c r="R444" s="2" t="b">
        <f>IF(OR('Anagrafica Progetto'!$H$77="",'Anagrafica Progetto'!$H$80=""),TRUE,IF(AND(B444&gt;=YEAR('Anagrafica Progetto'!$H$77),B444&lt;YEAR('Anagrafica Progetto'!$H$80)),FALSE,TRUE))</f>
        <v>0</v>
      </c>
    </row>
    <row r="445" spans="2:18" ht="15" customHeight="1" x14ac:dyDescent="0.2">
      <c r="B445" s="240" t="s">
        <v>387</v>
      </c>
      <c r="C445" s="241"/>
      <c r="D445" s="256"/>
      <c r="E445" s="280"/>
      <c r="F445" s="280"/>
      <c r="G445" s="280"/>
      <c r="H445" s="280"/>
      <c r="I445" s="280"/>
      <c r="J445" s="280"/>
      <c r="K445" s="280"/>
      <c r="L445" s="280"/>
      <c r="M445" s="280"/>
      <c r="Q445" s="2" t="b">
        <f>IF(AND('Anagrafica Progetto'!$Q$84=2,'Anagrafica Progetto'!$Q$90,ISBLANK(Obiettivi!$E$67)&lt;&gt;TRUE),FALSE,TRUE)</f>
        <v>1</v>
      </c>
    </row>
    <row r="446" spans="2:18" ht="15" customHeight="1" x14ac:dyDescent="0.2">
      <c r="Q446" s="2" t="b">
        <f>IF(AND('Anagrafica Progetto'!$Q$84=2,'Anagrafica Progetto'!$Q$90,ISBLANK(Obiettivi!$E$67)&lt;&gt;TRUE),FALSE,TRUE)</f>
        <v>1</v>
      </c>
    </row>
    <row r="447" spans="2:18" ht="15" customHeight="1" x14ac:dyDescent="0.2">
      <c r="Q447" s="2" t="b">
        <f>IF(AND('Anagrafica Progetto'!$Q$84=2,'Anagrafica Progetto'!$Q$90,ISBLANK(Obiettivi!$E$67)&lt;&gt;TRUE),FALSE,TRUE)</f>
        <v>1</v>
      </c>
    </row>
    <row r="448" spans="2:18" ht="15" customHeight="1" x14ac:dyDescent="0.2">
      <c r="B448" s="188" t="s">
        <v>520</v>
      </c>
      <c r="C448" s="188"/>
      <c r="D448" s="188"/>
      <c r="E448" s="188"/>
      <c r="F448" s="188"/>
      <c r="G448" s="188"/>
      <c r="H448" s="188"/>
      <c r="I448" s="188"/>
      <c r="J448" s="188"/>
      <c r="K448" s="188"/>
      <c r="L448" s="188"/>
      <c r="M448" s="188"/>
      <c r="Q448" s="2" t="b">
        <f>IF(AND('Anagrafica Progetto'!$Q$84=2,'Anagrafica Progetto'!$Q$90,ISBLANK(Obiettivi!$E$70)&lt;&gt;TRUE),FALSE,TRUE)</f>
        <v>1</v>
      </c>
    </row>
    <row r="449" spans="2:18" ht="15" customHeight="1" x14ac:dyDescent="0.2">
      <c r="B449" s="258"/>
      <c r="C449" s="258"/>
      <c r="D449" s="258"/>
      <c r="E449" s="258" t="s">
        <v>534</v>
      </c>
      <c r="F449" s="258"/>
      <c r="G449" s="258"/>
      <c r="H449" s="258" t="s">
        <v>535</v>
      </c>
      <c r="I449" s="258"/>
      <c r="J449" s="258"/>
      <c r="K449" s="258" t="s">
        <v>536</v>
      </c>
      <c r="L449" s="258"/>
      <c r="M449" s="258"/>
      <c r="Q449" s="2" t="b">
        <f>IF(AND('Anagrafica Progetto'!$Q$84=2,'Anagrafica Progetto'!$Q$90,ISBLANK(Obiettivi!$E$70)&lt;&gt;TRUE),FALSE,TRUE)</f>
        <v>1</v>
      </c>
    </row>
    <row r="450" spans="2:18" ht="67.5" customHeight="1" x14ac:dyDescent="0.2">
      <c r="B450" s="240" t="s">
        <v>521</v>
      </c>
      <c r="C450" s="241"/>
      <c r="D450" s="256"/>
      <c r="E450" s="281" t="str">
        <f>IF(Obiettivi!$E$70="","",Obiettivi!$E$70)</f>
        <v/>
      </c>
      <c r="F450" s="281"/>
      <c r="G450" s="281"/>
      <c r="H450" s="281" t="str">
        <f>IF(Obiettivi!$E$71="","",Obiettivi!$E$71)</f>
        <v/>
      </c>
      <c r="I450" s="281"/>
      <c r="J450" s="281"/>
      <c r="K450" s="281" t="str">
        <f>IF(Obiettivi!$E$72="","",Obiettivi!$E$72)</f>
        <v/>
      </c>
      <c r="L450" s="281"/>
      <c r="M450" s="281"/>
      <c r="Q450" s="2" t="b">
        <f>IF(AND('Anagrafica Progetto'!$Q$84=2,'Anagrafica Progetto'!$Q$90,ISBLANK(Obiettivi!$E$70)&lt;&gt;TRUE),FALSE,TRUE)</f>
        <v>1</v>
      </c>
    </row>
    <row r="451" spans="2:18" ht="82.5" customHeight="1" x14ac:dyDescent="0.2">
      <c r="B451" s="240" t="s">
        <v>383</v>
      </c>
      <c r="C451" s="241"/>
      <c r="D451" s="256"/>
      <c r="E451" s="286"/>
      <c r="F451" s="287"/>
      <c r="G451" s="288"/>
      <c r="H451" s="285"/>
      <c r="I451" s="285"/>
      <c r="J451" s="285"/>
      <c r="K451" s="285"/>
      <c r="L451" s="285"/>
      <c r="M451" s="285"/>
      <c r="Q451" s="2" t="b">
        <f>IF(AND('Anagrafica Progetto'!$Q$84=2,'Anagrafica Progetto'!$Q$90,ISBLANK(Obiettivi!$E$70)&lt;&gt;TRUE),FALSE,TRUE)</f>
        <v>1</v>
      </c>
    </row>
    <row r="452" spans="2:18" ht="15" customHeight="1" x14ac:dyDescent="0.2">
      <c r="B452" s="240" t="s">
        <v>384</v>
      </c>
      <c r="C452" s="241"/>
      <c r="D452" s="256"/>
      <c r="E452" s="286"/>
      <c r="F452" s="287"/>
      <c r="G452" s="288"/>
      <c r="H452" s="286"/>
      <c r="I452" s="287"/>
      <c r="J452" s="288"/>
      <c r="K452" s="286"/>
      <c r="L452" s="287"/>
      <c r="M452" s="288"/>
      <c r="Q452" s="2" t="b">
        <f>IF(AND('Anagrafica Progetto'!$Q$84=2,'Anagrafica Progetto'!$Q$90,ISBLANK(Obiettivi!$E$70)&lt;&gt;TRUE),FALSE,TRUE)</f>
        <v>1</v>
      </c>
    </row>
    <row r="453" spans="2:18" ht="30" customHeight="1" x14ac:dyDescent="0.2">
      <c r="B453" s="240" t="s">
        <v>385</v>
      </c>
      <c r="C453" s="241"/>
      <c r="D453" s="256"/>
      <c r="E453" s="285"/>
      <c r="F453" s="285"/>
      <c r="G453" s="285"/>
      <c r="H453" s="285"/>
      <c r="I453" s="285"/>
      <c r="J453" s="285"/>
      <c r="K453" s="285"/>
      <c r="L453" s="285"/>
      <c r="M453" s="285"/>
      <c r="Q453" s="2" t="b">
        <f>IF(AND('Anagrafica Progetto'!$Q$84=2,'Anagrafica Progetto'!$Q$90,ISBLANK(Obiettivi!$E$70)&lt;&gt;TRUE),FALSE,TRUE)</f>
        <v>1</v>
      </c>
    </row>
    <row r="454" spans="2:18" ht="15" customHeight="1" x14ac:dyDescent="0.2">
      <c r="B454" s="240" t="s">
        <v>396</v>
      </c>
      <c r="C454" s="241"/>
      <c r="D454" s="256"/>
      <c r="E454" s="281" t="str">
        <f>IF(E450="","","In transizione")</f>
        <v/>
      </c>
      <c r="F454" s="281"/>
      <c r="G454" s="281"/>
      <c r="H454" s="281" t="str">
        <f>IF(H450="","","In transizione")</f>
        <v/>
      </c>
      <c r="I454" s="281"/>
      <c r="J454" s="281"/>
      <c r="K454" s="281" t="str">
        <f>IF(K450="","","In transizione")</f>
        <v/>
      </c>
      <c r="L454" s="281"/>
      <c r="M454" s="281"/>
      <c r="Q454" s="2" t="b">
        <f>IF(AND('Anagrafica Progetto'!$Q$84=2,'Anagrafica Progetto'!$Q$90,ISBLANK(Obiettivi!$E$70)&lt;&gt;TRUE),FALSE,TRUE)</f>
        <v>1</v>
      </c>
    </row>
    <row r="455" spans="2:18" ht="15" customHeight="1" x14ac:dyDescent="0.2">
      <c r="B455" s="240" t="s">
        <v>386</v>
      </c>
      <c r="C455" s="241"/>
      <c r="D455" s="256"/>
      <c r="E455" s="280"/>
      <c r="F455" s="280"/>
      <c r="G455" s="280"/>
      <c r="H455" s="280"/>
      <c r="I455" s="280"/>
      <c r="J455" s="280"/>
      <c r="K455" s="280"/>
      <c r="L455" s="280"/>
      <c r="M455" s="280"/>
      <c r="Q455" s="2" t="b">
        <f>IF(AND('Anagrafica Progetto'!$Q$84=2,'Anagrafica Progetto'!$Q$90,ISBLANK(Obiettivi!$E$70)&lt;&gt;TRUE),FALSE,TRUE)</f>
        <v>1</v>
      </c>
    </row>
    <row r="456" spans="2:18" ht="15" customHeight="1" x14ac:dyDescent="0.2">
      <c r="B456" s="240">
        <v>2015</v>
      </c>
      <c r="C456" s="241"/>
      <c r="D456" s="256"/>
      <c r="E456" s="280"/>
      <c r="F456" s="280"/>
      <c r="G456" s="280"/>
      <c r="H456" s="280"/>
      <c r="I456" s="280"/>
      <c r="J456" s="280"/>
      <c r="K456" s="280"/>
      <c r="L456" s="280"/>
      <c r="M456" s="280"/>
      <c r="Q456" s="2" t="b">
        <f>IF(AND('Anagrafica Progetto'!$Q$84=2,'Anagrafica Progetto'!$Q$90,R456=FALSE,ISBLANK(Obiettivi!$E$70)&lt;&gt;TRUE),FALSE,TRUE)</f>
        <v>1</v>
      </c>
      <c r="R456" s="2" t="b">
        <f>IF(OR('Anagrafica Progetto'!$H$77="",'Anagrafica Progetto'!$H$80=""),TRUE,IF(AND(B456&gt;=YEAR('Anagrafica Progetto'!$H$77),B456&lt;YEAR('Anagrafica Progetto'!$H$80)),FALSE,TRUE))</f>
        <v>1</v>
      </c>
    </row>
    <row r="457" spans="2:18" ht="15" customHeight="1" x14ac:dyDescent="0.2">
      <c r="B457" s="240">
        <v>2016</v>
      </c>
      <c r="C457" s="241"/>
      <c r="D457" s="256"/>
      <c r="E457" s="280"/>
      <c r="F457" s="280"/>
      <c r="G457" s="280"/>
      <c r="H457" s="280"/>
      <c r="I457" s="280"/>
      <c r="J457" s="280"/>
      <c r="K457" s="280"/>
      <c r="L457" s="280"/>
      <c r="M457" s="280"/>
      <c r="Q457" s="2" t="b">
        <f>IF(AND('Anagrafica Progetto'!$Q$84=2,'Anagrafica Progetto'!$Q$90,R457=FALSE,ISBLANK(Obiettivi!$E$70)&lt;&gt;TRUE),FALSE,TRUE)</f>
        <v>1</v>
      </c>
      <c r="R457" s="2" t="b">
        <f>IF(OR('Anagrafica Progetto'!$H$77="",'Anagrafica Progetto'!$H$80=""),TRUE,IF(AND(B457&gt;=YEAR('Anagrafica Progetto'!$H$77),B457&lt;YEAR('Anagrafica Progetto'!$H$80)),FALSE,TRUE))</f>
        <v>0</v>
      </c>
    </row>
    <row r="458" spans="2:18" ht="15" customHeight="1" x14ac:dyDescent="0.2">
      <c r="B458" s="240">
        <v>2017</v>
      </c>
      <c r="C458" s="241"/>
      <c r="D458" s="256"/>
      <c r="E458" s="280"/>
      <c r="F458" s="280"/>
      <c r="G458" s="280"/>
      <c r="H458" s="280"/>
      <c r="I458" s="280"/>
      <c r="J458" s="280"/>
      <c r="K458" s="280"/>
      <c r="L458" s="280"/>
      <c r="M458" s="280"/>
      <c r="Q458" s="2" t="b">
        <f>IF(AND('Anagrafica Progetto'!$Q$84=2,'Anagrafica Progetto'!$Q$90,R458=FALSE,ISBLANK(Obiettivi!$E$70)&lt;&gt;TRUE),FALSE,TRUE)</f>
        <v>1</v>
      </c>
      <c r="R458" s="2" t="b">
        <f>IF(OR('Anagrafica Progetto'!$H$77="",'Anagrafica Progetto'!$H$80=""),TRUE,IF(AND(B458&gt;=YEAR('Anagrafica Progetto'!$H$77),B458&lt;YEAR('Anagrafica Progetto'!$H$80)),FALSE,TRUE))</f>
        <v>0</v>
      </c>
    </row>
    <row r="459" spans="2:18" ht="15" customHeight="1" x14ac:dyDescent="0.2">
      <c r="B459" s="240">
        <v>2018</v>
      </c>
      <c r="C459" s="241"/>
      <c r="D459" s="256"/>
      <c r="E459" s="280"/>
      <c r="F459" s="280"/>
      <c r="G459" s="280"/>
      <c r="H459" s="280"/>
      <c r="I459" s="280"/>
      <c r="J459" s="280"/>
      <c r="K459" s="280"/>
      <c r="L459" s="280"/>
      <c r="M459" s="280"/>
      <c r="Q459" s="2" t="b">
        <f>IF(AND('Anagrafica Progetto'!$Q$84=2,'Anagrafica Progetto'!$Q$90,R459=FALSE,ISBLANK(Obiettivi!$E$70)&lt;&gt;TRUE),FALSE,TRUE)</f>
        <v>1</v>
      </c>
      <c r="R459" s="2" t="b">
        <f>IF(OR('Anagrafica Progetto'!$H$77="",'Anagrafica Progetto'!$H$80=""),TRUE,IF(AND(B459&gt;=YEAR('Anagrafica Progetto'!$H$77),B459&lt;YEAR('Anagrafica Progetto'!$H$80)),FALSE,TRUE))</f>
        <v>0</v>
      </c>
    </row>
    <row r="460" spans="2:18" ht="15" customHeight="1" x14ac:dyDescent="0.2">
      <c r="B460" s="240">
        <v>2019</v>
      </c>
      <c r="C460" s="241"/>
      <c r="D460" s="256"/>
      <c r="E460" s="280"/>
      <c r="F460" s="280"/>
      <c r="G460" s="280"/>
      <c r="H460" s="280"/>
      <c r="I460" s="280"/>
      <c r="J460" s="280"/>
      <c r="K460" s="280"/>
      <c r="L460" s="280"/>
      <c r="M460" s="280"/>
      <c r="Q460" s="2" t="b">
        <f>IF(AND('Anagrafica Progetto'!$Q$84=2,'Anagrafica Progetto'!$Q$90,R460=FALSE,ISBLANK(Obiettivi!$E$70)&lt;&gt;TRUE),FALSE,TRUE)</f>
        <v>1</v>
      </c>
      <c r="R460" s="2" t="b">
        <f>IF(OR('Anagrafica Progetto'!$H$77="",'Anagrafica Progetto'!$H$80=""),TRUE,IF(AND(B460&gt;=YEAR('Anagrafica Progetto'!$H$77),B460&lt;YEAR('Anagrafica Progetto'!$H$80)),FALSE,TRUE))</f>
        <v>0</v>
      </c>
    </row>
    <row r="461" spans="2:18" ht="15" customHeight="1" x14ac:dyDescent="0.2">
      <c r="B461" s="240">
        <v>2020</v>
      </c>
      <c r="C461" s="241"/>
      <c r="D461" s="256"/>
      <c r="E461" s="280"/>
      <c r="F461" s="280"/>
      <c r="G461" s="280"/>
      <c r="H461" s="280"/>
      <c r="I461" s="280"/>
      <c r="J461" s="280"/>
      <c r="K461" s="280"/>
      <c r="L461" s="280"/>
      <c r="M461" s="280"/>
      <c r="Q461" s="2" t="b">
        <f>IF(AND('Anagrafica Progetto'!$Q$84=2,'Anagrafica Progetto'!$Q$90,R461=FALSE,ISBLANK(Obiettivi!$E$70)&lt;&gt;TRUE),FALSE,TRUE)</f>
        <v>1</v>
      </c>
      <c r="R461" s="2" t="b">
        <f>IF(OR('Anagrafica Progetto'!$H$77="",'Anagrafica Progetto'!$H$80=""),TRUE,IF(AND(B461&gt;=YEAR('Anagrafica Progetto'!$H$77),B461&lt;YEAR('Anagrafica Progetto'!$H$80)),FALSE,TRUE))</f>
        <v>0</v>
      </c>
    </row>
    <row r="462" spans="2:18" ht="15" customHeight="1" x14ac:dyDescent="0.2">
      <c r="B462" s="240">
        <v>2021</v>
      </c>
      <c r="C462" s="241"/>
      <c r="D462" s="256"/>
      <c r="E462" s="280"/>
      <c r="F462" s="280"/>
      <c r="G462" s="280"/>
      <c r="H462" s="280"/>
      <c r="I462" s="280"/>
      <c r="J462" s="280"/>
      <c r="K462" s="280"/>
      <c r="L462" s="280"/>
      <c r="M462" s="280"/>
      <c r="Q462" s="2" t="b">
        <f>IF(AND('Anagrafica Progetto'!$Q$84=2,'Anagrafica Progetto'!$Q$90,R462=FALSE,ISBLANK(Obiettivi!$E$70)&lt;&gt;TRUE),FALSE,TRUE)</f>
        <v>1</v>
      </c>
      <c r="R462" s="2" t="b">
        <f>IF(OR('Anagrafica Progetto'!$H$77="",'Anagrafica Progetto'!$H$80=""),TRUE,IF(AND(B462&gt;=YEAR('Anagrafica Progetto'!$H$77),B462&lt;YEAR('Anagrafica Progetto'!$H$80)),FALSE,TRUE))</f>
        <v>0</v>
      </c>
    </row>
    <row r="463" spans="2:18" ht="15" customHeight="1" x14ac:dyDescent="0.2">
      <c r="B463" s="240">
        <v>2022</v>
      </c>
      <c r="C463" s="241"/>
      <c r="D463" s="256"/>
      <c r="E463" s="280"/>
      <c r="F463" s="280"/>
      <c r="G463" s="280"/>
      <c r="H463" s="280"/>
      <c r="I463" s="280"/>
      <c r="J463" s="280"/>
      <c r="K463" s="280"/>
      <c r="L463" s="280"/>
      <c r="M463" s="280"/>
      <c r="Q463" s="2" t="b">
        <f>IF(AND('Anagrafica Progetto'!$Q$84=2,'Anagrafica Progetto'!$Q$90,R463=FALSE,ISBLANK(Obiettivi!$E$70)&lt;&gt;TRUE),FALSE,TRUE)</f>
        <v>1</v>
      </c>
      <c r="R463" s="2" t="b">
        <f>IF(OR('Anagrafica Progetto'!$H$77="",'Anagrafica Progetto'!$H$80=""),TRUE,IF(AND(B463&gt;=YEAR('Anagrafica Progetto'!$H$77),B463&lt;YEAR('Anagrafica Progetto'!$H$80)),FALSE,TRUE))</f>
        <v>0</v>
      </c>
    </row>
    <row r="464" spans="2:18" ht="15" customHeight="1" x14ac:dyDescent="0.2">
      <c r="B464" s="240" t="s">
        <v>387</v>
      </c>
      <c r="C464" s="241"/>
      <c r="D464" s="256"/>
      <c r="E464" s="280"/>
      <c r="F464" s="280"/>
      <c r="G464" s="280"/>
      <c r="H464" s="280"/>
      <c r="I464" s="280"/>
      <c r="J464" s="280"/>
      <c r="K464" s="280"/>
      <c r="L464" s="280"/>
      <c r="M464" s="280"/>
      <c r="Q464" s="2" t="b">
        <f>IF(AND('Anagrafica Progetto'!$Q$84=2,'Anagrafica Progetto'!$Q$90,ISBLANK(Obiettivi!$E$70)&lt;&gt;TRUE),FALSE,TRUE)</f>
        <v>1</v>
      </c>
    </row>
    <row r="465" spans="2:18" ht="15" customHeight="1" x14ac:dyDescent="0.2">
      <c r="Q465" s="2" t="b">
        <f>IF(AND('Anagrafica Progetto'!$Q$84=2,'Anagrafica Progetto'!$Q$90,ISBLANK(Obiettivi!$E$70)&lt;&gt;TRUE),FALSE,TRUE)</f>
        <v>1</v>
      </c>
    </row>
    <row r="466" spans="2:18" ht="15" customHeight="1" x14ac:dyDescent="0.2">
      <c r="Q466" s="2" t="b">
        <f>IF(AND('Anagrafica Progetto'!$Q$84=2,'Anagrafica Progetto'!$Q$90,ISBLANK(Obiettivi!$E$70)&lt;&gt;TRUE),FALSE,TRUE)</f>
        <v>1</v>
      </c>
    </row>
    <row r="467" spans="2:18" ht="15" customHeight="1" x14ac:dyDescent="0.2">
      <c r="B467" s="188" t="s">
        <v>520</v>
      </c>
      <c r="C467" s="188"/>
      <c r="D467" s="188"/>
      <c r="E467" s="188"/>
      <c r="F467" s="188"/>
      <c r="G467" s="188"/>
      <c r="H467" s="188"/>
      <c r="I467" s="188"/>
      <c r="J467" s="188"/>
      <c r="K467" s="188"/>
      <c r="L467" s="188"/>
      <c r="M467" s="188"/>
      <c r="Q467" s="2" t="b">
        <f>IF(AND('Anagrafica Progetto'!$Q$84=2,'Anagrafica Progetto'!$Q$91,ISBLANK(Obiettivi!$E$50)&lt;&gt;TRUE),FALSE,TRUE)</f>
        <v>1</v>
      </c>
    </row>
    <row r="468" spans="2:18" ht="15" customHeight="1" x14ac:dyDescent="0.2">
      <c r="B468" s="258"/>
      <c r="C468" s="258"/>
      <c r="D468" s="258"/>
      <c r="E468" s="258" t="s">
        <v>129</v>
      </c>
      <c r="F468" s="258"/>
      <c r="G468" s="258"/>
      <c r="H468" s="258" t="s">
        <v>130</v>
      </c>
      <c r="I468" s="258"/>
      <c r="J468" s="258"/>
      <c r="K468" s="258" t="s">
        <v>131</v>
      </c>
      <c r="L468" s="258"/>
      <c r="M468" s="258"/>
      <c r="Q468" s="2" t="b">
        <f>IF(AND('Anagrafica Progetto'!$Q$84=2,'Anagrafica Progetto'!$Q$91,ISBLANK(Obiettivi!$E$50)&lt;&gt;TRUE),FALSE,TRUE)</f>
        <v>1</v>
      </c>
    </row>
    <row r="469" spans="2:18" ht="67.5" customHeight="1" x14ac:dyDescent="0.2">
      <c r="B469" s="240" t="s">
        <v>521</v>
      </c>
      <c r="C469" s="241"/>
      <c r="D469" s="256"/>
      <c r="E469" s="281" t="str">
        <f>IF(Obiettivi!$E$50="","",Obiettivi!$E$50)</f>
        <v>Modello di servizio condiviso e sottoscritto da un panel di stakeholders</v>
      </c>
      <c r="F469" s="281"/>
      <c r="G469" s="281"/>
      <c r="H469" s="281" t="str">
        <f>IF(Obiettivi!$E$49="","",Obiettivi!$E$49)</f>
        <v>Incremento delle Amministrazioni pubbliche servite e abilitate all’utilizzo di strumento evoluti</v>
      </c>
      <c r="I469" s="281"/>
      <c r="J469" s="281"/>
      <c r="K469" s="281" t="e">
        <f>IF(Obiettivi!#REF!="","",Obiettivi!#REF!)</f>
        <v>#REF!</v>
      </c>
      <c r="L469" s="281"/>
      <c r="M469" s="281"/>
      <c r="Q469" s="2" t="b">
        <f>IF(AND('Anagrafica Progetto'!$Q$84=2,'Anagrafica Progetto'!$Q$91,ISBLANK(Obiettivi!$E$50)&lt;&gt;TRUE),FALSE,TRUE)</f>
        <v>1</v>
      </c>
    </row>
    <row r="470" spans="2:18" ht="82.5" customHeight="1" x14ac:dyDescent="0.2">
      <c r="B470" s="240" t="s">
        <v>383</v>
      </c>
      <c r="C470" s="241"/>
      <c r="D470" s="256"/>
      <c r="E470" s="286"/>
      <c r="F470" s="287"/>
      <c r="G470" s="288"/>
      <c r="H470" s="285"/>
      <c r="I470" s="285"/>
      <c r="J470" s="285"/>
      <c r="K470" s="285"/>
      <c r="L470" s="285"/>
      <c r="M470" s="285"/>
      <c r="Q470" s="2" t="b">
        <f>IF(AND('Anagrafica Progetto'!$Q$84=2,'Anagrafica Progetto'!$Q$91,ISBLANK(Obiettivi!$E$50)&lt;&gt;TRUE),FALSE,TRUE)</f>
        <v>1</v>
      </c>
    </row>
    <row r="471" spans="2:18" ht="15" customHeight="1" x14ac:dyDescent="0.2">
      <c r="B471" s="240" t="s">
        <v>384</v>
      </c>
      <c r="C471" s="241"/>
      <c r="D471" s="256"/>
      <c r="E471" s="286"/>
      <c r="F471" s="287"/>
      <c r="G471" s="288"/>
      <c r="H471" s="286"/>
      <c r="I471" s="287"/>
      <c r="J471" s="288"/>
      <c r="K471" s="286"/>
      <c r="L471" s="287"/>
      <c r="M471" s="288"/>
      <c r="Q471" s="2" t="b">
        <f>IF(AND('Anagrafica Progetto'!$Q$84=2,'Anagrafica Progetto'!$Q$91,ISBLANK(Obiettivi!$E$50)&lt;&gt;TRUE),FALSE,TRUE)</f>
        <v>1</v>
      </c>
    </row>
    <row r="472" spans="2:18" ht="30" customHeight="1" x14ac:dyDescent="0.2">
      <c r="B472" s="240" t="s">
        <v>385</v>
      </c>
      <c r="C472" s="241"/>
      <c r="D472" s="256"/>
      <c r="E472" s="285"/>
      <c r="F472" s="285"/>
      <c r="G472" s="285"/>
      <c r="H472" s="285"/>
      <c r="I472" s="285"/>
      <c r="J472" s="285"/>
      <c r="K472" s="285"/>
      <c r="L472" s="285"/>
      <c r="M472" s="285"/>
      <c r="Q472" s="2" t="b">
        <f>IF(AND('Anagrafica Progetto'!$Q$84=2,'Anagrafica Progetto'!$Q$91,ISBLANK(Obiettivi!$E$50)&lt;&gt;TRUE),FALSE,TRUE)</f>
        <v>1</v>
      </c>
    </row>
    <row r="473" spans="2:18" ht="15" customHeight="1" x14ac:dyDescent="0.2">
      <c r="B473" s="240" t="s">
        <v>396</v>
      </c>
      <c r="C473" s="241"/>
      <c r="D473" s="256"/>
      <c r="E473" s="281" t="str">
        <f>IF(E469="","","Meno sviluppate")</f>
        <v>Meno sviluppate</v>
      </c>
      <c r="F473" s="281"/>
      <c r="G473" s="281"/>
      <c r="H473" s="281" t="str">
        <f>IF(H469="","","Meno sviluppate")</f>
        <v>Meno sviluppate</v>
      </c>
      <c r="I473" s="281"/>
      <c r="J473" s="281"/>
      <c r="K473" s="281" t="e">
        <f>IF(K469="","","Meno sviluppate")</f>
        <v>#REF!</v>
      </c>
      <c r="L473" s="281"/>
      <c r="M473" s="281"/>
      <c r="Q473" s="2" t="b">
        <f>IF(AND('Anagrafica Progetto'!$Q$84=2,'Anagrafica Progetto'!$Q$91,ISBLANK(Obiettivi!$E$50)&lt;&gt;TRUE),FALSE,TRUE)</f>
        <v>1</v>
      </c>
    </row>
    <row r="474" spans="2:18" ht="15" customHeight="1" x14ac:dyDescent="0.2">
      <c r="B474" s="240" t="s">
        <v>386</v>
      </c>
      <c r="C474" s="241"/>
      <c r="D474" s="256"/>
      <c r="E474" s="280"/>
      <c r="F474" s="280"/>
      <c r="G474" s="280"/>
      <c r="H474" s="280"/>
      <c r="I474" s="280"/>
      <c r="J474" s="280"/>
      <c r="K474" s="280"/>
      <c r="L474" s="280"/>
      <c r="M474" s="280"/>
      <c r="Q474" s="2" t="b">
        <f>IF(AND('Anagrafica Progetto'!$Q$84=2,'Anagrafica Progetto'!$Q$91,ISBLANK(Obiettivi!$E$50)&lt;&gt;TRUE),FALSE,TRUE)</f>
        <v>1</v>
      </c>
    </row>
    <row r="475" spans="2:18" ht="15" customHeight="1" x14ac:dyDescent="0.2">
      <c r="B475" s="240">
        <v>2015</v>
      </c>
      <c r="C475" s="241"/>
      <c r="D475" s="256"/>
      <c r="E475" s="280"/>
      <c r="F475" s="280"/>
      <c r="G475" s="280"/>
      <c r="H475" s="280"/>
      <c r="I475" s="280"/>
      <c r="J475" s="280"/>
      <c r="K475" s="280"/>
      <c r="L475" s="280"/>
      <c r="M475" s="280"/>
      <c r="Q475" s="2" t="b">
        <f>IF(AND('Anagrafica Progetto'!$Q$84=2,'Anagrafica Progetto'!$Q$91,R475=FALSE,ISBLANK(Obiettivi!$E$50)&lt;&gt;TRUE),FALSE,TRUE)</f>
        <v>1</v>
      </c>
      <c r="R475" s="2" t="b">
        <f>IF(OR('Anagrafica Progetto'!$H$77="",'Anagrafica Progetto'!$H$80=""),TRUE,IF(AND(B475&gt;=YEAR('Anagrafica Progetto'!$H$77),B475&lt;YEAR('Anagrafica Progetto'!$H$80)),FALSE,TRUE))</f>
        <v>1</v>
      </c>
    </row>
    <row r="476" spans="2:18" ht="15" customHeight="1" x14ac:dyDescent="0.2">
      <c r="B476" s="240">
        <v>2016</v>
      </c>
      <c r="C476" s="241"/>
      <c r="D476" s="256"/>
      <c r="E476" s="280"/>
      <c r="F476" s="280"/>
      <c r="G476" s="280"/>
      <c r="H476" s="280"/>
      <c r="I476" s="280"/>
      <c r="J476" s="280"/>
      <c r="K476" s="280"/>
      <c r="L476" s="280"/>
      <c r="M476" s="280"/>
      <c r="Q476" s="2" t="b">
        <f>IF(AND('Anagrafica Progetto'!$Q$84=2,'Anagrafica Progetto'!$Q$91,R476=FALSE,ISBLANK(Obiettivi!$E$50)&lt;&gt;TRUE),FALSE,TRUE)</f>
        <v>1</v>
      </c>
      <c r="R476" s="2" t="b">
        <f>IF(OR('Anagrafica Progetto'!$H$77="",'Anagrafica Progetto'!$H$80=""),TRUE,IF(AND(B476&gt;=YEAR('Anagrafica Progetto'!$H$77),B476&lt;YEAR('Anagrafica Progetto'!$H$80)),FALSE,TRUE))</f>
        <v>0</v>
      </c>
    </row>
    <row r="477" spans="2:18" ht="15" customHeight="1" x14ac:dyDescent="0.2">
      <c r="B477" s="240">
        <v>2017</v>
      </c>
      <c r="C477" s="241"/>
      <c r="D477" s="256"/>
      <c r="E477" s="280"/>
      <c r="F477" s="280"/>
      <c r="G477" s="280"/>
      <c r="H477" s="280"/>
      <c r="I477" s="280"/>
      <c r="J477" s="280"/>
      <c r="K477" s="280"/>
      <c r="L477" s="280"/>
      <c r="M477" s="280"/>
      <c r="Q477" s="2" t="b">
        <f>IF(AND('Anagrafica Progetto'!$Q$84=2,'Anagrafica Progetto'!$Q$91,R477=FALSE,ISBLANK(Obiettivi!$E$50)&lt;&gt;TRUE),FALSE,TRUE)</f>
        <v>1</v>
      </c>
      <c r="R477" s="2" t="b">
        <f>IF(OR('Anagrafica Progetto'!$H$77="",'Anagrafica Progetto'!$H$80=""),TRUE,IF(AND(B477&gt;=YEAR('Anagrafica Progetto'!$H$77),B477&lt;YEAR('Anagrafica Progetto'!$H$80)),FALSE,TRUE))</f>
        <v>0</v>
      </c>
    </row>
    <row r="478" spans="2:18" ht="15" customHeight="1" x14ac:dyDescent="0.2">
      <c r="B478" s="240">
        <v>2018</v>
      </c>
      <c r="C478" s="241"/>
      <c r="D478" s="256"/>
      <c r="E478" s="280"/>
      <c r="F478" s="280"/>
      <c r="G478" s="280"/>
      <c r="H478" s="280"/>
      <c r="I478" s="280"/>
      <c r="J478" s="280"/>
      <c r="K478" s="280"/>
      <c r="L478" s="280"/>
      <c r="M478" s="280"/>
      <c r="Q478" s="2" t="b">
        <f>IF(AND('Anagrafica Progetto'!$Q$84=2,'Anagrafica Progetto'!$Q$91,R478=FALSE,ISBLANK(Obiettivi!$E$50)&lt;&gt;TRUE),FALSE,TRUE)</f>
        <v>1</v>
      </c>
      <c r="R478" s="2" t="b">
        <f>IF(OR('Anagrafica Progetto'!$H$77="",'Anagrafica Progetto'!$H$80=""),TRUE,IF(AND(B478&gt;=YEAR('Anagrafica Progetto'!$H$77),B478&lt;YEAR('Anagrafica Progetto'!$H$80)),FALSE,TRUE))</f>
        <v>0</v>
      </c>
    </row>
    <row r="479" spans="2:18" ht="15" customHeight="1" x14ac:dyDescent="0.2">
      <c r="B479" s="240">
        <v>2019</v>
      </c>
      <c r="C479" s="241"/>
      <c r="D479" s="256"/>
      <c r="E479" s="280"/>
      <c r="F479" s="280"/>
      <c r="G479" s="280"/>
      <c r="H479" s="280"/>
      <c r="I479" s="280"/>
      <c r="J479" s="280"/>
      <c r="K479" s="280"/>
      <c r="L479" s="280"/>
      <c r="M479" s="280"/>
      <c r="Q479" s="2" t="b">
        <f>IF(AND('Anagrafica Progetto'!$Q$84=2,'Anagrafica Progetto'!$Q$91,R479=FALSE,ISBLANK(Obiettivi!$E$50)&lt;&gt;TRUE),FALSE,TRUE)</f>
        <v>1</v>
      </c>
      <c r="R479" s="2" t="b">
        <f>IF(OR('Anagrafica Progetto'!$H$77="",'Anagrafica Progetto'!$H$80=""),TRUE,IF(AND(B479&gt;=YEAR('Anagrafica Progetto'!$H$77),B479&lt;YEAR('Anagrafica Progetto'!$H$80)),FALSE,TRUE))</f>
        <v>0</v>
      </c>
    </row>
    <row r="480" spans="2:18" ht="15" customHeight="1" x14ac:dyDescent="0.2">
      <c r="B480" s="240">
        <v>2020</v>
      </c>
      <c r="C480" s="241"/>
      <c r="D480" s="256"/>
      <c r="E480" s="280"/>
      <c r="F480" s="280"/>
      <c r="G480" s="280"/>
      <c r="H480" s="280"/>
      <c r="I480" s="280"/>
      <c r="J480" s="280"/>
      <c r="K480" s="280"/>
      <c r="L480" s="280"/>
      <c r="M480" s="280"/>
      <c r="Q480" s="2" t="b">
        <f>IF(AND('Anagrafica Progetto'!$Q$84=2,'Anagrafica Progetto'!$Q$91,R480=FALSE,ISBLANK(Obiettivi!$E$50)&lt;&gt;TRUE),FALSE,TRUE)</f>
        <v>1</v>
      </c>
      <c r="R480" s="2" t="b">
        <f>IF(OR('Anagrafica Progetto'!$H$77="",'Anagrafica Progetto'!$H$80=""),TRUE,IF(AND(B480&gt;=YEAR('Anagrafica Progetto'!$H$77),B480&lt;YEAR('Anagrafica Progetto'!$H$80)),FALSE,TRUE))</f>
        <v>0</v>
      </c>
    </row>
    <row r="481" spans="2:18" ht="15" customHeight="1" x14ac:dyDescent="0.2">
      <c r="B481" s="240">
        <v>2021</v>
      </c>
      <c r="C481" s="241"/>
      <c r="D481" s="256"/>
      <c r="E481" s="280"/>
      <c r="F481" s="280"/>
      <c r="G481" s="280"/>
      <c r="H481" s="280"/>
      <c r="I481" s="280"/>
      <c r="J481" s="280"/>
      <c r="K481" s="280"/>
      <c r="L481" s="280"/>
      <c r="M481" s="280"/>
      <c r="Q481" s="2" t="b">
        <f>IF(AND('Anagrafica Progetto'!$Q$84=2,'Anagrafica Progetto'!$Q$91,R481=FALSE,ISBLANK(Obiettivi!$E$50)&lt;&gt;TRUE),FALSE,TRUE)</f>
        <v>1</v>
      </c>
      <c r="R481" s="2" t="b">
        <f>IF(OR('Anagrafica Progetto'!$H$77="",'Anagrafica Progetto'!$H$80=""),TRUE,IF(AND(B481&gt;=YEAR('Anagrafica Progetto'!$H$77),B481&lt;YEAR('Anagrafica Progetto'!$H$80)),FALSE,TRUE))</f>
        <v>0</v>
      </c>
    </row>
    <row r="482" spans="2:18" ht="15" customHeight="1" x14ac:dyDescent="0.2">
      <c r="B482" s="240">
        <v>2022</v>
      </c>
      <c r="C482" s="241"/>
      <c r="D482" s="256"/>
      <c r="E482" s="280"/>
      <c r="F482" s="280"/>
      <c r="G482" s="280"/>
      <c r="H482" s="280"/>
      <c r="I482" s="280"/>
      <c r="J482" s="280"/>
      <c r="K482" s="280"/>
      <c r="L482" s="280"/>
      <c r="M482" s="280"/>
      <c r="Q482" s="2" t="b">
        <f>IF(AND('Anagrafica Progetto'!$Q$84=2,'Anagrafica Progetto'!$Q$91,R482=FALSE,ISBLANK(Obiettivi!$E$50)&lt;&gt;TRUE),FALSE,TRUE)</f>
        <v>1</v>
      </c>
      <c r="R482" s="2" t="b">
        <f>IF(OR('Anagrafica Progetto'!$H$77="",'Anagrafica Progetto'!$H$80=""),TRUE,IF(AND(B482&gt;=YEAR('Anagrafica Progetto'!$H$77),B482&lt;YEAR('Anagrafica Progetto'!$H$80)),FALSE,TRUE))</f>
        <v>0</v>
      </c>
    </row>
    <row r="483" spans="2:18" ht="15" customHeight="1" x14ac:dyDescent="0.2">
      <c r="B483" s="240" t="s">
        <v>387</v>
      </c>
      <c r="C483" s="241"/>
      <c r="D483" s="256"/>
      <c r="E483" s="280"/>
      <c r="F483" s="280"/>
      <c r="G483" s="280"/>
      <c r="H483" s="280"/>
      <c r="I483" s="280"/>
      <c r="J483" s="280"/>
      <c r="K483" s="280"/>
      <c r="L483" s="280"/>
      <c r="M483" s="280"/>
      <c r="Q483" s="2" t="b">
        <f>IF(AND('Anagrafica Progetto'!$Q$84=2,'Anagrafica Progetto'!$Q$91,ISBLANK(Obiettivi!$E$50)&lt;&gt;TRUE),FALSE,TRUE)</f>
        <v>1</v>
      </c>
    </row>
    <row r="484" spans="2:18" ht="15" customHeight="1" x14ac:dyDescent="0.2">
      <c r="Q484" s="2" t="b">
        <f>IF(AND('Anagrafica Progetto'!$Q$84=2,'Anagrafica Progetto'!$Q$91,ISBLANK(Obiettivi!$E$50)&lt;&gt;TRUE),FALSE,TRUE)</f>
        <v>1</v>
      </c>
    </row>
    <row r="485" spans="2:18" ht="15" customHeight="1" x14ac:dyDescent="0.2">
      <c r="Q485" s="2" t="b">
        <f>IF(AND('Anagrafica Progetto'!$Q$84=2,'Anagrafica Progetto'!$Q$91,ISBLANK(Obiettivi!$E$50)&lt;&gt;TRUE),FALSE,TRUE)</f>
        <v>1</v>
      </c>
    </row>
    <row r="486" spans="2:18" ht="15" customHeight="1" x14ac:dyDescent="0.2">
      <c r="B486" s="188" t="s">
        <v>520</v>
      </c>
      <c r="C486" s="188"/>
      <c r="D486" s="188"/>
      <c r="E486" s="188"/>
      <c r="F486" s="188"/>
      <c r="G486" s="188"/>
      <c r="H486" s="188"/>
      <c r="I486" s="188"/>
      <c r="J486" s="188"/>
      <c r="K486" s="188"/>
      <c r="L486" s="188"/>
      <c r="M486" s="188"/>
      <c r="Q486" s="2" t="b">
        <f>IF(AND('Anagrafica Progetto'!$Q$84=2,'Anagrafica Progetto'!$Q$91,ISBLANK(Obiettivi!$E$51)&lt;&gt;TRUE),FALSE,TRUE)</f>
        <v>1</v>
      </c>
    </row>
    <row r="487" spans="2:18" ht="15" customHeight="1" x14ac:dyDescent="0.2">
      <c r="B487" s="258"/>
      <c r="C487" s="258"/>
      <c r="D487" s="258"/>
      <c r="E487" s="258" t="s">
        <v>132</v>
      </c>
      <c r="F487" s="258"/>
      <c r="G487" s="258"/>
      <c r="H487" s="258" t="s">
        <v>133</v>
      </c>
      <c r="I487" s="258"/>
      <c r="J487" s="258"/>
      <c r="K487" s="258" t="s">
        <v>134</v>
      </c>
      <c r="L487" s="258"/>
      <c r="M487" s="258"/>
      <c r="Q487" s="2" t="b">
        <f>IF(AND('Anagrafica Progetto'!$Q$84=2,'Anagrafica Progetto'!$Q$91,ISBLANK(Obiettivi!$E$51)&lt;&gt;TRUE),FALSE,TRUE)</f>
        <v>1</v>
      </c>
    </row>
    <row r="488" spans="2:18" ht="67.5" customHeight="1" x14ac:dyDescent="0.2">
      <c r="B488" s="240" t="s">
        <v>521</v>
      </c>
      <c r="C488" s="241"/>
      <c r="D488" s="256"/>
      <c r="E488" s="281" t="str">
        <f>IF(Obiettivi!$E$51="","",Obiettivi!$E$51)</f>
        <v>Piena conformità del servizio erogato alle aspettative</v>
      </c>
      <c r="F488" s="281"/>
      <c r="G488" s="281"/>
      <c r="H488" s="281" t="str">
        <f>IF(Obiettivi!$E$52="","",Obiettivi!$E$52)</f>
        <v/>
      </c>
      <c r="I488" s="281"/>
      <c r="J488" s="281"/>
      <c r="K488" s="281" t="e">
        <f>IF(Obiettivi!#REF!="","",Obiettivi!#REF!)</f>
        <v>#REF!</v>
      </c>
      <c r="L488" s="281"/>
      <c r="M488" s="281"/>
      <c r="Q488" s="2" t="b">
        <f>IF(AND('Anagrafica Progetto'!$Q$84=2,'Anagrafica Progetto'!$Q$91,ISBLANK(Obiettivi!$E$51)&lt;&gt;TRUE),FALSE,TRUE)</f>
        <v>1</v>
      </c>
    </row>
    <row r="489" spans="2:18" ht="82.5" customHeight="1" x14ac:dyDescent="0.2">
      <c r="B489" s="240" t="s">
        <v>383</v>
      </c>
      <c r="C489" s="241"/>
      <c r="D489" s="256"/>
      <c r="E489" s="286"/>
      <c r="F489" s="287"/>
      <c r="G489" s="288"/>
      <c r="H489" s="285"/>
      <c r="I489" s="285"/>
      <c r="J489" s="285"/>
      <c r="K489" s="285"/>
      <c r="L489" s="285"/>
      <c r="M489" s="285"/>
      <c r="Q489" s="2" t="b">
        <f>IF(AND('Anagrafica Progetto'!$Q$84=2,'Anagrafica Progetto'!$Q$91,ISBLANK(Obiettivi!$E$51)&lt;&gt;TRUE),FALSE,TRUE)</f>
        <v>1</v>
      </c>
    </row>
    <row r="490" spans="2:18" ht="15" customHeight="1" x14ac:dyDescent="0.2">
      <c r="B490" s="240" t="s">
        <v>384</v>
      </c>
      <c r="C490" s="241"/>
      <c r="D490" s="256"/>
      <c r="E490" s="286"/>
      <c r="F490" s="287"/>
      <c r="G490" s="288"/>
      <c r="H490" s="286"/>
      <c r="I490" s="287"/>
      <c r="J490" s="288"/>
      <c r="K490" s="286"/>
      <c r="L490" s="287"/>
      <c r="M490" s="288"/>
      <c r="Q490" s="2" t="b">
        <f>IF(AND('Anagrafica Progetto'!$Q$84=2,'Anagrafica Progetto'!$Q$91,ISBLANK(Obiettivi!$E$51)&lt;&gt;TRUE),FALSE,TRUE)</f>
        <v>1</v>
      </c>
    </row>
    <row r="491" spans="2:18" ht="30" customHeight="1" x14ac:dyDescent="0.2">
      <c r="B491" s="240" t="s">
        <v>385</v>
      </c>
      <c r="C491" s="241"/>
      <c r="D491" s="256"/>
      <c r="E491" s="285"/>
      <c r="F491" s="285"/>
      <c r="G491" s="285"/>
      <c r="H491" s="285"/>
      <c r="I491" s="285"/>
      <c r="J491" s="285"/>
      <c r="K491" s="285"/>
      <c r="L491" s="285"/>
      <c r="M491" s="285"/>
      <c r="Q491" s="2" t="b">
        <f>IF(AND('Anagrafica Progetto'!$Q$84=2,'Anagrafica Progetto'!$Q$91,ISBLANK(Obiettivi!$E$51)&lt;&gt;TRUE),FALSE,TRUE)</f>
        <v>1</v>
      </c>
    </row>
    <row r="492" spans="2:18" ht="15" customHeight="1" x14ac:dyDescent="0.2">
      <c r="B492" s="240" t="s">
        <v>396</v>
      </c>
      <c r="C492" s="241"/>
      <c r="D492" s="256"/>
      <c r="E492" s="281" t="str">
        <f>IF(E488="","","Meno sviluppate")</f>
        <v>Meno sviluppate</v>
      </c>
      <c r="F492" s="281"/>
      <c r="G492" s="281"/>
      <c r="H492" s="281" t="str">
        <f>IF(H488="","","Meno sviluppate")</f>
        <v/>
      </c>
      <c r="I492" s="281"/>
      <c r="J492" s="281"/>
      <c r="K492" s="281" t="e">
        <f>IF(K488="","","Meno sviluppate")</f>
        <v>#REF!</v>
      </c>
      <c r="L492" s="281"/>
      <c r="M492" s="281"/>
      <c r="Q492" s="2" t="b">
        <f>IF(AND('Anagrafica Progetto'!$Q$84=2,'Anagrafica Progetto'!$Q$91,ISBLANK(Obiettivi!$E$51)&lt;&gt;TRUE),FALSE,TRUE)</f>
        <v>1</v>
      </c>
    </row>
    <row r="493" spans="2:18" ht="15" customHeight="1" x14ac:dyDescent="0.2">
      <c r="B493" s="240" t="s">
        <v>386</v>
      </c>
      <c r="C493" s="241"/>
      <c r="D493" s="256"/>
      <c r="E493" s="280"/>
      <c r="F493" s="280"/>
      <c r="G493" s="280"/>
      <c r="H493" s="280"/>
      <c r="I493" s="280"/>
      <c r="J493" s="280"/>
      <c r="K493" s="280"/>
      <c r="L493" s="280"/>
      <c r="M493" s="280"/>
      <c r="Q493" s="2" t="b">
        <f>IF(AND('Anagrafica Progetto'!$Q$84=2,'Anagrafica Progetto'!$Q$91,ISBLANK(Obiettivi!$E$51)&lt;&gt;TRUE),FALSE,TRUE)</f>
        <v>1</v>
      </c>
    </row>
    <row r="494" spans="2:18" ht="15" customHeight="1" x14ac:dyDescent="0.2">
      <c r="B494" s="240">
        <v>2015</v>
      </c>
      <c r="C494" s="241"/>
      <c r="D494" s="256"/>
      <c r="E494" s="280"/>
      <c r="F494" s="280"/>
      <c r="G494" s="280"/>
      <c r="H494" s="280"/>
      <c r="I494" s="280"/>
      <c r="J494" s="280"/>
      <c r="K494" s="280"/>
      <c r="L494" s="280"/>
      <c r="M494" s="280"/>
      <c r="Q494" s="2" t="b">
        <f>IF(AND('Anagrafica Progetto'!$Q$84=2,'Anagrafica Progetto'!$Q$91,R494=FALSE,ISBLANK(Obiettivi!$E$51)&lt;&gt;TRUE),FALSE,TRUE)</f>
        <v>1</v>
      </c>
      <c r="R494" s="2" t="b">
        <f>IF(OR('Anagrafica Progetto'!$H$77="",'Anagrafica Progetto'!$H$80=""),TRUE,IF(AND(B494&gt;=YEAR('Anagrafica Progetto'!$H$77),B494&lt;YEAR('Anagrafica Progetto'!$H$80)),FALSE,TRUE))</f>
        <v>1</v>
      </c>
    </row>
    <row r="495" spans="2:18" ht="15" customHeight="1" x14ac:dyDescent="0.2">
      <c r="B495" s="240">
        <v>2016</v>
      </c>
      <c r="C495" s="241"/>
      <c r="D495" s="256"/>
      <c r="E495" s="280"/>
      <c r="F495" s="280"/>
      <c r="G495" s="280"/>
      <c r="H495" s="280"/>
      <c r="I495" s="280"/>
      <c r="J495" s="280"/>
      <c r="K495" s="280"/>
      <c r="L495" s="280"/>
      <c r="M495" s="280"/>
      <c r="Q495" s="2" t="b">
        <f>IF(AND('Anagrafica Progetto'!$Q$84=2,'Anagrafica Progetto'!$Q$91,R495=FALSE,ISBLANK(Obiettivi!$E$51)&lt;&gt;TRUE),FALSE,TRUE)</f>
        <v>1</v>
      </c>
      <c r="R495" s="2" t="b">
        <f>IF(OR('Anagrafica Progetto'!$H$77="",'Anagrafica Progetto'!$H$80=""),TRUE,IF(AND(B495&gt;=YEAR('Anagrafica Progetto'!$H$77),B495&lt;YEAR('Anagrafica Progetto'!$H$80)),FALSE,TRUE))</f>
        <v>0</v>
      </c>
    </row>
    <row r="496" spans="2:18" ht="15" customHeight="1" x14ac:dyDescent="0.2">
      <c r="B496" s="240">
        <v>2017</v>
      </c>
      <c r="C496" s="241"/>
      <c r="D496" s="256"/>
      <c r="E496" s="280"/>
      <c r="F496" s="280"/>
      <c r="G496" s="280"/>
      <c r="H496" s="280"/>
      <c r="I496" s="280"/>
      <c r="J496" s="280"/>
      <c r="K496" s="280"/>
      <c r="L496" s="280"/>
      <c r="M496" s="280"/>
      <c r="Q496" s="2" t="b">
        <f>IF(AND('Anagrafica Progetto'!$Q$84=2,'Anagrafica Progetto'!$Q$91,R496=FALSE,ISBLANK(Obiettivi!$E$51)&lt;&gt;TRUE),FALSE,TRUE)</f>
        <v>1</v>
      </c>
      <c r="R496" s="2" t="b">
        <f>IF(OR('Anagrafica Progetto'!$H$77="",'Anagrafica Progetto'!$H$80=""),TRUE,IF(AND(B496&gt;=YEAR('Anagrafica Progetto'!$H$77),B496&lt;YEAR('Anagrafica Progetto'!$H$80)),FALSE,TRUE))</f>
        <v>0</v>
      </c>
    </row>
    <row r="497" spans="2:18" ht="15" customHeight="1" x14ac:dyDescent="0.2">
      <c r="B497" s="240">
        <v>2018</v>
      </c>
      <c r="C497" s="241"/>
      <c r="D497" s="256"/>
      <c r="E497" s="280"/>
      <c r="F497" s="280"/>
      <c r="G497" s="280"/>
      <c r="H497" s="280"/>
      <c r="I497" s="280"/>
      <c r="J497" s="280"/>
      <c r="K497" s="280"/>
      <c r="L497" s="280"/>
      <c r="M497" s="280"/>
      <c r="Q497" s="2" t="b">
        <f>IF(AND('Anagrafica Progetto'!$Q$84=2,'Anagrafica Progetto'!$Q$91,R497=FALSE,ISBLANK(Obiettivi!$E$51)&lt;&gt;TRUE),FALSE,TRUE)</f>
        <v>1</v>
      </c>
      <c r="R497" s="2" t="b">
        <f>IF(OR('Anagrafica Progetto'!$H$77="",'Anagrafica Progetto'!$H$80=""),TRUE,IF(AND(B497&gt;=YEAR('Anagrafica Progetto'!$H$77),B497&lt;YEAR('Anagrafica Progetto'!$H$80)),FALSE,TRUE))</f>
        <v>0</v>
      </c>
    </row>
    <row r="498" spans="2:18" ht="15" customHeight="1" x14ac:dyDescent="0.2">
      <c r="B498" s="240">
        <v>2019</v>
      </c>
      <c r="C498" s="241"/>
      <c r="D498" s="256"/>
      <c r="E498" s="280"/>
      <c r="F498" s="280"/>
      <c r="G498" s="280"/>
      <c r="H498" s="280"/>
      <c r="I498" s="280"/>
      <c r="J498" s="280"/>
      <c r="K498" s="280"/>
      <c r="L498" s="280"/>
      <c r="M498" s="280"/>
      <c r="Q498" s="2" t="b">
        <f>IF(AND('Anagrafica Progetto'!$Q$84=2,'Anagrafica Progetto'!$Q$91,R498=FALSE,ISBLANK(Obiettivi!$E$51)&lt;&gt;TRUE),FALSE,TRUE)</f>
        <v>1</v>
      </c>
      <c r="R498" s="2" t="b">
        <f>IF(OR('Anagrafica Progetto'!$H$77="",'Anagrafica Progetto'!$H$80=""),TRUE,IF(AND(B498&gt;=YEAR('Anagrafica Progetto'!$H$77),B498&lt;YEAR('Anagrafica Progetto'!$H$80)),FALSE,TRUE))</f>
        <v>0</v>
      </c>
    </row>
    <row r="499" spans="2:18" ht="15" customHeight="1" x14ac:dyDescent="0.2">
      <c r="B499" s="240">
        <v>2020</v>
      </c>
      <c r="C499" s="241"/>
      <c r="D499" s="256"/>
      <c r="E499" s="280"/>
      <c r="F499" s="280"/>
      <c r="G499" s="280"/>
      <c r="H499" s="280"/>
      <c r="I499" s="280"/>
      <c r="J499" s="280"/>
      <c r="K499" s="280"/>
      <c r="L499" s="280"/>
      <c r="M499" s="280"/>
      <c r="Q499" s="2" t="b">
        <f>IF(AND('Anagrafica Progetto'!$Q$84=2,'Anagrafica Progetto'!$Q$91,R499=FALSE,ISBLANK(Obiettivi!$E$51)&lt;&gt;TRUE),FALSE,TRUE)</f>
        <v>1</v>
      </c>
      <c r="R499" s="2" t="b">
        <f>IF(OR('Anagrafica Progetto'!$H$77="",'Anagrafica Progetto'!$H$80=""),TRUE,IF(AND(B499&gt;=YEAR('Anagrafica Progetto'!$H$77),B499&lt;YEAR('Anagrafica Progetto'!$H$80)),FALSE,TRUE))</f>
        <v>0</v>
      </c>
    </row>
    <row r="500" spans="2:18" ht="15" customHeight="1" x14ac:dyDescent="0.2">
      <c r="B500" s="240">
        <v>2021</v>
      </c>
      <c r="C500" s="241"/>
      <c r="D500" s="256"/>
      <c r="E500" s="280"/>
      <c r="F500" s="280"/>
      <c r="G500" s="280"/>
      <c r="H500" s="280"/>
      <c r="I500" s="280"/>
      <c r="J500" s="280"/>
      <c r="K500" s="280"/>
      <c r="L500" s="280"/>
      <c r="M500" s="280"/>
      <c r="Q500" s="2" t="b">
        <f>IF(AND('Anagrafica Progetto'!$Q$84=2,'Anagrafica Progetto'!$Q$91,R500=FALSE,ISBLANK(Obiettivi!$E$51)&lt;&gt;TRUE),FALSE,TRUE)</f>
        <v>1</v>
      </c>
      <c r="R500" s="2" t="b">
        <f>IF(OR('Anagrafica Progetto'!$H$77="",'Anagrafica Progetto'!$H$80=""),TRUE,IF(AND(B500&gt;=YEAR('Anagrafica Progetto'!$H$77),B500&lt;YEAR('Anagrafica Progetto'!$H$80)),FALSE,TRUE))</f>
        <v>0</v>
      </c>
    </row>
    <row r="501" spans="2:18" ht="15" customHeight="1" x14ac:dyDescent="0.2">
      <c r="B501" s="240">
        <v>2022</v>
      </c>
      <c r="C501" s="241"/>
      <c r="D501" s="256"/>
      <c r="E501" s="280"/>
      <c r="F501" s="280"/>
      <c r="G501" s="280"/>
      <c r="H501" s="280"/>
      <c r="I501" s="280"/>
      <c r="J501" s="280"/>
      <c r="K501" s="280"/>
      <c r="L501" s="280"/>
      <c r="M501" s="280"/>
      <c r="Q501" s="2" t="b">
        <f>IF(AND('Anagrafica Progetto'!$Q$84=2,'Anagrafica Progetto'!$Q$91,R501=FALSE,ISBLANK(Obiettivi!$E$51)&lt;&gt;TRUE),FALSE,TRUE)</f>
        <v>1</v>
      </c>
      <c r="R501" s="2" t="b">
        <f>IF(OR('Anagrafica Progetto'!$H$77="",'Anagrafica Progetto'!$H$80=""),TRUE,IF(AND(B501&gt;=YEAR('Anagrafica Progetto'!$H$77),B501&lt;YEAR('Anagrafica Progetto'!$H$80)),FALSE,TRUE))</f>
        <v>0</v>
      </c>
    </row>
    <row r="502" spans="2:18" ht="15" customHeight="1" x14ac:dyDescent="0.2">
      <c r="B502" s="240" t="s">
        <v>387</v>
      </c>
      <c r="C502" s="241"/>
      <c r="D502" s="256"/>
      <c r="E502" s="280"/>
      <c r="F502" s="280"/>
      <c r="G502" s="280"/>
      <c r="H502" s="280"/>
      <c r="I502" s="280"/>
      <c r="J502" s="280"/>
      <c r="K502" s="280"/>
      <c r="L502" s="280"/>
      <c r="M502" s="280"/>
      <c r="Q502" s="2" t="b">
        <f>IF(AND('Anagrafica Progetto'!$Q$84=2,'Anagrafica Progetto'!$Q$91,ISBLANK(Obiettivi!$E$51)&lt;&gt;TRUE),FALSE,TRUE)</f>
        <v>1</v>
      </c>
    </row>
    <row r="503" spans="2:18" ht="15" customHeight="1" x14ac:dyDescent="0.2">
      <c r="Q503" s="2" t="b">
        <f>IF(AND('Anagrafica Progetto'!$Q$84=2,'Anagrafica Progetto'!$Q$91,ISBLANK(Obiettivi!$E$51)&lt;&gt;TRUE),FALSE,TRUE)</f>
        <v>1</v>
      </c>
    </row>
    <row r="504" spans="2:18" ht="15" customHeight="1" x14ac:dyDescent="0.2">
      <c r="Q504" s="2" t="b">
        <f>IF(AND('Anagrafica Progetto'!$Q$84=2,'Anagrafica Progetto'!$Q$91,ISBLANK(Obiettivi!$E$51)&lt;&gt;TRUE),FALSE,TRUE)</f>
        <v>1</v>
      </c>
    </row>
    <row r="505" spans="2:18" ht="15" customHeight="1" x14ac:dyDescent="0.2">
      <c r="B505" s="188" t="s">
        <v>520</v>
      </c>
      <c r="C505" s="188"/>
      <c r="D505" s="188"/>
      <c r="E505" s="188"/>
      <c r="F505" s="188"/>
      <c r="G505" s="188"/>
      <c r="H505" s="188"/>
      <c r="I505" s="188"/>
      <c r="J505" s="188"/>
      <c r="K505" s="188"/>
      <c r="L505" s="188"/>
      <c r="M505" s="188"/>
      <c r="Q505" s="2" t="b">
        <f>IF(AND('Anagrafica Progetto'!$Q$84=2,'Anagrafica Progetto'!$Q$91,ISBLANK(Obiettivi!$E$54)&lt;&gt;TRUE),FALSE,TRUE)</f>
        <v>1</v>
      </c>
    </row>
    <row r="506" spans="2:18" ht="15" customHeight="1" x14ac:dyDescent="0.2">
      <c r="B506" s="258"/>
      <c r="C506" s="258"/>
      <c r="D506" s="258"/>
      <c r="E506" s="258" t="s">
        <v>135</v>
      </c>
      <c r="F506" s="258"/>
      <c r="G506" s="258"/>
      <c r="H506" s="258" t="s">
        <v>136</v>
      </c>
      <c r="I506" s="258"/>
      <c r="J506" s="258"/>
      <c r="K506" s="258" t="s">
        <v>137</v>
      </c>
      <c r="L506" s="258"/>
      <c r="M506" s="258"/>
      <c r="Q506" s="2" t="b">
        <f>IF(AND('Anagrafica Progetto'!$Q$84=2,'Anagrafica Progetto'!$Q$91,ISBLANK(Obiettivi!$E$54)&lt;&gt;TRUE),FALSE,TRUE)</f>
        <v>1</v>
      </c>
    </row>
    <row r="507" spans="2:18" ht="67.5" customHeight="1" x14ac:dyDescent="0.2">
      <c r="B507" s="240" t="s">
        <v>521</v>
      </c>
      <c r="C507" s="241"/>
      <c r="D507" s="256"/>
      <c r="E507" s="281" t="str">
        <f>IF(Obiettivi!$E$54="","",Obiettivi!$E$54)</f>
        <v/>
      </c>
      <c r="F507" s="281"/>
      <c r="G507" s="281"/>
      <c r="H507" s="281" t="str">
        <f>IF(Obiettivi!$E$56="","",Obiettivi!$E$56)</f>
        <v/>
      </c>
      <c r="I507" s="281"/>
      <c r="J507" s="281"/>
      <c r="K507" s="281" t="str">
        <f>IF(Obiettivi!$E$57="","",Obiettivi!$E$57)</f>
        <v/>
      </c>
      <c r="L507" s="281"/>
      <c r="M507" s="281"/>
      <c r="Q507" s="2" t="b">
        <f>IF(AND('Anagrafica Progetto'!$Q$84=2,'Anagrafica Progetto'!$Q$91,ISBLANK(Obiettivi!$E$54)&lt;&gt;TRUE),FALSE,TRUE)</f>
        <v>1</v>
      </c>
    </row>
    <row r="508" spans="2:18" ht="82.5" customHeight="1" x14ac:dyDescent="0.2">
      <c r="B508" s="240" t="s">
        <v>383</v>
      </c>
      <c r="C508" s="241"/>
      <c r="D508" s="256"/>
      <c r="E508" s="286"/>
      <c r="F508" s="287"/>
      <c r="G508" s="288"/>
      <c r="H508" s="285"/>
      <c r="I508" s="285"/>
      <c r="J508" s="285"/>
      <c r="K508" s="285"/>
      <c r="L508" s="285"/>
      <c r="M508" s="285"/>
      <c r="Q508" s="2" t="b">
        <f>IF(AND('Anagrafica Progetto'!$Q$84=2,'Anagrafica Progetto'!$Q$91,ISBLANK(Obiettivi!$E$54)&lt;&gt;TRUE),FALSE,TRUE)</f>
        <v>1</v>
      </c>
    </row>
    <row r="509" spans="2:18" ht="15" customHeight="1" x14ac:dyDescent="0.2">
      <c r="B509" s="240" t="s">
        <v>384</v>
      </c>
      <c r="C509" s="241"/>
      <c r="D509" s="256"/>
      <c r="E509" s="286"/>
      <c r="F509" s="287"/>
      <c r="G509" s="288"/>
      <c r="H509" s="286"/>
      <c r="I509" s="287"/>
      <c r="J509" s="288"/>
      <c r="K509" s="286"/>
      <c r="L509" s="287"/>
      <c r="M509" s="288"/>
      <c r="Q509" s="2" t="b">
        <f>IF(AND('Anagrafica Progetto'!$Q$84=2,'Anagrafica Progetto'!$Q$91,ISBLANK(Obiettivi!$E$54)&lt;&gt;TRUE),FALSE,TRUE)</f>
        <v>1</v>
      </c>
    </row>
    <row r="510" spans="2:18" ht="30" customHeight="1" x14ac:dyDescent="0.2">
      <c r="B510" s="240" t="s">
        <v>385</v>
      </c>
      <c r="C510" s="241"/>
      <c r="D510" s="256"/>
      <c r="E510" s="285"/>
      <c r="F510" s="285"/>
      <c r="G510" s="285"/>
      <c r="H510" s="285"/>
      <c r="I510" s="285"/>
      <c r="J510" s="285"/>
      <c r="K510" s="285"/>
      <c r="L510" s="285"/>
      <c r="M510" s="285"/>
      <c r="Q510" s="2" t="b">
        <f>IF(AND('Anagrafica Progetto'!$Q$84=2,'Anagrafica Progetto'!$Q$91,ISBLANK(Obiettivi!$E$54)&lt;&gt;TRUE),FALSE,TRUE)</f>
        <v>1</v>
      </c>
    </row>
    <row r="511" spans="2:18" ht="15" customHeight="1" x14ac:dyDescent="0.2">
      <c r="B511" s="240" t="s">
        <v>396</v>
      </c>
      <c r="C511" s="241"/>
      <c r="D511" s="256"/>
      <c r="E511" s="281" t="str">
        <f>IF(E507="","","Meno sviluppate")</f>
        <v/>
      </c>
      <c r="F511" s="281"/>
      <c r="G511" s="281"/>
      <c r="H511" s="281" t="str">
        <f>IF(H507="","","Meno sviluppate")</f>
        <v/>
      </c>
      <c r="I511" s="281"/>
      <c r="J511" s="281"/>
      <c r="K511" s="281" t="str">
        <f>IF(K507="","","Meno sviluppate")</f>
        <v/>
      </c>
      <c r="L511" s="281"/>
      <c r="M511" s="281"/>
      <c r="Q511" s="2" t="b">
        <f>IF(AND('Anagrafica Progetto'!$Q$84=2,'Anagrafica Progetto'!$Q$91,ISBLANK(Obiettivi!$E$54)&lt;&gt;TRUE),FALSE,TRUE)</f>
        <v>1</v>
      </c>
    </row>
    <row r="512" spans="2:18" ht="15" customHeight="1" x14ac:dyDescent="0.2">
      <c r="B512" s="240" t="s">
        <v>386</v>
      </c>
      <c r="C512" s="241"/>
      <c r="D512" s="256"/>
      <c r="E512" s="280"/>
      <c r="F512" s="280"/>
      <c r="G512" s="280"/>
      <c r="H512" s="280"/>
      <c r="I512" s="280"/>
      <c r="J512" s="280"/>
      <c r="K512" s="280"/>
      <c r="L512" s="280"/>
      <c r="M512" s="280"/>
      <c r="Q512" s="2" t="b">
        <f>IF(AND('Anagrafica Progetto'!$Q$84=2,'Anagrafica Progetto'!$Q$91,ISBLANK(Obiettivi!$E$54)&lt;&gt;TRUE),FALSE,TRUE)</f>
        <v>1</v>
      </c>
    </row>
    <row r="513" spans="2:18" ht="15" customHeight="1" x14ac:dyDescent="0.2">
      <c r="B513" s="240">
        <v>2015</v>
      </c>
      <c r="C513" s="241"/>
      <c r="D513" s="256"/>
      <c r="E513" s="280"/>
      <c r="F513" s="280"/>
      <c r="G513" s="280"/>
      <c r="H513" s="280"/>
      <c r="I513" s="280"/>
      <c r="J513" s="280"/>
      <c r="K513" s="280"/>
      <c r="L513" s="280"/>
      <c r="M513" s="280"/>
      <c r="Q513" s="2" t="b">
        <f>IF(AND('Anagrafica Progetto'!$Q$84=2,'Anagrafica Progetto'!$Q$91,R513=FALSE,ISBLANK(Obiettivi!$E$54)&lt;&gt;TRUE),FALSE,TRUE)</f>
        <v>1</v>
      </c>
      <c r="R513" s="2" t="b">
        <f>IF(OR('Anagrafica Progetto'!$H$77="",'Anagrafica Progetto'!$H$80=""),TRUE,IF(AND(B513&gt;=YEAR('Anagrafica Progetto'!$H$77),B513&lt;YEAR('Anagrafica Progetto'!$H$80)),FALSE,TRUE))</f>
        <v>1</v>
      </c>
    </row>
    <row r="514" spans="2:18" ht="15" customHeight="1" x14ac:dyDescent="0.2">
      <c r="B514" s="240">
        <v>2016</v>
      </c>
      <c r="C514" s="241"/>
      <c r="D514" s="256"/>
      <c r="E514" s="280"/>
      <c r="F514" s="280"/>
      <c r="G514" s="280"/>
      <c r="H514" s="280"/>
      <c r="I514" s="280"/>
      <c r="J514" s="280"/>
      <c r="K514" s="280"/>
      <c r="L514" s="280"/>
      <c r="M514" s="280"/>
      <c r="Q514" s="2" t="b">
        <f>IF(AND('Anagrafica Progetto'!$Q$84=2,'Anagrafica Progetto'!$Q$91,R514=FALSE,ISBLANK(Obiettivi!$E$54)&lt;&gt;TRUE),FALSE,TRUE)</f>
        <v>1</v>
      </c>
      <c r="R514" s="2" t="b">
        <f>IF(OR('Anagrafica Progetto'!$H$77="",'Anagrafica Progetto'!$H$80=""),TRUE,IF(AND(B514&gt;=YEAR('Anagrafica Progetto'!$H$77),B514&lt;YEAR('Anagrafica Progetto'!$H$80)),FALSE,TRUE))</f>
        <v>0</v>
      </c>
    </row>
    <row r="515" spans="2:18" ht="15" customHeight="1" x14ac:dyDescent="0.2">
      <c r="B515" s="240">
        <v>2017</v>
      </c>
      <c r="C515" s="241"/>
      <c r="D515" s="256"/>
      <c r="E515" s="280"/>
      <c r="F515" s="280"/>
      <c r="G515" s="280"/>
      <c r="H515" s="280"/>
      <c r="I515" s="280"/>
      <c r="J515" s="280"/>
      <c r="K515" s="280"/>
      <c r="L515" s="280"/>
      <c r="M515" s="280"/>
      <c r="Q515" s="2" t="b">
        <f>IF(AND('Anagrafica Progetto'!$Q$84=2,'Anagrafica Progetto'!$Q$91,R515=FALSE,ISBLANK(Obiettivi!$E$54)&lt;&gt;TRUE),FALSE,TRUE)</f>
        <v>1</v>
      </c>
      <c r="R515" s="2" t="b">
        <f>IF(OR('Anagrafica Progetto'!$H$77="",'Anagrafica Progetto'!$H$80=""),TRUE,IF(AND(B515&gt;=YEAR('Anagrafica Progetto'!$H$77),B515&lt;YEAR('Anagrafica Progetto'!$H$80)),FALSE,TRUE))</f>
        <v>0</v>
      </c>
    </row>
    <row r="516" spans="2:18" ht="15" customHeight="1" x14ac:dyDescent="0.2">
      <c r="B516" s="240">
        <v>2018</v>
      </c>
      <c r="C516" s="241"/>
      <c r="D516" s="256"/>
      <c r="E516" s="280"/>
      <c r="F516" s="280"/>
      <c r="G516" s="280"/>
      <c r="H516" s="280"/>
      <c r="I516" s="280"/>
      <c r="J516" s="280"/>
      <c r="K516" s="280"/>
      <c r="L516" s="280"/>
      <c r="M516" s="280"/>
      <c r="Q516" s="2" t="b">
        <f>IF(AND('Anagrafica Progetto'!$Q$84=2,'Anagrafica Progetto'!$Q$91,R516=FALSE,ISBLANK(Obiettivi!$E$54)&lt;&gt;TRUE),FALSE,TRUE)</f>
        <v>1</v>
      </c>
      <c r="R516" s="2" t="b">
        <f>IF(OR('Anagrafica Progetto'!$H$77="",'Anagrafica Progetto'!$H$80=""),TRUE,IF(AND(B516&gt;=YEAR('Anagrafica Progetto'!$H$77),B516&lt;YEAR('Anagrafica Progetto'!$H$80)),FALSE,TRUE))</f>
        <v>0</v>
      </c>
    </row>
    <row r="517" spans="2:18" ht="15" customHeight="1" x14ac:dyDescent="0.2">
      <c r="B517" s="240">
        <v>2019</v>
      </c>
      <c r="C517" s="241"/>
      <c r="D517" s="256"/>
      <c r="E517" s="280"/>
      <c r="F517" s="280"/>
      <c r="G517" s="280"/>
      <c r="H517" s="280"/>
      <c r="I517" s="280"/>
      <c r="J517" s="280"/>
      <c r="K517" s="280"/>
      <c r="L517" s="280"/>
      <c r="M517" s="280"/>
      <c r="Q517" s="2" t="b">
        <f>IF(AND('Anagrafica Progetto'!$Q$84=2,'Anagrafica Progetto'!$Q$91,R517=FALSE,ISBLANK(Obiettivi!$E$54)&lt;&gt;TRUE),FALSE,TRUE)</f>
        <v>1</v>
      </c>
      <c r="R517" s="2" t="b">
        <f>IF(OR('Anagrafica Progetto'!$H$77="",'Anagrafica Progetto'!$H$80=""),TRUE,IF(AND(B517&gt;=YEAR('Anagrafica Progetto'!$H$77),B517&lt;YEAR('Anagrafica Progetto'!$H$80)),FALSE,TRUE))</f>
        <v>0</v>
      </c>
    </row>
    <row r="518" spans="2:18" ht="15" customHeight="1" x14ac:dyDescent="0.2">
      <c r="B518" s="240">
        <v>2020</v>
      </c>
      <c r="C518" s="241"/>
      <c r="D518" s="256"/>
      <c r="E518" s="280"/>
      <c r="F518" s="280"/>
      <c r="G518" s="280"/>
      <c r="H518" s="280"/>
      <c r="I518" s="280"/>
      <c r="J518" s="280"/>
      <c r="K518" s="280"/>
      <c r="L518" s="280"/>
      <c r="M518" s="280"/>
      <c r="Q518" s="2" t="b">
        <f>IF(AND('Anagrafica Progetto'!$Q$84=2,'Anagrafica Progetto'!$Q$91,R518=FALSE,ISBLANK(Obiettivi!$E$54)&lt;&gt;TRUE),FALSE,TRUE)</f>
        <v>1</v>
      </c>
      <c r="R518" s="2" t="b">
        <f>IF(OR('Anagrafica Progetto'!$H$77="",'Anagrafica Progetto'!$H$80=""),TRUE,IF(AND(B518&gt;=YEAR('Anagrafica Progetto'!$H$77),B518&lt;YEAR('Anagrafica Progetto'!$H$80)),FALSE,TRUE))</f>
        <v>0</v>
      </c>
    </row>
    <row r="519" spans="2:18" ht="15" customHeight="1" x14ac:dyDescent="0.2">
      <c r="B519" s="240">
        <v>2021</v>
      </c>
      <c r="C519" s="241"/>
      <c r="D519" s="256"/>
      <c r="E519" s="280"/>
      <c r="F519" s="280"/>
      <c r="G519" s="280"/>
      <c r="H519" s="280"/>
      <c r="I519" s="280"/>
      <c r="J519" s="280"/>
      <c r="K519" s="280"/>
      <c r="L519" s="280"/>
      <c r="M519" s="280"/>
      <c r="Q519" s="2" t="b">
        <f>IF(AND('Anagrafica Progetto'!$Q$84=2,'Anagrafica Progetto'!$Q$91,R519=FALSE,ISBLANK(Obiettivi!$E$54)&lt;&gt;TRUE),FALSE,TRUE)</f>
        <v>1</v>
      </c>
      <c r="R519" s="2" t="b">
        <f>IF(OR('Anagrafica Progetto'!$H$77="",'Anagrafica Progetto'!$H$80=""),TRUE,IF(AND(B519&gt;=YEAR('Anagrafica Progetto'!$H$77),B519&lt;YEAR('Anagrafica Progetto'!$H$80)),FALSE,TRUE))</f>
        <v>0</v>
      </c>
    </row>
    <row r="520" spans="2:18" ht="15" customHeight="1" x14ac:dyDescent="0.2">
      <c r="B520" s="240">
        <v>2022</v>
      </c>
      <c r="C520" s="241"/>
      <c r="D520" s="256"/>
      <c r="E520" s="280"/>
      <c r="F520" s="280"/>
      <c r="G520" s="280"/>
      <c r="H520" s="280"/>
      <c r="I520" s="280"/>
      <c r="J520" s="280"/>
      <c r="K520" s="280"/>
      <c r="L520" s="280"/>
      <c r="M520" s="280"/>
      <c r="Q520" s="2" t="b">
        <f>IF(AND('Anagrafica Progetto'!$Q$84=2,'Anagrafica Progetto'!$Q$91,R520=FALSE,ISBLANK(Obiettivi!$E$54)&lt;&gt;TRUE),FALSE,TRUE)</f>
        <v>1</v>
      </c>
      <c r="R520" s="2" t="b">
        <f>IF(OR('Anagrafica Progetto'!$H$77="",'Anagrafica Progetto'!$H$80=""),TRUE,IF(AND(B520&gt;=YEAR('Anagrafica Progetto'!$H$77),B520&lt;YEAR('Anagrafica Progetto'!$H$80)),FALSE,TRUE))</f>
        <v>0</v>
      </c>
    </row>
    <row r="521" spans="2:18" ht="15" customHeight="1" x14ac:dyDescent="0.2">
      <c r="B521" s="240" t="s">
        <v>387</v>
      </c>
      <c r="C521" s="241"/>
      <c r="D521" s="256"/>
      <c r="E521" s="280"/>
      <c r="F521" s="280"/>
      <c r="G521" s="280"/>
      <c r="H521" s="280"/>
      <c r="I521" s="280"/>
      <c r="J521" s="280"/>
      <c r="K521" s="280"/>
      <c r="L521" s="280"/>
      <c r="M521" s="280"/>
      <c r="Q521" s="2" t="b">
        <f>IF(AND('Anagrafica Progetto'!$Q$84=2,'Anagrafica Progetto'!$Q$91,ISBLANK(Obiettivi!$E$54)&lt;&gt;TRUE),FALSE,TRUE)</f>
        <v>1</v>
      </c>
    </row>
    <row r="522" spans="2:18" ht="15" customHeight="1" x14ac:dyDescent="0.2">
      <c r="Q522" s="2" t="b">
        <f>IF(AND('Anagrafica Progetto'!$Q$84=2,'Anagrafica Progetto'!$Q$91,ISBLANK(Obiettivi!$E$54)&lt;&gt;TRUE),FALSE,TRUE)</f>
        <v>1</v>
      </c>
    </row>
    <row r="523" spans="2:18" ht="15" customHeight="1" x14ac:dyDescent="0.2">
      <c r="Q523" s="2" t="b">
        <f>IF(AND('Anagrafica Progetto'!$Q$84=2,'Anagrafica Progetto'!$Q$91,ISBLANK(Obiettivi!$E$54)&lt;&gt;TRUE),FALSE,TRUE)</f>
        <v>1</v>
      </c>
    </row>
    <row r="524" spans="2:18" ht="15" customHeight="1" x14ac:dyDescent="0.2">
      <c r="B524" s="188" t="s">
        <v>520</v>
      </c>
      <c r="C524" s="188"/>
      <c r="D524" s="188"/>
      <c r="E524" s="188"/>
      <c r="F524" s="188"/>
      <c r="G524" s="188"/>
      <c r="H524" s="188"/>
      <c r="I524" s="188"/>
      <c r="J524" s="188"/>
      <c r="K524" s="188"/>
      <c r="L524" s="188"/>
      <c r="M524" s="188"/>
      <c r="Q524" s="2" t="b">
        <f>IF(AND('Anagrafica Progetto'!$Q$84=2,'Anagrafica Progetto'!$Q$91,ISBLANK(Obiettivi!$E$58)&lt;&gt;TRUE),FALSE,TRUE)</f>
        <v>1</v>
      </c>
    </row>
    <row r="525" spans="2:18" ht="15" customHeight="1" x14ac:dyDescent="0.2">
      <c r="B525" s="258"/>
      <c r="C525" s="258"/>
      <c r="D525" s="258"/>
      <c r="E525" s="258" t="s">
        <v>138</v>
      </c>
      <c r="F525" s="258"/>
      <c r="G525" s="258"/>
      <c r="H525" s="258" t="s">
        <v>523</v>
      </c>
      <c r="I525" s="258"/>
      <c r="J525" s="258"/>
      <c r="K525" s="258" t="s">
        <v>524</v>
      </c>
      <c r="L525" s="258"/>
      <c r="M525" s="258"/>
      <c r="Q525" s="2" t="b">
        <f>IF(AND('Anagrafica Progetto'!$Q$84=2,'Anagrafica Progetto'!$Q$91,ISBLANK(Obiettivi!$E$58)&lt;&gt;TRUE),FALSE,TRUE)</f>
        <v>1</v>
      </c>
    </row>
    <row r="526" spans="2:18" ht="67.5" customHeight="1" x14ac:dyDescent="0.2">
      <c r="B526" s="240" t="s">
        <v>521</v>
      </c>
      <c r="C526" s="241"/>
      <c r="D526" s="256"/>
      <c r="E526" s="281" t="str">
        <f>IF(Obiettivi!$E$58="","",Obiettivi!$E$58)</f>
        <v/>
      </c>
      <c r="F526" s="281"/>
      <c r="G526" s="281"/>
      <c r="H526" s="281" t="str">
        <f>IF(Obiettivi!$E$59="","",Obiettivi!$E$59)</f>
        <v/>
      </c>
      <c r="I526" s="281"/>
      <c r="J526" s="281"/>
      <c r="K526" s="281" t="str">
        <f>IF(Obiettivi!$E$60="","",Obiettivi!$E$60)</f>
        <v/>
      </c>
      <c r="L526" s="281"/>
      <c r="M526" s="281"/>
      <c r="Q526" s="2" t="b">
        <f>IF(AND('Anagrafica Progetto'!$Q$84=2,'Anagrafica Progetto'!$Q$91,ISBLANK(Obiettivi!$E$58)&lt;&gt;TRUE),FALSE,TRUE)</f>
        <v>1</v>
      </c>
    </row>
    <row r="527" spans="2:18" ht="82.5" customHeight="1" x14ac:dyDescent="0.2">
      <c r="B527" s="240" t="s">
        <v>383</v>
      </c>
      <c r="C527" s="241"/>
      <c r="D527" s="256"/>
      <c r="E527" s="286"/>
      <c r="F527" s="287"/>
      <c r="G527" s="288"/>
      <c r="H527" s="285"/>
      <c r="I527" s="285"/>
      <c r="J527" s="285"/>
      <c r="K527" s="285"/>
      <c r="L527" s="285"/>
      <c r="M527" s="285"/>
      <c r="Q527" s="2" t="b">
        <f>IF(AND('Anagrafica Progetto'!$Q$84=2,'Anagrafica Progetto'!$Q$91,ISBLANK(Obiettivi!$E$58)&lt;&gt;TRUE),FALSE,TRUE)</f>
        <v>1</v>
      </c>
    </row>
    <row r="528" spans="2:18" ht="15" customHeight="1" x14ac:dyDescent="0.2">
      <c r="B528" s="240" t="s">
        <v>384</v>
      </c>
      <c r="C528" s="241"/>
      <c r="D528" s="256"/>
      <c r="E528" s="286"/>
      <c r="F528" s="287"/>
      <c r="G528" s="288"/>
      <c r="H528" s="286"/>
      <c r="I528" s="287"/>
      <c r="J528" s="288"/>
      <c r="K528" s="286"/>
      <c r="L528" s="287"/>
      <c r="M528" s="288"/>
      <c r="Q528" s="2" t="b">
        <f>IF(AND('Anagrafica Progetto'!$Q$84=2,'Anagrafica Progetto'!$Q$91,ISBLANK(Obiettivi!$E$58)&lt;&gt;TRUE),FALSE,TRUE)</f>
        <v>1</v>
      </c>
    </row>
    <row r="529" spans="2:18" ht="30" customHeight="1" x14ac:dyDescent="0.2">
      <c r="B529" s="240" t="s">
        <v>385</v>
      </c>
      <c r="C529" s="241"/>
      <c r="D529" s="256"/>
      <c r="E529" s="285"/>
      <c r="F529" s="285"/>
      <c r="G529" s="285"/>
      <c r="H529" s="285"/>
      <c r="I529" s="285"/>
      <c r="J529" s="285"/>
      <c r="K529" s="285"/>
      <c r="L529" s="285"/>
      <c r="M529" s="285"/>
      <c r="Q529" s="2" t="b">
        <f>IF(AND('Anagrafica Progetto'!$Q$84=2,'Anagrafica Progetto'!$Q$91,ISBLANK(Obiettivi!$E$58)&lt;&gt;TRUE),FALSE,TRUE)</f>
        <v>1</v>
      </c>
    </row>
    <row r="530" spans="2:18" ht="15" customHeight="1" x14ac:dyDescent="0.2">
      <c r="B530" s="240" t="s">
        <v>396</v>
      </c>
      <c r="C530" s="241"/>
      <c r="D530" s="256"/>
      <c r="E530" s="281" t="str">
        <f>IF(E526="","","Meno sviluppate")</f>
        <v/>
      </c>
      <c r="F530" s="281"/>
      <c r="G530" s="281"/>
      <c r="H530" s="281" t="str">
        <f>IF(H526="","","Meno sviluppate")</f>
        <v/>
      </c>
      <c r="I530" s="281"/>
      <c r="J530" s="281"/>
      <c r="K530" s="281" t="str">
        <f>IF(K526="","","Meno sviluppate")</f>
        <v/>
      </c>
      <c r="L530" s="281"/>
      <c r="M530" s="281"/>
      <c r="Q530" s="2" t="b">
        <f>IF(AND('Anagrafica Progetto'!$Q$84=2,'Anagrafica Progetto'!$Q$91,ISBLANK(Obiettivi!$E$58)&lt;&gt;TRUE),FALSE,TRUE)</f>
        <v>1</v>
      </c>
    </row>
    <row r="531" spans="2:18" ht="15" customHeight="1" x14ac:dyDescent="0.2">
      <c r="B531" s="240" t="s">
        <v>386</v>
      </c>
      <c r="C531" s="241"/>
      <c r="D531" s="256"/>
      <c r="E531" s="280"/>
      <c r="F531" s="280"/>
      <c r="G531" s="280"/>
      <c r="H531" s="280"/>
      <c r="I531" s="280"/>
      <c r="J531" s="280"/>
      <c r="K531" s="280"/>
      <c r="L531" s="280"/>
      <c r="M531" s="280"/>
      <c r="Q531" s="2" t="b">
        <f>IF(AND('Anagrafica Progetto'!$Q$84=2,'Anagrafica Progetto'!$Q$91,ISBLANK(Obiettivi!$E$58)&lt;&gt;TRUE),FALSE,TRUE)</f>
        <v>1</v>
      </c>
    </row>
    <row r="532" spans="2:18" ht="15" customHeight="1" x14ac:dyDescent="0.2">
      <c r="B532" s="240">
        <v>2015</v>
      </c>
      <c r="C532" s="241"/>
      <c r="D532" s="256"/>
      <c r="E532" s="280"/>
      <c r="F532" s="280"/>
      <c r="G532" s="280"/>
      <c r="H532" s="280"/>
      <c r="I532" s="280"/>
      <c r="J532" s="280"/>
      <c r="K532" s="280"/>
      <c r="L532" s="280"/>
      <c r="M532" s="280"/>
      <c r="Q532" s="2" t="b">
        <f>IF(AND('Anagrafica Progetto'!$Q$84=2,'Anagrafica Progetto'!$Q$91,R532=FALSE,ISBLANK(Obiettivi!$E$58)&lt;&gt;TRUE),FALSE,TRUE)</f>
        <v>1</v>
      </c>
      <c r="R532" s="2" t="b">
        <f>IF(OR('Anagrafica Progetto'!$H$77="",'Anagrafica Progetto'!$H$80=""),TRUE,IF(AND(B532&gt;=YEAR('Anagrafica Progetto'!$H$77),B532&lt;YEAR('Anagrafica Progetto'!$H$80)),FALSE,TRUE))</f>
        <v>1</v>
      </c>
    </row>
    <row r="533" spans="2:18" ht="15" customHeight="1" x14ac:dyDescent="0.2">
      <c r="B533" s="240">
        <v>2016</v>
      </c>
      <c r="C533" s="241"/>
      <c r="D533" s="256"/>
      <c r="E533" s="280"/>
      <c r="F533" s="280"/>
      <c r="G533" s="280"/>
      <c r="H533" s="280"/>
      <c r="I533" s="280"/>
      <c r="J533" s="280"/>
      <c r="K533" s="280"/>
      <c r="L533" s="280"/>
      <c r="M533" s="280"/>
      <c r="Q533" s="2" t="b">
        <f>IF(AND('Anagrafica Progetto'!$Q$84=2,'Anagrafica Progetto'!$Q$91,R533=FALSE,ISBLANK(Obiettivi!$E$58)&lt;&gt;TRUE),FALSE,TRUE)</f>
        <v>1</v>
      </c>
      <c r="R533" s="2" t="b">
        <f>IF(OR('Anagrafica Progetto'!$H$77="",'Anagrafica Progetto'!$H$80=""),TRUE,IF(AND(B533&gt;=YEAR('Anagrafica Progetto'!$H$77),B533&lt;YEAR('Anagrafica Progetto'!$H$80)),FALSE,TRUE))</f>
        <v>0</v>
      </c>
    </row>
    <row r="534" spans="2:18" ht="15" customHeight="1" x14ac:dyDescent="0.2">
      <c r="B534" s="240">
        <v>2017</v>
      </c>
      <c r="C534" s="241"/>
      <c r="D534" s="256"/>
      <c r="E534" s="280"/>
      <c r="F534" s="280"/>
      <c r="G534" s="280"/>
      <c r="H534" s="280"/>
      <c r="I534" s="280"/>
      <c r="J534" s="280"/>
      <c r="K534" s="280"/>
      <c r="L534" s="280"/>
      <c r="M534" s="280"/>
      <c r="Q534" s="2" t="b">
        <f>IF(AND('Anagrafica Progetto'!$Q$84=2,'Anagrafica Progetto'!$Q$91,R534=FALSE,ISBLANK(Obiettivi!$E$58)&lt;&gt;TRUE),FALSE,TRUE)</f>
        <v>1</v>
      </c>
      <c r="R534" s="2" t="b">
        <f>IF(OR('Anagrafica Progetto'!$H$77="",'Anagrafica Progetto'!$H$80=""),TRUE,IF(AND(B534&gt;=YEAR('Anagrafica Progetto'!$H$77),B534&lt;YEAR('Anagrafica Progetto'!$H$80)),FALSE,TRUE))</f>
        <v>0</v>
      </c>
    </row>
    <row r="535" spans="2:18" ht="15" customHeight="1" x14ac:dyDescent="0.2">
      <c r="B535" s="240">
        <v>2018</v>
      </c>
      <c r="C535" s="241"/>
      <c r="D535" s="256"/>
      <c r="E535" s="280"/>
      <c r="F535" s="280"/>
      <c r="G535" s="280"/>
      <c r="H535" s="280"/>
      <c r="I535" s="280"/>
      <c r="J535" s="280"/>
      <c r="K535" s="280"/>
      <c r="L535" s="280"/>
      <c r="M535" s="280"/>
      <c r="Q535" s="2" t="b">
        <f>IF(AND('Anagrafica Progetto'!$Q$84=2,'Anagrafica Progetto'!$Q$91,R535=FALSE,ISBLANK(Obiettivi!$E$58)&lt;&gt;TRUE),FALSE,TRUE)</f>
        <v>1</v>
      </c>
      <c r="R535" s="2" t="b">
        <f>IF(OR('Anagrafica Progetto'!$H$77="",'Anagrafica Progetto'!$H$80=""),TRUE,IF(AND(B535&gt;=YEAR('Anagrafica Progetto'!$H$77),B535&lt;YEAR('Anagrafica Progetto'!$H$80)),FALSE,TRUE))</f>
        <v>0</v>
      </c>
    </row>
    <row r="536" spans="2:18" ht="15" customHeight="1" x14ac:dyDescent="0.2">
      <c r="B536" s="240">
        <v>2019</v>
      </c>
      <c r="C536" s="241"/>
      <c r="D536" s="256"/>
      <c r="E536" s="280"/>
      <c r="F536" s="280"/>
      <c r="G536" s="280"/>
      <c r="H536" s="280"/>
      <c r="I536" s="280"/>
      <c r="J536" s="280"/>
      <c r="K536" s="280"/>
      <c r="L536" s="280"/>
      <c r="M536" s="280"/>
      <c r="Q536" s="2" t="b">
        <f>IF(AND('Anagrafica Progetto'!$Q$84=2,'Anagrafica Progetto'!$Q$91,R536=FALSE,ISBLANK(Obiettivi!$E$58)&lt;&gt;TRUE),FALSE,TRUE)</f>
        <v>1</v>
      </c>
      <c r="R536" s="2" t="b">
        <f>IF(OR('Anagrafica Progetto'!$H$77="",'Anagrafica Progetto'!$H$80=""),TRUE,IF(AND(B536&gt;=YEAR('Anagrafica Progetto'!$H$77),B536&lt;YEAR('Anagrafica Progetto'!$H$80)),FALSE,TRUE))</f>
        <v>0</v>
      </c>
    </row>
    <row r="537" spans="2:18" ht="15" customHeight="1" x14ac:dyDescent="0.2">
      <c r="B537" s="240">
        <v>2020</v>
      </c>
      <c r="C537" s="241"/>
      <c r="D537" s="256"/>
      <c r="E537" s="280"/>
      <c r="F537" s="280"/>
      <c r="G537" s="280"/>
      <c r="H537" s="280"/>
      <c r="I537" s="280"/>
      <c r="J537" s="280"/>
      <c r="K537" s="280"/>
      <c r="L537" s="280"/>
      <c r="M537" s="280"/>
      <c r="Q537" s="2" t="b">
        <f>IF(AND('Anagrafica Progetto'!$Q$84=2,'Anagrafica Progetto'!$Q$91,R537=FALSE,ISBLANK(Obiettivi!$E$58)&lt;&gt;TRUE),FALSE,TRUE)</f>
        <v>1</v>
      </c>
      <c r="R537" s="2" t="b">
        <f>IF(OR('Anagrafica Progetto'!$H$77="",'Anagrafica Progetto'!$H$80=""),TRUE,IF(AND(B537&gt;=YEAR('Anagrafica Progetto'!$H$77),B537&lt;YEAR('Anagrafica Progetto'!$H$80)),FALSE,TRUE))</f>
        <v>0</v>
      </c>
    </row>
    <row r="538" spans="2:18" ht="15" customHeight="1" x14ac:dyDescent="0.2">
      <c r="B538" s="240">
        <v>2021</v>
      </c>
      <c r="C538" s="241"/>
      <c r="D538" s="256"/>
      <c r="E538" s="280"/>
      <c r="F538" s="280"/>
      <c r="G538" s="280"/>
      <c r="H538" s="280"/>
      <c r="I538" s="280"/>
      <c r="J538" s="280"/>
      <c r="K538" s="280"/>
      <c r="L538" s="280"/>
      <c r="M538" s="280"/>
      <c r="Q538" s="2" t="b">
        <f>IF(AND('Anagrafica Progetto'!$Q$84=2,'Anagrafica Progetto'!$Q$91,R538=FALSE,ISBLANK(Obiettivi!$E$58)&lt;&gt;TRUE),FALSE,TRUE)</f>
        <v>1</v>
      </c>
      <c r="R538" s="2" t="b">
        <f>IF(OR('Anagrafica Progetto'!$H$77="",'Anagrafica Progetto'!$H$80=""),TRUE,IF(AND(B538&gt;=YEAR('Anagrafica Progetto'!$H$77),B538&lt;YEAR('Anagrafica Progetto'!$H$80)),FALSE,TRUE))</f>
        <v>0</v>
      </c>
    </row>
    <row r="539" spans="2:18" ht="15" customHeight="1" x14ac:dyDescent="0.2">
      <c r="B539" s="240">
        <v>2022</v>
      </c>
      <c r="C539" s="241"/>
      <c r="D539" s="256"/>
      <c r="E539" s="280"/>
      <c r="F539" s="280"/>
      <c r="G539" s="280"/>
      <c r="H539" s="280"/>
      <c r="I539" s="280"/>
      <c r="J539" s="280"/>
      <c r="K539" s="280"/>
      <c r="L539" s="280"/>
      <c r="M539" s="280"/>
      <c r="Q539" s="2" t="b">
        <f>IF(AND('Anagrafica Progetto'!$Q$84=2,'Anagrafica Progetto'!$Q$91,R539=FALSE,ISBLANK(Obiettivi!$E$58)&lt;&gt;TRUE),FALSE,TRUE)</f>
        <v>1</v>
      </c>
      <c r="R539" s="2" t="b">
        <f>IF(OR('Anagrafica Progetto'!$H$77="",'Anagrafica Progetto'!$H$80=""),TRUE,IF(AND(B539&gt;=YEAR('Anagrafica Progetto'!$H$77),B539&lt;YEAR('Anagrafica Progetto'!$H$80)),FALSE,TRUE))</f>
        <v>0</v>
      </c>
    </row>
    <row r="540" spans="2:18" ht="15" customHeight="1" x14ac:dyDescent="0.2">
      <c r="B540" s="240" t="s">
        <v>387</v>
      </c>
      <c r="C540" s="241"/>
      <c r="D540" s="256"/>
      <c r="E540" s="280"/>
      <c r="F540" s="280"/>
      <c r="G540" s="280"/>
      <c r="H540" s="280"/>
      <c r="I540" s="280"/>
      <c r="J540" s="280"/>
      <c r="K540" s="280"/>
      <c r="L540" s="280"/>
      <c r="M540" s="280"/>
      <c r="Q540" s="2" t="b">
        <f>IF(AND('Anagrafica Progetto'!$Q$84=2,'Anagrafica Progetto'!$Q$91,ISBLANK(Obiettivi!$E$58)&lt;&gt;TRUE),FALSE,TRUE)</f>
        <v>1</v>
      </c>
    </row>
    <row r="541" spans="2:18" ht="15" customHeight="1" x14ac:dyDescent="0.2">
      <c r="Q541" s="2" t="b">
        <f>IF(AND('Anagrafica Progetto'!$Q$84=2,'Anagrafica Progetto'!$Q$91,ISBLANK(Obiettivi!$E$58)&lt;&gt;TRUE),FALSE,TRUE)</f>
        <v>1</v>
      </c>
    </row>
    <row r="542" spans="2:18" ht="15" customHeight="1" x14ac:dyDescent="0.2">
      <c r="Q542" s="2" t="b">
        <f>IF(AND('Anagrafica Progetto'!$Q$84=2,'Anagrafica Progetto'!$Q$91,ISBLANK(Obiettivi!$E$58)&lt;&gt;TRUE),FALSE,TRUE)</f>
        <v>1</v>
      </c>
    </row>
    <row r="543" spans="2:18" ht="15" customHeight="1" x14ac:dyDescent="0.2">
      <c r="B543" s="188" t="s">
        <v>520</v>
      </c>
      <c r="C543" s="188"/>
      <c r="D543" s="188"/>
      <c r="E543" s="188"/>
      <c r="F543" s="188"/>
      <c r="G543" s="188"/>
      <c r="H543" s="188"/>
      <c r="I543" s="188"/>
      <c r="J543" s="188"/>
      <c r="K543" s="188"/>
      <c r="L543" s="188"/>
      <c r="M543" s="188"/>
      <c r="Q543" s="2" t="b">
        <f>IF(AND('Anagrafica Progetto'!$Q$84=2,'Anagrafica Progetto'!$Q$91,ISBLANK(Obiettivi!$E$61)&lt;&gt;TRUE),FALSE,TRUE)</f>
        <v>1</v>
      </c>
    </row>
    <row r="544" spans="2:18" ht="15" customHeight="1" x14ac:dyDescent="0.2">
      <c r="B544" s="258"/>
      <c r="C544" s="258"/>
      <c r="D544" s="258"/>
      <c r="E544" s="258" t="s">
        <v>525</v>
      </c>
      <c r="F544" s="258"/>
      <c r="G544" s="258"/>
      <c r="H544" s="258" t="s">
        <v>526</v>
      </c>
      <c r="I544" s="258"/>
      <c r="J544" s="258"/>
      <c r="K544" s="258" t="s">
        <v>527</v>
      </c>
      <c r="L544" s="258"/>
      <c r="M544" s="258"/>
      <c r="Q544" s="2" t="b">
        <f>IF(AND('Anagrafica Progetto'!$Q$84=2,'Anagrafica Progetto'!$Q$91,ISBLANK(Obiettivi!$E$61)&lt;&gt;TRUE),FALSE,TRUE)</f>
        <v>1</v>
      </c>
    </row>
    <row r="545" spans="2:18" ht="67.5" customHeight="1" x14ac:dyDescent="0.2">
      <c r="B545" s="240" t="s">
        <v>521</v>
      </c>
      <c r="C545" s="241"/>
      <c r="D545" s="256"/>
      <c r="E545" s="281" t="str">
        <f>IF(Obiettivi!$E$61="","",Obiettivi!$E$61)</f>
        <v/>
      </c>
      <c r="F545" s="281"/>
      <c r="G545" s="281"/>
      <c r="H545" s="281" t="str">
        <f>IF(Obiettivi!$E$62="","",Obiettivi!$E$62)</f>
        <v/>
      </c>
      <c r="I545" s="281"/>
      <c r="J545" s="281"/>
      <c r="K545" s="281" t="str">
        <f>IF(Obiettivi!$E$63="","",Obiettivi!$E$63)</f>
        <v/>
      </c>
      <c r="L545" s="281"/>
      <c r="M545" s="281"/>
      <c r="Q545" s="2" t="b">
        <f>IF(AND('Anagrafica Progetto'!$Q$84=2,'Anagrafica Progetto'!$Q$91,ISBLANK(Obiettivi!$E$61)&lt;&gt;TRUE),FALSE,TRUE)</f>
        <v>1</v>
      </c>
    </row>
    <row r="546" spans="2:18" ht="82.5" customHeight="1" x14ac:dyDescent="0.2">
      <c r="B546" s="240" t="s">
        <v>383</v>
      </c>
      <c r="C546" s="241"/>
      <c r="D546" s="256"/>
      <c r="E546" s="286"/>
      <c r="F546" s="287"/>
      <c r="G546" s="288"/>
      <c r="H546" s="285"/>
      <c r="I546" s="285"/>
      <c r="J546" s="285"/>
      <c r="K546" s="285"/>
      <c r="L546" s="285"/>
      <c r="M546" s="285"/>
      <c r="Q546" s="2" t="b">
        <f>IF(AND('Anagrafica Progetto'!$Q$84=2,'Anagrafica Progetto'!$Q$91,ISBLANK(Obiettivi!$E$61)&lt;&gt;TRUE),FALSE,TRUE)</f>
        <v>1</v>
      </c>
    </row>
    <row r="547" spans="2:18" ht="15" customHeight="1" x14ac:dyDescent="0.2">
      <c r="B547" s="240" t="s">
        <v>384</v>
      </c>
      <c r="C547" s="241"/>
      <c r="D547" s="256"/>
      <c r="E547" s="286"/>
      <c r="F547" s="287"/>
      <c r="G547" s="288"/>
      <c r="H547" s="286"/>
      <c r="I547" s="287"/>
      <c r="J547" s="288"/>
      <c r="K547" s="286"/>
      <c r="L547" s="287"/>
      <c r="M547" s="288"/>
      <c r="Q547" s="2" t="b">
        <f>IF(AND('Anagrafica Progetto'!$Q$84=2,'Anagrafica Progetto'!$Q$91,ISBLANK(Obiettivi!$E$61)&lt;&gt;TRUE),FALSE,TRUE)</f>
        <v>1</v>
      </c>
    </row>
    <row r="548" spans="2:18" ht="30" customHeight="1" x14ac:dyDescent="0.2">
      <c r="B548" s="240" t="s">
        <v>385</v>
      </c>
      <c r="C548" s="241"/>
      <c r="D548" s="256"/>
      <c r="E548" s="285"/>
      <c r="F548" s="285"/>
      <c r="G548" s="285"/>
      <c r="H548" s="285"/>
      <c r="I548" s="285"/>
      <c r="J548" s="285"/>
      <c r="K548" s="285"/>
      <c r="L548" s="285"/>
      <c r="M548" s="285"/>
      <c r="Q548" s="2" t="b">
        <f>IF(AND('Anagrafica Progetto'!$Q$84=2,'Anagrafica Progetto'!$Q$91,ISBLANK(Obiettivi!$E$61)&lt;&gt;TRUE),FALSE,TRUE)</f>
        <v>1</v>
      </c>
    </row>
    <row r="549" spans="2:18" ht="15" customHeight="1" x14ac:dyDescent="0.2">
      <c r="B549" s="240" t="s">
        <v>396</v>
      </c>
      <c r="C549" s="241"/>
      <c r="D549" s="256"/>
      <c r="E549" s="281" t="str">
        <f>IF(E545="","","Meno sviluppate")</f>
        <v/>
      </c>
      <c r="F549" s="281"/>
      <c r="G549" s="281"/>
      <c r="H549" s="281" t="str">
        <f>IF(H545="","","Meno sviluppate")</f>
        <v/>
      </c>
      <c r="I549" s="281"/>
      <c r="J549" s="281"/>
      <c r="K549" s="281" t="str">
        <f>IF(K545="","","Meno sviluppate")</f>
        <v/>
      </c>
      <c r="L549" s="281"/>
      <c r="M549" s="281"/>
      <c r="Q549" s="2" t="b">
        <f>IF(AND('Anagrafica Progetto'!$Q$84=2,'Anagrafica Progetto'!$Q$91,ISBLANK(Obiettivi!$E$61)&lt;&gt;TRUE),FALSE,TRUE)</f>
        <v>1</v>
      </c>
    </row>
    <row r="550" spans="2:18" ht="15" customHeight="1" x14ac:dyDescent="0.2">
      <c r="B550" s="240" t="s">
        <v>386</v>
      </c>
      <c r="C550" s="241"/>
      <c r="D550" s="256"/>
      <c r="E550" s="280"/>
      <c r="F550" s="280"/>
      <c r="G550" s="280"/>
      <c r="H550" s="280"/>
      <c r="I550" s="280"/>
      <c r="J550" s="280"/>
      <c r="K550" s="280"/>
      <c r="L550" s="280"/>
      <c r="M550" s="280"/>
      <c r="Q550" s="2" t="b">
        <f>IF(AND('Anagrafica Progetto'!$Q$84=2,'Anagrafica Progetto'!$Q$91,ISBLANK(Obiettivi!$E$61)&lt;&gt;TRUE),FALSE,TRUE)</f>
        <v>1</v>
      </c>
    </row>
    <row r="551" spans="2:18" ht="15" customHeight="1" x14ac:dyDescent="0.2">
      <c r="B551" s="240">
        <v>2015</v>
      </c>
      <c r="C551" s="241"/>
      <c r="D551" s="256"/>
      <c r="E551" s="280"/>
      <c r="F551" s="280"/>
      <c r="G551" s="280"/>
      <c r="H551" s="280"/>
      <c r="I551" s="280"/>
      <c r="J551" s="280"/>
      <c r="K551" s="280"/>
      <c r="L551" s="280"/>
      <c r="M551" s="280"/>
      <c r="Q551" s="2" t="b">
        <f>IF(AND('Anagrafica Progetto'!$Q$84=2,'Anagrafica Progetto'!$Q$91,R551=FALSE,ISBLANK(Obiettivi!$E$61)&lt;&gt;TRUE),FALSE,TRUE)</f>
        <v>1</v>
      </c>
      <c r="R551" s="2" t="b">
        <f>IF(OR('Anagrafica Progetto'!$H$77="",'Anagrafica Progetto'!$H$80=""),TRUE,IF(AND(B551&gt;=YEAR('Anagrafica Progetto'!$H$77),B551&lt;YEAR('Anagrafica Progetto'!$H$80)),FALSE,TRUE))</f>
        <v>1</v>
      </c>
    </row>
    <row r="552" spans="2:18" ht="15" customHeight="1" x14ac:dyDescent="0.2">
      <c r="B552" s="240">
        <v>2016</v>
      </c>
      <c r="C552" s="241"/>
      <c r="D552" s="256"/>
      <c r="E552" s="280"/>
      <c r="F552" s="280"/>
      <c r="G552" s="280"/>
      <c r="H552" s="280"/>
      <c r="I552" s="280"/>
      <c r="J552" s="280"/>
      <c r="K552" s="280"/>
      <c r="L552" s="280"/>
      <c r="M552" s="280"/>
      <c r="Q552" s="2" t="b">
        <f>IF(AND('Anagrafica Progetto'!$Q$84=2,'Anagrafica Progetto'!$Q$91,R552=FALSE,ISBLANK(Obiettivi!$E$61)&lt;&gt;TRUE),FALSE,TRUE)</f>
        <v>1</v>
      </c>
      <c r="R552" s="2" t="b">
        <f>IF(OR('Anagrafica Progetto'!$H$77="",'Anagrafica Progetto'!$H$80=""),TRUE,IF(AND(B552&gt;=YEAR('Anagrafica Progetto'!$H$77),B552&lt;YEAR('Anagrafica Progetto'!$H$80)),FALSE,TRUE))</f>
        <v>0</v>
      </c>
    </row>
    <row r="553" spans="2:18" ht="15" customHeight="1" x14ac:dyDescent="0.2">
      <c r="B553" s="240">
        <v>2017</v>
      </c>
      <c r="C553" s="241"/>
      <c r="D553" s="256"/>
      <c r="E553" s="280"/>
      <c r="F553" s="280"/>
      <c r="G553" s="280"/>
      <c r="H553" s="280"/>
      <c r="I553" s="280"/>
      <c r="J553" s="280"/>
      <c r="K553" s="280"/>
      <c r="L553" s="280"/>
      <c r="M553" s="280"/>
      <c r="Q553" s="2" t="b">
        <f>IF(AND('Anagrafica Progetto'!$Q$84=2,'Anagrafica Progetto'!$Q$91,R553=FALSE,ISBLANK(Obiettivi!$E$61)&lt;&gt;TRUE),FALSE,TRUE)</f>
        <v>1</v>
      </c>
      <c r="R553" s="2" t="b">
        <f>IF(OR('Anagrafica Progetto'!$H$77="",'Anagrafica Progetto'!$H$80=""),TRUE,IF(AND(B553&gt;=YEAR('Anagrafica Progetto'!$H$77),B553&lt;YEAR('Anagrafica Progetto'!$H$80)),FALSE,TRUE))</f>
        <v>0</v>
      </c>
    </row>
    <row r="554" spans="2:18" ht="15" customHeight="1" x14ac:dyDescent="0.2">
      <c r="B554" s="240">
        <v>2018</v>
      </c>
      <c r="C554" s="241"/>
      <c r="D554" s="256"/>
      <c r="E554" s="280"/>
      <c r="F554" s="280"/>
      <c r="G554" s="280"/>
      <c r="H554" s="280"/>
      <c r="I554" s="280"/>
      <c r="J554" s="280"/>
      <c r="K554" s="280"/>
      <c r="L554" s="280"/>
      <c r="M554" s="280"/>
      <c r="Q554" s="2" t="b">
        <f>IF(AND('Anagrafica Progetto'!$Q$84=2,'Anagrafica Progetto'!$Q$91,R554=FALSE,ISBLANK(Obiettivi!$E$61)&lt;&gt;TRUE),FALSE,TRUE)</f>
        <v>1</v>
      </c>
      <c r="R554" s="2" t="b">
        <f>IF(OR('Anagrafica Progetto'!$H$77="",'Anagrafica Progetto'!$H$80=""),TRUE,IF(AND(B554&gt;=YEAR('Anagrafica Progetto'!$H$77),B554&lt;YEAR('Anagrafica Progetto'!$H$80)),FALSE,TRUE))</f>
        <v>0</v>
      </c>
    </row>
    <row r="555" spans="2:18" ht="15" customHeight="1" x14ac:dyDescent="0.2">
      <c r="B555" s="240">
        <v>2019</v>
      </c>
      <c r="C555" s="241"/>
      <c r="D555" s="256"/>
      <c r="E555" s="280"/>
      <c r="F555" s="280"/>
      <c r="G555" s="280"/>
      <c r="H555" s="280"/>
      <c r="I555" s="280"/>
      <c r="J555" s="280"/>
      <c r="K555" s="280"/>
      <c r="L555" s="280"/>
      <c r="M555" s="280"/>
      <c r="Q555" s="2" t="b">
        <f>IF(AND('Anagrafica Progetto'!$Q$84=2,'Anagrafica Progetto'!$Q$91,R555=FALSE,ISBLANK(Obiettivi!$E$61)&lt;&gt;TRUE),FALSE,TRUE)</f>
        <v>1</v>
      </c>
      <c r="R555" s="2" t="b">
        <f>IF(OR('Anagrafica Progetto'!$H$77="",'Anagrafica Progetto'!$H$80=""),TRUE,IF(AND(B555&gt;=YEAR('Anagrafica Progetto'!$H$77),B555&lt;YEAR('Anagrafica Progetto'!$H$80)),FALSE,TRUE))</f>
        <v>0</v>
      </c>
    </row>
    <row r="556" spans="2:18" ht="15" customHeight="1" x14ac:dyDescent="0.2">
      <c r="B556" s="240">
        <v>2020</v>
      </c>
      <c r="C556" s="241"/>
      <c r="D556" s="256"/>
      <c r="E556" s="280"/>
      <c r="F556" s="280"/>
      <c r="G556" s="280"/>
      <c r="H556" s="280"/>
      <c r="I556" s="280"/>
      <c r="J556" s="280"/>
      <c r="K556" s="280"/>
      <c r="L556" s="280"/>
      <c r="M556" s="280"/>
      <c r="Q556" s="2" t="b">
        <f>IF(AND('Anagrafica Progetto'!$Q$84=2,'Anagrafica Progetto'!$Q$91,R556=FALSE,ISBLANK(Obiettivi!$E$61)&lt;&gt;TRUE),FALSE,TRUE)</f>
        <v>1</v>
      </c>
      <c r="R556" s="2" t="b">
        <f>IF(OR('Anagrafica Progetto'!$H$77="",'Anagrafica Progetto'!$H$80=""),TRUE,IF(AND(B556&gt;=YEAR('Anagrafica Progetto'!$H$77),B556&lt;YEAR('Anagrafica Progetto'!$H$80)),FALSE,TRUE))</f>
        <v>0</v>
      </c>
    </row>
    <row r="557" spans="2:18" ht="15" customHeight="1" x14ac:dyDescent="0.2">
      <c r="B557" s="240">
        <v>2021</v>
      </c>
      <c r="C557" s="241"/>
      <c r="D557" s="256"/>
      <c r="E557" s="280"/>
      <c r="F557" s="280"/>
      <c r="G557" s="280"/>
      <c r="H557" s="280"/>
      <c r="I557" s="280"/>
      <c r="J557" s="280"/>
      <c r="K557" s="280"/>
      <c r="L557" s="280"/>
      <c r="M557" s="280"/>
      <c r="Q557" s="2" t="b">
        <f>IF(AND('Anagrafica Progetto'!$Q$84=2,'Anagrafica Progetto'!$Q$91,R557=FALSE,ISBLANK(Obiettivi!$E$61)&lt;&gt;TRUE),FALSE,TRUE)</f>
        <v>1</v>
      </c>
      <c r="R557" s="2" t="b">
        <f>IF(OR('Anagrafica Progetto'!$H$77="",'Anagrafica Progetto'!$H$80=""),TRUE,IF(AND(B557&gt;=YEAR('Anagrafica Progetto'!$H$77),B557&lt;YEAR('Anagrafica Progetto'!$H$80)),FALSE,TRUE))</f>
        <v>0</v>
      </c>
    </row>
    <row r="558" spans="2:18" ht="15" customHeight="1" x14ac:dyDescent="0.2">
      <c r="B558" s="240">
        <v>2022</v>
      </c>
      <c r="C558" s="241"/>
      <c r="D558" s="256"/>
      <c r="E558" s="280"/>
      <c r="F558" s="280"/>
      <c r="G558" s="280"/>
      <c r="H558" s="280"/>
      <c r="I558" s="280"/>
      <c r="J558" s="280"/>
      <c r="K558" s="280"/>
      <c r="L558" s="280"/>
      <c r="M558" s="280"/>
      <c r="Q558" s="2" t="b">
        <f>IF(AND('Anagrafica Progetto'!$Q$84=2,'Anagrafica Progetto'!$Q$91,R558=FALSE,ISBLANK(Obiettivi!$E$61)&lt;&gt;TRUE),FALSE,TRUE)</f>
        <v>1</v>
      </c>
      <c r="R558" s="2" t="b">
        <f>IF(OR('Anagrafica Progetto'!$H$77="",'Anagrafica Progetto'!$H$80=""),TRUE,IF(AND(B558&gt;=YEAR('Anagrafica Progetto'!$H$77),B558&lt;YEAR('Anagrafica Progetto'!$H$80)),FALSE,TRUE))</f>
        <v>0</v>
      </c>
    </row>
    <row r="559" spans="2:18" ht="15" customHeight="1" x14ac:dyDescent="0.2">
      <c r="B559" s="240" t="s">
        <v>387</v>
      </c>
      <c r="C559" s="241"/>
      <c r="D559" s="256"/>
      <c r="E559" s="280"/>
      <c r="F559" s="280"/>
      <c r="G559" s="280"/>
      <c r="H559" s="280"/>
      <c r="I559" s="280"/>
      <c r="J559" s="280"/>
      <c r="K559" s="280"/>
      <c r="L559" s="280"/>
      <c r="M559" s="280"/>
      <c r="Q559" s="2" t="b">
        <f>IF(AND('Anagrafica Progetto'!$Q$84=2,'Anagrafica Progetto'!$Q$91,ISBLANK(Obiettivi!$E$61)&lt;&gt;TRUE),FALSE,TRUE)</f>
        <v>1</v>
      </c>
    </row>
    <row r="560" spans="2:18" ht="15" customHeight="1" x14ac:dyDescent="0.2">
      <c r="Q560" s="2" t="b">
        <f>IF(AND('Anagrafica Progetto'!$Q$84=2,'Anagrafica Progetto'!$Q$91,ISBLANK(Obiettivi!$E$61)&lt;&gt;TRUE),FALSE,TRUE)</f>
        <v>1</v>
      </c>
    </row>
    <row r="561" spans="2:18" ht="15" customHeight="1" x14ac:dyDescent="0.2">
      <c r="Q561" s="2" t="b">
        <f>IF(AND('Anagrafica Progetto'!$Q$84=2,'Anagrafica Progetto'!$Q$91,ISBLANK(Obiettivi!$E$61)&lt;&gt;TRUE),FALSE,TRUE)</f>
        <v>1</v>
      </c>
    </row>
    <row r="562" spans="2:18" ht="15" customHeight="1" x14ac:dyDescent="0.2">
      <c r="B562" s="188" t="s">
        <v>520</v>
      </c>
      <c r="C562" s="188"/>
      <c r="D562" s="188"/>
      <c r="E562" s="188"/>
      <c r="F562" s="188"/>
      <c r="G562" s="188"/>
      <c r="H562" s="188"/>
      <c r="I562" s="188"/>
      <c r="J562" s="188"/>
      <c r="K562" s="188"/>
      <c r="L562" s="188"/>
      <c r="M562" s="188"/>
      <c r="Q562" s="2" t="b">
        <f>IF(AND('Anagrafica Progetto'!$Q$84=2,'Anagrafica Progetto'!$Q$91,ISBLANK(Obiettivi!$E$64)&lt;&gt;TRUE),FALSE,TRUE)</f>
        <v>1</v>
      </c>
    </row>
    <row r="563" spans="2:18" ht="15" customHeight="1" x14ac:dyDescent="0.2">
      <c r="B563" s="258"/>
      <c r="C563" s="258"/>
      <c r="D563" s="258"/>
      <c r="E563" s="258" t="s">
        <v>528</v>
      </c>
      <c r="F563" s="258"/>
      <c r="G563" s="258"/>
      <c r="H563" s="258" t="s">
        <v>529</v>
      </c>
      <c r="I563" s="258"/>
      <c r="J563" s="258"/>
      <c r="K563" s="258" t="s">
        <v>530</v>
      </c>
      <c r="L563" s="258"/>
      <c r="M563" s="258"/>
      <c r="Q563" s="2" t="b">
        <f>IF(AND('Anagrafica Progetto'!$Q$84=2,'Anagrafica Progetto'!$Q$91,ISBLANK(Obiettivi!$E$64)&lt;&gt;TRUE),FALSE,TRUE)</f>
        <v>1</v>
      </c>
    </row>
    <row r="564" spans="2:18" ht="67.5" customHeight="1" x14ac:dyDescent="0.2">
      <c r="B564" s="240" t="s">
        <v>521</v>
      </c>
      <c r="C564" s="241"/>
      <c r="D564" s="256"/>
      <c r="E564" s="281" t="str">
        <f>IF(Obiettivi!$E$64="","",Obiettivi!$E$64)</f>
        <v/>
      </c>
      <c r="F564" s="281"/>
      <c r="G564" s="281"/>
      <c r="H564" s="281" t="str">
        <f>IF(Obiettivi!$E$65="","",Obiettivi!$E$65)</f>
        <v/>
      </c>
      <c r="I564" s="281"/>
      <c r="J564" s="281"/>
      <c r="K564" s="281" t="str">
        <f>IF(Obiettivi!$E$66="","",Obiettivi!$E$66)</f>
        <v/>
      </c>
      <c r="L564" s="281"/>
      <c r="M564" s="281"/>
      <c r="Q564" s="2" t="b">
        <f>IF(AND('Anagrafica Progetto'!$Q$84=2,'Anagrafica Progetto'!$Q$91,ISBLANK(Obiettivi!$E$64)&lt;&gt;TRUE),FALSE,TRUE)</f>
        <v>1</v>
      </c>
    </row>
    <row r="565" spans="2:18" ht="82.5" customHeight="1" x14ac:dyDescent="0.2">
      <c r="B565" s="240" t="s">
        <v>383</v>
      </c>
      <c r="C565" s="241"/>
      <c r="D565" s="256"/>
      <c r="E565" s="286"/>
      <c r="F565" s="287"/>
      <c r="G565" s="288"/>
      <c r="H565" s="285"/>
      <c r="I565" s="285"/>
      <c r="J565" s="285"/>
      <c r="K565" s="285"/>
      <c r="L565" s="285"/>
      <c r="M565" s="285"/>
      <c r="Q565" s="2" t="b">
        <f>IF(AND('Anagrafica Progetto'!$Q$84=2,'Anagrafica Progetto'!$Q$91,ISBLANK(Obiettivi!$E$64)&lt;&gt;TRUE),FALSE,TRUE)</f>
        <v>1</v>
      </c>
    </row>
    <row r="566" spans="2:18" ht="15" customHeight="1" x14ac:dyDescent="0.2">
      <c r="B566" s="240" t="s">
        <v>384</v>
      </c>
      <c r="C566" s="241"/>
      <c r="D566" s="256"/>
      <c r="E566" s="286"/>
      <c r="F566" s="287"/>
      <c r="G566" s="288"/>
      <c r="H566" s="286"/>
      <c r="I566" s="287"/>
      <c r="J566" s="288"/>
      <c r="K566" s="286"/>
      <c r="L566" s="287"/>
      <c r="M566" s="288"/>
      <c r="Q566" s="2" t="b">
        <f>IF(AND('Anagrafica Progetto'!$Q$84=2,'Anagrafica Progetto'!$Q$91,ISBLANK(Obiettivi!$E$64)&lt;&gt;TRUE),FALSE,TRUE)</f>
        <v>1</v>
      </c>
    </row>
    <row r="567" spans="2:18" ht="30" customHeight="1" x14ac:dyDescent="0.2">
      <c r="B567" s="240" t="s">
        <v>385</v>
      </c>
      <c r="C567" s="241"/>
      <c r="D567" s="256"/>
      <c r="E567" s="285"/>
      <c r="F567" s="285"/>
      <c r="G567" s="285"/>
      <c r="H567" s="285"/>
      <c r="I567" s="285"/>
      <c r="J567" s="285"/>
      <c r="K567" s="285"/>
      <c r="L567" s="285"/>
      <c r="M567" s="285"/>
      <c r="Q567" s="2" t="b">
        <f>IF(AND('Anagrafica Progetto'!$Q$84=2,'Anagrafica Progetto'!$Q$91,ISBLANK(Obiettivi!$E$64)&lt;&gt;TRUE),FALSE,TRUE)</f>
        <v>1</v>
      </c>
    </row>
    <row r="568" spans="2:18" ht="15" customHeight="1" x14ac:dyDescent="0.2">
      <c r="B568" s="240" t="s">
        <v>396</v>
      </c>
      <c r="C568" s="241"/>
      <c r="D568" s="256"/>
      <c r="E568" s="281" t="str">
        <f>IF(E564="","","Meno sviluppate")</f>
        <v/>
      </c>
      <c r="F568" s="281"/>
      <c r="G568" s="281"/>
      <c r="H568" s="281" t="str">
        <f>IF(H564="","","Meno sviluppate")</f>
        <v/>
      </c>
      <c r="I568" s="281"/>
      <c r="J568" s="281"/>
      <c r="K568" s="281" t="str">
        <f>IF(K564="","","Meno sviluppate")</f>
        <v/>
      </c>
      <c r="L568" s="281"/>
      <c r="M568" s="281"/>
      <c r="Q568" s="2" t="b">
        <f>IF(AND('Anagrafica Progetto'!$Q$84=2,'Anagrafica Progetto'!$Q$91,ISBLANK(Obiettivi!$E$64)&lt;&gt;TRUE),FALSE,TRUE)</f>
        <v>1</v>
      </c>
    </row>
    <row r="569" spans="2:18" ht="15" customHeight="1" x14ac:dyDescent="0.2">
      <c r="B569" s="240" t="s">
        <v>386</v>
      </c>
      <c r="C569" s="241"/>
      <c r="D569" s="256"/>
      <c r="E569" s="280"/>
      <c r="F569" s="280"/>
      <c r="G569" s="280"/>
      <c r="H569" s="280"/>
      <c r="I569" s="280"/>
      <c r="J569" s="280"/>
      <c r="K569" s="280"/>
      <c r="L569" s="280"/>
      <c r="M569" s="280"/>
      <c r="Q569" s="2" t="b">
        <f>IF(AND('Anagrafica Progetto'!$Q$84=2,'Anagrafica Progetto'!$Q$91,ISBLANK(Obiettivi!$E$64)&lt;&gt;TRUE),FALSE,TRUE)</f>
        <v>1</v>
      </c>
    </row>
    <row r="570" spans="2:18" ht="15" customHeight="1" x14ac:dyDescent="0.2">
      <c r="B570" s="240">
        <v>2015</v>
      </c>
      <c r="C570" s="241"/>
      <c r="D570" s="256"/>
      <c r="E570" s="280"/>
      <c r="F570" s="280"/>
      <c r="G570" s="280"/>
      <c r="H570" s="280"/>
      <c r="I570" s="280"/>
      <c r="J570" s="280"/>
      <c r="K570" s="280"/>
      <c r="L570" s="280"/>
      <c r="M570" s="280"/>
      <c r="Q570" s="2" t="b">
        <f>IF(AND('Anagrafica Progetto'!$Q$84=2,'Anagrafica Progetto'!$Q$91,R570=FALSE,ISBLANK(Obiettivi!$E$64)&lt;&gt;TRUE),FALSE,TRUE)</f>
        <v>1</v>
      </c>
      <c r="R570" s="2" t="b">
        <f>IF(OR('Anagrafica Progetto'!$H$77="",'Anagrafica Progetto'!$H$80=""),TRUE,IF(AND(B570&gt;=YEAR('Anagrafica Progetto'!$H$77),B570&lt;YEAR('Anagrafica Progetto'!$H$80)),FALSE,TRUE))</f>
        <v>1</v>
      </c>
    </row>
    <row r="571" spans="2:18" ht="15" customHeight="1" x14ac:dyDescent="0.2">
      <c r="B571" s="240">
        <v>2016</v>
      </c>
      <c r="C571" s="241"/>
      <c r="D571" s="256"/>
      <c r="E571" s="280"/>
      <c r="F571" s="280"/>
      <c r="G571" s="280"/>
      <c r="H571" s="280"/>
      <c r="I571" s="280"/>
      <c r="J571" s="280"/>
      <c r="K571" s="280"/>
      <c r="L571" s="280"/>
      <c r="M571" s="280"/>
      <c r="Q571" s="2" t="b">
        <f>IF(AND('Anagrafica Progetto'!$Q$84=2,'Anagrafica Progetto'!$Q$91,R571=FALSE,ISBLANK(Obiettivi!$E$64)&lt;&gt;TRUE),FALSE,TRUE)</f>
        <v>1</v>
      </c>
      <c r="R571" s="2" t="b">
        <f>IF(OR('Anagrafica Progetto'!$H$77="",'Anagrafica Progetto'!$H$80=""),TRUE,IF(AND(B571&gt;=YEAR('Anagrafica Progetto'!$H$77),B571&lt;YEAR('Anagrafica Progetto'!$H$80)),FALSE,TRUE))</f>
        <v>0</v>
      </c>
    </row>
    <row r="572" spans="2:18" ht="15" customHeight="1" x14ac:dyDescent="0.2">
      <c r="B572" s="240">
        <v>2017</v>
      </c>
      <c r="C572" s="241"/>
      <c r="D572" s="256"/>
      <c r="E572" s="280"/>
      <c r="F572" s="280"/>
      <c r="G572" s="280"/>
      <c r="H572" s="280"/>
      <c r="I572" s="280"/>
      <c r="J572" s="280"/>
      <c r="K572" s="280"/>
      <c r="L572" s="280"/>
      <c r="M572" s="280"/>
      <c r="Q572" s="2" t="b">
        <f>IF(AND('Anagrafica Progetto'!$Q$84=2,'Anagrafica Progetto'!$Q$91,R572=FALSE,ISBLANK(Obiettivi!$E$64)&lt;&gt;TRUE),FALSE,TRUE)</f>
        <v>1</v>
      </c>
      <c r="R572" s="2" t="b">
        <f>IF(OR('Anagrafica Progetto'!$H$77="",'Anagrafica Progetto'!$H$80=""),TRUE,IF(AND(B572&gt;=YEAR('Anagrafica Progetto'!$H$77),B572&lt;YEAR('Anagrafica Progetto'!$H$80)),FALSE,TRUE))</f>
        <v>0</v>
      </c>
    </row>
    <row r="573" spans="2:18" ht="15" customHeight="1" x14ac:dyDescent="0.2">
      <c r="B573" s="240">
        <v>2018</v>
      </c>
      <c r="C573" s="241"/>
      <c r="D573" s="256"/>
      <c r="E573" s="280"/>
      <c r="F573" s="280"/>
      <c r="G573" s="280"/>
      <c r="H573" s="280"/>
      <c r="I573" s="280"/>
      <c r="J573" s="280"/>
      <c r="K573" s="280"/>
      <c r="L573" s="280"/>
      <c r="M573" s="280"/>
      <c r="Q573" s="2" t="b">
        <f>IF(AND('Anagrafica Progetto'!$Q$84=2,'Anagrafica Progetto'!$Q$91,R573=FALSE,ISBLANK(Obiettivi!$E$64)&lt;&gt;TRUE),FALSE,TRUE)</f>
        <v>1</v>
      </c>
      <c r="R573" s="2" t="b">
        <f>IF(OR('Anagrafica Progetto'!$H$77="",'Anagrafica Progetto'!$H$80=""),TRUE,IF(AND(B573&gt;=YEAR('Anagrafica Progetto'!$H$77),B573&lt;YEAR('Anagrafica Progetto'!$H$80)),FALSE,TRUE))</f>
        <v>0</v>
      </c>
    </row>
    <row r="574" spans="2:18" ht="15" customHeight="1" x14ac:dyDescent="0.2">
      <c r="B574" s="240">
        <v>2019</v>
      </c>
      <c r="C574" s="241"/>
      <c r="D574" s="256"/>
      <c r="E574" s="280"/>
      <c r="F574" s="280"/>
      <c r="G574" s="280"/>
      <c r="H574" s="280"/>
      <c r="I574" s="280"/>
      <c r="J574" s="280"/>
      <c r="K574" s="280"/>
      <c r="L574" s="280"/>
      <c r="M574" s="280"/>
      <c r="Q574" s="2" t="b">
        <f>IF(AND('Anagrafica Progetto'!$Q$84=2,'Anagrafica Progetto'!$Q$91,R574=FALSE,ISBLANK(Obiettivi!$E$64)&lt;&gt;TRUE),FALSE,TRUE)</f>
        <v>1</v>
      </c>
      <c r="R574" s="2" t="b">
        <f>IF(OR('Anagrafica Progetto'!$H$77="",'Anagrafica Progetto'!$H$80=""),TRUE,IF(AND(B574&gt;=YEAR('Anagrafica Progetto'!$H$77),B574&lt;YEAR('Anagrafica Progetto'!$H$80)),FALSE,TRUE))</f>
        <v>0</v>
      </c>
    </row>
    <row r="575" spans="2:18" ht="15" customHeight="1" x14ac:dyDescent="0.2">
      <c r="B575" s="240">
        <v>2020</v>
      </c>
      <c r="C575" s="241"/>
      <c r="D575" s="256"/>
      <c r="E575" s="280"/>
      <c r="F575" s="280"/>
      <c r="G575" s="280"/>
      <c r="H575" s="280"/>
      <c r="I575" s="280"/>
      <c r="J575" s="280"/>
      <c r="K575" s="280"/>
      <c r="L575" s="280"/>
      <c r="M575" s="280"/>
      <c r="Q575" s="2" t="b">
        <f>IF(AND('Anagrafica Progetto'!$Q$84=2,'Anagrafica Progetto'!$Q$91,R575=FALSE,ISBLANK(Obiettivi!$E$64)&lt;&gt;TRUE),FALSE,TRUE)</f>
        <v>1</v>
      </c>
      <c r="R575" s="2" t="b">
        <f>IF(OR('Anagrafica Progetto'!$H$77="",'Anagrafica Progetto'!$H$80=""),TRUE,IF(AND(B575&gt;=YEAR('Anagrafica Progetto'!$H$77),B575&lt;YEAR('Anagrafica Progetto'!$H$80)),FALSE,TRUE))</f>
        <v>0</v>
      </c>
    </row>
    <row r="576" spans="2:18" ht="15" customHeight="1" x14ac:dyDescent="0.2">
      <c r="B576" s="240">
        <v>2021</v>
      </c>
      <c r="C576" s="241"/>
      <c r="D576" s="256"/>
      <c r="E576" s="280"/>
      <c r="F576" s="280"/>
      <c r="G576" s="280"/>
      <c r="H576" s="280"/>
      <c r="I576" s="280"/>
      <c r="J576" s="280"/>
      <c r="K576" s="280"/>
      <c r="L576" s="280"/>
      <c r="M576" s="280"/>
      <c r="Q576" s="2" t="b">
        <f>IF(AND('Anagrafica Progetto'!$Q$84=2,'Anagrafica Progetto'!$Q$91,R576=FALSE,ISBLANK(Obiettivi!$E$64)&lt;&gt;TRUE),FALSE,TRUE)</f>
        <v>1</v>
      </c>
      <c r="R576" s="2" t="b">
        <f>IF(OR('Anagrafica Progetto'!$H$77="",'Anagrafica Progetto'!$H$80=""),TRUE,IF(AND(B576&gt;=YEAR('Anagrafica Progetto'!$H$77),B576&lt;YEAR('Anagrafica Progetto'!$H$80)),FALSE,TRUE))</f>
        <v>0</v>
      </c>
    </row>
    <row r="577" spans="2:18" ht="15" customHeight="1" x14ac:dyDescent="0.2">
      <c r="B577" s="240">
        <v>2022</v>
      </c>
      <c r="C577" s="241"/>
      <c r="D577" s="256"/>
      <c r="E577" s="280"/>
      <c r="F577" s="280"/>
      <c r="G577" s="280"/>
      <c r="H577" s="280"/>
      <c r="I577" s="280"/>
      <c r="J577" s="280"/>
      <c r="K577" s="280"/>
      <c r="L577" s="280"/>
      <c r="M577" s="280"/>
      <c r="Q577" s="2" t="b">
        <f>IF(AND('Anagrafica Progetto'!$Q$84=2,'Anagrafica Progetto'!$Q$91,R577=FALSE,ISBLANK(Obiettivi!$E$64)&lt;&gt;TRUE),FALSE,TRUE)</f>
        <v>1</v>
      </c>
      <c r="R577" s="2" t="b">
        <f>IF(OR('Anagrafica Progetto'!$H$77="",'Anagrafica Progetto'!$H$80=""),TRUE,IF(AND(B577&gt;=YEAR('Anagrafica Progetto'!$H$77),B577&lt;YEAR('Anagrafica Progetto'!$H$80)),FALSE,TRUE))</f>
        <v>0</v>
      </c>
    </row>
    <row r="578" spans="2:18" ht="15" customHeight="1" x14ac:dyDescent="0.2">
      <c r="B578" s="240" t="s">
        <v>387</v>
      </c>
      <c r="C578" s="241"/>
      <c r="D578" s="256"/>
      <c r="E578" s="280"/>
      <c r="F578" s="280"/>
      <c r="G578" s="280"/>
      <c r="H578" s="280"/>
      <c r="I578" s="280"/>
      <c r="J578" s="280"/>
      <c r="K578" s="280"/>
      <c r="L578" s="280"/>
      <c r="M578" s="280"/>
      <c r="Q578" s="2" t="b">
        <f>IF(AND('Anagrafica Progetto'!$Q$84=2,'Anagrafica Progetto'!$Q$91,ISBLANK(Obiettivi!$E$64)&lt;&gt;TRUE),FALSE,TRUE)</f>
        <v>1</v>
      </c>
    </row>
    <row r="579" spans="2:18" ht="15" customHeight="1" x14ac:dyDescent="0.2">
      <c r="Q579" s="2" t="b">
        <f>IF(AND('Anagrafica Progetto'!$Q$84=2,'Anagrafica Progetto'!$Q$91,ISBLANK(Obiettivi!$E$64)&lt;&gt;TRUE),FALSE,TRUE)</f>
        <v>1</v>
      </c>
    </row>
    <row r="580" spans="2:18" ht="15" customHeight="1" x14ac:dyDescent="0.2">
      <c r="Q580" s="2" t="b">
        <f>IF(AND('Anagrafica Progetto'!$Q$84=2,'Anagrafica Progetto'!$Q$91,ISBLANK(Obiettivi!$E$64)&lt;&gt;TRUE),FALSE,TRUE)</f>
        <v>1</v>
      </c>
    </row>
    <row r="581" spans="2:18" ht="15" customHeight="1" x14ac:dyDescent="0.2">
      <c r="B581" s="188" t="s">
        <v>520</v>
      </c>
      <c r="C581" s="188"/>
      <c r="D581" s="188"/>
      <c r="E581" s="188"/>
      <c r="F581" s="188"/>
      <c r="G581" s="188"/>
      <c r="H581" s="188"/>
      <c r="I581" s="188"/>
      <c r="J581" s="188"/>
      <c r="K581" s="188"/>
      <c r="L581" s="188"/>
      <c r="M581" s="188"/>
      <c r="Q581" s="2" t="b">
        <f>IF(AND('Anagrafica Progetto'!$Q$84=2,'Anagrafica Progetto'!$Q$91,ISBLANK(Obiettivi!$E$67)&lt;&gt;TRUE),FALSE,TRUE)</f>
        <v>1</v>
      </c>
    </row>
    <row r="582" spans="2:18" ht="15" customHeight="1" x14ac:dyDescent="0.2">
      <c r="B582" s="258"/>
      <c r="C582" s="258"/>
      <c r="D582" s="258"/>
      <c r="E582" s="258" t="s">
        <v>531</v>
      </c>
      <c r="F582" s="258"/>
      <c r="G582" s="258"/>
      <c r="H582" s="258" t="s">
        <v>532</v>
      </c>
      <c r="I582" s="258"/>
      <c r="J582" s="258"/>
      <c r="K582" s="258" t="s">
        <v>533</v>
      </c>
      <c r="L582" s="258"/>
      <c r="M582" s="258"/>
      <c r="Q582" s="2" t="b">
        <f>IF(AND('Anagrafica Progetto'!$Q$84=2,'Anagrafica Progetto'!$Q$91,ISBLANK(Obiettivi!$E$67)&lt;&gt;TRUE),FALSE,TRUE)</f>
        <v>1</v>
      </c>
    </row>
    <row r="583" spans="2:18" ht="67.5" customHeight="1" x14ac:dyDescent="0.2">
      <c r="B583" s="240" t="s">
        <v>521</v>
      </c>
      <c r="C583" s="241"/>
      <c r="D583" s="256"/>
      <c r="E583" s="281" t="str">
        <f>IF(Obiettivi!$E$67="","",Obiettivi!$E$67)</f>
        <v/>
      </c>
      <c r="F583" s="281"/>
      <c r="G583" s="281"/>
      <c r="H583" s="281" t="str">
        <f>IF(Obiettivi!$E$68="","",Obiettivi!$E$68)</f>
        <v/>
      </c>
      <c r="I583" s="281"/>
      <c r="J583" s="281"/>
      <c r="K583" s="281" t="str">
        <f>IF(Obiettivi!$E$69="","",Obiettivi!$E$69)</f>
        <v/>
      </c>
      <c r="L583" s="281"/>
      <c r="M583" s="281"/>
      <c r="Q583" s="2" t="b">
        <f>IF(AND('Anagrafica Progetto'!$Q$84=2,'Anagrafica Progetto'!$Q$91,ISBLANK(Obiettivi!$E$67)&lt;&gt;TRUE),FALSE,TRUE)</f>
        <v>1</v>
      </c>
    </row>
    <row r="584" spans="2:18" ht="82.5" customHeight="1" x14ac:dyDescent="0.2">
      <c r="B584" s="240" t="s">
        <v>383</v>
      </c>
      <c r="C584" s="241"/>
      <c r="D584" s="256"/>
      <c r="E584" s="286"/>
      <c r="F584" s="287"/>
      <c r="G584" s="288"/>
      <c r="H584" s="285"/>
      <c r="I584" s="285"/>
      <c r="J584" s="285"/>
      <c r="K584" s="285"/>
      <c r="L584" s="285"/>
      <c r="M584" s="285"/>
      <c r="Q584" s="2" t="b">
        <f>IF(AND('Anagrafica Progetto'!$Q$84=2,'Anagrafica Progetto'!$Q$91,ISBLANK(Obiettivi!$E$67)&lt;&gt;TRUE),FALSE,TRUE)</f>
        <v>1</v>
      </c>
    </row>
    <row r="585" spans="2:18" ht="15" customHeight="1" x14ac:dyDescent="0.2">
      <c r="B585" s="240" t="s">
        <v>384</v>
      </c>
      <c r="C585" s="241"/>
      <c r="D585" s="256"/>
      <c r="E585" s="286"/>
      <c r="F585" s="287"/>
      <c r="G585" s="288"/>
      <c r="H585" s="286"/>
      <c r="I585" s="287"/>
      <c r="J585" s="288"/>
      <c r="K585" s="286"/>
      <c r="L585" s="287"/>
      <c r="M585" s="288"/>
      <c r="Q585" s="2" t="b">
        <f>IF(AND('Anagrafica Progetto'!$Q$84=2,'Anagrafica Progetto'!$Q$91,ISBLANK(Obiettivi!$E$67)&lt;&gt;TRUE),FALSE,TRUE)</f>
        <v>1</v>
      </c>
    </row>
    <row r="586" spans="2:18" ht="30" customHeight="1" x14ac:dyDescent="0.2">
      <c r="B586" s="240" t="s">
        <v>385</v>
      </c>
      <c r="C586" s="241"/>
      <c r="D586" s="256"/>
      <c r="E586" s="285"/>
      <c r="F586" s="285"/>
      <c r="G586" s="285"/>
      <c r="H586" s="285"/>
      <c r="I586" s="285"/>
      <c r="J586" s="285"/>
      <c r="K586" s="285"/>
      <c r="L586" s="285"/>
      <c r="M586" s="285"/>
      <c r="Q586" s="2" t="b">
        <f>IF(AND('Anagrafica Progetto'!$Q$84=2,'Anagrafica Progetto'!$Q$91,ISBLANK(Obiettivi!$E$67)&lt;&gt;TRUE),FALSE,TRUE)</f>
        <v>1</v>
      </c>
    </row>
    <row r="587" spans="2:18" ht="15" customHeight="1" x14ac:dyDescent="0.2">
      <c r="B587" s="240" t="s">
        <v>396</v>
      </c>
      <c r="C587" s="241"/>
      <c r="D587" s="256"/>
      <c r="E587" s="281" t="str">
        <f>IF(E583="","","Meno sviluppate")</f>
        <v/>
      </c>
      <c r="F587" s="281"/>
      <c r="G587" s="281"/>
      <c r="H587" s="281" t="str">
        <f>IF(H583="","","Meno sviluppate")</f>
        <v/>
      </c>
      <c r="I587" s="281"/>
      <c r="J587" s="281"/>
      <c r="K587" s="281" t="str">
        <f>IF(K583="","","Meno sviluppate")</f>
        <v/>
      </c>
      <c r="L587" s="281"/>
      <c r="M587" s="281"/>
      <c r="Q587" s="2" t="b">
        <f>IF(AND('Anagrafica Progetto'!$Q$84=2,'Anagrafica Progetto'!$Q$91,ISBLANK(Obiettivi!$E$67)&lt;&gt;TRUE),FALSE,TRUE)</f>
        <v>1</v>
      </c>
    </row>
    <row r="588" spans="2:18" ht="15" customHeight="1" x14ac:dyDescent="0.2">
      <c r="B588" s="240" t="s">
        <v>386</v>
      </c>
      <c r="C588" s="241"/>
      <c r="D588" s="256"/>
      <c r="E588" s="280"/>
      <c r="F588" s="280"/>
      <c r="G588" s="280"/>
      <c r="H588" s="280"/>
      <c r="I588" s="280"/>
      <c r="J588" s="280"/>
      <c r="K588" s="280"/>
      <c r="L588" s="280"/>
      <c r="M588" s="280"/>
      <c r="Q588" s="2" t="b">
        <f>IF(AND('Anagrafica Progetto'!$Q$84=2,'Anagrafica Progetto'!$Q$91,ISBLANK(Obiettivi!$E$67)&lt;&gt;TRUE),FALSE,TRUE)</f>
        <v>1</v>
      </c>
    </row>
    <row r="589" spans="2:18" ht="15" customHeight="1" x14ac:dyDescent="0.2">
      <c r="B589" s="240">
        <v>2015</v>
      </c>
      <c r="C589" s="241"/>
      <c r="D589" s="256"/>
      <c r="E589" s="280"/>
      <c r="F589" s="280"/>
      <c r="G589" s="280"/>
      <c r="H589" s="280"/>
      <c r="I589" s="280"/>
      <c r="J589" s="280"/>
      <c r="K589" s="280"/>
      <c r="L589" s="280"/>
      <c r="M589" s="280"/>
      <c r="Q589" s="2" t="b">
        <f>IF(AND('Anagrafica Progetto'!$Q$84=2,'Anagrafica Progetto'!$Q$91,R589=FALSE,ISBLANK(Obiettivi!$E$67)&lt;&gt;TRUE),FALSE,TRUE)</f>
        <v>1</v>
      </c>
      <c r="R589" s="2" t="b">
        <f>IF(OR('Anagrafica Progetto'!$H$77="",'Anagrafica Progetto'!$H$80=""),TRUE,IF(AND(B589&gt;=YEAR('Anagrafica Progetto'!$H$77),B589&lt;YEAR('Anagrafica Progetto'!$H$80)),FALSE,TRUE))</f>
        <v>1</v>
      </c>
    </row>
    <row r="590" spans="2:18" ht="15" customHeight="1" x14ac:dyDescent="0.2">
      <c r="B590" s="240">
        <v>2016</v>
      </c>
      <c r="C590" s="241"/>
      <c r="D590" s="256"/>
      <c r="E590" s="280"/>
      <c r="F590" s="280"/>
      <c r="G590" s="280"/>
      <c r="H590" s="280"/>
      <c r="I590" s="280"/>
      <c r="J590" s="280"/>
      <c r="K590" s="280"/>
      <c r="L590" s="280"/>
      <c r="M590" s="280"/>
      <c r="Q590" s="2" t="b">
        <f>IF(AND('Anagrafica Progetto'!$Q$84=2,'Anagrafica Progetto'!$Q$91,R590=FALSE,ISBLANK(Obiettivi!$E$67)&lt;&gt;TRUE),FALSE,TRUE)</f>
        <v>1</v>
      </c>
      <c r="R590" s="2" t="b">
        <f>IF(OR('Anagrafica Progetto'!$H$77="",'Anagrafica Progetto'!$H$80=""),TRUE,IF(AND(B590&gt;=YEAR('Anagrafica Progetto'!$H$77),B590&lt;YEAR('Anagrafica Progetto'!$H$80)),FALSE,TRUE))</f>
        <v>0</v>
      </c>
    </row>
    <row r="591" spans="2:18" ht="15" customHeight="1" x14ac:dyDescent="0.2">
      <c r="B591" s="240">
        <v>2017</v>
      </c>
      <c r="C591" s="241"/>
      <c r="D591" s="256"/>
      <c r="E591" s="280"/>
      <c r="F591" s="280"/>
      <c r="G591" s="280"/>
      <c r="H591" s="280"/>
      <c r="I591" s="280"/>
      <c r="J591" s="280"/>
      <c r="K591" s="280"/>
      <c r="L591" s="280"/>
      <c r="M591" s="280"/>
      <c r="Q591" s="2" t="b">
        <f>IF(AND('Anagrafica Progetto'!$Q$84=2,'Anagrafica Progetto'!$Q$91,R591=FALSE,ISBLANK(Obiettivi!$E$67)&lt;&gt;TRUE),FALSE,TRUE)</f>
        <v>1</v>
      </c>
      <c r="R591" s="2" t="b">
        <f>IF(OR('Anagrafica Progetto'!$H$77="",'Anagrafica Progetto'!$H$80=""),TRUE,IF(AND(B591&gt;=YEAR('Anagrafica Progetto'!$H$77),B591&lt;YEAR('Anagrafica Progetto'!$H$80)),FALSE,TRUE))</f>
        <v>0</v>
      </c>
    </row>
    <row r="592" spans="2:18" ht="15" customHeight="1" x14ac:dyDescent="0.2">
      <c r="B592" s="240">
        <v>2018</v>
      </c>
      <c r="C592" s="241"/>
      <c r="D592" s="256"/>
      <c r="E592" s="280"/>
      <c r="F592" s="280"/>
      <c r="G592" s="280"/>
      <c r="H592" s="280"/>
      <c r="I592" s="280"/>
      <c r="J592" s="280"/>
      <c r="K592" s="280"/>
      <c r="L592" s="280"/>
      <c r="M592" s="280"/>
      <c r="Q592" s="2" t="b">
        <f>IF(AND('Anagrafica Progetto'!$Q$84=2,'Anagrafica Progetto'!$Q$91,R592=FALSE,ISBLANK(Obiettivi!$E$67)&lt;&gt;TRUE),FALSE,TRUE)</f>
        <v>1</v>
      </c>
      <c r="R592" s="2" t="b">
        <f>IF(OR('Anagrafica Progetto'!$H$77="",'Anagrafica Progetto'!$H$80=""),TRUE,IF(AND(B592&gt;=YEAR('Anagrafica Progetto'!$H$77),B592&lt;YEAR('Anagrafica Progetto'!$H$80)),FALSE,TRUE))</f>
        <v>0</v>
      </c>
    </row>
    <row r="593" spans="2:18" ht="15" customHeight="1" x14ac:dyDescent="0.2">
      <c r="B593" s="240">
        <v>2019</v>
      </c>
      <c r="C593" s="241"/>
      <c r="D593" s="256"/>
      <c r="E593" s="280"/>
      <c r="F593" s="280"/>
      <c r="G593" s="280"/>
      <c r="H593" s="280"/>
      <c r="I593" s="280"/>
      <c r="J593" s="280"/>
      <c r="K593" s="280"/>
      <c r="L593" s="280"/>
      <c r="M593" s="280"/>
      <c r="Q593" s="2" t="b">
        <f>IF(AND('Anagrafica Progetto'!$Q$84=2,'Anagrafica Progetto'!$Q$91,R593=FALSE,ISBLANK(Obiettivi!$E$67)&lt;&gt;TRUE),FALSE,TRUE)</f>
        <v>1</v>
      </c>
      <c r="R593" s="2" t="b">
        <f>IF(OR('Anagrafica Progetto'!$H$77="",'Anagrafica Progetto'!$H$80=""),TRUE,IF(AND(B593&gt;=YEAR('Anagrafica Progetto'!$H$77),B593&lt;YEAR('Anagrafica Progetto'!$H$80)),FALSE,TRUE))</f>
        <v>0</v>
      </c>
    </row>
    <row r="594" spans="2:18" ht="15" customHeight="1" x14ac:dyDescent="0.2">
      <c r="B594" s="240">
        <v>2020</v>
      </c>
      <c r="C594" s="241"/>
      <c r="D594" s="256"/>
      <c r="E594" s="280"/>
      <c r="F594" s="280"/>
      <c r="G594" s="280"/>
      <c r="H594" s="280"/>
      <c r="I594" s="280"/>
      <c r="J594" s="280"/>
      <c r="K594" s="280"/>
      <c r="L594" s="280"/>
      <c r="M594" s="280"/>
      <c r="Q594" s="2" t="b">
        <f>IF(AND('Anagrafica Progetto'!$Q$84=2,'Anagrafica Progetto'!$Q$91,R594=FALSE,ISBLANK(Obiettivi!$E$67)&lt;&gt;TRUE),FALSE,TRUE)</f>
        <v>1</v>
      </c>
      <c r="R594" s="2" t="b">
        <f>IF(OR('Anagrafica Progetto'!$H$77="",'Anagrafica Progetto'!$H$80=""),TRUE,IF(AND(B594&gt;=YEAR('Anagrafica Progetto'!$H$77),B594&lt;YEAR('Anagrafica Progetto'!$H$80)),FALSE,TRUE))</f>
        <v>0</v>
      </c>
    </row>
    <row r="595" spans="2:18" ht="15" customHeight="1" x14ac:dyDescent="0.2">
      <c r="B595" s="240">
        <v>2021</v>
      </c>
      <c r="C595" s="241"/>
      <c r="D595" s="256"/>
      <c r="E595" s="280"/>
      <c r="F595" s="280"/>
      <c r="G595" s="280"/>
      <c r="H595" s="280"/>
      <c r="I595" s="280"/>
      <c r="J595" s="280"/>
      <c r="K595" s="280"/>
      <c r="L595" s="280"/>
      <c r="M595" s="280"/>
      <c r="Q595" s="2" t="b">
        <f>IF(AND('Anagrafica Progetto'!$Q$84=2,'Anagrafica Progetto'!$Q$91,R595=FALSE,ISBLANK(Obiettivi!$E$67)&lt;&gt;TRUE),FALSE,TRUE)</f>
        <v>1</v>
      </c>
      <c r="R595" s="2" t="b">
        <f>IF(OR('Anagrafica Progetto'!$H$77="",'Anagrafica Progetto'!$H$80=""),TRUE,IF(AND(B595&gt;=YEAR('Anagrafica Progetto'!$H$77),B595&lt;YEAR('Anagrafica Progetto'!$H$80)),FALSE,TRUE))</f>
        <v>0</v>
      </c>
    </row>
    <row r="596" spans="2:18" ht="15" customHeight="1" x14ac:dyDescent="0.2">
      <c r="B596" s="240">
        <v>2022</v>
      </c>
      <c r="C596" s="241"/>
      <c r="D596" s="256"/>
      <c r="E596" s="280"/>
      <c r="F596" s="280"/>
      <c r="G596" s="280"/>
      <c r="H596" s="280"/>
      <c r="I596" s="280"/>
      <c r="J596" s="280"/>
      <c r="K596" s="280"/>
      <c r="L596" s="280"/>
      <c r="M596" s="280"/>
      <c r="Q596" s="2" t="b">
        <f>IF(AND('Anagrafica Progetto'!$Q$84=2,'Anagrafica Progetto'!$Q$91,R596=FALSE,ISBLANK(Obiettivi!$E$67)&lt;&gt;TRUE),FALSE,TRUE)</f>
        <v>1</v>
      </c>
      <c r="R596" s="2" t="b">
        <f>IF(OR('Anagrafica Progetto'!$H$77="",'Anagrafica Progetto'!$H$80=""),TRUE,IF(AND(B596&gt;=YEAR('Anagrafica Progetto'!$H$77),B596&lt;YEAR('Anagrafica Progetto'!$H$80)),FALSE,TRUE))</f>
        <v>0</v>
      </c>
    </row>
    <row r="597" spans="2:18" ht="15" customHeight="1" x14ac:dyDescent="0.2">
      <c r="B597" s="240" t="s">
        <v>387</v>
      </c>
      <c r="C597" s="241"/>
      <c r="D597" s="256"/>
      <c r="E597" s="280"/>
      <c r="F597" s="280"/>
      <c r="G597" s="280"/>
      <c r="H597" s="280"/>
      <c r="I597" s="280"/>
      <c r="J597" s="280"/>
      <c r="K597" s="280"/>
      <c r="L597" s="280"/>
      <c r="M597" s="280"/>
      <c r="Q597" s="2" t="b">
        <f>IF(AND('Anagrafica Progetto'!$Q$84=2,'Anagrafica Progetto'!$Q$91,ISBLANK(Obiettivi!$E$67)&lt;&gt;TRUE),FALSE,TRUE)</f>
        <v>1</v>
      </c>
    </row>
    <row r="598" spans="2:18" ht="15" customHeight="1" x14ac:dyDescent="0.2">
      <c r="Q598" s="2" t="b">
        <f>IF(AND('Anagrafica Progetto'!$Q$84=2,'Anagrafica Progetto'!$Q$91,ISBLANK(Obiettivi!$E$67)&lt;&gt;TRUE),FALSE,TRUE)</f>
        <v>1</v>
      </c>
    </row>
    <row r="599" spans="2:18" ht="15" customHeight="1" x14ac:dyDescent="0.2">
      <c r="Q599" s="2" t="b">
        <f>IF(AND('Anagrafica Progetto'!$Q$84=2,'Anagrafica Progetto'!$Q$91,ISBLANK(Obiettivi!$E$67)&lt;&gt;TRUE),FALSE,TRUE)</f>
        <v>1</v>
      </c>
    </row>
    <row r="600" spans="2:18" ht="15" customHeight="1" x14ac:dyDescent="0.2">
      <c r="B600" s="188" t="s">
        <v>520</v>
      </c>
      <c r="C600" s="188"/>
      <c r="D600" s="188"/>
      <c r="E600" s="188"/>
      <c r="F600" s="188"/>
      <c r="G600" s="188"/>
      <c r="H600" s="188"/>
      <c r="I600" s="188"/>
      <c r="J600" s="188"/>
      <c r="K600" s="188"/>
      <c r="L600" s="188"/>
      <c r="M600" s="188"/>
      <c r="Q600" s="2" t="b">
        <f>IF(AND('Anagrafica Progetto'!$Q$84=2,'Anagrafica Progetto'!$Q$91,ISBLANK(Obiettivi!$E$70)&lt;&gt;TRUE),FALSE,TRUE)</f>
        <v>1</v>
      </c>
    </row>
    <row r="601" spans="2:18" ht="15" customHeight="1" x14ac:dyDescent="0.2">
      <c r="B601" s="258"/>
      <c r="C601" s="258"/>
      <c r="D601" s="258"/>
      <c r="E601" s="258" t="s">
        <v>534</v>
      </c>
      <c r="F601" s="258"/>
      <c r="G601" s="258"/>
      <c r="H601" s="258" t="s">
        <v>535</v>
      </c>
      <c r="I601" s="258"/>
      <c r="J601" s="258"/>
      <c r="K601" s="258" t="s">
        <v>536</v>
      </c>
      <c r="L601" s="258"/>
      <c r="M601" s="258"/>
      <c r="Q601" s="2" t="b">
        <f>IF(AND('Anagrafica Progetto'!$Q$84=2,'Anagrafica Progetto'!$Q$91,ISBLANK(Obiettivi!$E$70)&lt;&gt;TRUE),FALSE,TRUE)</f>
        <v>1</v>
      </c>
    </row>
    <row r="602" spans="2:18" ht="67.5" customHeight="1" x14ac:dyDescent="0.2">
      <c r="B602" s="240" t="s">
        <v>521</v>
      </c>
      <c r="C602" s="241"/>
      <c r="D602" s="256"/>
      <c r="E602" s="281" t="str">
        <f>IF(Obiettivi!$E$70="","",Obiettivi!$E$70)</f>
        <v/>
      </c>
      <c r="F602" s="281"/>
      <c r="G602" s="281"/>
      <c r="H602" s="281" t="str">
        <f>IF(Obiettivi!$E$71="","",Obiettivi!$E$71)</f>
        <v/>
      </c>
      <c r="I602" s="281"/>
      <c r="J602" s="281"/>
      <c r="K602" s="281" t="str">
        <f>IF(Obiettivi!$E$72="","",Obiettivi!$E$72)</f>
        <v/>
      </c>
      <c r="L602" s="281"/>
      <c r="M602" s="281"/>
      <c r="Q602" s="2" t="b">
        <f>IF(AND('Anagrafica Progetto'!$Q$84=2,'Anagrafica Progetto'!$Q$91,ISBLANK(Obiettivi!$E$70)&lt;&gt;TRUE),FALSE,TRUE)</f>
        <v>1</v>
      </c>
    </row>
    <row r="603" spans="2:18" ht="82.5" customHeight="1" x14ac:dyDescent="0.2">
      <c r="B603" s="240" t="s">
        <v>383</v>
      </c>
      <c r="C603" s="241"/>
      <c r="D603" s="256"/>
      <c r="E603" s="286"/>
      <c r="F603" s="287"/>
      <c r="G603" s="288"/>
      <c r="H603" s="285"/>
      <c r="I603" s="285"/>
      <c r="J603" s="285"/>
      <c r="K603" s="285"/>
      <c r="L603" s="285"/>
      <c r="M603" s="285"/>
      <c r="Q603" s="2" t="b">
        <f>IF(AND('Anagrafica Progetto'!$Q$84=2,'Anagrafica Progetto'!$Q$91,ISBLANK(Obiettivi!$E$70)&lt;&gt;TRUE),FALSE,TRUE)</f>
        <v>1</v>
      </c>
    </row>
    <row r="604" spans="2:18" ht="15" customHeight="1" x14ac:dyDescent="0.2">
      <c r="B604" s="240" t="s">
        <v>384</v>
      </c>
      <c r="C604" s="241"/>
      <c r="D604" s="256"/>
      <c r="E604" s="286"/>
      <c r="F604" s="287"/>
      <c r="G604" s="288"/>
      <c r="H604" s="286"/>
      <c r="I604" s="287"/>
      <c r="J604" s="288"/>
      <c r="K604" s="286"/>
      <c r="L604" s="287"/>
      <c r="M604" s="288"/>
      <c r="Q604" s="2" t="b">
        <f>IF(AND('Anagrafica Progetto'!$Q$84=2,'Anagrafica Progetto'!$Q$91,ISBLANK(Obiettivi!$E$70)&lt;&gt;TRUE),FALSE,TRUE)</f>
        <v>1</v>
      </c>
    </row>
    <row r="605" spans="2:18" ht="30" customHeight="1" x14ac:dyDescent="0.2">
      <c r="B605" s="240" t="s">
        <v>385</v>
      </c>
      <c r="C605" s="241"/>
      <c r="D605" s="256"/>
      <c r="E605" s="285"/>
      <c r="F605" s="285"/>
      <c r="G605" s="285"/>
      <c r="H605" s="285"/>
      <c r="I605" s="285"/>
      <c r="J605" s="285"/>
      <c r="K605" s="285"/>
      <c r="L605" s="285"/>
      <c r="M605" s="285"/>
      <c r="Q605" s="2" t="b">
        <f>IF(AND('Anagrafica Progetto'!$Q$84=2,'Anagrafica Progetto'!$Q$91,ISBLANK(Obiettivi!$E$70)&lt;&gt;TRUE),FALSE,TRUE)</f>
        <v>1</v>
      </c>
    </row>
    <row r="606" spans="2:18" ht="15" customHeight="1" x14ac:dyDescent="0.2">
      <c r="B606" s="240" t="s">
        <v>396</v>
      </c>
      <c r="C606" s="241"/>
      <c r="D606" s="256"/>
      <c r="E606" s="281" t="str">
        <f>IF(E602="","","Meno sviluppate")</f>
        <v/>
      </c>
      <c r="F606" s="281"/>
      <c r="G606" s="281"/>
      <c r="H606" s="281" t="str">
        <f>IF(H602="","","Meno sviluppate")</f>
        <v/>
      </c>
      <c r="I606" s="281"/>
      <c r="J606" s="281"/>
      <c r="K606" s="281" t="str">
        <f>IF(K602="","","Meno sviluppate")</f>
        <v/>
      </c>
      <c r="L606" s="281"/>
      <c r="M606" s="281"/>
      <c r="Q606" s="2" t="b">
        <f>IF(AND('Anagrafica Progetto'!$Q$84=2,'Anagrafica Progetto'!$Q$91,ISBLANK(Obiettivi!$E$70)&lt;&gt;TRUE),FALSE,TRUE)</f>
        <v>1</v>
      </c>
    </row>
    <row r="607" spans="2:18" ht="15" customHeight="1" x14ac:dyDescent="0.2">
      <c r="B607" s="240" t="s">
        <v>386</v>
      </c>
      <c r="C607" s="241"/>
      <c r="D607" s="256"/>
      <c r="E607" s="280"/>
      <c r="F607" s="280"/>
      <c r="G607" s="280"/>
      <c r="H607" s="280"/>
      <c r="I607" s="280"/>
      <c r="J607" s="280"/>
      <c r="K607" s="280"/>
      <c r="L607" s="280"/>
      <c r="M607" s="280"/>
      <c r="Q607" s="2" t="b">
        <f>IF(AND('Anagrafica Progetto'!$Q$84=2,'Anagrafica Progetto'!$Q$91,ISBLANK(Obiettivi!$E$70)&lt;&gt;TRUE),FALSE,TRUE)</f>
        <v>1</v>
      </c>
    </row>
    <row r="608" spans="2:18" ht="15" customHeight="1" x14ac:dyDescent="0.2">
      <c r="B608" s="240">
        <v>2015</v>
      </c>
      <c r="C608" s="241"/>
      <c r="D608" s="256"/>
      <c r="E608" s="280"/>
      <c r="F608" s="280"/>
      <c r="G608" s="280"/>
      <c r="H608" s="280"/>
      <c r="I608" s="280"/>
      <c r="J608" s="280"/>
      <c r="K608" s="280"/>
      <c r="L608" s="280"/>
      <c r="M608" s="280"/>
      <c r="Q608" s="2" t="b">
        <f>IF(AND('Anagrafica Progetto'!$Q$84=2,'Anagrafica Progetto'!$Q$91,R608=FALSE,ISBLANK(Obiettivi!$E$70)&lt;&gt;TRUE),FALSE,TRUE)</f>
        <v>1</v>
      </c>
      <c r="R608" s="2" t="b">
        <f>IF(OR('Anagrafica Progetto'!$H$77="",'Anagrafica Progetto'!$H$80=""),TRUE,IF(AND(B608&gt;=YEAR('Anagrafica Progetto'!$H$77),B608&lt;YEAR('Anagrafica Progetto'!$H$80)),FALSE,TRUE))</f>
        <v>1</v>
      </c>
    </row>
    <row r="609" spans="2:18" ht="15" customHeight="1" x14ac:dyDescent="0.2">
      <c r="B609" s="240">
        <v>2016</v>
      </c>
      <c r="C609" s="241"/>
      <c r="D609" s="256"/>
      <c r="E609" s="280"/>
      <c r="F609" s="280"/>
      <c r="G609" s="280"/>
      <c r="H609" s="280"/>
      <c r="I609" s="280"/>
      <c r="J609" s="280"/>
      <c r="K609" s="280"/>
      <c r="L609" s="280"/>
      <c r="M609" s="280"/>
      <c r="Q609" s="2" t="b">
        <f>IF(AND('Anagrafica Progetto'!$Q$84=2,'Anagrafica Progetto'!$Q$91,R609=FALSE,ISBLANK(Obiettivi!$E$70)&lt;&gt;TRUE),FALSE,TRUE)</f>
        <v>1</v>
      </c>
      <c r="R609" s="2" t="b">
        <f>IF(OR('Anagrafica Progetto'!$H$77="",'Anagrafica Progetto'!$H$80=""),TRUE,IF(AND(B609&gt;=YEAR('Anagrafica Progetto'!$H$77),B609&lt;YEAR('Anagrafica Progetto'!$H$80)),FALSE,TRUE))</f>
        <v>0</v>
      </c>
    </row>
    <row r="610" spans="2:18" ht="15" customHeight="1" x14ac:dyDescent="0.2">
      <c r="B610" s="240">
        <v>2017</v>
      </c>
      <c r="C610" s="241"/>
      <c r="D610" s="256"/>
      <c r="E610" s="280"/>
      <c r="F610" s="280"/>
      <c r="G610" s="280"/>
      <c r="H610" s="280"/>
      <c r="I610" s="280"/>
      <c r="J610" s="280"/>
      <c r="K610" s="280"/>
      <c r="L610" s="280"/>
      <c r="M610" s="280"/>
      <c r="Q610" s="2" t="b">
        <f>IF(AND('Anagrafica Progetto'!$Q$84=2,'Anagrafica Progetto'!$Q$91,R610=FALSE,ISBLANK(Obiettivi!$E$70)&lt;&gt;TRUE),FALSE,TRUE)</f>
        <v>1</v>
      </c>
      <c r="R610" s="2" t="b">
        <f>IF(OR('Anagrafica Progetto'!$H$77="",'Anagrafica Progetto'!$H$80=""),TRUE,IF(AND(B610&gt;=YEAR('Anagrafica Progetto'!$H$77),B610&lt;YEAR('Anagrafica Progetto'!$H$80)),FALSE,TRUE))</f>
        <v>0</v>
      </c>
    </row>
    <row r="611" spans="2:18" ht="15" customHeight="1" x14ac:dyDescent="0.2">
      <c r="B611" s="240">
        <v>2018</v>
      </c>
      <c r="C611" s="241"/>
      <c r="D611" s="256"/>
      <c r="E611" s="280"/>
      <c r="F611" s="280"/>
      <c r="G611" s="280"/>
      <c r="H611" s="280"/>
      <c r="I611" s="280"/>
      <c r="J611" s="280"/>
      <c r="K611" s="280"/>
      <c r="L611" s="280"/>
      <c r="M611" s="280"/>
      <c r="Q611" s="2" t="b">
        <f>IF(AND('Anagrafica Progetto'!$Q$84=2,'Anagrafica Progetto'!$Q$91,R611=FALSE,ISBLANK(Obiettivi!$E$70)&lt;&gt;TRUE),FALSE,TRUE)</f>
        <v>1</v>
      </c>
      <c r="R611" s="2" t="b">
        <f>IF(OR('Anagrafica Progetto'!$H$77="",'Anagrafica Progetto'!$H$80=""),TRUE,IF(AND(B611&gt;=YEAR('Anagrafica Progetto'!$H$77),B611&lt;YEAR('Anagrafica Progetto'!$H$80)),FALSE,TRUE))</f>
        <v>0</v>
      </c>
    </row>
    <row r="612" spans="2:18" ht="15" customHeight="1" x14ac:dyDescent="0.2">
      <c r="B612" s="240">
        <v>2019</v>
      </c>
      <c r="C612" s="241"/>
      <c r="D612" s="256"/>
      <c r="E612" s="280"/>
      <c r="F612" s="280"/>
      <c r="G612" s="280"/>
      <c r="H612" s="280"/>
      <c r="I612" s="280"/>
      <c r="J612" s="280"/>
      <c r="K612" s="280"/>
      <c r="L612" s="280"/>
      <c r="M612" s="280"/>
      <c r="Q612" s="2" t="b">
        <f>IF(AND('Anagrafica Progetto'!$Q$84=2,'Anagrafica Progetto'!$Q$91,R612=FALSE,ISBLANK(Obiettivi!$E$70)&lt;&gt;TRUE),FALSE,TRUE)</f>
        <v>1</v>
      </c>
      <c r="R612" s="2" t="b">
        <f>IF(OR('Anagrafica Progetto'!$H$77="",'Anagrafica Progetto'!$H$80=""),TRUE,IF(AND(B612&gt;=YEAR('Anagrafica Progetto'!$H$77),B612&lt;YEAR('Anagrafica Progetto'!$H$80)),FALSE,TRUE))</f>
        <v>0</v>
      </c>
    </row>
    <row r="613" spans="2:18" ht="15" customHeight="1" x14ac:dyDescent="0.2">
      <c r="B613" s="240">
        <v>2020</v>
      </c>
      <c r="C613" s="241"/>
      <c r="D613" s="256"/>
      <c r="E613" s="280"/>
      <c r="F613" s="280"/>
      <c r="G613" s="280"/>
      <c r="H613" s="280"/>
      <c r="I613" s="280"/>
      <c r="J613" s="280"/>
      <c r="K613" s="280"/>
      <c r="L613" s="280"/>
      <c r="M613" s="280"/>
      <c r="Q613" s="2" t="b">
        <f>IF(AND('Anagrafica Progetto'!$Q$84=2,'Anagrafica Progetto'!$Q$91,R613=FALSE,ISBLANK(Obiettivi!$E$70)&lt;&gt;TRUE),FALSE,TRUE)</f>
        <v>1</v>
      </c>
      <c r="R613" s="2" t="b">
        <f>IF(OR('Anagrafica Progetto'!$H$77="",'Anagrafica Progetto'!$H$80=""),TRUE,IF(AND(B613&gt;=YEAR('Anagrafica Progetto'!$H$77),B613&lt;YEAR('Anagrafica Progetto'!$H$80)),FALSE,TRUE))</f>
        <v>0</v>
      </c>
    </row>
    <row r="614" spans="2:18" ht="15" customHeight="1" x14ac:dyDescent="0.2">
      <c r="B614" s="240">
        <v>2021</v>
      </c>
      <c r="C614" s="241"/>
      <c r="D614" s="256"/>
      <c r="E614" s="280"/>
      <c r="F614" s="280"/>
      <c r="G614" s="280"/>
      <c r="H614" s="280"/>
      <c r="I614" s="280"/>
      <c r="J614" s="280"/>
      <c r="K614" s="280"/>
      <c r="L614" s="280"/>
      <c r="M614" s="280"/>
      <c r="Q614" s="2" t="b">
        <f>IF(AND('Anagrafica Progetto'!$Q$84=2,'Anagrafica Progetto'!$Q$91,R614=FALSE,ISBLANK(Obiettivi!$E$70)&lt;&gt;TRUE),FALSE,TRUE)</f>
        <v>1</v>
      </c>
      <c r="R614" s="2" t="b">
        <f>IF(OR('Anagrafica Progetto'!$H$77="",'Anagrafica Progetto'!$H$80=""),TRUE,IF(AND(B614&gt;=YEAR('Anagrafica Progetto'!$H$77),B614&lt;YEAR('Anagrafica Progetto'!$H$80)),FALSE,TRUE))</f>
        <v>0</v>
      </c>
    </row>
    <row r="615" spans="2:18" ht="15" customHeight="1" x14ac:dyDescent="0.2">
      <c r="B615" s="240">
        <v>2022</v>
      </c>
      <c r="C615" s="241"/>
      <c r="D615" s="256"/>
      <c r="E615" s="280"/>
      <c r="F615" s="280"/>
      <c r="G615" s="280"/>
      <c r="H615" s="280"/>
      <c r="I615" s="280"/>
      <c r="J615" s="280"/>
      <c r="K615" s="280"/>
      <c r="L615" s="280"/>
      <c r="M615" s="280"/>
      <c r="Q615" s="2" t="b">
        <f>IF(AND('Anagrafica Progetto'!$Q$84=2,'Anagrafica Progetto'!$Q$91,R615=FALSE,ISBLANK(Obiettivi!$E$70)&lt;&gt;TRUE),FALSE,TRUE)</f>
        <v>1</v>
      </c>
      <c r="R615" s="2" t="b">
        <f>IF(OR('Anagrafica Progetto'!$H$77="",'Anagrafica Progetto'!$H$80=""),TRUE,IF(AND(B615&gt;=YEAR('Anagrafica Progetto'!$H$77),B615&lt;YEAR('Anagrafica Progetto'!$H$80)),FALSE,TRUE))</f>
        <v>0</v>
      </c>
    </row>
    <row r="616" spans="2:18" ht="15" customHeight="1" x14ac:dyDescent="0.2">
      <c r="B616" s="240" t="s">
        <v>387</v>
      </c>
      <c r="C616" s="241"/>
      <c r="D616" s="256"/>
      <c r="E616" s="280"/>
      <c r="F616" s="280"/>
      <c r="G616" s="280"/>
      <c r="H616" s="280"/>
      <c r="I616" s="280"/>
      <c r="J616" s="280"/>
      <c r="K616" s="280"/>
      <c r="L616" s="280"/>
      <c r="M616" s="280"/>
      <c r="Q616" s="2" t="b">
        <f>IF(AND('Anagrafica Progetto'!$Q$84=2,'Anagrafica Progetto'!$Q$91,ISBLANK(Obiettivi!$E$70)&lt;&gt;TRUE),FALSE,TRUE)</f>
        <v>1</v>
      </c>
    </row>
    <row r="617" spans="2:18" ht="15" customHeight="1" x14ac:dyDescent="0.2">
      <c r="Q617" s="2" t="b">
        <f>IF(AND('Anagrafica Progetto'!$Q$84=2,'Anagrafica Progetto'!$Q$91,ISBLANK(Obiettivi!$E$70)&lt;&gt;TRUE),FALSE,TRUE)</f>
        <v>1</v>
      </c>
    </row>
    <row r="618" spans="2:18" ht="15" customHeight="1" x14ac:dyDescent="0.2">
      <c r="Q618" s="2" t="b">
        <f>IF(AND('Anagrafica Progetto'!$Q$84=2,'Anagrafica Progetto'!$Q$91,ISBLANK(Obiettivi!$E$70)&lt;&gt;TRUE),FALSE,TRUE)</f>
        <v>1</v>
      </c>
    </row>
    <row r="619" spans="2:18" ht="15" customHeight="1" x14ac:dyDescent="0.2">
      <c r="B619" s="82" t="s">
        <v>540</v>
      </c>
      <c r="C619" s="83"/>
      <c r="D619" s="83"/>
      <c r="E619" s="83"/>
      <c r="F619" s="83"/>
      <c r="G619" s="83"/>
      <c r="H619" s="83"/>
      <c r="I619" s="83"/>
      <c r="J619" s="83"/>
      <c r="K619" s="83"/>
      <c r="L619" s="83"/>
      <c r="M619" s="84"/>
    </row>
    <row r="620" spans="2:18" ht="112.5" customHeight="1" x14ac:dyDescent="0.2">
      <c r="B620" s="132"/>
      <c r="C620" s="225"/>
      <c r="D620" s="225"/>
      <c r="E620" s="225"/>
      <c r="F620" s="225"/>
      <c r="G620" s="225"/>
      <c r="H620" s="225"/>
      <c r="I620" s="225"/>
      <c r="J620" s="225"/>
      <c r="K620" s="225"/>
      <c r="L620" s="225"/>
      <c r="M620" s="226"/>
    </row>
    <row r="622" spans="2:18" ht="15" customHeight="1" x14ac:dyDescent="0.2">
      <c r="B622" s="9" t="s">
        <v>295</v>
      </c>
      <c r="C622" s="10"/>
      <c r="D622" s="10"/>
      <c r="E622" s="10"/>
      <c r="F622" s="10"/>
      <c r="G622" s="10"/>
      <c r="H622" s="10"/>
      <c r="I622" s="10"/>
      <c r="J622" s="10"/>
      <c r="K622" s="10"/>
      <c r="L622" s="10"/>
      <c r="M622" s="11"/>
    </row>
    <row r="625" spans="2:13" ht="15" customHeight="1" x14ac:dyDescent="0.2">
      <c r="B625" s="82" t="s">
        <v>541</v>
      </c>
      <c r="C625" s="83"/>
      <c r="D625" s="83"/>
      <c r="E625" s="83"/>
      <c r="F625" s="83"/>
      <c r="G625" s="83"/>
      <c r="H625" s="83"/>
      <c r="I625" s="83"/>
      <c r="J625" s="83"/>
      <c r="K625" s="83"/>
      <c r="L625" s="83"/>
      <c r="M625" s="84"/>
    </row>
    <row r="626" spans="2:13" ht="112.5" customHeight="1" x14ac:dyDescent="0.2">
      <c r="B626" s="132"/>
      <c r="C626" s="225"/>
      <c r="D626" s="225"/>
      <c r="E626" s="225"/>
      <c r="F626" s="225"/>
      <c r="G626" s="225"/>
      <c r="H626" s="225"/>
      <c r="I626" s="225"/>
      <c r="J626" s="225"/>
      <c r="K626" s="225"/>
      <c r="L626" s="225"/>
      <c r="M626" s="226"/>
    </row>
    <row r="627" spans="2:13" ht="15" hidden="1" customHeight="1" x14ac:dyDescent="0.2"/>
    <row r="628" spans="2:13" ht="15" hidden="1" customHeight="1" x14ac:dyDescent="0.2"/>
    <row r="629" spans="2:13" ht="15" hidden="1" customHeight="1" x14ac:dyDescent="0.2"/>
  </sheetData>
  <sheetProtection algorithmName="SHA-1" hashValue="CJWePuzYkPEswDNkLWn0nYRqCIs=" saltValue="fpDAl0uTpuVO/1i2dIBURg==" spinCount="100000" sheet="1" objects="1" scenarios="1"/>
  <autoFilter ref="Q1:Q626"/>
  <mergeCells count="2094">
    <mergeCell ref="B25:D25"/>
    <mergeCell ref="E25:G25"/>
    <mergeCell ref="H25:J25"/>
    <mergeCell ref="K25:M25"/>
    <mergeCell ref="B619:M619"/>
    <mergeCell ref="B620:M620"/>
    <mergeCell ref="B625:M625"/>
    <mergeCell ref="B626:M626"/>
    <mergeCell ref="B615:D615"/>
    <mergeCell ref="E615:G615"/>
    <mergeCell ref="H615:J615"/>
    <mergeCell ref="K615:M615"/>
    <mergeCell ref="B616:D616"/>
    <mergeCell ref="E616:G616"/>
    <mergeCell ref="H616:J616"/>
    <mergeCell ref="K616:M616"/>
    <mergeCell ref="B613:D613"/>
    <mergeCell ref="E613:G613"/>
    <mergeCell ref="H613:J613"/>
    <mergeCell ref="K613:M613"/>
    <mergeCell ref="B614:D614"/>
    <mergeCell ref="E614:G614"/>
    <mergeCell ref="H614:J614"/>
    <mergeCell ref="K614:M614"/>
    <mergeCell ref="B611:D611"/>
    <mergeCell ref="E611:G611"/>
    <mergeCell ref="H611:J611"/>
    <mergeCell ref="K611:M611"/>
    <mergeCell ref="B612:D612"/>
    <mergeCell ref="E612:G612"/>
    <mergeCell ref="H612:J612"/>
    <mergeCell ref="K612:M612"/>
    <mergeCell ref="B609:D609"/>
    <mergeCell ref="E609:G609"/>
    <mergeCell ref="H609:J609"/>
    <mergeCell ref="K609:M609"/>
    <mergeCell ref="B610:D610"/>
    <mergeCell ref="E610:G610"/>
    <mergeCell ref="H610:J610"/>
    <mergeCell ref="K610:M610"/>
    <mergeCell ref="B607:D607"/>
    <mergeCell ref="E607:G607"/>
    <mergeCell ref="H607:J607"/>
    <mergeCell ref="K607:M607"/>
    <mergeCell ref="B608:D608"/>
    <mergeCell ref="E608:G608"/>
    <mergeCell ref="H608:J608"/>
    <mergeCell ref="K608:M608"/>
    <mergeCell ref="B605:D605"/>
    <mergeCell ref="E605:G605"/>
    <mergeCell ref="H605:J605"/>
    <mergeCell ref="K605:M605"/>
    <mergeCell ref="B606:D606"/>
    <mergeCell ref="E606:G606"/>
    <mergeCell ref="H606:J606"/>
    <mergeCell ref="K606:M606"/>
    <mergeCell ref="B603:D603"/>
    <mergeCell ref="E603:G603"/>
    <mergeCell ref="H603:J603"/>
    <mergeCell ref="K603:M603"/>
    <mergeCell ref="B604:D604"/>
    <mergeCell ref="E604:G604"/>
    <mergeCell ref="H604:J604"/>
    <mergeCell ref="K604:M604"/>
    <mergeCell ref="B600:M600"/>
    <mergeCell ref="B601:D601"/>
    <mergeCell ref="E601:G601"/>
    <mergeCell ref="H601:J601"/>
    <mergeCell ref="K601:M601"/>
    <mergeCell ref="B602:D602"/>
    <mergeCell ref="E602:G602"/>
    <mergeCell ref="H602:J602"/>
    <mergeCell ref="K602:M602"/>
    <mergeCell ref="B596:D596"/>
    <mergeCell ref="E596:G596"/>
    <mergeCell ref="H596:J596"/>
    <mergeCell ref="K596:M596"/>
    <mergeCell ref="B597:D597"/>
    <mergeCell ref="E597:G597"/>
    <mergeCell ref="H597:J597"/>
    <mergeCell ref="K597:M597"/>
    <mergeCell ref="B594:D594"/>
    <mergeCell ref="E594:G594"/>
    <mergeCell ref="H594:J594"/>
    <mergeCell ref="K594:M594"/>
    <mergeCell ref="B595:D595"/>
    <mergeCell ref="E595:G595"/>
    <mergeCell ref="H595:J595"/>
    <mergeCell ref="K595:M595"/>
    <mergeCell ref="B592:D592"/>
    <mergeCell ref="E592:G592"/>
    <mergeCell ref="H592:J592"/>
    <mergeCell ref="K592:M592"/>
    <mergeCell ref="B593:D593"/>
    <mergeCell ref="E593:G593"/>
    <mergeCell ref="H593:J593"/>
    <mergeCell ref="K593:M593"/>
    <mergeCell ref="B590:D590"/>
    <mergeCell ref="E590:G590"/>
    <mergeCell ref="H590:J590"/>
    <mergeCell ref="K590:M590"/>
    <mergeCell ref="B591:D591"/>
    <mergeCell ref="E591:G591"/>
    <mergeCell ref="H591:J591"/>
    <mergeCell ref="K591:M591"/>
    <mergeCell ref="B588:D588"/>
    <mergeCell ref="E588:G588"/>
    <mergeCell ref="H588:J588"/>
    <mergeCell ref="K588:M588"/>
    <mergeCell ref="B589:D589"/>
    <mergeCell ref="E589:G589"/>
    <mergeCell ref="H589:J589"/>
    <mergeCell ref="K589:M589"/>
    <mergeCell ref="B586:D586"/>
    <mergeCell ref="E586:G586"/>
    <mergeCell ref="H586:J586"/>
    <mergeCell ref="K586:M586"/>
    <mergeCell ref="B587:D587"/>
    <mergeCell ref="E587:G587"/>
    <mergeCell ref="H587:J587"/>
    <mergeCell ref="K587:M587"/>
    <mergeCell ref="B584:D584"/>
    <mergeCell ref="E584:G584"/>
    <mergeCell ref="H584:J584"/>
    <mergeCell ref="K584:M584"/>
    <mergeCell ref="B585:D585"/>
    <mergeCell ref="E585:G585"/>
    <mergeCell ref="H585:J585"/>
    <mergeCell ref="K585:M585"/>
    <mergeCell ref="B581:M581"/>
    <mergeCell ref="B582:D582"/>
    <mergeCell ref="E582:G582"/>
    <mergeCell ref="H582:J582"/>
    <mergeCell ref="K582:M582"/>
    <mergeCell ref="B583:D583"/>
    <mergeCell ref="E583:G583"/>
    <mergeCell ref="H583:J583"/>
    <mergeCell ref="K583:M583"/>
    <mergeCell ref="B577:D577"/>
    <mergeCell ref="E577:G577"/>
    <mergeCell ref="H577:J577"/>
    <mergeCell ref="K577:M577"/>
    <mergeCell ref="B578:D578"/>
    <mergeCell ref="E578:G578"/>
    <mergeCell ref="H578:J578"/>
    <mergeCell ref="K578:M578"/>
    <mergeCell ref="B575:D575"/>
    <mergeCell ref="E575:G575"/>
    <mergeCell ref="H575:J575"/>
    <mergeCell ref="K575:M575"/>
    <mergeCell ref="B576:D576"/>
    <mergeCell ref="E576:G576"/>
    <mergeCell ref="H576:J576"/>
    <mergeCell ref="K576:M576"/>
    <mergeCell ref="B573:D573"/>
    <mergeCell ref="E573:G573"/>
    <mergeCell ref="H573:J573"/>
    <mergeCell ref="K573:M573"/>
    <mergeCell ref="B574:D574"/>
    <mergeCell ref="E574:G574"/>
    <mergeCell ref="H574:J574"/>
    <mergeCell ref="K574:M574"/>
    <mergeCell ref="B571:D571"/>
    <mergeCell ref="E571:G571"/>
    <mergeCell ref="H571:J571"/>
    <mergeCell ref="K571:M571"/>
    <mergeCell ref="B572:D572"/>
    <mergeCell ref="E572:G572"/>
    <mergeCell ref="H572:J572"/>
    <mergeCell ref="K572:M572"/>
    <mergeCell ref="B569:D569"/>
    <mergeCell ref="E569:G569"/>
    <mergeCell ref="H569:J569"/>
    <mergeCell ref="K569:M569"/>
    <mergeCell ref="B570:D570"/>
    <mergeCell ref="E570:G570"/>
    <mergeCell ref="H570:J570"/>
    <mergeCell ref="K570:M570"/>
    <mergeCell ref="B567:D567"/>
    <mergeCell ref="E567:G567"/>
    <mergeCell ref="H567:J567"/>
    <mergeCell ref="K567:M567"/>
    <mergeCell ref="B568:D568"/>
    <mergeCell ref="E568:G568"/>
    <mergeCell ref="H568:J568"/>
    <mergeCell ref="K568:M568"/>
    <mergeCell ref="B565:D565"/>
    <mergeCell ref="E565:G565"/>
    <mergeCell ref="H565:J565"/>
    <mergeCell ref="K565:M565"/>
    <mergeCell ref="B566:D566"/>
    <mergeCell ref="E566:G566"/>
    <mergeCell ref="H566:J566"/>
    <mergeCell ref="K566:M566"/>
    <mergeCell ref="B562:M562"/>
    <mergeCell ref="B563:D563"/>
    <mergeCell ref="E563:G563"/>
    <mergeCell ref="H563:J563"/>
    <mergeCell ref="K563:M563"/>
    <mergeCell ref="B564:D564"/>
    <mergeCell ref="E564:G564"/>
    <mergeCell ref="H564:J564"/>
    <mergeCell ref="K564:M564"/>
    <mergeCell ref="B558:D558"/>
    <mergeCell ref="E558:G558"/>
    <mergeCell ref="H558:J558"/>
    <mergeCell ref="K558:M558"/>
    <mergeCell ref="B559:D559"/>
    <mergeCell ref="E559:G559"/>
    <mergeCell ref="H559:J559"/>
    <mergeCell ref="K559:M559"/>
    <mergeCell ref="B556:D556"/>
    <mergeCell ref="E556:G556"/>
    <mergeCell ref="H556:J556"/>
    <mergeCell ref="K556:M556"/>
    <mergeCell ref="B557:D557"/>
    <mergeCell ref="E557:G557"/>
    <mergeCell ref="H557:J557"/>
    <mergeCell ref="K557:M557"/>
    <mergeCell ref="B554:D554"/>
    <mergeCell ref="E554:G554"/>
    <mergeCell ref="H554:J554"/>
    <mergeCell ref="K554:M554"/>
    <mergeCell ref="B555:D555"/>
    <mergeCell ref="E555:G555"/>
    <mergeCell ref="H555:J555"/>
    <mergeCell ref="K555:M555"/>
    <mergeCell ref="B552:D552"/>
    <mergeCell ref="E552:G552"/>
    <mergeCell ref="H552:J552"/>
    <mergeCell ref="K552:M552"/>
    <mergeCell ref="B553:D553"/>
    <mergeCell ref="E553:G553"/>
    <mergeCell ref="H553:J553"/>
    <mergeCell ref="K553:M553"/>
    <mergeCell ref="B550:D550"/>
    <mergeCell ref="E550:G550"/>
    <mergeCell ref="H550:J550"/>
    <mergeCell ref="K550:M550"/>
    <mergeCell ref="B551:D551"/>
    <mergeCell ref="E551:G551"/>
    <mergeCell ref="H551:J551"/>
    <mergeCell ref="K551:M551"/>
    <mergeCell ref="B548:D548"/>
    <mergeCell ref="E548:G548"/>
    <mergeCell ref="H548:J548"/>
    <mergeCell ref="K548:M548"/>
    <mergeCell ref="B549:D549"/>
    <mergeCell ref="E549:G549"/>
    <mergeCell ref="H549:J549"/>
    <mergeCell ref="K549:M549"/>
    <mergeCell ref="B546:D546"/>
    <mergeCell ref="E546:G546"/>
    <mergeCell ref="H546:J546"/>
    <mergeCell ref="K546:M546"/>
    <mergeCell ref="B547:D547"/>
    <mergeCell ref="E547:G547"/>
    <mergeCell ref="H547:J547"/>
    <mergeCell ref="K547:M547"/>
    <mergeCell ref="B543:M543"/>
    <mergeCell ref="B544:D544"/>
    <mergeCell ref="E544:G544"/>
    <mergeCell ref="H544:J544"/>
    <mergeCell ref="K544:M544"/>
    <mergeCell ref="B545:D545"/>
    <mergeCell ref="E545:G545"/>
    <mergeCell ref="H545:J545"/>
    <mergeCell ref="K545:M545"/>
    <mergeCell ref="B539:D539"/>
    <mergeCell ref="E539:G539"/>
    <mergeCell ref="H539:J539"/>
    <mergeCell ref="K539:M539"/>
    <mergeCell ref="B540:D540"/>
    <mergeCell ref="E540:G540"/>
    <mergeCell ref="H540:J540"/>
    <mergeCell ref="K540:M540"/>
    <mergeCell ref="B537:D537"/>
    <mergeCell ref="E537:G537"/>
    <mergeCell ref="H537:J537"/>
    <mergeCell ref="K537:M537"/>
    <mergeCell ref="B538:D538"/>
    <mergeCell ref="E538:G538"/>
    <mergeCell ref="H538:J538"/>
    <mergeCell ref="K538:M538"/>
    <mergeCell ref="B535:D535"/>
    <mergeCell ref="E535:G535"/>
    <mergeCell ref="H535:J535"/>
    <mergeCell ref="K535:M535"/>
    <mergeCell ref="B536:D536"/>
    <mergeCell ref="E536:G536"/>
    <mergeCell ref="H536:J536"/>
    <mergeCell ref="K536:M536"/>
    <mergeCell ref="B533:D533"/>
    <mergeCell ref="E533:G533"/>
    <mergeCell ref="H533:J533"/>
    <mergeCell ref="K533:M533"/>
    <mergeCell ref="B534:D534"/>
    <mergeCell ref="E534:G534"/>
    <mergeCell ref="H534:J534"/>
    <mergeCell ref="K534:M534"/>
    <mergeCell ref="B531:D531"/>
    <mergeCell ref="E531:G531"/>
    <mergeCell ref="H531:J531"/>
    <mergeCell ref="K531:M531"/>
    <mergeCell ref="B532:D532"/>
    <mergeCell ref="E532:G532"/>
    <mergeCell ref="H532:J532"/>
    <mergeCell ref="K532:M532"/>
    <mergeCell ref="B529:D529"/>
    <mergeCell ref="E529:G529"/>
    <mergeCell ref="H529:J529"/>
    <mergeCell ref="K529:M529"/>
    <mergeCell ref="B530:D530"/>
    <mergeCell ref="E530:G530"/>
    <mergeCell ref="H530:J530"/>
    <mergeCell ref="K530:M530"/>
    <mergeCell ref="B527:D527"/>
    <mergeCell ref="E527:G527"/>
    <mergeCell ref="H527:J527"/>
    <mergeCell ref="K527:M527"/>
    <mergeCell ref="B528:D528"/>
    <mergeCell ref="E528:G528"/>
    <mergeCell ref="H528:J528"/>
    <mergeCell ref="K528:M528"/>
    <mergeCell ref="B524:M524"/>
    <mergeCell ref="B525:D525"/>
    <mergeCell ref="E525:G525"/>
    <mergeCell ref="H525:J525"/>
    <mergeCell ref="K525:M525"/>
    <mergeCell ref="B526:D526"/>
    <mergeCell ref="E526:G526"/>
    <mergeCell ref="H526:J526"/>
    <mergeCell ref="K526:M526"/>
    <mergeCell ref="B520:D520"/>
    <mergeCell ref="E520:G520"/>
    <mergeCell ref="H520:J520"/>
    <mergeCell ref="K520:M520"/>
    <mergeCell ref="B521:D521"/>
    <mergeCell ref="E521:G521"/>
    <mergeCell ref="H521:J521"/>
    <mergeCell ref="K521:M521"/>
    <mergeCell ref="B518:D518"/>
    <mergeCell ref="E518:G518"/>
    <mergeCell ref="H518:J518"/>
    <mergeCell ref="K518:M518"/>
    <mergeCell ref="B519:D519"/>
    <mergeCell ref="E519:G519"/>
    <mergeCell ref="H519:J519"/>
    <mergeCell ref="K519:M519"/>
    <mergeCell ref="B516:D516"/>
    <mergeCell ref="E516:G516"/>
    <mergeCell ref="H516:J516"/>
    <mergeCell ref="K516:M516"/>
    <mergeCell ref="B517:D517"/>
    <mergeCell ref="E517:G517"/>
    <mergeCell ref="H517:J517"/>
    <mergeCell ref="K517:M517"/>
    <mergeCell ref="B514:D514"/>
    <mergeCell ref="E514:G514"/>
    <mergeCell ref="H514:J514"/>
    <mergeCell ref="K514:M514"/>
    <mergeCell ref="B515:D515"/>
    <mergeCell ref="E515:G515"/>
    <mergeCell ref="H515:J515"/>
    <mergeCell ref="K515:M515"/>
    <mergeCell ref="B512:D512"/>
    <mergeCell ref="E512:G512"/>
    <mergeCell ref="H512:J512"/>
    <mergeCell ref="K512:M512"/>
    <mergeCell ref="B513:D513"/>
    <mergeCell ref="E513:G513"/>
    <mergeCell ref="H513:J513"/>
    <mergeCell ref="K513:M513"/>
    <mergeCell ref="B510:D510"/>
    <mergeCell ref="E510:G510"/>
    <mergeCell ref="H510:J510"/>
    <mergeCell ref="K510:M510"/>
    <mergeCell ref="B511:D511"/>
    <mergeCell ref="E511:G511"/>
    <mergeCell ref="H511:J511"/>
    <mergeCell ref="K511:M511"/>
    <mergeCell ref="B508:D508"/>
    <mergeCell ref="E508:G508"/>
    <mergeCell ref="H508:J508"/>
    <mergeCell ref="K508:M508"/>
    <mergeCell ref="B509:D509"/>
    <mergeCell ref="E509:G509"/>
    <mergeCell ref="H509:J509"/>
    <mergeCell ref="K509:M509"/>
    <mergeCell ref="B505:M505"/>
    <mergeCell ref="B506:D506"/>
    <mergeCell ref="E506:G506"/>
    <mergeCell ref="H506:J506"/>
    <mergeCell ref="K506:M506"/>
    <mergeCell ref="B507:D507"/>
    <mergeCell ref="E507:G507"/>
    <mergeCell ref="H507:J507"/>
    <mergeCell ref="K507:M507"/>
    <mergeCell ref="B501:D501"/>
    <mergeCell ref="E501:G501"/>
    <mergeCell ref="H501:J501"/>
    <mergeCell ref="K501:M501"/>
    <mergeCell ref="B502:D502"/>
    <mergeCell ref="E502:G502"/>
    <mergeCell ref="H502:J502"/>
    <mergeCell ref="K502:M502"/>
    <mergeCell ref="B499:D499"/>
    <mergeCell ref="E499:G499"/>
    <mergeCell ref="H499:J499"/>
    <mergeCell ref="K499:M499"/>
    <mergeCell ref="B500:D500"/>
    <mergeCell ref="E500:G500"/>
    <mergeCell ref="H500:J500"/>
    <mergeCell ref="K500:M500"/>
    <mergeCell ref="B497:D497"/>
    <mergeCell ref="E497:G497"/>
    <mergeCell ref="H497:J497"/>
    <mergeCell ref="K497:M497"/>
    <mergeCell ref="B498:D498"/>
    <mergeCell ref="E498:G498"/>
    <mergeCell ref="H498:J498"/>
    <mergeCell ref="K498:M498"/>
    <mergeCell ref="B495:D495"/>
    <mergeCell ref="E495:G495"/>
    <mergeCell ref="H495:J495"/>
    <mergeCell ref="K495:M495"/>
    <mergeCell ref="B496:D496"/>
    <mergeCell ref="E496:G496"/>
    <mergeCell ref="H496:J496"/>
    <mergeCell ref="K496:M496"/>
    <mergeCell ref="B493:D493"/>
    <mergeCell ref="E493:G493"/>
    <mergeCell ref="H493:J493"/>
    <mergeCell ref="K493:M493"/>
    <mergeCell ref="B494:D494"/>
    <mergeCell ref="E494:G494"/>
    <mergeCell ref="H494:J494"/>
    <mergeCell ref="K494:M494"/>
    <mergeCell ref="B491:D491"/>
    <mergeCell ref="E491:G491"/>
    <mergeCell ref="H491:J491"/>
    <mergeCell ref="K491:M491"/>
    <mergeCell ref="B492:D492"/>
    <mergeCell ref="E492:G492"/>
    <mergeCell ref="H492:J492"/>
    <mergeCell ref="K492:M492"/>
    <mergeCell ref="B489:D489"/>
    <mergeCell ref="E489:G489"/>
    <mergeCell ref="H489:J489"/>
    <mergeCell ref="K489:M489"/>
    <mergeCell ref="B490:D490"/>
    <mergeCell ref="E490:G490"/>
    <mergeCell ref="H490:J490"/>
    <mergeCell ref="K490:M490"/>
    <mergeCell ref="B486:M486"/>
    <mergeCell ref="B487:D487"/>
    <mergeCell ref="E487:G487"/>
    <mergeCell ref="H487:J487"/>
    <mergeCell ref="K487:M487"/>
    <mergeCell ref="B488:D488"/>
    <mergeCell ref="E488:G488"/>
    <mergeCell ref="H488:J488"/>
    <mergeCell ref="K488:M488"/>
    <mergeCell ref="B482:D482"/>
    <mergeCell ref="E482:G482"/>
    <mergeCell ref="H482:J482"/>
    <mergeCell ref="K482:M482"/>
    <mergeCell ref="B483:D483"/>
    <mergeCell ref="E483:G483"/>
    <mergeCell ref="H483:J483"/>
    <mergeCell ref="K483:M483"/>
    <mergeCell ref="B480:D480"/>
    <mergeCell ref="E480:G480"/>
    <mergeCell ref="H480:J480"/>
    <mergeCell ref="K480:M480"/>
    <mergeCell ref="B481:D481"/>
    <mergeCell ref="E481:G481"/>
    <mergeCell ref="H481:J481"/>
    <mergeCell ref="K481:M481"/>
    <mergeCell ref="B478:D478"/>
    <mergeCell ref="E478:G478"/>
    <mergeCell ref="H478:J478"/>
    <mergeCell ref="K478:M478"/>
    <mergeCell ref="B479:D479"/>
    <mergeCell ref="E479:G479"/>
    <mergeCell ref="H479:J479"/>
    <mergeCell ref="K479:M479"/>
    <mergeCell ref="B476:D476"/>
    <mergeCell ref="E476:G476"/>
    <mergeCell ref="H476:J476"/>
    <mergeCell ref="K476:M476"/>
    <mergeCell ref="B477:D477"/>
    <mergeCell ref="E477:G477"/>
    <mergeCell ref="H477:J477"/>
    <mergeCell ref="K477:M477"/>
    <mergeCell ref="B474:D474"/>
    <mergeCell ref="E474:G474"/>
    <mergeCell ref="H474:J474"/>
    <mergeCell ref="K474:M474"/>
    <mergeCell ref="B475:D475"/>
    <mergeCell ref="E475:G475"/>
    <mergeCell ref="H475:J475"/>
    <mergeCell ref="K475:M475"/>
    <mergeCell ref="B472:D472"/>
    <mergeCell ref="E472:G472"/>
    <mergeCell ref="H472:J472"/>
    <mergeCell ref="K472:M472"/>
    <mergeCell ref="B473:D473"/>
    <mergeCell ref="E473:G473"/>
    <mergeCell ref="H473:J473"/>
    <mergeCell ref="K473:M473"/>
    <mergeCell ref="B470:D470"/>
    <mergeCell ref="E470:G470"/>
    <mergeCell ref="H470:J470"/>
    <mergeCell ref="K470:M470"/>
    <mergeCell ref="B471:D471"/>
    <mergeCell ref="E471:G471"/>
    <mergeCell ref="H471:J471"/>
    <mergeCell ref="K471:M471"/>
    <mergeCell ref="B467:M467"/>
    <mergeCell ref="B468:D468"/>
    <mergeCell ref="E468:G468"/>
    <mergeCell ref="H468:J468"/>
    <mergeCell ref="K468:M468"/>
    <mergeCell ref="B469:D469"/>
    <mergeCell ref="E469:G469"/>
    <mergeCell ref="H469:J469"/>
    <mergeCell ref="K469:M469"/>
    <mergeCell ref="B463:D463"/>
    <mergeCell ref="E463:G463"/>
    <mergeCell ref="H463:J463"/>
    <mergeCell ref="K463:M463"/>
    <mergeCell ref="B464:D464"/>
    <mergeCell ref="E464:G464"/>
    <mergeCell ref="H464:J464"/>
    <mergeCell ref="K464:M464"/>
    <mergeCell ref="B461:D461"/>
    <mergeCell ref="E461:G461"/>
    <mergeCell ref="H461:J461"/>
    <mergeCell ref="K461:M461"/>
    <mergeCell ref="B462:D462"/>
    <mergeCell ref="E462:G462"/>
    <mergeCell ref="H462:J462"/>
    <mergeCell ref="K462:M462"/>
    <mergeCell ref="B459:D459"/>
    <mergeCell ref="E459:G459"/>
    <mergeCell ref="H459:J459"/>
    <mergeCell ref="K459:M459"/>
    <mergeCell ref="B460:D460"/>
    <mergeCell ref="E460:G460"/>
    <mergeCell ref="H460:J460"/>
    <mergeCell ref="K460:M460"/>
    <mergeCell ref="B457:D457"/>
    <mergeCell ref="E457:G457"/>
    <mergeCell ref="H457:J457"/>
    <mergeCell ref="K457:M457"/>
    <mergeCell ref="B458:D458"/>
    <mergeCell ref="E458:G458"/>
    <mergeCell ref="H458:J458"/>
    <mergeCell ref="K458:M458"/>
    <mergeCell ref="B455:D455"/>
    <mergeCell ref="E455:G455"/>
    <mergeCell ref="H455:J455"/>
    <mergeCell ref="K455:M455"/>
    <mergeCell ref="B456:D456"/>
    <mergeCell ref="E456:G456"/>
    <mergeCell ref="H456:J456"/>
    <mergeCell ref="K456:M456"/>
    <mergeCell ref="B453:D453"/>
    <mergeCell ref="E453:G453"/>
    <mergeCell ref="H453:J453"/>
    <mergeCell ref="K453:M453"/>
    <mergeCell ref="B454:D454"/>
    <mergeCell ref="E454:G454"/>
    <mergeCell ref="H454:J454"/>
    <mergeCell ref="K454:M454"/>
    <mergeCell ref="B451:D451"/>
    <mergeCell ref="E451:G451"/>
    <mergeCell ref="H451:J451"/>
    <mergeCell ref="K451:M451"/>
    <mergeCell ref="B452:D452"/>
    <mergeCell ref="E452:G452"/>
    <mergeCell ref="H452:J452"/>
    <mergeCell ref="K452:M452"/>
    <mergeCell ref="B448:M448"/>
    <mergeCell ref="B449:D449"/>
    <mergeCell ref="E449:G449"/>
    <mergeCell ref="H449:J449"/>
    <mergeCell ref="K449:M449"/>
    <mergeCell ref="B450:D450"/>
    <mergeCell ref="E450:G450"/>
    <mergeCell ref="H450:J450"/>
    <mergeCell ref="K450:M450"/>
    <mergeCell ref="B444:D444"/>
    <mergeCell ref="E444:G444"/>
    <mergeCell ref="H444:J444"/>
    <mergeCell ref="K444:M444"/>
    <mergeCell ref="B445:D445"/>
    <mergeCell ref="E445:G445"/>
    <mergeCell ref="H445:J445"/>
    <mergeCell ref="K445:M445"/>
    <mergeCell ref="B442:D442"/>
    <mergeCell ref="E442:G442"/>
    <mergeCell ref="H442:J442"/>
    <mergeCell ref="K442:M442"/>
    <mergeCell ref="B443:D443"/>
    <mergeCell ref="E443:G443"/>
    <mergeCell ref="H443:J443"/>
    <mergeCell ref="K443:M443"/>
    <mergeCell ref="B440:D440"/>
    <mergeCell ref="E440:G440"/>
    <mergeCell ref="H440:J440"/>
    <mergeCell ref="K440:M440"/>
    <mergeCell ref="B441:D441"/>
    <mergeCell ref="E441:G441"/>
    <mergeCell ref="H441:J441"/>
    <mergeCell ref="K441:M441"/>
    <mergeCell ref="B438:D438"/>
    <mergeCell ref="E438:G438"/>
    <mergeCell ref="H438:J438"/>
    <mergeCell ref="K438:M438"/>
    <mergeCell ref="B439:D439"/>
    <mergeCell ref="E439:G439"/>
    <mergeCell ref="H439:J439"/>
    <mergeCell ref="K439:M439"/>
    <mergeCell ref="B436:D436"/>
    <mergeCell ref="E436:G436"/>
    <mergeCell ref="H436:J436"/>
    <mergeCell ref="K436:M436"/>
    <mergeCell ref="B437:D437"/>
    <mergeCell ref="E437:G437"/>
    <mergeCell ref="H437:J437"/>
    <mergeCell ref="K437:M437"/>
    <mergeCell ref="B434:D434"/>
    <mergeCell ref="E434:G434"/>
    <mergeCell ref="H434:J434"/>
    <mergeCell ref="K434:M434"/>
    <mergeCell ref="B435:D435"/>
    <mergeCell ref="E435:G435"/>
    <mergeCell ref="H435:J435"/>
    <mergeCell ref="K435:M435"/>
    <mergeCell ref="B432:D432"/>
    <mergeCell ref="E432:G432"/>
    <mergeCell ref="H432:J432"/>
    <mergeCell ref="K432:M432"/>
    <mergeCell ref="B433:D433"/>
    <mergeCell ref="E433:G433"/>
    <mergeCell ref="H433:J433"/>
    <mergeCell ref="K433:M433"/>
    <mergeCell ref="B429:M429"/>
    <mergeCell ref="B430:D430"/>
    <mergeCell ref="E430:G430"/>
    <mergeCell ref="H430:J430"/>
    <mergeCell ref="K430:M430"/>
    <mergeCell ref="B431:D431"/>
    <mergeCell ref="E431:G431"/>
    <mergeCell ref="H431:J431"/>
    <mergeCell ref="K431:M431"/>
    <mergeCell ref="B425:D425"/>
    <mergeCell ref="E425:G425"/>
    <mergeCell ref="H425:J425"/>
    <mergeCell ref="K425:M425"/>
    <mergeCell ref="B426:D426"/>
    <mergeCell ref="E426:G426"/>
    <mergeCell ref="H426:J426"/>
    <mergeCell ref="K426:M426"/>
    <mergeCell ref="B423:D423"/>
    <mergeCell ref="E423:G423"/>
    <mergeCell ref="H423:J423"/>
    <mergeCell ref="K423:M423"/>
    <mergeCell ref="B424:D424"/>
    <mergeCell ref="E424:G424"/>
    <mergeCell ref="H424:J424"/>
    <mergeCell ref="K424:M424"/>
    <mergeCell ref="B421:D421"/>
    <mergeCell ref="E421:G421"/>
    <mergeCell ref="H421:J421"/>
    <mergeCell ref="K421:M421"/>
    <mergeCell ref="B422:D422"/>
    <mergeCell ref="E422:G422"/>
    <mergeCell ref="H422:J422"/>
    <mergeCell ref="K422:M422"/>
    <mergeCell ref="B419:D419"/>
    <mergeCell ref="E419:G419"/>
    <mergeCell ref="H419:J419"/>
    <mergeCell ref="K419:M419"/>
    <mergeCell ref="B420:D420"/>
    <mergeCell ref="E420:G420"/>
    <mergeCell ref="H420:J420"/>
    <mergeCell ref="K420:M420"/>
    <mergeCell ref="B417:D417"/>
    <mergeCell ref="E417:G417"/>
    <mergeCell ref="H417:J417"/>
    <mergeCell ref="K417:M417"/>
    <mergeCell ref="B418:D418"/>
    <mergeCell ref="E418:G418"/>
    <mergeCell ref="H418:J418"/>
    <mergeCell ref="K418:M418"/>
    <mergeCell ref="B415:D415"/>
    <mergeCell ref="E415:G415"/>
    <mergeCell ref="H415:J415"/>
    <mergeCell ref="K415:M415"/>
    <mergeCell ref="B416:D416"/>
    <mergeCell ref="E416:G416"/>
    <mergeCell ref="H416:J416"/>
    <mergeCell ref="K416:M416"/>
    <mergeCell ref="B413:D413"/>
    <mergeCell ref="E413:G413"/>
    <mergeCell ref="H413:J413"/>
    <mergeCell ref="K413:M413"/>
    <mergeCell ref="B414:D414"/>
    <mergeCell ref="E414:G414"/>
    <mergeCell ref="H414:J414"/>
    <mergeCell ref="K414:M414"/>
    <mergeCell ref="B410:M410"/>
    <mergeCell ref="B411:D411"/>
    <mergeCell ref="E411:G411"/>
    <mergeCell ref="H411:J411"/>
    <mergeCell ref="K411:M411"/>
    <mergeCell ref="B412:D412"/>
    <mergeCell ref="E412:G412"/>
    <mergeCell ref="H412:J412"/>
    <mergeCell ref="K412:M412"/>
    <mergeCell ref="B406:D406"/>
    <mergeCell ref="E406:G406"/>
    <mergeCell ref="H406:J406"/>
    <mergeCell ref="K406:M406"/>
    <mergeCell ref="B407:D407"/>
    <mergeCell ref="E407:G407"/>
    <mergeCell ref="H407:J407"/>
    <mergeCell ref="K407:M407"/>
    <mergeCell ref="B404:D404"/>
    <mergeCell ref="E404:G404"/>
    <mergeCell ref="H404:J404"/>
    <mergeCell ref="K404:M404"/>
    <mergeCell ref="B405:D405"/>
    <mergeCell ref="E405:G405"/>
    <mergeCell ref="H405:J405"/>
    <mergeCell ref="K405:M405"/>
    <mergeCell ref="B402:D402"/>
    <mergeCell ref="E402:G402"/>
    <mergeCell ref="H402:J402"/>
    <mergeCell ref="K402:M402"/>
    <mergeCell ref="B403:D403"/>
    <mergeCell ref="E403:G403"/>
    <mergeCell ref="H403:J403"/>
    <mergeCell ref="K403:M403"/>
    <mergeCell ref="B400:D400"/>
    <mergeCell ref="E400:G400"/>
    <mergeCell ref="H400:J400"/>
    <mergeCell ref="K400:M400"/>
    <mergeCell ref="B401:D401"/>
    <mergeCell ref="E401:G401"/>
    <mergeCell ref="H401:J401"/>
    <mergeCell ref="K401:M401"/>
    <mergeCell ref="B398:D398"/>
    <mergeCell ref="E398:G398"/>
    <mergeCell ref="H398:J398"/>
    <mergeCell ref="K398:M398"/>
    <mergeCell ref="B399:D399"/>
    <mergeCell ref="E399:G399"/>
    <mergeCell ref="H399:J399"/>
    <mergeCell ref="K399:M399"/>
    <mergeCell ref="B396:D396"/>
    <mergeCell ref="E396:G396"/>
    <mergeCell ref="H396:J396"/>
    <mergeCell ref="K396:M396"/>
    <mergeCell ref="B397:D397"/>
    <mergeCell ref="E397:G397"/>
    <mergeCell ref="H397:J397"/>
    <mergeCell ref="K397:M397"/>
    <mergeCell ref="B394:D394"/>
    <mergeCell ref="E394:G394"/>
    <mergeCell ref="H394:J394"/>
    <mergeCell ref="K394:M394"/>
    <mergeCell ref="B395:D395"/>
    <mergeCell ref="E395:G395"/>
    <mergeCell ref="H395:J395"/>
    <mergeCell ref="K395:M395"/>
    <mergeCell ref="B391:M391"/>
    <mergeCell ref="B392:D392"/>
    <mergeCell ref="E392:G392"/>
    <mergeCell ref="H392:J392"/>
    <mergeCell ref="K392:M392"/>
    <mergeCell ref="B393:D393"/>
    <mergeCell ref="E393:G393"/>
    <mergeCell ref="H393:J393"/>
    <mergeCell ref="K393:M393"/>
    <mergeCell ref="B387:D387"/>
    <mergeCell ref="E387:G387"/>
    <mergeCell ref="H387:J387"/>
    <mergeCell ref="K387:M387"/>
    <mergeCell ref="B388:D388"/>
    <mergeCell ref="E388:G388"/>
    <mergeCell ref="H388:J388"/>
    <mergeCell ref="K388:M388"/>
    <mergeCell ref="B385:D385"/>
    <mergeCell ref="E385:G385"/>
    <mergeCell ref="H385:J385"/>
    <mergeCell ref="K385:M385"/>
    <mergeCell ref="B386:D386"/>
    <mergeCell ref="E386:G386"/>
    <mergeCell ref="H386:J386"/>
    <mergeCell ref="K386:M386"/>
    <mergeCell ref="B383:D383"/>
    <mergeCell ref="E383:G383"/>
    <mergeCell ref="H383:J383"/>
    <mergeCell ref="K383:M383"/>
    <mergeCell ref="B384:D384"/>
    <mergeCell ref="E384:G384"/>
    <mergeCell ref="H384:J384"/>
    <mergeCell ref="K384:M384"/>
    <mergeCell ref="B381:D381"/>
    <mergeCell ref="E381:G381"/>
    <mergeCell ref="H381:J381"/>
    <mergeCell ref="K381:M381"/>
    <mergeCell ref="B382:D382"/>
    <mergeCell ref="E382:G382"/>
    <mergeCell ref="H382:J382"/>
    <mergeCell ref="K382:M382"/>
    <mergeCell ref="B379:D379"/>
    <mergeCell ref="E379:G379"/>
    <mergeCell ref="H379:J379"/>
    <mergeCell ref="K379:M379"/>
    <mergeCell ref="B380:D380"/>
    <mergeCell ref="E380:G380"/>
    <mergeCell ref="H380:J380"/>
    <mergeCell ref="K380:M380"/>
    <mergeCell ref="B377:D377"/>
    <mergeCell ref="E377:G377"/>
    <mergeCell ref="H377:J377"/>
    <mergeCell ref="K377:M377"/>
    <mergeCell ref="B378:D378"/>
    <mergeCell ref="E378:G378"/>
    <mergeCell ref="H378:J378"/>
    <mergeCell ref="K378:M378"/>
    <mergeCell ref="B375:D375"/>
    <mergeCell ref="E375:G375"/>
    <mergeCell ref="H375:J375"/>
    <mergeCell ref="K375:M375"/>
    <mergeCell ref="B376:D376"/>
    <mergeCell ref="E376:G376"/>
    <mergeCell ref="H376:J376"/>
    <mergeCell ref="K376:M376"/>
    <mergeCell ref="B372:M372"/>
    <mergeCell ref="B373:D373"/>
    <mergeCell ref="E373:G373"/>
    <mergeCell ref="H373:J373"/>
    <mergeCell ref="K373:M373"/>
    <mergeCell ref="B374:D374"/>
    <mergeCell ref="E374:G374"/>
    <mergeCell ref="H374:J374"/>
    <mergeCell ref="K374:M374"/>
    <mergeCell ref="B368:D368"/>
    <mergeCell ref="E368:G368"/>
    <mergeCell ref="H368:J368"/>
    <mergeCell ref="K368:M368"/>
    <mergeCell ref="B369:D369"/>
    <mergeCell ref="E369:G369"/>
    <mergeCell ref="H369:J369"/>
    <mergeCell ref="K369:M369"/>
    <mergeCell ref="B366:D366"/>
    <mergeCell ref="E366:G366"/>
    <mergeCell ref="H366:J366"/>
    <mergeCell ref="K366:M366"/>
    <mergeCell ref="B367:D367"/>
    <mergeCell ref="E367:G367"/>
    <mergeCell ref="H367:J367"/>
    <mergeCell ref="K367:M367"/>
    <mergeCell ref="B364:D364"/>
    <mergeCell ref="E364:G364"/>
    <mergeCell ref="H364:J364"/>
    <mergeCell ref="K364:M364"/>
    <mergeCell ref="B365:D365"/>
    <mergeCell ref="E365:G365"/>
    <mergeCell ref="H365:J365"/>
    <mergeCell ref="K365:M365"/>
    <mergeCell ref="B362:D362"/>
    <mergeCell ref="E362:G362"/>
    <mergeCell ref="H362:J362"/>
    <mergeCell ref="K362:M362"/>
    <mergeCell ref="B363:D363"/>
    <mergeCell ref="E363:G363"/>
    <mergeCell ref="H363:J363"/>
    <mergeCell ref="K363:M363"/>
    <mergeCell ref="B360:D360"/>
    <mergeCell ref="E360:G360"/>
    <mergeCell ref="H360:J360"/>
    <mergeCell ref="K360:M360"/>
    <mergeCell ref="B361:D361"/>
    <mergeCell ref="E361:G361"/>
    <mergeCell ref="H361:J361"/>
    <mergeCell ref="K361:M361"/>
    <mergeCell ref="B358:D358"/>
    <mergeCell ref="E358:G358"/>
    <mergeCell ref="H358:J358"/>
    <mergeCell ref="K358:M358"/>
    <mergeCell ref="B359:D359"/>
    <mergeCell ref="E359:G359"/>
    <mergeCell ref="H359:J359"/>
    <mergeCell ref="K359:M359"/>
    <mergeCell ref="B356:D356"/>
    <mergeCell ref="E356:G356"/>
    <mergeCell ref="H356:J356"/>
    <mergeCell ref="K356:M356"/>
    <mergeCell ref="B357:D357"/>
    <mergeCell ref="E357:G357"/>
    <mergeCell ref="H357:J357"/>
    <mergeCell ref="K357:M357"/>
    <mergeCell ref="B353:M353"/>
    <mergeCell ref="B354:D354"/>
    <mergeCell ref="E354:G354"/>
    <mergeCell ref="H354:J354"/>
    <mergeCell ref="K354:M354"/>
    <mergeCell ref="B355:D355"/>
    <mergeCell ref="E355:G355"/>
    <mergeCell ref="H355:J355"/>
    <mergeCell ref="K355:M355"/>
    <mergeCell ref="B349:D349"/>
    <mergeCell ref="E349:G349"/>
    <mergeCell ref="H349:J349"/>
    <mergeCell ref="K349:M349"/>
    <mergeCell ref="B350:D350"/>
    <mergeCell ref="E350:G350"/>
    <mergeCell ref="H350:J350"/>
    <mergeCell ref="K350:M350"/>
    <mergeCell ref="B347:D347"/>
    <mergeCell ref="E347:G347"/>
    <mergeCell ref="H347:J347"/>
    <mergeCell ref="K347:M347"/>
    <mergeCell ref="B348:D348"/>
    <mergeCell ref="E348:G348"/>
    <mergeCell ref="H348:J348"/>
    <mergeCell ref="K348:M348"/>
    <mergeCell ref="B345:D345"/>
    <mergeCell ref="E345:G345"/>
    <mergeCell ref="H345:J345"/>
    <mergeCell ref="K345:M345"/>
    <mergeCell ref="B346:D346"/>
    <mergeCell ref="E346:G346"/>
    <mergeCell ref="H346:J346"/>
    <mergeCell ref="K346:M346"/>
    <mergeCell ref="B343:D343"/>
    <mergeCell ref="E343:G343"/>
    <mergeCell ref="H343:J343"/>
    <mergeCell ref="K343:M343"/>
    <mergeCell ref="B344:D344"/>
    <mergeCell ref="E344:G344"/>
    <mergeCell ref="H344:J344"/>
    <mergeCell ref="K344:M344"/>
    <mergeCell ref="B341:D341"/>
    <mergeCell ref="E341:G341"/>
    <mergeCell ref="H341:J341"/>
    <mergeCell ref="K341:M341"/>
    <mergeCell ref="B342:D342"/>
    <mergeCell ref="E342:G342"/>
    <mergeCell ref="H342:J342"/>
    <mergeCell ref="K342:M342"/>
    <mergeCell ref="B339:D339"/>
    <mergeCell ref="E339:G339"/>
    <mergeCell ref="H339:J339"/>
    <mergeCell ref="K339:M339"/>
    <mergeCell ref="B340:D340"/>
    <mergeCell ref="E340:G340"/>
    <mergeCell ref="H340:J340"/>
    <mergeCell ref="K340:M340"/>
    <mergeCell ref="B337:D337"/>
    <mergeCell ref="E337:G337"/>
    <mergeCell ref="H337:J337"/>
    <mergeCell ref="K337:M337"/>
    <mergeCell ref="B338:D338"/>
    <mergeCell ref="E338:G338"/>
    <mergeCell ref="H338:J338"/>
    <mergeCell ref="K338:M338"/>
    <mergeCell ref="B334:M334"/>
    <mergeCell ref="B335:D335"/>
    <mergeCell ref="E335:G335"/>
    <mergeCell ref="H335:J335"/>
    <mergeCell ref="K335:M335"/>
    <mergeCell ref="B336:D336"/>
    <mergeCell ref="E336:G336"/>
    <mergeCell ref="H336:J336"/>
    <mergeCell ref="K336:M336"/>
    <mergeCell ref="B330:D330"/>
    <mergeCell ref="E330:G330"/>
    <mergeCell ref="H330:J330"/>
    <mergeCell ref="K330:M330"/>
    <mergeCell ref="B331:D331"/>
    <mergeCell ref="E331:G331"/>
    <mergeCell ref="H331:J331"/>
    <mergeCell ref="K331:M331"/>
    <mergeCell ref="B328:D328"/>
    <mergeCell ref="E328:G328"/>
    <mergeCell ref="H328:J328"/>
    <mergeCell ref="K328:M328"/>
    <mergeCell ref="B329:D329"/>
    <mergeCell ref="E329:G329"/>
    <mergeCell ref="H329:J329"/>
    <mergeCell ref="K329:M329"/>
    <mergeCell ref="B326:D326"/>
    <mergeCell ref="E326:G326"/>
    <mergeCell ref="H326:J326"/>
    <mergeCell ref="K326:M326"/>
    <mergeCell ref="B327:D327"/>
    <mergeCell ref="E327:G327"/>
    <mergeCell ref="H327:J327"/>
    <mergeCell ref="K327:M327"/>
    <mergeCell ref="B324:D324"/>
    <mergeCell ref="E324:G324"/>
    <mergeCell ref="H324:J324"/>
    <mergeCell ref="K324:M324"/>
    <mergeCell ref="B325:D325"/>
    <mergeCell ref="E325:G325"/>
    <mergeCell ref="H325:J325"/>
    <mergeCell ref="K325:M325"/>
    <mergeCell ref="B322:D322"/>
    <mergeCell ref="E322:G322"/>
    <mergeCell ref="H322:J322"/>
    <mergeCell ref="K322:M322"/>
    <mergeCell ref="B323:D323"/>
    <mergeCell ref="E323:G323"/>
    <mergeCell ref="H323:J323"/>
    <mergeCell ref="K323:M323"/>
    <mergeCell ref="B320:D320"/>
    <mergeCell ref="E320:G320"/>
    <mergeCell ref="H320:J320"/>
    <mergeCell ref="K320:M320"/>
    <mergeCell ref="B321:D321"/>
    <mergeCell ref="E321:G321"/>
    <mergeCell ref="H321:J321"/>
    <mergeCell ref="K321:M321"/>
    <mergeCell ref="B318:D318"/>
    <mergeCell ref="E318:G318"/>
    <mergeCell ref="H318:J318"/>
    <mergeCell ref="K318:M318"/>
    <mergeCell ref="B319:D319"/>
    <mergeCell ref="E319:G319"/>
    <mergeCell ref="H319:J319"/>
    <mergeCell ref="K319:M319"/>
    <mergeCell ref="B315:M315"/>
    <mergeCell ref="B316:D316"/>
    <mergeCell ref="E316:G316"/>
    <mergeCell ref="H316:J316"/>
    <mergeCell ref="K316:M316"/>
    <mergeCell ref="B317:D317"/>
    <mergeCell ref="E317:G317"/>
    <mergeCell ref="H317:J317"/>
    <mergeCell ref="K317:M317"/>
    <mergeCell ref="B311:D311"/>
    <mergeCell ref="E311:G311"/>
    <mergeCell ref="H311:J311"/>
    <mergeCell ref="K311:M311"/>
    <mergeCell ref="B312:D312"/>
    <mergeCell ref="E312:G312"/>
    <mergeCell ref="H312:J312"/>
    <mergeCell ref="K312:M312"/>
    <mergeCell ref="B309:D309"/>
    <mergeCell ref="E309:G309"/>
    <mergeCell ref="H309:J309"/>
    <mergeCell ref="K309:M309"/>
    <mergeCell ref="B310:D310"/>
    <mergeCell ref="E310:G310"/>
    <mergeCell ref="H310:J310"/>
    <mergeCell ref="K310:M310"/>
    <mergeCell ref="B307:D307"/>
    <mergeCell ref="E307:G307"/>
    <mergeCell ref="H307:J307"/>
    <mergeCell ref="K307:M307"/>
    <mergeCell ref="B308:D308"/>
    <mergeCell ref="E308:G308"/>
    <mergeCell ref="H308:J308"/>
    <mergeCell ref="K308:M308"/>
    <mergeCell ref="B305:D305"/>
    <mergeCell ref="E305:G305"/>
    <mergeCell ref="H305:J305"/>
    <mergeCell ref="K305:M305"/>
    <mergeCell ref="B306:D306"/>
    <mergeCell ref="E306:G306"/>
    <mergeCell ref="H306:J306"/>
    <mergeCell ref="K306:M306"/>
    <mergeCell ref="B303:D303"/>
    <mergeCell ref="E303:G303"/>
    <mergeCell ref="H303:J303"/>
    <mergeCell ref="K303:M303"/>
    <mergeCell ref="B304:D304"/>
    <mergeCell ref="E304:G304"/>
    <mergeCell ref="H304:J304"/>
    <mergeCell ref="K304:M304"/>
    <mergeCell ref="B301:D301"/>
    <mergeCell ref="E301:G301"/>
    <mergeCell ref="H301:J301"/>
    <mergeCell ref="K301:M301"/>
    <mergeCell ref="B302:D302"/>
    <mergeCell ref="E302:G302"/>
    <mergeCell ref="H302:J302"/>
    <mergeCell ref="K302:M302"/>
    <mergeCell ref="B299:D299"/>
    <mergeCell ref="E299:G299"/>
    <mergeCell ref="H299:J299"/>
    <mergeCell ref="K299:M299"/>
    <mergeCell ref="B300:D300"/>
    <mergeCell ref="E300:G300"/>
    <mergeCell ref="H300:J300"/>
    <mergeCell ref="K300:M300"/>
    <mergeCell ref="B296:M296"/>
    <mergeCell ref="B297:D297"/>
    <mergeCell ref="E297:G297"/>
    <mergeCell ref="H297:J297"/>
    <mergeCell ref="K297:M297"/>
    <mergeCell ref="B298:D298"/>
    <mergeCell ref="E298:G298"/>
    <mergeCell ref="H298:J298"/>
    <mergeCell ref="K298:M298"/>
    <mergeCell ref="B292:D292"/>
    <mergeCell ref="E292:G292"/>
    <mergeCell ref="H292:J292"/>
    <mergeCell ref="K292:M292"/>
    <mergeCell ref="B293:D293"/>
    <mergeCell ref="E293:G293"/>
    <mergeCell ref="H293:J293"/>
    <mergeCell ref="K293:M293"/>
    <mergeCell ref="B290:D290"/>
    <mergeCell ref="E290:G290"/>
    <mergeCell ref="H290:J290"/>
    <mergeCell ref="K290:M290"/>
    <mergeCell ref="B291:D291"/>
    <mergeCell ref="E291:G291"/>
    <mergeCell ref="H291:J291"/>
    <mergeCell ref="K291:M291"/>
    <mergeCell ref="B288:D288"/>
    <mergeCell ref="E288:G288"/>
    <mergeCell ref="H288:J288"/>
    <mergeCell ref="K288:M288"/>
    <mergeCell ref="B289:D289"/>
    <mergeCell ref="E289:G289"/>
    <mergeCell ref="H289:J289"/>
    <mergeCell ref="K289:M289"/>
    <mergeCell ref="B286:D286"/>
    <mergeCell ref="E286:G286"/>
    <mergeCell ref="H286:J286"/>
    <mergeCell ref="K286:M286"/>
    <mergeCell ref="B287:D287"/>
    <mergeCell ref="E287:G287"/>
    <mergeCell ref="H287:J287"/>
    <mergeCell ref="K287:M287"/>
    <mergeCell ref="B284:D284"/>
    <mergeCell ref="E284:G284"/>
    <mergeCell ref="H284:J284"/>
    <mergeCell ref="K284:M284"/>
    <mergeCell ref="B285:D285"/>
    <mergeCell ref="E285:G285"/>
    <mergeCell ref="H285:J285"/>
    <mergeCell ref="K285:M285"/>
    <mergeCell ref="B282:D282"/>
    <mergeCell ref="E282:G282"/>
    <mergeCell ref="H282:J282"/>
    <mergeCell ref="K282:M282"/>
    <mergeCell ref="B283:D283"/>
    <mergeCell ref="E283:G283"/>
    <mergeCell ref="H283:J283"/>
    <mergeCell ref="K283:M283"/>
    <mergeCell ref="B280:D280"/>
    <mergeCell ref="E280:G280"/>
    <mergeCell ref="H280:J280"/>
    <mergeCell ref="K280:M280"/>
    <mergeCell ref="B281:D281"/>
    <mergeCell ref="E281:G281"/>
    <mergeCell ref="H281:J281"/>
    <mergeCell ref="K281:M281"/>
    <mergeCell ref="B277:M277"/>
    <mergeCell ref="B278:D278"/>
    <mergeCell ref="E278:G278"/>
    <mergeCell ref="H278:J278"/>
    <mergeCell ref="K278:M278"/>
    <mergeCell ref="B279:D279"/>
    <mergeCell ref="E279:G279"/>
    <mergeCell ref="H279:J279"/>
    <mergeCell ref="K279:M279"/>
    <mergeCell ref="B273:D273"/>
    <mergeCell ref="E273:G273"/>
    <mergeCell ref="H273:J273"/>
    <mergeCell ref="K273:M273"/>
    <mergeCell ref="B274:D274"/>
    <mergeCell ref="E274:G274"/>
    <mergeCell ref="H274:J274"/>
    <mergeCell ref="K274:M274"/>
    <mergeCell ref="B271:D271"/>
    <mergeCell ref="E271:G271"/>
    <mergeCell ref="H271:J271"/>
    <mergeCell ref="K271:M271"/>
    <mergeCell ref="B272:D272"/>
    <mergeCell ref="E272:G272"/>
    <mergeCell ref="H272:J272"/>
    <mergeCell ref="K272:M272"/>
    <mergeCell ref="B269:D269"/>
    <mergeCell ref="E269:G269"/>
    <mergeCell ref="H269:J269"/>
    <mergeCell ref="K269:M269"/>
    <mergeCell ref="B270:D270"/>
    <mergeCell ref="E270:G270"/>
    <mergeCell ref="H270:J270"/>
    <mergeCell ref="K270:M270"/>
    <mergeCell ref="B267:D267"/>
    <mergeCell ref="E267:G267"/>
    <mergeCell ref="H267:J267"/>
    <mergeCell ref="K267:M267"/>
    <mergeCell ref="B268:D268"/>
    <mergeCell ref="E268:G268"/>
    <mergeCell ref="H268:J268"/>
    <mergeCell ref="K268:M268"/>
    <mergeCell ref="B265:D265"/>
    <mergeCell ref="E265:G265"/>
    <mergeCell ref="H265:J265"/>
    <mergeCell ref="K265:M265"/>
    <mergeCell ref="B266:D266"/>
    <mergeCell ref="E266:G266"/>
    <mergeCell ref="H266:J266"/>
    <mergeCell ref="K266:M266"/>
    <mergeCell ref="B263:D263"/>
    <mergeCell ref="E263:G263"/>
    <mergeCell ref="H263:J263"/>
    <mergeCell ref="K263:M263"/>
    <mergeCell ref="B264:D264"/>
    <mergeCell ref="E264:G264"/>
    <mergeCell ref="H264:J264"/>
    <mergeCell ref="K264:M264"/>
    <mergeCell ref="B261:D261"/>
    <mergeCell ref="E261:G261"/>
    <mergeCell ref="H261:J261"/>
    <mergeCell ref="K261:M261"/>
    <mergeCell ref="B262:D262"/>
    <mergeCell ref="E262:G262"/>
    <mergeCell ref="H262:J262"/>
    <mergeCell ref="K262:M262"/>
    <mergeCell ref="B258:M258"/>
    <mergeCell ref="B259:D259"/>
    <mergeCell ref="E259:G259"/>
    <mergeCell ref="H259:J259"/>
    <mergeCell ref="K259:M259"/>
    <mergeCell ref="B260:D260"/>
    <mergeCell ref="E260:G260"/>
    <mergeCell ref="H260:J260"/>
    <mergeCell ref="K260:M260"/>
    <mergeCell ref="B254:D254"/>
    <mergeCell ref="E254:G254"/>
    <mergeCell ref="H254:J254"/>
    <mergeCell ref="K254:M254"/>
    <mergeCell ref="B255:D255"/>
    <mergeCell ref="E255:G255"/>
    <mergeCell ref="H255:J255"/>
    <mergeCell ref="K255:M255"/>
    <mergeCell ref="B252:D252"/>
    <mergeCell ref="E252:G252"/>
    <mergeCell ref="H252:J252"/>
    <mergeCell ref="K252:M252"/>
    <mergeCell ref="B253:D253"/>
    <mergeCell ref="E253:G253"/>
    <mergeCell ref="H253:J253"/>
    <mergeCell ref="K253:M253"/>
    <mergeCell ref="B250:D250"/>
    <mergeCell ref="E250:G250"/>
    <mergeCell ref="H250:J250"/>
    <mergeCell ref="K250:M250"/>
    <mergeCell ref="B251:D251"/>
    <mergeCell ref="E251:G251"/>
    <mergeCell ref="H251:J251"/>
    <mergeCell ref="K251:M251"/>
    <mergeCell ref="B248:D248"/>
    <mergeCell ref="E248:G248"/>
    <mergeCell ref="H248:J248"/>
    <mergeCell ref="K248:M248"/>
    <mergeCell ref="B249:D249"/>
    <mergeCell ref="E249:G249"/>
    <mergeCell ref="H249:J249"/>
    <mergeCell ref="K249:M249"/>
    <mergeCell ref="B246:D246"/>
    <mergeCell ref="E246:G246"/>
    <mergeCell ref="H246:J246"/>
    <mergeCell ref="K246:M246"/>
    <mergeCell ref="B247:D247"/>
    <mergeCell ref="E247:G247"/>
    <mergeCell ref="H247:J247"/>
    <mergeCell ref="K247:M247"/>
    <mergeCell ref="B244:D244"/>
    <mergeCell ref="E244:G244"/>
    <mergeCell ref="H244:J244"/>
    <mergeCell ref="K244:M244"/>
    <mergeCell ref="B245:D245"/>
    <mergeCell ref="E245:G245"/>
    <mergeCell ref="H245:J245"/>
    <mergeCell ref="K245:M245"/>
    <mergeCell ref="B242:D242"/>
    <mergeCell ref="E242:G242"/>
    <mergeCell ref="H242:J242"/>
    <mergeCell ref="K242:M242"/>
    <mergeCell ref="B243:D243"/>
    <mergeCell ref="E243:G243"/>
    <mergeCell ref="H243:J243"/>
    <mergeCell ref="K243:M243"/>
    <mergeCell ref="B239:M239"/>
    <mergeCell ref="B240:D240"/>
    <mergeCell ref="E240:G240"/>
    <mergeCell ref="H240:J240"/>
    <mergeCell ref="K240:M240"/>
    <mergeCell ref="B241:D241"/>
    <mergeCell ref="E241:G241"/>
    <mergeCell ref="H241:J241"/>
    <mergeCell ref="K241:M241"/>
    <mergeCell ref="B235:D235"/>
    <mergeCell ref="E235:G235"/>
    <mergeCell ref="H235:J235"/>
    <mergeCell ref="K235:M235"/>
    <mergeCell ref="B236:D236"/>
    <mergeCell ref="E236:G236"/>
    <mergeCell ref="H236:J236"/>
    <mergeCell ref="K236:M236"/>
    <mergeCell ref="B233:D233"/>
    <mergeCell ref="E233:G233"/>
    <mergeCell ref="H233:J233"/>
    <mergeCell ref="K233:M233"/>
    <mergeCell ref="B234:D234"/>
    <mergeCell ref="E234:G234"/>
    <mergeCell ref="H234:J234"/>
    <mergeCell ref="K234:M234"/>
    <mergeCell ref="B231:D231"/>
    <mergeCell ref="E231:G231"/>
    <mergeCell ref="H231:J231"/>
    <mergeCell ref="K231:M231"/>
    <mergeCell ref="B232:D232"/>
    <mergeCell ref="E232:G232"/>
    <mergeCell ref="H232:J232"/>
    <mergeCell ref="K232:M232"/>
    <mergeCell ref="B229:D229"/>
    <mergeCell ref="E229:G229"/>
    <mergeCell ref="H229:J229"/>
    <mergeCell ref="K229:M229"/>
    <mergeCell ref="B230:D230"/>
    <mergeCell ref="E230:G230"/>
    <mergeCell ref="H230:J230"/>
    <mergeCell ref="K230:M230"/>
    <mergeCell ref="B227:D227"/>
    <mergeCell ref="E227:G227"/>
    <mergeCell ref="H227:J227"/>
    <mergeCell ref="K227:M227"/>
    <mergeCell ref="B228:D228"/>
    <mergeCell ref="E228:G228"/>
    <mergeCell ref="H228:J228"/>
    <mergeCell ref="K228:M228"/>
    <mergeCell ref="B225:D225"/>
    <mergeCell ref="E225:G225"/>
    <mergeCell ref="H225:J225"/>
    <mergeCell ref="K225:M225"/>
    <mergeCell ref="B226:D226"/>
    <mergeCell ref="E226:G226"/>
    <mergeCell ref="H226:J226"/>
    <mergeCell ref="K226:M226"/>
    <mergeCell ref="B223:D223"/>
    <mergeCell ref="E223:G223"/>
    <mergeCell ref="H223:J223"/>
    <mergeCell ref="K223:M223"/>
    <mergeCell ref="B224:D224"/>
    <mergeCell ref="E224:G224"/>
    <mergeCell ref="H224:J224"/>
    <mergeCell ref="K224:M224"/>
    <mergeCell ref="B220:M220"/>
    <mergeCell ref="B221:D221"/>
    <mergeCell ref="E221:G221"/>
    <mergeCell ref="H221:J221"/>
    <mergeCell ref="K221:M221"/>
    <mergeCell ref="B222:D222"/>
    <mergeCell ref="E222:G222"/>
    <mergeCell ref="H222:J222"/>
    <mergeCell ref="K222:M222"/>
    <mergeCell ref="B216:D216"/>
    <mergeCell ref="E216:G216"/>
    <mergeCell ref="H216:J216"/>
    <mergeCell ref="K216:M216"/>
    <mergeCell ref="B217:D217"/>
    <mergeCell ref="E217:G217"/>
    <mergeCell ref="H217:J217"/>
    <mergeCell ref="K217:M217"/>
    <mergeCell ref="B214:D214"/>
    <mergeCell ref="E214:G214"/>
    <mergeCell ref="H214:J214"/>
    <mergeCell ref="K214:M214"/>
    <mergeCell ref="B215:D215"/>
    <mergeCell ref="E215:G215"/>
    <mergeCell ref="H215:J215"/>
    <mergeCell ref="K215:M215"/>
    <mergeCell ref="B212:D212"/>
    <mergeCell ref="E212:G212"/>
    <mergeCell ref="H212:J212"/>
    <mergeCell ref="K212:M212"/>
    <mergeCell ref="B213:D213"/>
    <mergeCell ref="E213:G213"/>
    <mergeCell ref="H213:J213"/>
    <mergeCell ref="K213:M213"/>
    <mergeCell ref="B210:D210"/>
    <mergeCell ref="E210:G210"/>
    <mergeCell ref="H210:J210"/>
    <mergeCell ref="K210:M210"/>
    <mergeCell ref="B211:D211"/>
    <mergeCell ref="E211:G211"/>
    <mergeCell ref="H211:J211"/>
    <mergeCell ref="K211:M211"/>
    <mergeCell ref="B208:D208"/>
    <mergeCell ref="E208:G208"/>
    <mergeCell ref="H208:J208"/>
    <mergeCell ref="K208:M208"/>
    <mergeCell ref="B209:D209"/>
    <mergeCell ref="E209:G209"/>
    <mergeCell ref="H209:J209"/>
    <mergeCell ref="K209:M209"/>
    <mergeCell ref="B206:D206"/>
    <mergeCell ref="E206:G206"/>
    <mergeCell ref="H206:J206"/>
    <mergeCell ref="K206:M206"/>
    <mergeCell ref="B207:D207"/>
    <mergeCell ref="E207:G207"/>
    <mergeCell ref="H207:J207"/>
    <mergeCell ref="K207:M207"/>
    <mergeCell ref="B204:D204"/>
    <mergeCell ref="E204:G204"/>
    <mergeCell ref="H204:J204"/>
    <mergeCell ref="K204:M204"/>
    <mergeCell ref="B205:D205"/>
    <mergeCell ref="E205:G205"/>
    <mergeCell ref="H205:J205"/>
    <mergeCell ref="K205:M205"/>
    <mergeCell ref="B201:M201"/>
    <mergeCell ref="B202:D202"/>
    <mergeCell ref="E202:G202"/>
    <mergeCell ref="H202:J202"/>
    <mergeCell ref="K202:M202"/>
    <mergeCell ref="B203:D203"/>
    <mergeCell ref="E203:G203"/>
    <mergeCell ref="H203:J203"/>
    <mergeCell ref="K203:M203"/>
    <mergeCell ref="B197:D197"/>
    <mergeCell ref="E197:G197"/>
    <mergeCell ref="H197:J197"/>
    <mergeCell ref="K197:M197"/>
    <mergeCell ref="B198:D198"/>
    <mergeCell ref="E198:G198"/>
    <mergeCell ref="H198:J198"/>
    <mergeCell ref="K198:M198"/>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K194:M194"/>
    <mergeCell ref="B191:D191"/>
    <mergeCell ref="E191:G191"/>
    <mergeCell ref="H191:J191"/>
    <mergeCell ref="K191:M191"/>
    <mergeCell ref="B192:D192"/>
    <mergeCell ref="E192:G192"/>
    <mergeCell ref="H192:J192"/>
    <mergeCell ref="K192:M192"/>
    <mergeCell ref="B189:D189"/>
    <mergeCell ref="E189:G189"/>
    <mergeCell ref="H189:J189"/>
    <mergeCell ref="K189:M189"/>
    <mergeCell ref="B190:D190"/>
    <mergeCell ref="E190:G190"/>
    <mergeCell ref="H190:J190"/>
    <mergeCell ref="K190:M190"/>
    <mergeCell ref="B187:D187"/>
    <mergeCell ref="E187:G187"/>
    <mergeCell ref="H187:J187"/>
    <mergeCell ref="K187:M187"/>
    <mergeCell ref="B188:D188"/>
    <mergeCell ref="E188:G188"/>
    <mergeCell ref="H188:J188"/>
    <mergeCell ref="K188:M188"/>
    <mergeCell ref="B185:D185"/>
    <mergeCell ref="E185:G185"/>
    <mergeCell ref="H185:J185"/>
    <mergeCell ref="K185:M185"/>
    <mergeCell ref="B186:D186"/>
    <mergeCell ref="E186:G186"/>
    <mergeCell ref="H186:J186"/>
    <mergeCell ref="K186:M186"/>
    <mergeCell ref="B182:M182"/>
    <mergeCell ref="B183:D183"/>
    <mergeCell ref="E183:G183"/>
    <mergeCell ref="H183:J183"/>
    <mergeCell ref="K183:M183"/>
    <mergeCell ref="B184:D184"/>
    <mergeCell ref="E184:G184"/>
    <mergeCell ref="H184:J184"/>
    <mergeCell ref="K184:M184"/>
    <mergeCell ref="B178:D178"/>
    <mergeCell ref="E178:G178"/>
    <mergeCell ref="H178:J178"/>
    <mergeCell ref="K178:M178"/>
    <mergeCell ref="B179:D179"/>
    <mergeCell ref="E179:G179"/>
    <mergeCell ref="H179:J179"/>
    <mergeCell ref="K179:M179"/>
    <mergeCell ref="B176:D176"/>
    <mergeCell ref="E176:G176"/>
    <mergeCell ref="H176:J176"/>
    <mergeCell ref="K176:M176"/>
    <mergeCell ref="B177:D177"/>
    <mergeCell ref="E177:G177"/>
    <mergeCell ref="H177:J177"/>
    <mergeCell ref="K177:M177"/>
    <mergeCell ref="B174:D174"/>
    <mergeCell ref="E174:G174"/>
    <mergeCell ref="H174:J174"/>
    <mergeCell ref="K174:M174"/>
    <mergeCell ref="B175:D175"/>
    <mergeCell ref="E175:G175"/>
    <mergeCell ref="H175:J175"/>
    <mergeCell ref="K175:M175"/>
    <mergeCell ref="B172:D172"/>
    <mergeCell ref="E172:G172"/>
    <mergeCell ref="H172:J172"/>
    <mergeCell ref="K172:M172"/>
    <mergeCell ref="B173:D173"/>
    <mergeCell ref="E173:G173"/>
    <mergeCell ref="H173:J173"/>
    <mergeCell ref="K173:M173"/>
    <mergeCell ref="B170:D170"/>
    <mergeCell ref="E170:G170"/>
    <mergeCell ref="H170:J170"/>
    <mergeCell ref="K170:M170"/>
    <mergeCell ref="B171:D171"/>
    <mergeCell ref="E171:G171"/>
    <mergeCell ref="H171:J171"/>
    <mergeCell ref="K171:M171"/>
    <mergeCell ref="B168:D168"/>
    <mergeCell ref="E168:G168"/>
    <mergeCell ref="H168:J168"/>
    <mergeCell ref="K168:M168"/>
    <mergeCell ref="B169:D169"/>
    <mergeCell ref="E169:G169"/>
    <mergeCell ref="H169:J169"/>
    <mergeCell ref="K169:M169"/>
    <mergeCell ref="B166:D166"/>
    <mergeCell ref="E166:G166"/>
    <mergeCell ref="H166:J166"/>
    <mergeCell ref="K166:M166"/>
    <mergeCell ref="B167:D167"/>
    <mergeCell ref="E167:G167"/>
    <mergeCell ref="H167:J167"/>
    <mergeCell ref="K167:M167"/>
    <mergeCell ref="B163:M163"/>
    <mergeCell ref="B164:D164"/>
    <mergeCell ref="E164:G164"/>
    <mergeCell ref="H164:J164"/>
    <mergeCell ref="K164:M164"/>
    <mergeCell ref="B165:D165"/>
    <mergeCell ref="E165:G165"/>
    <mergeCell ref="H165:J165"/>
    <mergeCell ref="K165:M165"/>
    <mergeCell ref="B159:D159"/>
    <mergeCell ref="E159:G159"/>
    <mergeCell ref="H159:J159"/>
    <mergeCell ref="K159:M159"/>
    <mergeCell ref="B160:D160"/>
    <mergeCell ref="E160:G160"/>
    <mergeCell ref="H160:J160"/>
    <mergeCell ref="K160:M160"/>
    <mergeCell ref="B157:D157"/>
    <mergeCell ref="E157:G157"/>
    <mergeCell ref="H157:J157"/>
    <mergeCell ref="K157:M157"/>
    <mergeCell ref="B158:D158"/>
    <mergeCell ref="E158:G158"/>
    <mergeCell ref="H158:J158"/>
    <mergeCell ref="K158:M158"/>
    <mergeCell ref="B155:D155"/>
    <mergeCell ref="E155:G155"/>
    <mergeCell ref="H155:J155"/>
    <mergeCell ref="K155:M155"/>
    <mergeCell ref="B156:D156"/>
    <mergeCell ref="E156:G156"/>
    <mergeCell ref="H156:J156"/>
    <mergeCell ref="K156:M156"/>
    <mergeCell ref="B153:D153"/>
    <mergeCell ref="E153:G153"/>
    <mergeCell ref="H153:J153"/>
    <mergeCell ref="K153:M153"/>
    <mergeCell ref="B154:D154"/>
    <mergeCell ref="E154:G154"/>
    <mergeCell ref="H154:J154"/>
    <mergeCell ref="K154:M154"/>
    <mergeCell ref="B151:D151"/>
    <mergeCell ref="E151:G151"/>
    <mergeCell ref="H151:J151"/>
    <mergeCell ref="K151:M151"/>
    <mergeCell ref="B152:D152"/>
    <mergeCell ref="E152:G152"/>
    <mergeCell ref="H152:J152"/>
    <mergeCell ref="K152:M152"/>
    <mergeCell ref="B149:D149"/>
    <mergeCell ref="E149:G149"/>
    <mergeCell ref="H149:J149"/>
    <mergeCell ref="K149:M149"/>
    <mergeCell ref="B150:D150"/>
    <mergeCell ref="E150:G150"/>
    <mergeCell ref="H150:J150"/>
    <mergeCell ref="K150:M150"/>
    <mergeCell ref="B147:D147"/>
    <mergeCell ref="E147:G147"/>
    <mergeCell ref="H147:J147"/>
    <mergeCell ref="K147:M147"/>
    <mergeCell ref="B148:D148"/>
    <mergeCell ref="E148:G148"/>
    <mergeCell ref="H148:J148"/>
    <mergeCell ref="K148:M148"/>
    <mergeCell ref="B144:M144"/>
    <mergeCell ref="B145:D145"/>
    <mergeCell ref="E145:G145"/>
    <mergeCell ref="H145:J145"/>
    <mergeCell ref="K145:M145"/>
    <mergeCell ref="B146:D146"/>
    <mergeCell ref="E146:G146"/>
    <mergeCell ref="H146:J146"/>
    <mergeCell ref="K146:M146"/>
    <mergeCell ref="B140:D140"/>
    <mergeCell ref="E140:G140"/>
    <mergeCell ref="H140:J140"/>
    <mergeCell ref="K140:M140"/>
    <mergeCell ref="B141:D141"/>
    <mergeCell ref="E141:G141"/>
    <mergeCell ref="H141:J141"/>
    <mergeCell ref="K141:M141"/>
    <mergeCell ref="B138:D138"/>
    <mergeCell ref="E138:G138"/>
    <mergeCell ref="H138:J138"/>
    <mergeCell ref="K138:M138"/>
    <mergeCell ref="B139:D139"/>
    <mergeCell ref="E139:G139"/>
    <mergeCell ref="H139:J139"/>
    <mergeCell ref="K139:M139"/>
    <mergeCell ref="B136:D136"/>
    <mergeCell ref="E136:G136"/>
    <mergeCell ref="H136:J136"/>
    <mergeCell ref="K136:M136"/>
    <mergeCell ref="B137:D137"/>
    <mergeCell ref="E137:G137"/>
    <mergeCell ref="H137:J137"/>
    <mergeCell ref="K137:M137"/>
    <mergeCell ref="B134:D134"/>
    <mergeCell ref="E134:G134"/>
    <mergeCell ref="H134:J134"/>
    <mergeCell ref="K134:M134"/>
    <mergeCell ref="B135:D135"/>
    <mergeCell ref="E135:G135"/>
    <mergeCell ref="H135:J135"/>
    <mergeCell ref="K135:M135"/>
    <mergeCell ref="B132:D132"/>
    <mergeCell ref="E132:G132"/>
    <mergeCell ref="H132:J132"/>
    <mergeCell ref="K132:M132"/>
    <mergeCell ref="B133:D133"/>
    <mergeCell ref="E133:G133"/>
    <mergeCell ref="H133:J133"/>
    <mergeCell ref="K133:M133"/>
    <mergeCell ref="B130:D130"/>
    <mergeCell ref="E130:G130"/>
    <mergeCell ref="H130:J130"/>
    <mergeCell ref="K130:M130"/>
    <mergeCell ref="B131:D131"/>
    <mergeCell ref="E131:G131"/>
    <mergeCell ref="H131:J131"/>
    <mergeCell ref="K131:M131"/>
    <mergeCell ref="B128:D128"/>
    <mergeCell ref="E128:G128"/>
    <mergeCell ref="H128:J128"/>
    <mergeCell ref="K128:M128"/>
    <mergeCell ref="B129:D129"/>
    <mergeCell ref="E129:G129"/>
    <mergeCell ref="H129:J129"/>
    <mergeCell ref="K129:M129"/>
    <mergeCell ref="B125:M125"/>
    <mergeCell ref="B126:D126"/>
    <mergeCell ref="E126:G126"/>
    <mergeCell ref="H126:J126"/>
    <mergeCell ref="K126:M126"/>
    <mergeCell ref="B127:D127"/>
    <mergeCell ref="E127:G127"/>
    <mergeCell ref="H127:J127"/>
    <mergeCell ref="K127:M127"/>
    <mergeCell ref="B121:D121"/>
    <mergeCell ref="E121:G121"/>
    <mergeCell ref="H121:J121"/>
    <mergeCell ref="K121:M121"/>
    <mergeCell ref="B122:D122"/>
    <mergeCell ref="E122:G122"/>
    <mergeCell ref="H122:J122"/>
    <mergeCell ref="K122:M122"/>
    <mergeCell ref="B119:D119"/>
    <mergeCell ref="E119:G119"/>
    <mergeCell ref="H119:J119"/>
    <mergeCell ref="K119:M119"/>
    <mergeCell ref="B120:D120"/>
    <mergeCell ref="E120:G120"/>
    <mergeCell ref="H120:J120"/>
    <mergeCell ref="K120:M120"/>
    <mergeCell ref="B117:D117"/>
    <mergeCell ref="E117:G117"/>
    <mergeCell ref="H117:J117"/>
    <mergeCell ref="K117:M117"/>
    <mergeCell ref="B118:D118"/>
    <mergeCell ref="E118:G118"/>
    <mergeCell ref="H118:J118"/>
    <mergeCell ref="K118:M118"/>
    <mergeCell ref="B115:D115"/>
    <mergeCell ref="E115:G115"/>
    <mergeCell ref="H115:J115"/>
    <mergeCell ref="K115:M115"/>
    <mergeCell ref="B116:D116"/>
    <mergeCell ref="E116:G116"/>
    <mergeCell ref="H116:J116"/>
    <mergeCell ref="K116:M116"/>
    <mergeCell ref="B113:D113"/>
    <mergeCell ref="E113:G113"/>
    <mergeCell ref="H113:J113"/>
    <mergeCell ref="K113:M113"/>
    <mergeCell ref="B114:D114"/>
    <mergeCell ref="E114:G114"/>
    <mergeCell ref="H114:J114"/>
    <mergeCell ref="K114:M114"/>
    <mergeCell ref="B111:D111"/>
    <mergeCell ref="E111:G111"/>
    <mergeCell ref="H111:J111"/>
    <mergeCell ref="K111:M111"/>
    <mergeCell ref="B112:D112"/>
    <mergeCell ref="E112:G112"/>
    <mergeCell ref="H112:J112"/>
    <mergeCell ref="K112:M112"/>
    <mergeCell ref="B109:D109"/>
    <mergeCell ref="E109:G109"/>
    <mergeCell ref="H109:J109"/>
    <mergeCell ref="K109:M109"/>
    <mergeCell ref="B110:D110"/>
    <mergeCell ref="E110:G110"/>
    <mergeCell ref="H110:J110"/>
    <mergeCell ref="K110:M110"/>
    <mergeCell ref="B106:M106"/>
    <mergeCell ref="B107:D107"/>
    <mergeCell ref="E107:G107"/>
    <mergeCell ref="H107:J107"/>
    <mergeCell ref="K107:M107"/>
    <mergeCell ref="B108:D108"/>
    <mergeCell ref="E108:G108"/>
    <mergeCell ref="H108:J108"/>
    <mergeCell ref="K108:M108"/>
    <mergeCell ref="B102:D102"/>
    <mergeCell ref="E102:G102"/>
    <mergeCell ref="H102:J102"/>
    <mergeCell ref="K102:M102"/>
    <mergeCell ref="B103:D103"/>
    <mergeCell ref="E103:G103"/>
    <mergeCell ref="H103:J103"/>
    <mergeCell ref="K103:M103"/>
    <mergeCell ref="B100:D100"/>
    <mergeCell ref="E100:G100"/>
    <mergeCell ref="H100:J100"/>
    <mergeCell ref="K100:M100"/>
    <mergeCell ref="B101:D101"/>
    <mergeCell ref="E101:G101"/>
    <mergeCell ref="H101:J101"/>
    <mergeCell ref="K101:M101"/>
    <mergeCell ref="B98:D98"/>
    <mergeCell ref="E98:G98"/>
    <mergeCell ref="H98:J98"/>
    <mergeCell ref="K98:M98"/>
    <mergeCell ref="B99:D99"/>
    <mergeCell ref="E99:G99"/>
    <mergeCell ref="H99:J99"/>
    <mergeCell ref="K99:M99"/>
    <mergeCell ref="B96:D96"/>
    <mergeCell ref="E96:G96"/>
    <mergeCell ref="H96:J96"/>
    <mergeCell ref="K96:M96"/>
    <mergeCell ref="B97:D97"/>
    <mergeCell ref="E97:G97"/>
    <mergeCell ref="H97:J97"/>
    <mergeCell ref="K97:M97"/>
    <mergeCell ref="B94:D94"/>
    <mergeCell ref="E94:G94"/>
    <mergeCell ref="H94:J94"/>
    <mergeCell ref="K94:M94"/>
    <mergeCell ref="B95:D95"/>
    <mergeCell ref="E95:G95"/>
    <mergeCell ref="H95:J95"/>
    <mergeCell ref="K95:M95"/>
    <mergeCell ref="B92:D92"/>
    <mergeCell ref="E92:G92"/>
    <mergeCell ref="H92:J92"/>
    <mergeCell ref="K92:M92"/>
    <mergeCell ref="B93:D93"/>
    <mergeCell ref="E93:G93"/>
    <mergeCell ref="H93:J93"/>
    <mergeCell ref="K93:M93"/>
    <mergeCell ref="B90:D90"/>
    <mergeCell ref="E90:G90"/>
    <mergeCell ref="H90:J90"/>
    <mergeCell ref="K90:M90"/>
    <mergeCell ref="B91:D91"/>
    <mergeCell ref="E91:G91"/>
    <mergeCell ref="H91:J91"/>
    <mergeCell ref="K91:M91"/>
    <mergeCell ref="B87:M87"/>
    <mergeCell ref="B88:D88"/>
    <mergeCell ref="E88:G88"/>
    <mergeCell ref="H88:J88"/>
    <mergeCell ref="K88:M88"/>
    <mergeCell ref="B89:D89"/>
    <mergeCell ref="E89:G89"/>
    <mergeCell ref="H89:J89"/>
    <mergeCell ref="K89:M89"/>
    <mergeCell ref="B83:D83"/>
    <mergeCell ref="E83:G83"/>
    <mergeCell ref="H83:J83"/>
    <mergeCell ref="K83:M83"/>
    <mergeCell ref="B84:D84"/>
    <mergeCell ref="E84:G84"/>
    <mergeCell ref="H84:J84"/>
    <mergeCell ref="K84:M84"/>
    <mergeCell ref="B81:D81"/>
    <mergeCell ref="E81:G81"/>
    <mergeCell ref="H81:J81"/>
    <mergeCell ref="K81:M81"/>
    <mergeCell ref="B82:D82"/>
    <mergeCell ref="E82:G82"/>
    <mergeCell ref="H82:J82"/>
    <mergeCell ref="K82:M82"/>
    <mergeCell ref="B79:D79"/>
    <mergeCell ref="E79:G79"/>
    <mergeCell ref="H79:J79"/>
    <mergeCell ref="K79:M79"/>
    <mergeCell ref="B80:D80"/>
    <mergeCell ref="E80:G80"/>
    <mergeCell ref="H80:J80"/>
    <mergeCell ref="K80:M80"/>
    <mergeCell ref="B77:D77"/>
    <mergeCell ref="E77:G77"/>
    <mergeCell ref="H77:J77"/>
    <mergeCell ref="K77:M77"/>
    <mergeCell ref="B78:D78"/>
    <mergeCell ref="E78:G78"/>
    <mergeCell ref="H78:J78"/>
    <mergeCell ref="K78:M78"/>
    <mergeCell ref="B75:D75"/>
    <mergeCell ref="E75:G75"/>
    <mergeCell ref="H75:J75"/>
    <mergeCell ref="K75:M75"/>
    <mergeCell ref="B76:D76"/>
    <mergeCell ref="E76:G76"/>
    <mergeCell ref="H76:J76"/>
    <mergeCell ref="K76:M76"/>
    <mergeCell ref="B73:D73"/>
    <mergeCell ref="E73:G73"/>
    <mergeCell ref="H73:J73"/>
    <mergeCell ref="K73:M73"/>
    <mergeCell ref="B74:D74"/>
    <mergeCell ref="E74:G74"/>
    <mergeCell ref="H74:J74"/>
    <mergeCell ref="K74:M74"/>
    <mergeCell ref="B71:D71"/>
    <mergeCell ref="E71:G71"/>
    <mergeCell ref="H71:J71"/>
    <mergeCell ref="K71:M71"/>
    <mergeCell ref="B72:D72"/>
    <mergeCell ref="E72:G72"/>
    <mergeCell ref="H72:J72"/>
    <mergeCell ref="K72:M72"/>
    <mergeCell ref="B68:M68"/>
    <mergeCell ref="B69:D69"/>
    <mergeCell ref="E69:G69"/>
    <mergeCell ref="H69:J69"/>
    <mergeCell ref="K69:M69"/>
    <mergeCell ref="B70:D70"/>
    <mergeCell ref="E70:G70"/>
    <mergeCell ref="H70:J70"/>
    <mergeCell ref="K70:M70"/>
    <mergeCell ref="B64:D64"/>
    <mergeCell ref="E64:G64"/>
    <mergeCell ref="H64:J64"/>
    <mergeCell ref="K64:M64"/>
    <mergeCell ref="B65:D65"/>
    <mergeCell ref="E65:G65"/>
    <mergeCell ref="H65:J65"/>
    <mergeCell ref="K65:M65"/>
    <mergeCell ref="B62:D62"/>
    <mergeCell ref="E62:G62"/>
    <mergeCell ref="H62:J62"/>
    <mergeCell ref="K62:M62"/>
    <mergeCell ref="B63:D63"/>
    <mergeCell ref="E63:G63"/>
    <mergeCell ref="H63:J63"/>
    <mergeCell ref="K63:M63"/>
    <mergeCell ref="B60:D60"/>
    <mergeCell ref="E60:G60"/>
    <mergeCell ref="H60:J60"/>
    <mergeCell ref="K60:M60"/>
    <mergeCell ref="B61:D61"/>
    <mergeCell ref="E61:G61"/>
    <mergeCell ref="H61:J61"/>
    <mergeCell ref="K61:M61"/>
    <mergeCell ref="B58:D58"/>
    <mergeCell ref="E58:G58"/>
    <mergeCell ref="H58:J58"/>
    <mergeCell ref="K58:M58"/>
    <mergeCell ref="B59:D59"/>
    <mergeCell ref="E59:G59"/>
    <mergeCell ref="H59:J59"/>
    <mergeCell ref="K59:M59"/>
    <mergeCell ref="B56:D56"/>
    <mergeCell ref="E56:G56"/>
    <mergeCell ref="H56:J56"/>
    <mergeCell ref="K56:M56"/>
    <mergeCell ref="B57:D57"/>
    <mergeCell ref="E57:G57"/>
    <mergeCell ref="H57:J57"/>
    <mergeCell ref="K57:M57"/>
    <mergeCell ref="B54:D54"/>
    <mergeCell ref="E54:G54"/>
    <mergeCell ref="H54:J54"/>
    <mergeCell ref="K54:M54"/>
    <mergeCell ref="B55:D55"/>
    <mergeCell ref="E55:G55"/>
    <mergeCell ref="H55:J55"/>
    <mergeCell ref="K55:M55"/>
    <mergeCell ref="B52:D52"/>
    <mergeCell ref="E52:G52"/>
    <mergeCell ref="H52:J52"/>
    <mergeCell ref="K52:M52"/>
    <mergeCell ref="B53:D53"/>
    <mergeCell ref="E53:G53"/>
    <mergeCell ref="H53:J53"/>
    <mergeCell ref="K53:M53"/>
    <mergeCell ref="B49:M49"/>
    <mergeCell ref="B50:D50"/>
    <mergeCell ref="E50:G50"/>
    <mergeCell ref="H50:J50"/>
    <mergeCell ref="K50:M50"/>
    <mergeCell ref="B51:D51"/>
    <mergeCell ref="E51:G51"/>
    <mergeCell ref="H51:J51"/>
    <mergeCell ref="K51:M51"/>
    <mergeCell ref="B44:D44"/>
    <mergeCell ref="E44:G44"/>
    <mergeCell ref="H44:J44"/>
    <mergeCell ref="K44:M44"/>
    <mergeCell ref="B46:D46"/>
    <mergeCell ref="E46:G46"/>
    <mergeCell ref="H46:J46"/>
    <mergeCell ref="K46:M46"/>
    <mergeCell ref="B42:D42"/>
    <mergeCell ref="E42:G42"/>
    <mergeCell ref="H42:J42"/>
    <mergeCell ref="K42:M42"/>
    <mergeCell ref="B43:D43"/>
    <mergeCell ref="E43:G43"/>
    <mergeCell ref="H43:J43"/>
    <mergeCell ref="K43:M43"/>
    <mergeCell ref="B40:D40"/>
    <mergeCell ref="E40:G40"/>
    <mergeCell ref="H40:J40"/>
    <mergeCell ref="K40:M40"/>
    <mergeCell ref="B41:D41"/>
    <mergeCell ref="E41:G41"/>
    <mergeCell ref="H41:J41"/>
    <mergeCell ref="K41:M41"/>
    <mergeCell ref="B45:D45"/>
    <mergeCell ref="E45:G45"/>
    <mergeCell ref="H45:J45"/>
    <mergeCell ref="K45:M45"/>
    <mergeCell ref="B39:D39"/>
    <mergeCell ref="E39:G39"/>
    <mergeCell ref="H39:J39"/>
    <mergeCell ref="K39:M39"/>
    <mergeCell ref="B36:D36"/>
    <mergeCell ref="E36:G36"/>
    <mergeCell ref="H36:J36"/>
    <mergeCell ref="K36:M36"/>
    <mergeCell ref="B37:D37"/>
    <mergeCell ref="E37:G37"/>
    <mergeCell ref="H37:J37"/>
    <mergeCell ref="K37:M37"/>
    <mergeCell ref="B34:D34"/>
    <mergeCell ref="E34:G34"/>
    <mergeCell ref="H34:J34"/>
    <mergeCell ref="K34:M34"/>
    <mergeCell ref="B35:D35"/>
    <mergeCell ref="E35:G35"/>
    <mergeCell ref="H35:J35"/>
    <mergeCell ref="K35:M35"/>
    <mergeCell ref="B33:D33"/>
    <mergeCell ref="E33:G33"/>
    <mergeCell ref="H33:J33"/>
    <mergeCell ref="K33:M33"/>
    <mergeCell ref="B30:D30"/>
    <mergeCell ref="E30:G30"/>
    <mergeCell ref="H30:J30"/>
    <mergeCell ref="K30:M30"/>
    <mergeCell ref="B31:D31"/>
    <mergeCell ref="E31:G31"/>
    <mergeCell ref="H31:J31"/>
    <mergeCell ref="K31:M31"/>
    <mergeCell ref="B26:D26"/>
    <mergeCell ref="E26:G26"/>
    <mergeCell ref="H26:J26"/>
    <mergeCell ref="K26:M26"/>
    <mergeCell ref="B38:D38"/>
    <mergeCell ref="E38:G38"/>
    <mergeCell ref="H38:J38"/>
    <mergeCell ref="K38:M38"/>
    <mergeCell ref="B32:D32"/>
    <mergeCell ref="E32:G32"/>
    <mergeCell ref="H32:J32"/>
    <mergeCell ref="K32:M32"/>
    <mergeCell ref="B29:M29"/>
    <mergeCell ref="B23:D23"/>
    <mergeCell ref="E23:G23"/>
    <mergeCell ref="H23:J23"/>
    <mergeCell ref="K23:M23"/>
    <mergeCell ref="B24:D24"/>
    <mergeCell ref="E24:G24"/>
    <mergeCell ref="H24:J24"/>
    <mergeCell ref="K24:M24"/>
    <mergeCell ref="B21:D21"/>
    <mergeCell ref="E21:G21"/>
    <mergeCell ref="H21:J21"/>
    <mergeCell ref="K21:M21"/>
    <mergeCell ref="B22:D22"/>
    <mergeCell ref="K13:M13"/>
    <mergeCell ref="B14:D14"/>
    <mergeCell ref="E14:G14"/>
    <mergeCell ref="B19:D19"/>
    <mergeCell ref="E19:G19"/>
    <mergeCell ref="H19:J19"/>
    <mergeCell ref="K19:M19"/>
    <mergeCell ref="B20:D20"/>
    <mergeCell ref="E20:G20"/>
    <mergeCell ref="H20:J20"/>
    <mergeCell ref="K20:M20"/>
    <mergeCell ref="B17:D17"/>
    <mergeCell ref="E17:G17"/>
    <mergeCell ref="H17:J17"/>
    <mergeCell ref="K17:M17"/>
    <mergeCell ref="B18:D18"/>
    <mergeCell ref="E18:G18"/>
    <mergeCell ref="H14:J14"/>
    <mergeCell ref="K14:M14"/>
    <mergeCell ref="B7:M7"/>
    <mergeCell ref="E22:G22"/>
    <mergeCell ref="H22:J22"/>
    <mergeCell ref="K22:M22"/>
    <mergeCell ref="B11:D11"/>
    <mergeCell ref="E11:G11"/>
    <mergeCell ref="H11:J11"/>
    <mergeCell ref="K11:M11"/>
    <mergeCell ref="B12:D12"/>
    <mergeCell ref="E12:G12"/>
    <mergeCell ref="H12:J12"/>
    <mergeCell ref="B4:M4"/>
    <mergeCell ref="B9:M9"/>
    <mergeCell ref="B10:D10"/>
    <mergeCell ref="E10:G10"/>
    <mergeCell ref="H10:J10"/>
    <mergeCell ref="K10:M10"/>
    <mergeCell ref="H18:J18"/>
    <mergeCell ref="K18:M18"/>
    <mergeCell ref="B15:D15"/>
    <mergeCell ref="E15:G15"/>
    <mergeCell ref="H15:J15"/>
    <mergeCell ref="K15:M15"/>
    <mergeCell ref="B16:D16"/>
    <mergeCell ref="E16:G16"/>
    <mergeCell ref="H16:J16"/>
    <mergeCell ref="K16:M16"/>
    <mergeCell ref="B13:D13"/>
    <mergeCell ref="E13:G13"/>
    <mergeCell ref="H13:J13"/>
    <mergeCell ref="K12:M12"/>
  </mergeCells>
  <hyperlinks>
    <hyperlink ref="G2" location="'Indice sezioni'!A1" display="Torna all'indice"/>
  </hyperlinks>
  <pageMargins left="0.25" right="0.25"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Riferimenti!$A$2:$A$6</xm:f>
          </x14:formula1>
          <xm:sqref>E604:M604 E33:M33 E53:M53 E72:M72 E91:M91 E110:M110 E129:M129 E148:M148 E167:M167 E186:M186 E205:M205 E224:M224 E243:M243 E262:M262 E281:M281 E300:M300 E319:M319 E338:M338 E357:M357 E376:M376 E395:M395 E414:M414 E433:M433 E452:M452 E471:M471 E490:M490 E509:M509 E528:M528 E547:M547 E566:M566 E585:M585 E13:M13</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4"/>
  <dimension ref="B1:W487"/>
  <sheetViews>
    <sheetView showGridLines="0" zoomScale="70" zoomScaleNormal="70" workbookViewId="0">
      <selection activeCell="D8" sqref="D8:D12"/>
    </sheetView>
  </sheetViews>
  <sheetFormatPr defaultColWidth="9.140625" defaultRowHeight="15" customHeight="1" x14ac:dyDescent="0.2"/>
  <cols>
    <col min="1" max="1" width="1.42578125" style="2" customWidth="1"/>
    <col min="2" max="7" width="23.5703125" style="2" customWidth="1"/>
    <col min="8" max="8" width="27.140625" style="2" customWidth="1"/>
    <col min="9" max="13" width="8.140625" style="2" customWidth="1"/>
    <col min="14" max="15" width="9.140625" style="2"/>
    <col min="16" max="16" width="14.85546875" style="2" hidden="1" customWidth="1"/>
    <col min="17" max="17" width="15" style="2" hidden="1" customWidth="1"/>
    <col min="18" max="18" width="14" style="2" hidden="1" customWidth="1"/>
    <col min="19" max="19" width="6.5703125" style="2" hidden="1" customWidth="1"/>
    <col min="20" max="20" width="11.140625" style="2" hidden="1" customWidth="1"/>
    <col min="21" max="21" width="14.42578125" style="2" hidden="1" customWidth="1"/>
    <col min="22" max="23" width="9.140625" style="2" hidden="1" customWidth="1"/>
    <col min="24" max="16384" width="9.140625" style="2"/>
  </cols>
  <sheetData>
    <row r="1" spans="2:23" ht="7.5" customHeight="1" x14ac:dyDescent="0.2"/>
    <row r="2" spans="2:23" ht="15" customHeight="1" x14ac:dyDescent="0.2">
      <c r="C2" s="3" t="s">
        <v>13</v>
      </c>
      <c r="E2" s="14"/>
      <c r="G2" s="15"/>
    </row>
    <row r="4" spans="2:23" ht="15" customHeight="1" x14ac:dyDescent="0.2">
      <c r="B4" s="110" t="s">
        <v>1471</v>
      </c>
      <c r="C4" s="111"/>
      <c r="D4" s="111"/>
      <c r="E4" s="111"/>
      <c r="F4" s="111"/>
      <c r="G4" s="112"/>
    </row>
    <row r="7" spans="2:23" ht="110.25" customHeight="1" x14ac:dyDescent="0.2">
      <c r="B7" s="57" t="s">
        <v>1222</v>
      </c>
      <c r="C7" s="57" t="s">
        <v>1223</v>
      </c>
      <c r="D7" s="57" t="s">
        <v>1097</v>
      </c>
      <c r="E7" s="57" t="s">
        <v>1178</v>
      </c>
      <c r="F7" s="57" t="s">
        <v>592</v>
      </c>
      <c r="G7" s="57" t="s">
        <v>1224</v>
      </c>
      <c r="H7" s="57" t="s">
        <v>1224</v>
      </c>
      <c r="P7" s="2" t="s">
        <v>1218</v>
      </c>
      <c r="Q7" s="2" t="s">
        <v>1215</v>
      </c>
      <c r="R7" s="2" t="s">
        <v>1187</v>
      </c>
      <c r="S7" s="2" t="s">
        <v>1220</v>
      </c>
      <c r="T7" s="2" t="s">
        <v>1221</v>
      </c>
      <c r="U7" s="2" t="s">
        <v>1188</v>
      </c>
    </row>
    <row r="8" spans="2:23" ht="110.25" customHeight="1" x14ac:dyDescent="0.2">
      <c r="B8" s="292" t="s">
        <v>1633</v>
      </c>
      <c r="C8" s="292" t="s">
        <v>1634</v>
      </c>
      <c r="D8" s="292" t="s">
        <v>1635</v>
      </c>
      <c r="E8" s="57" t="s">
        <v>1539</v>
      </c>
      <c r="F8" s="57" t="s">
        <v>1540</v>
      </c>
      <c r="G8" s="57" t="s">
        <v>1565</v>
      </c>
      <c r="H8" s="289" t="s">
        <v>1557</v>
      </c>
      <c r="P8" s="2" t="str">
        <f ca="1">IF(S8="Attività","Obiettivi generali",VLOOKUP(MID(S8,1,FIND(" ",S8)-1),Riferimenti!$BZ$2:$CE$41,5,0))</f>
        <v>Obiettivi generali</v>
      </c>
      <c r="Q8" s="2" t="str">
        <f ca="1">IF(S8="Attività","Obiettivi operativi",VLOOKUP(MID(S8,1,FIND(" ",S8)-1),Riferimenti!$BZ$2:$CE$41,6,0))</f>
        <v>Obiettivi operativi</v>
      </c>
      <c r="R8" s="2" t="str">
        <f ca="1">IF(S8="Attività","Linee Intervento",VLOOKUP(MID(S8,1,FIND(" ",S8)-1),Riferimenti!$BZ$2:$CE$41,3,0))</f>
        <v>Linee Intervento</v>
      </c>
      <c r="S8" s="2" t="str">
        <f ca="1">IF(T8="Output","Attività","A"&amp;MID(T8,1,FIND(".",T8)-1)&amp;" - "&amp;INDEX(Riferimenti!$BB$2:$BB$41,V8))</f>
        <v>Attività</v>
      </c>
      <c r="T8" s="2" t="str">
        <f ca="1">IF(OR(W8=FALSE,'Output Progetto'!U8=TRUE),"Output",'Output Progetto'!B8&amp;" - "&amp;'Output Progetto'!D8)</f>
        <v>Output</v>
      </c>
      <c r="U8" s="2" t="str">
        <f ca="1">IF(S8="Attività","Risultato Atteso",VLOOKUP(MID(S8,1,FIND(" ",S8)-1),Riferimenti!$BZ$2:$CE$41,4,0))</f>
        <v>Risultato Atteso</v>
      </c>
      <c r="V8" s="2">
        <v>1</v>
      </c>
      <c r="W8" s="2" t="b">
        <f ca="1">IF(MID(VLOOKUP(MID("A"&amp;MID('Output Progetto'!B8&amp;" - "&amp;'Output Progetto'!D8,1,FIND(".",'Output Progetto'!B8&amp;" - "&amp;'Output Progetto'!D8)-1)&amp;" - "&amp;INDEX(Riferimenti!$BB$2:$BB$41,1),1,FIND(" ","A"&amp;MID('Output Progetto'!B8&amp;" - "&amp;'Output Progetto'!D8,1,FIND(".",'Output Progetto'!B8&amp;" - "&amp;'Output Progetto'!D8)-1)&amp;" - "&amp;INDEX(Riferimenti!$BB$2:$BB$41,1))-1),Riferimenti!$BZ$2:$CE$41,3,0),1,2)="LT",FALSE,TRUE)</f>
        <v>0</v>
      </c>
    </row>
    <row r="9" spans="2:23" ht="110.25" customHeight="1" x14ac:dyDescent="0.2">
      <c r="B9" s="293"/>
      <c r="C9" s="293"/>
      <c r="D9" s="293"/>
      <c r="E9" s="57" t="s">
        <v>1541</v>
      </c>
      <c r="F9" s="57" t="s">
        <v>1542</v>
      </c>
      <c r="G9" s="57" t="s">
        <v>1565</v>
      </c>
      <c r="H9" s="290"/>
      <c r="P9" s="2" t="str">
        <f ca="1">IF(S9="Attività","Obiettivi generali",VLOOKUP(MID(S9,1,FIND(" ",S9)-1),Riferimenti!$BZ$2:$CE$41,5,0))</f>
        <v>Obiettivi generali</v>
      </c>
      <c r="Q9" s="2" t="str">
        <f ca="1">IF(S9="Attività","Obiettivi operativi",VLOOKUP(MID(S9,1,FIND(" ",S9)-1),Riferimenti!$BZ$2:$CE$41,6,0))</f>
        <v>Obiettivi operativi</v>
      </c>
      <c r="R9" s="2" t="str">
        <f ca="1">IF(S9="Attività","Linee Intervento",VLOOKUP(MID(S9,1,FIND(" ",S9)-1),Riferimenti!$BZ$2:$CE$41,3,0))</f>
        <v>Linee Intervento</v>
      </c>
      <c r="S9" s="2" t="str">
        <f ca="1">IF(T9="Output","Attività","A"&amp;MID(T9,1,FIND(".",T9)-1)&amp;" - "&amp;INDEX(Riferimenti!$BB$2:$BB$41,V9))</f>
        <v>Attività</v>
      </c>
      <c r="T9" s="2" t="str">
        <f ca="1">IF(OR(W9=FALSE,'Output Progetto'!U9=TRUE),"Output",'Output Progetto'!B9&amp;" - "&amp;'Output Progetto'!D9)</f>
        <v>Output</v>
      </c>
      <c r="U9" s="2" t="str">
        <f ca="1">IF(S9="Attività","Risultato Atteso",VLOOKUP(MID(S9,1,FIND(" ",S9)-1),Riferimenti!$BZ$2:$CE$41,4,0))</f>
        <v>Risultato Atteso</v>
      </c>
      <c r="V9" s="2">
        <f>V8</f>
        <v>1</v>
      </c>
      <c r="W9" s="2" t="b">
        <f ca="1">IF(MID(VLOOKUP(MID("A"&amp;MID('Output Progetto'!B9&amp;" - "&amp;'Output Progetto'!D9,1,FIND(".",'Output Progetto'!B9&amp;" - "&amp;'Output Progetto'!D9)-1)&amp;" - "&amp;INDEX(Riferimenti!$BB$2:$BB$41,1),1,FIND(" ","A"&amp;MID('Output Progetto'!B9&amp;" - "&amp;'Output Progetto'!D9,1,FIND(".",'Output Progetto'!B9&amp;" - "&amp;'Output Progetto'!D9)-1)&amp;" - "&amp;INDEX(Riferimenti!$BB$2:$BB$41,1))-1),Riferimenti!$BZ$2:$CE$41,3,0),1,2)="LT",FALSE,TRUE)</f>
        <v>0</v>
      </c>
    </row>
    <row r="10" spans="2:23" ht="110.25" customHeight="1" x14ac:dyDescent="0.2">
      <c r="B10" s="293"/>
      <c r="C10" s="293"/>
      <c r="D10" s="293"/>
      <c r="E10" s="57" t="s">
        <v>1636</v>
      </c>
      <c r="F10" s="57" t="s">
        <v>1637</v>
      </c>
      <c r="G10" s="57" t="s">
        <v>1565</v>
      </c>
      <c r="H10" s="290"/>
      <c r="P10" s="2" t="str">
        <f ca="1">IF(S10="Attività","Obiettivi generali",VLOOKUP(MID(S10,1,FIND(" ",S10)-1),Riferimenti!$BZ$2:$CE$41,5,0))</f>
        <v>Obiettivi generali</v>
      </c>
      <c r="Q10" s="2" t="str">
        <f ca="1">IF(S10="Attività","Obiettivi operativi",VLOOKUP(MID(S10,1,FIND(" ",S10)-1),Riferimenti!$BZ$2:$CE$41,6,0))</f>
        <v>Obiettivi operativi</v>
      </c>
      <c r="R10" s="2" t="str">
        <f ca="1">IF(S10="Attività","Linee Intervento",VLOOKUP(MID(S10,1,FIND(" ",S10)-1),Riferimenti!$BZ$2:$CE$41,3,0))</f>
        <v>Linee Intervento</v>
      </c>
      <c r="S10" s="2" t="str">
        <f ca="1">IF(T10="Output","Attività","A"&amp;MID(T10,1,FIND(".",T10)-1)&amp;" - "&amp;INDEX(Riferimenti!$BB$2:$BB$41,V10))</f>
        <v>Attività</v>
      </c>
      <c r="T10" s="2" t="str">
        <f ca="1">IF(OR(W10=FALSE,'Output Progetto'!U10=TRUE),"Output",'Output Progetto'!B10&amp;" - "&amp;'Output Progetto'!D10)</f>
        <v>Output</v>
      </c>
      <c r="U10" s="2" t="str">
        <f ca="1">IF(S10="Attività","Risultato Atteso",VLOOKUP(MID(S10,1,FIND(" ",S10)-1),Riferimenti!$BZ$2:$CE$41,4,0))</f>
        <v>Risultato Atteso</v>
      </c>
      <c r="V10" s="2">
        <f t="shared" ref="V10:V19" si="0">V9</f>
        <v>1</v>
      </c>
      <c r="W10" s="2" t="b">
        <f ca="1">IF(MID(VLOOKUP(MID("A"&amp;MID('Output Progetto'!B10&amp;" - "&amp;'Output Progetto'!D10,1,FIND(".",'Output Progetto'!B10&amp;" - "&amp;'Output Progetto'!D10)-1)&amp;" - "&amp;INDEX(Riferimenti!$BB$2:$BB$41,1),1,FIND(" ","A"&amp;MID('Output Progetto'!B10&amp;" - "&amp;'Output Progetto'!D10,1,FIND(".",'Output Progetto'!B10&amp;" - "&amp;'Output Progetto'!D10)-1)&amp;" - "&amp;INDEX(Riferimenti!$BB$2:$BB$41,1))-1),Riferimenti!$BZ$2:$CE$41,3,0),1,2)="LT",FALSE,TRUE)</f>
        <v>0</v>
      </c>
    </row>
    <row r="11" spans="2:23" ht="110.25" customHeight="1" x14ac:dyDescent="0.2">
      <c r="B11" s="293"/>
      <c r="C11" s="293"/>
      <c r="D11" s="293"/>
      <c r="E11" s="57" t="s">
        <v>1638</v>
      </c>
      <c r="F11" s="57" t="s">
        <v>1639</v>
      </c>
      <c r="G11" s="57" t="s">
        <v>1565</v>
      </c>
      <c r="H11" s="290"/>
      <c r="P11" s="2" t="str">
        <f ca="1">IF(S11="Attività","Obiettivi generali",VLOOKUP(MID(S11,1,FIND(" ",S11)-1),Riferimenti!$BZ$2:$CE$41,5,0))</f>
        <v>Obiettivi generali</v>
      </c>
      <c r="Q11" s="2" t="str">
        <f ca="1">IF(S11="Attività","Obiettivi operativi",VLOOKUP(MID(S11,1,FIND(" ",S11)-1),Riferimenti!$BZ$2:$CE$41,6,0))</f>
        <v>Obiettivi operativi</v>
      </c>
      <c r="R11" s="2" t="str">
        <f ca="1">IF(S11="Attività","Linee Intervento",VLOOKUP(MID(S11,1,FIND(" ",S11)-1),Riferimenti!$BZ$2:$CE$41,3,0))</f>
        <v>Linee Intervento</v>
      </c>
      <c r="S11" s="2" t="str">
        <f ca="1">IF(T11="Output","Attività","A"&amp;MID(T11,1,FIND(".",T11)-1)&amp;" - "&amp;INDEX(Riferimenti!$BB$2:$BB$41,V11))</f>
        <v>Attività</v>
      </c>
      <c r="T11" s="2" t="str">
        <f ca="1">IF(OR(W11=FALSE,'Output Progetto'!U11=TRUE),"Output",'Output Progetto'!B11&amp;" - "&amp;'Output Progetto'!D11)</f>
        <v>Output</v>
      </c>
      <c r="U11" s="2" t="str">
        <f ca="1">IF(S11="Attività","Risultato Atteso",VLOOKUP(MID(S11,1,FIND(" ",S11)-1),Riferimenti!$BZ$2:$CE$41,4,0))</f>
        <v>Risultato Atteso</v>
      </c>
      <c r="V11" s="2">
        <f t="shared" si="0"/>
        <v>1</v>
      </c>
      <c r="W11" s="2" t="b">
        <f ca="1">IF(MID(VLOOKUP(MID("A"&amp;MID('Output Progetto'!B11&amp;" - "&amp;'Output Progetto'!D11,1,FIND(".",'Output Progetto'!B11&amp;" - "&amp;'Output Progetto'!D11)-1)&amp;" - "&amp;INDEX(Riferimenti!$BB$2:$BB$41,1),1,FIND(" ","A"&amp;MID('Output Progetto'!B11&amp;" - "&amp;'Output Progetto'!D11,1,FIND(".",'Output Progetto'!B11&amp;" - "&amp;'Output Progetto'!D11)-1)&amp;" - "&amp;INDEX(Riferimenti!$BB$2:$BB$41,1))-1),Riferimenti!$BZ$2:$CE$41,3,0),1,2)="LT",FALSE,TRUE)</f>
        <v>0</v>
      </c>
    </row>
    <row r="12" spans="2:23" ht="110.25" customHeight="1" x14ac:dyDescent="0.2">
      <c r="B12" s="293"/>
      <c r="C12" s="293"/>
      <c r="D12" s="293"/>
      <c r="E12" s="57" t="s">
        <v>1640</v>
      </c>
      <c r="F12" s="57" t="s">
        <v>1641</v>
      </c>
      <c r="G12" s="57" t="s">
        <v>1565</v>
      </c>
      <c r="H12" s="291"/>
      <c r="P12" s="2" t="str">
        <f ca="1">IF(S12="Attività","Obiettivi generali",VLOOKUP(MID(S12,1,FIND(" ",S12)-1),Riferimenti!$BZ$2:$CE$41,5,0))</f>
        <v>Obiettivi generali</v>
      </c>
      <c r="Q12" s="2" t="str">
        <f ca="1">IF(S12="Attività","Obiettivi operativi",VLOOKUP(MID(S12,1,FIND(" ",S12)-1),Riferimenti!$BZ$2:$CE$41,6,0))</f>
        <v>Obiettivi operativi</v>
      </c>
      <c r="R12" s="2" t="str">
        <f ca="1">IF(S12="Attività","Linee Intervento",VLOOKUP(MID(S12,1,FIND(" ",S12)-1),Riferimenti!$BZ$2:$CE$41,3,0))</f>
        <v>Linee Intervento</v>
      </c>
      <c r="S12" s="2" t="str">
        <f ca="1">IF(T12="Output","Attività","A"&amp;MID(T12,1,FIND(".",T12)-1)&amp;" - "&amp;INDEX(Riferimenti!$BB$2:$BB$41,V12))</f>
        <v>Attività</v>
      </c>
      <c r="T12" s="2" t="str">
        <f ca="1">IF(OR(W12=FALSE,'Output Progetto'!U12=TRUE),"Output",'Output Progetto'!B12&amp;" - "&amp;'Output Progetto'!D12)</f>
        <v>Output</v>
      </c>
      <c r="U12" s="2" t="str">
        <f ca="1">IF(S12="Attività","Risultato Atteso",VLOOKUP(MID(S12,1,FIND(" ",S12)-1),Riferimenti!$BZ$2:$CE$41,4,0))</f>
        <v>Risultato Atteso</v>
      </c>
      <c r="V12" s="2">
        <f t="shared" si="0"/>
        <v>1</v>
      </c>
      <c r="W12" s="2" t="b">
        <f ca="1">IF(MID(VLOOKUP(MID("A"&amp;MID('Output Progetto'!B12&amp;" - "&amp;'Output Progetto'!D12,1,FIND(".",'Output Progetto'!B12&amp;" - "&amp;'Output Progetto'!D12)-1)&amp;" - "&amp;INDEX(Riferimenti!$BB$2:$BB$41,1),1,FIND(" ","A"&amp;MID('Output Progetto'!B12&amp;" - "&amp;'Output Progetto'!D12,1,FIND(".",'Output Progetto'!B12&amp;" - "&amp;'Output Progetto'!D12)-1)&amp;" - "&amp;INDEX(Riferimenti!$BB$2:$BB$41,1))-1),Riferimenti!$BZ$2:$CE$41,3,0),1,2)="LT",FALSE,TRUE)</f>
        <v>0</v>
      </c>
    </row>
    <row r="13" spans="2:23" ht="110.25" customHeight="1" x14ac:dyDescent="0.2">
      <c r="B13" s="293"/>
      <c r="C13" s="292" t="s">
        <v>1642</v>
      </c>
      <c r="D13" s="292" t="s">
        <v>1543</v>
      </c>
      <c r="E13" s="57" t="s">
        <v>1544</v>
      </c>
      <c r="F13" s="57" t="s">
        <v>1577</v>
      </c>
      <c r="G13" s="57" t="s">
        <v>1643</v>
      </c>
      <c r="H13" s="289" t="s">
        <v>1527</v>
      </c>
      <c r="P13" s="2" t="str">
        <f ca="1">IF(S13="Attività","Obiettivi generali",VLOOKUP(MID(S13,1,FIND(" ",S13)-1),Riferimenti!$BZ$2:$CE$41,5,0))</f>
        <v>Obiettivi generali</v>
      </c>
      <c r="Q13" s="2" t="str">
        <f ca="1">IF(S13="Attività","Obiettivi operativi",VLOOKUP(MID(S13,1,FIND(" ",S13)-1),Riferimenti!$BZ$2:$CE$41,6,0))</f>
        <v>Obiettivi operativi</v>
      </c>
      <c r="R13" s="2" t="str">
        <f ca="1">IF(S13="Attività","Linee Intervento",VLOOKUP(MID(S13,1,FIND(" ",S13)-1),Riferimenti!$BZ$2:$CE$41,3,0))</f>
        <v>Linee Intervento</v>
      </c>
      <c r="S13" s="2" t="str">
        <f ca="1">IF(T13="Output","Attività","A"&amp;MID(T13,1,FIND(".",T13)-1)&amp;" - "&amp;INDEX(Riferimenti!$BB$2:$BB$41,V13))</f>
        <v>Attività</v>
      </c>
      <c r="T13" s="2" t="str">
        <f ca="1">IF(OR(W13=FALSE,'Output Progetto'!U13=TRUE),"Output",'Output Progetto'!B13&amp;" - "&amp;'Output Progetto'!D13)</f>
        <v>Output</v>
      </c>
      <c r="U13" s="2" t="str">
        <f ca="1">IF(S13="Attività","Risultato Atteso",VLOOKUP(MID(S13,1,FIND(" ",S13)-1),Riferimenti!$BZ$2:$CE$41,4,0))</f>
        <v>Risultato Atteso</v>
      </c>
      <c r="V13" s="2">
        <f t="shared" si="0"/>
        <v>1</v>
      </c>
      <c r="W13" s="2" t="b">
        <f ca="1">IF(MID(VLOOKUP(MID("A"&amp;MID('Output Progetto'!B13&amp;" - "&amp;'Output Progetto'!D13,1,FIND(".",'Output Progetto'!B13&amp;" - "&amp;'Output Progetto'!D13)-1)&amp;" - "&amp;INDEX(Riferimenti!$BB$2:$BB$41,1),1,FIND(" ","A"&amp;MID('Output Progetto'!B13&amp;" - "&amp;'Output Progetto'!D13,1,FIND(".",'Output Progetto'!B13&amp;" - "&amp;'Output Progetto'!D13)-1)&amp;" - "&amp;INDEX(Riferimenti!$BB$2:$BB$41,1))-1),Riferimenti!$BZ$2:$CE$41,3,0),1,2)="LT",FALSE,TRUE)</f>
        <v>0</v>
      </c>
    </row>
    <row r="14" spans="2:23" ht="110.25" customHeight="1" x14ac:dyDescent="0.2">
      <c r="B14" s="293"/>
      <c r="C14" s="293"/>
      <c r="D14" s="293"/>
      <c r="E14" s="57" t="s">
        <v>1545</v>
      </c>
      <c r="F14" s="57" t="s">
        <v>1578</v>
      </c>
      <c r="G14" s="57" t="s">
        <v>1643</v>
      </c>
      <c r="H14" s="290"/>
      <c r="P14" s="2" t="str">
        <f ca="1">IF(S14="Attività","Obiettivi generali",VLOOKUP(MID(S14,1,FIND(" ",S14)-1),Riferimenti!$BZ$2:$CE$41,5,0))</f>
        <v>Obiettivi generali</v>
      </c>
      <c r="Q14" s="2" t="str">
        <f ca="1">IF(S14="Attività","Obiettivi operativi",VLOOKUP(MID(S14,1,FIND(" ",S14)-1),Riferimenti!$BZ$2:$CE$41,6,0))</f>
        <v>Obiettivi operativi</v>
      </c>
      <c r="R14" s="2" t="str">
        <f ca="1">IF(S14="Attività","Linee Intervento",VLOOKUP(MID(S14,1,FIND(" ",S14)-1),Riferimenti!$BZ$2:$CE$41,3,0))</f>
        <v>Linee Intervento</v>
      </c>
      <c r="S14" s="2" t="str">
        <f ca="1">IF(T14="Output","Attività","A"&amp;MID(T14,1,FIND(".",T14)-1)&amp;" - "&amp;INDEX(Riferimenti!$BB$2:$BB$41,V14))</f>
        <v>Attività</v>
      </c>
      <c r="T14" s="2" t="str">
        <f ca="1">IF(OR(W14=FALSE,'Output Progetto'!U14=TRUE),"Output",'Output Progetto'!B14&amp;" - "&amp;'Output Progetto'!D14)</f>
        <v>Output</v>
      </c>
      <c r="U14" s="2" t="str">
        <f ca="1">IF(S14="Attività","Risultato Atteso",VLOOKUP(MID(S14,1,FIND(" ",S14)-1),Riferimenti!$BZ$2:$CE$41,4,0))</f>
        <v>Risultato Atteso</v>
      </c>
      <c r="V14" s="2">
        <f t="shared" si="0"/>
        <v>1</v>
      </c>
      <c r="W14" s="2" t="b">
        <f ca="1">IF(MID(VLOOKUP(MID("A"&amp;MID('Output Progetto'!B14&amp;" - "&amp;'Output Progetto'!D14,1,FIND(".",'Output Progetto'!B14&amp;" - "&amp;'Output Progetto'!D14)-1)&amp;" - "&amp;INDEX(Riferimenti!$BB$2:$BB$41,1),1,FIND(" ","A"&amp;MID('Output Progetto'!B14&amp;" - "&amp;'Output Progetto'!D14,1,FIND(".",'Output Progetto'!B14&amp;" - "&amp;'Output Progetto'!D14)-1)&amp;" - "&amp;INDEX(Riferimenti!$BB$2:$BB$41,1))-1),Riferimenti!$BZ$2:$CE$41,3,0),1,2)="LT",FALSE,TRUE)</f>
        <v>0</v>
      </c>
    </row>
    <row r="15" spans="2:23" ht="110.25" customHeight="1" x14ac:dyDescent="0.2">
      <c r="B15" s="293"/>
      <c r="C15" s="293"/>
      <c r="D15" s="293"/>
      <c r="E15" s="57" t="s">
        <v>1644</v>
      </c>
      <c r="F15" s="57" t="s">
        <v>1645</v>
      </c>
      <c r="G15" s="57" t="s">
        <v>1579</v>
      </c>
      <c r="H15" s="290"/>
      <c r="P15" s="2" t="str">
        <f ca="1">IF(S15="Attività","Obiettivi generali",VLOOKUP(MID(S15,1,FIND(" ",S15)-1),Riferimenti!$BZ$2:$CE$41,5,0))</f>
        <v>Obiettivi generali</v>
      </c>
      <c r="Q15" s="2" t="str">
        <f ca="1">IF(S15="Attività","Obiettivi operativi",VLOOKUP(MID(S15,1,FIND(" ",S15)-1),Riferimenti!$BZ$2:$CE$41,6,0))</f>
        <v>Obiettivi operativi</v>
      </c>
      <c r="R15" s="2" t="str">
        <f ca="1">IF(S15="Attività","Linee Intervento",VLOOKUP(MID(S15,1,FIND(" ",S15)-1),Riferimenti!$BZ$2:$CE$41,3,0))</f>
        <v>Linee Intervento</v>
      </c>
      <c r="S15" s="2" t="str">
        <f ca="1">IF(T15="Output","Attività","A"&amp;MID(T15,1,FIND(".",T15)-1)&amp;" - "&amp;INDEX(Riferimenti!$BB$2:$BB$41,V15))</f>
        <v>Attività</v>
      </c>
      <c r="T15" s="2" t="str">
        <f ca="1">IF(OR(W15=FALSE,'Output Progetto'!U15=TRUE),"Output",'Output Progetto'!B15&amp;" - "&amp;'Output Progetto'!D15)</f>
        <v>Output</v>
      </c>
      <c r="U15" s="2" t="str">
        <f ca="1">IF(S15="Attività","Risultato Atteso",VLOOKUP(MID(S15,1,FIND(" ",S15)-1),Riferimenti!$BZ$2:$CE$41,4,0))</f>
        <v>Risultato Atteso</v>
      </c>
      <c r="V15" s="2">
        <f t="shared" si="0"/>
        <v>1</v>
      </c>
      <c r="W15" s="2" t="b">
        <f ca="1">IF(MID(VLOOKUP(MID("A"&amp;MID('Output Progetto'!B15&amp;" - "&amp;'Output Progetto'!D15,1,FIND(".",'Output Progetto'!B15&amp;" - "&amp;'Output Progetto'!D15)-1)&amp;" - "&amp;INDEX(Riferimenti!$BB$2:$BB$41,1),1,FIND(" ","A"&amp;MID('Output Progetto'!B15&amp;" - "&amp;'Output Progetto'!D15,1,FIND(".",'Output Progetto'!B15&amp;" - "&amp;'Output Progetto'!D15)-1)&amp;" - "&amp;INDEX(Riferimenti!$BB$2:$BB$41,1))-1),Riferimenti!$BZ$2:$CE$41,3,0),1,2)="LT",FALSE,TRUE)</f>
        <v>0</v>
      </c>
    </row>
    <row r="16" spans="2:23" ht="110.25" customHeight="1" x14ac:dyDescent="0.2">
      <c r="B16" s="293"/>
      <c r="C16" s="293"/>
      <c r="D16" s="293"/>
      <c r="E16" s="57" t="s">
        <v>1646</v>
      </c>
      <c r="F16" s="57" t="s">
        <v>1647</v>
      </c>
      <c r="G16" s="57" t="s">
        <v>1579</v>
      </c>
      <c r="H16" s="291"/>
      <c r="P16" s="2" t="str">
        <f ca="1">IF(S16="Attività","Obiettivi generali",VLOOKUP(MID(S16,1,FIND(" ",S16)-1),Riferimenti!$BZ$2:$CE$41,5,0))</f>
        <v>Obiettivi generali</v>
      </c>
      <c r="Q16" s="2" t="str">
        <f ca="1">IF(S16="Attività","Obiettivi operativi",VLOOKUP(MID(S16,1,FIND(" ",S16)-1),Riferimenti!$BZ$2:$CE$41,6,0))</f>
        <v>Obiettivi operativi</v>
      </c>
      <c r="R16" s="2" t="str">
        <f ca="1">IF(S16="Attività","Linee Intervento",VLOOKUP(MID(S16,1,FIND(" ",S16)-1),Riferimenti!$BZ$2:$CE$41,3,0))</f>
        <v>Linee Intervento</v>
      </c>
      <c r="S16" s="2" t="str">
        <f ca="1">IF(T16="Output","Attività","A"&amp;MID(T16,1,FIND(".",T16)-1)&amp;" - "&amp;INDEX(Riferimenti!$BB$2:$BB$41,V16))</f>
        <v>Attività</v>
      </c>
      <c r="T16" s="2" t="str">
        <f ca="1">IF(OR(W16=FALSE,'Output Progetto'!U16=TRUE),"Output",'Output Progetto'!B16&amp;" - "&amp;'Output Progetto'!D16)</f>
        <v>Output</v>
      </c>
      <c r="U16" s="2" t="str">
        <f ca="1">IF(S16="Attività","Risultato Atteso",VLOOKUP(MID(S16,1,FIND(" ",S16)-1),Riferimenti!$BZ$2:$CE$41,4,0))</f>
        <v>Risultato Atteso</v>
      </c>
      <c r="V16" s="2">
        <f t="shared" si="0"/>
        <v>1</v>
      </c>
      <c r="W16" s="2" t="b">
        <f ca="1">IF(MID(VLOOKUP(MID("A"&amp;MID('Output Progetto'!B16&amp;" - "&amp;'Output Progetto'!D16,1,FIND(".",'Output Progetto'!B16&amp;" - "&amp;'Output Progetto'!D16)-1)&amp;" - "&amp;INDEX(Riferimenti!$BB$2:$BB$41,1),1,FIND(" ","A"&amp;MID('Output Progetto'!B16&amp;" - "&amp;'Output Progetto'!D16,1,FIND(".",'Output Progetto'!B16&amp;" - "&amp;'Output Progetto'!D16)-1)&amp;" - "&amp;INDEX(Riferimenti!$BB$2:$BB$41,1))-1),Riferimenti!$BZ$2:$CE$41,3,0),1,2)="LT",FALSE,TRUE)</f>
        <v>0</v>
      </c>
    </row>
    <row r="17" spans="2:23" ht="110.25" customHeight="1" x14ac:dyDescent="0.2">
      <c r="B17" s="293"/>
      <c r="C17" s="293"/>
      <c r="D17" s="292" t="s">
        <v>1546</v>
      </c>
      <c r="E17" s="57" t="s">
        <v>1648</v>
      </c>
      <c r="F17" s="57" t="s">
        <v>1649</v>
      </c>
      <c r="G17" s="57" t="s">
        <v>1579</v>
      </c>
      <c r="H17" s="289" t="s">
        <v>1558</v>
      </c>
      <c r="P17" s="2" t="str">
        <f ca="1">IF(S17="Attività","Obiettivi generali",VLOOKUP(MID(S17,1,FIND(" ",S17)-1),Riferimenti!$BZ$2:$CE$41,5,0))</f>
        <v>Obiettivi generali</v>
      </c>
      <c r="Q17" s="2" t="str">
        <f ca="1">IF(S17="Attività","Obiettivi operativi",VLOOKUP(MID(S17,1,FIND(" ",S17)-1),Riferimenti!$BZ$2:$CE$41,6,0))</f>
        <v>Obiettivi operativi</v>
      </c>
      <c r="R17" s="2" t="str">
        <f ca="1">IF(S17="Attività","Linee Intervento",VLOOKUP(MID(S17,1,FIND(" ",S17)-1),Riferimenti!$BZ$2:$CE$41,3,0))</f>
        <v>Linee Intervento</v>
      </c>
      <c r="S17" s="2" t="str">
        <f ca="1">IF(T17="Output","Attività","A"&amp;MID(T17,1,FIND(".",T17)-1)&amp;" - "&amp;INDEX(Riferimenti!$BB$2:$BB$41,V17))</f>
        <v>Attività</v>
      </c>
      <c r="T17" s="2" t="str">
        <f ca="1">IF(OR(W17=FALSE,'Output Progetto'!U17=TRUE),"Output",'Output Progetto'!B17&amp;" - "&amp;'Output Progetto'!D17)</f>
        <v>Output</v>
      </c>
      <c r="U17" s="2" t="str">
        <f ca="1">IF(S17="Attività","Risultato Atteso",VLOOKUP(MID(S17,1,FIND(" ",S17)-1),Riferimenti!$BZ$2:$CE$41,4,0))</f>
        <v>Risultato Atteso</v>
      </c>
      <c r="V17" s="2">
        <f t="shared" si="0"/>
        <v>1</v>
      </c>
      <c r="W17" s="2" t="b">
        <f ca="1">IF(MID(VLOOKUP(MID("A"&amp;MID('Output Progetto'!B17&amp;" - "&amp;'Output Progetto'!D17,1,FIND(".",'Output Progetto'!B17&amp;" - "&amp;'Output Progetto'!D17)-1)&amp;" - "&amp;INDEX(Riferimenti!$BB$2:$BB$41,1),1,FIND(" ","A"&amp;MID('Output Progetto'!B17&amp;" - "&amp;'Output Progetto'!D17,1,FIND(".",'Output Progetto'!B17&amp;" - "&amp;'Output Progetto'!D17)-1)&amp;" - "&amp;INDEX(Riferimenti!$BB$2:$BB$41,1))-1),Riferimenti!$BZ$2:$CE$41,3,0),1,2)="LT",FALSE,TRUE)</f>
        <v>0</v>
      </c>
    </row>
    <row r="18" spans="2:23" ht="110.25" customHeight="1" x14ac:dyDescent="0.2">
      <c r="B18" s="293"/>
      <c r="C18" s="293"/>
      <c r="D18" s="293"/>
      <c r="E18" s="57" t="s">
        <v>1650</v>
      </c>
      <c r="F18" s="57" t="s">
        <v>1651</v>
      </c>
      <c r="G18" s="57" t="s">
        <v>1579</v>
      </c>
      <c r="H18" s="290"/>
      <c r="P18" s="2" t="str">
        <f ca="1">IF(S18="Attività","Obiettivi generali",VLOOKUP(MID(S18,1,FIND(" ",S18)-1),Riferimenti!$BZ$2:$CE$41,5,0))</f>
        <v>Obiettivi generali</v>
      </c>
      <c r="Q18" s="2" t="str">
        <f ca="1">IF(S18="Attività","Obiettivi operativi",VLOOKUP(MID(S18,1,FIND(" ",S18)-1),Riferimenti!$BZ$2:$CE$41,6,0))</f>
        <v>Obiettivi operativi</v>
      </c>
      <c r="R18" s="2" t="str">
        <f ca="1">IF(S18="Attività","Linee Intervento",VLOOKUP(MID(S18,1,FIND(" ",S18)-1),Riferimenti!$BZ$2:$CE$41,3,0))</f>
        <v>Linee Intervento</v>
      </c>
      <c r="S18" s="2" t="str">
        <f ca="1">IF(T18="Output","Attività","A"&amp;MID(T18,1,FIND(".",T18)-1)&amp;" - "&amp;INDEX(Riferimenti!$BB$2:$BB$41,V18))</f>
        <v>Attività</v>
      </c>
      <c r="T18" s="2" t="str">
        <f ca="1">IF(OR(W18=FALSE,'Output Progetto'!U18=TRUE),"Output",'Output Progetto'!B18&amp;" - "&amp;'Output Progetto'!D18)</f>
        <v>Output</v>
      </c>
      <c r="U18" s="2" t="str">
        <f ca="1">IF(S18="Attività","Risultato Atteso",VLOOKUP(MID(S18,1,FIND(" ",S18)-1),Riferimenti!$BZ$2:$CE$41,4,0))</f>
        <v>Risultato Atteso</v>
      </c>
      <c r="V18" s="2">
        <f t="shared" si="0"/>
        <v>1</v>
      </c>
      <c r="W18" s="2" t="b">
        <f ca="1">IF(MID(VLOOKUP(MID("A"&amp;MID('Output Progetto'!B18&amp;" - "&amp;'Output Progetto'!D18,1,FIND(".",'Output Progetto'!B18&amp;" - "&amp;'Output Progetto'!D18)-1)&amp;" - "&amp;INDEX(Riferimenti!$BB$2:$BB$41,1),1,FIND(" ","A"&amp;MID('Output Progetto'!B18&amp;" - "&amp;'Output Progetto'!D18,1,FIND(".",'Output Progetto'!B18&amp;" - "&amp;'Output Progetto'!D18)-1)&amp;" - "&amp;INDEX(Riferimenti!$BB$2:$BB$41,1))-1),Riferimenti!$BZ$2:$CE$41,3,0),1,2)="LT",FALSE,TRUE)</f>
        <v>0</v>
      </c>
    </row>
    <row r="19" spans="2:23" ht="110.25" customHeight="1" x14ac:dyDescent="0.2">
      <c r="B19" s="293"/>
      <c r="C19" s="293"/>
      <c r="D19" s="293"/>
      <c r="E19" s="57" t="s">
        <v>1652</v>
      </c>
      <c r="F19" s="57" t="s">
        <v>1653</v>
      </c>
      <c r="G19" s="57" t="s">
        <v>1579</v>
      </c>
      <c r="H19" s="290"/>
      <c r="P19" s="2" t="str">
        <f ca="1">IF(S19="Attività","Obiettivi generali",VLOOKUP(MID(S19,1,FIND(" ",S19)-1),Riferimenti!$BZ$2:$CE$41,5,0))</f>
        <v>Obiettivi generali</v>
      </c>
      <c r="Q19" s="2" t="str">
        <f ca="1">IF(S19="Attività","Obiettivi operativi",VLOOKUP(MID(S19,1,FIND(" ",S19)-1),Riferimenti!$BZ$2:$CE$41,6,0))</f>
        <v>Obiettivi operativi</v>
      </c>
      <c r="R19" s="2" t="str">
        <f ca="1">IF(S19="Attività","Linee Intervento",VLOOKUP(MID(S19,1,FIND(" ",S19)-1),Riferimenti!$BZ$2:$CE$41,3,0))</f>
        <v>Linee Intervento</v>
      </c>
      <c r="S19" s="2" t="str">
        <f ca="1">IF(T19="Output","Attività","A"&amp;MID(T19,1,FIND(".",T19)-1)&amp;" - "&amp;INDEX(Riferimenti!$BB$2:$BB$41,V19))</f>
        <v>Attività</v>
      </c>
      <c r="T19" s="2" t="str">
        <f ca="1">IF(OR(W19=FALSE,'Output Progetto'!U19=TRUE),"Output",'Output Progetto'!B19&amp;" - "&amp;'Output Progetto'!D19)</f>
        <v>Output</v>
      </c>
      <c r="U19" s="2" t="str">
        <f ca="1">IF(S19="Attività","Risultato Atteso",VLOOKUP(MID(S19,1,FIND(" ",S19)-1),Riferimenti!$BZ$2:$CE$41,4,0))</f>
        <v>Risultato Atteso</v>
      </c>
      <c r="V19" s="2">
        <f t="shared" si="0"/>
        <v>1</v>
      </c>
      <c r="W19" s="2" t="b">
        <f ca="1">IF(MID(VLOOKUP(MID("A"&amp;MID('Output Progetto'!B19&amp;" - "&amp;'Output Progetto'!D19,1,FIND(".",'Output Progetto'!B19&amp;" - "&amp;'Output Progetto'!D19)-1)&amp;" - "&amp;INDEX(Riferimenti!$BB$2:$BB$41,1),1,FIND(" ","A"&amp;MID('Output Progetto'!B19&amp;" - "&amp;'Output Progetto'!D19,1,FIND(".",'Output Progetto'!B19&amp;" - "&amp;'Output Progetto'!D19)-1)&amp;" - "&amp;INDEX(Riferimenti!$BB$2:$BB$41,1))-1),Riferimenti!$BZ$2:$CE$41,3,0),1,2)="LT",FALSE,TRUE)</f>
        <v>0</v>
      </c>
    </row>
    <row r="20" spans="2:23" ht="110.25" customHeight="1" x14ac:dyDescent="0.2">
      <c r="B20" s="293"/>
      <c r="C20" s="293"/>
      <c r="D20" s="293"/>
      <c r="E20" s="57" t="s">
        <v>1654</v>
      </c>
      <c r="F20" s="57" t="s">
        <v>1655</v>
      </c>
      <c r="G20" s="57" t="s">
        <v>1579</v>
      </c>
      <c r="H20" s="290"/>
      <c r="P20" s="2" t="str">
        <f ca="1">IF(S20="Attività","Obiettivi generali",VLOOKUP(MID(S20,1,FIND(" ",S20)-1),Riferimenti!$BZ$2:$CE$41,5,0))</f>
        <v>Obiettivi generali</v>
      </c>
      <c r="Q20" s="2" t="str">
        <f ca="1">IF(S20="Attività","Obiettivi operativi",VLOOKUP(MID(S20,1,FIND(" ",S20)-1),Riferimenti!$BZ$2:$CE$41,6,0))</f>
        <v>Obiettivi operativi</v>
      </c>
      <c r="R20" s="2" t="str">
        <f ca="1">IF(S20="Attività","Linee Intervento",VLOOKUP(MID(S20,1,FIND(" ",S20)-1),Riferimenti!$BZ$2:$CE$41,3,0))</f>
        <v>Linee Intervento</v>
      </c>
      <c r="S20" s="2" t="str">
        <f ca="1">IF(T20="Output","Attività","A"&amp;MID(T20,1,FIND(".",T20)-1)&amp;" - "&amp;INDEX(Riferimenti!$BB$2:$BB$41,V20))</f>
        <v>Attività</v>
      </c>
      <c r="T20" s="2" t="str">
        <f ca="1">IF(OR(W20=FALSE,'Output Progetto'!U20=TRUE),"Output",'Output Progetto'!B20&amp;" - "&amp;'Output Progetto'!D20)</f>
        <v>Output</v>
      </c>
      <c r="U20" s="2" t="str">
        <f ca="1">IF(S20="Attività","Risultato Atteso",VLOOKUP(MID(S20,1,FIND(" ",S20)-1),Riferimenti!$BZ$2:$CE$41,4,0))</f>
        <v>Risultato Atteso</v>
      </c>
      <c r="V20" s="2">
        <f>V8+1</f>
        <v>2</v>
      </c>
      <c r="W20" s="2" t="b">
        <f ca="1">IF(MID(VLOOKUP(MID("A"&amp;MID('Output Progetto'!B20&amp;" - "&amp;'Output Progetto'!D20,1,FIND(".",'Output Progetto'!B20&amp;" - "&amp;'Output Progetto'!D20)-1)&amp;" - "&amp;INDEX(Riferimenti!$BB$2:$BB$41,1),1,FIND(" ","A"&amp;MID('Output Progetto'!B20&amp;" - "&amp;'Output Progetto'!D20,1,FIND(".",'Output Progetto'!B20&amp;" - "&amp;'Output Progetto'!D20)-1)&amp;" - "&amp;INDEX(Riferimenti!$BB$2:$BB$41,1))-1),Riferimenti!$BZ$2:$CE$41,3,0),1,2)="LT",FALSE,TRUE)</f>
        <v>0</v>
      </c>
    </row>
    <row r="21" spans="2:23" ht="110.25" customHeight="1" x14ac:dyDescent="0.2">
      <c r="B21" s="293"/>
      <c r="C21" s="293"/>
      <c r="D21" s="293"/>
      <c r="E21" s="57" t="s">
        <v>1656</v>
      </c>
      <c r="F21" s="57" t="s">
        <v>1657</v>
      </c>
      <c r="G21" s="57" t="s">
        <v>1579</v>
      </c>
      <c r="H21" s="290"/>
      <c r="P21" s="2" t="str">
        <f ca="1">IF(S21="Attività","Obiettivi generali",VLOOKUP(MID(S21,1,FIND(" ",S21)-1),Riferimenti!$BZ$2:$CE$41,5,0))</f>
        <v>Obiettivi generali</v>
      </c>
      <c r="Q21" s="2" t="str">
        <f ca="1">IF(S21="Attività","Obiettivi operativi",VLOOKUP(MID(S21,1,FIND(" ",S21)-1),Riferimenti!$BZ$2:$CE$41,6,0))</f>
        <v>Obiettivi operativi</v>
      </c>
      <c r="R21" s="2" t="str">
        <f ca="1">IF(S21="Attività","Linee Intervento",VLOOKUP(MID(S21,1,FIND(" ",S21)-1),Riferimenti!$BZ$2:$CE$41,3,0))</f>
        <v>Linee Intervento</v>
      </c>
      <c r="S21" s="2" t="str">
        <f ca="1">IF(T21="Output","Attività","A"&amp;MID(T21,1,FIND(".",T21)-1)&amp;" - "&amp;INDEX(Riferimenti!$BB$2:$BB$41,V21))</f>
        <v>Attività</v>
      </c>
      <c r="T21" s="2" t="str">
        <f ca="1">IF(OR(W21=FALSE,'Output Progetto'!U21=TRUE),"Output",'Output Progetto'!B21&amp;" - "&amp;'Output Progetto'!D21)</f>
        <v>Output</v>
      </c>
      <c r="U21" s="2" t="str">
        <f ca="1">IF(S21="Attività","Risultato Atteso",VLOOKUP(MID(S21,1,FIND(" ",S21)-1),Riferimenti!$BZ$2:$CE$41,4,0))</f>
        <v>Risultato Atteso</v>
      </c>
      <c r="V21" s="2">
        <f t="shared" ref="V21:V84" si="1">V9+1</f>
        <v>2</v>
      </c>
      <c r="W21" s="2" t="b">
        <f ca="1">IF(MID(VLOOKUP(MID("A"&amp;MID('Output Progetto'!B21&amp;" - "&amp;'Output Progetto'!D21,1,FIND(".",'Output Progetto'!B21&amp;" - "&amp;'Output Progetto'!D21)-1)&amp;" - "&amp;INDEX(Riferimenti!$BB$2:$BB$41,1),1,FIND(" ","A"&amp;MID('Output Progetto'!B21&amp;" - "&amp;'Output Progetto'!D21,1,FIND(".",'Output Progetto'!B21&amp;" - "&amp;'Output Progetto'!D21)-1)&amp;" - "&amp;INDEX(Riferimenti!$BB$2:$BB$41,1))-1),Riferimenti!$BZ$2:$CE$41,3,0),1,2)="LT",FALSE,TRUE)</f>
        <v>0</v>
      </c>
    </row>
    <row r="22" spans="2:23" ht="110.25" customHeight="1" x14ac:dyDescent="0.2">
      <c r="B22" s="293"/>
      <c r="C22" s="293"/>
      <c r="D22" s="293"/>
      <c r="E22" s="57" t="s">
        <v>1658</v>
      </c>
      <c r="F22" s="57" t="s">
        <v>1659</v>
      </c>
      <c r="G22" s="57" t="s">
        <v>1579</v>
      </c>
      <c r="H22" s="290"/>
      <c r="P22" s="2" t="str">
        <f ca="1">IF(S22="Attività","Obiettivi generali",VLOOKUP(MID(S22,1,FIND(" ",S22)-1),Riferimenti!$BZ$2:$CE$41,5,0))</f>
        <v>Obiettivi generali</v>
      </c>
      <c r="Q22" s="2" t="str">
        <f ca="1">IF(S22="Attività","Obiettivi operativi",VLOOKUP(MID(S22,1,FIND(" ",S22)-1),Riferimenti!$BZ$2:$CE$41,6,0))</f>
        <v>Obiettivi operativi</v>
      </c>
      <c r="R22" s="2" t="str">
        <f ca="1">IF(S22="Attività","Linee Intervento",VLOOKUP(MID(S22,1,FIND(" ",S22)-1),Riferimenti!$BZ$2:$CE$41,3,0))</f>
        <v>Linee Intervento</v>
      </c>
      <c r="S22" s="2" t="str">
        <f ca="1">IF(T22="Output","Attività","A"&amp;MID(T22,1,FIND(".",T22)-1)&amp;" - "&amp;INDEX(Riferimenti!$BB$2:$BB$41,V22))</f>
        <v>Attività</v>
      </c>
      <c r="T22" s="2" t="str">
        <f ca="1">IF(OR(W22=FALSE,'Output Progetto'!U22=TRUE),"Output",'Output Progetto'!B22&amp;" - "&amp;'Output Progetto'!D22)</f>
        <v>Output</v>
      </c>
      <c r="U22" s="2" t="str">
        <f ca="1">IF(S22="Attività","Risultato Atteso",VLOOKUP(MID(S22,1,FIND(" ",S22)-1),Riferimenti!$BZ$2:$CE$41,4,0))</f>
        <v>Risultato Atteso</v>
      </c>
      <c r="V22" s="2">
        <f t="shared" si="1"/>
        <v>2</v>
      </c>
      <c r="W22" s="2" t="b">
        <f ca="1">IF(MID(VLOOKUP(MID("A"&amp;MID('Output Progetto'!B22&amp;" - "&amp;'Output Progetto'!D22,1,FIND(".",'Output Progetto'!B22&amp;" - "&amp;'Output Progetto'!D22)-1)&amp;" - "&amp;INDEX(Riferimenti!$BB$2:$BB$41,1),1,FIND(" ","A"&amp;MID('Output Progetto'!B22&amp;" - "&amp;'Output Progetto'!D22,1,FIND(".",'Output Progetto'!B22&amp;" - "&amp;'Output Progetto'!D22)-1)&amp;" - "&amp;INDEX(Riferimenti!$BB$2:$BB$41,1))-1),Riferimenti!$BZ$2:$CE$41,3,0),1,2)="LT",FALSE,TRUE)</f>
        <v>0</v>
      </c>
    </row>
    <row r="23" spans="2:23" ht="110.25" customHeight="1" x14ac:dyDescent="0.2">
      <c r="B23" s="293"/>
      <c r="C23" s="293"/>
      <c r="D23" s="292" t="s">
        <v>1547</v>
      </c>
      <c r="E23" s="57" t="s">
        <v>1660</v>
      </c>
      <c r="F23" s="57" t="s">
        <v>1661</v>
      </c>
      <c r="G23" s="57" t="s">
        <v>1579</v>
      </c>
      <c r="H23" s="290"/>
      <c r="P23" s="2" t="str">
        <f ca="1">IF(S23="Attività","Obiettivi generali",VLOOKUP(MID(S23,1,FIND(" ",S23)-1),Riferimenti!$BZ$2:$CE$41,5,0))</f>
        <v>Obiettivi generali</v>
      </c>
      <c r="Q23" s="2" t="str">
        <f ca="1">IF(S23="Attività","Obiettivi operativi",VLOOKUP(MID(S23,1,FIND(" ",S23)-1),Riferimenti!$BZ$2:$CE$41,6,0))</f>
        <v>Obiettivi operativi</v>
      </c>
      <c r="R23" s="2" t="str">
        <f ca="1">IF(S23="Attività","Linee Intervento",VLOOKUP(MID(S23,1,FIND(" ",S23)-1),Riferimenti!$BZ$2:$CE$41,3,0))</f>
        <v>Linee Intervento</v>
      </c>
      <c r="S23" s="2" t="str">
        <f ca="1">IF(T23="Output","Attività","A"&amp;MID(T23,1,FIND(".",T23)-1)&amp;" - "&amp;INDEX(Riferimenti!$BB$2:$BB$41,V23))</f>
        <v>Attività</v>
      </c>
      <c r="T23" s="2" t="str">
        <f ca="1">IF(OR(W23=FALSE,'Output Progetto'!U23=TRUE),"Output",'Output Progetto'!B23&amp;" - "&amp;'Output Progetto'!D23)</f>
        <v>Output</v>
      </c>
      <c r="U23" s="2" t="str">
        <f ca="1">IF(S23="Attività","Risultato Atteso",VLOOKUP(MID(S23,1,FIND(" ",S23)-1),Riferimenti!$BZ$2:$CE$41,4,0))</f>
        <v>Risultato Atteso</v>
      </c>
      <c r="V23" s="2">
        <f t="shared" si="1"/>
        <v>2</v>
      </c>
      <c r="W23" s="2" t="b">
        <f ca="1">IF(MID(VLOOKUP(MID("A"&amp;MID('Output Progetto'!B23&amp;" - "&amp;'Output Progetto'!D23,1,FIND(".",'Output Progetto'!B23&amp;" - "&amp;'Output Progetto'!D23)-1)&amp;" - "&amp;INDEX(Riferimenti!$BB$2:$BB$41,1),1,FIND(" ","A"&amp;MID('Output Progetto'!B23&amp;" - "&amp;'Output Progetto'!D23,1,FIND(".",'Output Progetto'!B23&amp;" - "&amp;'Output Progetto'!D23)-1)&amp;" - "&amp;INDEX(Riferimenti!$BB$2:$BB$41,1))-1),Riferimenti!$BZ$2:$CE$41,3,0),1,2)="LT",FALSE,TRUE)</f>
        <v>0</v>
      </c>
    </row>
    <row r="24" spans="2:23" ht="75.95" customHeight="1" x14ac:dyDescent="0.2">
      <c r="B24" s="293"/>
      <c r="C24" s="293"/>
      <c r="D24" s="293"/>
      <c r="E24" s="57" t="s">
        <v>1662</v>
      </c>
      <c r="F24" s="57" t="s">
        <v>1663</v>
      </c>
      <c r="G24" s="57" t="s">
        <v>1664</v>
      </c>
      <c r="H24" s="290"/>
      <c r="P24" s="2" t="str">
        <f ca="1">IF(S24="Attività","Obiettivi generali",VLOOKUP(MID(S24,1,FIND(" ",S24)-1),Riferimenti!$BZ$2:$CE$41,5,0))</f>
        <v>Obiettivi generali</v>
      </c>
      <c r="Q24" s="2" t="str">
        <f ca="1">IF(S24="Attività","Obiettivi operativi",VLOOKUP(MID(S24,1,FIND(" ",S24)-1),Riferimenti!$BZ$2:$CE$41,6,0))</f>
        <v>Obiettivi operativi</v>
      </c>
      <c r="R24" s="2" t="str">
        <f ca="1">IF(S24="Attività","Linee Intervento",VLOOKUP(MID(S24,1,FIND(" ",S24)-1),Riferimenti!$BZ$2:$CE$41,3,0))</f>
        <v>Linee Intervento</v>
      </c>
      <c r="S24" s="2" t="str">
        <f ca="1">IF(T24="Output","Attività","A"&amp;MID(T24,1,FIND(".",T24)-1)&amp;" - "&amp;INDEX(Riferimenti!$BB$2:$BB$41,V24))</f>
        <v>Attività</v>
      </c>
      <c r="T24" s="2" t="str">
        <f ca="1">IF(OR(W24=FALSE,'Output Progetto'!U24=TRUE),"Output",'Output Progetto'!B24&amp;" - "&amp;'Output Progetto'!D24)</f>
        <v>Output</v>
      </c>
      <c r="U24" s="2" t="str">
        <f ca="1">IF(S24="Attività","Risultato Atteso",VLOOKUP(MID(S24,1,FIND(" ",S24)-1),Riferimenti!$BZ$2:$CE$41,4,0))</f>
        <v>Risultato Atteso</v>
      </c>
      <c r="V24" s="2">
        <f t="shared" si="1"/>
        <v>2</v>
      </c>
      <c r="W24" s="2" t="b">
        <f ca="1">IF(MID(VLOOKUP(MID("A"&amp;MID('Output Progetto'!B24&amp;" - "&amp;'Output Progetto'!D24,1,FIND(".",'Output Progetto'!B24&amp;" - "&amp;'Output Progetto'!D24)-1)&amp;" - "&amp;INDEX(Riferimenti!$BB$2:$BB$41,1),1,FIND(" ","A"&amp;MID('Output Progetto'!B24&amp;" - "&amp;'Output Progetto'!D24,1,FIND(".",'Output Progetto'!B24&amp;" - "&amp;'Output Progetto'!D24)-1)&amp;" - "&amp;INDEX(Riferimenti!$BB$2:$BB$41,1))-1),Riferimenti!$BZ$2:$CE$41,3,0),1,2)="LT",FALSE,TRUE)</f>
        <v>0</v>
      </c>
    </row>
    <row r="25" spans="2:23" ht="84.6" customHeight="1" x14ac:dyDescent="0.2">
      <c r="B25" s="293"/>
      <c r="C25" s="293"/>
      <c r="D25" s="293"/>
      <c r="E25" s="57" t="s">
        <v>1665</v>
      </c>
      <c r="F25" s="57" t="s">
        <v>1666</v>
      </c>
      <c r="G25" s="57" t="s">
        <v>1664</v>
      </c>
      <c r="H25" s="291"/>
      <c r="P25" s="2" t="str">
        <f ca="1">IF(S25="Attività","Obiettivi generali",VLOOKUP(MID(S25,1,FIND(" ",S25)-1),Riferimenti!$BZ$2:$CE$41,5,0))</f>
        <v>Obiettivi generali</v>
      </c>
      <c r="Q25" s="2" t="str">
        <f ca="1">IF(S25="Attività","Obiettivi operativi",VLOOKUP(MID(S25,1,FIND(" ",S25)-1),Riferimenti!$BZ$2:$CE$41,6,0))</f>
        <v>Obiettivi operativi</v>
      </c>
      <c r="R25" s="2" t="str">
        <f ca="1">IF(S25="Attività","Linee Intervento",VLOOKUP(MID(S25,1,FIND(" ",S25)-1),Riferimenti!$BZ$2:$CE$41,3,0))</f>
        <v>Linee Intervento</v>
      </c>
      <c r="S25" s="2" t="str">
        <f ca="1">IF(T25="Output","Attività","A"&amp;MID(T25,1,FIND(".",T25)-1)&amp;" - "&amp;INDEX(Riferimenti!$BB$2:$BB$41,V25))</f>
        <v>Attività</v>
      </c>
      <c r="T25" s="2" t="str">
        <f ca="1">IF(OR(W25=FALSE,'Output Progetto'!U25=TRUE),"Output",'Output Progetto'!B25&amp;" - "&amp;'Output Progetto'!D25)</f>
        <v>Output</v>
      </c>
      <c r="U25" s="2" t="str">
        <f ca="1">IF(S25="Attività","Risultato Atteso",VLOOKUP(MID(S25,1,FIND(" ",S25)-1),Riferimenti!$BZ$2:$CE$41,4,0))</f>
        <v>Risultato Atteso</v>
      </c>
      <c r="V25" s="2">
        <f t="shared" si="1"/>
        <v>2</v>
      </c>
      <c r="W25" s="2" t="b">
        <f ca="1">IF(MID(VLOOKUP(MID("A"&amp;MID('Output Progetto'!B25&amp;" - "&amp;'Output Progetto'!D25,1,FIND(".",'Output Progetto'!B25&amp;" - "&amp;'Output Progetto'!D25)-1)&amp;" - "&amp;INDEX(Riferimenti!$BB$2:$BB$41,1),1,FIND(" ","A"&amp;MID('Output Progetto'!B25&amp;" - "&amp;'Output Progetto'!D25,1,FIND(".",'Output Progetto'!B25&amp;" - "&amp;'Output Progetto'!D25)-1)&amp;" - "&amp;INDEX(Riferimenti!$BB$2:$BB$41,1))-1),Riferimenti!$BZ$2:$CE$41,3,0),1,2)="LT",FALSE,TRUE)</f>
        <v>0</v>
      </c>
    </row>
    <row r="26" spans="2:23" ht="12.75" x14ac:dyDescent="0.2">
      <c r="B26" s="42"/>
      <c r="C26" s="42"/>
      <c r="D26" s="42"/>
      <c r="E26" s="42"/>
      <c r="F26" s="42"/>
      <c r="G26" s="42"/>
      <c r="P26" s="2" t="str">
        <f ca="1">IF(S26="Attività","Obiettivi generali",VLOOKUP(MID(S26,1,FIND(" ",S26)-1),Riferimenti!$BZ$2:$CE$41,5,0))</f>
        <v>Obiettivi generali</v>
      </c>
      <c r="Q26" s="2" t="str">
        <f ca="1">IF(S26="Attività","Obiettivi operativi",VLOOKUP(MID(S26,1,FIND(" ",S26)-1),Riferimenti!$BZ$2:$CE$41,6,0))</f>
        <v>Obiettivi operativi</v>
      </c>
      <c r="R26" s="2" t="str">
        <f ca="1">IF(S26="Attività","Linee Intervento",VLOOKUP(MID(S26,1,FIND(" ",S26)-1),Riferimenti!$BZ$2:$CE$41,3,0))</f>
        <v>Linee Intervento</v>
      </c>
      <c r="S26" s="2" t="str">
        <f ca="1">IF(T26="Output","Attività","A"&amp;MID(T26,1,FIND(".",T26)-1)&amp;" - "&amp;INDEX(Riferimenti!$BB$2:$BB$41,V26))</f>
        <v>Attività</v>
      </c>
      <c r="T26" s="2" t="str">
        <f ca="1">IF(OR(W26=FALSE,'Output Progetto'!U26=TRUE),"Output",'Output Progetto'!B26&amp;" - "&amp;'Output Progetto'!D26)</f>
        <v>Output</v>
      </c>
      <c r="U26" s="2" t="str">
        <f ca="1">IF(S26="Attività","Risultato Atteso",VLOOKUP(MID(S26,1,FIND(" ",S26)-1),Riferimenti!$BZ$2:$CE$41,4,0))</f>
        <v>Risultato Atteso</v>
      </c>
      <c r="V26" s="2">
        <f t="shared" si="1"/>
        <v>2</v>
      </c>
      <c r="W26" s="2" t="b">
        <f ca="1">IF(MID(VLOOKUP(MID("A"&amp;MID('Output Progetto'!B26&amp;" - "&amp;'Output Progetto'!D26,1,FIND(".",'Output Progetto'!B26&amp;" - "&amp;'Output Progetto'!D26)-1)&amp;" - "&amp;INDEX(Riferimenti!$BB$2:$BB$41,1),1,FIND(" ","A"&amp;MID('Output Progetto'!B26&amp;" - "&amp;'Output Progetto'!D26,1,FIND(".",'Output Progetto'!B26&amp;" - "&amp;'Output Progetto'!D26)-1)&amp;" - "&amp;INDEX(Riferimenti!$BB$2:$BB$41,1))-1),Riferimenti!$BZ$2:$CE$41,3,0),1,2)="LT",FALSE,TRUE)</f>
        <v>0</v>
      </c>
    </row>
    <row r="27" spans="2:23" ht="12.75" x14ac:dyDescent="0.2">
      <c r="B27" s="42"/>
      <c r="C27" s="42"/>
      <c r="D27" s="42"/>
      <c r="E27" s="42"/>
      <c r="F27" s="42"/>
      <c r="G27" s="42"/>
      <c r="P27" s="2" t="str">
        <f ca="1">IF(S27="Attività","Obiettivi generali",VLOOKUP(MID(S27,1,FIND(" ",S27)-1),Riferimenti!$BZ$2:$CE$41,5,0))</f>
        <v>Obiettivi generali</v>
      </c>
      <c r="Q27" s="2" t="str">
        <f ca="1">IF(S27="Attività","Obiettivi operativi",VLOOKUP(MID(S27,1,FIND(" ",S27)-1),Riferimenti!$BZ$2:$CE$41,6,0))</f>
        <v>Obiettivi operativi</v>
      </c>
      <c r="R27" s="2" t="str">
        <f ca="1">IF(S27="Attività","Linee Intervento",VLOOKUP(MID(S27,1,FIND(" ",S27)-1),Riferimenti!$BZ$2:$CE$41,3,0))</f>
        <v>Linee Intervento</v>
      </c>
      <c r="S27" s="2" t="str">
        <f ca="1">IF(T27="Output","Attività","A"&amp;MID(T27,1,FIND(".",T27)-1)&amp;" - "&amp;INDEX(Riferimenti!$BB$2:$BB$41,V27))</f>
        <v>Attività</v>
      </c>
      <c r="T27" s="2" t="str">
        <f ca="1">IF(OR(W27=FALSE,'Output Progetto'!U27=TRUE),"Output",'Output Progetto'!B27&amp;" - "&amp;'Output Progetto'!D27)</f>
        <v>Output</v>
      </c>
      <c r="U27" s="2" t="str">
        <f ca="1">IF(S27="Attività","Risultato Atteso",VLOOKUP(MID(S27,1,FIND(" ",S27)-1),Riferimenti!$BZ$2:$CE$41,4,0))</f>
        <v>Risultato Atteso</v>
      </c>
      <c r="V27" s="2">
        <f t="shared" si="1"/>
        <v>2</v>
      </c>
      <c r="W27" s="2" t="b">
        <f ca="1">IF(MID(VLOOKUP(MID("A"&amp;MID('Output Progetto'!B27&amp;" - "&amp;'Output Progetto'!D27,1,FIND(".",'Output Progetto'!B27&amp;" - "&amp;'Output Progetto'!D27)-1)&amp;" - "&amp;INDEX(Riferimenti!$BB$2:$BB$41,1),1,FIND(" ","A"&amp;MID('Output Progetto'!B27&amp;" - "&amp;'Output Progetto'!D27,1,FIND(".",'Output Progetto'!B27&amp;" - "&amp;'Output Progetto'!D27)-1)&amp;" - "&amp;INDEX(Riferimenti!$BB$2:$BB$41,1))-1),Riferimenti!$BZ$2:$CE$41,3,0),1,2)="LT",FALSE,TRUE)</f>
        <v>0</v>
      </c>
    </row>
    <row r="28" spans="2:23" ht="12.75" x14ac:dyDescent="0.2">
      <c r="B28" s="42"/>
      <c r="C28" s="42"/>
      <c r="D28" s="42"/>
      <c r="E28" s="42"/>
      <c r="F28" s="42"/>
      <c r="G28" s="42"/>
      <c r="P28" s="2" t="str">
        <f ca="1">IF(S28="Attività","Obiettivi generali",VLOOKUP(MID(S28,1,FIND(" ",S28)-1),Riferimenti!$BZ$2:$CE$41,5,0))</f>
        <v>Obiettivi generali</v>
      </c>
      <c r="Q28" s="2" t="str">
        <f ca="1">IF(S28="Attività","Obiettivi operativi",VLOOKUP(MID(S28,1,FIND(" ",S28)-1),Riferimenti!$BZ$2:$CE$41,6,0))</f>
        <v>Obiettivi operativi</v>
      </c>
      <c r="R28" s="2" t="str">
        <f ca="1">IF(S28="Attività","Linee Intervento",VLOOKUP(MID(S28,1,FIND(" ",S28)-1),Riferimenti!$BZ$2:$CE$41,3,0))</f>
        <v>Linee Intervento</v>
      </c>
      <c r="S28" s="2" t="str">
        <f ca="1">IF(T28="Output","Attività","A"&amp;MID(T28,1,FIND(".",T28)-1)&amp;" - "&amp;INDEX(Riferimenti!$BB$2:$BB$41,V28))</f>
        <v>Attività</v>
      </c>
      <c r="T28" s="2" t="str">
        <f ca="1">IF(OR(W28=FALSE,'Output Progetto'!U28=TRUE),"Output",'Output Progetto'!B28&amp;" - "&amp;'Output Progetto'!D28)</f>
        <v>Output</v>
      </c>
      <c r="U28" s="2" t="str">
        <f ca="1">IF(S28="Attività","Risultato Atteso",VLOOKUP(MID(S28,1,FIND(" ",S28)-1),Riferimenti!$BZ$2:$CE$41,4,0))</f>
        <v>Risultato Atteso</v>
      </c>
      <c r="V28" s="2">
        <f t="shared" si="1"/>
        <v>2</v>
      </c>
      <c r="W28" s="2" t="b">
        <f ca="1">IF(MID(VLOOKUP(MID("A"&amp;MID('Output Progetto'!B28&amp;" - "&amp;'Output Progetto'!D28,1,FIND(".",'Output Progetto'!B28&amp;" - "&amp;'Output Progetto'!D28)-1)&amp;" - "&amp;INDEX(Riferimenti!$BB$2:$BB$41,1),1,FIND(" ","A"&amp;MID('Output Progetto'!B28&amp;" - "&amp;'Output Progetto'!D28,1,FIND(".",'Output Progetto'!B28&amp;" - "&amp;'Output Progetto'!D28)-1)&amp;" - "&amp;INDEX(Riferimenti!$BB$2:$BB$41,1))-1),Riferimenti!$BZ$2:$CE$41,3,0),1,2)="LT",FALSE,TRUE)</f>
        <v>0</v>
      </c>
    </row>
    <row r="29" spans="2:23" ht="12.75" x14ac:dyDescent="0.2">
      <c r="B29" s="42"/>
      <c r="C29" s="42"/>
      <c r="D29" s="42"/>
      <c r="E29" s="42"/>
      <c r="F29" s="42"/>
      <c r="G29" s="42"/>
      <c r="P29" s="2" t="str">
        <f ca="1">IF(S29="Attività","Obiettivi generali",VLOOKUP(MID(S29,1,FIND(" ",S29)-1),Riferimenti!$BZ$2:$CE$41,5,0))</f>
        <v>Obiettivi generali</v>
      </c>
      <c r="Q29" s="2" t="str">
        <f ca="1">IF(S29="Attività","Obiettivi operativi",VLOOKUP(MID(S29,1,FIND(" ",S29)-1),Riferimenti!$BZ$2:$CE$41,6,0))</f>
        <v>Obiettivi operativi</v>
      </c>
      <c r="R29" s="2" t="str">
        <f ca="1">IF(S29="Attività","Linee Intervento",VLOOKUP(MID(S29,1,FIND(" ",S29)-1),Riferimenti!$BZ$2:$CE$41,3,0))</f>
        <v>Linee Intervento</v>
      </c>
      <c r="S29" s="2" t="str">
        <f ca="1">IF(T29="Output","Attività","A"&amp;MID(T29,1,FIND(".",T29)-1)&amp;" - "&amp;INDEX(Riferimenti!$BB$2:$BB$41,V29))</f>
        <v>Attività</v>
      </c>
      <c r="T29" s="2" t="str">
        <f ca="1">IF(OR(W29=FALSE,'Output Progetto'!U29=TRUE),"Output",'Output Progetto'!B29&amp;" - "&amp;'Output Progetto'!D29)</f>
        <v>Output</v>
      </c>
      <c r="U29" s="2" t="str">
        <f ca="1">IF(S29="Attività","Risultato Atteso",VLOOKUP(MID(S29,1,FIND(" ",S29)-1),Riferimenti!$BZ$2:$CE$41,4,0))</f>
        <v>Risultato Atteso</v>
      </c>
      <c r="V29" s="2">
        <f t="shared" si="1"/>
        <v>2</v>
      </c>
      <c r="W29" s="2" t="b">
        <f ca="1">IF(MID(VLOOKUP(MID("A"&amp;MID('Output Progetto'!B29&amp;" - "&amp;'Output Progetto'!D29,1,FIND(".",'Output Progetto'!B29&amp;" - "&amp;'Output Progetto'!D29)-1)&amp;" - "&amp;INDEX(Riferimenti!$BB$2:$BB$41,1),1,FIND(" ","A"&amp;MID('Output Progetto'!B29&amp;" - "&amp;'Output Progetto'!D29,1,FIND(".",'Output Progetto'!B29&amp;" - "&amp;'Output Progetto'!D29)-1)&amp;" - "&amp;INDEX(Riferimenti!$BB$2:$BB$41,1))-1),Riferimenti!$BZ$2:$CE$41,3,0),1,2)="LT",FALSE,TRUE)</f>
        <v>0</v>
      </c>
    </row>
    <row r="30" spans="2:23" ht="12.75" x14ac:dyDescent="0.2">
      <c r="B30" s="42"/>
      <c r="C30" s="42"/>
      <c r="D30" s="42"/>
      <c r="E30" s="42"/>
      <c r="F30" s="42"/>
      <c r="G30" s="42"/>
      <c r="P30" s="2" t="str">
        <f ca="1">IF(S30="Attività","Obiettivi generali",VLOOKUP(MID(S30,1,FIND(" ",S30)-1),Riferimenti!$BZ$2:$CE$41,5,0))</f>
        <v>Obiettivi generali</v>
      </c>
      <c r="Q30" s="2" t="str">
        <f ca="1">IF(S30="Attività","Obiettivi operativi",VLOOKUP(MID(S30,1,FIND(" ",S30)-1),Riferimenti!$BZ$2:$CE$41,6,0))</f>
        <v>Obiettivi operativi</v>
      </c>
      <c r="R30" s="2" t="str">
        <f ca="1">IF(S30="Attività","Linee Intervento",VLOOKUP(MID(S30,1,FIND(" ",S30)-1),Riferimenti!$BZ$2:$CE$41,3,0))</f>
        <v>Linee Intervento</v>
      </c>
      <c r="S30" s="2" t="str">
        <f ca="1">IF(T30="Output","Attività","A"&amp;MID(T30,1,FIND(".",T30)-1)&amp;" - "&amp;INDEX(Riferimenti!$BB$2:$BB$41,V30))</f>
        <v>Attività</v>
      </c>
      <c r="T30" s="2" t="str">
        <f ca="1">IF(OR(W30=FALSE,'Output Progetto'!U30=TRUE),"Output",'Output Progetto'!B30&amp;" - "&amp;'Output Progetto'!D30)</f>
        <v>Output</v>
      </c>
      <c r="U30" s="2" t="str">
        <f ca="1">IF(S30="Attività","Risultato Atteso",VLOOKUP(MID(S30,1,FIND(" ",S30)-1),Riferimenti!$BZ$2:$CE$41,4,0))</f>
        <v>Risultato Atteso</v>
      </c>
      <c r="V30" s="2">
        <f t="shared" si="1"/>
        <v>2</v>
      </c>
      <c r="W30" s="2" t="b">
        <f ca="1">IF(MID(VLOOKUP(MID("A"&amp;MID('Output Progetto'!B30&amp;" - "&amp;'Output Progetto'!D30,1,FIND(".",'Output Progetto'!B30&amp;" - "&amp;'Output Progetto'!D30)-1)&amp;" - "&amp;INDEX(Riferimenti!$BB$2:$BB$41,1),1,FIND(" ","A"&amp;MID('Output Progetto'!B30&amp;" - "&amp;'Output Progetto'!D30,1,FIND(".",'Output Progetto'!B30&amp;" - "&amp;'Output Progetto'!D30)-1)&amp;" - "&amp;INDEX(Riferimenti!$BB$2:$BB$41,1))-1),Riferimenti!$BZ$2:$CE$41,3,0),1,2)="LT",FALSE,TRUE)</f>
        <v>0</v>
      </c>
    </row>
    <row r="31" spans="2:23" ht="12.75" x14ac:dyDescent="0.2">
      <c r="B31" s="42"/>
      <c r="C31" s="42"/>
      <c r="D31" s="42"/>
      <c r="E31" s="42"/>
      <c r="F31" s="42"/>
      <c r="G31" s="42"/>
      <c r="P31" s="2" t="str">
        <f ca="1">IF(S31="Attività","Obiettivi generali",VLOOKUP(MID(S31,1,FIND(" ",S31)-1),Riferimenti!$BZ$2:$CE$41,5,0))</f>
        <v>Obiettivi generali</v>
      </c>
      <c r="Q31" s="2" t="str">
        <f ca="1">IF(S31="Attività","Obiettivi operativi",VLOOKUP(MID(S31,1,FIND(" ",S31)-1),Riferimenti!$BZ$2:$CE$41,6,0))</f>
        <v>Obiettivi operativi</v>
      </c>
      <c r="R31" s="2" t="str">
        <f ca="1">IF(S31="Attività","Linee Intervento",VLOOKUP(MID(S31,1,FIND(" ",S31)-1),Riferimenti!$BZ$2:$CE$41,3,0))</f>
        <v>Linee Intervento</v>
      </c>
      <c r="S31" s="2" t="str">
        <f ca="1">IF(T31="Output","Attività","A"&amp;MID(T31,1,FIND(".",T31)-1)&amp;" - "&amp;INDEX(Riferimenti!$BB$2:$BB$41,V31))</f>
        <v>Attività</v>
      </c>
      <c r="T31" s="2" t="str">
        <f ca="1">IF(OR(W31=FALSE,'Output Progetto'!U31=TRUE),"Output",'Output Progetto'!B31&amp;" - "&amp;'Output Progetto'!D31)</f>
        <v>Output</v>
      </c>
      <c r="U31" s="2" t="str">
        <f ca="1">IF(S31="Attività","Risultato Atteso",VLOOKUP(MID(S31,1,FIND(" ",S31)-1),Riferimenti!$BZ$2:$CE$41,4,0))</f>
        <v>Risultato Atteso</v>
      </c>
      <c r="V31" s="2">
        <f t="shared" si="1"/>
        <v>2</v>
      </c>
      <c r="W31" s="2" t="b">
        <f ca="1">IF(MID(VLOOKUP(MID("A"&amp;MID('Output Progetto'!B31&amp;" - "&amp;'Output Progetto'!D31,1,FIND(".",'Output Progetto'!B31&amp;" - "&amp;'Output Progetto'!D31)-1)&amp;" - "&amp;INDEX(Riferimenti!$BB$2:$BB$41,1),1,FIND(" ","A"&amp;MID('Output Progetto'!B31&amp;" - "&amp;'Output Progetto'!D31,1,FIND(".",'Output Progetto'!B31&amp;" - "&amp;'Output Progetto'!D31)-1)&amp;" - "&amp;INDEX(Riferimenti!$BB$2:$BB$41,1))-1),Riferimenti!$BZ$2:$CE$41,3,0),1,2)="LT",FALSE,TRUE)</f>
        <v>0</v>
      </c>
    </row>
    <row r="32" spans="2:23" ht="12.75" x14ac:dyDescent="0.2">
      <c r="B32" s="42"/>
      <c r="C32" s="42"/>
      <c r="D32" s="42"/>
      <c r="E32" s="42"/>
      <c r="F32" s="42"/>
      <c r="G32" s="42"/>
      <c r="P32" s="2" t="str">
        <f ca="1">IF(S32="Attività","Obiettivi generali",VLOOKUP(MID(S32,1,FIND(" ",S32)-1),Riferimenti!$BZ$2:$CE$41,5,0))</f>
        <v>Obiettivi generali</v>
      </c>
      <c r="Q32" s="2" t="str">
        <f ca="1">IF(S32="Attività","Obiettivi operativi",VLOOKUP(MID(S32,1,FIND(" ",S32)-1),Riferimenti!$BZ$2:$CE$41,6,0))</f>
        <v>Obiettivi operativi</v>
      </c>
      <c r="R32" s="2" t="str">
        <f ca="1">IF(S32="Attività","Linee Intervento",VLOOKUP(MID(S32,1,FIND(" ",S32)-1),Riferimenti!$BZ$2:$CE$41,3,0))</f>
        <v>Linee Intervento</v>
      </c>
      <c r="S32" s="2" t="str">
        <f ca="1">IF(T32="Output","Attività","A"&amp;MID(T32,1,FIND(".",T32)-1)&amp;" - "&amp;INDEX(Riferimenti!$BB$2:$BB$41,V32))</f>
        <v>Attività</v>
      </c>
      <c r="T32" s="2" t="str">
        <f ca="1">IF(OR(W32=FALSE,'Output Progetto'!U32=TRUE),"Output",'Output Progetto'!B32&amp;" - "&amp;'Output Progetto'!D32)</f>
        <v>Output</v>
      </c>
      <c r="U32" s="2" t="str">
        <f ca="1">IF(S32="Attività","Risultato Atteso",VLOOKUP(MID(S32,1,FIND(" ",S32)-1),Riferimenti!$BZ$2:$CE$41,4,0))</f>
        <v>Risultato Atteso</v>
      </c>
      <c r="V32" s="2">
        <f t="shared" si="1"/>
        <v>3</v>
      </c>
      <c r="W32" s="2" t="b">
        <f ca="1">IF(MID(VLOOKUP(MID("A"&amp;MID('Output Progetto'!B32&amp;" - "&amp;'Output Progetto'!D32,1,FIND(".",'Output Progetto'!B32&amp;" - "&amp;'Output Progetto'!D32)-1)&amp;" - "&amp;INDEX(Riferimenti!$BB$2:$BB$41,1),1,FIND(" ","A"&amp;MID('Output Progetto'!B32&amp;" - "&amp;'Output Progetto'!D32,1,FIND(".",'Output Progetto'!B32&amp;" - "&amp;'Output Progetto'!D32)-1)&amp;" - "&amp;INDEX(Riferimenti!$BB$2:$BB$41,1))-1),Riferimenti!$BZ$2:$CE$41,3,0),1,2)="LT",FALSE,TRUE)</f>
        <v>0</v>
      </c>
    </row>
    <row r="33" spans="2:23" ht="12.75" x14ac:dyDescent="0.2">
      <c r="B33" s="42"/>
      <c r="C33" s="42"/>
      <c r="D33" s="42"/>
      <c r="E33" s="42"/>
      <c r="F33" s="42"/>
      <c r="G33" s="42"/>
      <c r="P33" s="2" t="str">
        <f ca="1">IF(S33="Attività","Obiettivi generali",VLOOKUP(MID(S33,1,FIND(" ",S33)-1),Riferimenti!$BZ$2:$CE$41,5,0))</f>
        <v>Obiettivi generali</v>
      </c>
      <c r="Q33" s="2" t="str">
        <f ca="1">IF(S33="Attività","Obiettivi operativi",VLOOKUP(MID(S33,1,FIND(" ",S33)-1),Riferimenti!$BZ$2:$CE$41,6,0))</f>
        <v>Obiettivi operativi</v>
      </c>
      <c r="R33" s="2" t="str">
        <f ca="1">IF(S33="Attività","Linee Intervento",VLOOKUP(MID(S33,1,FIND(" ",S33)-1),Riferimenti!$BZ$2:$CE$41,3,0))</f>
        <v>Linee Intervento</v>
      </c>
      <c r="S33" s="2" t="str">
        <f ca="1">IF(T33="Output","Attività","A"&amp;MID(T33,1,FIND(".",T33)-1)&amp;" - "&amp;INDEX(Riferimenti!$BB$2:$BB$41,V33))</f>
        <v>Attività</v>
      </c>
      <c r="T33" s="2" t="str">
        <f ca="1">IF(OR(W33=FALSE,'Output Progetto'!U33=TRUE),"Output",'Output Progetto'!B33&amp;" - "&amp;'Output Progetto'!D33)</f>
        <v>Output</v>
      </c>
      <c r="U33" s="2" t="str">
        <f ca="1">IF(S33="Attività","Risultato Atteso",VLOOKUP(MID(S33,1,FIND(" ",S33)-1),Riferimenti!$BZ$2:$CE$41,4,0))</f>
        <v>Risultato Atteso</v>
      </c>
      <c r="V33" s="2">
        <f t="shared" si="1"/>
        <v>3</v>
      </c>
      <c r="W33" s="2" t="b">
        <f ca="1">IF(MID(VLOOKUP(MID("A"&amp;MID('Output Progetto'!B33&amp;" - "&amp;'Output Progetto'!D33,1,FIND(".",'Output Progetto'!B33&amp;" - "&amp;'Output Progetto'!D33)-1)&amp;" - "&amp;INDEX(Riferimenti!$BB$2:$BB$41,1),1,FIND(" ","A"&amp;MID('Output Progetto'!B33&amp;" - "&amp;'Output Progetto'!D33,1,FIND(".",'Output Progetto'!B33&amp;" - "&amp;'Output Progetto'!D33)-1)&amp;" - "&amp;INDEX(Riferimenti!$BB$2:$BB$41,1))-1),Riferimenti!$BZ$2:$CE$41,3,0),1,2)="LT",FALSE,TRUE)</f>
        <v>0</v>
      </c>
    </row>
    <row r="34" spans="2:23" ht="12.75" x14ac:dyDescent="0.2">
      <c r="B34" s="42"/>
      <c r="C34" s="42"/>
      <c r="D34" s="42"/>
      <c r="E34" s="42"/>
      <c r="F34" s="42"/>
      <c r="G34" s="42"/>
      <c r="P34" s="2" t="str">
        <f ca="1">IF(S34="Attività","Obiettivi generali",VLOOKUP(MID(S34,1,FIND(" ",S34)-1),Riferimenti!$BZ$2:$CE$41,5,0))</f>
        <v>Obiettivi generali</v>
      </c>
      <c r="Q34" s="2" t="str">
        <f ca="1">IF(S34="Attività","Obiettivi operativi",VLOOKUP(MID(S34,1,FIND(" ",S34)-1),Riferimenti!$BZ$2:$CE$41,6,0))</f>
        <v>Obiettivi operativi</v>
      </c>
      <c r="R34" s="2" t="str">
        <f ca="1">IF(S34="Attività","Linee Intervento",VLOOKUP(MID(S34,1,FIND(" ",S34)-1),Riferimenti!$BZ$2:$CE$41,3,0))</f>
        <v>Linee Intervento</v>
      </c>
      <c r="S34" s="2" t="str">
        <f ca="1">IF(T34="Output","Attività","A"&amp;MID(T34,1,FIND(".",T34)-1)&amp;" - "&amp;INDEX(Riferimenti!$BB$2:$BB$41,V34))</f>
        <v>Attività</v>
      </c>
      <c r="T34" s="2" t="str">
        <f ca="1">IF(OR(W34=FALSE,'Output Progetto'!U34=TRUE),"Output",'Output Progetto'!B34&amp;" - "&amp;'Output Progetto'!D34)</f>
        <v>Output</v>
      </c>
      <c r="U34" s="2" t="str">
        <f ca="1">IF(S34="Attività","Risultato Atteso",VLOOKUP(MID(S34,1,FIND(" ",S34)-1),Riferimenti!$BZ$2:$CE$41,4,0))</f>
        <v>Risultato Atteso</v>
      </c>
      <c r="V34" s="2">
        <f t="shared" si="1"/>
        <v>3</v>
      </c>
      <c r="W34" s="2" t="b">
        <f ca="1">IF(MID(VLOOKUP(MID("A"&amp;MID('Output Progetto'!B34&amp;" - "&amp;'Output Progetto'!D34,1,FIND(".",'Output Progetto'!B34&amp;" - "&amp;'Output Progetto'!D34)-1)&amp;" - "&amp;INDEX(Riferimenti!$BB$2:$BB$41,1),1,FIND(" ","A"&amp;MID('Output Progetto'!B34&amp;" - "&amp;'Output Progetto'!D34,1,FIND(".",'Output Progetto'!B34&amp;" - "&amp;'Output Progetto'!D34)-1)&amp;" - "&amp;INDEX(Riferimenti!$BB$2:$BB$41,1))-1),Riferimenti!$BZ$2:$CE$41,3,0),1,2)="LT",FALSE,TRUE)</f>
        <v>0</v>
      </c>
    </row>
    <row r="35" spans="2:23" ht="12.75" x14ac:dyDescent="0.2">
      <c r="B35" s="42"/>
      <c r="C35" s="42"/>
      <c r="D35" s="42"/>
      <c r="E35" s="42"/>
      <c r="F35" s="42"/>
      <c r="G35" s="42"/>
      <c r="P35" s="2" t="str">
        <f ca="1">IF(S35="Attività","Obiettivi generali",VLOOKUP(MID(S35,1,FIND(" ",S35)-1),Riferimenti!$BZ$2:$CE$41,5,0))</f>
        <v>Obiettivi generali</v>
      </c>
      <c r="Q35" s="2" t="str">
        <f ca="1">IF(S35="Attività","Obiettivi operativi",VLOOKUP(MID(S35,1,FIND(" ",S35)-1),Riferimenti!$BZ$2:$CE$41,6,0))</f>
        <v>Obiettivi operativi</v>
      </c>
      <c r="R35" s="2" t="str">
        <f ca="1">IF(S35="Attività","Linee Intervento",VLOOKUP(MID(S35,1,FIND(" ",S35)-1),Riferimenti!$BZ$2:$CE$41,3,0))</f>
        <v>Linee Intervento</v>
      </c>
      <c r="S35" s="2" t="str">
        <f ca="1">IF(T35="Output","Attività","A"&amp;MID(T35,1,FIND(".",T35)-1)&amp;" - "&amp;INDEX(Riferimenti!$BB$2:$BB$41,V35))</f>
        <v>Attività</v>
      </c>
      <c r="T35" s="2" t="str">
        <f ca="1">IF(OR(W35=FALSE,'Output Progetto'!U35=TRUE),"Output",'Output Progetto'!B35&amp;" - "&amp;'Output Progetto'!D35)</f>
        <v>Output</v>
      </c>
      <c r="U35" s="2" t="str">
        <f ca="1">IF(S35="Attività","Risultato Atteso",VLOOKUP(MID(S35,1,FIND(" ",S35)-1),Riferimenti!$BZ$2:$CE$41,4,0))</f>
        <v>Risultato Atteso</v>
      </c>
      <c r="V35" s="2">
        <f t="shared" si="1"/>
        <v>3</v>
      </c>
      <c r="W35" s="2" t="b">
        <f ca="1">IF(MID(VLOOKUP(MID("A"&amp;MID('Output Progetto'!B35&amp;" - "&amp;'Output Progetto'!D35,1,FIND(".",'Output Progetto'!B35&amp;" - "&amp;'Output Progetto'!D35)-1)&amp;" - "&amp;INDEX(Riferimenti!$BB$2:$BB$41,1),1,FIND(" ","A"&amp;MID('Output Progetto'!B35&amp;" - "&amp;'Output Progetto'!D35,1,FIND(".",'Output Progetto'!B35&amp;" - "&amp;'Output Progetto'!D35)-1)&amp;" - "&amp;INDEX(Riferimenti!$BB$2:$BB$41,1))-1),Riferimenti!$BZ$2:$CE$41,3,0),1,2)="LT",FALSE,TRUE)</f>
        <v>0</v>
      </c>
    </row>
    <row r="36" spans="2:23" ht="12.75" x14ac:dyDescent="0.2">
      <c r="B36" s="42"/>
      <c r="C36" s="42"/>
      <c r="D36" s="42"/>
      <c r="E36" s="42"/>
      <c r="F36" s="42"/>
      <c r="G36" s="42"/>
      <c r="P36" s="2" t="str">
        <f ca="1">IF(S36="Attività","Obiettivi generali",VLOOKUP(MID(S36,1,FIND(" ",S36)-1),Riferimenti!$BZ$2:$CE$41,5,0))</f>
        <v>Obiettivi generali</v>
      </c>
      <c r="Q36" s="2" t="str">
        <f ca="1">IF(S36="Attività","Obiettivi operativi",VLOOKUP(MID(S36,1,FIND(" ",S36)-1),Riferimenti!$BZ$2:$CE$41,6,0))</f>
        <v>Obiettivi operativi</v>
      </c>
      <c r="R36" s="2" t="str">
        <f ca="1">IF(S36="Attività","Linee Intervento",VLOOKUP(MID(S36,1,FIND(" ",S36)-1),Riferimenti!$BZ$2:$CE$41,3,0))</f>
        <v>Linee Intervento</v>
      </c>
      <c r="S36" s="2" t="str">
        <f ca="1">IF(T36="Output","Attività","A"&amp;MID(T36,1,FIND(".",T36)-1)&amp;" - "&amp;INDEX(Riferimenti!$BB$2:$BB$41,V36))</f>
        <v>Attività</v>
      </c>
      <c r="T36" s="2" t="str">
        <f ca="1">IF(OR(W36=FALSE,'Output Progetto'!U36=TRUE),"Output",'Output Progetto'!B36&amp;" - "&amp;'Output Progetto'!D36)</f>
        <v>Output</v>
      </c>
      <c r="U36" s="2" t="str">
        <f ca="1">IF(S36="Attività","Risultato Atteso",VLOOKUP(MID(S36,1,FIND(" ",S36)-1),Riferimenti!$BZ$2:$CE$41,4,0))</f>
        <v>Risultato Atteso</v>
      </c>
      <c r="V36" s="2">
        <f t="shared" si="1"/>
        <v>3</v>
      </c>
      <c r="W36" s="2" t="b">
        <f ca="1">IF(MID(VLOOKUP(MID("A"&amp;MID('Output Progetto'!B36&amp;" - "&amp;'Output Progetto'!D36,1,FIND(".",'Output Progetto'!B36&amp;" - "&amp;'Output Progetto'!D36)-1)&amp;" - "&amp;INDEX(Riferimenti!$BB$2:$BB$41,1),1,FIND(" ","A"&amp;MID('Output Progetto'!B36&amp;" - "&amp;'Output Progetto'!D36,1,FIND(".",'Output Progetto'!B36&amp;" - "&amp;'Output Progetto'!D36)-1)&amp;" - "&amp;INDEX(Riferimenti!$BB$2:$BB$41,1))-1),Riferimenti!$BZ$2:$CE$41,3,0),1,2)="LT",FALSE,TRUE)</f>
        <v>0</v>
      </c>
    </row>
    <row r="37" spans="2:23" ht="12.75" x14ac:dyDescent="0.2">
      <c r="B37" s="42"/>
      <c r="C37" s="42"/>
      <c r="D37" s="42"/>
      <c r="E37" s="42"/>
      <c r="F37" s="42"/>
      <c r="G37" s="42"/>
      <c r="P37" s="2" t="str">
        <f ca="1">IF(S37="Attività","Obiettivi generali",VLOOKUP(MID(S37,1,FIND(" ",S37)-1),Riferimenti!$BZ$2:$CE$41,5,0))</f>
        <v>Obiettivi generali</v>
      </c>
      <c r="Q37" s="2" t="str">
        <f ca="1">IF(S37="Attività","Obiettivi operativi",VLOOKUP(MID(S37,1,FIND(" ",S37)-1),Riferimenti!$BZ$2:$CE$41,6,0))</f>
        <v>Obiettivi operativi</v>
      </c>
      <c r="R37" s="2" t="str">
        <f ca="1">IF(S37="Attività","Linee Intervento",VLOOKUP(MID(S37,1,FIND(" ",S37)-1),Riferimenti!$BZ$2:$CE$41,3,0))</f>
        <v>Linee Intervento</v>
      </c>
      <c r="S37" s="2" t="str">
        <f ca="1">IF(T37="Output","Attività","A"&amp;MID(T37,1,FIND(".",T37)-1)&amp;" - "&amp;INDEX(Riferimenti!$BB$2:$BB$41,V37))</f>
        <v>Attività</v>
      </c>
      <c r="T37" s="2" t="str">
        <f ca="1">IF(OR(W37=FALSE,'Output Progetto'!U37=TRUE),"Output",'Output Progetto'!B37&amp;" - "&amp;'Output Progetto'!D37)</f>
        <v>Output</v>
      </c>
      <c r="U37" s="2" t="str">
        <f ca="1">IF(S37="Attività","Risultato Atteso",VLOOKUP(MID(S37,1,FIND(" ",S37)-1),Riferimenti!$BZ$2:$CE$41,4,0))</f>
        <v>Risultato Atteso</v>
      </c>
      <c r="V37" s="2">
        <f t="shared" si="1"/>
        <v>3</v>
      </c>
      <c r="W37" s="2" t="b">
        <f ca="1">IF(MID(VLOOKUP(MID("A"&amp;MID('Output Progetto'!B37&amp;" - "&amp;'Output Progetto'!D37,1,FIND(".",'Output Progetto'!B37&amp;" - "&amp;'Output Progetto'!D37)-1)&amp;" - "&amp;INDEX(Riferimenti!$BB$2:$BB$41,1),1,FIND(" ","A"&amp;MID('Output Progetto'!B37&amp;" - "&amp;'Output Progetto'!D37,1,FIND(".",'Output Progetto'!B37&amp;" - "&amp;'Output Progetto'!D37)-1)&amp;" - "&amp;INDEX(Riferimenti!$BB$2:$BB$41,1))-1),Riferimenti!$BZ$2:$CE$41,3,0),1,2)="LT",FALSE,TRUE)</f>
        <v>0</v>
      </c>
    </row>
    <row r="38" spans="2:23" ht="12.75" x14ac:dyDescent="0.2">
      <c r="B38" s="42"/>
      <c r="C38" s="42"/>
      <c r="D38" s="42"/>
      <c r="E38" s="42"/>
      <c r="F38" s="42"/>
      <c r="G38" s="42"/>
      <c r="P38" s="2" t="str">
        <f ca="1">IF(S38="Attività","Obiettivi generali",VLOOKUP(MID(S38,1,FIND(" ",S38)-1),Riferimenti!$BZ$2:$CE$41,5,0))</f>
        <v>Obiettivi generali</v>
      </c>
      <c r="Q38" s="2" t="str">
        <f ca="1">IF(S38="Attività","Obiettivi operativi",VLOOKUP(MID(S38,1,FIND(" ",S38)-1),Riferimenti!$BZ$2:$CE$41,6,0))</f>
        <v>Obiettivi operativi</v>
      </c>
      <c r="R38" s="2" t="str">
        <f ca="1">IF(S38="Attività","Linee Intervento",VLOOKUP(MID(S38,1,FIND(" ",S38)-1),Riferimenti!$BZ$2:$CE$41,3,0))</f>
        <v>Linee Intervento</v>
      </c>
      <c r="S38" s="2" t="str">
        <f ca="1">IF(T38="Output","Attività","A"&amp;MID(T38,1,FIND(".",T38)-1)&amp;" - "&amp;INDEX(Riferimenti!$BB$2:$BB$41,V38))</f>
        <v>Attività</v>
      </c>
      <c r="T38" s="2" t="str">
        <f ca="1">IF(OR(W38=FALSE,'Output Progetto'!U38=TRUE),"Output",'Output Progetto'!B38&amp;" - "&amp;'Output Progetto'!D38)</f>
        <v>Output</v>
      </c>
      <c r="U38" s="2" t="str">
        <f ca="1">IF(S38="Attività","Risultato Atteso",VLOOKUP(MID(S38,1,FIND(" ",S38)-1),Riferimenti!$BZ$2:$CE$41,4,0))</f>
        <v>Risultato Atteso</v>
      </c>
      <c r="V38" s="2">
        <f t="shared" si="1"/>
        <v>3</v>
      </c>
      <c r="W38" s="2" t="b">
        <f ca="1">IF(MID(VLOOKUP(MID("A"&amp;MID('Output Progetto'!B38&amp;" - "&amp;'Output Progetto'!D38,1,FIND(".",'Output Progetto'!B38&amp;" - "&amp;'Output Progetto'!D38)-1)&amp;" - "&amp;INDEX(Riferimenti!$BB$2:$BB$41,1),1,FIND(" ","A"&amp;MID('Output Progetto'!B38&amp;" - "&amp;'Output Progetto'!D38,1,FIND(".",'Output Progetto'!B38&amp;" - "&amp;'Output Progetto'!D38)-1)&amp;" - "&amp;INDEX(Riferimenti!$BB$2:$BB$41,1))-1),Riferimenti!$BZ$2:$CE$41,3,0),1,2)="LT",FALSE,TRUE)</f>
        <v>0</v>
      </c>
    </row>
    <row r="39" spans="2:23" ht="12.75" x14ac:dyDescent="0.2">
      <c r="B39" s="42"/>
      <c r="C39" s="42"/>
      <c r="D39" s="42"/>
      <c r="E39" s="42"/>
      <c r="F39" s="42"/>
      <c r="G39" s="42"/>
      <c r="P39" s="2" t="str">
        <f ca="1">IF(S39="Attività","Obiettivi generali",VLOOKUP(MID(S39,1,FIND(" ",S39)-1),Riferimenti!$BZ$2:$CE$41,5,0))</f>
        <v>Obiettivi generali</v>
      </c>
      <c r="Q39" s="2" t="str">
        <f ca="1">IF(S39="Attività","Obiettivi operativi",VLOOKUP(MID(S39,1,FIND(" ",S39)-1),Riferimenti!$BZ$2:$CE$41,6,0))</f>
        <v>Obiettivi operativi</v>
      </c>
      <c r="R39" s="2" t="str">
        <f ca="1">IF(S39="Attività","Linee Intervento",VLOOKUP(MID(S39,1,FIND(" ",S39)-1),Riferimenti!$BZ$2:$CE$41,3,0))</f>
        <v>Linee Intervento</v>
      </c>
      <c r="S39" s="2" t="str">
        <f ca="1">IF(T39="Output","Attività","A"&amp;MID(T39,1,FIND(".",T39)-1)&amp;" - "&amp;INDEX(Riferimenti!$BB$2:$BB$41,V39))</f>
        <v>Attività</v>
      </c>
      <c r="T39" s="2" t="str">
        <f ca="1">IF(OR(W39=FALSE,'Output Progetto'!U39=TRUE),"Output",'Output Progetto'!B39&amp;" - "&amp;'Output Progetto'!D39)</f>
        <v>Output</v>
      </c>
      <c r="U39" s="2" t="str">
        <f ca="1">IF(S39="Attività","Risultato Atteso",VLOOKUP(MID(S39,1,FIND(" ",S39)-1),Riferimenti!$BZ$2:$CE$41,4,0))</f>
        <v>Risultato Atteso</v>
      </c>
      <c r="V39" s="2">
        <f t="shared" si="1"/>
        <v>3</v>
      </c>
      <c r="W39" s="2" t="b">
        <f ca="1">IF(MID(VLOOKUP(MID("A"&amp;MID('Output Progetto'!B39&amp;" - "&amp;'Output Progetto'!D39,1,FIND(".",'Output Progetto'!B39&amp;" - "&amp;'Output Progetto'!D39)-1)&amp;" - "&amp;INDEX(Riferimenti!$BB$2:$BB$41,1),1,FIND(" ","A"&amp;MID('Output Progetto'!B39&amp;" - "&amp;'Output Progetto'!D39,1,FIND(".",'Output Progetto'!B39&amp;" - "&amp;'Output Progetto'!D39)-1)&amp;" - "&amp;INDEX(Riferimenti!$BB$2:$BB$41,1))-1),Riferimenti!$BZ$2:$CE$41,3,0),1,2)="LT",FALSE,TRUE)</f>
        <v>0</v>
      </c>
    </row>
    <row r="40" spans="2:23" ht="12.75" x14ac:dyDescent="0.2">
      <c r="B40" s="42"/>
      <c r="C40" s="42"/>
      <c r="D40" s="42"/>
      <c r="E40" s="42"/>
      <c r="F40" s="42"/>
      <c r="G40" s="42"/>
      <c r="P40" s="2" t="str">
        <f ca="1">IF(S40="Attività","Obiettivi generali",VLOOKUP(MID(S40,1,FIND(" ",S40)-1),Riferimenti!$BZ$2:$CE$41,5,0))</f>
        <v>Obiettivi generali</v>
      </c>
      <c r="Q40" s="2" t="str">
        <f ca="1">IF(S40="Attività","Obiettivi operativi",VLOOKUP(MID(S40,1,FIND(" ",S40)-1),Riferimenti!$BZ$2:$CE$41,6,0))</f>
        <v>Obiettivi operativi</v>
      </c>
      <c r="R40" s="2" t="str">
        <f ca="1">IF(S40="Attività","Linee Intervento",VLOOKUP(MID(S40,1,FIND(" ",S40)-1),Riferimenti!$BZ$2:$CE$41,3,0))</f>
        <v>Linee Intervento</v>
      </c>
      <c r="S40" s="2" t="str">
        <f ca="1">IF(T40="Output","Attività","A"&amp;MID(T40,1,FIND(".",T40)-1)&amp;" - "&amp;INDEX(Riferimenti!$BB$2:$BB$41,V40))</f>
        <v>Attività</v>
      </c>
      <c r="T40" s="2" t="str">
        <f ca="1">IF(OR(W40=FALSE,'Output Progetto'!U40=TRUE),"Output",'Output Progetto'!B40&amp;" - "&amp;'Output Progetto'!D40)</f>
        <v>Output</v>
      </c>
      <c r="U40" s="2" t="str">
        <f ca="1">IF(S40="Attività","Risultato Atteso",VLOOKUP(MID(S40,1,FIND(" ",S40)-1),Riferimenti!$BZ$2:$CE$41,4,0))</f>
        <v>Risultato Atteso</v>
      </c>
      <c r="V40" s="2">
        <f t="shared" si="1"/>
        <v>3</v>
      </c>
      <c r="W40" s="2" t="b">
        <f ca="1">IF(MID(VLOOKUP(MID("A"&amp;MID('Output Progetto'!B40&amp;" - "&amp;'Output Progetto'!D40,1,FIND(".",'Output Progetto'!B40&amp;" - "&amp;'Output Progetto'!D40)-1)&amp;" - "&amp;INDEX(Riferimenti!$BB$2:$BB$41,1),1,FIND(" ","A"&amp;MID('Output Progetto'!B40&amp;" - "&amp;'Output Progetto'!D40,1,FIND(".",'Output Progetto'!B40&amp;" - "&amp;'Output Progetto'!D40)-1)&amp;" - "&amp;INDEX(Riferimenti!$BB$2:$BB$41,1))-1),Riferimenti!$BZ$2:$CE$41,3,0),1,2)="LT",FALSE,TRUE)</f>
        <v>0</v>
      </c>
    </row>
    <row r="41" spans="2:23" ht="12.75" x14ac:dyDescent="0.2">
      <c r="B41" s="42"/>
      <c r="C41" s="42"/>
      <c r="D41" s="42"/>
      <c r="E41" s="42"/>
      <c r="F41" s="42"/>
      <c r="G41" s="42"/>
      <c r="P41" s="2" t="str">
        <f ca="1">IF(S41="Attività","Obiettivi generali",VLOOKUP(MID(S41,1,FIND(" ",S41)-1),Riferimenti!$BZ$2:$CE$41,5,0))</f>
        <v>Obiettivi generali</v>
      </c>
      <c r="Q41" s="2" t="str">
        <f ca="1">IF(S41="Attività","Obiettivi operativi",VLOOKUP(MID(S41,1,FIND(" ",S41)-1),Riferimenti!$BZ$2:$CE$41,6,0))</f>
        <v>Obiettivi operativi</v>
      </c>
      <c r="R41" s="2" t="str">
        <f ca="1">IF(S41="Attività","Linee Intervento",VLOOKUP(MID(S41,1,FIND(" ",S41)-1),Riferimenti!$BZ$2:$CE$41,3,0))</f>
        <v>Linee Intervento</v>
      </c>
      <c r="S41" s="2" t="str">
        <f ca="1">IF(T41="Output","Attività","A"&amp;MID(T41,1,FIND(".",T41)-1)&amp;" - "&amp;INDEX(Riferimenti!$BB$2:$BB$41,V41))</f>
        <v>Attività</v>
      </c>
      <c r="T41" s="2" t="str">
        <f ca="1">IF(OR(W41=FALSE,'Output Progetto'!U41=TRUE),"Output",'Output Progetto'!B41&amp;" - "&amp;'Output Progetto'!D41)</f>
        <v>Output</v>
      </c>
      <c r="U41" s="2" t="str">
        <f ca="1">IF(S41="Attività","Risultato Atteso",VLOOKUP(MID(S41,1,FIND(" ",S41)-1),Riferimenti!$BZ$2:$CE$41,4,0))</f>
        <v>Risultato Atteso</v>
      </c>
      <c r="V41" s="2">
        <f t="shared" si="1"/>
        <v>3</v>
      </c>
      <c r="W41" s="2" t="b">
        <f ca="1">IF(MID(VLOOKUP(MID("A"&amp;MID('Output Progetto'!B41&amp;" - "&amp;'Output Progetto'!D41,1,FIND(".",'Output Progetto'!B41&amp;" - "&amp;'Output Progetto'!D41)-1)&amp;" - "&amp;INDEX(Riferimenti!$BB$2:$BB$41,1),1,FIND(" ","A"&amp;MID('Output Progetto'!B41&amp;" - "&amp;'Output Progetto'!D41,1,FIND(".",'Output Progetto'!B41&amp;" - "&amp;'Output Progetto'!D41)-1)&amp;" - "&amp;INDEX(Riferimenti!$BB$2:$BB$41,1))-1),Riferimenti!$BZ$2:$CE$41,3,0),1,2)="LT",FALSE,TRUE)</f>
        <v>0</v>
      </c>
    </row>
    <row r="42" spans="2:23" ht="12.75" x14ac:dyDescent="0.2">
      <c r="B42" s="42"/>
      <c r="C42" s="42"/>
      <c r="D42" s="42"/>
      <c r="E42" s="42"/>
      <c r="F42" s="42"/>
      <c r="G42" s="42"/>
      <c r="P42" s="2" t="str">
        <f ca="1">IF(S42="Attività","Obiettivi generali",VLOOKUP(MID(S42,1,FIND(" ",S42)-1),Riferimenti!$BZ$2:$CE$41,5,0))</f>
        <v>Obiettivi generali</v>
      </c>
      <c r="Q42" s="2" t="str">
        <f ca="1">IF(S42="Attività","Obiettivi operativi",VLOOKUP(MID(S42,1,FIND(" ",S42)-1),Riferimenti!$BZ$2:$CE$41,6,0))</f>
        <v>Obiettivi operativi</v>
      </c>
      <c r="R42" s="2" t="str">
        <f ca="1">IF(S42="Attività","Linee Intervento",VLOOKUP(MID(S42,1,FIND(" ",S42)-1),Riferimenti!$BZ$2:$CE$41,3,0))</f>
        <v>Linee Intervento</v>
      </c>
      <c r="S42" s="2" t="str">
        <f ca="1">IF(T42="Output","Attività","A"&amp;MID(T42,1,FIND(".",T42)-1)&amp;" - "&amp;INDEX(Riferimenti!$BB$2:$BB$41,V42))</f>
        <v>Attività</v>
      </c>
      <c r="T42" s="2" t="str">
        <f ca="1">IF(OR(W42=FALSE,'Output Progetto'!U42=TRUE),"Output",'Output Progetto'!B42&amp;" - "&amp;'Output Progetto'!D42)</f>
        <v>Output</v>
      </c>
      <c r="U42" s="2" t="str">
        <f ca="1">IF(S42="Attività","Risultato Atteso",VLOOKUP(MID(S42,1,FIND(" ",S42)-1),Riferimenti!$BZ$2:$CE$41,4,0))</f>
        <v>Risultato Atteso</v>
      </c>
      <c r="V42" s="2">
        <f t="shared" si="1"/>
        <v>3</v>
      </c>
      <c r="W42" s="2" t="b">
        <f ca="1">IF(MID(VLOOKUP(MID("A"&amp;MID('Output Progetto'!B42&amp;" - "&amp;'Output Progetto'!D42,1,FIND(".",'Output Progetto'!B42&amp;" - "&amp;'Output Progetto'!D42)-1)&amp;" - "&amp;INDEX(Riferimenti!$BB$2:$BB$41,1),1,FIND(" ","A"&amp;MID('Output Progetto'!B42&amp;" - "&amp;'Output Progetto'!D42,1,FIND(".",'Output Progetto'!B42&amp;" - "&amp;'Output Progetto'!D42)-1)&amp;" - "&amp;INDEX(Riferimenti!$BB$2:$BB$41,1))-1),Riferimenti!$BZ$2:$CE$41,3,0),1,2)="LT",FALSE,TRUE)</f>
        <v>0</v>
      </c>
    </row>
    <row r="43" spans="2:23" ht="12.75" x14ac:dyDescent="0.2">
      <c r="B43" s="42"/>
      <c r="C43" s="42"/>
      <c r="D43" s="42"/>
      <c r="E43" s="42"/>
      <c r="F43" s="42"/>
      <c r="G43" s="42"/>
      <c r="P43" s="2" t="str">
        <f ca="1">IF(S43="Attività","Obiettivi generali",VLOOKUP(MID(S43,1,FIND(" ",S43)-1),Riferimenti!$BZ$2:$CE$41,5,0))</f>
        <v>Obiettivi generali</v>
      </c>
      <c r="Q43" s="2" t="str">
        <f ca="1">IF(S43="Attività","Obiettivi operativi",VLOOKUP(MID(S43,1,FIND(" ",S43)-1),Riferimenti!$BZ$2:$CE$41,6,0))</f>
        <v>Obiettivi operativi</v>
      </c>
      <c r="R43" s="2" t="str">
        <f ca="1">IF(S43="Attività","Linee Intervento",VLOOKUP(MID(S43,1,FIND(" ",S43)-1),Riferimenti!$BZ$2:$CE$41,3,0))</f>
        <v>Linee Intervento</v>
      </c>
      <c r="S43" s="2" t="str">
        <f ca="1">IF(T43="Output","Attività","A"&amp;MID(T43,1,FIND(".",T43)-1)&amp;" - "&amp;INDEX(Riferimenti!$BB$2:$BB$41,V43))</f>
        <v>Attività</v>
      </c>
      <c r="T43" s="2" t="str">
        <f ca="1">IF(OR(W43=FALSE,'Output Progetto'!U43=TRUE),"Output",'Output Progetto'!B43&amp;" - "&amp;'Output Progetto'!D43)</f>
        <v>Output</v>
      </c>
      <c r="U43" s="2" t="str">
        <f ca="1">IF(S43="Attività","Risultato Atteso",VLOOKUP(MID(S43,1,FIND(" ",S43)-1),Riferimenti!$BZ$2:$CE$41,4,0))</f>
        <v>Risultato Atteso</v>
      </c>
      <c r="V43" s="2">
        <f t="shared" si="1"/>
        <v>3</v>
      </c>
      <c r="W43" s="2" t="b">
        <f ca="1">IF(MID(VLOOKUP(MID("A"&amp;MID('Output Progetto'!B43&amp;" - "&amp;'Output Progetto'!D43,1,FIND(".",'Output Progetto'!B43&amp;" - "&amp;'Output Progetto'!D43)-1)&amp;" - "&amp;INDEX(Riferimenti!$BB$2:$BB$41,1),1,FIND(" ","A"&amp;MID('Output Progetto'!B43&amp;" - "&amp;'Output Progetto'!D43,1,FIND(".",'Output Progetto'!B43&amp;" - "&amp;'Output Progetto'!D43)-1)&amp;" - "&amp;INDEX(Riferimenti!$BB$2:$BB$41,1))-1),Riferimenti!$BZ$2:$CE$41,3,0),1,2)="LT",FALSE,TRUE)</f>
        <v>0</v>
      </c>
    </row>
    <row r="44" spans="2:23" ht="12.75" x14ac:dyDescent="0.2">
      <c r="B44" s="42"/>
      <c r="C44" s="42"/>
      <c r="D44" s="42"/>
      <c r="E44" s="42"/>
      <c r="F44" s="42"/>
      <c r="G44" s="42"/>
      <c r="P44" s="2" t="str">
        <f ca="1">IF(S44="Attività","Obiettivi generali",VLOOKUP(MID(S44,1,FIND(" ",S44)-1),Riferimenti!$BZ$2:$CE$41,5,0))</f>
        <v>OG1 - Sviluppare la capacità amministrativa e istituzionale per la modernizzazione della pubblica amministrazione</v>
      </c>
      <c r="Q44" s="2" t="str">
        <f ca="1">IF(S44="Attività","Obiettivi operativi",VLOOKUP(MID(S44,1,FIND(" ",S44)-1),Riferimenti!$BZ$2:$CE$41,6,0))</f>
        <v>OO1 - Rafforzare i sistemi organizzativi volti alla gestione dei dati pubblici, consolidando e strutturando il patrimonio informativo del personale della PA</v>
      </c>
      <c r="R44" s="2" t="str">
        <f ca="1">IF(S44="Attività","Linee Intervento",VLOOKUP(MID(S44,1,FIND(" ",S44)-1),Riferimenti!$BZ$2:$CE$41,3,0))</f>
        <v>LI1 - Fornire strumenti evoluti di intelligenza sulle informazioni del sistema di gestione del personale della PA</v>
      </c>
      <c r="S44" s="2" t="str">
        <f ca="1">IF(T44="Output","Attività","A"&amp;MID(T44,1,FIND(".",T44)-1)&amp;" - "&amp;INDEX(Riferimenti!$BB$2:$BB$41,V44))</f>
        <v xml:space="preserve">A4 - Integrazione con altre Banche dati pubbliche </v>
      </c>
      <c r="T44" s="2" t="str">
        <f ca="1">IF(OR(W44=FALSE,'Output Progetto'!U44=TRUE),"Output",'Output Progetto'!B44&amp;" - "&amp;'Output Progetto'!D44)</f>
        <v>4.AS.1 - n° banche dati integrate</v>
      </c>
      <c r="U44" s="2" t="e">
        <f ca="1">IF(S44="Attività","Risultato Atteso",VLOOKUP(MID(S44,1,FIND(" ",S44)-1),Riferimenti!$BZ$2:$CE$41,4,0))</f>
        <v>#REF!</v>
      </c>
      <c r="V44" s="2">
        <f t="shared" si="1"/>
        <v>4</v>
      </c>
      <c r="W44" s="2" t="b">
        <f ca="1">IF(MID(VLOOKUP(MID("A"&amp;MID('Output Progetto'!B44&amp;" - "&amp;'Output Progetto'!D44,1,FIND(".",'Output Progetto'!B44&amp;" - "&amp;'Output Progetto'!D44)-1)&amp;" - "&amp;INDEX(Riferimenti!$BB$2:$BB$41,1),1,FIND(" ","A"&amp;MID('Output Progetto'!B44&amp;" - "&amp;'Output Progetto'!D44,1,FIND(".",'Output Progetto'!B44&amp;" - "&amp;'Output Progetto'!D44)-1)&amp;" - "&amp;INDEX(Riferimenti!$BB$2:$BB$41,1))-1),Riferimenti!$BZ$2:$CE$41,3,0),1,2)="LT",FALSE,TRUE)</f>
        <v>1</v>
      </c>
    </row>
    <row r="45" spans="2:23" ht="12.75" x14ac:dyDescent="0.2">
      <c r="B45" s="42"/>
      <c r="C45" s="42"/>
      <c r="D45" s="42"/>
      <c r="E45" s="42"/>
      <c r="F45" s="42"/>
      <c r="G45" s="42"/>
      <c r="P45" s="2" t="str">
        <f ca="1">IF(S45="Attività","Obiettivi generali",VLOOKUP(MID(S45,1,FIND(" ",S45)-1),Riferimenti!$BZ$2:$CE$41,5,0))</f>
        <v>Obiettivi generali</v>
      </c>
      <c r="Q45" s="2" t="str">
        <f ca="1">IF(S45="Attività","Obiettivi operativi",VLOOKUP(MID(S45,1,FIND(" ",S45)-1),Riferimenti!$BZ$2:$CE$41,6,0))</f>
        <v>Obiettivi operativi</v>
      </c>
      <c r="R45" s="2" t="str">
        <f ca="1">IF(S45="Attività","Linee Intervento",VLOOKUP(MID(S45,1,FIND(" ",S45)-1),Riferimenti!$BZ$2:$CE$41,3,0))</f>
        <v>Linee Intervento</v>
      </c>
      <c r="S45" s="2" t="str">
        <f ca="1">IF(T45="Output","Attività","A"&amp;MID(T45,1,FIND(".",T45)-1)&amp;" - "&amp;INDEX(Riferimenti!$BB$2:$BB$41,V45))</f>
        <v>Attività</v>
      </c>
      <c r="T45" s="2" t="str">
        <f ca="1">IF(OR(W45=FALSE,'Output Progetto'!U45=TRUE),"Output",'Output Progetto'!B45&amp;" - "&amp;'Output Progetto'!D45)</f>
        <v>Output</v>
      </c>
      <c r="U45" s="2" t="str">
        <f ca="1">IF(S45="Attività","Risultato Atteso",VLOOKUP(MID(S45,1,FIND(" ",S45)-1),Riferimenti!$BZ$2:$CE$41,4,0))</f>
        <v>Risultato Atteso</v>
      </c>
      <c r="V45" s="2">
        <f t="shared" si="1"/>
        <v>4</v>
      </c>
      <c r="W45" s="2" t="b">
        <f ca="1">IF(MID(VLOOKUP(MID("A"&amp;MID('Output Progetto'!B45&amp;" - "&amp;'Output Progetto'!D45,1,FIND(".",'Output Progetto'!B45&amp;" - "&amp;'Output Progetto'!D45)-1)&amp;" - "&amp;INDEX(Riferimenti!$BB$2:$BB$41,1),1,FIND(" ","A"&amp;MID('Output Progetto'!B45&amp;" - "&amp;'Output Progetto'!D45,1,FIND(".",'Output Progetto'!B45&amp;" - "&amp;'Output Progetto'!D45)-1)&amp;" - "&amp;INDEX(Riferimenti!$BB$2:$BB$41,1))-1),Riferimenti!$BZ$2:$CE$41,3,0),1,2)="LT",FALSE,TRUE)</f>
        <v>1</v>
      </c>
    </row>
    <row r="46" spans="2:23" ht="12.75" x14ac:dyDescent="0.2">
      <c r="B46" s="42"/>
      <c r="C46" s="42"/>
      <c r="D46" s="42"/>
      <c r="E46" s="42"/>
      <c r="F46" s="42"/>
      <c r="G46" s="42"/>
      <c r="P46" s="2" t="str">
        <f ca="1">IF(S46="Attività","Obiettivi generali",VLOOKUP(MID(S46,1,FIND(" ",S46)-1),Riferimenti!$BZ$2:$CE$41,5,0))</f>
        <v>Obiettivi generali</v>
      </c>
      <c r="Q46" s="2" t="str">
        <f ca="1">IF(S46="Attività","Obiettivi operativi",VLOOKUP(MID(S46,1,FIND(" ",S46)-1),Riferimenti!$BZ$2:$CE$41,6,0))</f>
        <v>Obiettivi operativi</v>
      </c>
      <c r="R46" s="2" t="str">
        <f ca="1">IF(S46="Attività","Linee Intervento",VLOOKUP(MID(S46,1,FIND(" ",S46)-1),Riferimenti!$BZ$2:$CE$41,3,0))</f>
        <v>Linee Intervento</v>
      </c>
      <c r="S46" s="2" t="str">
        <f ca="1">IF(T46="Output","Attività","A"&amp;MID(T46,1,FIND(".",T46)-1)&amp;" - "&amp;INDEX(Riferimenti!$BB$2:$BB$41,V46))</f>
        <v>Attività</v>
      </c>
      <c r="T46" s="2" t="str">
        <f ca="1">IF(OR(W46=FALSE,'Output Progetto'!U46=TRUE),"Output",'Output Progetto'!B46&amp;" - "&amp;'Output Progetto'!D46)</f>
        <v>Output</v>
      </c>
      <c r="U46" s="2" t="str">
        <f ca="1">IF(S46="Attività","Risultato Atteso",VLOOKUP(MID(S46,1,FIND(" ",S46)-1),Riferimenti!$BZ$2:$CE$41,4,0))</f>
        <v>Risultato Atteso</v>
      </c>
      <c r="V46" s="2">
        <f t="shared" si="1"/>
        <v>4</v>
      </c>
      <c r="W46" s="2" t="b">
        <f ca="1">IF(MID(VLOOKUP(MID("A"&amp;MID('Output Progetto'!B46&amp;" - "&amp;'Output Progetto'!D46,1,FIND(".",'Output Progetto'!B46&amp;" - "&amp;'Output Progetto'!D46)-1)&amp;" - "&amp;INDEX(Riferimenti!$BB$2:$BB$41,1),1,FIND(" ","A"&amp;MID('Output Progetto'!B46&amp;" - "&amp;'Output Progetto'!D46,1,FIND(".",'Output Progetto'!B46&amp;" - "&amp;'Output Progetto'!D46)-1)&amp;" - "&amp;INDEX(Riferimenti!$BB$2:$BB$41,1))-1),Riferimenti!$BZ$2:$CE$41,3,0),1,2)="LT",FALSE,TRUE)</f>
        <v>1</v>
      </c>
    </row>
    <row r="47" spans="2:23" ht="12.75" x14ac:dyDescent="0.2">
      <c r="B47" s="42"/>
      <c r="C47" s="42"/>
      <c r="D47" s="42"/>
      <c r="E47" s="42"/>
      <c r="F47" s="42"/>
      <c r="G47" s="42"/>
      <c r="P47" s="2" t="str">
        <f ca="1">IF(S47="Attività","Obiettivi generali",VLOOKUP(MID(S47,1,FIND(" ",S47)-1),Riferimenti!$BZ$2:$CE$41,5,0))</f>
        <v>Obiettivi generali</v>
      </c>
      <c r="Q47" s="2" t="str">
        <f ca="1">IF(S47="Attività","Obiettivi operativi",VLOOKUP(MID(S47,1,FIND(" ",S47)-1),Riferimenti!$BZ$2:$CE$41,6,0))</f>
        <v>Obiettivi operativi</v>
      </c>
      <c r="R47" s="2" t="str">
        <f ca="1">IF(S47="Attività","Linee Intervento",VLOOKUP(MID(S47,1,FIND(" ",S47)-1),Riferimenti!$BZ$2:$CE$41,3,0))</f>
        <v>Linee Intervento</v>
      </c>
      <c r="S47" s="2" t="str">
        <f ca="1">IF(T47="Output","Attività","A"&amp;MID(T47,1,FIND(".",T47)-1)&amp;" - "&amp;INDEX(Riferimenti!$BB$2:$BB$41,V47))</f>
        <v>Attività</v>
      </c>
      <c r="T47" s="2" t="str">
        <f ca="1">IF(OR(W47=FALSE,'Output Progetto'!U47=TRUE),"Output",'Output Progetto'!B47&amp;" - "&amp;'Output Progetto'!D47)</f>
        <v>Output</v>
      </c>
      <c r="U47" s="2" t="str">
        <f ca="1">IF(S47="Attività","Risultato Atteso",VLOOKUP(MID(S47,1,FIND(" ",S47)-1),Riferimenti!$BZ$2:$CE$41,4,0))</f>
        <v>Risultato Atteso</v>
      </c>
      <c r="V47" s="2">
        <f t="shared" si="1"/>
        <v>4</v>
      </c>
      <c r="W47" s="2" t="b">
        <f ca="1">IF(MID(VLOOKUP(MID("A"&amp;MID('Output Progetto'!B47&amp;" - "&amp;'Output Progetto'!D47,1,FIND(".",'Output Progetto'!B47&amp;" - "&amp;'Output Progetto'!D47)-1)&amp;" - "&amp;INDEX(Riferimenti!$BB$2:$BB$41,1),1,FIND(" ","A"&amp;MID('Output Progetto'!B47&amp;" - "&amp;'Output Progetto'!D47,1,FIND(".",'Output Progetto'!B47&amp;" - "&amp;'Output Progetto'!D47)-1)&amp;" - "&amp;INDEX(Riferimenti!$BB$2:$BB$41,1))-1),Riferimenti!$BZ$2:$CE$41,3,0),1,2)="LT",FALSE,TRUE)</f>
        <v>1</v>
      </c>
    </row>
    <row r="48" spans="2:23" ht="12.75" x14ac:dyDescent="0.2">
      <c r="B48" s="42"/>
      <c r="C48" s="42"/>
      <c r="D48" s="42"/>
      <c r="E48" s="42"/>
      <c r="F48" s="42"/>
      <c r="G48" s="42"/>
      <c r="P48" s="2" t="str">
        <f ca="1">IF(S48="Attività","Obiettivi generali",VLOOKUP(MID(S48,1,FIND(" ",S48)-1),Riferimenti!$BZ$2:$CE$41,5,0))</f>
        <v>Obiettivi generali</v>
      </c>
      <c r="Q48" s="2" t="str">
        <f ca="1">IF(S48="Attività","Obiettivi operativi",VLOOKUP(MID(S48,1,FIND(" ",S48)-1),Riferimenti!$BZ$2:$CE$41,6,0))</f>
        <v>Obiettivi operativi</v>
      </c>
      <c r="R48" s="2" t="str">
        <f ca="1">IF(S48="Attività","Linee Intervento",VLOOKUP(MID(S48,1,FIND(" ",S48)-1),Riferimenti!$BZ$2:$CE$41,3,0))</f>
        <v>Linee Intervento</v>
      </c>
      <c r="S48" s="2" t="str">
        <f ca="1">IF(T48="Output","Attività","A"&amp;MID(T48,1,FIND(".",T48)-1)&amp;" - "&amp;INDEX(Riferimenti!$BB$2:$BB$41,V48))</f>
        <v>Attività</v>
      </c>
      <c r="T48" s="2" t="str">
        <f ca="1">IF(OR(W48=FALSE,'Output Progetto'!U48=TRUE),"Output",'Output Progetto'!B48&amp;" - "&amp;'Output Progetto'!D48)</f>
        <v>Output</v>
      </c>
      <c r="U48" s="2" t="str">
        <f ca="1">IF(S48="Attività","Risultato Atteso",VLOOKUP(MID(S48,1,FIND(" ",S48)-1),Riferimenti!$BZ$2:$CE$41,4,0))</f>
        <v>Risultato Atteso</v>
      </c>
      <c r="V48" s="2">
        <f t="shared" si="1"/>
        <v>4</v>
      </c>
      <c r="W48" s="2" t="b">
        <f ca="1">IF(MID(VLOOKUP(MID("A"&amp;MID('Output Progetto'!B48&amp;" - "&amp;'Output Progetto'!D48,1,FIND(".",'Output Progetto'!B48&amp;" - "&amp;'Output Progetto'!D48)-1)&amp;" - "&amp;INDEX(Riferimenti!$BB$2:$BB$41,1),1,FIND(" ","A"&amp;MID('Output Progetto'!B48&amp;" - "&amp;'Output Progetto'!D48,1,FIND(".",'Output Progetto'!B48&amp;" - "&amp;'Output Progetto'!D48)-1)&amp;" - "&amp;INDEX(Riferimenti!$BB$2:$BB$41,1))-1),Riferimenti!$BZ$2:$CE$41,3,0),1,2)="LT",FALSE,TRUE)</f>
        <v>1</v>
      </c>
    </row>
    <row r="49" spans="2:23" ht="12.75" x14ac:dyDescent="0.2">
      <c r="B49" s="42"/>
      <c r="C49" s="42"/>
      <c r="D49" s="42"/>
      <c r="E49" s="42"/>
      <c r="F49" s="42"/>
      <c r="G49" s="42"/>
      <c r="P49" s="2" t="str">
        <f ca="1">IF(S49="Attività","Obiettivi generali",VLOOKUP(MID(S49,1,FIND(" ",S49)-1),Riferimenti!$BZ$2:$CE$41,5,0))</f>
        <v>Obiettivi generali</v>
      </c>
      <c r="Q49" s="2" t="str">
        <f ca="1">IF(S49="Attività","Obiettivi operativi",VLOOKUP(MID(S49,1,FIND(" ",S49)-1),Riferimenti!$BZ$2:$CE$41,6,0))</f>
        <v>Obiettivi operativi</v>
      </c>
      <c r="R49" s="2" t="str">
        <f ca="1">IF(S49="Attività","Linee Intervento",VLOOKUP(MID(S49,1,FIND(" ",S49)-1),Riferimenti!$BZ$2:$CE$41,3,0))</f>
        <v>Linee Intervento</v>
      </c>
      <c r="S49" s="2" t="str">
        <f ca="1">IF(T49="Output","Attività","A"&amp;MID(T49,1,FIND(".",T49)-1)&amp;" - "&amp;INDEX(Riferimenti!$BB$2:$BB$41,V49))</f>
        <v>Attività</v>
      </c>
      <c r="T49" s="2" t="str">
        <f ca="1">IF(OR(W49=FALSE,'Output Progetto'!U49=TRUE),"Output",'Output Progetto'!B49&amp;" - "&amp;'Output Progetto'!D49)</f>
        <v>Output</v>
      </c>
      <c r="U49" s="2" t="str">
        <f ca="1">IF(S49="Attività","Risultato Atteso",VLOOKUP(MID(S49,1,FIND(" ",S49)-1),Riferimenti!$BZ$2:$CE$41,4,0))</f>
        <v>Risultato Atteso</v>
      </c>
      <c r="V49" s="2">
        <f t="shared" si="1"/>
        <v>4</v>
      </c>
      <c r="W49" s="2" t="b">
        <f ca="1">IF(MID(VLOOKUP(MID("A"&amp;MID('Output Progetto'!B49&amp;" - "&amp;'Output Progetto'!D49,1,FIND(".",'Output Progetto'!B49&amp;" - "&amp;'Output Progetto'!D49)-1)&amp;" - "&amp;INDEX(Riferimenti!$BB$2:$BB$41,1),1,FIND(" ","A"&amp;MID('Output Progetto'!B49&amp;" - "&amp;'Output Progetto'!D49,1,FIND(".",'Output Progetto'!B49&amp;" - "&amp;'Output Progetto'!D49)-1)&amp;" - "&amp;INDEX(Riferimenti!$BB$2:$BB$41,1))-1),Riferimenti!$BZ$2:$CE$41,3,0),1,2)="LT",FALSE,TRUE)</f>
        <v>1</v>
      </c>
    </row>
    <row r="50" spans="2:23" ht="12.75" x14ac:dyDescent="0.2">
      <c r="B50" s="42"/>
      <c r="C50" s="42"/>
      <c r="D50" s="42"/>
      <c r="E50" s="42"/>
      <c r="F50" s="42"/>
      <c r="G50" s="42"/>
      <c r="P50" s="2" t="str">
        <f ca="1">IF(S50="Attività","Obiettivi generali",VLOOKUP(MID(S50,1,FIND(" ",S50)-1),Riferimenti!$BZ$2:$CE$41,5,0))</f>
        <v>Obiettivi generali</v>
      </c>
      <c r="Q50" s="2" t="str">
        <f ca="1">IF(S50="Attività","Obiettivi operativi",VLOOKUP(MID(S50,1,FIND(" ",S50)-1),Riferimenti!$BZ$2:$CE$41,6,0))</f>
        <v>Obiettivi operativi</v>
      </c>
      <c r="R50" s="2" t="str">
        <f ca="1">IF(S50="Attività","Linee Intervento",VLOOKUP(MID(S50,1,FIND(" ",S50)-1),Riferimenti!$BZ$2:$CE$41,3,0))</f>
        <v>Linee Intervento</v>
      </c>
      <c r="S50" s="2" t="str">
        <f ca="1">IF(T50="Output","Attività","A"&amp;MID(T50,1,FIND(".",T50)-1)&amp;" - "&amp;INDEX(Riferimenti!$BB$2:$BB$41,V50))</f>
        <v>Attività</v>
      </c>
      <c r="T50" s="2" t="str">
        <f ca="1">IF(OR(W50=FALSE,'Output Progetto'!U50=TRUE),"Output",'Output Progetto'!B50&amp;" - "&amp;'Output Progetto'!D50)</f>
        <v>Output</v>
      </c>
      <c r="U50" s="2" t="str">
        <f ca="1">IF(S50="Attività","Risultato Atteso",VLOOKUP(MID(S50,1,FIND(" ",S50)-1),Riferimenti!$BZ$2:$CE$41,4,0))</f>
        <v>Risultato Atteso</v>
      </c>
      <c r="V50" s="2">
        <f t="shared" si="1"/>
        <v>4</v>
      </c>
      <c r="W50" s="2" t="b">
        <f ca="1">IF(MID(VLOOKUP(MID("A"&amp;MID('Output Progetto'!B50&amp;" - "&amp;'Output Progetto'!D50,1,FIND(".",'Output Progetto'!B50&amp;" - "&amp;'Output Progetto'!D50)-1)&amp;" - "&amp;INDEX(Riferimenti!$BB$2:$BB$41,1),1,FIND(" ","A"&amp;MID('Output Progetto'!B50&amp;" - "&amp;'Output Progetto'!D50,1,FIND(".",'Output Progetto'!B50&amp;" - "&amp;'Output Progetto'!D50)-1)&amp;" - "&amp;INDEX(Riferimenti!$BB$2:$BB$41,1))-1),Riferimenti!$BZ$2:$CE$41,3,0),1,2)="LT",FALSE,TRUE)</f>
        <v>1</v>
      </c>
    </row>
    <row r="51" spans="2:23" ht="12.75" x14ac:dyDescent="0.2">
      <c r="B51" s="42"/>
      <c r="C51" s="42"/>
      <c r="D51" s="42"/>
      <c r="E51" s="42"/>
      <c r="F51" s="42"/>
      <c r="G51" s="42"/>
      <c r="P51" s="2" t="str">
        <f ca="1">IF(S51="Attività","Obiettivi generali",VLOOKUP(MID(S51,1,FIND(" ",S51)-1),Riferimenti!$BZ$2:$CE$41,5,0))</f>
        <v>Obiettivi generali</v>
      </c>
      <c r="Q51" s="2" t="str">
        <f ca="1">IF(S51="Attività","Obiettivi operativi",VLOOKUP(MID(S51,1,FIND(" ",S51)-1),Riferimenti!$BZ$2:$CE$41,6,0))</f>
        <v>Obiettivi operativi</v>
      </c>
      <c r="R51" s="2" t="str">
        <f ca="1">IF(S51="Attività","Linee Intervento",VLOOKUP(MID(S51,1,FIND(" ",S51)-1),Riferimenti!$BZ$2:$CE$41,3,0))</f>
        <v>Linee Intervento</v>
      </c>
      <c r="S51" s="2" t="str">
        <f ca="1">IF(T51="Output","Attività","A"&amp;MID(T51,1,FIND(".",T51)-1)&amp;" - "&amp;INDEX(Riferimenti!$BB$2:$BB$41,V51))</f>
        <v>Attività</v>
      </c>
      <c r="T51" s="2" t="str">
        <f ca="1">IF(OR(W51=FALSE,'Output Progetto'!U51=TRUE),"Output",'Output Progetto'!B51&amp;" - "&amp;'Output Progetto'!D51)</f>
        <v>Output</v>
      </c>
      <c r="U51" s="2" t="str">
        <f ca="1">IF(S51="Attività","Risultato Atteso",VLOOKUP(MID(S51,1,FIND(" ",S51)-1),Riferimenti!$BZ$2:$CE$41,4,0))</f>
        <v>Risultato Atteso</v>
      </c>
      <c r="V51" s="2">
        <f t="shared" si="1"/>
        <v>4</v>
      </c>
      <c r="W51" s="2" t="b">
        <f ca="1">IF(MID(VLOOKUP(MID("A"&amp;MID('Output Progetto'!B51&amp;" - "&amp;'Output Progetto'!D51,1,FIND(".",'Output Progetto'!B51&amp;" - "&amp;'Output Progetto'!D51)-1)&amp;" - "&amp;INDEX(Riferimenti!$BB$2:$BB$41,1),1,FIND(" ","A"&amp;MID('Output Progetto'!B51&amp;" - "&amp;'Output Progetto'!D51,1,FIND(".",'Output Progetto'!B51&amp;" - "&amp;'Output Progetto'!D51)-1)&amp;" - "&amp;INDEX(Riferimenti!$BB$2:$BB$41,1))-1),Riferimenti!$BZ$2:$CE$41,3,0),1,2)="LT",FALSE,TRUE)</f>
        <v>1</v>
      </c>
    </row>
    <row r="52" spans="2:23" ht="12.75" x14ac:dyDescent="0.2">
      <c r="B52" s="42"/>
      <c r="C52" s="42"/>
      <c r="D52" s="42"/>
      <c r="E52" s="42"/>
      <c r="F52" s="42"/>
      <c r="G52" s="42"/>
      <c r="P52" s="2" t="str">
        <f ca="1">IF(S52="Attività","Obiettivi generali",VLOOKUP(MID(S52,1,FIND(" ",S52)-1),Riferimenti!$BZ$2:$CE$41,5,0))</f>
        <v>Obiettivi generali</v>
      </c>
      <c r="Q52" s="2" t="str">
        <f ca="1">IF(S52="Attività","Obiettivi operativi",VLOOKUP(MID(S52,1,FIND(" ",S52)-1),Riferimenti!$BZ$2:$CE$41,6,0))</f>
        <v>Obiettivi operativi</v>
      </c>
      <c r="R52" s="2" t="str">
        <f ca="1">IF(S52="Attività","Linee Intervento",VLOOKUP(MID(S52,1,FIND(" ",S52)-1),Riferimenti!$BZ$2:$CE$41,3,0))</f>
        <v>Linee Intervento</v>
      </c>
      <c r="S52" s="2" t="str">
        <f ca="1">IF(T52="Output","Attività","A"&amp;MID(T52,1,FIND(".",T52)-1)&amp;" - "&amp;INDEX(Riferimenti!$BB$2:$BB$41,V52))</f>
        <v>Attività</v>
      </c>
      <c r="T52" s="2" t="str">
        <f ca="1">IF(OR(W52=FALSE,'Output Progetto'!U52=TRUE),"Output",'Output Progetto'!B52&amp;" - "&amp;'Output Progetto'!D52)</f>
        <v>Output</v>
      </c>
      <c r="U52" s="2" t="str">
        <f ca="1">IF(S52="Attività","Risultato Atteso",VLOOKUP(MID(S52,1,FIND(" ",S52)-1),Riferimenti!$BZ$2:$CE$41,4,0))</f>
        <v>Risultato Atteso</v>
      </c>
      <c r="V52" s="2">
        <f t="shared" si="1"/>
        <v>4</v>
      </c>
      <c r="W52" s="2" t="b">
        <f ca="1">IF(MID(VLOOKUP(MID("A"&amp;MID('Output Progetto'!B52&amp;" - "&amp;'Output Progetto'!D52,1,FIND(".",'Output Progetto'!B52&amp;" - "&amp;'Output Progetto'!D52)-1)&amp;" - "&amp;INDEX(Riferimenti!$BB$2:$BB$41,1),1,FIND(" ","A"&amp;MID('Output Progetto'!B52&amp;" - "&amp;'Output Progetto'!D52,1,FIND(".",'Output Progetto'!B52&amp;" - "&amp;'Output Progetto'!D52)-1)&amp;" - "&amp;INDEX(Riferimenti!$BB$2:$BB$41,1))-1),Riferimenti!$BZ$2:$CE$41,3,0),1,2)="LT",FALSE,TRUE)</f>
        <v>1</v>
      </c>
    </row>
    <row r="53" spans="2:23" ht="12.75" x14ac:dyDescent="0.2">
      <c r="B53" s="42"/>
      <c r="C53" s="42"/>
      <c r="D53" s="42"/>
      <c r="E53" s="42"/>
      <c r="F53" s="42"/>
      <c r="G53" s="42"/>
      <c r="P53" s="2" t="str">
        <f ca="1">IF(S53="Attività","Obiettivi generali",VLOOKUP(MID(S53,1,FIND(" ",S53)-1),Riferimenti!$BZ$2:$CE$41,5,0))</f>
        <v>Obiettivi generali</v>
      </c>
      <c r="Q53" s="2" t="str">
        <f ca="1">IF(S53="Attività","Obiettivi operativi",VLOOKUP(MID(S53,1,FIND(" ",S53)-1),Riferimenti!$BZ$2:$CE$41,6,0))</f>
        <v>Obiettivi operativi</v>
      </c>
      <c r="R53" s="2" t="str">
        <f ca="1">IF(S53="Attività","Linee Intervento",VLOOKUP(MID(S53,1,FIND(" ",S53)-1),Riferimenti!$BZ$2:$CE$41,3,0))</f>
        <v>Linee Intervento</v>
      </c>
      <c r="S53" s="2" t="str">
        <f ca="1">IF(T53="Output","Attività","A"&amp;MID(T53,1,FIND(".",T53)-1)&amp;" - "&amp;INDEX(Riferimenti!$BB$2:$BB$41,V53))</f>
        <v>Attività</v>
      </c>
      <c r="T53" s="2" t="str">
        <f ca="1">IF(OR(W53=FALSE,'Output Progetto'!U53=TRUE),"Output",'Output Progetto'!B53&amp;" - "&amp;'Output Progetto'!D53)</f>
        <v>Output</v>
      </c>
      <c r="U53" s="2" t="str">
        <f ca="1">IF(S53="Attività","Risultato Atteso",VLOOKUP(MID(S53,1,FIND(" ",S53)-1),Riferimenti!$BZ$2:$CE$41,4,0))</f>
        <v>Risultato Atteso</v>
      </c>
      <c r="V53" s="2">
        <f t="shared" si="1"/>
        <v>4</v>
      </c>
      <c r="W53" s="2" t="b">
        <f ca="1">IF(MID(VLOOKUP(MID("A"&amp;MID('Output Progetto'!B53&amp;" - "&amp;'Output Progetto'!D53,1,FIND(".",'Output Progetto'!B53&amp;" - "&amp;'Output Progetto'!D53)-1)&amp;" - "&amp;INDEX(Riferimenti!$BB$2:$BB$41,1),1,FIND(" ","A"&amp;MID('Output Progetto'!B53&amp;" - "&amp;'Output Progetto'!D53,1,FIND(".",'Output Progetto'!B53&amp;" - "&amp;'Output Progetto'!D53)-1)&amp;" - "&amp;INDEX(Riferimenti!$BB$2:$BB$41,1))-1),Riferimenti!$BZ$2:$CE$41,3,0),1,2)="LT",FALSE,TRUE)</f>
        <v>1</v>
      </c>
    </row>
    <row r="54" spans="2:23" ht="12.75" x14ac:dyDescent="0.2">
      <c r="B54" s="42"/>
      <c r="C54" s="42"/>
      <c r="D54" s="42"/>
      <c r="E54" s="42"/>
      <c r="F54" s="42"/>
      <c r="G54" s="42"/>
      <c r="P54" s="2" t="str">
        <f ca="1">IF(S54="Attività","Obiettivi generali",VLOOKUP(MID(S54,1,FIND(" ",S54)-1),Riferimenti!$BZ$2:$CE$41,5,0))</f>
        <v>Obiettivi generali</v>
      </c>
      <c r="Q54" s="2" t="str">
        <f ca="1">IF(S54="Attività","Obiettivi operativi",VLOOKUP(MID(S54,1,FIND(" ",S54)-1),Riferimenti!$BZ$2:$CE$41,6,0))</f>
        <v>Obiettivi operativi</v>
      </c>
      <c r="R54" s="2" t="str">
        <f ca="1">IF(S54="Attività","Linee Intervento",VLOOKUP(MID(S54,1,FIND(" ",S54)-1),Riferimenti!$BZ$2:$CE$41,3,0))</f>
        <v>Linee Intervento</v>
      </c>
      <c r="S54" s="2" t="str">
        <f ca="1">IF(T54="Output","Attività","A"&amp;MID(T54,1,FIND(".",T54)-1)&amp;" - "&amp;INDEX(Riferimenti!$BB$2:$BB$41,V54))</f>
        <v>Attività</v>
      </c>
      <c r="T54" s="2" t="str">
        <f ca="1">IF(OR(W54=FALSE,'Output Progetto'!U54=TRUE),"Output",'Output Progetto'!B54&amp;" - "&amp;'Output Progetto'!D54)</f>
        <v>Output</v>
      </c>
      <c r="U54" s="2" t="str">
        <f ca="1">IF(S54="Attività","Risultato Atteso",VLOOKUP(MID(S54,1,FIND(" ",S54)-1),Riferimenti!$BZ$2:$CE$41,4,0))</f>
        <v>Risultato Atteso</v>
      </c>
      <c r="V54" s="2">
        <f t="shared" si="1"/>
        <v>4</v>
      </c>
      <c r="W54" s="2" t="b">
        <f ca="1">IF(MID(VLOOKUP(MID("A"&amp;MID('Output Progetto'!B54&amp;" - "&amp;'Output Progetto'!D54,1,FIND(".",'Output Progetto'!B54&amp;" - "&amp;'Output Progetto'!D54)-1)&amp;" - "&amp;INDEX(Riferimenti!$BB$2:$BB$41,1),1,FIND(" ","A"&amp;MID('Output Progetto'!B54&amp;" - "&amp;'Output Progetto'!D54,1,FIND(".",'Output Progetto'!B54&amp;" - "&amp;'Output Progetto'!D54)-1)&amp;" - "&amp;INDEX(Riferimenti!$BB$2:$BB$41,1))-1),Riferimenti!$BZ$2:$CE$41,3,0),1,2)="LT",FALSE,TRUE)</f>
        <v>1</v>
      </c>
    </row>
    <row r="55" spans="2:23" ht="12.75" x14ac:dyDescent="0.2">
      <c r="B55" s="42"/>
      <c r="C55" s="42"/>
      <c r="D55" s="42"/>
      <c r="E55" s="42"/>
      <c r="F55" s="42"/>
      <c r="G55" s="42"/>
      <c r="P55" s="2" t="str">
        <f ca="1">IF(S55="Attività","Obiettivi generali",VLOOKUP(MID(S55,1,FIND(" ",S55)-1),Riferimenti!$BZ$2:$CE$41,5,0))</f>
        <v>Obiettivi generali</v>
      </c>
      <c r="Q55" s="2" t="str">
        <f ca="1">IF(S55="Attività","Obiettivi operativi",VLOOKUP(MID(S55,1,FIND(" ",S55)-1),Riferimenti!$BZ$2:$CE$41,6,0))</f>
        <v>Obiettivi operativi</v>
      </c>
      <c r="R55" s="2" t="str">
        <f ca="1">IF(S55="Attività","Linee Intervento",VLOOKUP(MID(S55,1,FIND(" ",S55)-1),Riferimenti!$BZ$2:$CE$41,3,0))</f>
        <v>Linee Intervento</v>
      </c>
      <c r="S55" s="2" t="str">
        <f ca="1">IF(T55="Output","Attività","A"&amp;MID(T55,1,FIND(".",T55)-1)&amp;" - "&amp;INDEX(Riferimenti!$BB$2:$BB$41,V55))</f>
        <v>Attività</v>
      </c>
      <c r="T55" s="2" t="str">
        <f ca="1">IF(OR(W55=FALSE,'Output Progetto'!U55=TRUE),"Output",'Output Progetto'!B55&amp;" - "&amp;'Output Progetto'!D55)</f>
        <v>Output</v>
      </c>
      <c r="U55" s="2" t="str">
        <f ca="1">IF(S55="Attività","Risultato Atteso",VLOOKUP(MID(S55,1,FIND(" ",S55)-1),Riferimenti!$BZ$2:$CE$41,4,0))</f>
        <v>Risultato Atteso</v>
      </c>
      <c r="V55" s="2">
        <f t="shared" si="1"/>
        <v>4</v>
      </c>
      <c r="W55" s="2" t="b">
        <f ca="1">IF(MID(VLOOKUP(MID("A"&amp;MID('Output Progetto'!B55&amp;" - "&amp;'Output Progetto'!D55,1,FIND(".",'Output Progetto'!B55&amp;" - "&amp;'Output Progetto'!D55)-1)&amp;" - "&amp;INDEX(Riferimenti!$BB$2:$BB$41,1),1,FIND(" ","A"&amp;MID('Output Progetto'!B55&amp;" - "&amp;'Output Progetto'!D55,1,FIND(".",'Output Progetto'!B55&amp;" - "&amp;'Output Progetto'!D55)-1)&amp;" - "&amp;INDEX(Riferimenti!$BB$2:$BB$41,1))-1),Riferimenti!$BZ$2:$CE$41,3,0),1,2)="LT",FALSE,TRUE)</f>
        <v>1</v>
      </c>
    </row>
    <row r="56" spans="2:23" ht="12.75" x14ac:dyDescent="0.2">
      <c r="B56" s="42"/>
      <c r="C56" s="42"/>
      <c r="D56" s="42"/>
      <c r="E56" s="42"/>
      <c r="F56" s="42"/>
      <c r="G56" s="42"/>
      <c r="P56" s="2" t="str">
        <f ca="1">IF(S56="Attività","Obiettivi generali",VLOOKUP(MID(S56,1,FIND(" ",S56)-1),Riferimenti!$BZ$2:$CE$41,5,0))</f>
        <v>OG1 - Sviluppare la capacità amministrativa e istituzionale per la modernizzazione della pubblica amministrazione</v>
      </c>
      <c r="Q56" s="2" t="str">
        <f ca="1">IF(S56="Attività","Obiettivi operativi",VLOOKUP(MID(S56,1,FIND(" ",S56)-1),Riferimenti!$BZ$2:$CE$41,6,0))</f>
        <v>OO1 - Rafforzare i sistemi organizzativi volti alla gestione dei dati pubblici, consolidando e strutturando il patrimonio informativo del personale della PA</v>
      </c>
      <c r="R56" s="2" t="str">
        <f ca="1">IF(S56="Attività","Linee Intervento",VLOOKUP(MID(S56,1,FIND(" ",S56)-1),Riferimenti!$BZ$2:$CE$41,3,0))</f>
        <v>LI1 - Fornire strumenti evoluti di intelligenza sulle informazioni del sistema di gestione del personale della PA</v>
      </c>
      <c r="S56" s="2" t="str">
        <f ca="1">IF(T56="Output","Attività","A"&amp;MID(T56,1,FIND(".",T56)-1)&amp;" - "&amp;INDEX(Riferimenti!$BB$2:$BB$41,V56))</f>
        <v>A5 - Progettazione e definizione del modello per la gestione e la fruizione del patrimonio informativo</v>
      </c>
      <c r="T56" s="2" t="str">
        <f ca="1">IF(OR(W56=FALSE,'Output Progetto'!U56=TRUE),"Output",'Output Progetto'!B56&amp;" - "&amp;'Output Progetto'!D56)</f>
        <v>5.AS.1 - Modello di gestione e fruizione del patrimonio informativo adottato</v>
      </c>
      <c r="U56" s="2" t="e">
        <f ca="1">IF(S56="Attività","Risultato Atteso",VLOOKUP(MID(S56,1,FIND(" ",S56)-1),Riferimenti!$BZ$2:$CE$41,4,0))</f>
        <v>#REF!</v>
      </c>
      <c r="V56" s="2">
        <f t="shared" si="1"/>
        <v>5</v>
      </c>
      <c r="W56" s="2" t="b">
        <f ca="1">IF(MID(VLOOKUP(MID("A"&amp;MID('Output Progetto'!B56&amp;" - "&amp;'Output Progetto'!D56,1,FIND(".",'Output Progetto'!B56&amp;" - "&amp;'Output Progetto'!D56)-1)&amp;" - "&amp;INDEX(Riferimenti!$BB$2:$BB$41,1),1,FIND(" ","A"&amp;MID('Output Progetto'!B56&amp;" - "&amp;'Output Progetto'!D56,1,FIND(".",'Output Progetto'!B56&amp;" - "&amp;'Output Progetto'!D56)-1)&amp;" - "&amp;INDEX(Riferimenti!$BB$2:$BB$41,1))-1),Riferimenti!$BZ$2:$CE$41,3,0),1,2)="LT",FALSE,TRUE)</f>
        <v>1</v>
      </c>
    </row>
    <row r="57" spans="2:23" ht="12.75" x14ac:dyDescent="0.2">
      <c r="B57" s="42"/>
      <c r="C57" s="42"/>
      <c r="D57" s="42"/>
      <c r="E57" s="42"/>
      <c r="F57" s="42"/>
      <c r="G57" s="42"/>
      <c r="P57" s="2" t="str">
        <f ca="1">IF(S57="Attività","Obiettivi generali",VLOOKUP(MID(S57,1,FIND(" ",S57)-1),Riferimenti!$BZ$2:$CE$41,5,0))</f>
        <v>Obiettivi generali</v>
      </c>
      <c r="Q57" s="2" t="str">
        <f ca="1">IF(S57="Attività","Obiettivi operativi",VLOOKUP(MID(S57,1,FIND(" ",S57)-1),Riferimenti!$BZ$2:$CE$41,6,0))</f>
        <v>Obiettivi operativi</v>
      </c>
      <c r="R57" s="2" t="str">
        <f ca="1">IF(S57="Attività","Linee Intervento",VLOOKUP(MID(S57,1,FIND(" ",S57)-1),Riferimenti!$BZ$2:$CE$41,3,0))</f>
        <v>Linee Intervento</v>
      </c>
      <c r="S57" s="2" t="str">
        <f ca="1">IF(T57="Output","Attività","A"&amp;MID(T57,1,FIND(".",T57)-1)&amp;" - "&amp;INDEX(Riferimenti!$BB$2:$BB$41,V57))</f>
        <v>Attività</v>
      </c>
      <c r="T57" s="2" t="str">
        <f ca="1">IF(OR(W57=FALSE,'Output Progetto'!U57=TRUE),"Output",'Output Progetto'!B57&amp;" - "&amp;'Output Progetto'!D57)</f>
        <v>Output</v>
      </c>
      <c r="U57" s="2" t="str">
        <f ca="1">IF(S57="Attività","Risultato Atteso",VLOOKUP(MID(S57,1,FIND(" ",S57)-1),Riferimenti!$BZ$2:$CE$41,4,0))</f>
        <v>Risultato Atteso</v>
      </c>
      <c r="V57" s="2">
        <f t="shared" si="1"/>
        <v>5</v>
      </c>
      <c r="W57" s="2" t="b">
        <f ca="1">IF(MID(VLOOKUP(MID("A"&amp;MID('Output Progetto'!B57&amp;" - "&amp;'Output Progetto'!D57,1,FIND(".",'Output Progetto'!B57&amp;" - "&amp;'Output Progetto'!D57)-1)&amp;" - "&amp;INDEX(Riferimenti!$BB$2:$BB$41,1),1,FIND(" ","A"&amp;MID('Output Progetto'!B57&amp;" - "&amp;'Output Progetto'!D57,1,FIND(".",'Output Progetto'!B57&amp;" - "&amp;'Output Progetto'!D57)-1)&amp;" - "&amp;INDEX(Riferimenti!$BB$2:$BB$41,1))-1),Riferimenti!$BZ$2:$CE$41,3,0),1,2)="LT",FALSE,TRUE)</f>
        <v>1</v>
      </c>
    </row>
    <row r="58" spans="2:23" ht="12.75" x14ac:dyDescent="0.2">
      <c r="B58" s="42"/>
      <c r="C58" s="42"/>
      <c r="D58" s="42"/>
      <c r="E58" s="42"/>
      <c r="F58" s="42"/>
      <c r="G58" s="42"/>
      <c r="P58" s="2" t="str">
        <f ca="1">IF(S58="Attività","Obiettivi generali",VLOOKUP(MID(S58,1,FIND(" ",S58)-1),Riferimenti!$BZ$2:$CE$41,5,0))</f>
        <v>Obiettivi generali</v>
      </c>
      <c r="Q58" s="2" t="str">
        <f ca="1">IF(S58="Attività","Obiettivi operativi",VLOOKUP(MID(S58,1,FIND(" ",S58)-1),Riferimenti!$BZ$2:$CE$41,6,0))</f>
        <v>Obiettivi operativi</v>
      </c>
      <c r="R58" s="2" t="str">
        <f ca="1">IF(S58="Attività","Linee Intervento",VLOOKUP(MID(S58,1,FIND(" ",S58)-1),Riferimenti!$BZ$2:$CE$41,3,0))</f>
        <v>Linee Intervento</v>
      </c>
      <c r="S58" s="2" t="str">
        <f ca="1">IF(T58="Output","Attività","A"&amp;MID(T58,1,FIND(".",T58)-1)&amp;" - "&amp;INDEX(Riferimenti!$BB$2:$BB$41,V58))</f>
        <v>Attività</v>
      </c>
      <c r="T58" s="2" t="str">
        <f ca="1">IF(OR(W58=FALSE,'Output Progetto'!U58=TRUE),"Output",'Output Progetto'!B58&amp;" - "&amp;'Output Progetto'!D58)</f>
        <v>Output</v>
      </c>
      <c r="U58" s="2" t="str">
        <f ca="1">IF(S58="Attività","Risultato Atteso",VLOOKUP(MID(S58,1,FIND(" ",S58)-1),Riferimenti!$BZ$2:$CE$41,4,0))</f>
        <v>Risultato Atteso</v>
      </c>
      <c r="V58" s="2">
        <f t="shared" si="1"/>
        <v>5</v>
      </c>
      <c r="W58" s="2" t="b">
        <f ca="1">IF(MID(VLOOKUP(MID("A"&amp;MID('Output Progetto'!B58&amp;" - "&amp;'Output Progetto'!D58,1,FIND(".",'Output Progetto'!B58&amp;" - "&amp;'Output Progetto'!D58)-1)&amp;" - "&amp;INDEX(Riferimenti!$BB$2:$BB$41,1),1,FIND(" ","A"&amp;MID('Output Progetto'!B58&amp;" - "&amp;'Output Progetto'!D58,1,FIND(".",'Output Progetto'!B58&amp;" - "&amp;'Output Progetto'!D58)-1)&amp;" - "&amp;INDEX(Riferimenti!$BB$2:$BB$41,1))-1),Riferimenti!$BZ$2:$CE$41,3,0),1,2)="LT",FALSE,TRUE)</f>
        <v>1</v>
      </c>
    </row>
    <row r="59" spans="2:23" ht="12.75" x14ac:dyDescent="0.2">
      <c r="B59" s="42"/>
      <c r="C59" s="42"/>
      <c r="D59" s="42"/>
      <c r="E59" s="42"/>
      <c r="F59" s="42"/>
      <c r="G59" s="42"/>
      <c r="P59" s="2" t="str">
        <f ca="1">IF(S59="Attività","Obiettivi generali",VLOOKUP(MID(S59,1,FIND(" ",S59)-1),Riferimenti!$BZ$2:$CE$41,5,0))</f>
        <v>Obiettivi generali</v>
      </c>
      <c r="Q59" s="2" t="str">
        <f ca="1">IF(S59="Attività","Obiettivi operativi",VLOOKUP(MID(S59,1,FIND(" ",S59)-1),Riferimenti!$BZ$2:$CE$41,6,0))</f>
        <v>Obiettivi operativi</v>
      </c>
      <c r="R59" s="2" t="str">
        <f ca="1">IF(S59="Attività","Linee Intervento",VLOOKUP(MID(S59,1,FIND(" ",S59)-1),Riferimenti!$BZ$2:$CE$41,3,0))</f>
        <v>Linee Intervento</v>
      </c>
      <c r="S59" s="2" t="str">
        <f ca="1">IF(T59="Output","Attività","A"&amp;MID(T59,1,FIND(".",T59)-1)&amp;" - "&amp;INDEX(Riferimenti!$BB$2:$BB$41,V59))</f>
        <v>Attività</v>
      </c>
      <c r="T59" s="2" t="str">
        <f ca="1">IF(OR(W59=FALSE,'Output Progetto'!U59=TRUE),"Output",'Output Progetto'!B59&amp;" - "&amp;'Output Progetto'!D59)</f>
        <v>Output</v>
      </c>
      <c r="U59" s="2" t="str">
        <f ca="1">IF(S59="Attività","Risultato Atteso",VLOOKUP(MID(S59,1,FIND(" ",S59)-1),Riferimenti!$BZ$2:$CE$41,4,0))</f>
        <v>Risultato Atteso</v>
      </c>
      <c r="V59" s="2">
        <f t="shared" si="1"/>
        <v>5</v>
      </c>
      <c r="W59" s="2" t="b">
        <f ca="1">IF(MID(VLOOKUP(MID("A"&amp;MID('Output Progetto'!B59&amp;" - "&amp;'Output Progetto'!D59,1,FIND(".",'Output Progetto'!B59&amp;" - "&amp;'Output Progetto'!D59)-1)&amp;" - "&amp;INDEX(Riferimenti!$BB$2:$BB$41,1),1,FIND(" ","A"&amp;MID('Output Progetto'!B59&amp;" - "&amp;'Output Progetto'!D59,1,FIND(".",'Output Progetto'!B59&amp;" - "&amp;'Output Progetto'!D59)-1)&amp;" - "&amp;INDEX(Riferimenti!$BB$2:$BB$41,1))-1),Riferimenti!$BZ$2:$CE$41,3,0),1,2)="LT",FALSE,TRUE)</f>
        <v>1</v>
      </c>
    </row>
    <row r="60" spans="2:23" ht="12.75" x14ac:dyDescent="0.2">
      <c r="B60" s="42"/>
      <c r="C60" s="42"/>
      <c r="D60" s="42"/>
      <c r="E60" s="42"/>
      <c r="F60" s="42"/>
      <c r="G60" s="42"/>
      <c r="P60" s="2" t="str">
        <f ca="1">IF(S60="Attività","Obiettivi generali",VLOOKUP(MID(S60,1,FIND(" ",S60)-1),Riferimenti!$BZ$2:$CE$41,5,0))</f>
        <v>Obiettivi generali</v>
      </c>
      <c r="Q60" s="2" t="str">
        <f ca="1">IF(S60="Attività","Obiettivi operativi",VLOOKUP(MID(S60,1,FIND(" ",S60)-1),Riferimenti!$BZ$2:$CE$41,6,0))</f>
        <v>Obiettivi operativi</v>
      </c>
      <c r="R60" s="2" t="str">
        <f ca="1">IF(S60="Attività","Linee Intervento",VLOOKUP(MID(S60,1,FIND(" ",S60)-1),Riferimenti!$BZ$2:$CE$41,3,0))</f>
        <v>Linee Intervento</v>
      </c>
      <c r="S60" s="2" t="str">
        <f ca="1">IF(T60="Output","Attività","A"&amp;MID(T60,1,FIND(".",T60)-1)&amp;" - "&amp;INDEX(Riferimenti!$BB$2:$BB$41,V60))</f>
        <v>Attività</v>
      </c>
      <c r="T60" s="2" t="str">
        <f ca="1">IF(OR(W60=FALSE,'Output Progetto'!U60=TRUE),"Output",'Output Progetto'!B60&amp;" - "&amp;'Output Progetto'!D60)</f>
        <v>Output</v>
      </c>
      <c r="U60" s="2" t="str">
        <f ca="1">IF(S60="Attività","Risultato Atteso",VLOOKUP(MID(S60,1,FIND(" ",S60)-1),Riferimenti!$BZ$2:$CE$41,4,0))</f>
        <v>Risultato Atteso</v>
      </c>
      <c r="V60" s="2">
        <f t="shared" si="1"/>
        <v>5</v>
      </c>
      <c r="W60" s="2" t="b">
        <f ca="1">IF(MID(VLOOKUP(MID("A"&amp;MID('Output Progetto'!B60&amp;" - "&amp;'Output Progetto'!D60,1,FIND(".",'Output Progetto'!B60&amp;" - "&amp;'Output Progetto'!D60)-1)&amp;" - "&amp;INDEX(Riferimenti!$BB$2:$BB$41,1),1,FIND(" ","A"&amp;MID('Output Progetto'!B60&amp;" - "&amp;'Output Progetto'!D60,1,FIND(".",'Output Progetto'!B60&amp;" - "&amp;'Output Progetto'!D60)-1)&amp;" - "&amp;INDEX(Riferimenti!$BB$2:$BB$41,1))-1),Riferimenti!$BZ$2:$CE$41,3,0),1,2)="LT",FALSE,TRUE)</f>
        <v>1</v>
      </c>
    </row>
    <row r="61" spans="2:23" ht="12.75" x14ac:dyDescent="0.2">
      <c r="B61" s="42"/>
      <c r="C61" s="42"/>
      <c r="D61" s="42"/>
      <c r="E61" s="42"/>
      <c r="F61" s="42"/>
      <c r="G61" s="42"/>
      <c r="P61" s="2" t="str">
        <f ca="1">IF(S61="Attività","Obiettivi generali",VLOOKUP(MID(S61,1,FIND(" ",S61)-1),Riferimenti!$BZ$2:$CE$41,5,0))</f>
        <v>Obiettivi generali</v>
      </c>
      <c r="Q61" s="2" t="str">
        <f ca="1">IF(S61="Attività","Obiettivi operativi",VLOOKUP(MID(S61,1,FIND(" ",S61)-1),Riferimenti!$BZ$2:$CE$41,6,0))</f>
        <v>Obiettivi operativi</v>
      </c>
      <c r="R61" s="2" t="str">
        <f ca="1">IF(S61="Attività","Linee Intervento",VLOOKUP(MID(S61,1,FIND(" ",S61)-1),Riferimenti!$BZ$2:$CE$41,3,0))</f>
        <v>Linee Intervento</v>
      </c>
      <c r="S61" s="2" t="str">
        <f ca="1">IF(T61="Output","Attività","A"&amp;MID(T61,1,FIND(".",T61)-1)&amp;" - "&amp;INDEX(Riferimenti!$BB$2:$BB$41,V61))</f>
        <v>Attività</v>
      </c>
      <c r="T61" s="2" t="str">
        <f ca="1">IF(OR(W61=FALSE,'Output Progetto'!U61=TRUE),"Output",'Output Progetto'!B61&amp;" - "&amp;'Output Progetto'!D61)</f>
        <v>Output</v>
      </c>
      <c r="U61" s="2" t="str">
        <f ca="1">IF(S61="Attività","Risultato Atteso",VLOOKUP(MID(S61,1,FIND(" ",S61)-1),Riferimenti!$BZ$2:$CE$41,4,0))</f>
        <v>Risultato Atteso</v>
      </c>
      <c r="V61" s="2">
        <f t="shared" si="1"/>
        <v>5</v>
      </c>
      <c r="W61" s="2" t="b">
        <f ca="1">IF(MID(VLOOKUP(MID("A"&amp;MID('Output Progetto'!B61&amp;" - "&amp;'Output Progetto'!D61,1,FIND(".",'Output Progetto'!B61&amp;" - "&amp;'Output Progetto'!D61)-1)&amp;" - "&amp;INDEX(Riferimenti!$BB$2:$BB$41,1),1,FIND(" ","A"&amp;MID('Output Progetto'!B61&amp;" - "&amp;'Output Progetto'!D61,1,FIND(".",'Output Progetto'!B61&amp;" - "&amp;'Output Progetto'!D61)-1)&amp;" - "&amp;INDEX(Riferimenti!$BB$2:$BB$41,1))-1),Riferimenti!$BZ$2:$CE$41,3,0),1,2)="LT",FALSE,TRUE)</f>
        <v>1</v>
      </c>
    </row>
    <row r="62" spans="2:23" ht="12.75" x14ac:dyDescent="0.2">
      <c r="B62" s="42"/>
      <c r="C62" s="42"/>
      <c r="D62" s="42"/>
      <c r="E62" s="42"/>
      <c r="F62" s="42"/>
      <c r="G62" s="42"/>
      <c r="P62" s="2" t="str">
        <f ca="1">IF(S62="Attività","Obiettivi generali",VLOOKUP(MID(S62,1,FIND(" ",S62)-1),Riferimenti!$BZ$2:$CE$41,5,0))</f>
        <v>Obiettivi generali</v>
      </c>
      <c r="Q62" s="2" t="str">
        <f ca="1">IF(S62="Attività","Obiettivi operativi",VLOOKUP(MID(S62,1,FIND(" ",S62)-1),Riferimenti!$BZ$2:$CE$41,6,0))</f>
        <v>Obiettivi operativi</v>
      </c>
      <c r="R62" s="2" t="str">
        <f ca="1">IF(S62="Attività","Linee Intervento",VLOOKUP(MID(S62,1,FIND(" ",S62)-1),Riferimenti!$BZ$2:$CE$41,3,0))</f>
        <v>Linee Intervento</v>
      </c>
      <c r="S62" s="2" t="str">
        <f ca="1">IF(T62="Output","Attività","A"&amp;MID(T62,1,FIND(".",T62)-1)&amp;" - "&amp;INDEX(Riferimenti!$BB$2:$BB$41,V62))</f>
        <v>Attività</v>
      </c>
      <c r="T62" s="2" t="str">
        <f ca="1">IF(OR(W62=FALSE,'Output Progetto'!U62=TRUE),"Output",'Output Progetto'!B62&amp;" - "&amp;'Output Progetto'!D62)</f>
        <v>Output</v>
      </c>
      <c r="U62" s="2" t="str">
        <f ca="1">IF(S62="Attività","Risultato Atteso",VLOOKUP(MID(S62,1,FIND(" ",S62)-1),Riferimenti!$BZ$2:$CE$41,4,0))</f>
        <v>Risultato Atteso</v>
      </c>
      <c r="V62" s="2">
        <f t="shared" si="1"/>
        <v>5</v>
      </c>
      <c r="W62" s="2" t="b">
        <f ca="1">IF(MID(VLOOKUP(MID("A"&amp;MID('Output Progetto'!B62&amp;" - "&amp;'Output Progetto'!D62,1,FIND(".",'Output Progetto'!B62&amp;" - "&amp;'Output Progetto'!D62)-1)&amp;" - "&amp;INDEX(Riferimenti!$BB$2:$BB$41,1),1,FIND(" ","A"&amp;MID('Output Progetto'!B62&amp;" - "&amp;'Output Progetto'!D62,1,FIND(".",'Output Progetto'!B62&amp;" - "&amp;'Output Progetto'!D62)-1)&amp;" - "&amp;INDEX(Riferimenti!$BB$2:$BB$41,1))-1),Riferimenti!$BZ$2:$CE$41,3,0),1,2)="LT",FALSE,TRUE)</f>
        <v>1</v>
      </c>
    </row>
    <row r="63" spans="2:23" ht="12.75" x14ac:dyDescent="0.2">
      <c r="B63" s="42"/>
      <c r="C63" s="42"/>
      <c r="D63" s="42"/>
      <c r="E63" s="42"/>
      <c r="F63" s="42"/>
      <c r="G63" s="42"/>
      <c r="P63" s="2" t="str">
        <f ca="1">IF(S63="Attività","Obiettivi generali",VLOOKUP(MID(S63,1,FIND(" ",S63)-1),Riferimenti!$BZ$2:$CE$41,5,0))</f>
        <v>Obiettivi generali</v>
      </c>
      <c r="Q63" s="2" t="str">
        <f ca="1">IF(S63="Attività","Obiettivi operativi",VLOOKUP(MID(S63,1,FIND(" ",S63)-1),Riferimenti!$BZ$2:$CE$41,6,0))</f>
        <v>Obiettivi operativi</v>
      </c>
      <c r="R63" s="2" t="str">
        <f ca="1">IF(S63="Attività","Linee Intervento",VLOOKUP(MID(S63,1,FIND(" ",S63)-1),Riferimenti!$BZ$2:$CE$41,3,0))</f>
        <v>Linee Intervento</v>
      </c>
      <c r="S63" s="2" t="str">
        <f ca="1">IF(T63="Output","Attività","A"&amp;MID(T63,1,FIND(".",T63)-1)&amp;" - "&amp;INDEX(Riferimenti!$BB$2:$BB$41,V63))</f>
        <v>Attività</v>
      </c>
      <c r="T63" s="2" t="str">
        <f ca="1">IF(OR(W63=FALSE,'Output Progetto'!U63=TRUE),"Output",'Output Progetto'!B63&amp;" - "&amp;'Output Progetto'!D63)</f>
        <v>Output</v>
      </c>
      <c r="U63" s="2" t="str">
        <f ca="1">IF(S63="Attività","Risultato Atteso",VLOOKUP(MID(S63,1,FIND(" ",S63)-1),Riferimenti!$BZ$2:$CE$41,4,0))</f>
        <v>Risultato Atteso</v>
      </c>
      <c r="V63" s="2">
        <f t="shared" si="1"/>
        <v>5</v>
      </c>
      <c r="W63" s="2" t="b">
        <f ca="1">IF(MID(VLOOKUP(MID("A"&amp;MID('Output Progetto'!B63&amp;" - "&amp;'Output Progetto'!D63,1,FIND(".",'Output Progetto'!B63&amp;" - "&amp;'Output Progetto'!D63)-1)&amp;" - "&amp;INDEX(Riferimenti!$BB$2:$BB$41,1),1,FIND(" ","A"&amp;MID('Output Progetto'!B63&amp;" - "&amp;'Output Progetto'!D63,1,FIND(".",'Output Progetto'!B63&amp;" - "&amp;'Output Progetto'!D63)-1)&amp;" - "&amp;INDEX(Riferimenti!$BB$2:$BB$41,1))-1),Riferimenti!$BZ$2:$CE$41,3,0),1,2)="LT",FALSE,TRUE)</f>
        <v>1</v>
      </c>
    </row>
    <row r="64" spans="2:23" ht="12.75" x14ac:dyDescent="0.2">
      <c r="B64" s="42"/>
      <c r="C64" s="42"/>
      <c r="D64" s="42"/>
      <c r="E64" s="42"/>
      <c r="F64" s="42"/>
      <c r="G64" s="42"/>
      <c r="P64" s="2" t="str">
        <f ca="1">IF(S64="Attività","Obiettivi generali",VLOOKUP(MID(S64,1,FIND(" ",S64)-1),Riferimenti!$BZ$2:$CE$41,5,0))</f>
        <v>Obiettivi generali</v>
      </c>
      <c r="Q64" s="2" t="str">
        <f ca="1">IF(S64="Attività","Obiettivi operativi",VLOOKUP(MID(S64,1,FIND(" ",S64)-1),Riferimenti!$BZ$2:$CE$41,6,0))</f>
        <v>Obiettivi operativi</v>
      </c>
      <c r="R64" s="2" t="str">
        <f ca="1">IF(S64="Attività","Linee Intervento",VLOOKUP(MID(S64,1,FIND(" ",S64)-1),Riferimenti!$BZ$2:$CE$41,3,0))</f>
        <v>Linee Intervento</v>
      </c>
      <c r="S64" s="2" t="str">
        <f ca="1">IF(T64="Output","Attività","A"&amp;MID(T64,1,FIND(".",T64)-1)&amp;" - "&amp;INDEX(Riferimenti!$BB$2:$BB$41,V64))</f>
        <v>Attività</v>
      </c>
      <c r="T64" s="2" t="str">
        <f ca="1">IF(OR(W64=FALSE,'Output Progetto'!U64=TRUE),"Output",'Output Progetto'!B64&amp;" - "&amp;'Output Progetto'!D64)</f>
        <v>Output</v>
      </c>
      <c r="U64" s="2" t="str">
        <f ca="1">IF(S64="Attività","Risultato Atteso",VLOOKUP(MID(S64,1,FIND(" ",S64)-1),Riferimenti!$BZ$2:$CE$41,4,0))</f>
        <v>Risultato Atteso</v>
      </c>
      <c r="V64" s="2">
        <f t="shared" si="1"/>
        <v>5</v>
      </c>
      <c r="W64" s="2" t="b">
        <f ca="1">IF(MID(VLOOKUP(MID("A"&amp;MID('Output Progetto'!B64&amp;" - "&amp;'Output Progetto'!D64,1,FIND(".",'Output Progetto'!B64&amp;" - "&amp;'Output Progetto'!D64)-1)&amp;" - "&amp;INDEX(Riferimenti!$BB$2:$BB$41,1),1,FIND(" ","A"&amp;MID('Output Progetto'!B64&amp;" - "&amp;'Output Progetto'!D64,1,FIND(".",'Output Progetto'!B64&amp;" - "&amp;'Output Progetto'!D64)-1)&amp;" - "&amp;INDEX(Riferimenti!$BB$2:$BB$41,1))-1),Riferimenti!$BZ$2:$CE$41,3,0),1,2)="LT",FALSE,TRUE)</f>
        <v>1</v>
      </c>
    </row>
    <row r="65" spans="2:23" ht="12.75" x14ac:dyDescent="0.2">
      <c r="B65" s="42"/>
      <c r="C65" s="42"/>
      <c r="D65" s="42"/>
      <c r="E65" s="42"/>
      <c r="F65" s="42"/>
      <c r="G65" s="42"/>
      <c r="P65" s="2" t="str">
        <f ca="1">IF(S65="Attività","Obiettivi generali",VLOOKUP(MID(S65,1,FIND(" ",S65)-1),Riferimenti!$BZ$2:$CE$41,5,0))</f>
        <v>Obiettivi generali</v>
      </c>
      <c r="Q65" s="2" t="str">
        <f ca="1">IF(S65="Attività","Obiettivi operativi",VLOOKUP(MID(S65,1,FIND(" ",S65)-1),Riferimenti!$BZ$2:$CE$41,6,0))</f>
        <v>Obiettivi operativi</v>
      </c>
      <c r="R65" s="2" t="str">
        <f ca="1">IF(S65="Attività","Linee Intervento",VLOOKUP(MID(S65,1,FIND(" ",S65)-1),Riferimenti!$BZ$2:$CE$41,3,0))</f>
        <v>Linee Intervento</v>
      </c>
      <c r="S65" s="2" t="str">
        <f ca="1">IF(T65="Output","Attività","A"&amp;MID(T65,1,FIND(".",T65)-1)&amp;" - "&amp;INDEX(Riferimenti!$BB$2:$BB$41,V65))</f>
        <v>Attività</v>
      </c>
      <c r="T65" s="2" t="str">
        <f ca="1">IF(OR(W65=FALSE,'Output Progetto'!U65=TRUE),"Output",'Output Progetto'!B65&amp;" - "&amp;'Output Progetto'!D65)</f>
        <v>Output</v>
      </c>
      <c r="U65" s="2" t="str">
        <f ca="1">IF(S65="Attività","Risultato Atteso",VLOOKUP(MID(S65,1,FIND(" ",S65)-1),Riferimenti!$BZ$2:$CE$41,4,0))</f>
        <v>Risultato Atteso</v>
      </c>
      <c r="V65" s="2">
        <f t="shared" si="1"/>
        <v>5</v>
      </c>
      <c r="W65" s="2" t="b">
        <f ca="1">IF(MID(VLOOKUP(MID("A"&amp;MID('Output Progetto'!B65&amp;" - "&amp;'Output Progetto'!D65,1,FIND(".",'Output Progetto'!B65&amp;" - "&amp;'Output Progetto'!D65)-1)&amp;" - "&amp;INDEX(Riferimenti!$BB$2:$BB$41,1),1,FIND(" ","A"&amp;MID('Output Progetto'!B65&amp;" - "&amp;'Output Progetto'!D65,1,FIND(".",'Output Progetto'!B65&amp;" - "&amp;'Output Progetto'!D65)-1)&amp;" - "&amp;INDEX(Riferimenti!$BB$2:$BB$41,1))-1),Riferimenti!$BZ$2:$CE$41,3,0),1,2)="LT",FALSE,TRUE)</f>
        <v>1</v>
      </c>
    </row>
    <row r="66" spans="2:23" ht="12.75" x14ac:dyDescent="0.2">
      <c r="B66" s="42"/>
      <c r="C66" s="42"/>
      <c r="D66" s="42"/>
      <c r="E66" s="42"/>
      <c r="F66" s="42"/>
      <c r="G66" s="42"/>
      <c r="P66" s="2" t="str">
        <f ca="1">IF(S66="Attività","Obiettivi generali",VLOOKUP(MID(S66,1,FIND(" ",S66)-1),Riferimenti!$BZ$2:$CE$41,5,0))</f>
        <v>Obiettivi generali</v>
      </c>
      <c r="Q66" s="2" t="str">
        <f ca="1">IF(S66="Attività","Obiettivi operativi",VLOOKUP(MID(S66,1,FIND(" ",S66)-1),Riferimenti!$BZ$2:$CE$41,6,0))</f>
        <v>Obiettivi operativi</v>
      </c>
      <c r="R66" s="2" t="str">
        <f ca="1">IF(S66="Attività","Linee Intervento",VLOOKUP(MID(S66,1,FIND(" ",S66)-1),Riferimenti!$BZ$2:$CE$41,3,0))</f>
        <v>Linee Intervento</v>
      </c>
      <c r="S66" s="2" t="str">
        <f ca="1">IF(T66="Output","Attività","A"&amp;MID(T66,1,FIND(".",T66)-1)&amp;" - "&amp;INDEX(Riferimenti!$BB$2:$BB$41,V66))</f>
        <v>Attività</v>
      </c>
      <c r="T66" s="2" t="str">
        <f ca="1">IF(OR(W66=FALSE,'Output Progetto'!U66=TRUE),"Output",'Output Progetto'!B66&amp;" - "&amp;'Output Progetto'!D66)</f>
        <v>Output</v>
      </c>
      <c r="U66" s="2" t="str">
        <f ca="1">IF(S66="Attività","Risultato Atteso",VLOOKUP(MID(S66,1,FIND(" ",S66)-1),Riferimenti!$BZ$2:$CE$41,4,0))</f>
        <v>Risultato Atteso</v>
      </c>
      <c r="V66" s="2">
        <f t="shared" si="1"/>
        <v>5</v>
      </c>
      <c r="W66" s="2" t="b">
        <f ca="1">IF(MID(VLOOKUP(MID("A"&amp;MID('Output Progetto'!B66&amp;" - "&amp;'Output Progetto'!D66,1,FIND(".",'Output Progetto'!B66&amp;" - "&amp;'Output Progetto'!D66)-1)&amp;" - "&amp;INDEX(Riferimenti!$BB$2:$BB$41,1),1,FIND(" ","A"&amp;MID('Output Progetto'!B66&amp;" - "&amp;'Output Progetto'!D66,1,FIND(".",'Output Progetto'!B66&amp;" - "&amp;'Output Progetto'!D66)-1)&amp;" - "&amp;INDEX(Riferimenti!$BB$2:$BB$41,1))-1),Riferimenti!$BZ$2:$CE$41,3,0),1,2)="LT",FALSE,TRUE)</f>
        <v>1</v>
      </c>
    </row>
    <row r="67" spans="2:23" ht="12.75" x14ac:dyDescent="0.2">
      <c r="B67" s="42"/>
      <c r="C67" s="42"/>
      <c r="D67" s="42"/>
      <c r="E67" s="42"/>
      <c r="F67" s="42"/>
      <c r="G67" s="42"/>
      <c r="P67" s="2" t="str">
        <f ca="1">IF(S67="Attività","Obiettivi generali",VLOOKUP(MID(S67,1,FIND(" ",S67)-1),Riferimenti!$BZ$2:$CE$41,5,0))</f>
        <v>Obiettivi generali</v>
      </c>
      <c r="Q67" s="2" t="str">
        <f ca="1">IF(S67="Attività","Obiettivi operativi",VLOOKUP(MID(S67,1,FIND(" ",S67)-1),Riferimenti!$BZ$2:$CE$41,6,0))</f>
        <v>Obiettivi operativi</v>
      </c>
      <c r="R67" s="2" t="str">
        <f ca="1">IF(S67="Attività","Linee Intervento",VLOOKUP(MID(S67,1,FIND(" ",S67)-1),Riferimenti!$BZ$2:$CE$41,3,0))</f>
        <v>Linee Intervento</v>
      </c>
      <c r="S67" s="2" t="str">
        <f ca="1">IF(T67="Output","Attività","A"&amp;MID(T67,1,FIND(".",T67)-1)&amp;" - "&amp;INDEX(Riferimenti!$BB$2:$BB$41,V67))</f>
        <v>Attività</v>
      </c>
      <c r="T67" s="2" t="str">
        <f ca="1">IF(OR(W67=FALSE,'Output Progetto'!U67=TRUE),"Output",'Output Progetto'!B67&amp;" - "&amp;'Output Progetto'!D67)</f>
        <v>Output</v>
      </c>
      <c r="U67" s="2" t="str">
        <f ca="1">IF(S67="Attività","Risultato Atteso",VLOOKUP(MID(S67,1,FIND(" ",S67)-1),Riferimenti!$BZ$2:$CE$41,4,0))</f>
        <v>Risultato Atteso</v>
      </c>
      <c r="V67" s="2">
        <f t="shared" si="1"/>
        <v>5</v>
      </c>
      <c r="W67" s="2" t="b">
        <f ca="1">IF(MID(VLOOKUP(MID("A"&amp;MID('Output Progetto'!B67&amp;" - "&amp;'Output Progetto'!D67,1,FIND(".",'Output Progetto'!B67&amp;" - "&amp;'Output Progetto'!D67)-1)&amp;" - "&amp;INDEX(Riferimenti!$BB$2:$BB$41,1),1,FIND(" ","A"&amp;MID('Output Progetto'!B67&amp;" - "&amp;'Output Progetto'!D67,1,FIND(".",'Output Progetto'!B67&amp;" - "&amp;'Output Progetto'!D67)-1)&amp;" - "&amp;INDEX(Riferimenti!$BB$2:$BB$41,1))-1),Riferimenti!$BZ$2:$CE$41,3,0),1,2)="LT",FALSE,TRUE)</f>
        <v>1</v>
      </c>
    </row>
    <row r="68" spans="2:23" ht="12.75" x14ac:dyDescent="0.2">
      <c r="B68" s="42"/>
      <c r="C68" s="42"/>
      <c r="D68" s="42"/>
      <c r="E68" s="42"/>
      <c r="F68" s="42"/>
      <c r="G68" s="42"/>
      <c r="P68" s="2" t="str">
        <f ca="1">IF(S68="Attività","Obiettivi generali",VLOOKUP(MID(S68,1,FIND(" ",S68)-1),Riferimenti!$BZ$2:$CE$41,5,0))</f>
        <v>OG1 - Sviluppare la capacità amministrativa e istituzionale per la modernizzazione della pubblica amministrazione</v>
      </c>
      <c r="Q68" s="2" t="str">
        <f ca="1">IF(S68="Attività","Obiettivi operativi",VLOOKUP(MID(S68,1,FIND(" ",S68)-1),Riferimenti!$BZ$2:$CE$41,6,0))</f>
        <v>OO1 - Rafforzare i sistemi organizzativi volti alla gestione dei dati pubblici, consolidando e strutturando il patrimonio informativo del personale della PA</v>
      </c>
      <c r="R68" s="2" t="str">
        <f ca="1">IF(S68="Attività","Linee Intervento",VLOOKUP(MID(S68,1,FIND(" ",S68)-1),Riferimenti!$BZ$2:$CE$41,3,0))</f>
        <v>LI1 - Fornire strumenti evoluti di intelligenza sulle informazioni del sistema di gestione del personale della PA</v>
      </c>
      <c r="S68" s="2" t="str">
        <f ca="1">IF(T68="Output","Attività","A"&amp;MID(T68,1,FIND(".",T68)-1)&amp;" - "&amp;INDEX(Riferimenti!$BB$2:$BB$41,V68))</f>
        <v>A6 - Modellazione delle informazioni per la fruizione open dei dati</v>
      </c>
      <c r="T68" s="2" t="str">
        <f ca="1">IF(OR(W68=FALSE,'Output Progetto'!U68=TRUE),"Output",'Output Progetto'!B68&amp;" - "&amp;'Output Progetto'!D68)</f>
        <v>6.AS.1 - N° di dataset identificati per il rilascio in modalità open</v>
      </c>
      <c r="U68" s="2" t="e">
        <f ca="1">IF(S68="Attività","Risultato Atteso",VLOOKUP(MID(S68,1,FIND(" ",S68)-1),Riferimenti!$BZ$2:$CE$41,4,0))</f>
        <v>#REF!</v>
      </c>
      <c r="V68" s="2">
        <f t="shared" si="1"/>
        <v>6</v>
      </c>
      <c r="W68" s="2" t="b">
        <f ca="1">IF(MID(VLOOKUP(MID("A"&amp;MID('Output Progetto'!B68&amp;" - "&amp;'Output Progetto'!D68,1,FIND(".",'Output Progetto'!B68&amp;" - "&amp;'Output Progetto'!D68)-1)&amp;" - "&amp;INDEX(Riferimenti!$BB$2:$BB$41,1),1,FIND(" ","A"&amp;MID('Output Progetto'!B68&amp;" - "&amp;'Output Progetto'!D68,1,FIND(".",'Output Progetto'!B68&amp;" - "&amp;'Output Progetto'!D68)-1)&amp;" - "&amp;INDEX(Riferimenti!$BB$2:$BB$41,1))-1),Riferimenti!$BZ$2:$CE$41,3,0),1,2)="LT",FALSE,TRUE)</f>
        <v>1</v>
      </c>
    </row>
    <row r="69" spans="2:23" ht="12.75" x14ac:dyDescent="0.2">
      <c r="B69" s="42"/>
      <c r="C69" s="42"/>
      <c r="D69" s="42"/>
      <c r="E69" s="42"/>
      <c r="F69" s="42"/>
      <c r="G69" s="42"/>
      <c r="P69" s="2" t="str">
        <f ca="1">IF(S69="Attività","Obiettivi generali",VLOOKUP(MID(S69,1,FIND(" ",S69)-1),Riferimenti!$BZ$2:$CE$41,5,0))</f>
        <v>Obiettivi generali</v>
      </c>
      <c r="Q69" s="2" t="str">
        <f ca="1">IF(S69="Attività","Obiettivi operativi",VLOOKUP(MID(S69,1,FIND(" ",S69)-1),Riferimenti!$BZ$2:$CE$41,6,0))</f>
        <v>Obiettivi operativi</v>
      </c>
      <c r="R69" s="2" t="str">
        <f ca="1">IF(S69="Attività","Linee Intervento",VLOOKUP(MID(S69,1,FIND(" ",S69)-1),Riferimenti!$BZ$2:$CE$41,3,0))</f>
        <v>Linee Intervento</v>
      </c>
      <c r="S69" s="2" t="str">
        <f ca="1">IF(T69="Output","Attività","A"&amp;MID(T69,1,FIND(".",T69)-1)&amp;" - "&amp;INDEX(Riferimenti!$BB$2:$BB$41,V69))</f>
        <v>Attività</v>
      </c>
      <c r="T69" s="2" t="str">
        <f ca="1">IF(OR(W69=FALSE,'Output Progetto'!U69=TRUE),"Output",'Output Progetto'!B69&amp;" - "&amp;'Output Progetto'!D69)</f>
        <v>Output</v>
      </c>
      <c r="U69" s="2" t="str">
        <f ca="1">IF(S69="Attività","Risultato Atteso",VLOOKUP(MID(S69,1,FIND(" ",S69)-1),Riferimenti!$BZ$2:$CE$41,4,0))</f>
        <v>Risultato Atteso</v>
      </c>
      <c r="V69" s="2">
        <f t="shared" si="1"/>
        <v>6</v>
      </c>
      <c r="W69" s="2" t="b">
        <f ca="1">IF(MID(VLOOKUP(MID("A"&amp;MID('Output Progetto'!B69&amp;" - "&amp;'Output Progetto'!D69,1,FIND(".",'Output Progetto'!B69&amp;" - "&amp;'Output Progetto'!D69)-1)&amp;" - "&amp;INDEX(Riferimenti!$BB$2:$BB$41,1),1,FIND(" ","A"&amp;MID('Output Progetto'!B69&amp;" - "&amp;'Output Progetto'!D69,1,FIND(".",'Output Progetto'!B69&amp;" - "&amp;'Output Progetto'!D69)-1)&amp;" - "&amp;INDEX(Riferimenti!$BB$2:$BB$41,1))-1),Riferimenti!$BZ$2:$CE$41,3,0),1,2)="LT",FALSE,TRUE)</f>
        <v>1</v>
      </c>
    </row>
    <row r="70" spans="2:23" ht="12.75" x14ac:dyDescent="0.2">
      <c r="B70" s="42"/>
      <c r="C70" s="42"/>
      <c r="D70" s="42"/>
      <c r="E70" s="42"/>
      <c r="F70" s="42"/>
      <c r="G70" s="42"/>
      <c r="P70" s="2" t="str">
        <f ca="1">IF(S70="Attività","Obiettivi generali",VLOOKUP(MID(S70,1,FIND(" ",S70)-1),Riferimenti!$BZ$2:$CE$41,5,0))</f>
        <v>Obiettivi generali</v>
      </c>
      <c r="Q70" s="2" t="str">
        <f ca="1">IF(S70="Attività","Obiettivi operativi",VLOOKUP(MID(S70,1,FIND(" ",S70)-1),Riferimenti!$BZ$2:$CE$41,6,0))</f>
        <v>Obiettivi operativi</v>
      </c>
      <c r="R70" s="2" t="str">
        <f ca="1">IF(S70="Attività","Linee Intervento",VLOOKUP(MID(S70,1,FIND(" ",S70)-1),Riferimenti!$BZ$2:$CE$41,3,0))</f>
        <v>Linee Intervento</v>
      </c>
      <c r="S70" s="2" t="str">
        <f ca="1">IF(T70="Output","Attività","A"&amp;MID(T70,1,FIND(".",T70)-1)&amp;" - "&amp;INDEX(Riferimenti!$BB$2:$BB$41,V70))</f>
        <v>Attività</v>
      </c>
      <c r="T70" s="2" t="str">
        <f ca="1">IF(OR(W70=FALSE,'Output Progetto'!U70=TRUE),"Output",'Output Progetto'!B70&amp;" - "&amp;'Output Progetto'!D70)</f>
        <v>Output</v>
      </c>
      <c r="U70" s="2" t="str">
        <f ca="1">IF(S70="Attività","Risultato Atteso",VLOOKUP(MID(S70,1,FIND(" ",S70)-1),Riferimenti!$BZ$2:$CE$41,4,0))</f>
        <v>Risultato Atteso</v>
      </c>
      <c r="V70" s="2">
        <f t="shared" si="1"/>
        <v>6</v>
      </c>
      <c r="W70" s="2" t="b">
        <f ca="1">IF(MID(VLOOKUP(MID("A"&amp;MID('Output Progetto'!B70&amp;" - "&amp;'Output Progetto'!D70,1,FIND(".",'Output Progetto'!B70&amp;" - "&amp;'Output Progetto'!D70)-1)&amp;" - "&amp;INDEX(Riferimenti!$BB$2:$BB$41,1),1,FIND(" ","A"&amp;MID('Output Progetto'!B70&amp;" - "&amp;'Output Progetto'!D70,1,FIND(".",'Output Progetto'!B70&amp;" - "&amp;'Output Progetto'!D70)-1)&amp;" - "&amp;INDEX(Riferimenti!$BB$2:$BB$41,1))-1),Riferimenti!$BZ$2:$CE$41,3,0),1,2)="LT",FALSE,TRUE)</f>
        <v>1</v>
      </c>
    </row>
    <row r="71" spans="2:23" ht="12.75" x14ac:dyDescent="0.2">
      <c r="B71" s="42"/>
      <c r="C71" s="42"/>
      <c r="D71" s="42"/>
      <c r="E71" s="42"/>
      <c r="F71" s="42"/>
      <c r="G71" s="42"/>
      <c r="P71" s="2" t="str">
        <f ca="1">IF(S71="Attività","Obiettivi generali",VLOOKUP(MID(S71,1,FIND(" ",S71)-1),Riferimenti!$BZ$2:$CE$41,5,0))</f>
        <v>Obiettivi generali</v>
      </c>
      <c r="Q71" s="2" t="str">
        <f ca="1">IF(S71="Attività","Obiettivi operativi",VLOOKUP(MID(S71,1,FIND(" ",S71)-1),Riferimenti!$BZ$2:$CE$41,6,0))</f>
        <v>Obiettivi operativi</v>
      </c>
      <c r="R71" s="2" t="str">
        <f ca="1">IF(S71="Attività","Linee Intervento",VLOOKUP(MID(S71,1,FIND(" ",S71)-1),Riferimenti!$BZ$2:$CE$41,3,0))</f>
        <v>Linee Intervento</v>
      </c>
      <c r="S71" s="2" t="str">
        <f ca="1">IF(T71="Output","Attività","A"&amp;MID(T71,1,FIND(".",T71)-1)&amp;" - "&amp;INDEX(Riferimenti!$BB$2:$BB$41,V71))</f>
        <v>Attività</v>
      </c>
      <c r="T71" s="2" t="str">
        <f ca="1">IF(OR(W71=FALSE,'Output Progetto'!U71=TRUE),"Output",'Output Progetto'!B71&amp;" - "&amp;'Output Progetto'!D71)</f>
        <v>Output</v>
      </c>
      <c r="U71" s="2" t="str">
        <f ca="1">IF(S71="Attività","Risultato Atteso",VLOOKUP(MID(S71,1,FIND(" ",S71)-1),Riferimenti!$BZ$2:$CE$41,4,0))</f>
        <v>Risultato Atteso</v>
      </c>
      <c r="V71" s="2">
        <f t="shared" si="1"/>
        <v>6</v>
      </c>
      <c r="W71" s="2" t="b">
        <f ca="1">IF(MID(VLOOKUP(MID("A"&amp;MID('Output Progetto'!B71&amp;" - "&amp;'Output Progetto'!D71,1,FIND(".",'Output Progetto'!B71&amp;" - "&amp;'Output Progetto'!D71)-1)&amp;" - "&amp;INDEX(Riferimenti!$BB$2:$BB$41,1),1,FIND(" ","A"&amp;MID('Output Progetto'!B71&amp;" - "&amp;'Output Progetto'!D71,1,FIND(".",'Output Progetto'!B71&amp;" - "&amp;'Output Progetto'!D71)-1)&amp;" - "&amp;INDEX(Riferimenti!$BB$2:$BB$41,1))-1),Riferimenti!$BZ$2:$CE$41,3,0),1,2)="LT",FALSE,TRUE)</f>
        <v>1</v>
      </c>
    </row>
    <row r="72" spans="2:23" ht="12.75" x14ac:dyDescent="0.2">
      <c r="B72" s="42"/>
      <c r="C72" s="42"/>
      <c r="D72" s="42"/>
      <c r="E72" s="42"/>
      <c r="F72" s="42"/>
      <c r="G72" s="42"/>
      <c r="P72" s="2" t="str">
        <f ca="1">IF(S72="Attività","Obiettivi generali",VLOOKUP(MID(S72,1,FIND(" ",S72)-1),Riferimenti!$BZ$2:$CE$41,5,0))</f>
        <v>Obiettivi generali</v>
      </c>
      <c r="Q72" s="2" t="str">
        <f ca="1">IF(S72="Attività","Obiettivi operativi",VLOOKUP(MID(S72,1,FIND(" ",S72)-1),Riferimenti!$BZ$2:$CE$41,6,0))</f>
        <v>Obiettivi operativi</v>
      </c>
      <c r="R72" s="2" t="str">
        <f ca="1">IF(S72="Attività","Linee Intervento",VLOOKUP(MID(S72,1,FIND(" ",S72)-1),Riferimenti!$BZ$2:$CE$41,3,0))</f>
        <v>Linee Intervento</v>
      </c>
      <c r="S72" s="2" t="str">
        <f ca="1">IF(T72="Output","Attività","A"&amp;MID(T72,1,FIND(".",T72)-1)&amp;" - "&amp;INDEX(Riferimenti!$BB$2:$BB$41,V72))</f>
        <v>Attività</v>
      </c>
      <c r="T72" s="2" t="str">
        <f ca="1">IF(OR(W72=FALSE,'Output Progetto'!U72=TRUE),"Output",'Output Progetto'!B72&amp;" - "&amp;'Output Progetto'!D72)</f>
        <v>Output</v>
      </c>
      <c r="U72" s="2" t="str">
        <f ca="1">IF(S72="Attività","Risultato Atteso",VLOOKUP(MID(S72,1,FIND(" ",S72)-1),Riferimenti!$BZ$2:$CE$41,4,0))</f>
        <v>Risultato Atteso</v>
      </c>
      <c r="V72" s="2">
        <f t="shared" si="1"/>
        <v>6</v>
      </c>
      <c r="W72" s="2" t="b">
        <f ca="1">IF(MID(VLOOKUP(MID("A"&amp;MID('Output Progetto'!B72&amp;" - "&amp;'Output Progetto'!D72,1,FIND(".",'Output Progetto'!B72&amp;" - "&amp;'Output Progetto'!D72)-1)&amp;" - "&amp;INDEX(Riferimenti!$BB$2:$BB$41,1),1,FIND(" ","A"&amp;MID('Output Progetto'!B72&amp;" - "&amp;'Output Progetto'!D72,1,FIND(".",'Output Progetto'!B72&amp;" - "&amp;'Output Progetto'!D72)-1)&amp;" - "&amp;INDEX(Riferimenti!$BB$2:$BB$41,1))-1),Riferimenti!$BZ$2:$CE$41,3,0),1,2)="LT",FALSE,TRUE)</f>
        <v>1</v>
      </c>
    </row>
    <row r="73" spans="2:23" ht="12.75" x14ac:dyDescent="0.2">
      <c r="B73" s="42"/>
      <c r="C73" s="42"/>
      <c r="D73" s="42"/>
      <c r="E73" s="42"/>
      <c r="F73" s="42"/>
      <c r="G73" s="42"/>
      <c r="P73" s="2" t="str">
        <f ca="1">IF(S73="Attività","Obiettivi generali",VLOOKUP(MID(S73,1,FIND(" ",S73)-1),Riferimenti!$BZ$2:$CE$41,5,0))</f>
        <v>Obiettivi generali</v>
      </c>
      <c r="Q73" s="2" t="str">
        <f ca="1">IF(S73="Attività","Obiettivi operativi",VLOOKUP(MID(S73,1,FIND(" ",S73)-1),Riferimenti!$BZ$2:$CE$41,6,0))</f>
        <v>Obiettivi operativi</v>
      </c>
      <c r="R73" s="2" t="str">
        <f ca="1">IF(S73="Attività","Linee Intervento",VLOOKUP(MID(S73,1,FIND(" ",S73)-1),Riferimenti!$BZ$2:$CE$41,3,0))</f>
        <v>Linee Intervento</v>
      </c>
      <c r="S73" s="2" t="str">
        <f ca="1">IF(T73="Output","Attività","A"&amp;MID(T73,1,FIND(".",T73)-1)&amp;" - "&amp;INDEX(Riferimenti!$BB$2:$BB$41,V73))</f>
        <v>Attività</v>
      </c>
      <c r="T73" s="2" t="str">
        <f ca="1">IF(OR(W73=FALSE,'Output Progetto'!U73=TRUE),"Output",'Output Progetto'!B73&amp;" - "&amp;'Output Progetto'!D73)</f>
        <v>Output</v>
      </c>
      <c r="U73" s="2" t="str">
        <f ca="1">IF(S73="Attività","Risultato Atteso",VLOOKUP(MID(S73,1,FIND(" ",S73)-1),Riferimenti!$BZ$2:$CE$41,4,0))</f>
        <v>Risultato Atteso</v>
      </c>
      <c r="V73" s="2">
        <f t="shared" si="1"/>
        <v>6</v>
      </c>
      <c r="W73" s="2" t="b">
        <f ca="1">IF(MID(VLOOKUP(MID("A"&amp;MID('Output Progetto'!B73&amp;" - "&amp;'Output Progetto'!D73,1,FIND(".",'Output Progetto'!B73&amp;" - "&amp;'Output Progetto'!D73)-1)&amp;" - "&amp;INDEX(Riferimenti!$BB$2:$BB$41,1),1,FIND(" ","A"&amp;MID('Output Progetto'!B73&amp;" - "&amp;'Output Progetto'!D73,1,FIND(".",'Output Progetto'!B73&amp;" - "&amp;'Output Progetto'!D73)-1)&amp;" - "&amp;INDEX(Riferimenti!$BB$2:$BB$41,1))-1),Riferimenti!$BZ$2:$CE$41,3,0),1,2)="LT",FALSE,TRUE)</f>
        <v>1</v>
      </c>
    </row>
    <row r="74" spans="2:23" ht="12.75" x14ac:dyDescent="0.2">
      <c r="B74" s="42"/>
      <c r="C74" s="42"/>
      <c r="D74" s="42"/>
      <c r="E74" s="42"/>
      <c r="F74" s="42"/>
      <c r="G74" s="42"/>
      <c r="P74" s="2" t="str">
        <f ca="1">IF(S74="Attività","Obiettivi generali",VLOOKUP(MID(S74,1,FIND(" ",S74)-1),Riferimenti!$BZ$2:$CE$41,5,0))</f>
        <v>Obiettivi generali</v>
      </c>
      <c r="Q74" s="2" t="str">
        <f ca="1">IF(S74="Attività","Obiettivi operativi",VLOOKUP(MID(S74,1,FIND(" ",S74)-1),Riferimenti!$BZ$2:$CE$41,6,0))</f>
        <v>Obiettivi operativi</v>
      </c>
      <c r="R74" s="2" t="str">
        <f ca="1">IF(S74="Attività","Linee Intervento",VLOOKUP(MID(S74,1,FIND(" ",S74)-1),Riferimenti!$BZ$2:$CE$41,3,0))</f>
        <v>Linee Intervento</v>
      </c>
      <c r="S74" s="2" t="str">
        <f ca="1">IF(T74="Output","Attività","A"&amp;MID(T74,1,FIND(".",T74)-1)&amp;" - "&amp;INDEX(Riferimenti!$BB$2:$BB$41,V74))</f>
        <v>Attività</v>
      </c>
      <c r="T74" s="2" t="str">
        <f ca="1">IF(OR(W74=FALSE,'Output Progetto'!U74=TRUE),"Output",'Output Progetto'!B74&amp;" - "&amp;'Output Progetto'!D74)</f>
        <v>Output</v>
      </c>
      <c r="U74" s="2" t="str">
        <f ca="1">IF(S74="Attività","Risultato Atteso",VLOOKUP(MID(S74,1,FIND(" ",S74)-1),Riferimenti!$BZ$2:$CE$41,4,0))</f>
        <v>Risultato Atteso</v>
      </c>
      <c r="V74" s="2">
        <f t="shared" si="1"/>
        <v>6</v>
      </c>
      <c r="W74" s="2" t="b">
        <f ca="1">IF(MID(VLOOKUP(MID("A"&amp;MID('Output Progetto'!B74&amp;" - "&amp;'Output Progetto'!D74,1,FIND(".",'Output Progetto'!B74&amp;" - "&amp;'Output Progetto'!D74)-1)&amp;" - "&amp;INDEX(Riferimenti!$BB$2:$BB$41,1),1,FIND(" ","A"&amp;MID('Output Progetto'!B74&amp;" - "&amp;'Output Progetto'!D74,1,FIND(".",'Output Progetto'!B74&amp;" - "&amp;'Output Progetto'!D74)-1)&amp;" - "&amp;INDEX(Riferimenti!$BB$2:$BB$41,1))-1),Riferimenti!$BZ$2:$CE$41,3,0),1,2)="LT",FALSE,TRUE)</f>
        <v>1</v>
      </c>
    </row>
    <row r="75" spans="2:23" ht="12.75" x14ac:dyDescent="0.2">
      <c r="B75" s="42"/>
      <c r="C75" s="42"/>
      <c r="D75" s="42"/>
      <c r="E75" s="42"/>
      <c r="F75" s="42"/>
      <c r="G75" s="42"/>
      <c r="P75" s="2" t="str">
        <f ca="1">IF(S75="Attività","Obiettivi generali",VLOOKUP(MID(S75,1,FIND(" ",S75)-1),Riferimenti!$BZ$2:$CE$41,5,0))</f>
        <v>Obiettivi generali</v>
      </c>
      <c r="Q75" s="2" t="str">
        <f ca="1">IF(S75="Attività","Obiettivi operativi",VLOOKUP(MID(S75,1,FIND(" ",S75)-1),Riferimenti!$BZ$2:$CE$41,6,0))</f>
        <v>Obiettivi operativi</v>
      </c>
      <c r="R75" s="2" t="str">
        <f ca="1">IF(S75="Attività","Linee Intervento",VLOOKUP(MID(S75,1,FIND(" ",S75)-1),Riferimenti!$BZ$2:$CE$41,3,0))</f>
        <v>Linee Intervento</v>
      </c>
      <c r="S75" s="2" t="str">
        <f ca="1">IF(T75="Output","Attività","A"&amp;MID(T75,1,FIND(".",T75)-1)&amp;" - "&amp;INDEX(Riferimenti!$BB$2:$BB$41,V75))</f>
        <v>Attività</v>
      </c>
      <c r="T75" s="2" t="str">
        <f ca="1">IF(OR(W75=FALSE,'Output Progetto'!U75=TRUE),"Output",'Output Progetto'!B75&amp;" - "&amp;'Output Progetto'!D75)</f>
        <v>Output</v>
      </c>
      <c r="U75" s="2" t="str">
        <f ca="1">IF(S75="Attività","Risultato Atteso",VLOOKUP(MID(S75,1,FIND(" ",S75)-1),Riferimenti!$BZ$2:$CE$41,4,0))</f>
        <v>Risultato Atteso</v>
      </c>
      <c r="V75" s="2">
        <f t="shared" si="1"/>
        <v>6</v>
      </c>
      <c r="W75" s="2" t="b">
        <f ca="1">IF(MID(VLOOKUP(MID("A"&amp;MID('Output Progetto'!B75&amp;" - "&amp;'Output Progetto'!D75,1,FIND(".",'Output Progetto'!B75&amp;" - "&amp;'Output Progetto'!D75)-1)&amp;" - "&amp;INDEX(Riferimenti!$BB$2:$BB$41,1),1,FIND(" ","A"&amp;MID('Output Progetto'!B75&amp;" - "&amp;'Output Progetto'!D75,1,FIND(".",'Output Progetto'!B75&amp;" - "&amp;'Output Progetto'!D75)-1)&amp;" - "&amp;INDEX(Riferimenti!$BB$2:$BB$41,1))-1),Riferimenti!$BZ$2:$CE$41,3,0),1,2)="LT",FALSE,TRUE)</f>
        <v>1</v>
      </c>
    </row>
    <row r="76" spans="2:23" ht="12.75" x14ac:dyDescent="0.2">
      <c r="B76" s="42"/>
      <c r="C76" s="42"/>
      <c r="D76" s="42"/>
      <c r="E76" s="42"/>
      <c r="F76" s="42"/>
      <c r="G76" s="42"/>
      <c r="P76" s="2" t="str">
        <f ca="1">IF(S76="Attività","Obiettivi generali",VLOOKUP(MID(S76,1,FIND(" ",S76)-1),Riferimenti!$BZ$2:$CE$41,5,0))</f>
        <v>Obiettivi generali</v>
      </c>
      <c r="Q76" s="2" t="str">
        <f ca="1">IF(S76="Attività","Obiettivi operativi",VLOOKUP(MID(S76,1,FIND(" ",S76)-1),Riferimenti!$BZ$2:$CE$41,6,0))</f>
        <v>Obiettivi operativi</v>
      </c>
      <c r="R76" s="2" t="str">
        <f ca="1">IF(S76="Attività","Linee Intervento",VLOOKUP(MID(S76,1,FIND(" ",S76)-1),Riferimenti!$BZ$2:$CE$41,3,0))</f>
        <v>Linee Intervento</v>
      </c>
      <c r="S76" s="2" t="str">
        <f ca="1">IF(T76="Output","Attività","A"&amp;MID(T76,1,FIND(".",T76)-1)&amp;" - "&amp;INDEX(Riferimenti!$BB$2:$BB$41,V76))</f>
        <v>Attività</v>
      </c>
      <c r="T76" s="2" t="str">
        <f ca="1">IF(OR(W76=FALSE,'Output Progetto'!U76=TRUE),"Output",'Output Progetto'!B76&amp;" - "&amp;'Output Progetto'!D76)</f>
        <v>Output</v>
      </c>
      <c r="U76" s="2" t="str">
        <f ca="1">IF(S76="Attività","Risultato Atteso",VLOOKUP(MID(S76,1,FIND(" ",S76)-1),Riferimenti!$BZ$2:$CE$41,4,0))</f>
        <v>Risultato Atteso</v>
      </c>
      <c r="V76" s="2">
        <f t="shared" si="1"/>
        <v>6</v>
      </c>
      <c r="W76" s="2" t="b">
        <f ca="1">IF(MID(VLOOKUP(MID("A"&amp;MID('Output Progetto'!B76&amp;" - "&amp;'Output Progetto'!D76,1,FIND(".",'Output Progetto'!B76&amp;" - "&amp;'Output Progetto'!D76)-1)&amp;" - "&amp;INDEX(Riferimenti!$BB$2:$BB$41,1),1,FIND(" ","A"&amp;MID('Output Progetto'!B76&amp;" - "&amp;'Output Progetto'!D76,1,FIND(".",'Output Progetto'!B76&amp;" - "&amp;'Output Progetto'!D76)-1)&amp;" - "&amp;INDEX(Riferimenti!$BB$2:$BB$41,1))-1),Riferimenti!$BZ$2:$CE$41,3,0),1,2)="LT",FALSE,TRUE)</f>
        <v>1</v>
      </c>
    </row>
    <row r="77" spans="2:23" ht="12.75" x14ac:dyDescent="0.2">
      <c r="B77" s="42"/>
      <c r="C77" s="42"/>
      <c r="D77" s="42"/>
      <c r="E77" s="42"/>
      <c r="F77" s="42"/>
      <c r="G77" s="42"/>
      <c r="P77" s="2" t="str">
        <f ca="1">IF(S77="Attività","Obiettivi generali",VLOOKUP(MID(S77,1,FIND(" ",S77)-1),Riferimenti!$BZ$2:$CE$41,5,0))</f>
        <v>Obiettivi generali</v>
      </c>
      <c r="Q77" s="2" t="str">
        <f ca="1">IF(S77="Attività","Obiettivi operativi",VLOOKUP(MID(S77,1,FIND(" ",S77)-1),Riferimenti!$BZ$2:$CE$41,6,0))</f>
        <v>Obiettivi operativi</v>
      </c>
      <c r="R77" s="2" t="str">
        <f ca="1">IF(S77="Attività","Linee Intervento",VLOOKUP(MID(S77,1,FIND(" ",S77)-1),Riferimenti!$BZ$2:$CE$41,3,0))</f>
        <v>Linee Intervento</v>
      </c>
      <c r="S77" s="2" t="str">
        <f ca="1">IF(T77="Output","Attività","A"&amp;MID(T77,1,FIND(".",T77)-1)&amp;" - "&amp;INDEX(Riferimenti!$BB$2:$BB$41,V77))</f>
        <v>Attività</v>
      </c>
      <c r="T77" s="2" t="str">
        <f ca="1">IF(OR(W77=FALSE,'Output Progetto'!U77=TRUE),"Output",'Output Progetto'!B77&amp;" - "&amp;'Output Progetto'!D77)</f>
        <v>Output</v>
      </c>
      <c r="U77" s="2" t="str">
        <f ca="1">IF(S77="Attività","Risultato Atteso",VLOOKUP(MID(S77,1,FIND(" ",S77)-1),Riferimenti!$BZ$2:$CE$41,4,0))</f>
        <v>Risultato Atteso</v>
      </c>
      <c r="V77" s="2">
        <f t="shared" si="1"/>
        <v>6</v>
      </c>
      <c r="W77" s="2" t="b">
        <f ca="1">IF(MID(VLOOKUP(MID("A"&amp;MID('Output Progetto'!B77&amp;" - "&amp;'Output Progetto'!D77,1,FIND(".",'Output Progetto'!B77&amp;" - "&amp;'Output Progetto'!D77)-1)&amp;" - "&amp;INDEX(Riferimenti!$BB$2:$BB$41,1),1,FIND(" ","A"&amp;MID('Output Progetto'!B77&amp;" - "&amp;'Output Progetto'!D77,1,FIND(".",'Output Progetto'!B77&amp;" - "&amp;'Output Progetto'!D77)-1)&amp;" - "&amp;INDEX(Riferimenti!$BB$2:$BB$41,1))-1),Riferimenti!$BZ$2:$CE$41,3,0),1,2)="LT",FALSE,TRUE)</f>
        <v>1</v>
      </c>
    </row>
    <row r="78" spans="2:23" ht="12.75" x14ac:dyDescent="0.2">
      <c r="B78" s="42"/>
      <c r="C78" s="42"/>
      <c r="D78" s="42"/>
      <c r="E78" s="42"/>
      <c r="F78" s="42"/>
      <c r="G78" s="42"/>
      <c r="P78" s="2" t="str">
        <f ca="1">IF(S78="Attività","Obiettivi generali",VLOOKUP(MID(S78,1,FIND(" ",S78)-1),Riferimenti!$BZ$2:$CE$41,5,0))</f>
        <v>Obiettivi generali</v>
      </c>
      <c r="Q78" s="2" t="str">
        <f ca="1">IF(S78="Attività","Obiettivi operativi",VLOOKUP(MID(S78,1,FIND(" ",S78)-1),Riferimenti!$BZ$2:$CE$41,6,0))</f>
        <v>Obiettivi operativi</v>
      </c>
      <c r="R78" s="2" t="str">
        <f ca="1">IF(S78="Attività","Linee Intervento",VLOOKUP(MID(S78,1,FIND(" ",S78)-1),Riferimenti!$BZ$2:$CE$41,3,0))</f>
        <v>Linee Intervento</v>
      </c>
      <c r="S78" s="2" t="str">
        <f ca="1">IF(T78="Output","Attività","A"&amp;MID(T78,1,FIND(".",T78)-1)&amp;" - "&amp;INDEX(Riferimenti!$BB$2:$BB$41,V78))</f>
        <v>Attività</v>
      </c>
      <c r="T78" s="2" t="str">
        <f ca="1">IF(OR(W78=FALSE,'Output Progetto'!U78=TRUE),"Output",'Output Progetto'!B78&amp;" - "&amp;'Output Progetto'!D78)</f>
        <v>Output</v>
      </c>
      <c r="U78" s="2" t="str">
        <f ca="1">IF(S78="Attività","Risultato Atteso",VLOOKUP(MID(S78,1,FIND(" ",S78)-1),Riferimenti!$BZ$2:$CE$41,4,0))</f>
        <v>Risultato Atteso</v>
      </c>
      <c r="V78" s="2">
        <f t="shared" si="1"/>
        <v>6</v>
      </c>
      <c r="W78" s="2" t="b">
        <f ca="1">IF(MID(VLOOKUP(MID("A"&amp;MID('Output Progetto'!B78&amp;" - "&amp;'Output Progetto'!D78,1,FIND(".",'Output Progetto'!B78&amp;" - "&amp;'Output Progetto'!D78)-1)&amp;" - "&amp;INDEX(Riferimenti!$BB$2:$BB$41,1),1,FIND(" ","A"&amp;MID('Output Progetto'!B78&amp;" - "&amp;'Output Progetto'!D78,1,FIND(".",'Output Progetto'!B78&amp;" - "&amp;'Output Progetto'!D78)-1)&amp;" - "&amp;INDEX(Riferimenti!$BB$2:$BB$41,1))-1),Riferimenti!$BZ$2:$CE$41,3,0),1,2)="LT",FALSE,TRUE)</f>
        <v>1</v>
      </c>
    </row>
    <row r="79" spans="2:23" ht="12.75" x14ac:dyDescent="0.2">
      <c r="B79" s="42"/>
      <c r="C79" s="42"/>
      <c r="D79" s="42"/>
      <c r="E79" s="42"/>
      <c r="F79" s="42"/>
      <c r="G79" s="42"/>
      <c r="P79" s="2" t="str">
        <f ca="1">IF(S79="Attività","Obiettivi generali",VLOOKUP(MID(S79,1,FIND(" ",S79)-1),Riferimenti!$BZ$2:$CE$41,5,0))</f>
        <v>Obiettivi generali</v>
      </c>
      <c r="Q79" s="2" t="str">
        <f ca="1">IF(S79="Attività","Obiettivi operativi",VLOOKUP(MID(S79,1,FIND(" ",S79)-1),Riferimenti!$BZ$2:$CE$41,6,0))</f>
        <v>Obiettivi operativi</v>
      </c>
      <c r="R79" s="2" t="str">
        <f ca="1">IF(S79="Attività","Linee Intervento",VLOOKUP(MID(S79,1,FIND(" ",S79)-1),Riferimenti!$BZ$2:$CE$41,3,0))</f>
        <v>Linee Intervento</v>
      </c>
      <c r="S79" s="2" t="str">
        <f ca="1">IF(T79="Output","Attività","A"&amp;MID(T79,1,FIND(".",T79)-1)&amp;" - "&amp;INDEX(Riferimenti!$BB$2:$BB$41,V79))</f>
        <v>Attività</v>
      </c>
      <c r="T79" s="2" t="str">
        <f ca="1">IF(OR(W79=FALSE,'Output Progetto'!U79=TRUE),"Output",'Output Progetto'!B79&amp;" - "&amp;'Output Progetto'!D79)</f>
        <v>Output</v>
      </c>
      <c r="U79" s="2" t="str">
        <f ca="1">IF(S79="Attività","Risultato Atteso",VLOOKUP(MID(S79,1,FIND(" ",S79)-1),Riferimenti!$BZ$2:$CE$41,4,0))</f>
        <v>Risultato Atteso</v>
      </c>
      <c r="V79" s="2">
        <f t="shared" si="1"/>
        <v>6</v>
      </c>
      <c r="W79" s="2" t="b">
        <f ca="1">IF(MID(VLOOKUP(MID("A"&amp;MID('Output Progetto'!B79&amp;" - "&amp;'Output Progetto'!D79,1,FIND(".",'Output Progetto'!B79&amp;" - "&amp;'Output Progetto'!D79)-1)&amp;" - "&amp;INDEX(Riferimenti!$BB$2:$BB$41,1),1,FIND(" ","A"&amp;MID('Output Progetto'!B79&amp;" - "&amp;'Output Progetto'!D79,1,FIND(".",'Output Progetto'!B79&amp;" - "&amp;'Output Progetto'!D79)-1)&amp;" - "&amp;INDEX(Riferimenti!$BB$2:$BB$41,1))-1),Riferimenti!$BZ$2:$CE$41,3,0),1,2)="LT",FALSE,TRUE)</f>
        <v>1</v>
      </c>
    </row>
    <row r="80" spans="2:23" ht="12.75" x14ac:dyDescent="0.2">
      <c r="B80" s="42"/>
      <c r="C80" s="42"/>
      <c r="D80" s="42"/>
      <c r="E80" s="42"/>
      <c r="F80" s="42"/>
      <c r="G80" s="42"/>
      <c r="P80" s="2" t="str">
        <f ca="1">IF(S80="Attività","Obiettivi generali",VLOOKUP(MID(S80,1,FIND(" ",S80)-1),Riferimenti!$BZ$2:$CE$41,5,0))</f>
        <v>OG1 - Sviluppare la capacità amministrativa e istituzionale per la modernizzazione della pubblica amministrazione</v>
      </c>
      <c r="Q80" s="2" t="str">
        <f ca="1">IF(S80="Attività","Obiettivi operativi",VLOOKUP(MID(S80,1,FIND(" ",S80)-1),Riferimenti!$BZ$2:$CE$41,6,0))</f>
        <v>OO1 - Rafforzare i sistemi organizzativi volti alla gestione dei dati pubblici, consolidando e strutturando il patrimonio informativo del personale della PA</v>
      </c>
      <c r="R80" s="2" t="str">
        <f ca="1">IF(S80="Attività","Linee Intervento",VLOOKUP(MID(S80,1,FIND(" ",S80)-1),Riferimenti!$BZ$2:$CE$41,3,0))</f>
        <v>LI1 - Fornire strumenti evoluti di intelligenza sulle informazioni del sistema di gestione del personale della PA</v>
      </c>
      <c r="S80" s="2" t="str">
        <f ca="1">IF(T80="Output","Attività","A"&amp;MID(T80,1,FIND(".",T80)-1)&amp;" - "&amp;INDEX(Riferimenti!$BB$2:$BB$41,V80))</f>
        <v xml:space="preserve">A7 - Progettazione e definizione del modello per l'analisi evoluta sui dati - Big Data Analytics </v>
      </c>
      <c r="T80" s="2" t="str">
        <f ca="1">IF(OR(W80=FALSE,'Output Progetto'!U80=TRUE),"Output",'Output Progetto'!B80&amp;" - "&amp;'Output Progetto'!D80)</f>
        <v>7.AS.1 - Modello per l'analisi evoluta sui dati adottato</v>
      </c>
      <c r="U80" s="2" t="e">
        <f ca="1">IF(S80="Attività","Risultato Atteso",VLOOKUP(MID(S80,1,FIND(" ",S80)-1),Riferimenti!$BZ$2:$CE$41,4,0))</f>
        <v>#REF!</v>
      </c>
      <c r="V80" s="2">
        <f t="shared" si="1"/>
        <v>7</v>
      </c>
      <c r="W80" s="2" t="b">
        <f ca="1">IF(MID(VLOOKUP(MID("A"&amp;MID('Output Progetto'!B80&amp;" - "&amp;'Output Progetto'!D80,1,FIND(".",'Output Progetto'!B80&amp;" - "&amp;'Output Progetto'!D80)-1)&amp;" - "&amp;INDEX(Riferimenti!$BB$2:$BB$41,1),1,FIND(" ","A"&amp;MID('Output Progetto'!B80&amp;" - "&amp;'Output Progetto'!D80,1,FIND(".",'Output Progetto'!B80&amp;" - "&amp;'Output Progetto'!D80)-1)&amp;" - "&amp;INDEX(Riferimenti!$BB$2:$BB$41,1))-1),Riferimenti!$BZ$2:$CE$41,3,0),1,2)="LT",FALSE,TRUE)</f>
        <v>1</v>
      </c>
    </row>
    <row r="81" spans="2:23" ht="12.75" x14ac:dyDescent="0.2">
      <c r="B81" s="42"/>
      <c r="C81" s="42"/>
      <c r="D81" s="42"/>
      <c r="E81" s="42"/>
      <c r="F81" s="42"/>
      <c r="G81" s="42"/>
      <c r="P81" s="2" t="str">
        <f ca="1">IF(S81="Attività","Obiettivi generali",VLOOKUP(MID(S81,1,FIND(" ",S81)-1),Riferimenti!$BZ$2:$CE$41,5,0))</f>
        <v>Obiettivi generali</v>
      </c>
      <c r="Q81" s="2" t="str">
        <f ca="1">IF(S81="Attività","Obiettivi operativi",VLOOKUP(MID(S81,1,FIND(" ",S81)-1),Riferimenti!$BZ$2:$CE$41,6,0))</f>
        <v>Obiettivi operativi</v>
      </c>
      <c r="R81" s="2" t="str">
        <f ca="1">IF(S81="Attività","Linee Intervento",VLOOKUP(MID(S81,1,FIND(" ",S81)-1),Riferimenti!$BZ$2:$CE$41,3,0))</f>
        <v>Linee Intervento</v>
      </c>
      <c r="S81" s="2" t="str">
        <f ca="1">IF(T81="Output","Attività","A"&amp;MID(T81,1,FIND(".",T81)-1)&amp;" - "&amp;INDEX(Riferimenti!$BB$2:$BB$41,V81))</f>
        <v>Attività</v>
      </c>
      <c r="T81" s="2" t="str">
        <f ca="1">IF(OR(W81=FALSE,'Output Progetto'!U81=TRUE),"Output",'Output Progetto'!B81&amp;" - "&amp;'Output Progetto'!D81)</f>
        <v>Output</v>
      </c>
      <c r="U81" s="2" t="str">
        <f ca="1">IF(S81="Attività","Risultato Atteso",VLOOKUP(MID(S81,1,FIND(" ",S81)-1),Riferimenti!$BZ$2:$CE$41,4,0))</f>
        <v>Risultato Atteso</v>
      </c>
      <c r="V81" s="2">
        <f t="shared" si="1"/>
        <v>7</v>
      </c>
      <c r="W81" s="2" t="b">
        <f ca="1">IF(MID(VLOOKUP(MID("A"&amp;MID('Output Progetto'!B81&amp;" - "&amp;'Output Progetto'!D81,1,FIND(".",'Output Progetto'!B81&amp;" - "&amp;'Output Progetto'!D81)-1)&amp;" - "&amp;INDEX(Riferimenti!$BB$2:$BB$41,1),1,FIND(" ","A"&amp;MID('Output Progetto'!B81&amp;" - "&amp;'Output Progetto'!D81,1,FIND(".",'Output Progetto'!B81&amp;" - "&amp;'Output Progetto'!D81)-1)&amp;" - "&amp;INDEX(Riferimenti!$BB$2:$BB$41,1))-1),Riferimenti!$BZ$2:$CE$41,3,0),1,2)="LT",FALSE,TRUE)</f>
        <v>1</v>
      </c>
    </row>
    <row r="82" spans="2:23" ht="12.75" x14ac:dyDescent="0.2">
      <c r="B82" s="42"/>
      <c r="C82" s="42"/>
      <c r="D82" s="42"/>
      <c r="E82" s="42"/>
      <c r="F82" s="42"/>
      <c r="G82" s="42"/>
      <c r="P82" s="2" t="str">
        <f ca="1">IF(S82="Attività","Obiettivi generali",VLOOKUP(MID(S82,1,FIND(" ",S82)-1),Riferimenti!$BZ$2:$CE$41,5,0))</f>
        <v>Obiettivi generali</v>
      </c>
      <c r="Q82" s="2" t="str">
        <f ca="1">IF(S82="Attività","Obiettivi operativi",VLOOKUP(MID(S82,1,FIND(" ",S82)-1),Riferimenti!$BZ$2:$CE$41,6,0))</f>
        <v>Obiettivi operativi</v>
      </c>
      <c r="R82" s="2" t="str">
        <f ca="1">IF(S82="Attività","Linee Intervento",VLOOKUP(MID(S82,1,FIND(" ",S82)-1),Riferimenti!$BZ$2:$CE$41,3,0))</f>
        <v>Linee Intervento</v>
      </c>
      <c r="S82" s="2" t="str">
        <f ca="1">IF(T82="Output","Attività","A"&amp;MID(T82,1,FIND(".",T82)-1)&amp;" - "&amp;INDEX(Riferimenti!$BB$2:$BB$41,V82))</f>
        <v>Attività</v>
      </c>
      <c r="T82" s="2" t="str">
        <f ca="1">IF(OR(W82=FALSE,'Output Progetto'!U82=TRUE),"Output",'Output Progetto'!B82&amp;" - "&amp;'Output Progetto'!D82)</f>
        <v>Output</v>
      </c>
      <c r="U82" s="2" t="str">
        <f ca="1">IF(S82="Attività","Risultato Atteso",VLOOKUP(MID(S82,1,FIND(" ",S82)-1),Riferimenti!$BZ$2:$CE$41,4,0))</f>
        <v>Risultato Atteso</v>
      </c>
      <c r="V82" s="2">
        <f t="shared" si="1"/>
        <v>7</v>
      </c>
      <c r="W82" s="2" t="b">
        <f ca="1">IF(MID(VLOOKUP(MID("A"&amp;MID('Output Progetto'!B82&amp;" - "&amp;'Output Progetto'!D82,1,FIND(".",'Output Progetto'!B82&amp;" - "&amp;'Output Progetto'!D82)-1)&amp;" - "&amp;INDEX(Riferimenti!$BB$2:$BB$41,1),1,FIND(" ","A"&amp;MID('Output Progetto'!B82&amp;" - "&amp;'Output Progetto'!D82,1,FIND(".",'Output Progetto'!B82&amp;" - "&amp;'Output Progetto'!D82)-1)&amp;" - "&amp;INDEX(Riferimenti!$BB$2:$BB$41,1))-1),Riferimenti!$BZ$2:$CE$41,3,0),1,2)="LT",FALSE,TRUE)</f>
        <v>1</v>
      </c>
    </row>
    <row r="83" spans="2:23" ht="12.75" x14ac:dyDescent="0.2">
      <c r="B83" s="42"/>
      <c r="C83" s="42"/>
      <c r="D83" s="42"/>
      <c r="E83" s="42"/>
      <c r="F83" s="42"/>
      <c r="G83" s="42"/>
      <c r="P83" s="2" t="str">
        <f ca="1">IF(S83="Attività","Obiettivi generali",VLOOKUP(MID(S83,1,FIND(" ",S83)-1),Riferimenti!$BZ$2:$CE$41,5,0))</f>
        <v>Obiettivi generali</v>
      </c>
      <c r="Q83" s="2" t="str">
        <f ca="1">IF(S83="Attività","Obiettivi operativi",VLOOKUP(MID(S83,1,FIND(" ",S83)-1),Riferimenti!$BZ$2:$CE$41,6,0))</f>
        <v>Obiettivi operativi</v>
      </c>
      <c r="R83" s="2" t="str">
        <f ca="1">IF(S83="Attività","Linee Intervento",VLOOKUP(MID(S83,1,FIND(" ",S83)-1),Riferimenti!$BZ$2:$CE$41,3,0))</f>
        <v>Linee Intervento</v>
      </c>
      <c r="S83" s="2" t="str">
        <f ca="1">IF(T83="Output","Attività","A"&amp;MID(T83,1,FIND(".",T83)-1)&amp;" - "&amp;INDEX(Riferimenti!$BB$2:$BB$41,V83))</f>
        <v>Attività</v>
      </c>
      <c r="T83" s="2" t="str">
        <f ca="1">IF(OR(W83=FALSE,'Output Progetto'!U83=TRUE),"Output",'Output Progetto'!B83&amp;" - "&amp;'Output Progetto'!D83)</f>
        <v>Output</v>
      </c>
      <c r="U83" s="2" t="str">
        <f ca="1">IF(S83="Attività","Risultato Atteso",VLOOKUP(MID(S83,1,FIND(" ",S83)-1),Riferimenti!$BZ$2:$CE$41,4,0))</f>
        <v>Risultato Atteso</v>
      </c>
      <c r="V83" s="2">
        <f t="shared" si="1"/>
        <v>7</v>
      </c>
      <c r="W83" s="2" t="b">
        <f ca="1">IF(MID(VLOOKUP(MID("A"&amp;MID('Output Progetto'!B83&amp;" - "&amp;'Output Progetto'!D83,1,FIND(".",'Output Progetto'!B83&amp;" - "&amp;'Output Progetto'!D83)-1)&amp;" - "&amp;INDEX(Riferimenti!$BB$2:$BB$41,1),1,FIND(" ","A"&amp;MID('Output Progetto'!B83&amp;" - "&amp;'Output Progetto'!D83,1,FIND(".",'Output Progetto'!B83&amp;" - "&amp;'Output Progetto'!D83)-1)&amp;" - "&amp;INDEX(Riferimenti!$BB$2:$BB$41,1))-1),Riferimenti!$BZ$2:$CE$41,3,0),1,2)="LT",FALSE,TRUE)</f>
        <v>1</v>
      </c>
    </row>
    <row r="84" spans="2:23" ht="12.75" x14ac:dyDescent="0.2">
      <c r="B84" s="42"/>
      <c r="C84" s="42"/>
      <c r="D84" s="42"/>
      <c r="E84" s="42"/>
      <c r="F84" s="42"/>
      <c r="G84" s="42"/>
      <c r="P84" s="2" t="str">
        <f ca="1">IF(S84="Attività","Obiettivi generali",VLOOKUP(MID(S84,1,FIND(" ",S84)-1),Riferimenti!$BZ$2:$CE$41,5,0))</f>
        <v>Obiettivi generali</v>
      </c>
      <c r="Q84" s="2" t="str">
        <f ca="1">IF(S84="Attività","Obiettivi operativi",VLOOKUP(MID(S84,1,FIND(" ",S84)-1),Riferimenti!$BZ$2:$CE$41,6,0))</f>
        <v>Obiettivi operativi</v>
      </c>
      <c r="R84" s="2" t="str">
        <f ca="1">IF(S84="Attività","Linee Intervento",VLOOKUP(MID(S84,1,FIND(" ",S84)-1),Riferimenti!$BZ$2:$CE$41,3,0))</f>
        <v>Linee Intervento</v>
      </c>
      <c r="S84" s="2" t="str">
        <f ca="1">IF(T84="Output","Attività","A"&amp;MID(T84,1,FIND(".",T84)-1)&amp;" - "&amp;INDEX(Riferimenti!$BB$2:$BB$41,V84))</f>
        <v>Attività</v>
      </c>
      <c r="T84" s="2" t="str">
        <f ca="1">IF(OR(W84=FALSE,'Output Progetto'!U84=TRUE),"Output",'Output Progetto'!B84&amp;" - "&amp;'Output Progetto'!D84)</f>
        <v>Output</v>
      </c>
      <c r="U84" s="2" t="str">
        <f ca="1">IF(S84="Attività","Risultato Atteso",VLOOKUP(MID(S84,1,FIND(" ",S84)-1),Riferimenti!$BZ$2:$CE$41,4,0))</f>
        <v>Risultato Atteso</v>
      </c>
      <c r="V84" s="2">
        <f t="shared" si="1"/>
        <v>7</v>
      </c>
      <c r="W84" s="2" t="b">
        <f ca="1">IF(MID(VLOOKUP(MID("A"&amp;MID('Output Progetto'!B84&amp;" - "&amp;'Output Progetto'!D84,1,FIND(".",'Output Progetto'!B84&amp;" - "&amp;'Output Progetto'!D84)-1)&amp;" - "&amp;INDEX(Riferimenti!$BB$2:$BB$41,1),1,FIND(" ","A"&amp;MID('Output Progetto'!B84&amp;" - "&amp;'Output Progetto'!D84,1,FIND(".",'Output Progetto'!B84&amp;" - "&amp;'Output Progetto'!D84)-1)&amp;" - "&amp;INDEX(Riferimenti!$BB$2:$BB$41,1))-1),Riferimenti!$BZ$2:$CE$41,3,0),1,2)="LT",FALSE,TRUE)</f>
        <v>1</v>
      </c>
    </row>
    <row r="85" spans="2:23" ht="12.75" x14ac:dyDescent="0.2">
      <c r="B85" s="42"/>
      <c r="C85" s="42"/>
      <c r="D85" s="42"/>
      <c r="E85" s="42"/>
      <c r="F85" s="42"/>
      <c r="G85" s="42"/>
      <c r="P85" s="2" t="str">
        <f ca="1">IF(S85="Attività","Obiettivi generali",VLOOKUP(MID(S85,1,FIND(" ",S85)-1),Riferimenti!$BZ$2:$CE$41,5,0))</f>
        <v>Obiettivi generali</v>
      </c>
      <c r="Q85" s="2" t="str">
        <f ca="1">IF(S85="Attività","Obiettivi operativi",VLOOKUP(MID(S85,1,FIND(" ",S85)-1),Riferimenti!$BZ$2:$CE$41,6,0))</f>
        <v>Obiettivi operativi</v>
      </c>
      <c r="R85" s="2" t="str">
        <f ca="1">IF(S85="Attività","Linee Intervento",VLOOKUP(MID(S85,1,FIND(" ",S85)-1),Riferimenti!$BZ$2:$CE$41,3,0))</f>
        <v>Linee Intervento</v>
      </c>
      <c r="S85" s="2" t="str">
        <f ca="1">IF(T85="Output","Attività","A"&amp;MID(T85,1,FIND(".",T85)-1)&amp;" - "&amp;INDEX(Riferimenti!$BB$2:$BB$41,V85))</f>
        <v>Attività</v>
      </c>
      <c r="T85" s="2" t="str">
        <f ca="1">IF(OR(W85=FALSE,'Output Progetto'!U85=TRUE),"Output",'Output Progetto'!B85&amp;" - "&amp;'Output Progetto'!D85)</f>
        <v>Output</v>
      </c>
      <c r="U85" s="2" t="str">
        <f ca="1">IF(S85="Attività","Risultato Atteso",VLOOKUP(MID(S85,1,FIND(" ",S85)-1),Riferimenti!$BZ$2:$CE$41,4,0))</f>
        <v>Risultato Atteso</v>
      </c>
      <c r="V85" s="2">
        <f t="shared" ref="V85:V148" si="2">V73+1</f>
        <v>7</v>
      </c>
      <c r="W85" s="2" t="b">
        <f ca="1">IF(MID(VLOOKUP(MID("A"&amp;MID('Output Progetto'!B85&amp;" - "&amp;'Output Progetto'!D85,1,FIND(".",'Output Progetto'!B85&amp;" - "&amp;'Output Progetto'!D85)-1)&amp;" - "&amp;INDEX(Riferimenti!$BB$2:$BB$41,1),1,FIND(" ","A"&amp;MID('Output Progetto'!B85&amp;" - "&amp;'Output Progetto'!D85,1,FIND(".",'Output Progetto'!B85&amp;" - "&amp;'Output Progetto'!D85)-1)&amp;" - "&amp;INDEX(Riferimenti!$BB$2:$BB$41,1))-1),Riferimenti!$BZ$2:$CE$41,3,0),1,2)="LT",FALSE,TRUE)</f>
        <v>1</v>
      </c>
    </row>
    <row r="86" spans="2:23" ht="12.75" x14ac:dyDescent="0.2">
      <c r="B86" s="42"/>
      <c r="C86" s="42"/>
      <c r="D86" s="42"/>
      <c r="E86" s="42"/>
      <c r="F86" s="42"/>
      <c r="G86" s="42"/>
      <c r="P86" s="2" t="str">
        <f ca="1">IF(S86="Attività","Obiettivi generali",VLOOKUP(MID(S86,1,FIND(" ",S86)-1),Riferimenti!$BZ$2:$CE$41,5,0))</f>
        <v>Obiettivi generali</v>
      </c>
      <c r="Q86" s="2" t="str">
        <f ca="1">IF(S86="Attività","Obiettivi operativi",VLOOKUP(MID(S86,1,FIND(" ",S86)-1),Riferimenti!$BZ$2:$CE$41,6,0))</f>
        <v>Obiettivi operativi</v>
      </c>
      <c r="R86" s="2" t="str">
        <f ca="1">IF(S86="Attività","Linee Intervento",VLOOKUP(MID(S86,1,FIND(" ",S86)-1),Riferimenti!$BZ$2:$CE$41,3,0))</f>
        <v>Linee Intervento</v>
      </c>
      <c r="S86" s="2" t="str">
        <f ca="1">IF(T86="Output","Attività","A"&amp;MID(T86,1,FIND(".",T86)-1)&amp;" - "&amp;INDEX(Riferimenti!$BB$2:$BB$41,V86))</f>
        <v>Attività</v>
      </c>
      <c r="T86" s="2" t="str">
        <f ca="1">IF(OR(W86=FALSE,'Output Progetto'!U86=TRUE),"Output",'Output Progetto'!B86&amp;" - "&amp;'Output Progetto'!D86)</f>
        <v>Output</v>
      </c>
      <c r="U86" s="2" t="str">
        <f ca="1">IF(S86="Attività","Risultato Atteso",VLOOKUP(MID(S86,1,FIND(" ",S86)-1),Riferimenti!$BZ$2:$CE$41,4,0))</f>
        <v>Risultato Atteso</v>
      </c>
      <c r="V86" s="2">
        <f t="shared" si="2"/>
        <v>7</v>
      </c>
      <c r="W86" s="2" t="b">
        <f ca="1">IF(MID(VLOOKUP(MID("A"&amp;MID('Output Progetto'!B86&amp;" - "&amp;'Output Progetto'!D86,1,FIND(".",'Output Progetto'!B86&amp;" - "&amp;'Output Progetto'!D86)-1)&amp;" - "&amp;INDEX(Riferimenti!$BB$2:$BB$41,1),1,FIND(" ","A"&amp;MID('Output Progetto'!B86&amp;" - "&amp;'Output Progetto'!D86,1,FIND(".",'Output Progetto'!B86&amp;" - "&amp;'Output Progetto'!D86)-1)&amp;" - "&amp;INDEX(Riferimenti!$BB$2:$BB$41,1))-1),Riferimenti!$BZ$2:$CE$41,3,0),1,2)="LT",FALSE,TRUE)</f>
        <v>1</v>
      </c>
    </row>
    <row r="87" spans="2:23" ht="12.75" x14ac:dyDescent="0.2">
      <c r="B87" s="42"/>
      <c r="C87" s="42"/>
      <c r="D87" s="42"/>
      <c r="E87" s="42"/>
      <c r="F87" s="42"/>
      <c r="G87" s="42"/>
      <c r="P87" s="2" t="str">
        <f ca="1">IF(S87="Attività","Obiettivi generali",VLOOKUP(MID(S87,1,FIND(" ",S87)-1),Riferimenti!$BZ$2:$CE$41,5,0))</f>
        <v>Obiettivi generali</v>
      </c>
      <c r="Q87" s="2" t="str">
        <f ca="1">IF(S87="Attività","Obiettivi operativi",VLOOKUP(MID(S87,1,FIND(" ",S87)-1),Riferimenti!$BZ$2:$CE$41,6,0))</f>
        <v>Obiettivi operativi</v>
      </c>
      <c r="R87" s="2" t="str">
        <f ca="1">IF(S87="Attività","Linee Intervento",VLOOKUP(MID(S87,1,FIND(" ",S87)-1),Riferimenti!$BZ$2:$CE$41,3,0))</f>
        <v>Linee Intervento</v>
      </c>
      <c r="S87" s="2" t="str">
        <f ca="1">IF(T87="Output","Attività","A"&amp;MID(T87,1,FIND(".",T87)-1)&amp;" - "&amp;INDEX(Riferimenti!$BB$2:$BB$41,V87))</f>
        <v>Attività</v>
      </c>
      <c r="T87" s="2" t="str">
        <f ca="1">IF(OR(W87=FALSE,'Output Progetto'!U87=TRUE),"Output",'Output Progetto'!B87&amp;" - "&amp;'Output Progetto'!D87)</f>
        <v>Output</v>
      </c>
      <c r="U87" s="2" t="str">
        <f ca="1">IF(S87="Attività","Risultato Atteso",VLOOKUP(MID(S87,1,FIND(" ",S87)-1),Riferimenti!$BZ$2:$CE$41,4,0))</f>
        <v>Risultato Atteso</v>
      </c>
      <c r="V87" s="2">
        <f t="shared" si="2"/>
        <v>7</v>
      </c>
      <c r="W87" s="2" t="b">
        <f ca="1">IF(MID(VLOOKUP(MID("A"&amp;MID('Output Progetto'!B87&amp;" - "&amp;'Output Progetto'!D87,1,FIND(".",'Output Progetto'!B87&amp;" - "&amp;'Output Progetto'!D87)-1)&amp;" - "&amp;INDEX(Riferimenti!$BB$2:$BB$41,1),1,FIND(" ","A"&amp;MID('Output Progetto'!B87&amp;" - "&amp;'Output Progetto'!D87,1,FIND(".",'Output Progetto'!B87&amp;" - "&amp;'Output Progetto'!D87)-1)&amp;" - "&amp;INDEX(Riferimenti!$BB$2:$BB$41,1))-1),Riferimenti!$BZ$2:$CE$41,3,0),1,2)="LT",FALSE,TRUE)</f>
        <v>1</v>
      </c>
    </row>
    <row r="88" spans="2:23" ht="12.75" x14ac:dyDescent="0.2">
      <c r="B88" s="42"/>
      <c r="C88" s="42"/>
      <c r="D88" s="42"/>
      <c r="E88" s="42"/>
      <c r="F88" s="42"/>
      <c r="G88" s="42"/>
      <c r="P88" s="2" t="str">
        <f ca="1">IF(S88="Attività","Obiettivi generali",VLOOKUP(MID(S88,1,FIND(" ",S88)-1),Riferimenti!$BZ$2:$CE$41,5,0))</f>
        <v>Obiettivi generali</v>
      </c>
      <c r="Q88" s="2" t="str">
        <f ca="1">IF(S88="Attività","Obiettivi operativi",VLOOKUP(MID(S88,1,FIND(" ",S88)-1),Riferimenti!$BZ$2:$CE$41,6,0))</f>
        <v>Obiettivi operativi</v>
      </c>
      <c r="R88" s="2" t="str">
        <f ca="1">IF(S88="Attività","Linee Intervento",VLOOKUP(MID(S88,1,FIND(" ",S88)-1),Riferimenti!$BZ$2:$CE$41,3,0))</f>
        <v>Linee Intervento</v>
      </c>
      <c r="S88" s="2" t="str">
        <f ca="1">IF(T88="Output","Attività","A"&amp;MID(T88,1,FIND(".",T88)-1)&amp;" - "&amp;INDEX(Riferimenti!$BB$2:$BB$41,V88))</f>
        <v>Attività</v>
      </c>
      <c r="T88" s="2" t="str">
        <f ca="1">IF(OR(W88=FALSE,'Output Progetto'!U88=TRUE),"Output",'Output Progetto'!B88&amp;" - "&amp;'Output Progetto'!D88)</f>
        <v>Output</v>
      </c>
      <c r="U88" s="2" t="str">
        <f ca="1">IF(S88="Attività","Risultato Atteso",VLOOKUP(MID(S88,1,FIND(" ",S88)-1),Riferimenti!$BZ$2:$CE$41,4,0))</f>
        <v>Risultato Atteso</v>
      </c>
      <c r="V88" s="2">
        <f t="shared" si="2"/>
        <v>7</v>
      </c>
      <c r="W88" s="2" t="b">
        <f ca="1">IF(MID(VLOOKUP(MID("A"&amp;MID('Output Progetto'!B88&amp;" - "&amp;'Output Progetto'!D88,1,FIND(".",'Output Progetto'!B88&amp;" - "&amp;'Output Progetto'!D88)-1)&amp;" - "&amp;INDEX(Riferimenti!$BB$2:$BB$41,1),1,FIND(" ","A"&amp;MID('Output Progetto'!B88&amp;" - "&amp;'Output Progetto'!D88,1,FIND(".",'Output Progetto'!B88&amp;" - "&amp;'Output Progetto'!D88)-1)&amp;" - "&amp;INDEX(Riferimenti!$BB$2:$BB$41,1))-1),Riferimenti!$BZ$2:$CE$41,3,0),1,2)="LT",FALSE,TRUE)</f>
        <v>1</v>
      </c>
    </row>
    <row r="89" spans="2:23" ht="12.75" x14ac:dyDescent="0.2">
      <c r="B89" s="42"/>
      <c r="C89" s="42"/>
      <c r="D89" s="42"/>
      <c r="E89" s="42"/>
      <c r="F89" s="42"/>
      <c r="G89" s="42"/>
      <c r="P89" s="2" t="str">
        <f ca="1">IF(S89="Attività","Obiettivi generali",VLOOKUP(MID(S89,1,FIND(" ",S89)-1),Riferimenti!$BZ$2:$CE$41,5,0))</f>
        <v>Obiettivi generali</v>
      </c>
      <c r="Q89" s="2" t="str">
        <f ca="1">IF(S89="Attività","Obiettivi operativi",VLOOKUP(MID(S89,1,FIND(" ",S89)-1),Riferimenti!$BZ$2:$CE$41,6,0))</f>
        <v>Obiettivi operativi</v>
      </c>
      <c r="R89" s="2" t="str">
        <f ca="1">IF(S89="Attività","Linee Intervento",VLOOKUP(MID(S89,1,FIND(" ",S89)-1),Riferimenti!$BZ$2:$CE$41,3,0))</f>
        <v>Linee Intervento</v>
      </c>
      <c r="S89" s="2" t="str">
        <f ca="1">IF(T89="Output","Attività","A"&amp;MID(T89,1,FIND(".",T89)-1)&amp;" - "&amp;INDEX(Riferimenti!$BB$2:$BB$41,V89))</f>
        <v>Attività</v>
      </c>
      <c r="T89" s="2" t="str">
        <f ca="1">IF(OR(W89=FALSE,'Output Progetto'!U89=TRUE),"Output",'Output Progetto'!B89&amp;" - "&amp;'Output Progetto'!D89)</f>
        <v>Output</v>
      </c>
      <c r="U89" s="2" t="str">
        <f ca="1">IF(S89="Attività","Risultato Atteso",VLOOKUP(MID(S89,1,FIND(" ",S89)-1),Riferimenti!$BZ$2:$CE$41,4,0))</f>
        <v>Risultato Atteso</v>
      </c>
      <c r="V89" s="2">
        <f t="shared" si="2"/>
        <v>7</v>
      </c>
      <c r="W89" s="2" t="b">
        <f ca="1">IF(MID(VLOOKUP(MID("A"&amp;MID('Output Progetto'!B89&amp;" - "&amp;'Output Progetto'!D89,1,FIND(".",'Output Progetto'!B89&amp;" - "&amp;'Output Progetto'!D89)-1)&amp;" - "&amp;INDEX(Riferimenti!$BB$2:$BB$41,1),1,FIND(" ","A"&amp;MID('Output Progetto'!B89&amp;" - "&amp;'Output Progetto'!D89,1,FIND(".",'Output Progetto'!B89&amp;" - "&amp;'Output Progetto'!D89)-1)&amp;" - "&amp;INDEX(Riferimenti!$BB$2:$BB$41,1))-1),Riferimenti!$BZ$2:$CE$41,3,0),1,2)="LT",FALSE,TRUE)</f>
        <v>1</v>
      </c>
    </row>
    <row r="90" spans="2:23" ht="12.75" x14ac:dyDescent="0.2">
      <c r="B90" s="42"/>
      <c r="C90" s="42"/>
      <c r="D90" s="42"/>
      <c r="E90" s="42"/>
      <c r="F90" s="42"/>
      <c r="G90" s="42"/>
      <c r="P90" s="2" t="str">
        <f ca="1">IF(S90="Attività","Obiettivi generali",VLOOKUP(MID(S90,1,FIND(" ",S90)-1),Riferimenti!$BZ$2:$CE$41,5,0))</f>
        <v>Obiettivi generali</v>
      </c>
      <c r="Q90" s="2" t="str">
        <f ca="1">IF(S90="Attività","Obiettivi operativi",VLOOKUP(MID(S90,1,FIND(" ",S90)-1),Riferimenti!$BZ$2:$CE$41,6,0))</f>
        <v>Obiettivi operativi</v>
      </c>
      <c r="R90" s="2" t="str">
        <f ca="1">IF(S90="Attività","Linee Intervento",VLOOKUP(MID(S90,1,FIND(" ",S90)-1),Riferimenti!$BZ$2:$CE$41,3,0))</f>
        <v>Linee Intervento</v>
      </c>
      <c r="S90" s="2" t="str">
        <f ca="1">IF(T90="Output","Attività","A"&amp;MID(T90,1,FIND(".",T90)-1)&amp;" - "&amp;INDEX(Riferimenti!$BB$2:$BB$41,V90))</f>
        <v>Attività</v>
      </c>
      <c r="T90" s="2" t="str">
        <f ca="1">IF(OR(W90=FALSE,'Output Progetto'!U90=TRUE),"Output",'Output Progetto'!B90&amp;" - "&amp;'Output Progetto'!D90)</f>
        <v>Output</v>
      </c>
      <c r="U90" s="2" t="str">
        <f ca="1">IF(S90="Attività","Risultato Atteso",VLOOKUP(MID(S90,1,FIND(" ",S90)-1),Riferimenti!$BZ$2:$CE$41,4,0))</f>
        <v>Risultato Atteso</v>
      </c>
      <c r="V90" s="2">
        <f t="shared" si="2"/>
        <v>7</v>
      </c>
      <c r="W90" s="2" t="b">
        <f ca="1">IF(MID(VLOOKUP(MID("A"&amp;MID('Output Progetto'!B90&amp;" - "&amp;'Output Progetto'!D90,1,FIND(".",'Output Progetto'!B90&amp;" - "&amp;'Output Progetto'!D90)-1)&amp;" - "&amp;INDEX(Riferimenti!$BB$2:$BB$41,1),1,FIND(" ","A"&amp;MID('Output Progetto'!B90&amp;" - "&amp;'Output Progetto'!D90,1,FIND(".",'Output Progetto'!B90&amp;" - "&amp;'Output Progetto'!D90)-1)&amp;" - "&amp;INDEX(Riferimenti!$BB$2:$BB$41,1))-1),Riferimenti!$BZ$2:$CE$41,3,0),1,2)="LT",FALSE,TRUE)</f>
        <v>1</v>
      </c>
    </row>
    <row r="91" spans="2:23" ht="12.75" x14ac:dyDescent="0.2">
      <c r="B91" s="42"/>
      <c r="C91" s="42"/>
      <c r="D91" s="42"/>
      <c r="E91" s="42"/>
      <c r="F91" s="42"/>
      <c r="G91" s="42"/>
      <c r="P91" s="2" t="str">
        <f ca="1">IF(S91="Attività","Obiettivi generali",VLOOKUP(MID(S91,1,FIND(" ",S91)-1),Riferimenti!$BZ$2:$CE$41,5,0))</f>
        <v>Obiettivi generali</v>
      </c>
      <c r="Q91" s="2" t="str">
        <f ca="1">IF(S91="Attività","Obiettivi operativi",VLOOKUP(MID(S91,1,FIND(" ",S91)-1),Riferimenti!$BZ$2:$CE$41,6,0))</f>
        <v>Obiettivi operativi</v>
      </c>
      <c r="R91" s="2" t="str">
        <f ca="1">IF(S91="Attività","Linee Intervento",VLOOKUP(MID(S91,1,FIND(" ",S91)-1),Riferimenti!$BZ$2:$CE$41,3,0))</f>
        <v>Linee Intervento</v>
      </c>
      <c r="S91" s="2" t="str">
        <f ca="1">IF(T91="Output","Attività","A"&amp;MID(T91,1,FIND(".",T91)-1)&amp;" - "&amp;INDEX(Riferimenti!$BB$2:$BB$41,V91))</f>
        <v>Attività</v>
      </c>
      <c r="T91" s="2" t="str">
        <f ca="1">IF(OR(W91=FALSE,'Output Progetto'!U91=TRUE),"Output",'Output Progetto'!B91&amp;" - "&amp;'Output Progetto'!D91)</f>
        <v>Output</v>
      </c>
      <c r="U91" s="2" t="str">
        <f ca="1">IF(S91="Attività","Risultato Atteso",VLOOKUP(MID(S91,1,FIND(" ",S91)-1),Riferimenti!$BZ$2:$CE$41,4,0))</f>
        <v>Risultato Atteso</v>
      </c>
      <c r="V91" s="2">
        <f t="shared" si="2"/>
        <v>7</v>
      </c>
      <c r="W91" s="2" t="b">
        <f ca="1">IF(MID(VLOOKUP(MID("A"&amp;MID('Output Progetto'!B91&amp;" - "&amp;'Output Progetto'!D91,1,FIND(".",'Output Progetto'!B91&amp;" - "&amp;'Output Progetto'!D91)-1)&amp;" - "&amp;INDEX(Riferimenti!$BB$2:$BB$41,1),1,FIND(" ","A"&amp;MID('Output Progetto'!B91&amp;" - "&amp;'Output Progetto'!D91,1,FIND(".",'Output Progetto'!B91&amp;" - "&amp;'Output Progetto'!D91)-1)&amp;" - "&amp;INDEX(Riferimenti!$BB$2:$BB$41,1))-1),Riferimenti!$BZ$2:$CE$41,3,0),1,2)="LT",FALSE,TRUE)</f>
        <v>1</v>
      </c>
    </row>
    <row r="92" spans="2:23" ht="12.75" x14ac:dyDescent="0.2">
      <c r="B92" s="42"/>
      <c r="C92" s="42"/>
      <c r="D92" s="42"/>
      <c r="E92" s="42"/>
      <c r="F92" s="42"/>
      <c r="G92" s="42"/>
      <c r="P92" s="2" t="str">
        <f ca="1">IF(S92="Attività","Obiettivi generali",VLOOKUP(MID(S92,1,FIND(" ",S92)-1),Riferimenti!$BZ$2:$CE$41,5,0))</f>
        <v>OG1 - Sviluppare la capacità amministrativa e istituzionale per la modernizzazione della pubblica amministrazione</v>
      </c>
      <c r="Q92" s="2" t="str">
        <f ca="1">IF(S92="Attività","Obiettivi operativi",VLOOKUP(MID(S92,1,FIND(" ",S92)-1),Riferimenti!$BZ$2:$CE$41,6,0))</f>
        <v>OO1 - Rafforzare i sistemi organizzativi volti alla gestione dei dati pubblici, consolidando e strutturando il patrimonio informativo del personale della PA</v>
      </c>
      <c r="R92" s="2" t="str">
        <f ca="1">IF(S92="Attività","Linee Intervento",VLOOKUP(MID(S92,1,FIND(" ",S92)-1),Riferimenti!$BZ$2:$CE$41,3,0))</f>
        <v>LI1 - Fornire strumenti evoluti di intelligenza sulle informazioni del sistema di gestione del personale della PA</v>
      </c>
      <c r="S92" s="2" t="str">
        <f ca="1">IF(T92="Output","Attività","A"&amp;MID(T92,1,FIND(".",T92)-1)&amp;" - "&amp;INDEX(Riferimenti!$BB$2:$BB$41,V92))</f>
        <v>A8 - Diffusione degli strumenti di intelligenza del dato</v>
      </c>
      <c r="T92" s="2" t="str">
        <f ca="1">IF(OR(W92=FALSE,'Output Progetto'!U92=TRUE),"Output",'Output Progetto'!B92&amp;" - "&amp;'Output Progetto'!D92)</f>
        <v>8.AS.1 - n° incontri di presentazione strumenti evoluti di intelligenza sul dato</v>
      </c>
      <c r="U92" s="2" t="e">
        <f ca="1">IF(S92="Attività","Risultato Atteso",VLOOKUP(MID(S92,1,FIND(" ",S92)-1),Riferimenti!$BZ$2:$CE$41,4,0))</f>
        <v>#REF!</v>
      </c>
      <c r="V92" s="2">
        <f t="shared" si="2"/>
        <v>8</v>
      </c>
      <c r="W92" s="2" t="b">
        <f ca="1">IF(MID(VLOOKUP(MID("A"&amp;MID('Output Progetto'!B92&amp;" - "&amp;'Output Progetto'!D92,1,FIND(".",'Output Progetto'!B92&amp;" - "&amp;'Output Progetto'!D92)-1)&amp;" - "&amp;INDEX(Riferimenti!$BB$2:$BB$41,1),1,FIND(" ","A"&amp;MID('Output Progetto'!B92&amp;" - "&amp;'Output Progetto'!D92,1,FIND(".",'Output Progetto'!B92&amp;" - "&amp;'Output Progetto'!D92)-1)&amp;" - "&amp;INDEX(Riferimenti!$BB$2:$BB$41,1))-1),Riferimenti!$BZ$2:$CE$41,3,0),1,2)="LT",FALSE,TRUE)</f>
        <v>1</v>
      </c>
    </row>
    <row r="93" spans="2:23" ht="12.75" x14ac:dyDescent="0.2">
      <c r="B93" s="42"/>
      <c r="C93" s="42"/>
      <c r="D93" s="42"/>
      <c r="E93" s="42"/>
      <c r="F93" s="42"/>
      <c r="G93" s="42"/>
      <c r="P93" s="2" t="str">
        <f ca="1">IF(S93="Attività","Obiettivi generali",VLOOKUP(MID(S93,1,FIND(" ",S93)-1),Riferimenti!$BZ$2:$CE$41,5,0))</f>
        <v>Obiettivi generali</v>
      </c>
      <c r="Q93" s="2" t="str">
        <f ca="1">IF(S93="Attività","Obiettivi operativi",VLOOKUP(MID(S93,1,FIND(" ",S93)-1),Riferimenti!$BZ$2:$CE$41,6,0))</f>
        <v>Obiettivi operativi</v>
      </c>
      <c r="R93" s="2" t="str">
        <f ca="1">IF(S93="Attività","Linee Intervento",VLOOKUP(MID(S93,1,FIND(" ",S93)-1),Riferimenti!$BZ$2:$CE$41,3,0))</f>
        <v>Linee Intervento</v>
      </c>
      <c r="S93" s="2" t="str">
        <f ca="1">IF(T93="Output","Attività","A"&amp;MID(T93,1,FIND(".",T93)-1)&amp;" - "&amp;INDEX(Riferimenti!$BB$2:$BB$41,V93))</f>
        <v>Attività</v>
      </c>
      <c r="T93" s="2" t="str">
        <f ca="1">IF(OR(W93=FALSE,'Output Progetto'!U93=TRUE),"Output",'Output Progetto'!B93&amp;" - "&amp;'Output Progetto'!D93)</f>
        <v>Output</v>
      </c>
      <c r="U93" s="2" t="str">
        <f ca="1">IF(S93="Attività","Risultato Atteso",VLOOKUP(MID(S93,1,FIND(" ",S93)-1),Riferimenti!$BZ$2:$CE$41,4,0))</f>
        <v>Risultato Atteso</v>
      </c>
      <c r="V93" s="2">
        <f t="shared" si="2"/>
        <v>8</v>
      </c>
      <c r="W93" s="2" t="b">
        <f ca="1">IF(MID(VLOOKUP(MID("A"&amp;MID('Output Progetto'!B93&amp;" - "&amp;'Output Progetto'!D93,1,FIND(".",'Output Progetto'!B93&amp;" - "&amp;'Output Progetto'!D93)-1)&amp;" - "&amp;INDEX(Riferimenti!$BB$2:$BB$41,1),1,FIND(" ","A"&amp;MID('Output Progetto'!B93&amp;" - "&amp;'Output Progetto'!D93,1,FIND(".",'Output Progetto'!B93&amp;" - "&amp;'Output Progetto'!D93)-1)&amp;" - "&amp;INDEX(Riferimenti!$BB$2:$BB$41,1))-1),Riferimenti!$BZ$2:$CE$41,3,0),1,2)="LT",FALSE,TRUE)</f>
        <v>1</v>
      </c>
    </row>
    <row r="94" spans="2:23" ht="12.75" x14ac:dyDescent="0.2">
      <c r="B94" s="42"/>
      <c r="C94" s="42"/>
      <c r="D94" s="42"/>
      <c r="E94" s="42"/>
      <c r="F94" s="42"/>
      <c r="G94" s="42"/>
      <c r="P94" s="2" t="str">
        <f ca="1">IF(S94="Attività","Obiettivi generali",VLOOKUP(MID(S94,1,FIND(" ",S94)-1),Riferimenti!$BZ$2:$CE$41,5,0))</f>
        <v>Obiettivi generali</v>
      </c>
      <c r="Q94" s="2" t="str">
        <f ca="1">IF(S94="Attività","Obiettivi operativi",VLOOKUP(MID(S94,1,FIND(" ",S94)-1),Riferimenti!$BZ$2:$CE$41,6,0))</f>
        <v>Obiettivi operativi</v>
      </c>
      <c r="R94" s="2" t="str">
        <f ca="1">IF(S94="Attività","Linee Intervento",VLOOKUP(MID(S94,1,FIND(" ",S94)-1),Riferimenti!$BZ$2:$CE$41,3,0))</f>
        <v>Linee Intervento</v>
      </c>
      <c r="S94" s="2" t="str">
        <f ca="1">IF(T94="Output","Attività","A"&amp;MID(T94,1,FIND(".",T94)-1)&amp;" - "&amp;INDEX(Riferimenti!$BB$2:$BB$41,V94))</f>
        <v>Attività</v>
      </c>
      <c r="T94" s="2" t="str">
        <f ca="1">IF(OR(W94=FALSE,'Output Progetto'!U94=TRUE),"Output",'Output Progetto'!B94&amp;" - "&amp;'Output Progetto'!D94)</f>
        <v>Output</v>
      </c>
      <c r="U94" s="2" t="str">
        <f ca="1">IF(S94="Attività","Risultato Atteso",VLOOKUP(MID(S94,1,FIND(" ",S94)-1),Riferimenti!$BZ$2:$CE$41,4,0))</f>
        <v>Risultato Atteso</v>
      </c>
      <c r="V94" s="2">
        <f t="shared" si="2"/>
        <v>8</v>
      </c>
      <c r="W94" s="2" t="b">
        <f ca="1">IF(MID(VLOOKUP(MID("A"&amp;MID('Output Progetto'!B94&amp;" - "&amp;'Output Progetto'!D94,1,FIND(".",'Output Progetto'!B94&amp;" - "&amp;'Output Progetto'!D94)-1)&amp;" - "&amp;INDEX(Riferimenti!$BB$2:$BB$41,1),1,FIND(" ","A"&amp;MID('Output Progetto'!B94&amp;" - "&amp;'Output Progetto'!D94,1,FIND(".",'Output Progetto'!B94&amp;" - "&amp;'Output Progetto'!D94)-1)&amp;" - "&amp;INDEX(Riferimenti!$BB$2:$BB$41,1))-1),Riferimenti!$BZ$2:$CE$41,3,0),1,2)="LT",FALSE,TRUE)</f>
        <v>1</v>
      </c>
    </row>
    <row r="95" spans="2:23" ht="12.75" x14ac:dyDescent="0.2">
      <c r="B95" s="42"/>
      <c r="C95" s="42"/>
      <c r="D95" s="42"/>
      <c r="E95" s="42"/>
      <c r="F95" s="42"/>
      <c r="G95" s="42"/>
      <c r="P95" s="2" t="str">
        <f ca="1">IF(S95="Attività","Obiettivi generali",VLOOKUP(MID(S95,1,FIND(" ",S95)-1),Riferimenti!$BZ$2:$CE$41,5,0))</f>
        <v>Obiettivi generali</v>
      </c>
      <c r="Q95" s="2" t="str">
        <f ca="1">IF(S95="Attività","Obiettivi operativi",VLOOKUP(MID(S95,1,FIND(" ",S95)-1),Riferimenti!$BZ$2:$CE$41,6,0))</f>
        <v>Obiettivi operativi</v>
      </c>
      <c r="R95" s="2" t="str">
        <f ca="1">IF(S95="Attività","Linee Intervento",VLOOKUP(MID(S95,1,FIND(" ",S95)-1),Riferimenti!$BZ$2:$CE$41,3,0))</f>
        <v>Linee Intervento</v>
      </c>
      <c r="S95" s="2" t="str">
        <f ca="1">IF(T95="Output","Attività","A"&amp;MID(T95,1,FIND(".",T95)-1)&amp;" - "&amp;INDEX(Riferimenti!$BB$2:$BB$41,V95))</f>
        <v>Attività</v>
      </c>
      <c r="T95" s="2" t="str">
        <f ca="1">IF(OR(W95=FALSE,'Output Progetto'!U95=TRUE),"Output",'Output Progetto'!B95&amp;" - "&amp;'Output Progetto'!D95)</f>
        <v>Output</v>
      </c>
      <c r="U95" s="2" t="str">
        <f ca="1">IF(S95="Attività","Risultato Atteso",VLOOKUP(MID(S95,1,FIND(" ",S95)-1),Riferimenti!$BZ$2:$CE$41,4,0))</f>
        <v>Risultato Atteso</v>
      </c>
      <c r="V95" s="2">
        <f t="shared" si="2"/>
        <v>8</v>
      </c>
      <c r="W95" s="2" t="b">
        <f ca="1">IF(MID(VLOOKUP(MID("A"&amp;MID('Output Progetto'!B95&amp;" - "&amp;'Output Progetto'!D95,1,FIND(".",'Output Progetto'!B95&amp;" - "&amp;'Output Progetto'!D95)-1)&amp;" - "&amp;INDEX(Riferimenti!$BB$2:$BB$41,1),1,FIND(" ","A"&amp;MID('Output Progetto'!B95&amp;" - "&amp;'Output Progetto'!D95,1,FIND(".",'Output Progetto'!B95&amp;" - "&amp;'Output Progetto'!D95)-1)&amp;" - "&amp;INDEX(Riferimenti!$BB$2:$BB$41,1))-1),Riferimenti!$BZ$2:$CE$41,3,0),1,2)="LT",FALSE,TRUE)</f>
        <v>1</v>
      </c>
    </row>
    <row r="96" spans="2:23" ht="12.75" x14ac:dyDescent="0.2">
      <c r="B96" s="42"/>
      <c r="C96" s="42"/>
      <c r="D96" s="42"/>
      <c r="E96" s="42"/>
      <c r="F96" s="42"/>
      <c r="G96" s="42"/>
      <c r="P96" s="2" t="str">
        <f ca="1">IF(S96="Attività","Obiettivi generali",VLOOKUP(MID(S96,1,FIND(" ",S96)-1),Riferimenti!$BZ$2:$CE$41,5,0))</f>
        <v>Obiettivi generali</v>
      </c>
      <c r="Q96" s="2" t="str">
        <f ca="1">IF(S96="Attività","Obiettivi operativi",VLOOKUP(MID(S96,1,FIND(" ",S96)-1),Riferimenti!$BZ$2:$CE$41,6,0))</f>
        <v>Obiettivi operativi</v>
      </c>
      <c r="R96" s="2" t="str">
        <f ca="1">IF(S96="Attività","Linee Intervento",VLOOKUP(MID(S96,1,FIND(" ",S96)-1),Riferimenti!$BZ$2:$CE$41,3,0))</f>
        <v>Linee Intervento</v>
      </c>
      <c r="S96" s="2" t="str">
        <f ca="1">IF(T96="Output","Attività","A"&amp;MID(T96,1,FIND(".",T96)-1)&amp;" - "&amp;INDEX(Riferimenti!$BB$2:$BB$41,V96))</f>
        <v>Attività</v>
      </c>
      <c r="T96" s="2" t="str">
        <f ca="1">IF(OR(W96=FALSE,'Output Progetto'!U96=TRUE),"Output",'Output Progetto'!B96&amp;" - "&amp;'Output Progetto'!D96)</f>
        <v>Output</v>
      </c>
      <c r="U96" s="2" t="str">
        <f ca="1">IF(S96="Attività","Risultato Atteso",VLOOKUP(MID(S96,1,FIND(" ",S96)-1),Riferimenti!$BZ$2:$CE$41,4,0))</f>
        <v>Risultato Atteso</v>
      </c>
      <c r="V96" s="2">
        <f t="shared" si="2"/>
        <v>8</v>
      </c>
      <c r="W96" s="2" t="b">
        <f ca="1">IF(MID(VLOOKUP(MID("A"&amp;MID('Output Progetto'!B96&amp;" - "&amp;'Output Progetto'!D96,1,FIND(".",'Output Progetto'!B96&amp;" - "&amp;'Output Progetto'!D96)-1)&amp;" - "&amp;INDEX(Riferimenti!$BB$2:$BB$41,1),1,FIND(" ","A"&amp;MID('Output Progetto'!B96&amp;" - "&amp;'Output Progetto'!D96,1,FIND(".",'Output Progetto'!B96&amp;" - "&amp;'Output Progetto'!D96)-1)&amp;" - "&amp;INDEX(Riferimenti!$BB$2:$BB$41,1))-1),Riferimenti!$BZ$2:$CE$41,3,0),1,2)="LT",FALSE,TRUE)</f>
        <v>1</v>
      </c>
    </row>
    <row r="97" spans="2:23" ht="12.75" x14ac:dyDescent="0.2">
      <c r="B97" s="42"/>
      <c r="C97" s="42"/>
      <c r="D97" s="42"/>
      <c r="E97" s="42"/>
      <c r="F97" s="42"/>
      <c r="G97" s="42"/>
      <c r="P97" s="2" t="str">
        <f ca="1">IF(S97="Attività","Obiettivi generali",VLOOKUP(MID(S97,1,FIND(" ",S97)-1),Riferimenti!$BZ$2:$CE$41,5,0))</f>
        <v>Obiettivi generali</v>
      </c>
      <c r="Q97" s="2" t="str">
        <f ca="1">IF(S97="Attività","Obiettivi operativi",VLOOKUP(MID(S97,1,FIND(" ",S97)-1),Riferimenti!$BZ$2:$CE$41,6,0))</f>
        <v>Obiettivi operativi</v>
      </c>
      <c r="R97" s="2" t="str">
        <f ca="1">IF(S97="Attività","Linee Intervento",VLOOKUP(MID(S97,1,FIND(" ",S97)-1),Riferimenti!$BZ$2:$CE$41,3,0))</f>
        <v>Linee Intervento</v>
      </c>
      <c r="S97" s="2" t="str">
        <f ca="1">IF(T97="Output","Attività","A"&amp;MID(T97,1,FIND(".",T97)-1)&amp;" - "&amp;INDEX(Riferimenti!$BB$2:$BB$41,V97))</f>
        <v>Attività</v>
      </c>
      <c r="T97" s="2" t="str">
        <f ca="1">IF(OR(W97=FALSE,'Output Progetto'!U97=TRUE),"Output",'Output Progetto'!B97&amp;" - "&amp;'Output Progetto'!D97)</f>
        <v>Output</v>
      </c>
      <c r="U97" s="2" t="str">
        <f ca="1">IF(S97="Attività","Risultato Atteso",VLOOKUP(MID(S97,1,FIND(" ",S97)-1),Riferimenti!$BZ$2:$CE$41,4,0))</f>
        <v>Risultato Atteso</v>
      </c>
      <c r="V97" s="2">
        <f t="shared" si="2"/>
        <v>8</v>
      </c>
      <c r="W97" s="2" t="b">
        <f ca="1">IF(MID(VLOOKUP(MID("A"&amp;MID('Output Progetto'!B97&amp;" - "&amp;'Output Progetto'!D97,1,FIND(".",'Output Progetto'!B97&amp;" - "&amp;'Output Progetto'!D97)-1)&amp;" - "&amp;INDEX(Riferimenti!$BB$2:$BB$41,1),1,FIND(" ","A"&amp;MID('Output Progetto'!B97&amp;" - "&amp;'Output Progetto'!D97,1,FIND(".",'Output Progetto'!B97&amp;" - "&amp;'Output Progetto'!D97)-1)&amp;" - "&amp;INDEX(Riferimenti!$BB$2:$BB$41,1))-1),Riferimenti!$BZ$2:$CE$41,3,0),1,2)="LT",FALSE,TRUE)</f>
        <v>1</v>
      </c>
    </row>
    <row r="98" spans="2:23" ht="12.75" x14ac:dyDescent="0.2">
      <c r="B98" s="42"/>
      <c r="C98" s="42"/>
      <c r="D98" s="42"/>
      <c r="E98" s="42"/>
      <c r="F98" s="42"/>
      <c r="G98" s="42"/>
      <c r="P98" s="2" t="str">
        <f ca="1">IF(S98="Attività","Obiettivi generali",VLOOKUP(MID(S98,1,FIND(" ",S98)-1),Riferimenti!$BZ$2:$CE$41,5,0))</f>
        <v>Obiettivi generali</v>
      </c>
      <c r="Q98" s="2" t="str">
        <f ca="1">IF(S98="Attività","Obiettivi operativi",VLOOKUP(MID(S98,1,FIND(" ",S98)-1),Riferimenti!$BZ$2:$CE$41,6,0))</f>
        <v>Obiettivi operativi</v>
      </c>
      <c r="R98" s="2" t="str">
        <f ca="1">IF(S98="Attività","Linee Intervento",VLOOKUP(MID(S98,1,FIND(" ",S98)-1),Riferimenti!$BZ$2:$CE$41,3,0))</f>
        <v>Linee Intervento</v>
      </c>
      <c r="S98" s="2" t="str">
        <f ca="1">IF(T98="Output","Attività","A"&amp;MID(T98,1,FIND(".",T98)-1)&amp;" - "&amp;INDEX(Riferimenti!$BB$2:$BB$41,V98))</f>
        <v>Attività</v>
      </c>
      <c r="T98" s="2" t="str">
        <f ca="1">IF(OR(W98=FALSE,'Output Progetto'!U98=TRUE),"Output",'Output Progetto'!B98&amp;" - "&amp;'Output Progetto'!D98)</f>
        <v>Output</v>
      </c>
      <c r="U98" s="2" t="str">
        <f ca="1">IF(S98="Attività","Risultato Atteso",VLOOKUP(MID(S98,1,FIND(" ",S98)-1),Riferimenti!$BZ$2:$CE$41,4,0))</f>
        <v>Risultato Atteso</v>
      </c>
      <c r="V98" s="2">
        <f t="shared" si="2"/>
        <v>8</v>
      </c>
      <c r="W98" s="2" t="b">
        <f ca="1">IF(MID(VLOOKUP(MID("A"&amp;MID('Output Progetto'!B98&amp;" - "&amp;'Output Progetto'!D98,1,FIND(".",'Output Progetto'!B98&amp;" - "&amp;'Output Progetto'!D98)-1)&amp;" - "&amp;INDEX(Riferimenti!$BB$2:$BB$41,1),1,FIND(" ","A"&amp;MID('Output Progetto'!B98&amp;" - "&amp;'Output Progetto'!D98,1,FIND(".",'Output Progetto'!B98&amp;" - "&amp;'Output Progetto'!D98)-1)&amp;" - "&amp;INDEX(Riferimenti!$BB$2:$BB$41,1))-1),Riferimenti!$BZ$2:$CE$41,3,0),1,2)="LT",FALSE,TRUE)</f>
        <v>1</v>
      </c>
    </row>
    <row r="99" spans="2:23" ht="12.75" x14ac:dyDescent="0.2">
      <c r="B99" s="42"/>
      <c r="C99" s="42"/>
      <c r="D99" s="42"/>
      <c r="E99" s="42"/>
      <c r="F99" s="42"/>
      <c r="G99" s="42"/>
      <c r="P99" s="2" t="str">
        <f ca="1">IF(S99="Attività","Obiettivi generali",VLOOKUP(MID(S99,1,FIND(" ",S99)-1),Riferimenti!$BZ$2:$CE$41,5,0))</f>
        <v>Obiettivi generali</v>
      </c>
      <c r="Q99" s="2" t="str">
        <f ca="1">IF(S99="Attività","Obiettivi operativi",VLOOKUP(MID(S99,1,FIND(" ",S99)-1),Riferimenti!$BZ$2:$CE$41,6,0))</f>
        <v>Obiettivi operativi</v>
      </c>
      <c r="R99" s="2" t="str">
        <f ca="1">IF(S99="Attività","Linee Intervento",VLOOKUP(MID(S99,1,FIND(" ",S99)-1),Riferimenti!$BZ$2:$CE$41,3,0))</f>
        <v>Linee Intervento</v>
      </c>
      <c r="S99" s="2" t="str">
        <f ca="1">IF(T99="Output","Attività","A"&amp;MID(T99,1,FIND(".",T99)-1)&amp;" - "&amp;INDEX(Riferimenti!$BB$2:$BB$41,V99))</f>
        <v>Attività</v>
      </c>
      <c r="T99" s="2" t="str">
        <f ca="1">IF(OR(W99=FALSE,'Output Progetto'!U99=TRUE),"Output",'Output Progetto'!B99&amp;" - "&amp;'Output Progetto'!D99)</f>
        <v>Output</v>
      </c>
      <c r="U99" s="2" t="str">
        <f ca="1">IF(S99="Attività","Risultato Atteso",VLOOKUP(MID(S99,1,FIND(" ",S99)-1),Riferimenti!$BZ$2:$CE$41,4,0))</f>
        <v>Risultato Atteso</v>
      </c>
      <c r="V99" s="2">
        <f t="shared" si="2"/>
        <v>8</v>
      </c>
      <c r="W99" s="2" t="b">
        <f ca="1">IF(MID(VLOOKUP(MID("A"&amp;MID('Output Progetto'!B99&amp;" - "&amp;'Output Progetto'!D99,1,FIND(".",'Output Progetto'!B99&amp;" - "&amp;'Output Progetto'!D99)-1)&amp;" - "&amp;INDEX(Riferimenti!$BB$2:$BB$41,1),1,FIND(" ","A"&amp;MID('Output Progetto'!B99&amp;" - "&amp;'Output Progetto'!D99,1,FIND(".",'Output Progetto'!B99&amp;" - "&amp;'Output Progetto'!D99)-1)&amp;" - "&amp;INDEX(Riferimenti!$BB$2:$BB$41,1))-1),Riferimenti!$BZ$2:$CE$41,3,0),1,2)="LT",FALSE,TRUE)</f>
        <v>1</v>
      </c>
    </row>
    <row r="100" spans="2:23" ht="12.75" x14ac:dyDescent="0.2">
      <c r="B100" s="42"/>
      <c r="C100" s="42"/>
      <c r="D100" s="42"/>
      <c r="E100" s="42"/>
      <c r="F100" s="42"/>
      <c r="G100" s="42"/>
      <c r="P100" s="2" t="str">
        <f ca="1">IF(S100="Attività","Obiettivi generali",VLOOKUP(MID(S100,1,FIND(" ",S100)-1),Riferimenti!$BZ$2:$CE$41,5,0))</f>
        <v>Obiettivi generali</v>
      </c>
      <c r="Q100" s="2" t="str">
        <f ca="1">IF(S100="Attività","Obiettivi operativi",VLOOKUP(MID(S100,1,FIND(" ",S100)-1),Riferimenti!$BZ$2:$CE$41,6,0))</f>
        <v>Obiettivi operativi</v>
      </c>
      <c r="R100" s="2" t="str">
        <f ca="1">IF(S100="Attività","Linee Intervento",VLOOKUP(MID(S100,1,FIND(" ",S100)-1),Riferimenti!$BZ$2:$CE$41,3,0))</f>
        <v>Linee Intervento</v>
      </c>
      <c r="S100" s="2" t="str">
        <f ca="1">IF(T100="Output","Attività","A"&amp;MID(T100,1,FIND(".",T100)-1)&amp;" - "&amp;INDEX(Riferimenti!$BB$2:$BB$41,V100))</f>
        <v>Attività</v>
      </c>
      <c r="T100" s="2" t="str">
        <f ca="1">IF(OR(W100=FALSE,'Output Progetto'!U100=TRUE),"Output",'Output Progetto'!B100&amp;" - "&amp;'Output Progetto'!D100)</f>
        <v>Output</v>
      </c>
      <c r="U100" s="2" t="str">
        <f ca="1">IF(S100="Attività","Risultato Atteso",VLOOKUP(MID(S100,1,FIND(" ",S100)-1),Riferimenti!$BZ$2:$CE$41,4,0))</f>
        <v>Risultato Atteso</v>
      </c>
      <c r="V100" s="2">
        <f t="shared" si="2"/>
        <v>8</v>
      </c>
      <c r="W100" s="2" t="b">
        <f ca="1">IF(MID(VLOOKUP(MID("A"&amp;MID('Output Progetto'!B100&amp;" - "&amp;'Output Progetto'!D100,1,FIND(".",'Output Progetto'!B100&amp;" - "&amp;'Output Progetto'!D100)-1)&amp;" - "&amp;INDEX(Riferimenti!$BB$2:$BB$41,1),1,FIND(" ","A"&amp;MID('Output Progetto'!B100&amp;" - "&amp;'Output Progetto'!D100,1,FIND(".",'Output Progetto'!B100&amp;" - "&amp;'Output Progetto'!D100)-1)&amp;" - "&amp;INDEX(Riferimenti!$BB$2:$BB$41,1))-1),Riferimenti!$BZ$2:$CE$41,3,0),1,2)="LT",FALSE,TRUE)</f>
        <v>1</v>
      </c>
    </row>
    <row r="101" spans="2:23" ht="12.75" x14ac:dyDescent="0.2">
      <c r="B101" s="42"/>
      <c r="C101" s="42"/>
      <c r="D101" s="42"/>
      <c r="E101" s="42"/>
      <c r="F101" s="42"/>
      <c r="G101" s="42"/>
      <c r="P101" s="2" t="str">
        <f ca="1">IF(S101="Attività","Obiettivi generali",VLOOKUP(MID(S101,1,FIND(" ",S101)-1),Riferimenti!$BZ$2:$CE$41,5,0))</f>
        <v>Obiettivi generali</v>
      </c>
      <c r="Q101" s="2" t="str">
        <f ca="1">IF(S101="Attività","Obiettivi operativi",VLOOKUP(MID(S101,1,FIND(" ",S101)-1),Riferimenti!$BZ$2:$CE$41,6,0))</f>
        <v>Obiettivi operativi</v>
      </c>
      <c r="R101" s="2" t="str">
        <f ca="1">IF(S101="Attività","Linee Intervento",VLOOKUP(MID(S101,1,FIND(" ",S101)-1),Riferimenti!$BZ$2:$CE$41,3,0))</f>
        <v>Linee Intervento</v>
      </c>
      <c r="S101" s="2" t="str">
        <f ca="1">IF(T101="Output","Attività","A"&amp;MID(T101,1,FIND(".",T101)-1)&amp;" - "&amp;INDEX(Riferimenti!$BB$2:$BB$41,V101))</f>
        <v>Attività</v>
      </c>
      <c r="T101" s="2" t="str">
        <f ca="1">IF(OR(W101=FALSE,'Output Progetto'!U101=TRUE),"Output",'Output Progetto'!B101&amp;" - "&amp;'Output Progetto'!D101)</f>
        <v>Output</v>
      </c>
      <c r="U101" s="2" t="str">
        <f ca="1">IF(S101="Attività","Risultato Atteso",VLOOKUP(MID(S101,1,FIND(" ",S101)-1),Riferimenti!$BZ$2:$CE$41,4,0))</f>
        <v>Risultato Atteso</v>
      </c>
      <c r="V101" s="2">
        <f t="shared" si="2"/>
        <v>8</v>
      </c>
      <c r="W101" s="2" t="b">
        <f ca="1">IF(MID(VLOOKUP(MID("A"&amp;MID('Output Progetto'!B101&amp;" - "&amp;'Output Progetto'!D101,1,FIND(".",'Output Progetto'!B101&amp;" - "&amp;'Output Progetto'!D101)-1)&amp;" - "&amp;INDEX(Riferimenti!$BB$2:$BB$41,1),1,FIND(" ","A"&amp;MID('Output Progetto'!B101&amp;" - "&amp;'Output Progetto'!D101,1,FIND(".",'Output Progetto'!B101&amp;" - "&amp;'Output Progetto'!D101)-1)&amp;" - "&amp;INDEX(Riferimenti!$BB$2:$BB$41,1))-1),Riferimenti!$BZ$2:$CE$41,3,0),1,2)="LT",FALSE,TRUE)</f>
        <v>1</v>
      </c>
    </row>
    <row r="102" spans="2:23" ht="12.75" x14ac:dyDescent="0.2">
      <c r="B102" s="42"/>
      <c r="C102" s="42"/>
      <c r="D102" s="42"/>
      <c r="E102" s="42"/>
      <c r="F102" s="42"/>
      <c r="G102" s="42"/>
      <c r="P102" s="2" t="str">
        <f ca="1">IF(S102="Attività","Obiettivi generali",VLOOKUP(MID(S102,1,FIND(" ",S102)-1),Riferimenti!$BZ$2:$CE$41,5,0))</f>
        <v>Obiettivi generali</v>
      </c>
      <c r="Q102" s="2" t="str">
        <f ca="1">IF(S102="Attività","Obiettivi operativi",VLOOKUP(MID(S102,1,FIND(" ",S102)-1),Riferimenti!$BZ$2:$CE$41,6,0))</f>
        <v>Obiettivi operativi</v>
      </c>
      <c r="R102" s="2" t="str">
        <f ca="1">IF(S102="Attività","Linee Intervento",VLOOKUP(MID(S102,1,FIND(" ",S102)-1),Riferimenti!$BZ$2:$CE$41,3,0))</f>
        <v>Linee Intervento</v>
      </c>
      <c r="S102" s="2" t="str">
        <f ca="1">IF(T102="Output","Attività","A"&amp;MID(T102,1,FIND(".",T102)-1)&amp;" - "&amp;INDEX(Riferimenti!$BB$2:$BB$41,V102))</f>
        <v>Attività</v>
      </c>
      <c r="T102" s="2" t="str">
        <f ca="1">IF(OR(W102=FALSE,'Output Progetto'!U102=TRUE),"Output",'Output Progetto'!B102&amp;" - "&amp;'Output Progetto'!D102)</f>
        <v>Output</v>
      </c>
      <c r="U102" s="2" t="str">
        <f ca="1">IF(S102="Attività","Risultato Atteso",VLOOKUP(MID(S102,1,FIND(" ",S102)-1),Riferimenti!$BZ$2:$CE$41,4,0))</f>
        <v>Risultato Atteso</v>
      </c>
      <c r="V102" s="2">
        <f t="shared" si="2"/>
        <v>8</v>
      </c>
      <c r="W102" s="2" t="b">
        <f ca="1">IF(MID(VLOOKUP(MID("A"&amp;MID('Output Progetto'!B102&amp;" - "&amp;'Output Progetto'!D102,1,FIND(".",'Output Progetto'!B102&amp;" - "&amp;'Output Progetto'!D102)-1)&amp;" - "&amp;INDEX(Riferimenti!$BB$2:$BB$41,1),1,FIND(" ","A"&amp;MID('Output Progetto'!B102&amp;" - "&amp;'Output Progetto'!D102,1,FIND(".",'Output Progetto'!B102&amp;" - "&amp;'Output Progetto'!D102)-1)&amp;" - "&amp;INDEX(Riferimenti!$BB$2:$BB$41,1))-1),Riferimenti!$BZ$2:$CE$41,3,0),1,2)="LT",FALSE,TRUE)</f>
        <v>1</v>
      </c>
    </row>
    <row r="103" spans="2:23" ht="12.75" x14ac:dyDescent="0.2">
      <c r="B103" s="42"/>
      <c r="C103" s="42"/>
      <c r="D103" s="42"/>
      <c r="E103" s="42"/>
      <c r="F103" s="42"/>
      <c r="G103" s="42"/>
      <c r="P103" s="2" t="str">
        <f ca="1">IF(S103="Attività","Obiettivi generali",VLOOKUP(MID(S103,1,FIND(" ",S103)-1),Riferimenti!$BZ$2:$CE$41,5,0))</f>
        <v>Obiettivi generali</v>
      </c>
      <c r="Q103" s="2" t="str">
        <f ca="1">IF(S103="Attività","Obiettivi operativi",VLOOKUP(MID(S103,1,FIND(" ",S103)-1),Riferimenti!$BZ$2:$CE$41,6,0))</f>
        <v>Obiettivi operativi</v>
      </c>
      <c r="R103" s="2" t="str">
        <f ca="1">IF(S103="Attività","Linee Intervento",VLOOKUP(MID(S103,1,FIND(" ",S103)-1),Riferimenti!$BZ$2:$CE$41,3,0))</f>
        <v>Linee Intervento</v>
      </c>
      <c r="S103" s="2" t="str">
        <f ca="1">IF(T103="Output","Attività","A"&amp;MID(T103,1,FIND(".",T103)-1)&amp;" - "&amp;INDEX(Riferimenti!$BB$2:$BB$41,V103))</f>
        <v>Attività</v>
      </c>
      <c r="T103" s="2" t="str">
        <f ca="1">IF(OR(W103=FALSE,'Output Progetto'!U103=TRUE),"Output",'Output Progetto'!B103&amp;" - "&amp;'Output Progetto'!D103)</f>
        <v>Output</v>
      </c>
      <c r="U103" s="2" t="str">
        <f ca="1">IF(S103="Attività","Risultato Atteso",VLOOKUP(MID(S103,1,FIND(" ",S103)-1),Riferimenti!$BZ$2:$CE$41,4,0))</f>
        <v>Risultato Atteso</v>
      </c>
      <c r="V103" s="2">
        <f t="shared" si="2"/>
        <v>8</v>
      </c>
      <c r="W103" s="2" t="b">
        <f ca="1">IF(MID(VLOOKUP(MID("A"&amp;MID('Output Progetto'!B103&amp;" - "&amp;'Output Progetto'!D103,1,FIND(".",'Output Progetto'!B103&amp;" - "&amp;'Output Progetto'!D103)-1)&amp;" - "&amp;INDEX(Riferimenti!$BB$2:$BB$41,1),1,FIND(" ","A"&amp;MID('Output Progetto'!B103&amp;" - "&amp;'Output Progetto'!D103,1,FIND(".",'Output Progetto'!B103&amp;" - "&amp;'Output Progetto'!D103)-1)&amp;" - "&amp;INDEX(Riferimenti!$BB$2:$BB$41,1))-1),Riferimenti!$BZ$2:$CE$41,3,0),1,2)="LT",FALSE,TRUE)</f>
        <v>1</v>
      </c>
    </row>
    <row r="104" spans="2:23" ht="12.75" x14ac:dyDescent="0.2">
      <c r="B104" s="42"/>
      <c r="C104" s="42"/>
      <c r="D104" s="42"/>
      <c r="E104" s="42"/>
      <c r="F104" s="42"/>
      <c r="G104" s="42"/>
      <c r="P104" s="2" t="str">
        <f ca="1">IF(S104="Attività","Obiettivi generali",VLOOKUP(MID(S104,1,FIND(" ",S104)-1),Riferimenti!$BZ$2:$CE$41,5,0))</f>
        <v>OG1 - Sviluppare la capacità amministrativa e istituzionale per la modernizzazione della pubblica amministrazione</v>
      </c>
      <c r="Q104" s="2" t="str">
        <f ca="1">IF(S104="Attività","Obiettivi operativi",VLOOKUP(MID(S104,1,FIND(" ",S104)-1),Riferimenti!$BZ$2:$CE$41,6,0))</f>
        <v xml:space="preserve">OO2 - Potenziare i processi di razionalizzazione delle amministrazioni pubbliche attraverso l’efficientamento dei sistemi organizzativi connessi alla gestione del personale pubblico </v>
      </c>
      <c r="R104" s="2" t="str">
        <f ca="1">IF(S104="Attività","Linee Intervento",VLOOKUP(MID(S104,1,FIND(" ",S104)-1),Riferimenti!$BZ$2:$CE$41,3,0))</f>
        <v>LI2 - Estendere i servizi erogati dal sistema informativo NoiPA</v>
      </c>
      <c r="S104" s="2" t="str">
        <f ca="1">IF(T104="Output","Attività","A"&amp;MID(T104,1,FIND(".",T104)-1)&amp;" - "&amp;INDEX(Riferimenti!$BB$2:$BB$41,V104))</f>
        <v xml:space="preserve">A9 - Definizione e implementazione del nuovo modello di servizio </v>
      </c>
      <c r="T104" s="2" t="str">
        <f ca="1">IF(OR(W104=FALSE,'Output Progetto'!U104=TRUE),"Output",'Output Progetto'!B104&amp;" - "&amp;'Output Progetto'!D104)</f>
        <v>9.AS.1 - Modello di servizio pubblicato sul portale</v>
      </c>
      <c r="U104" s="2" t="str">
        <f ca="1">IF(S104="Attività","Risultato Atteso",VLOOKUP(MID(S104,1,FIND(" ",S104)-1),Riferimenti!$BZ$2:$CE$41,4,0))</f>
        <v>RA2 - numero di amministrazioni pubbliche servite e abilitate all’utilizzo dei nuovi strumenti</v>
      </c>
      <c r="V104" s="2">
        <f t="shared" si="2"/>
        <v>9</v>
      </c>
      <c r="W104" s="2" t="b">
        <f ca="1">IF(MID(VLOOKUP(MID("A"&amp;MID('Output Progetto'!B104&amp;" - "&amp;'Output Progetto'!D104,1,FIND(".",'Output Progetto'!B104&amp;" - "&amp;'Output Progetto'!D104)-1)&amp;" - "&amp;INDEX(Riferimenti!$BB$2:$BB$41,1),1,FIND(" ","A"&amp;MID('Output Progetto'!B104&amp;" - "&amp;'Output Progetto'!D104,1,FIND(".",'Output Progetto'!B104&amp;" - "&amp;'Output Progetto'!D104)-1)&amp;" - "&amp;INDEX(Riferimenti!$BB$2:$BB$41,1))-1),Riferimenti!$BZ$2:$CE$41,3,0),1,2)="LT",FALSE,TRUE)</f>
        <v>1</v>
      </c>
    </row>
    <row r="105" spans="2:23" ht="12.75" x14ac:dyDescent="0.2">
      <c r="B105" s="42"/>
      <c r="C105" s="42"/>
      <c r="D105" s="42"/>
      <c r="E105" s="42"/>
      <c r="F105" s="42"/>
      <c r="G105" s="42"/>
      <c r="P105" s="2" t="str">
        <f ca="1">IF(S105="Attività","Obiettivi generali",VLOOKUP(MID(S105,1,FIND(" ",S105)-1),Riferimenti!$BZ$2:$CE$41,5,0))</f>
        <v>Obiettivi generali</v>
      </c>
      <c r="Q105" s="2" t="str">
        <f ca="1">IF(S105="Attività","Obiettivi operativi",VLOOKUP(MID(S105,1,FIND(" ",S105)-1),Riferimenti!$BZ$2:$CE$41,6,0))</f>
        <v>Obiettivi operativi</v>
      </c>
      <c r="R105" s="2" t="str">
        <f ca="1">IF(S105="Attività","Linee Intervento",VLOOKUP(MID(S105,1,FIND(" ",S105)-1),Riferimenti!$BZ$2:$CE$41,3,0))</f>
        <v>Linee Intervento</v>
      </c>
      <c r="S105" s="2" t="str">
        <f ca="1">IF(T105="Output","Attività","A"&amp;MID(T105,1,FIND(".",T105)-1)&amp;" - "&amp;INDEX(Riferimenti!$BB$2:$BB$41,V105))</f>
        <v>Attività</v>
      </c>
      <c r="T105" s="2" t="str">
        <f ca="1">IF(OR(W105=FALSE,'Output Progetto'!U105=TRUE),"Output",'Output Progetto'!B105&amp;" - "&amp;'Output Progetto'!D105)</f>
        <v>Output</v>
      </c>
      <c r="U105" s="2" t="str">
        <f ca="1">IF(S105="Attività","Risultato Atteso",VLOOKUP(MID(S105,1,FIND(" ",S105)-1),Riferimenti!$BZ$2:$CE$41,4,0))</f>
        <v>Risultato Atteso</v>
      </c>
      <c r="V105" s="2">
        <f t="shared" si="2"/>
        <v>9</v>
      </c>
      <c r="W105" s="2" t="b">
        <f ca="1">IF(MID(VLOOKUP(MID("A"&amp;MID('Output Progetto'!B105&amp;" - "&amp;'Output Progetto'!D105,1,FIND(".",'Output Progetto'!B105&amp;" - "&amp;'Output Progetto'!D105)-1)&amp;" - "&amp;INDEX(Riferimenti!$BB$2:$BB$41,1),1,FIND(" ","A"&amp;MID('Output Progetto'!B105&amp;" - "&amp;'Output Progetto'!D105,1,FIND(".",'Output Progetto'!B105&amp;" - "&amp;'Output Progetto'!D105)-1)&amp;" - "&amp;INDEX(Riferimenti!$BB$2:$BB$41,1))-1),Riferimenti!$BZ$2:$CE$41,3,0),1,2)="LT",FALSE,TRUE)</f>
        <v>1</v>
      </c>
    </row>
    <row r="106" spans="2:23" ht="12.75" x14ac:dyDescent="0.2">
      <c r="B106" s="42"/>
      <c r="C106" s="42"/>
      <c r="D106" s="42"/>
      <c r="E106" s="42"/>
      <c r="F106" s="42"/>
      <c r="G106" s="42"/>
      <c r="P106" s="2" t="str">
        <f ca="1">IF(S106="Attività","Obiettivi generali",VLOOKUP(MID(S106,1,FIND(" ",S106)-1),Riferimenti!$BZ$2:$CE$41,5,0))</f>
        <v>Obiettivi generali</v>
      </c>
      <c r="Q106" s="2" t="str">
        <f ca="1">IF(S106="Attività","Obiettivi operativi",VLOOKUP(MID(S106,1,FIND(" ",S106)-1),Riferimenti!$BZ$2:$CE$41,6,0))</f>
        <v>Obiettivi operativi</v>
      </c>
      <c r="R106" s="2" t="str">
        <f ca="1">IF(S106="Attività","Linee Intervento",VLOOKUP(MID(S106,1,FIND(" ",S106)-1),Riferimenti!$BZ$2:$CE$41,3,0))</f>
        <v>Linee Intervento</v>
      </c>
      <c r="S106" s="2" t="str">
        <f ca="1">IF(T106="Output","Attività","A"&amp;MID(T106,1,FIND(".",T106)-1)&amp;" - "&amp;INDEX(Riferimenti!$BB$2:$BB$41,V106))</f>
        <v>Attività</v>
      </c>
      <c r="T106" s="2" t="str">
        <f ca="1">IF(OR(W106=FALSE,'Output Progetto'!U106=TRUE),"Output",'Output Progetto'!B106&amp;" - "&amp;'Output Progetto'!D106)</f>
        <v>Output</v>
      </c>
      <c r="U106" s="2" t="str">
        <f ca="1">IF(S106="Attività","Risultato Atteso",VLOOKUP(MID(S106,1,FIND(" ",S106)-1),Riferimenti!$BZ$2:$CE$41,4,0))</f>
        <v>Risultato Atteso</v>
      </c>
      <c r="V106" s="2">
        <f t="shared" si="2"/>
        <v>9</v>
      </c>
      <c r="W106" s="2" t="b">
        <f ca="1">IF(MID(VLOOKUP(MID("A"&amp;MID('Output Progetto'!B106&amp;" - "&amp;'Output Progetto'!D106,1,FIND(".",'Output Progetto'!B106&amp;" - "&amp;'Output Progetto'!D106)-1)&amp;" - "&amp;INDEX(Riferimenti!$BB$2:$BB$41,1),1,FIND(" ","A"&amp;MID('Output Progetto'!B106&amp;" - "&amp;'Output Progetto'!D106,1,FIND(".",'Output Progetto'!B106&amp;" - "&amp;'Output Progetto'!D106)-1)&amp;" - "&amp;INDEX(Riferimenti!$BB$2:$BB$41,1))-1),Riferimenti!$BZ$2:$CE$41,3,0),1,2)="LT",FALSE,TRUE)</f>
        <v>1</v>
      </c>
    </row>
    <row r="107" spans="2:23" ht="12.75" x14ac:dyDescent="0.2">
      <c r="B107" s="42"/>
      <c r="C107" s="42"/>
      <c r="D107" s="42"/>
      <c r="E107" s="42"/>
      <c r="F107" s="42"/>
      <c r="G107" s="42"/>
      <c r="P107" s="2" t="str">
        <f ca="1">IF(S107="Attività","Obiettivi generali",VLOOKUP(MID(S107,1,FIND(" ",S107)-1),Riferimenti!$BZ$2:$CE$41,5,0))</f>
        <v>Obiettivi generali</v>
      </c>
      <c r="Q107" s="2" t="str">
        <f ca="1">IF(S107="Attività","Obiettivi operativi",VLOOKUP(MID(S107,1,FIND(" ",S107)-1),Riferimenti!$BZ$2:$CE$41,6,0))</f>
        <v>Obiettivi operativi</v>
      </c>
      <c r="R107" s="2" t="str">
        <f ca="1">IF(S107="Attività","Linee Intervento",VLOOKUP(MID(S107,1,FIND(" ",S107)-1),Riferimenti!$BZ$2:$CE$41,3,0))</f>
        <v>Linee Intervento</v>
      </c>
      <c r="S107" s="2" t="str">
        <f ca="1">IF(T107="Output","Attività","A"&amp;MID(T107,1,FIND(".",T107)-1)&amp;" - "&amp;INDEX(Riferimenti!$BB$2:$BB$41,V107))</f>
        <v>Attività</v>
      </c>
      <c r="T107" s="2" t="str">
        <f ca="1">IF(OR(W107=FALSE,'Output Progetto'!U107=TRUE),"Output",'Output Progetto'!B107&amp;" - "&amp;'Output Progetto'!D107)</f>
        <v>Output</v>
      </c>
      <c r="U107" s="2" t="str">
        <f ca="1">IF(S107="Attività","Risultato Atteso",VLOOKUP(MID(S107,1,FIND(" ",S107)-1),Riferimenti!$BZ$2:$CE$41,4,0))</f>
        <v>Risultato Atteso</v>
      </c>
      <c r="V107" s="2">
        <f t="shared" si="2"/>
        <v>9</v>
      </c>
      <c r="W107" s="2" t="b">
        <f ca="1">IF(MID(VLOOKUP(MID("A"&amp;MID('Output Progetto'!B107&amp;" - "&amp;'Output Progetto'!D107,1,FIND(".",'Output Progetto'!B107&amp;" - "&amp;'Output Progetto'!D107)-1)&amp;" - "&amp;INDEX(Riferimenti!$BB$2:$BB$41,1),1,FIND(" ","A"&amp;MID('Output Progetto'!B107&amp;" - "&amp;'Output Progetto'!D107,1,FIND(".",'Output Progetto'!B107&amp;" - "&amp;'Output Progetto'!D107)-1)&amp;" - "&amp;INDEX(Riferimenti!$BB$2:$BB$41,1))-1),Riferimenti!$BZ$2:$CE$41,3,0),1,2)="LT",FALSE,TRUE)</f>
        <v>1</v>
      </c>
    </row>
    <row r="108" spans="2:23" ht="12.75" x14ac:dyDescent="0.2">
      <c r="B108" s="42"/>
      <c r="C108" s="42"/>
      <c r="D108" s="42"/>
      <c r="E108" s="42"/>
      <c r="F108" s="42"/>
      <c r="G108" s="42"/>
      <c r="P108" s="2" t="str">
        <f ca="1">IF(S108="Attività","Obiettivi generali",VLOOKUP(MID(S108,1,FIND(" ",S108)-1),Riferimenti!$BZ$2:$CE$41,5,0))</f>
        <v>Obiettivi generali</v>
      </c>
      <c r="Q108" s="2" t="str">
        <f ca="1">IF(S108="Attività","Obiettivi operativi",VLOOKUP(MID(S108,1,FIND(" ",S108)-1),Riferimenti!$BZ$2:$CE$41,6,0))</f>
        <v>Obiettivi operativi</v>
      </c>
      <c r="R108" s="2" t="str">
        <f ca="1">IF(S108="Attività","Linee Intervento",VLOOKUP(MID(S108,1,FIND(" ",S108)-1),Riferimenti!$BZ$2:$CE$41,3,0))</f>
        <v>Linee Intervento</v>
      </c>
      <c r="S108" s="2" t="str">
        <f ca="1">IF(T108="Output","Attività","A"&amp;MID(T108,1,FIND(".",T108)-1)&amp;" - "&amp;INDEX(Riferimenti!$BB$2:$BB$41,V108))</f>
        <v>Attività</v>
      </c>
      <c r="T108" s="2" t="str">
        <f ca="1">IF(OR(W108=FALSE,'Output Progetto'!U108=TRUE),"Output",'Output Progetto'!B108&amp;" - "&amp;'Output Progetto'!D108)</f>
        <v>Output</v>
      </c>
      <c r="U108" s="2" t="str">
        <f ca="1">IF(S108="Attività","Risultato Atteso",VLOOKUP(MID(S108,1,FIND(" ",S108)-1),Riferimenti!$BZ$2:$CE$41,4,0))</f>
        <v>Risultato Atteso</v>
      </c>
      <c r="V108" s="2">
        <f t="shared" si="2"/>
        <v>9</v>
      </c>
      <c r="W108" s="2" t="b">
        <f ca="1">IF(MID(VLOOKUP(MID("A"&amp;MID('Output Progetto'!B108&amp;" - "&amp;'Output Progetto'!D108,1,FIND(".",'Output Progetto'!B108&amp;" - "&amp;'Output Progetto'!D108)-1)&amp;" - "&amp;INDEX(Riferimenti!$BB$2:$BB$41,1),1,FIND(" ","A"&amp;MID('Output Progetto'!B108&amp;" - "&amp;'Output Progetto'!D108,1,FIND(".",'Output Progetto'!B108&amp;" - "&amp;'Output Progetto'!D108)-1)&amp;" - "&amp;INDEX(Riferimenti!$BB$2:$BB$41,1))-1),Riferimenti!$BZ$2:$CE$41,3,0),1,2)="LT",FALSE,TRUE)</f>
        <v>1</v>
      </c>
    </row>
    <row r="109" spans="2:23" ht="12.75" x14ac:dyDescent="0.2">
      <c r="B109" s="42"/>
      <c r="C109" s="42"/>
      <c r="D109" s="42"/>
      <c r="E109" s="42"/>
      <c r="F109" s="42"/>
      <c r="G109" s="42"/>
      <c r="P109" s="2" t="str">
        <f ca="1">IF(S109="Attività","Obiettivi generali",VLOOKUP(MID(S109,1,FIND(" ",S109)-1),Riferimenti!$BZ$2:$CE$41,5,0))</f>
        <v>Obiettivi generali</v>
      </c>
      <c r="Q109" s="2" t="str">
        <f ca="1">IF(S109="Attività","Obiettivi operativi",VLOOKUP(MID(S109,1,FIND(" ",S109)-1),Riferimenti!$BZ$2:$CE$41,6,0))</f>
        <v>Obiettivi operativi</v>
      </c>
      <c r="R109" s="2" t="str">
        <f ca="1">IF(S109="Attività","Linee Intervento",VLOOKUP(MID(S109,1,FIND(" ",S109)-1),Riferimenti!$BZ$2:$CE$41,3,0))</f>
        <v>Linee Intervento</v>
      </c>
      <c r="S109" s="2" t="str">
        <f ca="1">IF(T109="Output","Attività","A"&amp;MID(T109,1,FIND(".",T109)-1)&amp;" - "&amp;INDEX(Riferimenti!$BB$2:$BB$41,V109))</f>
        <v>Attività</v>
      </c>
      <c r="T109" s="2" t="str">
        <f ca="1">IF(OR(W109=FALSE,'Output Progetto'!U109=TRUE),"Output",'Output Progetto'!B109&amp;" - "&amp;'Output Progetto'!D109)</f>
        <v>Output</v>
      </c>
      <c r="U109" s="2" t="str">
        <f ca="1">IF(S109="Attività","Risultato Atteso",VLOOKUP(MID(S109,1,FIND(" ",S109)-1),Riferimenti!$BZ$2:$CE$41,4,0))</f>
        <v>Risultato Atteso</v>
      </c>
      <c r="V109" s="2">
        <f t="shared" si="2"/>
        <v>9</v>
      </c>
      <c r="W109" s="2" t="b">
        <f ca="1">IF(MID(VLOOKUP(MID("A"&amp;MID('Output Progetto'!B109&amp;" - "&amp;'Output Progetto'!D109,1,FIND(".",'Output Progetto'!B109&amp;" - "&amp;'Output Progetto'!D109)-1)&amp;" - "&amp;INDEX(Riferimenti!$BB$2:$BB$41,1),1,FIND(" ","A"&amp;MID('Output Progetto'!B109&amp;" - "&amp;'Output Progetto'!D109,1,FIND(".",'Output Progetto'!B109&amp;" - "&amp;'Output Progetto'!D109)-1)&amp;" - "&amp;INDEX(Riferimenti!$BB$2:$BB$41,1))-1),Riferimenti!$BZ$2:$CE$41,3,0),1,2)="LT",FALSE,TRUE)</f>
        <v>1</v>
      </c>
    </row>
    <row r="110" spans="2:23" ht="12.75" x14ac:dyDescent="0.2">
      <c r="B110" s="42"/>
      <c r="C110" s="42"/>
      <c r="D110" s="42"/>
      <c r="E110" s="42"/>
      <c r="F110" s="42"/>
      <c r="G110" s="42"/>
      <c r="P110" s="2" t="str">
        <f ca="1">IF(S110="Attività","Obiettivi generali",VLOOKUP(MID(S110,1,FIND(" ",S110)-1),Riferimenti!$BZ$2:$CE$41,5,0))</f>
        <v>Obiettivi generali</v>
      </c>
      <c r="Q110" s="2" t="str">
        <f ca="1">IF(S110="Attività","Obiettivi operativi",VLOOKUP(MID(S110,1,FIND(" ",S110)-1),Riferimenti!$BZ$2:$CE$41,6,0))</f>
        <v>Obiettivi operativi</v>
      </c>
      <c r="R110" s="2" t="str">
        <f ca="1">IF(S110="Attività","Linee Intervento",VLOOKUP(MID(S110,1,FIND(" ",S110)-1),Riferimenti!$BZ$2:$CE$41,3,0))</f>
        <v>Linee Intervento</v>
      </c>
      <c r="S110" s="2" t="str">
        <f ca="1">IF(T110="Output","Attività","A"&amp;MID(T110,1,FIND(".",T110)-1)&amp;" - "&amp;INDEX(Riferimenti!$BB$2:$BB$41,V110))</f>
        <v>Attività</v>
      </c>
      <c r="T110" s="2" t="str">
        <f ca="1">IF(OR(W110=FALSE,'Output Progetto'!U110=TRUE),"Output",'Output Progetto'!B110&amp;" - "&amp;'Output Progetto'!D110)</f>
        <v>Output</v>
      </c>
      <c r="U110" s="2" t="str">
        <f ca="1">IF(S110="Attività","Risultato Atteso",VLOOKUP(MID(S110,1,FIND(" ",S110)-1),Riferimenti!$BZ$2:$CE$41,4,0))</f>
        <v>Risultato Atteso</v>
      </c>
      <c r="V110" s="2">
        <f t="shared" si="2"/>
        <v>9</v>
      </c>
      <c r="W110" s="2" t="b">
        <f ca="1">IF(MID(VLOOKUP(MID("A"&amp;MID('Output Progetto'!B110&amp;" - "&amp;'Output Progetto'!D110,1,FIND(".",'Output Progetto'!B110&amp;" - "&amp;'Output Progetto'!D110)-1)&amp;" - "&amp;INDEX(Riferimenti!$BB$2:$BB$41,1),1,FIND(" ","A"&amp;MID('Output Progetto'!B110&amp;" - "&amp;'Output Progetto'!D110,1,FIND(".",'Output Progetto'!B110&amp;" - "&amp;'Output Progetto'!D110)-1)&amp;" - "&amp;INDEX(Riferimenti!$BB$2:$BB$41,1))-1),Riferimenti!$BZ$2:$CE$41,3,0),1,2)="LT",FALSE,TRUE)</f>
        <v>1</v>
      </c>
    </row>
    <row r="111" spans="2:23" ht="12.75" x14ac:dyDescent="0.2">
      <c r="B111" s="42"/>
      <c r="C111" s="42"/>
      <c r="D111" s="42"/>
      <c r="E111" s="42"/>
      <c r="F111" s="42"/>
      <c r="G111" s="42"/>
      <c r="P111" s="2" t="str">
        <f ca="1">IF(S111="Attività","Obiettivi generali",VLOOKUP(MID(S111,1,FIND(" ",S111)-1),Riferimenti!$BZ$2:$CE$41,5,0))</f>
        <v>Obiettivi generali</v>
      </c>
      <c r="Q111" s="2" t="str">
        <f ca="1">IF(S111="Attività","Obiettivi operativi",VLOOKUP(MID(S111,1,FIND(" ",S111)-1),Riferimenti!$BZ$2:$CE$41,6,0))</f>
        <v>Obiettivi operativi</v>
      </c>
      <c r="R111" s="2" t="str">
        <f ca="1">IF(S111="Attività","Linee Intervento",VLOOKUP(MID(S111,1,FIND(" ",S111)-1),Riferimenti!$BZ$2:$CE$41,3,0))</f>
        <v>Linee Intervento</v>
      </c>
      <c r="S111" s="2" t="str">
        <f ca="1">IF(T111="Output","Attività","A"&amp;MID(T111,1,FIND(".",T111)-1)&amp;" - "&amp;INDEX(Riferimenti!$BB$2:$BB$41,V111))</f>
        <v>Attività</v>
      </c>
      <c r="T111" s="2" t="str">
        <f ca="1">IF(OR(W111=FALSE,'Output Progetto'!U111=TRUE),"Output",'Output Progetto'!B111&amp;" - "&amp;'Output Progetto'!D111)</f>
        <v>Output</v>
      </c>
      <c r="U111" s="2" t="str">
        <f ca="1">IF(S111="Attività","Risultato Atteso",VLOOKUP(MID(S111,1,FIND(" ",S111)-1),Riferimenti!$BZ$2:$CE$41,4,0))</f>
        <v>Risultato Atteso</v>
      </c>
      <c r="V111" s="2">
        <f t="shared" si="2"/>
        <v>9</v>
      </c>
      <c r="W111" s="2" t="b">
        <f ca="1">IF(MID(VLOOKUP(MID("A"&amp;MID('Output Progetto'!B111&amp;" - "&amp;'Output Progetto'!D111,1,FIND(".",'Output Progetto'!B111&amp;" - "&amp;'Output Progetto'!D111)-1)&amp;" - "&amp;INDEX(Riferimenti!$BB$2:$BB$41,1),1,FIND(" ","A"&amp;MID('Output Progetto'!B111&amp;" - "&amp;'Output Progetto'!D111,1,FIND(".",'Output Progetto'!B111&amp;" - "&amp;'Output Progetto'!D111)-1)&amp;" - "&amp;INDEX(Riferimenti!$BB$2:$BB$41,1))-1),Riferimenti!$BZ$2:$CE$41,3,0),1,2)="LT",FALSE,TRUE)</f>
        <v>1</v>
      </c>
    </row>
    <row r="112" spans="2:23" ht="12.75" x14ac:dyDescent="0.2">
      <c r="B112" s="42"/>
      <c r="C112" s="42"/>
      <c r="D112" s="42"/>
      <c r="E112" s="42"/>
      <c r="F112" s="42"/>
      <c r="G112" s="42"/>
      <c r="P112" s="2" t="str">
        <f ca="1">IF(S112="Attività","Obiettivi generali",VLOOKUP(MID(S112,1,FIND(" ",S112)-1),Riferimenti!$BZ$2:$CE$41,5,0))</f>
        <v>Obiettivi generali</v>
      </c>
      <c r="Q112" s="2" t="str">
        <f ca="1">IF(S112="Attività","Obiettivi operativi",VLOOKUP(MID(S112,1,FIND(" ",S112)-1),Riferimenti!$BZ$2:$CE$41,6,0))</f>
        <v>Obiettivi operativi</v>
      </c>
      <c r="R112" s="2" t="str">
        <f ca="1">IF(S112="Attività","Linee Intervento",VLOOKUP(MID(S112,1,FIND(" ",S112)-1),Riferimenti!$BZ$2:$CE$41,3,0))</f>
        <v>Linee Intervento</v>
      </c>
      <c r="S112" s="2" t="str">
        <f ca="1">IF(T112="Output","Attività","A"&amp;MID(T112,1,FIND(".",T112)-1)&amp;" - "&amp;INDEX(Riferimenti!$BB$2:$BB$41,V112))</f>
        <v>Attività</v>
      </c>
      <c r="T112" s="2" t="str">
        <f ca="1">IF(OR(W112=FALSE,'Output Progetto'!U112=TRUE),"Output",'Output Progetto'!B112&amp;" - "&amp;'Output Progetto'!D112)</f>
        <v>Output</v>
      </c>
      <c r="U112" s="2" t="str">
        <f ca="1">IF(S112="Attività","Risultato Atteso",VLOOKUP(MID(S112,1,FIND(" ",S112)-1),Riferimenti!$BZ$2:$CE$41,4,0))</f>
        <v>Risultato Atteso</v>
      </c>
      <c r="V112" s="2">
        <f t="shared" si="2"/>
        <v>9</v>
      </c>
      <c r="W112" s="2" t="b">
        <f ca="1">IF(MID(VLOOKUP(MID("A"&amp;MID('Output Progetto'!B112&amp;" - "&amp;'Output Progetto'!D112,1,FIND(".",'Output Progetto'!B112&amp;" - "&amp;'Output Progetto'!D112)-1)&amp;" - "&amp;INDEX(Riferimenti!$BB$2:$BB$41,1),1,FIND(" ","A"&amp;MID('Output Progetto'!B112&amp;" - "&amp;'Output Progetto'!D112,1,FIND(".",'Output Progetto'!B112&amp;" - "&amp;'Output Progetto'!D112)-1)&amp;" - "&amp;INDEX(Riferimenti!$BB$2:$BB$41,1))-1),Riferimenti!$BZ$2:$CE$41,3,0),1,2)="LT",FALSE,TRUE)</f>
        <v>1</v>
      </c>
    </row>
    <row r="113" spans="2:23" ht="12.75" x14ac:dyDescent="0.2">
      <c r="B113" s="42"/>
      <c r="C113" s="42"/>
      <c r="D113" s="42"/>
      <c r="E113" s="42"/>
      <c r="F113" s="42"/>
      <c r="G113" s="42"/>
      <c r="P113" s="2" t="str">
        <f ca="1">IF(S113="Attività","Obiettivi generali",VLOOKUP(MID(S113,1,FIND(" ",S113)-1),Riferimenti!$BZ$2:$CE$41,5,0))</f>
        <v>Obiettivi generali</v>
      </c>
      <c r="Q113" s="2" t="str">
        <f ca="1">IF(S113="Attività","Obiettivi operativi",VLOOKUP(MID(S113,1,FIND(" ",S113)-1),Riferimenti!$BZ$2:$CE$41,6,0))</f>
        <v>Obiettivi operativi</v>
      </c>
      <c r="R113" s="2" t="str">
        <f ca="1">IF(S113="Attività","Linee Intervento",VLOOKUP(MID(S113,1,FIND(" ",S113)-1),Riferimenti!$BZ$2:$CE$41,3,0))</f>
        <v>Linee Intervento</v>
      </c>
      <c r="S113" s="2" t="str">
        <f ca="1">IF(T113="Output","Attività","A"&amp;MID(T113,1,FIND(".",T113)-1)&amp;" - "&amp;INDEX(Riferimenti!$BB$2:$BB$41,V113))</f>
        <v>Attività</v>
      </c>
      <c r="T113" s="2" t="str">
        <f ca="1">IF(OR(W113=FALSE,'Output Progetto'!U113=TRUE),"Output",'Output Progetto'!B113&amp;" - "&amp;'Output Progetto'!D113)</f>
        <v>Output</v>
      </c>
      <c r="U113" s="2" t="str">
        <f ca="1">IF(S113="Attività","Risultato Atteso",VLOOKUP(MID(S113,1,FIND(" ",S113)-1),Riferimenti!$BZ$2:$CE$41,4,0))</f>
        <v>Risultato Atteso</v>
      </c>
      <c r="V113" s="2">
        <f t="shared" si="2"/>
        <v>9</v>
      </c>
      <c r="W113" s="2" t="b">
        <f ca="1">IF(MID(VLOOKUP(MID("A"&amp;MID('Output Progetto'!B113&amp;" - "&amp;'Output Progetto'!D113,1,FIND(".",'Output Progetto'!B113&amp;" - "&amp;'Output Progetto'!D113)-1)&amp;" - "&amp;INDEX(Riferimenti!$BB$2:$BB$41,1),1,FIND(" ","A"&amp;MID('Output Progetto'!B113&amp;" - "&amp;'Output Progetto'!D113,1,FIND(".",'Output Progetto'!B113&amp;" - "&amp;'Output Progetto'!D113)-1)&amp;" - "&amp;INDEX(Riferimenti!$BB$2:$BB$41,1))-1),Riferimenti!$BZ$2:$CE$41,3,0),1,2)="LT",FALSE,TRUE)</f>
        <v>1</v>
      </c>
    </row>
    <row r="114" spans="2:23" ht="12.75" x14ac:dyDescent="0.2">
      <c r="B114" s="42"/>
      <c r="C114" s="42"/>
      <c r="D114" s="42"/>
      <c r="E114" s="42"/>
      <c r="F114" s="42"/>
      <c r="G114" s="42"/>
      <c r="P114" s="2" t="str">
        <f ca="1">IF(S114="Attività","Obiettivi generali",VLOOKUP(MID(S114,1,FIND(" ",S114)-1),Riferimenti!$BZ$2:$CE$41,5,0))</f>
        <v>Obiettivi generali</v>
      </c>
      <c r="Q114" s="2" t="str">
        <f ca="1">IF(S114="Attività","Obiettivi operativi",VLOOKUP(MID(S114,1,FIND(" ",S114)-1),Riferimenti!$BZ$2:$CE$41,6,0))</f>
        <v>Obiettivi operativi</v>
      </c>
      <c r="R114" s="2" t="str">
        <f ca="1">IF(S114="Attività","Linee Intervento",VLOOKUP(MID(S114,1,FIND(" ",S114)-1),Riferimenti!$BZ$2:$CE$41,3,0))</f>
        <v>Linee Intervento</v>
      </c>
      <c r="S114" s="2" t="str">
        <f ca="1">IF(T114="Output","Attività","A"&amp;MID(T114,1,FIND(".",T114)-1)&amp;" - "&amp;INDEX(Riferimenti!$BB$2:$BB$41,V114))</f>
        <v>Attività</v>
      </c>
      <c r="T114" s="2" t="str">
        <f ca="1">IF(OR(W114=FALSE,'Output Progetto'!U114=TRUE),"Output",'Output Progetto'!B114&amp;" - "&amp;'Output Progetto'!D114)</f>
        <v>Output</v>
      </c>
      <c r="U114" s="2" t="str">
        <f ca="1">IF(S114="Attività","Risultato Atteso",VLOOKUP(MID(S114,1,FIND(" ",S114)-1),Riferimenti!$BZ$2:$CE$41,4,0))</f>
        <v>Risultato Atteso</v>
      </c>
      <c r="V114" s="2">
        <f t="shared" si="2"/>
        <v>9</v>
      </c>
      <c r="W114" s="2" t="b">
        <f ca="1">IF(MID(VLOOKUP(MID("A"&amp;MID('Output Progetto'!B114&amp;" - "&amp;'Output Progetto'!D114,1,FIND(".",'Output Progetto'!B114&amp;" - "&amp;'Output Progetto'!D114)-1)&amp;" - "&amp;INDEX(Riferimenti!$BB$2:$BB$41,1),1,FIND(" ","A"&amp;MID('Output Progetto'!B114&amp;" - "&amp;'Output Progetto'!D114,1,FIND(".",'Output Progetto'!B114&amp;" - "&amp;'Output Progetto'!D114)-1)&amp;" - "&amp;INDEX(Riferimenti!$BB$2:$BB$41,1))-1),Riferimenti!$BZ$2:$CE$41,3,0),1,2)="LT",FALSE,TRUE)</f>
        <v>1</v>
      </c>
    </row>
    <row r="115" spans="2:23" ht="12.75" x14ac:dyDescent="0.2">
      <c r="B115" s="42"/>
      <c r="C115" s="42"/>
      <c r="D115" s="42"/>
      <c r="E115" s="42"/>
      <c r="F115" s="42"/>
      <c r="G115" s="42"/>
      <c r="P115" s="2" t="str">
        <f ca="1">IF(S115="Attività","Obiettivi generali",VLOOKUP(MID(S115,1,FIND(" ",S115)-1),Riferimenti!$BZ$2:$CE$41,5,0))</f>
        <v>Obiettivi generali</v>
      </c>
      <c r="Q115" s="2" t="str">
        <f ca="1">IF(S115="Attività","Obiettivi operativi",VLOOKUP(MID(S115,1,FIND(" ",S115)-1),Riferimenti!$BZ$2:$CE$41,6,0))</f>
        <v>Obiettivi operativi</v>
      </c>
      <c r="R115" s="2" t="str">
        <f ca="1">IF(S115="Attività","Linee Intervento",VLOOKUP(MID(S115,1,FIND(" ",S115)-1),Riferimenti!$BZ$2:$CE$41,3,0))</f>
        <v>Linee Intervento</v>
      </c>
      <c r="S115" s="2" t="str">
        <f ca="1">IF(T115="Output","Attività","A"&amp;MID(T115,1,FIND(".",T115)-1)&amp;" - "&amp;INDEX(Riferimenti!$BB$2:$BB$41,V115))</f>
        <v>Attività</v>
      </c>
      <c r="T115" s="2" t="str">
        <f ca="1">IF(OR(W115=FALSE,'Output Progetto'!U115=TRUE),"Output",'Output Progetto'!B115&amp;" - "&amp;'Output Progetto'!D115)</f>
        <v>Output</v>
      </c>
      <c r="U115" s="2" t="str">
        <f ca="1">IF(S115="Attività","Risultato Atteso",VLOOKUP(MID(S115,1,FIND(" ",S115)-1),Riferimenti!$BZ$2:$CE$41,4,0))</f>
        <v>Risultato Atteso</v>
      </c>
      <c r="V115" s="2">
        <f t="shared" si="2"/>
        <v>9</v>
      </c>
      <c r="W115" s="2" t="b">
        <f ca="1">IF(MID(VLOOKUP(MID("A"&amp;MID('Output Progetto'!B115&amp;" - "&amp;'Output Progetto'!D115,1,FIND(".",'Output Progetto'!B115&amp;" - "&amp;'Output Progetto'!D115)-1)&amp;" - "&amp;INDEX(Riferimenti!$BB$2:$BB$41,1),1,FIND(" ","A"&amp;MID('Output Progetto'!B115&amp;" - "&amp;'Output Progetto'!D115,1,FIND(".",'Output Progetto'!B115&amp;" - "&amp;'Output Progetto'!D115)-1)&amp;" - "&amp;INDEX(Riferimenti!$BB$2:$BB$41,1))-1),Riferimenti!$BZ$2:$CE$41,3,0),1,2)="LT",FALSE,TRUE)</f>
        <v>1</v>
      </c>
    </row>
    <row r="116" spans="2:23" ht="12.75" x14ac:dyDescent="0.2">
      <c r="B116" s="42"/>
      <c r="C116" s="42"/>
      <c r="D116" s="42"/>
      <c r="E116" s="42"/>
      <c r="F116" s="42"/>
      <c r="G116" s="42"/>
      <c r="P116" s="2" t="str">
        <f ca="1">IF(S116="Attività","Obiettivi generali",VLOOKUP(MID(S116,1,FIND(" ",S116)-1),Riferimenti!$BZ$2:$CE$41,5,0))</f>
        <v>OG1 - Sviluppare la capacità amministrativa e istituzionale per la modernizzazione della pubblica amministrazione</v>
      </c>
      <c r="Q116" s="2" t="str">
        <f ca="1">IF(S116="Attività","Obiettivi operativi",VLOOKUP(MID(S116,1,FIND(" ",S116)-1),Riferimenti!$BZ$2:$CE$41,6,0))</f>
        <v xml:space="preserve">OO2 - Potenziare i processi di razionalizzazione delle amministrazioni pubbliche attraverso l’efficientamento dei sistemi organizzativi connessi alla gestione del personale pubblico </v>
      </c>
      <c r="R116" s="2" t="str">
        <f ca="1">IF(S116="Attività","Linee Intervento",VLOOKUP(MID(S116,1,FIND(" ",S116)-1),Riferimenti!$BZ$2:$CE$41,3,0))</f>
        <v>LI2 - Estendere i servizi erogati dal sistema informativo NoiPA</v>
      </c>
      <c r="S116" s="2" t="str">
        <f ca="1">IF(T116="Output","Attività","A"&amp;MID(T116,1,FIND(".",T116)-1)&amp;" - "&amp;INDEX(Riferimenti!$BB$2:$BB$41,V116))</f>
        <v>A10 - Supporto al cambiamento delle Amministrazioni e degli altri stakeholder al nuovo modello di servizio.</v>
      </c>
      <c r="T116" s="2" t="str">
        <f ca="1">IF(OR(W116=FALSE,'Output Progetto'!U116=TRUE),"Output",'Output Progetto'!B116&amp;" - "&amp;'Output Progetto'!D116)</f>
        <v>10.AS.1 - Modello di supporto al cambiamento progettato e implementato</v>
      </c>
      <c r="U116" s="2" t="str">
        <f ca="1">IF(S116="Attività","Risultato Atteso",VLOOKUP(MID(S116,1,FIND(" ",S116)-1),Riferimenti!$BZ$2:$CE$41,4,0))</f>
        <v>RA2 - numero di amministrazioni pubbliche servite e abilitate all’utilizzo dei nuovi strumenti</v>
      </c>
      <c r="V116" s="2">
        <f t="shared" si="2"/>
        <v>10</v>
      </c>
      <c r="W116" s="2" t="b">
        <f ca="1">IF(MID(VLOOKUP(MID("A"&amp;MID('Output Progetto'!B116&amp;" - "&amp;'Output Progetto'!D116,1,FIND(".",'Output Progetto'!B116&amp;" - "&amp;'Output Progetto'!D116)-1)&amp;" - "&amp;INDEX(Riferimenti!$BB$2:$BB$41,1),1,FIND(" ","A"&amp;MID('Output Progetto'!B116&amp;" - "&amp;'Output Progetto'!D116,1,FIND(".",'Output Progetto'!B116&amp;" - "&amp;'Output Progetto'!D116)-1)&amp;" - "&amp;INDEX(Riferimenti!$BB$2:$BB$41,1))-1),Riferimenti!$BZ$2:$CE$41,3,0),1,2)="LT",FALSE,TRUE)</f>
        <v>1</v>
      </c>
    </row>
    <row r="117" spans="2:23" ht="12.75" x14ac:dyDescent="0.2">
      <c r="B117" s="42"/>
      <c r="C117" s="42"/>
      <c r="D117" s="42"/>
      <c r="E117" s="42"/>
      <c r="F117" s="42"/>
      <c r="G117" s="42"/>
      <c r="P117" s="2" t="str">
        <f ca="1">IF(S117="Attività","Obiettivi generali",VLOOKUP(MID(S117,1,FIND(" ",S117)-1),Riferimenti!$BZ$2:$CE$41,5,0))</f>
        <v>Obiettivi generali</v>
      </c>
      <c r="Q117" s="2" t="str">
        <f ca="1">IF(S117="Attività","Obiettivi operativi",VLOOKUP(MID(S117,1,FIND(" ",S117)-1),Riferimenti!$BZ$2:$CE$41,6,0))</f>
        <v>Obiettivi operativi</v>
      </c>
      <c r="R117" s="2" t="str">
        <f ca="1">IF(S117="Attività","Linee Intervento",VLOOKUP(MID(S117,1,FIND(" ",S117)-1),Riferimenti!$BZ$2:$CE$41,3,0))</f>
        <v>Linee Intervento</v>
      </c>
      <c r="S117" s="2" t="str">
        <f ca="1">IF(T117="Output","Attività","A"&amp;MID(T117,1,FIND(".",T117)-1)&amp;" - "&amp;INDEX(Riferimenti!$BB$2:$BB$41,V117))</f>
        <v>Attività</v>
      </c>
      <c r="T117" s="2" t="str">
        <f ca="1">IF(OR(W117=FALSE,'Output Progetto'!U117=TRUE),"Output",'Output Progetto'!B117&amp;" - "&amp;'Output Progetto'!D117)</f>
        <v>Output</v>
      </c>
      <c r="U117" s="2" t="str">
        <f ca="1">IF(S117="Attività","Risultato Atteso",VLOOKUP(MID(S117,1,FIND(" ",S117)-1),Riferimenti!$BZ$2:$CE$41,4,0))</f>
        <v>Risultato Atteso</v>
      </c>
      <c r="V117" s="2">
        <f t="shared" si="2"/>
        <v>10</v>
      </c>
      <c r="W117" s="2" t="b">
        <f ca="1">IF(MID(VLOOKUP(MID("A"&amp;MID('Output Progetto'!B117&amp;" - "&amp;'Output Progetto'!D117,1,FIND(".",'Output Progetto'!B117&amp;" - "&amp;'Output Progetto'!D117)-1)&amp;" - "&amp;INDEX(Riferimenti!$BB$2:$BB$41,1),1,FIND(" ","A"&amp;MID('Output Progetto'!B117&amp;" - "&amp;'Output Progetto'!D117,1,FIND(".",'Output Progetto'!B117&amp;" - "&amp;'Output Progetto'!D117)-1)&amp;" - "&amp;INDEX(Riferimenti!$BB$2:$BB$41,1))-1),Riferimenti!$BZ$2:$CE$41,3,0),1,2)="LT",FALSE,TRUE)</f>
        <v>1</v>
      </c>
    </row>
    <row r="118" spans="2:23" ht="12.75" x14ac:dyDescent="0.2">
      <c r="B118" s="42"/>
      <c r="C118" s="42"/>
      <c r="D118" s="42"/>
      <c r="E118" s="42"/>
      <c r="F118" s="42"/>
      <c r="G118" s="42"/>
      <c r="P118" s="2" t="str">
        <f ca="1">IF(S118="Attività","Obiettivi generali",VLOOKUP(MID(S118,1,FIND(" ",S118)-1),Riferimenti!$BZ$2:$CE$41,5,0))</f>
        <v>Obiettivi generali</v>
      </c>
      <c r="Q118" s="2" t="str">
        <f ca="1">IF(S118="Attività","Obiettivi operativi",VLOOKUP(MID(S118,1,FIND(" ",S118)-1),Riferimenti!$BZ$2:$CE$41,6,0))</f>
        <v>Obiettivi operativi</v>
      </c>
      <c r="R118" s="2" t="str">
        <f ca="1">IF(S118="Attività","Linee Intervento",VLOOKUP(MID(S118,1,FIND(" ",S118)-1),Riferimenti!$BZ$2:$CE$41,3,0))</f>
        <v>Linee Intervento</v>
      </c>
      <c r="S118" s="2" t="str">
        <f ca="1">IF(T118="Output","Attività","A"&amp;MID(T118,1,FIND(".",T118)-1)&amp;" - "&amp;INDEX(Riferimenti!$BB$2:$BB$41,V118))</f>
        <v>Attività</v>
      </c>
      <c r="T118" s="2" t="str">
        <f ca="1">IF(OR(W118=FALSE,'Output Progetto'!U118=TRUE),"Output",'Output Progetto'!B118&amp;" - "&amp;'Output Progetto'!D118)</f>
        <v>Output</v>
      </c>
      <c r="U118" s="2" t="str">
        <f ca="1">IF(S118="Attività","Risultato Atteso",VLOOKUP(MID(S118,1,FIND(" ",S118)-1),Riferimenti!$BZ$2:$CE$41,4,0))</f>
        <v>Risultato Atteso</v>
      </c>
      <c r="V118" s="2">
        <f t="shared" si="2"/>
        <v>10</v>
      </c>
      <c r="W118" s="2" t="b">
        <f ca="1">IF(MID(VLOOKUP(MID("A"&amp;MID('Output Progetto'!B118&amp;" - "&amp;'Output Progetto'!D118,1,FIND(".",'Output Progetto'!B118&amp;" - "&amp;'Output Progetto'!D118)-1)&amp;" - "&amp;INDEX(Riferimenti!$BB$2:$BB$41,1),1,FIND(" ","A"&amp;MID('Output Progetto'!B118&amp;" - "&amp;'Output Progetto'!D118,1,FIND(".",'Output Progetto'!B118&amp;" - "&amp;'Output Progetto'!D118)-1)&amp;" - "&amp;INDEX(Riferimenti!$BB$2:$BB$41,1))-1),Riferimenti!$BZ$2:$CE$41,3,0),1,2)="LT",FALSE,TRUE)</f>
        <v>1</v>
      </c>
    </row>
    <row r="119" spans="2:23" ht="12.75" x14ac:dyDescent="0.2">
      <c r="B119" s="42"/>
      <c r="C119" s="42"/>
      <c r="D119" s="42"/>
      <c r="E119" s="42"/>
      <c r="F119" s="42"/>
      <c r="G119" s="42"/>
      <c r="P119" s="2" t="str">
        <f ca="1">IF(S119="Attività","Obiettivi generali",VLOOKUP(MID(S119,1,FIND(" ",S119)-1),Riferimenti!$BZ$2:$CE$41,5,0))</f>
        <v>Obiettivi generali</v>
      </c>
      <c r="Q119" s="2" t="str">
        <f ca="1">IF(S119="Attività","Obiettivi operativi",VLOOKUP(MID(S119,1,FIND(" ",S119)-1),Riferimenti!$BZ$2:$CE$41,6,0))</f>
        <v>Obiettivi operativi</v>
      </c>
      <c r="R119" s="2" t="str">
        <f ca="1">IF(S119="Attività","Linee Intervento",VLOOKUP(MID(S119,1,FIND(" ",S119)-1),Riferimenti!$BZ$2:$CE$41,3,0))</f>
        <v>Linee Intervento</v>
      </c>
      <c r="S119" s="2" t="str">
        <f ca="1">IF(T119="Output","Attività","A"&amp;MID(T119,1,FIND(".",T119)-1)&amp;" - "&amp;INDEX(Riferimenti!$BB$2:$BB$41,V119))</f>
        <v>Attività</v>
      </c>
      <c r="T119" s="2" t="str">
        <f ca="1">IF(OR(W119=FALSE,'Output Progetto'!U119=TRUE),"Output",'Output Progetto'!B119&amp;" - "&amp;'Output Progetto'!D119)</f>
        <v>Output</v>
      </c>
      <c r="U119" s="2" t="str">
        <f ca="1">IF(S119="Attività","Risultato Atteso",VLOOKUP(MID(S119,1,FIND(" ",S119)-1),Riferimenti!$BZ$2:$CE$41,4,0))</f>
        <v>Risultato Atteso</v>
      </c>
      <c r="V119" s="2">
        <f t="shared" si="2"/>
        <v>10</v>
      </c>
      <c r="W119" s="2" t="b">
        <f ca="1">IF(MID(VLOOKUP(MID("A"&amp;MID('Output Progetto'!B119&amp;" - "&amp;'Output Progetto'!D119,1,FIND(".",'Output Progetto'!B119&amp;" - "&amp;'Output Progetto'!D119)-1)&amp;" - "&amp;INDEX(Riferimenti!$BB$2:$BB$41,1),1,FIND(" ","A"&amp;MID('Output Progetto'!B119&amp;" - "&amp;'Output Progetto'!D119,1,FIND(".",'Output Progetto'!B119&amp;" - "&amp;'Output Progetto'!D119)-1)&amp;" - "&amp;INDEX(Riferimenti!$BB$2:$BB$41,1))-1),Riferimenti!$BZ$2:$CE$41,3,0),1,2)="LT",FALSE,TRUE)</f>
        <v>1</v>
      </c>
    </row>
    <row r="120" spans="2:23" ht="12.75" x14ac:dyDescent="0.2">
      <c r="B120" s="42"/>
      <c r="C120" s="42"/>
      <c r="D120" s="42"/>
      <c r="E120" s="42"/>
      <c r="F120" s="42"/>
      <c r="G120" s="42"/>
      <c r="P120" s="2" t="str">
        <f ca="1">IF(S120="Attività","Obiettivi generali",VLOOKUP(MID(S120,1,FIND(" ",S120)-1),Riferimenti!$BZ$2:$CE$41,5,0))</f>
        <v>Obiettivi generali</v>
      </c>
      <c r="Q120" s="2" t="str">
        <f ca="1">IF(S120="Attività","Obiettivi operativi",VLOOKUP(MID(S120,1,FIND(" ",S120)-1),Riferimenti!$BZ$2:$CE$41,6,0))</f>
        <v>Obiettivi operativi</v>
      </c>
      <c r="R120" s="2" t="str">
        <f ca="1">IF(S120="Attività","Linee Intervento",VLOOKUP(MID(S120,1,FIND(" ",S120)-1),Riferimenti!$BZ$2:$CE$41,3,0))</f>
        <v>Linee Intervento</v>
      </c>
      <c r="S120" s="2" t="str">
        <f ca="1">IF(T120="Output","Attività","A"&amp;MID(T120,1,FIND(".",T120)-1)&amp;" - "&amp;INDEX(Riferimenti!$BB$2:$BB$41,V120))</f>
        <v>Attività</v>
      </c>
      <c r="T120" s="2" t="str">
        <f ca="1">IF(OR(W120=FALSE,'Output Progetto'!U120=TRUE),"Output",'Output Progetto'!B120&amp;" - "&amp;'Output Progetto'!D120)</f>
        <v>Output</v>
      </c>
      <c r="U120" s="2" t="str">
        <f ca="1">IF(S120="Attività","Risultato Atteso",VLOOKUP(MID(S120,1,FIND(" ",S120)-1),Riferimenti!$BZ$2:$CE$41,4,0))</f>
        <v>Risultato Atteso</v>
      </c>
      <c r="V120" s="2">
        <f t="shared" si="2"/>
        <v>10</v>
      </c>
      <c r="W120" s="2" t="b">
        <f ca="1">IF(MID(VLOOKUP(MID("A"&amp;MID('Output Progetto'!B120&amp;" - "&amp;'Output Progetto'!D120,1,FIND(".",'Output Progetto'!B120&amp;" - "&amp;'Output Progetto'!D120)-1)&amp;" - "&amp;INDEX(Riferimenti!$BB$2:$BB$41,1),1,FIND(" ","A"&amp;MID('Output Progetto'!B120&amp;" - "&amp;'Output Progetto'!D120,1,FIND(".",'Output Progetto'!B120&amp;" - "&amp;'Output Progetto'!D120)-1)&amp;" - "&amp;INDEX(Riferimenti!$BB$2:$BB$41,1))-1),Riferimenti!$BZ$2:$CE$41,3,0),1,2)="LT",FALSE,TRUE)</f>
        <v>1</v>
      </c>
    </row>
    <row r="121" spans="2:23" ht="12.75" x14ac:dyDescent="0.2">
      <c r="B121" s="42"/>
      <c r="C121" s="42"/>
      <c r="D121" s="42"/>
      <c r="E121" s="42"/>
      <c r="F121" s="42"/>
      <c r="G121" s="42"/>
      <c r="P121" s="2" t="str">
        <f ca="1">IF(S121="Attività","Obiettivi generali",VLOOKUP(MID(S121,1,FIND(" ",S121)-1),Riferimenti!$BZ$2:$CE$41,5,0))</f>
        <v>Obiettivi generali</v>
      </c>
      <c r="Q121" s="2" t="str">
        <f ca="1">IF(S121="Attività","Obiettivi operativi",VLOOKUP(MID(S121,1,FIND(" ",S121)-1),Riferimenti!$BZ$2:$CE$41,6,0))</f>
        <v>Obiettivi operativi</v>
      </c>
      <c r="R121" s="2" t="str">
        <f ca="1">IF(S121="Attività","Linee Intervento",VLOOKUP(MID(S121,1,FIND(" ",S121)-1),Riferimenti!$BZ$2:$CE$41,3,0))</f>
        <v>Linee Intervento</v>
      </c>
      <c r="S121" s="2" t="str">
        <f ca="1">IF(T121="Output","Attività","A"&amp;MID(T121,1,FIND(".",T121)-1)&amp;" - "&amp;INDEX(Riferimenti!$BB$2:$BB$41,V121))</f>
        <v>Attività</v>
      </c>
      <c r="T121" s="2" t="str">
        <f ca="1">IF(OR(W121=FALSE,'Output Progetto'!U121=TRUE),"Output",'Output Progetto'!B121&amp;" - "&amp;'Output Progetto'!D121)</f>
        <v>Output</v>
      </c>
      <c r="U121" s="2" t="str">
        <f ca="1">IF(S121="Attività","Risultato Atteso",VLOOKUP(MID(S121,1,FIND(" ",S121)-1),Riferimenti!$BZ$2:$CE$41,4,0))</f>
        <v>Risultato Atteso</v>
      </c>
      <c r="V121" s="2">
        <f t="shared" si="2"/>
        <v>10</v>
      </c>
      <c r="W121" s="2" t="b">
        <f ca="1">IF(MID(VLOOKUP(MID("A"&amp;MID('Output Progetto'!B121&amp;" - "&amp;'Output Progetto'!D121,1,FIND(".",'Output Progetto'!B121&amp;" - "&amp;'Output Progetto'!D121)-1)&amp;" - "&amp;INDEX(Riferimenti!$BB$2:$BB$41,1),1,FIND(" ","A"&amp;MID('Output Progetto'!B121&amp;" - "&amp;'Output Progetto'!D121,1,FIND(".",'Output Progetto'!B121&amp;" - "&amp;'Output Progetto'!D121)-1)&amp;" - "&amp;INDEX(Riferimenti!$BB$2:$BB$41,1))-1),Riferimenti!$BZ$2:$CE$41,3,0),1,2)="LT",FALSE,TRUE)</f>
        <v>1</v>
      </c>
    </row>
    <row r="122" spans="2:23" ht="12.75" x14ac:dyDescent="0.2">
      <c r="B122" s="42"/>
      <c r="C122" s="42"/>
      <c r="D122" s="42"/>
      <c r="E122" s="42"/>
      <c r="F122" s="42"/>
      <c r="G122" s="42"/>
      <c r="P122" s="2" t="str">
        <f ca="1">IF(S122="Attività","Obiettivi generali",VLOOKUP(MID(S122,1,FIND(" ",S122)-1),Riferimenti!$BZ$2:$CE$41,5,0))</f>
        <v>Obiettivi generali</v>
      </c>
      <c r="Q122" s="2" t="str">
        <f ca="1">IF(S122="Attività","Obiettivi operativi",VLOOKUP(MID(S122,1,FIND(" ",S122)-1),Riferimenti!$BZ$2:$CE$41,6,0))</f>
        <v>Obiettivi operativi</v>
      </c>
      <c r="R122" s="2" t="str">
        <f ca="1">IF(S122="Attività","Linee Intervento",VLOOKUP(MID(S122,1,FIND(" ",S122)-1),Riferimenti!$BZ$2:$CE$41,3,0))</f>
        <v>Linee Intervento</v>
      </c>
      <c r="S122" s="2" t="str">
        <f ca="1">IF(T122="Output","Attività","A"&amp;MID(T122,1,FIND(".",T122)-1)&amp;" - "&amp;INDEX(Riferimenti!$BB$2:$BB$41,V122))</f>
        <v>Attività</v>
      </c>
      <c r="T122" s="2" t="str">
        <f ca="1">IF(OR(W122=FALSE,'Output Progetto'!U122=TRUE),"Output",'Output Progetto'!B122&amp;" - "&amp;'Output Progetto'!D122)</f>
        <v>Output</v>
      </c>
      <c r="U122" s="2" t="str">
        <f ca="1">IF(S122="Attività","Risultato Atteso",VLOOKUP(MID(S122,1,FIND(" ",S122)-1),Riferimenti!$BZ$2:$CE$41,4,0))</f>
        <v>Risultato Atteso</v>
      </c>
      <c r="V122" s="2">
        <f t="shared" si="2"/>
        <v>10</v>
      </c>
      <c r="W122" s="2" t="b">
        <f ca="1">IF(MID(VLOOKUP(MID("A"&amp;MID('Output Progetto'!B122&amp;" - "&amp;'Output Progetto'!D122,1,FIND(".",'Output Progetto'!B122&amp;" - "&amp;'Output Progetto'!D122)-1)&amp;" - "&amp;INDEX(Riferimenti!$BB$2:$BB$41,1),1,FIND(" ","A"&amp;MID('Output Progetto'!B122&amp;" - "&amp;'Output Progetto'!D122,1,FIND(".",'Output Progetto'!B122&amp;" - "&amp;'Output Progetto'!D122)-1)&amp;" - "&amp;INDEX(Riferimenti!$BB$2:$BB$41,1))-1),Riferimenti!$BZ$2:$CE$41,3,0),1,2)="LT",FALSE,TRUE)</f>
        <v>1</v>
      </c>
    </row>
    <row r="123" spans="2:23" ht="12.75" x14ac:dyDescent="0.2">
      <c r="B123" s="42"/>
      <c r="C123" s="42"/>
      <c r="D123" s="42"/>
      <c r="E123" s="42"/>
      <c r="F123" s="42"/>
      <c r="G123" s="42"/>
      <c r="P123" s="2" t="str">
        <f ca="1">IF(S123="Attività","Obiettivi generali",VLOOKUP(MID(S123,1,FIND(" ",S123)-1),Riferimenti!$BZ$2:$CE$41,5,0))</f>
        <v>Obiettivi generali</v>
      </c>
      <c r="Q123" s="2" t="str">
        <f ca="1">IF(S123="Attività","Obiettivi operativi",VLOOKUP(MID(S123,1,FIND(" ",S123)-1),Riferimenti!$BZ$2:$CE$41,6,0))</f>
        <v>Obiettivi operativi</v>
      </c>
      <c r="R123" s="2" t="str">
        <f ca="1">IF(S123="Attività","Linee Intervento",VLOOKUP(MID(S123,1,FIND(" ",S123)-1),Riferimenti!$BZ$2:$CE$41,3,0))</f>
        <v>Linee Intervento</v>
      </c>
      <c r="S123" s="2" t="str">
        <f ca="1">IF(T123="Output","Attività","A"&amp;MID(T123,1,FIND(".",T123)-1)&amp;" - "&amp;INDEX(Riferimenti!$BB$2:$BB$41,V123))</f>
        <v>Attività</v>
      </c>
      <c r="T123" s="2" t="str">
        <f ca="1">IF(OR(W123=FALSE,'Output Progetto'!U123=TRUE),"Output",'Output Progetto'!B123&amp;" - "&amp;'Output Progetto'!D123)</f>
        <v>Output</v>
      </c>
      <c r="U123" s="2" t="str">
        <f ca="1">IF(S123="Attività","Risultato Atteso",VLOOKUP(MID(S123,1,FIND(" ",S123)-1),Riferimenti!$BZ$2:$CE$41,4,0))</f>
        <v>Risultato Atteso</v>
      </c>
      <c r="V123" s="2">
        <f t="shared" si="2"/>
        <v>10</v>
      </c>
      <c r="W123" s="2" t="b">
        <f ca="1">IF(MID(VLOOKUP(MID("A"&amp;MID('Output Progetto'!B123&amp;" - "&amp;'Output Progetto'!D123,1,FIND(".",'Output Progetto'!B123&amp;" - "&amp;'Output Progetto'!D123)-1)&amp;" - "&amp;INDEX(Riferimenti!$BB$2:$BB$41,1),1,FIND(" ","A"&amp;MID('Output Progetto'!B123&amp;" - "&amp;'Output Progetto'!D123,1,FIND(".",'Output Progetto'!B123&amp;" - "&amp;'Output Progetto'!D123)-1)&amp;" - "&amp;INDEX(Riferimenti!$BB$2:$BB$41,1))-1),Riferimenti!$BZ$2:$CE$41,3,0),1,2)="LT",FALSE,TRUE)</f>
        <v>1</v>
      </c>
    </row>
    <row r="124" spans="2:23" ht="12.75" x14ac:dyDescent="0.2">
      <c r="B124" s="42"/>
      <c r="C124" s="42"/>
      <c r="D124" s="42"/>
      <c r="E124" s="42"/>
      <c r="F124" s="42"/>
      <c r="G124" s="42"/>
      <c r="P124" s="2" t="str">
        <f ca="1">IF(S124="Attività","Obiettivi generali",VLOOKUP(MID(S124,1,FIND(" ",S124)-1),Riferimenti!$BZ$2:$CE$41,5,0))</f>
        <v>Obiettivi generali</v>
      </c>
      <c r="Q124" s="2" t="str">
        <f ca="1">IF(S124="Attività","Obiettivi operativi",VLOOKUP(MID(S124,1,FIND(" ",S124)-1),Riferimenti!$BZ$2:$CE$41,6,0))</f>
        <v>Obiettivi operativi</v>
      </c>
      <c r="R124" s="2" t="str">
        <f ca="1">IF(S124="Attività","Linee Intervento",VLOOKUP(MID(S124,1,FIND(" ",S124)-1),Riferimenti!$BZ$2:$CE$41,3,0))</f>
        <v>Linee Intervento</v>
      </c>
      <c r="S124" s="2" t="str">
        <f ca="1">IF(T124="Output","Attività","A"&amp;MID(T124,1,FIND(".",T124)-1)&amp;" - "&amp;INDEX(Riferimenti!$BB$2:$BB$41,V124))</f>
        <v>Attività</v>
      </c>
      <c r="T124" s="2" t="str">
        <f ca="1">IF(OR(W124=FALSE,'Output Progetto'!U124=TRUE),"Output",'Output Progetto'!B124&amp;" - "&amp;'Output Progetto'!D124)</f>
        <v>Output</v>
      </c>
      <c r="U124" s="2" t="str">
        <f ca="1">IF(S124="Attività","Risultato Atteso",VLOOKUP(MID(S124,1,FIND(" ",S124)-1),Riferimenti!$BZ$2:$CE$41,4,0))</f>
        <v>Risultato Atteso</v>
      </c>
      <c r="V124" s="2">
        <f t="shared" si="2"/>
        <v>10</v>
      </c>
      <c r="W124" s="2" t="b">
        <f ca="1">IF(MID(VLOOKUP(MID("A"&amp;MID('Output Progetto'!B124&amp;" - "&amp;'Output Progetto'!D124,1,FIND(".",'Output Progetto'!B124&amp;" - "&amp;'Output Progetto'!D124)-1)&amp;" - "&amp;INDEX(Riferimenti!$BB$2:$BB$41,1),1,FIND(" ","A"&amp;MID('Output Progetto'!B124&amp;" - "&amp;'Output Progetto'!D124,1,FIND(".",'Output Progetto'!B124&amp;" - "&amp;'Output Progetto'!D124)-1)&amp;" - "&amp;INDEX(Riferimenti!$BB$2:$BB$41,1))-1),Riferimenti!$BZ$2:$CE$41,3,0),1,2)="LT",FALSE,TRUE)</f>
        <v>1</v>
      </c>
    </row>
    <row r="125" spans="2:23" ht="12.75" x14ac:dyDescent="0.2">
      <c r="B125" s="42"/>
      <c r="C125" s="42"/>
      <c r="D125" s="42"/>
      <c r="E125" s="42"/>
      <c r="F125" s="42"/>
      <c r="G125" s="42"/>
      <c r="P125" s="2" t="str">
        <f ca="1">IF(S125="Attività","Obiettivi generali",VLOOKUP(MID(S125,1,FIND(" ",S125)-1),Riferimenti!$BZ$2:$CE$41,5,0))</f>
        <v>Obiettivi generali</v>
      </c>
      <c r="Q125" s="2" t="str">
        <f ca="1">IF(S125="Attività","Obiettivi operativi",VLOOKUP(MID(S125,1,FIND(" ",S125)-1),Riferimenti!$BZ$2:$CE$41,6,0))</f>
        <v>Obiettivi operativi</v>
      </c>
      <c r="R125" s="2" t="str">
        <f ca="1">IF(S125="Attività","Linee Intervento",VLOOKUP(MID(S125,1,FIND(" ",S125)-1),Riferimenti!$BZ$2:$CE$41,3,0))</f>
        <v>Linee Intervento</v>
      </c>
      <c r="S125" s="2" t="str">
        <f ca="1">IF(T125="Output","Attività","A"&amp;MID(T125,1,FIND(".",T125)-1)&amp;" - "&amp;INDEX(Riferimenti!$BB$2:$BB$41,V125))</f>
        <v>Attività</v>
      </c>
      <c r="T125" s="2" t="str">
        <f ca="1">IF(OR(W125=FALSE,'Output Progetto'!U125=TRUE),"Output",'Output Progetto'!B125&amp;" - "&amp;'Output Progetto'!D125)</f>
        <v>Output</v>
      </c>
      <c r="U125" s="2" t="str">
        <f ca="1">IF(S125="Attività","Risultato Atteso",VLOOKUP(MID(S125,1,FIND(" ",S125)-1),Riferimenti!$BZ$2:$CE$41,4,0))</f>
        <v>Risultato Atteso</v>
      </c>
      <c r="V125" s="2">
        <f t="shared" si="2"/>
        <v>10</v>
      </c>
      <c r="W125" s="2" t="b">
        <f ca="1">IF(MID(VLOOKUP(MID("A"&amp;MID('Output Progetto'!B125&amp;" - "&amp;'Output Progetto'!D125,1,FIND(".",'Output Progetto'!B125&amp;" - "&amp;'Output Progetto'!D125)-1)&amp;" - "&amp;INDEX(Riferimenti!$BB$2:$BB$41,1),1,FIND(" ","A"&amp;MID('Output Progetto'!B125&amp;" - "&amp;'Output Progetto'!D125,1,FIND(".",'Output Progetto'!B125&amp;" - "&amp;'Output Progetto'!D125)-1)&amp;" - "&amp;INDEX(Riferimenti!$BB$2:$BB$41,1))-1),Riferimenti!$BZ$2:$CE$41,3,0),1,2)="LT",FALSE,TRUE)</f>
        <v>1</v>
      </c>
    </row>
    <row r="126" spans="2:23" ht="12.75" x14ac:dyDescent="0.2">
      <c r="B126" s="42"/>
      <c r="C126" s="42"/>
      <c r="D126" s="42"/>
      <c r="E126" s="42"/>
      <c r="F126" s="42"/>
      <c r="G126" s="42"/>
      <c r="P126" s="2" t="str">
        <f ca="1">IF(S126="Attività","Obiettivi generali",VLOOKUP(MID(S126,1,FIND(" ",S126)-1),Riferimenti!$BZ$2:$CE$41,5,0))</f>
        <v>Obiettivi generali</v>
      </c>
      <c r="Q126" s="2" t="str">
        <f ca="1">IF(S126="Attività","Obiettivi operativi",VLOOKUP(MID(S126,1,FIND(" ",S126)-1),Riferimenti!$BZ$2:$CE$41,6,0))</f>
        <v>Obiettivi operativi</v>
      </c>
      <c r="R126" s="2" t="str">
        <f ca="1">IF(S126="Attività","Linee Intervento",VLOOKUP(MID(S126,1,FIND(" ",S126)-1),Riferimenti!$BZ$2:$CE$41,3,0))</f>
        <v>Linee Intervento</v>
      </c>
      <c r="S126" s="2" t="str">
        <f ca="1">IF(T126="Output","Attività","A"&amp;MID(T126,1,FIND(".",T126)-1)&amp;" - "&amp;INDEX(Riferimenti!$BB$2:$BB$41,V126))</f>
        <v>Attività</v>
      </c>
      <c r="T126" s="2" t="str">
        <f ca="1">IF(OR(W126=FALSE,'Output Progetto'!U126=TRUE),"Output",'Output Progetto'!B126&amp;" - "&amp;'Output Progetto'!D126)</f>
        <v>Output</v>
      </c>
      <c r="U126" s="2" t="str">
        <f ca="1">IF(S126="Attività","Risultato Atteso",VLOOKUP(MID(S126,1,FIND(" ",S126)-1),Riferimenti!$BZ$2:$CE$41,4,0))</f>
        <v>Risultato Atteso</v>
      </c>
      <c r="V126" s="2">
        <f t="shared" si="2"/>
        <v>10</v>
      </c>
      <c r="W126" s="2" t="b">
        <f ca="1">IF(MID(VLOOKUP(MID("A"&amp;MID('Output Progetto'!B126&amp;" - "&amp;'Output Progetto'!D126,1,FIND(".",'Output Progetto'!B126&amp;" - "&amp;'Output Progetto'!D126)-1)&amp;" - "&amp;INDEX(Riferimenti!$BB$2:$BB$41,1),1,FIND(" ","A"&amp;MID('Output Progetto'!B126&amp;" - "&amp;'Output Progetto'!D126,1,FIND(".",'Output Progetto'!B126&amp;" - "&amp;'Output Progetto'!D126)-1)&amp;" - "&amp;INDEX(Riferimenti!$BB$2:$BB$41,1))-1),Riferimenti!$BZ$2:$CE$41,3,0),1,2)="LT",FALSE,TRUE)</f>
        <v>1</v>
      </c>
    </row>
    <row r="127" spans="2:23" ht="12.75" x14ac:dyDescent="0.2">
      <c r="B127" s="42"/>
      <c r="C127" s="42"/>
      <c r="D127" s="42"/>
      <c r="E127" s="42"/>
      <c r="F127" s="42"/>
      <c r="G127" s="42"/>
      <c r="P127" s="2" t="str">
        <f ca="1">IF(S127="Attività","Obiettivi generali",VLOOKUP(MID(S127,1,FIND(" ",S127)-1),Riferimenti!$BZ$2:$CE$41,5,0))</f>
        <v>Obiettivi generali</v>
      </c>
      <c r="Q127" s="2" t="str">
        <f ca="1">IF(S127="Attività","Obiettivi operativi",VLOOKUP(MID(S127,1,FIND(" ",S127)-1),Riferimenti!$BZ$2:$CE$41,6,0))</f>
        <v>Obiettivi operativi</v>
      </c>
      <c r="R127" s="2" t="str">
        <f ca="1">IF(S127="Attività","Linee Intervento",VLOOKUP(MID(S127,1,FIND(" ",S127)-1),Riferimenti!$BZ$2:$CE$41,3,0))</f>
        <v>Linee Intervento</v>
      </c>
      <c r="S127" s="2" t="str">
        <f ca="1">IF(T127="Output","Attività","A"&amp;MID(T127,1,FIND(".",T127)-1)&amp;" - "&amp;INDEX(Riferimenti!$BB$2:$BB$41,V127))</f>
        <v>Attività</v>
      </c>
      <c r="T127" s="2" t="str">
        <f ca="1">IF(OR(W127=FALSE,'Output Progetto'!U127=TRUE),"Output",'Output Progetto'!B127&amp;" - "&amp;'Output Progetto'!D127)</f>
        <v>Output</v>
      </c>
      <c r="U127" s="2" t="str">
        <f ca="1">IF(S127="Attività","Risultato Atteso",VLOOKUP(MID(S127,1,FIND(" ",S127)-1),Riferimenti!$BZ$2:$CE$41,4,0))</f>
        <v>Risultato Atteso</v>
      </c>
      <c r="V127" s="2">
        <f t="shared" si="2"/>
        <v>10</v>
      </c>
      <c r="W127" s="2" t="b">
        <f ca="1">IF(MID(VLOOKUP(MID("A"&amp;MID('Output Progetto'!B127&amp;" - "&amp;'Output Progetto'!D127,1,FIND(".",'Output Progetto'!B127&amp;" - "&amp;'Output Progetto'!D127)-1)&amp;" - "&amp;INDEX(Riferimenti!$BB$2:$BB$41,1),1,FIND(" ","A"&amp;MID('Output Progetto'!B127&amp;" - "&amp;'Output Progetto'!D127,1,FIND(".",'Output Progetto'!B127&amp;" - "&amp;'Output Progetto'!D127)-1)&amp;" - "&amp;INDEX(Riferimenti!$BB$2:$BB$41,1))-1),Riferimenti!$BZ$2:$CE$41,3,0),1,2)="LT",FALSE,TRUE)</f>
        <v>1</v>
      </c>
    </row>
    <row r="128" spans="2:23" ht="12.75" x14ac:dyDescent="0.2">
      <c r="B128" s="42"/>
      <c r="C128" s="42"/>
      <c r="D128" s="42"/>
      <c r="E128" s="42"/>
      <c r="F128" s="42"/>
      <c r="G128" s="42"/>
      <c r="P128" s="2" t="str">
        <f ca="1">IF(S128="Attività","Obiettivi generali",VLOOKUP(MID(S128,1,FIND(" ",S128)-1),Riferimenti!$BZ$2:$CE$41,5,0))</f>
        <v>OG1 - Sviluppare la capacità amministrativa e istituzionale per la modernizzazione della pubblica amministrazione</v>
      </c>
      <c r="Q128" s="2" t="str">
        <f ca="1">IF(S128="Attività","Obiettivi operativi",VLOOKUP(MID(S128,1,FIND(" ",S128)-1),Riferimenti!$BZ$2:$CE$41,6,0))</f>
        <v xml:space="preserve">OO2 - Potenziare i processi di razionalizzazione delle amministrazioni pubbliche attraverso l’efficientamento dei sistemi organizzativi connessi alla gestione del personale pubblico </v>
      </c>
      <c r="R128" s="2" t="str">
        <f ca="1">IF(S128="Attività","Linee Intervento",VLOOKUP(MID(S128,1,FIND(" ",S128)-1),Riferimenti!$BZ$2:$CE$41,3,0))</f>
        <v>LI2 - Estendere i servizi erogati dal sistema informativo NoiPA</v>
      </c>
      <c r="S128" s="2" t="str">
        <f ca="1">IF(T128="Output","Attività","A"&amp;MID(T128,1,FIND(".",T128)-1)&amp;" - "&amp;INDEX(Riferimenti!$BB$2:$BB$41,V128))</f>
        <v>A11 - Soluzioni metodologiche e organizzative per l'attuazione di Cloudify NoiPA</v>
      </c>
      <c r="T128" s="2" t="str">
        <f ca="1">IF(OR(W128=FALSE,'Output Progetto'!U128=TRUE),"Output",'Output Progetto'!B128&amp;" - "&amp;'Output Progetto'!D128)</f>
        <v xml:space="preserve">11.AS.1 - Numero di metodologie e linee guida per l’erogazione dei servizi realizzate </v>
      </c>
      <c r="U128" s="2" t="str">
        <f ca="1">IF(S128="Attività","Risultato Atteso",VLOOKUP(MID(S128,1,FIND(" ",S128)-1),Riferimenti!$BZ$2:$CE$41,4,0))</f>
        <v>RA3 - modello di servizio condiviso e sottoscritto da un panel di stakeholders</v>
      </c>
      <c r="V128" s="2">
        <f t="shared" si="2"/>
        <v>11</v>
      </c>
      <c r="W128" s="2" t="b">
        <f ca="1">IF(MID(VLOOKUP(MID("A"&amp;MID('Output Progetto'!B128&amp;" - "&amp;'Output Progetto'!D128,1,FIND(".",'Output Progetto'!B128&amp;" - "&amp;'Output Progetto'!D128)-1)&amp;" - "&amp;INDEX(Riferimenti!$BB$2:$BB$41,1),1,FIND(" ","A"&amp;MID('Output Progetto'!B128&amp;" - "&amp;'Output Progetto'!D128,1,FIND(".",'Output Progetto'!B128&amp;" - "&amp;'Output Progetto'!D128)-1)&amp;" - "&amp;INDEX(Riferimenti!$BB$2:$BB$41,1))-1),Riferimenti!$BZ$2:$CE$41,3,0),1,2)="LT",FALSE,TRUE)</f>
        <v>1</v>
      </c>
    </row>
    <row r="129" spans="2:23" ht="12.75" x14ac:dyDescent="0.2">
      <c r="B129" s="42"/>
      <c r="C129" s="42"/>
      <c r="D129" s="42"/>
      <c r="E129" s="42"/>
      <c r="F129" s="42"/>
      <c r="G129" s="42"/>
      <c r="P129" s="2" t="str">
        <f ca="1">IF(S129="Attività","Obiettivi generali",VLOOKUP(MID(S129,1,FIND(" ",S129)-1),Riferimenti!$BZ$2:$CE$41,5,0))</f>
        <v>Obiettivi generali</v>
      </c>
      <c r="Q129" s="2" t="str">
        <f ca="1">IF(S129="Attività","Obiettivi operativi",VLOOKUP(MID(S129,1,FIND(" ",S129)-1),Riferimenti!$BZ$2:$CE$41,6,0))</f>
        <v>Obiettivi operativi</v>
      </c>
      <c r="R129" s="2" t="str">
        <f ca="1">IF(S129="Attività","Linee Intervento",VLOOKUP(MID(S129,1,FIND(" ",S129)-1),Riferimenti!$BZ$2:$CE$41,3,0))</f>
        <v>Linee Intervento</v>
      </c>
      <c r="S129" s="2" t="str">
        <f ca="1">IF(T129="Output","Attività","A"&amp;MID(T129,1,FIND(".",T129)-1)&amp;" - "&amp;INDEX(Riferimenti!$BB$2:$BB$41,V129))</f>
        <v>Attività</v>
      </c>
      <c r="T129" s="2" t="str">
        <f ca="1">IF(OR(W129=FALSE,'Output Progetto'!U129=TRUE),"Output",'Output Progetto'!B129&amp;" - "&amp;'Output Progetto'!D129)</f>
        <v>Output</v>
      </c>
      <c r="U129" s="2" t="str">
        <f ca="1">IF(S129="Attività","Risultato Atteso",VLOOKUP(MID(S129,1,FIND(" ",S129)-1),Riferimenti!$BZ$2:$CE$41,4,0))</f>
        <v>Risultato Atteso</v>
      </c>
      <c r="V129" s="2">
        <f t="shared" si="2"/>
        <v>11</v>
      </c>
      <c r="W129" s="2" t="b">
        <f ca="1">IF(MID(VLOOKUP(MID("A"&amp;MID('Output Progetto'!B129&amp;" - "&amp;'Output Progetto'!D129,1,FIND(".",'Output Progetto'!B129&amp;" - "&amp;'Output Progetto'!D129)-1)&amp;" - "&amp;INDEX(Riferimenti!$BB$2:$BB$41,1),1,FIND(" ","A"&amp;MID('Output Progetto'!B129&amp;" - "&amp;'Output Progetto'!D129,1,FIND(".",'Output Progetto'!B129&amp;" - "&amp;'Output Progetto'!D129)-1)&amp;" - "&amp;INDEX(Riferimenti!$BB$2:$BB$41,1))-1),Riferimenti!$BZ$2:$CE$41,3,0),1,2)="LT",FALSE,TRUE)</f>
        <v>1</v>
      </c>
    </row>
    <row r="130" spans="2:23" ht="12.75" x14ac:dyDescent="0.2">
      <c r="B130" s="42"/>
      <c r="C130" s="42"/>
      <c r="D130" s="42"/>
      <c r="E130" s="42"/>
      <c r="F130" s="42"/>
      <c r="G130" s="42"/>
      <c r="P130" s="2" t="str">
        <f ca="1">IF(S130="Attività","Obiettivi generali",VLOOKUP(MID(S130,1,FIND(" ",S130)-1),Riferimenti!$BZ$2:$CE$41,5,0))</f>
        <v>Obiettivi generali</v>
      </c>
      <c r="Q130" s="2" t="str">
        <f ca="1">IF(S130="Attività","Obiettivi operativi",VLOOKUP(MID(S130,1,FIND(" ",S130)-1),Riferimenti!$BZ$2:$CE$41,6,0))</f>
        <v>Obiettivi operativi</v>
      </c>
      <c r="R130" s="2" t="str">
        <f ca="1">IF(S130="Attività","Linee Intervento",VLOOKUP(MID(S130,1,FIND(" ",S130)-1),Riferimenti!$BZ$2:$CE$41,3,0))</f>
        <v>Linee Intervento</v>
      </c>
      <c r="S130" s="2" t="str">
        <f ca="1">IF(T130="Output","Attività","A"&amp;MID(T130,1,FIND(".",T130)-1)&amp;" - "&amp;INDEX(Riferimenti!$BB$2:$BB$41,V130))</f>
        <v>Attività</v>
      </c>
      <c r="T130" s="2" t="str">
        <f ca="1">IF(OR(W130=FALSE,'Output Progetto'!U130=TRUE),"Output",'Output Progetto'!B130&amp;" - "&amp;'Output Progetto'!D130)</f>
        <v>Output</v>
      </c>
      <c r="U130" s="2" t="str">
        <f ca="1">IF(S130="Attività","Risultato Atteso",VLOOKUP(MID(S130,1,FIND(" ",S130)-1),Riferimenti!$BZ$2:$CE$41,4,0))</f>
        <v>Risultato Atteso</v>
      </c>
      <c r="V130" s="2">
        <f t="shared" si="2"/>
        <v>11</v>
      </c>
      <c r="W130" s="2" t="b">
        <f ca="1">IF(MID(VLOOKUP(MID("A"&amp;MID('Output Progetto'!B130&amp;" - "&amp;'Output Progetto'!D130,1,FIND(".",'Output Progetto'!B130&amp;" - "&amp;'Output Progetto'!D130)-1)&amp;" - "&amp;INDEX(Riferimenti!$BB$2:$BB$41,1),1,FIND(" ","A"&amp;MID('Output Progetto'!B130&amp;" - "&amp;'Output Progetto'!D130,1,FIND(".",'Output Progetto'!B130&amp;" - "&amp;'Output Progetto'!D130)-1)&amp;" - "&amp;INDEX(Riferimenti!$BB$2:$BB$41,1))-1),Riferimenti!$BZ$2:$CE$41,3,0),1,2)="LT",FALSE,TRUE)</f>
        <v>1</v>
      </c>
    </row>
    <row r="131" spans="2:23" ht="12.75" x14ac:dyDescent="0.2">
      <c r="B131" s="42"/>
      <c r="C131" s="42"/>
      <c r="D131" s="42"/>
      <c r="E131" s="42"/>
      <c r="F131" s="42"/>
      <c r="G131" s="42"/>
      <c r="P131" s="2" t="str">
        <f ca="1">IF(S131="Attività","Obiettivi generali",VLOOKUP(MID(S131,1,FIND(" ",S131)-1),Riferimenti!$BZ$2:$CE$41,5,0))</f>
        <v>Obiettivi generali</v>
      </c>
      <c r="Q131" s="2" t="str">
        <f ca="1">IF(S131="Attività","Obiettivi operativi",VLOOKUP(MID(S131,1,FIND(" ",S131)-1),Riferimenti!$BZ$2:$CE$41,6,0))</f>
        <v>Obiettivi operativi</v>
      </c>
      <c r="R131" s="2" t="str">
        <f ca="1">IF(S131="Attività","Linee Intervento",VLOOKUP(MID(S131,1,FIND(" ",S131)-1),Riferimenti!$BZ$2:$CE$41,3,0))</f>
        <v>Linee Intervento</v>
      </c>
      <c r="S131" s="2" t="str">
        <f ca="1">IF(T131="Output","Attività","A"&amp;MID(T131,1,FIND(".",T131)-1)&amp;" - "&amp;INDEX(Riferimenti!$BB$2:$BB$41,V131))</f>
        <v>Attività</v>
      </c>
      <c r="T131" s="2" t="str">
        <f ca="1">IF(OR(W131=FALSE,'Output Progetto'!U131=TRUE),"Output",'Output Progetto'!B131&amp;" - "&amp;'Output Progetto'!D131)</f>
        <v>Output</v>
      </c>
      <c r="U131" s="2" t="str">
        <f ca="1">IF(S131="Attività","Risultato Atteso",VLOOKUP(MID(S131,1,FIND(" ",S131)-1),Riferimenti!$BZ$2:$CE$41,4,0))</f>
        <v>Risultato Atteso</v>
      </c>
      <c r="V131" s="2">
        <f t="shared" si="2"/>
        <v>11</v>
      </c>
      <c r="W131" s="2" t="b">
        <f ca="1">IF(MID(VLOOKUP(MID("A"&amp;MID('Output Progetto'!B131&amp;" - "&amp;'Output Progetto'!D131,1,FIND(".",'Output Progetto'!B131&amp;" - "&amp;'Output Progetto'!D131)-1)&amp;" - "&amp;INDEX(Riferimenti!$BB$2:$BB$41,1),1,FIND(" ","A"&amp;MID('Output Progetto'!B131&amp;" - "&amp;'Output Progetto'!D131,1,FIND(".",'Output Progetto'!B131&amp;" - "&amp;'Output Progetto'!D131)-1)&amp;" - "&amp;INDEX(Riferimenti!$BB$2:$BB$41,1))-1),Riferimenti!$BZ$2:$CE$41,3,0),1,2)="LT",FALSE,TRUE)</f>
        <v>1</v>
      </c>
    </row>
    <row r="132" spans="2:23" ht="12.75" x14ac:dyDescent="0.2">
      <c r="B132" s="42"/>
      <c r="C132" s="42"/>
      <c r="D132" s="42"/>
      <c r="E132" s="42"/>
      <c r="F132" s="42"/>
      <c r="G132" s="42"/>
      <c r="P132" s="2" t="str">
        <f ca="1">IF(S132="Attività","Obiettivi generali",VLOOKUP(MID(S132,1,FIND(" ",S132)-1),Riferimenti!$BZ$2:$CE$41,5,0))</f>
        <v>Obiettivi generali</v>
      </c>
      <c r="Q132" s="2" t="str">
        <f ca="1">IF(S132="Attività","Obiettivi operativi",VLOOKUP(MID(S132,1,FIND(" ",S132)-1),Riferimenti!$BZ$2:$CE$41,6,0))</f>
        <v>Obiettivi operativi</v>
      </c>
      <c r="R132" s="2" t="str">
        <f ca="1">IF(S132="Attività","Linee Intervento",VLOOKUP(MID(S132,1,FIND(" ",S132)-1),Riferimenti!$BZ$2:$CE$41,3,0))</f>
        <v>Linee Intervento</v>
      </c>
      <c r="S132" s="2" t="str">
        <f ca="1">IF(T132="Output","Attività","A"&amp;MID(T132,1,FIND(".",T132)-1)&amp;" - "&amp;INDEX(Riferimenti!$BB$2:$BB$41,V132))</f>
        <v>Attività</v>
      </c>
      <c r="T132" s="2" t="str">
        <f ca="1">IF(OR(W132=FALSE,'Output Progetto'!U132=TRUE),"Output",'Output Progetto'!B132&amp;" - "&amp;'Output Progetto'!D132)</f>
        <v>Output</v>
      </c>
      <c r="U132" s="2" t="str">
        <f ca="1">IF(S132="Attività","Risultato Atteso",VLOOKUP(MID(S132,1,FIND(" ",S132)-1),Riferimenti!$BZ$2:$CE$41,4,0))</f>
        <v>Risultato Atteso</v>
      </c>
      <c r="V132" s="2">
        <f t="shared" si="2"/>
        <v>11</v>
      </c>
      <c r="W132" s="2" t="b">
        <f ca="1">IF(MID(VLOOKUP(MID("A"&amp;MID('Output Progetto'!B132&amp;" - "&amp;'Output Progetto'!D132,1,FIND(".",'Output Progetto'!B132&amp;" - "&amp;'Output Progetto'!D132)-1)&amp;" - "&amp;INDEX(Riferimenti!$BB$2:$BB$41,1),1,FIND(" ","A"&amp;MID('Output Progetto'!B132&amp;" - "&amp;'Output Progetto'!D132,1,FIND(".",'Output Progetto'!B132&amp;" - "&amp;'Output Progetto'!D132)-1)&amp;" - "&amp;INDEX(Riferimenti!$BB$2:$BB$41,1))-1),Riferimenti!$BZ$2:$CE$41,3,0),1,2)="LT",FALSE,TRUE)</f>
        <v>1</v>
      </c>
    </row>
    <row r="133" spans="2:23" ht="12.75" x14ac:dyDescent="0.2">
      <c r="B133" s="42"/>
      <c r="C133" s="42"/>
      <c r="D133" s="42"/>
      <c r="E133" s="42"/>
      <c r="F133" s="42"/>
      <c r="G133" s="42"/>
      <c r="P133" s="2" t="str">
        <f ca="1">IF(S133="Attività","Obiettivi generali",VLOOKUP(MID(S133,1,FIND(" ",S133)-1),Riferimenti!$BZ$2:$CE$41,5,0))</f>
        <v>Obiettivi generali</v>
      </c>
      <c r="Q133" s="2" t="str">
        <f ca="1">IF(S133="Attività","Obiettivi operativi",VLOOKUP(MID(S133,1,FIND(" ",S133)-1),Riferimenti!$BZ$2:$CE$41,6,0))</f>
        <v>Obiettivi operativi</v>
      </c>
      <c r="R133" s="2" t="str">
        <f ca="1">IF(S133="Attività","Linee Intervento",VLOOKUP(MID(S133,1,FIND(" ",S133)-1),Riferimenti!$BZ$2:$CE$41,3,0))</f>
        <v>Linee Intervento</v>
      </c>
      <c r="S133" s="2" t="str">
        <f ca="1">IF(T133="Output","Attività","A"&amp;MID(T133,1,FIND(".",T133)-1)&amp;" - "&amp;INDEX(Riferimenti!$BB$2:$BB$41,V133))</f>
        <v>Attività</v>
      </c>
      <c r="T133" s="2" t="str">
        <f ca="1">IF(OR(W133=FALSE,'Output Progetto'!U133=TRUE),"Output",'Output Progetto'!B133&amp;" - "&amp;'Output Progetto'!D133)</f>
        <v>Output</v>
      </c>
      <c r="U133" s="2" t="str">
        <f ca="1">IF(S133="Attività","Risultato Atteso",VLOOKUP(MID(S133,1,FIND(" ",S133)-1),Riferimenti!$BZ$2:$CE$41,4,0))</f>
        <v>Risultato Atteso</v>
      </c>
      <c r="V133" s="2">
        <f t="shared" si="2"/>
        <v>11</v>
      </c>
      <c r="W133" s="2" t="b">
        <f ca="1">IF(MID(VLOOKUP(MID("A"&amp;MID('Output Progetto'!B133&amp;" - "&amp;'Output Progetto'!D133,1,FIND(".",'Output Progetto'!B133&amp;" - "&amp;'Output Progetto'!D133)-1)&amp;" - "&amp;INDEX(Riferimenti!$BB$2:$BB$41,1),1,FIND(" ","A"&amp;MID('Output Progetto'!B133&amp;" - "&amp;'Output Progetto'!D133,1,FIND(".",'Output Progetto'!B133&amp;" - "&amp;'Output Progetto'!D133)-1)&amp;" - "&amp;INDEX(Riferimenti!$BB$2:$BB$41,1))-1),Riferimenti!$BZ$2:$CE$41,3,0),1,2)="LT",FALSE,TRUE)</f>
        <v>1</v>
      </c>
    </row>
    <row r="134" spans="2:23" ht="12.75" x14ac:dyDescent="0.2">
      <c r="B134" s="42"/>
      <c r="C134" s="42"/>
      <c r="D134" s="42"/>
      <c r="E134" s="42"/>
      <c r="F134" s="42"/>
      <c r="G134" s="42"/>
      <c r="P134" s="2" t="str">
        <f ca="1">IF(S134="Attività","Obiettivi generali",VLOOKUP(MID(S134,1,FIND(" ",S134)-1),Riferimenti!$BZ$2:$CE$41,5,0))</f>
        <v>Obiettivi generali</v>
      </c>
      <c r="Q134" s="2" t="str">
        <f ca="1">IF(S134="Attività","Obiettivi operativi",VLOOKUP(MID(S134,1,FIND(" ",S134)-1),Riferimenti!$BZ$2:$CE$41,6,0))</f>
        <v>Obiettivi operativi</v>
      </c>
      <c r="R134" s="2" t="str">
        <f ca="1">IF(S134="Attività","Linee Intervento",VLOOKUP(MID(S134,1,FIND(" ",S134)-1),Riferimenti!$BZ$2:$CE$41,3,0))</f>
        <v>Linee Intervento</v>
      </c>
      <c r="S134" s="2" t="str">
        <f ca="1">IF(T134="Output","Attività","A"&amp;MID(T134,1,FIND(".",T134)-1)&amp;" - "&amp;INDEX(Riferimenti!$BB$2:$BB$41,V134))</f>
        <v>Attività</v>
      </c>
      <c r="T134" s="2" t="str">
        <f ca="1">IF(OR(W134=FALSE,'Output Progetto'!U134=TRUE),"Output",'Output Progetto'!B134&amp;" - "&amp;'Output Progetto'!D134)</f>
        <v>Output</v>
      </c>
      <c r="U134" s="2" t="str">
        <f ca="1">IF(S134="Attività","Risultato Atteso",VLOOKUP(MID(S134,1,FIND(" ",S134)-1),Riferimenti!$BZ$2:$CE$41,4,0))</f>
        <v>Risultato Atteso</v>
      </c>
      <c r="V134" s="2">
        <f t="shared" si="2"/>
        <v>11</v>
      </c>
      <c r="W134" s="2" t="b">
        <f ca="1">IF(MID(VLOOKUP(MID("A"&amp;MID('Output Progetto'!B134&amp;" - "&amp;'Output Progetto'!D134,1,FIND(".",'Output Progetto'!B134&amp;" - "&amp;'Output Progetto'!D134)-1)&amp;" - "&amp;INDEX(Riferimenti!$BB$2:$BB$41,1),1,FIND(" ","A"&amp;MID('Output Progetto'!B134&amp;" - "&amp;'Output Progetto'!D134,1,FIND(".",'Output Progetto'!B134&amp;" - "&amp;'Output Progetto'!D134)-1)&amp;" - "&amp;INDEX(Riferimenti!$BB$2:$BB$41,1))-1),Riferimenti!$BZ$2:$CE$41,3,0),1,2)="LT",FALSE,TRUE)</f>
        <v>1</v>
      </c>
    </row>
    <row r="135" spans="2:23" ht="12.75" x14ac:dyDescent="0.2">
      <c r="B135" s="42"/>
      <c r="C135" s="42"/>
      <c r="D135" s="42"/>
      <c r="E135" s="42"/>
      <c r="F135" s="42"/>
      <c r="G135" s="42"/>
      <c r="P135" s="2" t="str">
        <f ca="1">IF(S135="Attività","Obiettivi generali",VLOOKUP(MID(S135,1,FIND(" ",S135)-1),Riferimenti!$BZ$2:$CE$41,5,0))</f>
        <v>Obiettivi generali</v>
      </c>
      <c r="Q135" s="2" t="str">
        <f ca="1">IF(S135="Attività","Obiettivi operativi",VLOOKUP(MID(S135,1,FIND(" ",S135)-1),Riferimenti!$BZ$2:$CE$41,6,0))</f>
        <v>Obiettivi operativi</v>
      </c>
      <c r="R135" s="2" t="str">
        <f ca="1">IF(S135="Attività","Linee Intervento",VLOOKUP(MID(S135,1,FIND(" ",S135)-1),Riferimenti!$BZ$2:$CE$41,3,0))</f>
        <v>Linee Intervento</v>
      </c>
      <c r="S135" s="2" t="str">
        <f ca="1">IF(T135="Output","Attività","A"&amp;MID(T135,1,FIND(".",T135)-1)&amp;" - "&amp;INDEX(Riferimenti!$BB$2:$BB$41,V135))</f>
        <v>Attività</v>
      </c>
      <c r="T135" s="2" t="str">
        <f ca="1">IF(OR(W135=FALSE,'Output Progetto'!U135=TRUE),"Output",'Output Progetto'!B135&amp;" - "&amp;'Output Progetto'!D135)</f>
        <v>Output</v>
      </c>
      <c r="U135" s="2" t="str">
        <f ca="1">IF(S135="Attività","Risultato Atteso",VLOOKUP(MID(S135,1,FIND(" ",S135)-1),Riferimenti!$BZ$2:$CE$41,4,0))</f>
        <v>Risultato Atteso</v>
      </c>
      <c r="V135" s="2">
        <f t="shared" si="2"/>
        <v>11</v>
      </c>
      <c r="W135" s="2" t="b">
        <f ca="1">IF(MID(VLOOKUP(MID("A"&amp;MID('Output Progetto'!B135&amp;" - "&amp;'Output Progetto'!D135,1,FIND(".",'Output Progetto'!B135&amp;" - "&amp;'Output Progetto'!D135)-1)&amp;" - "&amp;INDEX(Riferimenti!$BB$2:$BB$41,1),1,FIND(" ","A"&amp;MID('Output Progetto'!B135&amp;" - "&amp;'Output Progetto'!D135,1,FIND(".",'Output Progetto'!B135&amp;" - "&amp;'Output Progetto'!D135)-1)&amp;" - "&amp;INDEX(Riferimenti!$BB$2:$BB$41,1))-1),Riferimenti!$BZ$2:$CE$41,3,0),1,2)="LT",FALSE,TRUE)</f>
        <v>1</v>
      </c>
    </row>
    <row r="136" spans="2:23" ht="12.75" x14ac:dyDescent="0.2">
      <c r="B136" s="42"/>
      <c r="C136" s="42"/>
      <c r="D136" s="42"/>
      <c r="E136" s="42"/>
      <c r="F136" s="42"/>
      <c r="G136" s="42"/>
      <c r="P136" s="2" t="str">
        <f ca="1">IF(S136="Attività","Obiettivi generali",VLOOKUP(MID(S136,1,FIND(" ",S136)-1),Riferimenti!$BZ$2:$CE$41,5,0))</f>
        <v>Obiettivi generali</v>
      </c>
      <c r="Q136" s="2" t="str">
        <f ca="1">IF(S136="Attività","Obiettivi operativi",VLOOKUP(MID(S136,1,FIND(" ",S136)-1),Riferimenti!$BZ$2:$CE$41,6,0))</f>
        <v>Obiettivi operativi</v>
      </c>
      <c r="R136" s="2" t="str">
        <f ca="1">IF(S136="Attività","Linee Intervento",VLOOKUP(MID(S136,1,FIND(" ",S136)-1),Riferimenti!$BZ$2:$CE$41,3,0))</f>
        <v>Linee Intervento</v>
      </c>
      <c r="S136" s="2" t="str">
        <f ca="1">IF(T136="Output","Attività","A"&amp;MID(T136,1,FIND(".",T136)-1)&amp;" - "&amp;INDEX(Riferimenti!$BB$2:$BB$41,V136))</f>
        <v>Attività</v>
      </c>
      <c r="T136" s="2" t="str">
        <f ca="1">IF(OR(W136=FALSE,'Output Progetto'!U136=TRUE),"Output",'Output Progetto'!B136&amp;" - "&amp;'Output Progetto'!D136)</f>
        <v>Output</v>
      </c>
      <c r="U136" s="2" t="str">
        <f ca="1">IF(S136="Attività","Risultato Atteso",VLOOKUP(MID(S136,1,FIND(" ",S136)-1),Riferimenti!$BZ$2:$CE$41,4,0))</f>
        <v>Risultato Atteso</v>
      </c>
      <c r="V136" s="2">
        <f t="shared" si="2"/>
        <v>11</v>
      </c>
      <c r="W136" s="2" t="b">
        <f ca="1">IF(MID(VLOOKUP(MID("A"&amp;MID('Output Progetto'!B136&amp;" - "&amp;'Output Progetto'!D136,1,FIND(".",'Output Progetto'!B136&amp;" - "&amp;'Output Progetto'!D136)-1)&amp;" - "&amp;INDEX(Riferimenti!$BB$2:$BB$41,1),1,FIND(" ","A"&amp;MID('Output Progetto'!B136&amp;" - "&amp;'Output Progetto'!D136,1,FIND(".",'Output Progetto'!B136&amp;" - "&amp;'Output Progetto'!D136)-1)&amp;" - "&amp;INDEX(Riferimenti!$BB$2:$BB$41,1))-1),Riferimenti!$BZ$2:$CE$41,3,0),1,2)="LT",FALSE,TRUE)</f>
        <v>1</v>
      </c>
    </row>
    <row r="137" spans="2:23" ht="12.75" x14ac:dyDescent="0.2">
      <c r="B137" s="42"/>
      <c r="C137" s="42"/>
      <c r="D137" s="42"/>
      <c r="E137" s="42"/>
      <c r="F137" s="42"/>
      <c r="G137" s="42"/>
      <c r="P137" s="2" t="str">
        <f ca="1">IF(S137="Attività","Obiettivi generali",VLOOKUP(MID(S137,1,FIND(" ",S137)-1),Riferimenti!$BZ$2:$CE$41,5,0))</f>
        <v>Obiettivi generali</v>
      </c>
      <c r="Q137" s="2" t="str">
        <f ca="1">IF(S137="Attività","Obiettivi operativi",VLOOKUP(MID(S137,1,FIND(" ",S137)-1),Riferimenti!$BZ$2:$CE$41,6,0))</f>
        <v>Obiettivi operativi</v>
      </c>
      <c r="R137" s="2" t="str">
        <f ca="1">IF(S137="Attività","Linee Intervento",VLOOKUP(MID(S137,1,FIND(" ",S137)-1),Riferimenti!$BZ$2:$CE$41,3,0))</f>
        <v>Linee Intervento</v>
      </c>
      <c r="S137" s="2" t="str">
        <f ca="1">IF(T137="Output","Attività","A"&amp;MID(T137,1,FIND(".",T137)-1)&amp;" - "&amp;INDEX(Riferimenti!$BB$2:$BB$41,V137))</f>
        <v>Attività</v>
      </c>
      <c r="T137" s="2" t="str">
        <f ca="1">IF(OR(W137=FALSE,'Output Progetto'!U137=TRUE),"Output",'Output Progetto'!B137&amp;" - "&amp;'Output Progetto'!D137)</f>
        <v>Output</v>
      </c>
      <c r="U137" s="2" t="str">
        <f ca="1">IF(S137="Attività","Risultato Atteso",VLOOKUP(MID(S137,1,FIND(" ",S137)-1),Riferimenti!$BZ$2:$CE$41,4,0))</f>
        <v>Risultato Atteso</v>
      </c>
      <c r="V137" s="2">
        <f t="shared" si="2"/>
        <v>11</v>
      </c>
      <c r="W137" s="2" t="b">
        <f ca="1">IF(MID(VLOOKUP(MID("A"&amp;MID('Output Progetto'!B137&amp;" - "&amp;'Output Progetto'!D137,1,FIND(".",'Output Progetto'!B137&amp;" - "&amp;'Output Progetto'!D137)-1)&amp;" - "&amp;INDEX(Riferimenti!$BB$2:$BB$41,1),1,FIND(" ","A"&amp;MID('Output Progetto'!B137&amp;" - "&amp;'Output Progetto'!D137,1,FIND(".",'Output Progetto'!B137&amp;" - "&amp;'Output Progetto'!D137)-1)&amp;" - "&amp;INDEX(Riferimenti!$BB$2:$BB$41,1))-1),Riferimenti!$BZ$2:$CE$41,3,0),1,2)="LT",FALSE,TRUE)</f>
        <v>1</v>
      </c>
    </row>
    <row r="138" spans="2:23" ht="12.75" x14ac:dyDescent="0.2">
      <c r="B138" s="42"/>
      <c r="C138" s="42"/>
      <c r="D138" s="42"/>
      <c r="E138" s="42"/>
      <c r="F138" s="42"/>
      <c r="G138" s="42"/>
      <c r="P138" s="2" t="str">
        <f ca="1">IF(S138="Attività","Obiettivi generali",VLOOKUP(MID(S138,1,FIND(" ",S138)-1),Riferimenti!$BZ$2:$CE$41,5,0))</f>
        <v>Obiettivi generali</v>
      </c>
      <c r="Q138" s="2" t="str">
        <f ca="1">IF(S138="Attività","Obiettivi operativi",VLOOKUP(MID(S138,1,FIND(" ",S138)-1),Riferimenti!$BZ$2:$CE$41,6,0))</f>
        <v>Obiettivi operativi</v>
      </c>
      <c r="R138" s="2" t="str">
        <f ca="1">IF(S138="Attività","Linee Intervento",VLOOKUP(MID(S138,1,FIND(" ",S138)-1),Riferimenti!$BZ$2:$CE$41,3,0))</f>
        <v>Linee Intervento</v>
      </c>
      <c r="S138" s="2" t="str">
        <f ca="1">IF(T138="Output","Attività","A"&amp;MID(T138,1,FIND(".",T138)-1)&amp;" - "&amp;INDEX(Riferimenti!$BB$2:$BB$41,V138))</f>
        <v>Attività</v>
      </c>
      <c r="T138" s="2" t="str">
        <f ca="1">IF(OR(W138=FALSE,'Output Progetto'!U138=TRUE),"Output",'Output Progetto'!B138&amp;" - "&amp;'Output Progetto'!D138)</f>
        <v>Output</v>
      </c>
      <c r="U138" s="2" t="str">
        <f ca="1">IF(S138="Attività","Risultato Atteso",VLOOKUP(MID(S138,1,FIND(" ",S138)-1),Riferimenti!$BZ$2:$CE$41,4,0))</f>
        <v>Risultato Atteso</v>
      </c>
      <c r="V138" s="2">
        <f t="shared" si="2"/>
        <v>11</v>
      </c>
      <c r="W138" s="2" t="b">
        <f ca="1">IF(MID(VLOOKUP(MID("A"&amp;MID('Output Progetto'!B138&amp;" - "&amp;'Output Progetto'!D138,1,FIND(".",'Output Progetto'!B138&amp;" - "&amp;'Output Progetto'!D138)-1)&amp;" - "&amp;INDEX(Riferimenti!$BB$2:$BB$41,1),1,FIND(" ","A"&amp;MID('Output Progetto'!B138&amp;" - "&amp;'Output Progetto'!D138,1,FIND(".",'Output Progetto'!B138&amp;" - "&amp;'Output Progetto'!D138)-1)&amp;" - "&amp;INDEX(Riferimenti!$BB$2:$BB$41,1))-1),Riferimenti!$BZ$2:$CE$41,3,0),1,2)="LT",FALSE,TRUE)</f>
        <v>1</v>
      </c>
    </row>
    <row r="139" spans="2:23" ht="12.75" x14ac:dyDescent="0.2">
      <c r="B139" s="42"/>
      <c r="C139" s="42"/>
      <c r="D139" s="42"/>
      <c r="E139" s="42"/>
      <c r="F139" s="42"/>
      <c r="G139" s="42"/>
      <c r="P139" s="2" t="str">
        <f ca="1">IF(S139="Attività","Obiettivi generali",VLOOKUP(MID(S139,1,FIND(" ",S139)-1),Riferimenti!$BZ$2:$CE$41,5,0))</f>
        <v>Obiettivi generali</v>
      </c>
      <c r="Q139" s="2" t="str">
        <f ca="1">IF(S139="Attività","Obiettivi operativi",VLOOKUP(MID(S139,1,FIND(" ",S139)-1),Riferimenti!$BZ$2:$CE$41,6,0))</f>
        <v>Obiettivi operativi</v>
      </c>
      <c r="R139" s="2" t="str">
        <f ca="1">IF(S139="Attività","Linee Intervento",VLOOKUP(MID(S139,1,FIND(" ",S139)-1),Riferimenti!$BZ$2:$CE$41,3,0))</f>
        <v>Linee Intervento</v>
      </c>
      <c r="S139" s="2" t="str">
        <f ca="1">IF(T139="Output","Attività","A"&amp;MID(T139,1,FIND(".",T139)-1)&amp;" - "&amp;INDEX(Riferimenti!$BB$2:$BB$41,V139))</f>
        <v>Attività</v>
      </c>
      <c r="T139" s="2" t="str">
        <f ca="1">IF(OR(W139=FALSE,'Output Progetto'!U139=TRUE),"Output",'Output Progetto'!B139&amp;" - "&amp;'Output Progetto'!D139)</f>
        <v>Output</v>
      </c>
      <c r="U139" s="2" t="str">
        <f ca="1">IF(S139="Attività","Risultato Atteso",VLOOKUP(MID(S139,1,FIND(" ",S139)-1),Riferimenti!$BZ$2:$CE$41,4,0))</f>
        <v>Risultato Atteso</v>
      </c>
      <c r="V139" s="2">
        <f t="shared" si="2"/>
        <v>11</v>
      </c>
      <c r="W139" s="2" t="b">
        <f ca="1">IF(MID(VLOOKUP(MID("A"&amp;MID('Output Progetto'!B139&amp;" - "&amp;'Output Progetto'!D139,1,FIND(".",'Output Progetto'!B139&amp;" - "&amp;'Output Progetto'!D139)-1)&amp;" - "&amp;INDEX(Riferimenti!$BB$2:$BB$41,1),1,FIND(" ","A"&amp;MID('Output Progetto'!B139&amp;" - "&amp;'Output Progetto'!D139,1,FIND(".",'Output Progetto'!B139&amp;" - "&amp;'Output Progetto'!D139)-1)&amp;" - "&amp;INDEX(Riferimenti!$BB$2:$BB$41,1))-1),Riferimenti!$BZ$2:$CE$41,3,0),1,2)="LT",FALSE,TRUE)</f>
        <v>1</v>
      </c>
    </row>
    <row r="140" spans="2:23" ht="12.75" x14ac:dyDescent="0.2">
      <c r="B140" s="42"/>
      <c r="C140" s="42"/>
      <c r="D140" s="42"/>
      <c r="E140" s="42"/>
      <c r="F140" s="42"/>
      <c r="G140" s="42"/>
      <c r="P140" s="2" t="str">
        <f ca="1">IF(S140="Attività","Obiettivi generali",VLOOKUP(MID(S140,1,FIND(" ",S140)-1),Riferimenti!$BZ$2:$CE$41,5,0))</f>
        <v>OG1 - Sviluppare la capacità amministrativa e istituzionale per la modernizzazione della pubblica amministrazione</v>
      </c>
      <c r="Q140" s="2" t="str">
        <f ca="1">IF(S140="Attività","Obiettivi operativi",VLOOKUP(MID(S140,1,FIND(" ",S140)-1),Riferimenti!$BZ$2:$CE$41,6,0))</f>
        <v xml:space="preserve">OO2 - Potenziare i processi di razionalizzazione delle amministrazioni pubbliche attraverso l’efficientamento dei sistemi organizzativi connessi alla gestione del personale pubblico </v>
      </c>
      <c r="R140" s="2" t="str">
        <f ca="1">IF(S140="Attività","Linee Intervento",VLOOKUP(MID(S140,1,FIND(" ",S140)-1),Riferimenti!$BZ$2:$CE$41,3,0))</f>
        <v>LI2 - Estendere i servizi erogati dal sistema informativo NoiPA</v>
      </c>
      <c r="S140" s="2" t="str">
        <f ca="1">IF(T140="Output","Attività","A"&amp;MID(T140,1,FIND(".",T140)-1)&amp;" - "&amp;INDEX(Riferimenti!$BB$2:$BB$41,V140))</f>
        <v>A12 - Progettazione di modelli e sistemi di HR evoluti</v>
      </c>
      <c r="T140" s="2" t="str">
        <f ca="1">IF(OR(W140=FALSE,'Output Progetto'!U140=TRUE),"Output",'Output Progetto'!B140&amp;" - "&amp;'Output Progetto'!D140)</f>
        <v>12.AS.1 - Numero di modelli e sistemi evoluti per la gestione delle risorse umane realizzati</v>
      </c>
      <c r="U140" s="2" t="str">
        <f ca="1">IF(S140="Attività","Risultato Atteso",VLOOKUP(MID(S140,1,FIND(" ",S140)-1),Riferimenti!$BZ$2:$CE$41,4,0))</f>
        <v>RA3 - modello di servizio condiviso e sottoscritto da un panel di stakeholders</v>
      </c>
      <c r="V140" s="2">
        <f t="shared" si="2"/>
        <v>12</v>
      </c>
      <c r="W140" s="2" t="b">
        <f ca="1">IF(MID(VLOOKUP(MID("A"&amp;MID('Output Progetto'!B140&amp;" - "&amp;'Output Progetto'!D140,1,FIND(".",'Output Progetto'!B140&amp;" - "&amp;'Output Progetto'!D140)-1)&amp;" - "&amp;INDEX(Riferimenti!$BB$2:$BB$41,1),1,FIND(" ","A"&amp;MID('Output Progetto'!B140&amp;" - "&amp;'Output Progetto'!D140,1,FIND(".",'Output Progetto'!B140&amp;" - "&amp;'Output Progetto'!D140)-1)&amp;" - "&amp;INDEX(Riferimenti!$BB$2:$BB$41,1))-1),Riferimenti!$BZ$2:$CE$41,3,0),1,2)="LT",FALSE,TRUE)</f>
        <v>1</v>
      </c>
    </row>
    <row r="141" spans="2:23" ht="12.75" x14ac:dyDescent="0.2">
      <c r="B141" s="42"/>
      <c r="C141" s="42"/>
      <c r="D141" s="42"/>
      <c r="E141" s="42"/>
      <c r="F141" s="42"/>
      <c r="G141" s="42"/>
      <c r="P141" s="2" t="str">
        <f ca="1">IF(S141="Attività","Obiettivi generali",VLOOKUP(MID(S141,1,FIND(" ",S141)-1),Riferimenti!$BZ$2:$CE$41,5,0))</f>
        <v>Obiettivi generali</v>
      </c>
      <c r="Q141" s="2" t="str">
        <f ca="1">IF(S141="Attività","Obiettivi operativi",VLOOKUP(MID(S141,1,FIND(" ",S141)-1),Riferimenti!$BZ$2:$CE$41,6,0))</f>
        <v>Obiettivi operativi</v>
      </c>
      <c r="R141" s="2" t="str">
        <f ca="1">IF(S141="Attività","Linee Intervento",VLOOKUP(MID(S141,1,FIND(" ",S141)-1),Riferimenti!$BZ$2:$CE$41,3,0))</f>
        <v>Linee Intervento</v>
      </c>
      <c r="S141" s="2" t="str">
        <f ca="1">IF(T141="Output","Attività","A"&amp;MID(T141,1,FIND(".",T141)-1)&amp;" - "&amp;INDEX(Riferimenti!$BB$2:$BB$41,V141))</f>
        <v>Attività</v>
      </c>
      <c r="T141" s="2" t="str">
        <f ca="1">IF(OR(W141=FALSE,'Output Progetto'!U141=TRUE),"Output",'Output Progetto'!B141&amp;" - "&amp;'Output Progetto'!D141)</f>
        <v>Output</v>
      </c>
      <c r="U141" s="2" t="str">
        <f ca="1">IF(S141="Attività","Risultato Atteso",VLOOKUP(MID(S141,1,FIND(" ",S141)-1),Riferimenti!$BZ$2:$CE$41,4,0))</f>
        <v>Risultato Atteso</v>
      </c>
      <c r="V141" s="2">
        <f t="shared" si="2"/>
        <v>12</v>
      </c>
      <c r="W141" s="2" t="b">
        <f ca="1">IF(MID(VLOOKUP(MID("A"&amp;MID('Output Progetto'!B141&amp;" - "&amp;'Output Progetto'!D141,1,FIND(".",'Output Progetto'!B141&amp;" - "&amp;'Output Progetto'!D141)-1)&amp;" - "&amp;INDEX(Riferimenti!$BB$2:$BB$41,1),1,FIND(" ","A"&amp;MID('Output Progetto'!B141&amp;" - "&amp;'Output Progetto'!D141,1,FIND(".",'Output Progetto'!B141&amp;" - "&amp;'Output Progetto'!D141)-1)&amp;" - "&amp;INDEX(Riferimenti!$BB$2:$BB$41,1))-1),Riferimenti!$BZ$2:$CE$41,3,0),1,2)="LT",FALSE,TRUE)</f>
        <v>1</v>
      </c>
    </row>
    <row r="142" spans="2:23" ht="12.75" x14ac:dyDescent="0.2">
      <c r="B142" s="42"/>
      <c r="C142" s="42"/>
      <c r="D142" s="42"/>
      <c r="E142" s="42"/>
      <c r="F142" s="42"/>
      <c r="G142" s="42"/>
      <c r="P142" s="2" t="str">
        <f ca="1">IF(S142="Attività","Obiettivi generali",VLOOKUP(MID(S142,1,FIND(" ",S142)-1),Riferimenti!$BZ$2:$CE$41,5,0))</f>
        <v>Obiettivi generali</v>
      </c>
      <c r="Q142" s="2" t="str">
        <f ca="1">IF(S142="Attività","Obiettivi operativi",VLOOKUP(MID(S142,1,FIND(" ",S142)-1),Riferimenti!$BZ$2:$CE$41,6,0))</f>
        <v>Obiettivi operativi</v>
      </c>
      <c r="R142" s="2" t="str">
        <f ca="1">IF(S142="Attività","Linee Intervento",VLOOKUP(MID(S142,1,FIND(" ",S142)-1),Riferimenti!$BZ$2:$CE$41,3,0))</f>
        <v>Linee Intervento</v>
      </c>
      <c r="S142" s="2" t="str">
        <f ca="1">IF(T142="Output","Attività","A"&amp;MID(T142,1,FIND(".",T142)-1)&amp;" - "&amp;INDEX(Riferimenti!$BB$2:$BB$41,V142))</f>
        <v>Attività</v>
      </c>
      <c r="T142" s="2" t="str">
        <f ca="1">IF(OR(W142=FALSE,'Output Progetto'!U142=TRUE),"Output",'Output Progetto'!B142&amp;" - "&amp;'Output Progetto'!D142)</f>
        <v>Output</v>
      </c>
      <c r="U142" s="2" t="str">
        <f ca="1">IF(S142="Attività","Risultato Atteso",VLOOKUP(MID(S142,1,FIND(" ",S142)-1),Riferimenti!$BZ$2:$CE$41,4,0))</f>
        <v>Risultato Atteso</v>
      </c>
      <c r="V142" s="2">
        <f t="shared" si="2"/>
        <v>12</v>
      </c>
      <c r="W142" s="2" t="b">
        <f ca="1">IF(MID(VLOOKUP(MID("A"&amp;MID('Output Progetto'!B142&amp;" - "&amp;'Output Progetto'!D142,1,FIND(".",'Output Progetto'!B142&amp;" - "&amp;'Output Progetto'!D142)-1)&amp;" - "&amp;INDEX(Riferimenti!$BB$2:$BB$41,1),1,FIND(" ","A"&amp;MID('Output Progetto'!B142&amp;" - "&amp;'Output Progetto'!D142,1,FIND(".",'Output Progetto'!B142&amp;" - "&amp;'Output Progetto'!D142)-1)&amp;" - "&amp;INDEX(Riferimenti!$BB$2:$BB$41,1))-1),Riferimenti!$BZ$2:$CE$41,3,0),1,2)="LT",FALSE,TRUE)</f>
        <v>1</v>
      </c>
    </row>
    <row r="143" spans="2:23" ht="12.75" x14ac:dyDescent="0.2">
      <c r="B143" s="42"/>
      <c r="C143" s="42"/>
      <c r="D143" s="42"/>
      <c r="E143" s="42"/>
      <c r="F143" s="42"/>
      <c r="G143" s="42"/>
      <c r="P143" s="2" t="str">
        <f ca="1">IF(S143="Attività","Obiettivi generali",VLOOKUP(MID(S143,1,FIND(" ",S143)-1),Riferimenti!$BZ$2:$CE$41,5,0))</f>
        <v>Obiettivi generali</v>
      </c>
      <c r="Q143" s="2" t="str">
        <f ca="1">IF(S143="Attività","Obiettivi operativi",VLOOKUP(MID(S143,1,FIND(" ",S143)-1),Riferimenti!$BZ$2:$CE$41,6,0))</f>
        <v>Obiettivi operativi</v>
      </c>
      <c r="R143" s="2" t="str">
        <f ca="1">IF(S143="Attività","Linee Intervento",VLOOKUP(MID(S143,1,FIND(" ",S143)-1),Riferimenti!$BZ$2:$CE$41,3,0))</f>
        <v>Linee Intervento</v>
      </c>
      <c r="S143" s="2" t="str">
        <f ca="1">IF(T143="Output","Attività","A"&amp;MID(T143,1,FIND(".",T143)-1)&amp;" - "&amp;INDEX(Riferimenti!$BB$2:$BB$41,V143))</f>
        <v>Attività</v>
      </c>
      <c r="T143" s="2" t="str">
        <f ca="1">IF(OR(W143=FALSE,'Output Progetto'!U143=TRUE),"Output",'Output Progetto'!B143&amp;" - "&amp;'Output Progetto'!D143)</f>
        <v>Output</v>
      </c>
      <c r="U143" s="2" t="str">
        <f ca="1">IF(S143="Attività","Risultato Atteso",VLOOKUP(MID(S143,1,FIND(" ",S143)-1),Riferimenti!$BZ$2:$CE$41,4,0))</f>
        <v>Risultato Atteso</v>
      </c>
      <c r="V143" s="2">
        <f t="shared" si="2"/>
        <v>12</v>
      </c>
      <c r="W143" s="2" t="b">
        <f ca="1">IF(MID(VLOOKUP(MID("A"&amp;MID('Output Progetto'!B143&amp;" - "&amp;'Output Progetto'!D143,1,FIND(".",'Output Progetto'!B143&amp;" - "&amp;'Output Progetto'!D143)-1)&amp;" - "&amp;INDEX(Riferimenti!$BB$2:$BB$41,1),1,FIND(" ","A"&amp;MID('Output Progetto'!B143&amp;" - "&amp;'Output Progetto'!D143,1,FIND(".",'Output Progetto'!B143&amp;" - "&amp;'Output Progetto'!D143)-1)&amp;" - "&amp;INDEX(Riferimenti!$BB$2:$BB$41,1))-1),Riferimenti!$BZ$2:$CE$41,3,0),1,2)="LT",FALSE,TRUE)</f>
        <v>1</v>
      </c>
    </row>
    <row r="144" spans="2:23" ht="12.75" x14ac:dyDescent="0.2">
      <c r="B144" s="42"/>
      <c r="C144" s="42"/>
      <c r="D144" s="42"/>
      <c r="E144" s="42"/>
      <c r="F144" s="42"/>
      <c r="G144" s="42"/>
      <c r="P144" s="2" t="str">
        <f ca="1">IF(S144="Attività","Obiettivi generali",VLOOKUP(MID(S144,1,FIND(" ",S144)-1),Riferimenti!$BZ$2:$CE$41,5,0))</f>
        <v>Obiettivi generali</v>
      </c>
      <c r="Q144" s="2" t="str">
        <f ca="1">IF(S144="Attività","Obiettivi operativi",VLOOKUP(MID(S144,1,FIND(" ",S144)-1),Riferimenti!$BZ$2:$CE$41,6,0))</f>
        <v>Obiettivi operativi</v>
      </c>
      <c r="R144" s="2" t="str">
        <f ca="1">IF(S144="Attività","Linee Intervento",VLOOKUP(MID(S144,1,FIND(" ",S144)-1),Riferimenti!$BZ$2:$CE$41,3,0))</f>
        <v>Linee Intervento</v>
      </c>
      <c r="S144" s="2" t="str">
        <f ca="1">IF(T144="Output","Attività","A"&amp;MID(T144,1,FIND(".",T144)-1)&amp;" - "&amp;INDEX(Riferimenti!$BB$2:$BB$41,V144))</f>
        <v>Attività</v>
      </c>
      <c r="T144" s="2" t="str">
        <f ca="1">IF(OR(W144=FALSE,'Output Progetto'!U144=TRUE),"Output",'Output Progetto'!B144&amp;" - "&amp;'Output Progetto'!D144)</f>
        <v>Output</v>
      </c>
      <c r="U144" s="2" t="str">
        <f ca="1">IF(S144="Attività","Risultato Atteso",VLOOKUP(MID(S144,1,FIND(" ",S144)-1),Riferimenti!$BZ$2:$CE$41,4,0))</f>
        <v>Risultato Atteso</v>
      </c>
      <c r="V144" s="2">
        <f t="shared" si="2"/>
        <v>12</v>
      </c>
      <c r="W144" s="2" t="b">
        <f ca="1">IF(MID(VLOOKUP(MID("A"&amp;MID('Output Progetto'!B144&amp;" - "&amp;'Output Progetto'!D144,1,FIND(".",'Output Progetto'!B144&amp;" - "&amp;'Output Progetto'!D144)-1)&amp;" - "&amp;INDEX(Riferimenti!$BB$2:$BB$41,1),1,FIND(" ","A"&amp;MID('Output Progetto'!B144&amp;" - "&amp;'Output Progetto'!D144,1,FIND(".",'Output Progetto'!B144&amp;" - "&amp;'Output Progetto'!D144)-1)&amp;" - "&amp;INDEX(Riferimenti!$BB$2:$BB$41,1))-1),Riferimenti!$BZ$2:$CE$41,3,0),1,2)="LT",FALSE,TRUE)</f>
        <v>1</v>
      </c>
    </row>
    <row r="145" spans="2:23" ht="12.75" x14ac:dyDescent="0.2">
      <c r="B145" s="42"/>
      <c r="C145" s="42"/>
      <c r="D145" s="42"/>
      <c r="E145" s="42"/>
      <c r="F145" s="42"/>
      <c r="G145" s="42"/>
      <c r="P145" s="2" t="str">
        <f ca="1">IF(S145="Attività","Obiettivi generali",VLOOKUP(MID(S145,1,FIND(" ",S145)-1),Riferimenti!$BZ$2:$CE$41,5,0))</f>
        <v>Obiettivi generali</v>
      </c>
      <c r="Q145" s="2" t="str">
        <f ca="1">IF(S145="Attività","Obiettivi operativi",VLOOKUP(MID(S145,1,FIND(" ",S145)-1),Riferimenti!$BZ$2:$CE$41,6,0))</f>
        <v>Obiettivi operativi</v>
      </c>
      <c r="R145" s="2" t="str">
        <f ca="1">IF(S145="Attività","Linee Intervento",VLOOKUP(MID(S145,1,FIND(" ",S145)-1),Riferimenti!$BZ$2:$CE$41,3,0))</f>
        <v>Linee Intervento</v>
      </c>
      <c r="S145" s="2" t="str">
        <f ca="1">IF(T145="Output","Attività","A"&amp;MID(T145,1,FIND(".",T145)-1)&amp;" - "&amp;INDEX(Riferimenti!$BB$2:$BB$41,V145))</f>
        <v>Attività</v>
      </c>
      <c r="T145" s="2" t="str">
        <f ca="1">IF(OR(W145=FALSE,'Output Progetto'!U145=TRUE),"Output",'Output Progetto'!B145&amp;" - "&amp;'Output Progetto'!D145)</f>
        <v>Output</v>
      </c>
      <c r="U145" s="2" t="str">
        <f ca="1">IF(S145="Attività","Risultato Atteso",VLOOKUP(MID(S145,1,FIND(" ",S145)-1),Riferimenti!$BZ$2:$CE$41,4,0))</f>
        <v>Risultato Atteso</v>
      </c>
      <c r="V145" s="2">
        <f t="shared" si="2"/>
        <v>12</v>
      </c>
      <c r="W145" s="2" t="b">
        <f ca="1">IF(MID(VLOOKUP(MID("A"&amp;MID('Output Progetto'!B145&amp;" - "&amp;'Output Progetto'!D145,1,FIND(".",'Output Progetto'!B145&amp;" - "&amp;'Output Progetto'!D145)-1)&amp;" - "&amp;INDEX(Riferimenti!$BB$2:$BB$41,1),1,FIND(" ","A"&amp;MID('Output Progetto'!B145&amp;" - "&amp;'Output Progetto'!D145,1,FIND(".",'Output Progetto'!B145&amp;" - "&amp;'Output Progetto'!D145)-1)&amp;" - "&amp;INDEX(Riferimenti!$BB$2:$BB$41,1))-1),Riferimenti!$BZ$2:$CE$41,3,0),1,2)="LT",FALSE,TRUE)</f>
        <v>1</v>
      </c>
    </row>
    <row r="146" spans="2:23" ht="12.75" x14ac:dyDescent="0.2">
      <c r="B146" s="42"/>
      <c r="C146" s="42"/>
      <c r="D146" s="42"/>
      <c r="E146" s="42"/>
      <c r="F146" s="42"/>
      <c r="G146" s="42"/>
      <c r="P146" s="2" t="str">
        <f ca="1">IF(S146="Attività","Obiettivi generali",VLOOKUP(MID(S146,1,FIND(" ",S146)-1),Riferimenti!$BZ$2:$CE$41,5,0))</f>
        <v>Obiettivi generali</v>
      </c>
      <c r="Q146" s="2" t="str">
        <f ca="1">IF(S146="Attività","Obiettivi operativi",VLOOKUP(MID(S146,1,FIND(" ",S146)-1),Riferimenti!$BZ$2:$CE$41,6,0))</f>
        <v>Obiettivi operativi</v>
      </c>
      <c r="R146" s="2" t="str">
        <f ca="1">IF(S146="Attività","Linee Intervento",VLOOKUP(MID(S146,1,FIND(" ",S146)-1),Riferimenti!$BZ$2:$CE$41,3,0))</f>
        <v>Linee Intervento</v>
      </c>
      <c r="S146" s="2" t="str">
        <f ca="1">IF(T146="Output","Attività","A"&amp;MID(T146,1,FIND(".",T146)-1)&amp;" - "&amp;INDEX(Riferimenti!$BB$2:$BB$41,V146))</f>
        <v>Attività</v>
      </c>
      <c r="T146" s="2" t="str">
        <f ca="1">IF(OR(W146=FALSE,'Output Progetto'!U146=TRUE),"Output",'Output Progetto'!B146&amp;" - "&amp;'Output Progetto'!D146)</f>
        <v>Output</v>
      </c>
      <c r="U146" s="2" t="str">
        <f ca="1">IF(S146="Attività","Risultato Atteso",VLOOKUP(MID(S146,1,FIND(" ",S146)-1),Riferimenti!$BZ$2:$CE$41,4,0))</f>
        <v>Risultato Atteso</v>
      </c>
      <c r="V146" s="2">
        <f t="shared" si="2"/>
        <v>12</v>
      </c>
      <c r="W146" s="2" t="b">
        <f ca="1">IF(MID(VLOOKUP(MID("A"&amp;MID('Output Progetto'!B146&amp;" - "&amp;'Output Progetto'!D146,1,FIND(".",'Output Progetto'!B146&amp;" - "&amp;'Output Progetto'!D146)-1)&amp;" - "&amp;INDEX(Riferimenti!$BB$2:$BB$41,1),1,FIND(" ","A"&amp;MID('Output Progetto'!B146&amp;" - "&amp;'Output Progetto'!D146,1,FIND(".",'Output Progetto'!B146&amp;" - "&amp;'Output Progetto'!D146)-1)&amp;" - "&amp;INDEX(Riferimenti!$BB$2:$BB$41,1))-1),Riferimenti!$BZ$2:$CE$41,3,0),1,2)="LT",FALSE,TRUE)</f>
        <v>1</v>
      </c>
    </row>
    <row r="147" spans="2:23" ht="12.75" x14ac:dyDescent="0.2">
      <c r="B147" s="42"/>
      <c r="C147" s="42"/>
      <c r="D147" s="42"/>
      <c r="E147" s="42"/>
      <c r="F147" s="42"/>
      <c r="G147" s="42"/>
      <c r="P147" s="2" t="str">
        <f ca="1">IF(S147="Attività","Obiettivi generali",VLOOKUP(MID(S147,1,FIND(" ",S147)-1),Riferimenti!$BZ$2:$CE$41,5,0))</f>
        <v>Obiettivi generali</v>
      </c>
      <c r="Q147" s="2" t="str">
        <f ca="1">IF(S147="Attività","Obiettivi operativi",VLOOKUP(MID(S147,1,FIND(" ",S147)-1),Riferimenti!$BZ$2:$CE$41,6,0))</f>
        <v>Obiettivi operativi</v>
      </c>
      <c r="R147" s="2" t="str">
        <f ca="1">IF(S147="Attività","Linee Intervento",VLOOKUP(MID(S147,1,FIND(" ",S147)-1),Riferimenti!$BZ$2:$CE$41,3,0))</f>
        <v>Linee Intervento</v>
      </c>
      <c r="S147" s="2" t="str">
        <f ca="1">IF(T147="Output","Attività","A"&amp;MID(T147,1,FIND(".",T147)-1)&amp;" - "&amp;INDEX(Riferimenti!$BB$2:$BB$41,V147))</f>
        <v>Attività</v>
      </c>
      <c r="T147" s="2" t="str">
        <f ca="1">IF(OR(W147=FALSE,'Output Progetto'!U147=TRUE),"Output",'Output Progetto'!B147&amp;" - "&amp;'Output Progetto'!D147)</f>
        <v>Output</v>
      </c>
      <c r="U147" s="2" t="str">
        <f ca="1">IF(S147="Attività","Risultato Atteso",VLOOKUP(MID(S147,1,FIND(" ",S147)-1),Riferimenti!$BZ$2:$CE$41,4,0))</f>
        <v>Risultato Atteso</v>
      </c>
      <c r="V147" s="2">
        <f t="shared" si="2"/>
        <v>12</v>
      </c>
      <c r="W147" s="2" t="b">
        <f ca="1">IF(MID(VLOOKUP(MID("A"&amp;MID('Output Progetto'!B147&amp;" - "&amp;'Output Progetto'!D147,1,FIND(".",'Output Progetto'!B147&amp;" - "&amp;'Output Progetto'!D147)-1)&amp;" - "&amp;INDEX(Riferimenti!$BB$2:$BB$41,1),1,FIND(" ","A"&amp;MID('Output Progetto'!B147&amp;" - "&amp;'Output Progetto'!D147,1,FIND(".",'Output Progetto'!B147&amp;" - "&amp;'Output Progetto'!D147)-1)&amp;" - "&amp;INDEX(Riferimenti!$BB$2:$BB$41,1))-1),Riferimenti!$BZ$2:$CE$41,3,0),1,2)="LT",FALSE,TRUE)</f>
        <v>1</v>
      </c>
    </row>
    <row r="148" spans="2:23" ht="12.75" x14ac:dyDescent="0.2">
      <c r="B148" s="42"/>
      <c r="C148" s="42"/>
      <c r="D148" s="42"/>
      <c r="E148" s="42"/>
      <c r="F148" s="42"/>
      <c r="G148" s="42"/>
      <c r="P148" s="2" t="str">
        <f ca="1">IF(S148="Attività","Obiettivi generali",VLOOKUP(MID(S148,1,FIND(" ",S148)-1),Riferimenti!$BZ$2:$CE$41,5,0))</f>
        <v>Obiettivi generali</v>
      </c>
      <c r="Q148" s="2" t="str">
        <f ca="1">IF(S148="Attività","Obiettivi operativi",VLOOKUP(MID(S148,1,FIND(" ",S148)-1),Riferimenti!$BZ$2:$CE$41,6,0))</f>
        <v>Obiettivi operativi</v>
      </c>
      <c r="R148" s="2" t="str">
        <f ca="1">IF(S148="Attività","Linee Intervento",VLOOKUP(MID(S148,1,FIND(" ",S148)-1),Riferimenti!$BZ$2:$CE$41,3,0))</f>
        <v>Linee Intervento</v>
      </c>
      <c r="S148" s="2" t="str">
        <f ca="1">IF(T148="Output","Attività","A"&amp;MID(T148,1,FIND(".",T148)-1)&amp;" - "&amp;INDEX(Riferimenti!$BB$2:$BB$41,V148))</f>
        <v>Attività</v>
      </c>
      <c r="T148" s="2" t="str">
        <f ca="1">IF(OR(W148=FALSE,'Output Progetto'!U148=TRUE),"Output",'Output Progetto'!B148&amp;" - "&amp;'Output Progetto'!D148)</f>
        <v>Output</v>
      </c>
      <c r="U148" s="2" t="str">
        <f ca="1">IF(S148="Attività","Risultato Atteso",VLOOKUP(MID(S148,1,FIND(" ",S148)-1),Riferimenti!$BZ$2:$CE$41,4,0))</f>
        <v>Risultato Atteso</v>
      </c>
      <c r="V148" s="2">
        <f t="shared" si="2"/>
        <v>12</v>
      </c>
      <c r="W148" s="2" t="b">
        <f ca="1">IF(MID(VLOOKUP(MID("A"&amp;MID('Output Progetto'!B148&amp;" - "&amp;'Output Progetto'!D148,1,FIND(".",'Output Progetto'!B148&amp;" - "&amp;'Output Progetto'!D148)-1)&amp;" - "&amp;INDEX(Riferimenti!$BB$2:$BB$41,1),1,FIND(" ","A"&amp;MID('Output Progetto'!B148&amp;" - "&amp;'Output Progetto'!D148,1,FIND(".",'Output Progetto'!B148&amp;" - "&amp;'Output Progetto'!D148)-1)&amp;" - "&amp;INDEX(Riferimenti!$BB$2:$BB$41,1))-1),Riferimenti!$BZ$2:$CE$41,3,0),1,2)="LT",FALSE,TRUE)</f>
        <v>1</v>
      </c>
    </row>
    <row r="149" spans="2:23" ht="12.75" x14ac:dyDescent="0.2">
      <c r="B149" s="42"/>
      <c r="C149" s="42"/>
      <c r="D149" s="42"/>
      <c r="E149" s="42"/>
      <c r="F149" s="42"/>
      <c r="G149" s="42"/>
      <c r="P149" s="2" t="str">
        <f ca="1">IF(S149="Attività","Obiettivi generali",VLOOKUP(MID(S149,1,FIND(" ",S149)-1),Riferimenti!$BZ$2:$CE$41,5,0))</f>
        <v>Obiettivi generali</v>
      </c>
      <c r="Q149" s="2" t="str">
        <f ca="1">IF(S149="Attività","Obiettivi operativi",VLOOKUP(MID(S149,1,FIND(" ",S149)-1),Riferimenti!$BZ$2:$CE$41,6,0))</f>
        <v>Obiettivi operativi</v>
      </c>
      <c r="R149" s="2" t="str">
        <f ca="1">IF(S149="Attività","Linee Intervento",VLOOKUP(MID(S149,1,FIND(" ",S149)-1),Riferimenti!$BZ$2:$CE$41,3,0))</f>
        <v>Linee Intervento</v>
      </c>
      <c r="S149" s="2" t="str">
        <f ca="1">IF(T149="Output","Attività","A"&amp;MID(T149,1,FIND(".",T149)-1)&amp;" - "&amp;INDEX(Riferimenti!$BB$2:$BB$41,V149))</f>
        <v>Attività</v>
      </c>
      <c r="T149" s="2" t="str">
        <f ca="1">IF(OR(W149=FALSE,'Output Progetto'!U149=TRUE),"Output",'Output Progetto'!B149&amp;" - "&amp;'Output Progetto'!D149)</f>
        <v>Output</v>
      </c>
      <c r="U149" s="2" t="str">
        <f ca="1">IF(S149="Attività","Risultato Atteso",VLOOKUP(MID(S149,1,FIND(" ",S149)-1),Riferimenti!$BZ$2:$CE$41,4,0))</f>
        <v>Risultato Atteso</v>
      </c>
      <c r="V149" s="2">
        <f t="shared" ref="V149:V212" si="3">V137+1</f>
        <v>12</v>
      </c>
      <c r="W149" s="2" t="b">
        <f ca="1">IF(MID(VLOOKUP(MID("A"&amp;MID('Output Progetto'!B149&amp;" - "&amp;'Output Progetto'!D149,1,FIND(".",'Output Progetto'!B149&amp;" - "&amp;'Output Progetto'!D149)-1)&amp;" - "&amp;INDEX(Riferimenti!$BB$2:$BB$41,1),1,FIND(" ","A"&amp;MID('Output Progetto'!B149&amp;" - "&amp;'Output Progetto'!D149,1,FIND(".",'Output Progetto'!B149&amp;" - "&amp;'Output Progetto'!D149)-1)&amp;" - "&amp;INDEX(Riferimenti!$BB$2:$BB$41,1))-1),Riferimenti!$BZ$2:$CE$41,3,0),1,2)="LT",FALSE,TRUE)</f>
        <v>1</v>
      </c>
    </row>
    <row r="150" spans="2:23" ht="12.75" x14ac:dyDescent="0.2">
      <c r="B150" s="42"/>
      <c r="C150" s="42"/>
      <c r="D150" s="42"/>
      <c r="E150" s="42"/>
      <c r="F150" s="42"/>
      <c r="G150" s="42"/>
      <c r="P150" s="2" t="str">
        <f ca="1">IF(S150="Attività","Obiettivi generali",VLOOKUP(MID(S150,1,FIND(" ",S150)-1),Riferimenti!$BZ$2:$CE$41,5,0))</f>
        <v>Obiettivi generali</v>
      </c>
      <c r="Q150" s="2" t="str">
        <f ca="1">IF(S150="Attività","Obiettivi operativi",VLOOKUP(MID(S150,1,FIND(" ",S150)-1),Riferimenti!$BZ$2:$CE$41,6,0))</f>
        <v>Obiettivi operativi</v>
      </c>
      <c r="R150" s="2" t="str">
        <f ca="1">IF(S150="Attività","Linee Intervento",VLOOKUP(MID(S150,1,FIND(" ",S150)-1),Riferimenti!$BZ$2:$CE$41,3,0))</f>
        <v>Linee Intervento</v>
      </c>
      <c r="S150" s="2" t="str">
        <f ca="1">IF(T150="Output","Attività","A"&amp;MID(T150,1,FIND(".",T150)-1)&amp;" - "&amp;INDEX(Riferimenti!$BB$2:$BB$41,V150))</f>
        <v>Attività</v>
      </c>
      <c r="T150" s="2" t="str">
        <f ca="1">IF(OR(W150=FALSE,'Output Progetto'!U150=TRUE),"Output",'Output Progetto'!B150&amp;" - "&amp;'Output Progetto'!D150)</f>
        <v>Output</v>
      </c>
      <c r="U150" s="2" t="str">
        <f ca="1">IF(S150="Attività","Risultato Atteso",VLOOKUP(MID(S150,1,FIND(" ",S150)-1),Riferimenti!$BZ$2:$CE$41,4,0))</f>
        <v>Risultato Atteso</v>
      </c>
      <c r="V150" s="2">
        <f t="shared" si="3"/>
        <v>12</v>
      </c>
      <c r="W150" s="2" t="b">
        <f ca="1">IF(MID(VLOOKUP(MID("A"&amp;MID('Output Progetto'!B150&amp;" - "&amp;'Output Progetto'!D150,1,FIND(".",'Output Progetto'!B150&amp;" - "&amp;'Output Progetto'!D150)-1)&amp;" - "&amp;INDEX(Riferimenti!$BB$2:$BB$41,1),1,FIND(" ","A"&amp;MID('Output Progetto'!B150&amp;" - "&amp;'Output Progetto'!D150,1,FIND(".",'Output Progetto'!B150&amp;" - "&amp;'Output Progetto'!D150)-1)&amp;" - "&amp;INDEX(Riferimenti!$BB$2:$BB$41,1))-1),Riferimenti!$BZ$2:$CE$41,3,0),1,2)="LT",FALSE,TRUE)</f>
        <v>1</v>
      </c>
    </row>
    <row r="151" spans="2:23" ht="12.75" x14ac:dyDescent="0.2">
      <c r="B151" s="42"/>
      <c r="C151" s="42"/>
      <c r="D151" s="42"/>
      <c r="E151" s="42"/>
      <c r="F151" s="42"/>
      <c r="G151" s="42"/>
      <c r="P151" s="2" t="str">
        <f ca="1">IF(S151="Attività","Obiettivi generali",VLOOKUP(MID(S151,1,FIND(" ",S151)-1),Riferimenti!$BZ$2:$CE$41,5,0))</f>
        <v>Obiettivi generali</v>
      </c>
      <c r="Q151" s="2" t="str">
        <f ca="1">IF(S151="Attività","Obiettivi operativi",VLOOKUP(MID(S151,1,FIND(" ",S151)-1),Riferimenti!$BZ$2:$CE$41,6,0))</f>
        <v>Obiettivi operativi</v>
      </c>
      <c r="R151" s="2" t="str">
        <f ca="1">IF(S151="Attività","Linee Intervento",VLOOKUP(MID(S151,1,FIND(" ",S151)-1),Riferimenti!$BZ$2:$CE$41,3,0))</f>
        <v>Linee Intervento</v>
      </c>
      <c r="S151" s="2" t="str">
        <f ca="1">IF(T151="Output","Attività","A"&amp;MID(T151,1,FIND(".",T151)-1)&amp;" - "&amp;INDEX(Riferimenti!$BB$2:$BB$41,V151))</f>
        <v>Attività</v>
      </c>
      <c r="T151" s="2" t="str">
        <f ca="1">IF(OR(W151=FALSE,'Output Progetto'!U151=TRUE),"Output",'Output Progetto'!B151&amp;" - "&amp;'Output Progetto'!D151)</f>
        <v>Output</v>
      </c>
      <c r="U151" s="2" t="str">
        <f ca="1">IF(S151="Attività","Risultato Atteso",VLOOKUP(MID(S151,1,FIND(" ",S151)-1),Riferimenti!$BZ$2:$CE$41,4,0))</f>
        <v>Risultato Atteso</v>
      </c>
      <c r="V151" s="2">
        <f t="shared" si="3"/>
        <v>12</v>
      </c>
      <c r="W151" s="2" t="b">
        <f ca="1">IF(MID(VLOOKUP(MID("A"&amp;MID('Output Progetto'!B151&amp;" - "&amp;'Output Progetto'!D151,1,FIND(".",'Output Progetto'!B151&amp;" - "&amp;'Output Progetto'!D151)-1)&amp;" - "&amp;INDEX(Riferimenti!$BB$2:$BB$41,1),1,FIND(" ","A"&amp;MID('Output Progetto'!B151&amp;" - "&amp;'Output Progetto'!D151,1,FIND(".",'Output Progetto'!B151&amp;" - "&amp;'Output Progetto'!D151)-1)&amp;" - "&amp;INDEX(Riferimenti!$BB$2:$BB$41,1))-1),Riferimenti!$BZ$2:$CE$41,3,0),1,2)="LT",FALSE,TRUE)</f>
        <v>1</v>
      </c>
    </row>
    <row r="152" spans="2:23" ht="12.75" x14ac:dyDescent="0.2">
      <c r="B152" s="42"/>
      <c r="C152" s="42"/>
      <c r="D152" s="42"/>
      <c r="E152" s="42"/>
      <c r="F152" s="42"/>
      <c r="G152" s="42"/>
      <c r="P152" s="2" t="str">
        <f ca="1">IF(S152="Attività","Obiettivi generali",VLOOKUP(MID(S152,1,FIND(" ",S152)-1),Riferimenti!$BZ$2:$CE$41,5,0))</f>
        <v>OG1 - Sviluppare la capacità amministrativa e istituzionale per la modernizzazione della pubblica amministrazione</v>
      </c>
      <c r="Q152" s="2" t="str">
        <f ca="1">IF(S152="Attività","Obiettivi operativi",VLOOKUP(MID(S152,1,FIND(" ",S152)-1),Riferimenti!$BZ$2:$CE$41,6,0))</f>
        <v xml:space="preserve">OO2 - Potenziare i processi di razionalizzazione delle amministrazioni pubbliche attraverso l’efficientamento dei sistemi organizzativi connessi alla gestione del personale pubblico </v>
      </c>
      <c r="R152" s="2" t="str">
        <f ca="1">IF(S152="Attività","Linee Intervento",VLOOKUP(MID(S152,1,FIND(" ",S152)-1),Riferimenti!$BZ$2:$CE$41,3,0))</f>
        <v>LI3 - Ampliare i servizi erogati alle Amministrazioni servite</v>
      </c>
      <c r="S152" s="2" t="str">
        <f ca="1">IF(T152="Output","Attività","A"&amp;MID(T152,1,FIND(".",T152)-1)&amp;" - "&amp;INDEX(Riferimenti!$BB$2:$BB$41,V152))</f>
        <v xml:space="preserve">A13 - Migrazione Servizi anagrafici </v>
      </c>
      <c r="T152" s="2" t="str">
        <f ca="1">IF(OR(W152=FALSE,'Output Progetto'!U152=TRUE),"Output",'Output Progetto'!B152&amp;" - "&amp;'Output Progetto'!D152)</f>
        <v>13.AS.1 - Numero utenti serviti dai servizi anagrafici</v>
      </c>
      <c r="U152" s="2" t="str">
        <f ca="1">IF(S152="Attività","Risultato Atteso",VLOOKUP(MID(S152,1,FIND(" ",S152)-1),Riferimenti!$BZ$2:$CE$41,4,0))</f>
        <v>RA3 - modello di servizio condiviso e sottoscritto da un panel di stakeholders</v>
      </c>
      <c r="V152" s="2">
        <f t="shared" si="3"/>
        <v>13</v>
      </c>
      <c r="W152" s="2" t="b">
        <f ca="1">IF(MID(VLOOKUP(MID("A"&amp;MID('Output Progetto'!B152&amp;" - "&amp;'Output Progetto'!D152,1,FIND(".",'Output Progetto'!B152&amp;" - "&amp;'Output Progetto'!D152)-1)&amp;" - "&amp;INDEX(Riferimenti!$BB$2:$BB$41,1),1,FIND(" ","A"&amp;MID('Output Progetto'!B152&amp;" - "&amp;'Output Progetto'!D152,1,FIND(".",'Output Progetto'!B152&amp;" - "&amp;'Output Progetto'!D152)-1)&amp;" - "&amp;INDEX(Riferimenti!$BB$2:$BB$41,1))-1),Riferimenti!$BZ$2:$CE$41,3,0),1,2)="LT",FALSE,TRUE)</f>
        <v>1</v>
      </c>
    </row>
    <row r="153" spans="2:23" ht="12.75" x14ac:dyDescent="0.2">
      <c r="B153" s="42"/>
      <c r="C153" s="42"/>
      <c r="D153" s="42"/>
      <c r="E153" s="42"/>
      <c r="F153" s="42"/>
      <c r="G153" s="42"/>
      <c r="P153" s="2" t="str">
        <f ca="1">IF(S153="Attività","Obiettivi generali",VLOOKUP(MID(S153,1,FIND(" ",S153)-1),Riferimenti!$BZ$2:$CE$41,5,0))</f>
        <v>Obiettivi generali</v>
      </c>
      <c r="Q153" s="2" t="str">
        <f ca="1">IF(S153="Attività","Obiettivi operativi",VLOOKUP(MID(S153,1,FIND(" ",S153)-1),Riferimenti!$BZ$2:$CE$41,6,0))</f>
        <v>Obiettivi operativi</v>
      </c>
      <c r="R153" s="2" t="str">
        <f ca="1">IF(S153="Attività","Linee Intervento",VLOOKUP(MID(S153,1,FIND(" ",S153)-1),Riferimenti!$BZ$2:$CE$41,3,0))</f>
        <v>Linee Intervento</v>
      </c>
      <c r="S153" s="2" t="str">
        <f ca="1">IF(T153="Output","Attività","A"&amp;MID(T153,1,FIND(".",T153)-1)&amp;" - "&amp;INDEX(Riferimenti!$BB$2:$BB$41,V153))</f>
        <v>Attività</v>
      </c>
      <c r="T153" s="2" t="str">
        <f ca="1">IF(OR(W153=FALSE,'Output Progetto'!U153=TRUE),"Output",'Output Progetto'!B153&amp;" - "&amp;'Output Progetto'!D153)</f>
        <v>Output</v>
      </c>
      <c r="U153" s="2" t="str">
        <f ca="1">IF(S153="Attività","Risultato Atteso",VLOOKUP(MID(S153,1,FIND(" ",S153)-1),Riferimenti!$BZ$2:$CE$41,4,0))</f>
        <v>Risultato Atteso</v>
      </c>
      <c r="V153" s="2">
        <f t="shared" si="3"/>
        <v>13</v>
      </c>
      <c r="W153" s="2" t="b">
        <f ca="1">IF(MID(VLOOKUP(MID("A"&amp;MID('Output Progetto'!B153&amp;" - "&amp;'Output Progetto'!D153,1,FIND(".",'Output Progetto'!B153&amp;" - "&amp;'Output Progetto'!D153)-1)&amp;" - "&amp;INDEX(Riferimenti!$BB$2:$BB$41,1),1,FIND(" ","A"&amp;MID('Output Progetto'!B153&amp;" - "&amp;'Output Progetto'!D153,1,FIND(".",'Output Progetto'!B153&amp;" - "&amp;'Output Progetto'!D153)-1)&amp;" - "&amp;INDEX(Riferimenti!$BB$2:$BB$41,1))-1),Riferimenti!$BZ$2:$CE$41,3,0),1,2)="LT",FALSE,TRUE)</f>
        <v>1</v>
      </c>
    </row>
    <row r="154" spans="2:23" ht="12.75" x14ac:dyDescent="0.2">
      <c r="B154" s="42"/>
      <c r="C154" s="42"/>
      <c r="D154" s="42"/>
      <c r="E154" s="42"/>
      <c r="F154" s="42"/>
      <c r="G154" s="42"/>
      <c r="P154" s="2" t="str">
        <f ca="1">IF(S154="Attività","Obiettivi generali",VLOOKUP(MID(S154,1,FIND(" ",S154)-1),Riferimenti!$BZ$2:$CE$41,5,0))</f>
        <v>Obiettivi generali</v>
      </c>
      <c r="Q154" s="2" t="str">
        <f ca="1">IF(S154="Attività","Obiettivi operativi",VLOOKUP(MID(S154,1,FIND(" ",S154)-1),Riferimenti!$BZ$2:$CE$41,6,0))</f>
        <v>Obiettivi operativi</v>
      </c>
      <c r="R154" s="2" t="str">
        <f ca="1">IF(S154="Attività","Linee Intervento",VLOOKUP(MID(S154,1,FIND(" ",S154)-1),Riferimenti!$BZ$2:$CE$41,3,0))</f>
        <v>Linee Intervento</v>
      </c>
      <c r="S154" s="2" t="str">
        <f ca="1">IF(T154="Output","Attività","A"&amp;MID(T154,1,FIND(".",T154)-1)&amp;" - "&amp;INDEX(Riferimenti!$BB$2:$BB$41,V154))</f>
        <v>Attività</v>
      </c>
      <c r="T154" s="2" t="str">
        <f ca="1">IF(OR(W154=FALSE,'Output Progetto'!U154=TRUE),"Output",'Output Progetto'!B154&amp;" - "&amp;'Output Progetto'!D154)</f>
        <v>Output</v>
      </c>
      <c r="U154" s="2" t="str">
        <f ca="1">IF(S154="Attività","Risultato Atteso",VLOOKUP(MID(S154,1,FIND(" ",S154)-1),Riferimenti!$BZ$2:$CE$41,4,0))</f>
        <v>Risultato Atteso</v>
      </c>
      <c r="V154" s="2">
        <f t="shared" si="3"/>
        <v>13</v>
      </c>
      <c r="W154" s="2" t="b">
        <f ca="1">IF(MID(VLOOKUP(MID("A"&amp;MID('Output Progetto'!B154&amp;" - "&amp;'Output Progetto'!D154,1,FIND(".",'Output Progetto'!B154&amp;" - "&amp;'Output Progetto'!D154)-1)&amp;" - "&amp;INDEX(Riferimenti!$BB$2:$BB$41,1),1,FIND(" ","A"&amp;MID('Output Progetto'!B154&amp;" - "&amp;'Output Progetto'!D154,1,FIND(".",'Output Progetto'!B154&amp;" - "&amp;'Output Progetto'!D154)-1)&amp;" - "&amp;INDEX(Riferimenti!$BB$2:$BB$41,1))-1),Riferimenti!$BZ$2:$CE$41,3,0),1,2)="LT",FALSE,TRUE)</f>
        <v>1</v>
      </c>
    </row>
    <row r="155" spans="2:23" ht="12.75" x14ac:dyDescent="0.2">
      <c r="B155" s="42"/>
      <c r="C155" s="42"/>
      <c r="D155" s="42"/>
      <c r="E155" s="42"/>
      <c r="F155" s="42"/>
      <c r="G155" s="42"/>
      <c r="P155" s="2" t="str">
        <f ca="1">IF(S155="Attività","Obiettivi generali",VLOOKUP(MID(S155,1,FIND(" ",S155)-1),Riferimenti!$BZ$2:$CE$41,5,0))</f>
        <v>Obiettivi generali</v>
      </c>
      <c r="Q155" s="2" t="str">
        <f ca="1">IF(S155="Attività","Obiettivi operativi",VLOOKUP(MID(S155,1,FIND(" ",S155)-1),Riferimenti!$BZ$2:$CE$41,6,0))</f>
        <v>Obiettivi operativi</v>
      </c>
      <c r="R155" s="2" t="str">
        <f ca="1">IF(S155="Attività","Linee Intervento",VLOOKUP(MID(S155,1,FIND(" ",S155)-1),Riferimenti!$BZ$2:$CE$41,3,0))</f>
        <v>Linee Intervento</v>
      </c>
      <c r="S155" s="2" t="str">
        <f ca="1">IF(T155="Output","Attività","A"&amp;MID(T155,1,FIND(".",T155)-1)&amp;" - "&amp;INDEX(Riferimenti!$BB$2:$BB$41,V155))</f>
        <v>Attività</v>
      </c>
      <c r="T155" s="2" t="str">
        <f ca="1">IF(OR(W155=FALSE,'Output Progetto'!U155=TRUE),"Output",'Output Progetto'!B155&amp;" - "&amp;'Output Progetto'!D155)</f>
        <v>Output</v>
      </c>
      <c r="U155" s="2" t="str">
        <f ca="1">IF(S155="Attività","Risultato Atteso",VLOOKUP(MID(S155,1,FIND(" ",S155)-1),Riferimenti!$BZ$2:$CE$41,4,0))</f>
        <v>Risultato Atteso</v>
      </c>
      <c r="V155" s="2">
        <f t="shared" si="3"/>
        <v>13</v>
      </c>
      <c r="W155" s="2" t="b">
        <f ca="1">IF(MID(VLOOKUP(MID("A"&amp;MID('Output Progetto'!B155&amp;" - "&amp;'Output Progetto'!D155,1,FIND(".",'Output Progetto'!B155&amp;" - "&amp;'Output Progetto'!D155)-1)&amp;" - "&amp;INDEX(Riferimenti!$BB$2:$BB$41,1),1,FIND(" ","A"&amp;MID('Output Progetto'!B155&amp;" - "&amp;'Output Progetto'!D155,1,FIND(".",'Output Progetto'!B155&amp;" - "&amp;'Output Progetto'!D155)-1)&amp;" - "&amp;INDEX(Riferimenti!$BB$2:$BB$41,1))-1),Riferimenti!$BZ$2:$CE$41,3,0),1,2)="LT",FALSE,TRUE)</f>
        <v>1</v>
      </c>
    </row>
    <row r="156" spans="2:23" ht="12.75" x14ac:dyDescent="0.2">
      <c r="B156" s="42"/>
      <c r="C156" s="42"/>
      <c r="D156" s="42"/>
      <c r="E156" s="42"/>
      <c r="F156" s="42"/>
      <c r="G156" s="42"/>
      <c r="P156" s="2" t="str">
        <f ca="1">IF(S156="Attività","Obiettivi generali",VLOOKUP(MID(S156,1,FIND(" ",S156)-1),Riferimenti!$BZ$2:$CE$41,5,0))</f>
        <v>Obiettivi generali</v>
      </c>
      <c r="Q156" s="2" t="str">
        <f ca="1">IF(S156="Attività","Obiettivi operativi",VLOOKUP(MID(S156,1,FIND(" ",S156)-1),Riferimenti!$BZ$2:$CE$41,6,0))</f>
        <v>Obiettivi operativi</v>
      </c>
      <c r="R156" s="2" t="str">
        <f ca="1">IF(S156="Attività","Linee Intervento",VLOOKUP(MID(S156,1,FIND(" ",S156)-1),Riferimenti!$BZ$2:$CE$41,3,0))</f>
        <v>Linee Intervento</v>
      </c>
      <c r="S156" s="2" t="str">
        <f ca="1">IF(T156="Output","Attività","A"&amp;MID(T156,1,FIND(".",T156)-1)&amp;" - "&amp;INDEX(Riferimenti!$BB$2:$BB$41,V156))</f>
        <v>Attività</v>
      </c>
      <c r="T156" s="2" t="str">
        <f ca="1">IF(OR(W156=FALSE,'Output Progetto'!U156=TRUE),"Output",'Output Progetto'!B156&amp;" - "&amp;'Output Progetto'!D156)</f>
        <v>Output</v>
      </c>
      <c r="U156" s="2" t="str">
        <f ca="1">IF(S156="Attività","Risultato Atteso",VLOOKUP(MID(S156,1,FIND(" ",S156)-1),Riferimenti!$BZ$2:$CE$41,4,0))</f>
        <v>Risultato Atteso</v>
      </c>
      <c r="V156" s="2">
        <f t="shared" si="3"/>
        <v>13</v>
      </c>
      <c r="W156" s="2" t="b">
        <f ca="1">IF(MID(VLOOKUP(MID("A"&amp;MID('Output Progetto'!B156&amp;" - "&amp;'Output Progetto'!D156,1,FIND(".",'Output Progetto'!B156&amp;" - "&amp;'Output Progetto'!D156)-1)&amp;" - "&amp;INDEX(Riferimenti!$BB$2:$BB$41,1),1,FIND(" ","A"&amp;MID('Output Progetto'!B156&amp;" - "&amp;'Output Progetto'!D156,1,FIND(".",'Output Progetto'!B156&amp;" - "&amp;'Output Progetto'!D156)-1)&amp;" - "&amp;INDEX(Riferimenti!$BB$2:$BB$41,1))-1),Riferimenti!$BZ$2:$CE$41,3,0),1,2)="LT",FALSE,TRUE)</f>
        <v>1</v>
      </c>
    </row>
    <row r="157" spans="2:23" ht="12.75" x14ac:dyDescent="0.2">
      <c r="B157" s="42"/>
      <c r="C157" s="42"/>
      <c r="D157" s="42"/>
      <c r="E157" s="42"/>
      <c r="F157" s="42"/>
      <c r="G157" s="42"/>
      <c r="P157" s="2" t="str">
        <f ca="1">IF(S157="Attività","Obiettivi generali",VLOOKUP(MID(S157,1,FIND(" ",S157)-1),Riferimenti!$BZ$2:$CE$41,5,0))</f>
        <v>Obiettivi generali</v>
      </c>
      <c r="Q157" s="2" t="str">
        <f ca="1">IF(S157="Attività","Obiettivi operativi",VLOOKUP(MID(S157,1,FIND(" ",S157)-1),Riferimenti!$BZ$2:$CE$41,6,0))</f>
        <v>Obiettivi operativi</v>
      </c>
      <c r="R157" s="2" t="str">
        <f ca="1">IF(S157="Attività","Linee Intervento",VLOOKUP(MID(S157,1,FIND(" ",S157)-1),Riferimenti!$BZ$2:$CE$41,3,0))</f>
        <v>Linee Intervento</v>
      </c>
      <c r="S157" s="2" t="str">
        <f ca="1">IF(T157="Output","Attività","A"&amp;MID(T157,1,FIND(".",T157)-1)&amp;" - "&amp;INDEX(Riferimenti!$BB$2:$BB$41,V157))</f>
        <v>Attività</v>
      </c>
      <c r="T157" s="2" t="str">
        <f ca="1">IF(OR(W157=FALSE,'Output Progetto'!U157=TRUE),"Output",'Output Progetto'!B157&amp;" - "&amp;'Output Progetto'!D157)</f>
        <v>Output</v>
      </c>
      <c r="U157" s="2" t="str">
        <f ca="1">IF(S157="Attività","Risultato Atteso",VLOOKUP(MID(S157,1,FIND(" ",S157)-1),Riferimenti!$BZ$2:$CE$41,4,0))</f>
        <v>Risultato Atteso</v>
      </c>
      <c r="V157" s="2">
        <f t="shared" si="3"/>
        <v>13</v>
      </c>
      <c r="W157" s="2" t="b">
        <f ca="1">IF(MID(VLOOKUP(MID("A"&amp;MID('Output Progetto'!B157&amp;" - "&amp;'Output Progetto'!D157,1,FIND(".",'Output Progetto'!B157&amp;" - "&amp;'Output Progetto'!D157)-1)&amp;" - "&amp;INDEX(Riferimenti!$BB$2:$BB$41,1),1,FIND(" ","A"&amp;MID('Output Progetto'!B157&amp;" - "&amp;'Output Progetto'!D157,1,FIND(".",'Output Progetto'!B157&amp;" - "&amp;'Output Progetto'!D157)-1)&amp;" - "&amp;INDEX(Riferimenti!$BB$2:$BB$41,1))-1),Riferimenti!$BZ$2:$CE$41,3,0),1,2)="LT",FALSE,TRUE)</f>
        <v>1</v>
      </c>
    </row>
    <row r="158" spans="2:23" ht="12.75" x14ac:dyDescent="0.2">
      <c r="B158" s="42"/>
      <c r="C158" s="42"/>
      <c r="D158" s="42"/>
      <c r="E158" s="42"/>
      <c r="F158" s="42"/>
      <c r="G158" s="42"/>
      <c r="P158" s="2" t="str">
        <f ca="1">IF(S158="Attività","Obiettivi generali",VLOOKUP(MID(S158,1,FIND(" ",S158)-1),Riferimenti!$BZ$2:$CE$41,5,0))</f>
        <v>Obiettivi generali</v>
      </c>
      <c r="Q158" s="2" t="str">
        <f ca="1">IF(S158="Attività","Obiettivi operativi",VLOOKUP(MID(S158,1,FIND(" ",S158)-1),Riferimenti!$BZ$2:$CE$41,6,0))</f>
        <v>Obiettivi operativi</v>
      </c>
      <c r="R158" s="2" t="str">
        <f ca="1">IF(S158="Attività","Linee Intervento",VLOOKUP(MID(S158,1,FIND(" ",S158)-1),Riferimenti!$BZ$2:$CE$41,3,0))</f>
        <v>Linee Intervento</v>
      </c>
      <c r="S158" s="2" t="str">
        <f ca="1">IF(T158="Output","Attività","A"&amp;MID(T158,1,FIND(".",T158)-1)&amp;" - "&amp;INDEX(Riferimenti!$BB$2:$BB$41,V158))</f>
        <v>Attività</v>
      </c>
      <c r="T158" s="2" t="str">
        <f ca="1">IF(OR(W158=FALSE,'Output Progetto'!U158=TRUE),"Output",'Output Progetto'!B158&amp;" - "&amp;'Output Progetto'!D158)</f>
        <v>Output</v>
      </c>
      <c r="U158" s="2" t="str">
        <f ca="1">IF(S158="Attività","Risultato Atteso",VLOOKUP(MID(S158,1,FIND(" ",S158)-1),Riferimenti!$BZ$2:$CE$41,4,0))</f>
        <v>Risultato Atteso</v>
      </c>
      <c r="V158" s="2">
        <f t="shared" si="3"/>
        <v>13</v>
      </c>
      <c r="W158" s="2" t="b">
        <f ca="1">IF(MID(VLOOKUP(MID("A"&amp;MID('Output Progetto'!B158&amp;" - "&amp;'Output Progetto'!D158,1,FIND(".",'Output Progetto'!B158&amp;" - "&amp;'Output Progetto'!D158)-1)&amp;" - "&amp;INDEX(Riferimenti!$BB$2:$BB$41,1),1,FIND(" ","A"&amp;MID('Output Progetto'!B158&amp;" - "&amp;'Output Progetto'!D158,1,FIND(".",'Output Progetto'!B158&amp;" - "&amp;'Output Progetto'!D158)-1)&amp;" - "&amp;INDEX(Riferimenti!$BB$2:$BB$41,1))-1),Riferimenti!$BZ$2:$CE$41,3,0),1,2)="LT",FALSE,TRUE)</f>
        <v>1</v>
      </c>
    </row>
    <row r="159" spans="2:23" ht="12.75" x14ac:dyDescent="0.2">
      <c r="B159" s="42"/>
      <c r="C159" s="42"/>
      <c r="D159" s="42"/>
      <c r="E159" s="42"/>
      <c r="F159" s="42"/>
      <c r="G159" s="42"/>
      <c r="P159" s="2" t="str">
        <f ca="1">IF(S159="Attività","Obiettivi generali",VLOOKUP(MID(S159,1,FIND(" ",S159)-1),Riferimenti!$BZ$2:$CE$41,5,0))</f>
        <v>Obiettivi generali</v>
      </c>
      <c r="Q159" s="2" t="str">
        <f ca="1">IF(S159="Attività","Obiettivi operativi",VLOOKUP(MID(S159,1,FIND(" ",S159)-1),Riferimenti!$BZ$2:$CE$41,6,0))</f>
        <v>Obiettivi operativi</v>
      </c>
      <c r="R159" s="2" t="str">
        <f ca="1">IF(S159="Attività","Linee Intervento",VLOOKUP(MID(S159,1,FIND(" ",S159)-1),Riferimenti!$BZ$2:$CE$41,3,0))</f>
        <v>Linee Intervento</v>
      </c>
      <c r="S159" s="2" t="str">
        <f ca="1">IF(T159="Output","Attività","A"&amp;MID(T159,1,FIND(".",T159)-1)&amp;" - "&amp;INDEX(Riferimenti!$BB$2:$BB$41,V159))</f>
        <v>Attività</v>
      </c>
      <c r="T159" s="2" t="str">
        <f ca="1">IF(OR(W159=FALSE,'Output Progetto'!U159=TRUE),"Output",'Output Progetto'!B159&amp;" - "&amp;'Output Progetto'!D159)</f>
        <v>Output</v>
      </c>
      <c r="U159" s="2" t="str">
        <f ca="1">IF(S159="Attività","Risultato Atteso",VLOOKUP(MID(S159,1,FIND(" ",S159)-1),Riferimenti!$BZ$2:$CE$41,4,0))</f>
        <v>Risultato Atteso</v>
      </c>
      <c r="V159" s="2">
        <f t="shared" si="3"/>
        <v>13</v>
      </c>
      <c r="W159" s="2" t="b">
        <f ca="1">IF(MID(VLOOKUP(MID("A"&amp;MID('Output Progetto'!B159&amp;" - "&amp;'Output Progetto'!D159,1,FIND(".",'Output Progetto'!B159&amp;" - "&amp;'Output Progetto'!D159)-1)&amp;" - "&amp;INDEX(Riferimenti!$BB$2:$BB$41,1),1,FIND(" ","A"&amp;MID('Output Progetto'!B159&amp;" - "&amp;'Output Progetto'!D159,1,FIND(".",'Output Progetto'!B159&amp;" - "&amp;'Output Progetto'!D159)-1)&amp;" - "&amp;INDEX(Riferimenti!$BB$2:$BB$41,1))-1),Riferimenti!$BZ$2:$CE$41,3,0),1,2)="LT",FALSE,TRUE)</f>
        <v>1</v>
      </c>
    </row>
    <row r="160" spans="2:23" ht="12.75" x14ac:dyDescent="0.2">
      <c r="B160" s="42"/>
      <c r="C160" s="42"/>
      <c r="D160" s="42"/>
      <c r="E160" s="42"/>
      <c r="F160" s="42"/>
      <c r="G160" s="42"/>
      <c r="P160" s="2" t="str">
        <f ca="1">IF(S160="Attività","Obiettivi generali",VLOOKUP(MID(S160,1,FIND(" ",S160)-1),Riferimenti!$BZ$2:$CE$41,5,0))</f>
        <v>Obiettivi generali</v>
      </c>
      <c r="Q160" s="2" t="str">
        <f ca="1">IF(S160="Attività","Obiettivi operativi",VLOOKUP(MID(S160,1,FIND(" ",S160)-1),Riferimenti!$BZ$2:$CE$41,6,0))</f>
        <v>Obiettivi operativi</v>
      </c>
      <c r="R160" s="2" t="str">
        <f ca="1">IF(S160="Attività","Linee Intervento",VLOOKUP(MID(S160,1,FIND(" ",S160)-1),Riferimenti!$BZ$2:$CE$41,3,0))</f>
        <v>Linee Intervento</v>
      </c>
      <c r="S160" s="2" t="str">
        <f ca="1">IF(T160="Output","Attività","A"&amp;MID(T160,1,FIND(".",T160)-1)&amp;" - "&amp;INDEX(Riferimenti!$BB$2:$BB$41,V160))</f>
        <v>Attività</v>
      </c>
      <c r="T160" s="2" t="str">
        <f ca="1">IF(OR(W160=FALSE,'Output Progetto'!U160=TRUE),"Output",'Output Progetto'!B160&amp;" - "&amp;'Output Progetto'!D160)</f>
        <v>Output</v>
      </c>
      <c r="U160" s="2" t="str">
        <f ca="1">IF(S160="Attività","Risultato Atteso",VLOOKUP(MID(S160,1,FIND(" ",S160)-1),Riferimenti!$BZ$2:$CE$41,4,0))</f>
        <v>Risultato Atteso</v>
      </c>
      <c r="V160" s="2">
        <f t="shared" si="3"/>
        <v>13</v>
      </c>
      <c r="W160" s="2" t="b">
        <f ca="1">IF(MID(VLOOKUP(MID("A"&amp;MID('Output Progetto'!B160&amp;" - "&amp;'Output Progetto'!D160,1,FIND(".",'Output Progetto'!B160&amp;" - "&amp;'Output Progetto'!D160)-1)&amp;" - "&amp;INDEX(Riferimenti!$BB$2:$BB$41,1),1,FIND(" ","A"&amp;MID('Output Progetto'!B160&amp;" - "&amp;'Output Progetto'!D160,1,FIND(".",'Output Progetto'!B160&amp;" - "&amp;'Output Progetto'!D160)-1)&amp;" - "&amp;INDEX(Riferimenti!$BB$2:$BB$41,1))-1),Riferimenti!$BZ$2:$CE$41,3,0),1,2)="LT",FALSE,TRUE)</f>
        <v>1</v>
      </c>
    </row>
    <row r="161" spans="2:23" ht="12.75" x14ac:dyDescent="0.2">
      <c r="B161" s="42"/>
      <c r="C161" s="42"/>
      <c r="D161" s="42"/>
      <c r="E161" s="42"/>
      <c r="F161" s="42"/>
      <c r="G161" s="42"/>
      <c r="P161" s="2" t="str">
        <f ca="1">IF(S161="Attività","Obiettivi generali",VLOOKUP(MID(S161,1,FIND(" ",S161)-1),Riferimenti!$BZ$2:$CE$41,5,0))</f>
        <v>Obiettivi generali</v>
      </c>
      <c r="Q161" s="2" t="str">
        <f ca="1">IF(S161="Attività","Obiettivi operativi",VLOOKUP(MID(S161,1,FIND(" ",S161)-1),Riferimenti!$BZ$2:$CE$41,6,0))</f>
        <v>Obiettivi operativi</v>
      </c>
      <c r="R161" s="2" t="str">
        <f ca="1">IF(S161="Attività","Linee Intervento",VLOOKUP(MID(S161,1,FIND(" ",S161)-1),Riferimenti!$BZ$2:$CE$41,3,0))</f>
        <v>Linee Intervento</v>
      </c>
      <c r="S161" s="2" t="str">
        <f ca="1">IF(T161="Output","Attività","A"&amp;MID(T161,1,FIND(".",T161)-1)&amp;" - "&amp;INDEX(Riferimenti!$BB$2:$BB$41,V161))</f>
        <v>Attività</v>
      </c>
      <c r="T161" s="2" t="str">
        <f ca="1">IF(OR(W161=FALSE,'Output Progetto'!U161=TRUE),"Output",'Output Progetto'!B161&amp;" - "&amp;'Output Progetto'!D161)</f>
        <v>Output</v>
      </c>
      <c r="U161" s="2" t="str">
        <f ca="1">IF(S161="Attività","Risultato Atteso",VLOOKUP(MID(S161,1,FIND(" ",S161)-1),Riferimenti!$BZ$2:$CE$41,4,0))</f>
        <v>Risultato Atteso</v>
      </c>
      <c r="V161" s="2">
        <f t="shared" si="3"/>
        <v>13</v>
      </c>
      <c r="W161" s="2" t="b">
        <f ca="1">IF(MID(VLOOKUP(MID("A"&amp;MID('Output Progetto'!B161&amp;" - "&amp;'Output Progetto'!D161,1,FIND(".",'Output Progetto'!B161&amp;" - "&amp;'Output Progetto'!D161)-1)&amp;" - "&amp;INDEX(Riferimenti!$BB$2:$BB$41,1),1,FIND(" ","A"&amp;MID('Output Progetto'!B161&amp;" - "&amp;'Output Progetto'!D161,1,FIND(".",'Output Progetto'!B161&amp;" - "&amp;'Output Progetto'!D161)-1)&amp;" - "&amp;INDEX(Riferimenti!$BB$2:$BB$41,1))-1),Riferimenti!$BZ$2:$CE$41,3,0),1,2)="LT",FALSE,TRUE)</f>
        <v>1</v>
      </c>
    </row>
    <row r="162" spans="2:23" ht="12.75" x14ac:dyDescent="0.2">
      <c r="B162" s="42"/>
      <c r="C162" s="42"/>
      <c r="D162" s="42"/>
      <c r="E162" s="42"/>
      <c r="F162" s="42"/>
      <c r="G162" s="42"/>
      <c r="P162" s="2" t="str">
        <f ca="1">IF(S162="Attività","Obiettivi generali",VLOOKUP(MID(S162,1,FIND(" ",S162)-1),Riferimenti!$BZ$2:$CE$41,5,0))</f>
        <v>Obiettivi generali</v>
      </c>
      <c r="Q162" s="2" t="str">
        <f ca="1">IF(S162="Attività","Obiettivi operativi",VLOOKUP(MID(S162,1,FIND(" ",S162)-1),Riferimenti!$BZ$2:$CE$41,6,0))</f>
        <v>Obiettivi operativi</v>
      </c>
      <c r="R162" s="2" t="str">
        <f ca="1">IF(S162="Attività","Linee Intervento",VLOOKUP(MID(S162,1,FIND(" ",S162)-1),Riferimenti!$BZ$2:$CE$41,3,0))</f>
        <v>Linee Intervento</v>
      </c>
      <c r="S162" s="2" t="str">
        <f ca="1">IF(T162="Output","Attività","A"&amp;MID(T162,1,FIND(".",T162)-1)&amp;" - "&amp;INDEX(Riferimenti!$BB$2:$BB$41,V162))</f>
        <v>Attività</v>
      </c>
      <c r="T162" s="2" t="str">
        <f ca="1">IF(OR(W162=FALSE,'Output Progetto'!U162=TRUE),"Output",'Output Progetto'!B162&amp;" - "&amp;'Output Progetto'!D162)</f>
        <v>Output</v>
      </c>
      <c r="U162" s="2" t="str">
        <f ca="1">IF(S162="Attività","Risultato Atteso",VLOOKUP(MID(S162,1,FIND(" ",S162)-1),Riferimenti!$BZ$2:$CE$41,4,0))</f>
        <v>Risultato Atteso</v>
      </c>
      <c r="V162" s="2">
        <f t="shared" si="3"/>
        <v>13</v>
      </c>
      <c r="W162" s="2" t="b">
        <f ca="1">IF(MID(VLOOKUP(MID("A"&amp;MID('Output Progetto'!B162&amp;" - "&amp;'Output Progetto'!D162,1,FIND(".",'Output Progetto'!B162&amp;" - "&amp;'Output Progetto'!D162)-1)&amp;" - "&amp;INDEX(Riferimenti!$BB$2:$BB$41,1),1,FIND(" ","A"&amp;MID('Output Progetto'!B162&amp;" - "&amp;'Output Progetto'!D162,1,FIND(".",'Output Progetto'!B162&amp;" - "&amp;'Output Progetto'!D162)-1)&amp;" - "&amp;INDEX(Riferimenti!$BB$2:$BB$41,1))-1),Riferimenti!$BZ$2:$CE$41,3,0),1,2)="LT",FALSE,TRUE)</f>
        <v>1</v>
      </c>
    </row>
    <row r="163" spans="2:23" ht="12.75" x14ac:dyDescent="0.2">
      <c r="B163" s="42"/>
      <c r="C163" s="42"/>
      <c r="D163" s="42"/>
      <c r="E163" s="42"/>
      <c r="F163" s="42"/>
      <c r="G163" s="42"/>
      <c r="P163" s="2" t="str">
        <f ca="1">IF(S163="Attività","Obiettivi generali",VLOOKUP(MID(S163,1,FIND(" ",S163)-1),Riferimenti!$BZ$2:$CE$41,5,0))</f>
        <v>Obiettivi generali</v>
      </c>
      <c r="Q163" s="2" t="str">
        <f ca="1">IF(S163="Attività","Obiettivi operativi",VLOOKUP(MID(S163,1,FIND(" ",S163)-1),Riferimenti!$BZ$2:$CE$41,6,0))</f>
        <v>Obiettivi operativi</v>
      </c>
      <c r="R163" s="2" t="str">
        <f ca="1">IF(S163="Attività","Linee Intervento",VLOOKUP(MID(S163,1,FIND(" ",S163)-1),Riferimenti!$BZ$2:$CE$41,3,0))</f>
        <v>Linee Intervento</v>
      </c>
      <c r="S163" s="2" t="str">
        <f ca="1">IF(T163="Output","Attività","A"&amp;MID(T163,1,FIND(".",T163)-1)&amp;" - "&amp;INDEX(Riferimenti!$BB$2:$BB$41,V163))</f>
        <v>Attività</v>
      </c>
      <c r="T163" s="2" t="str">
        <f ca="1">IF(OR(W163=FALSE,'Output Progetto'!U163=TRUE),"Output",'Output Progetto'!B163&amp;" - "&amp;'Output Progetto'!D163)</f>
        <v>Output</v>
      </c>
      <c r="U163" s="2" t="str">
        <f ca="1">IF(S163="Attività","Risultato Atteso",VLOOKUP(MID(S163,1,FIND(" ",S163)-1),Riferimenti!$BZ$2:$CE$41,4,0))</f>
        <v>Risultato Atteso</v>
      </c>
      <c r="V163" s="2">
        <f t="shared" si="3"/>
        <v>13</v>
      </c>
      <c r="W163" s="2" t="b">
        <f ca="1">IF(MID(VLOOKUP(MID("A"&amp;MID('Output Progetto'!B163&amp;" - "&amp;'Output Progetto'!D163,1,FIND(".",'Output Progetto'!B163&amp;" - "&amp;'Output Progetto'!D163)-1)&amp;" - "&amp;INDEX(Riferimenti!$BB$2:$BB$41,1),1,FIND(" ","A"&amp;MID('Output Progetto'!B163&amp;" - "&amp;'Output Progetto'!D163,1,FIND(".",'Output Progetto'!B163&amp;" - "&amp;'Output Progetto'!D163)-1)&amp;" - "&amp;INDEX(Riferimenti!$BB$2:$BB$41,1))-1),Riferimenti!$BZ$2:$CE$41,3,0),1,2)="LT",FALSE,TRUE)</f>
        <v>1</v>
      </c>
    </row>
    <row r="164" spans="2:23" ht="12.75" x14ac:dyDescent="0.2">
      <c r="B164" s="42"/>
      <c r="C164" s="42"/>
      <c r="D164" s="42"/>
      <c r="E164" s="42"/>
      <c r="F164" s="42"/>
      <c r="G164" s="42"/>
      <c r="P164" s="2" t="str">
        <f ca="1">IF(S164="Attività","Obiettivi generali",VLOOKUP(MID(S164,1,FIND(" ",S164)-1),Riferimenti!$BZ$2:$CE$41,5,0))</f>
        <v>OG1 - Sviluppare la capacità amministrativa e istituzionale per la modernizzazione della pubblica amministrazione</v>
      </c>
      <c r="Q164" s="2" t="str">
        <f ca="1">IF(S164="Attività","Obiettivi operativi",VLOOKUP(MID(S164,1,FIND(" ",S164)-1),Riferimenti!$BZ$2:$CE$41,6,0))</f>
        <v xml:space="preserve">OO2 - Potenziare i processi di razionalizzazione delle amministrazioni pubbliche attraverso l’efficientamento dei sistemi organizzativi connessi alla gestione del personale pubblico </v>
      </c>
      <c r="R164" s="2" t="str">
        <f ca="1">IF(S164="Attività","Linee Intervento",VLOOKUP(MID(S164,1,FIND(" ",S164)-1),Riferimenti!$BZ$2:$CE$41,3,0))</f>
        <v>LI3 - Ampliare i servizi erogati alle Amministrazioni servite</v>
      </c>
      <c r="S164" s="2" t="str">
        <f ca="1">IF(T164="Output","Attività","A"&amp;MID(T164,1,FIND(".",T164)-1)&amp;" - "&amp;INDEX(Riferimenti!$BB$2:$BB$41,V164))</f>
        <v xml:space="preserve">A14 - Migrazione Servizi stipendiali </v>
      </c>
      <c r="T164" s="2" t="str">
        <f ca="1">IF(OR(W164=FALSE,'Output Progetto'!U164=TRUE),"Output",'Output Progetto'!B164&amp;" - "&amp;'Output Progetto'!D164)</f>
        <v>14.AS.1 - Numero utenti serviti dai servizi stipendiali</v>
      </c>
      <c r="U164" s="2" t="str">
        <f ca="1">IF(S164="Attività","Risultato Atteso",VLOOKUP(MID(S164,1,FIND(" ",S164)-1),Riferimenti!$BZ$2:$CE$41,4,0))</f>
        <v>RA3 - modello di servizio condiviso e sottoscritto da un panel di stakeholders</v>
      </c>
      <c r="V164" s="2">
        <f t="shared" si="3"/>
        <v>14</v>
      </c>
      <c r="W164" s="2" t="b">
        <f ca="1">IF(MID(VLOOKUP(MID("A"&amp;MID('Output Progetto'!B164&amp;" - "&amp;'Output Progetto'!D164,1,FIND(".",'Output Progetto'!B164&amp;" - "&amp;'Output Progetto'!D164)-1)&amp;" - "&amp;INDEX(Riferimenti!$BB$2:$BB$41,1),1,FIND(" ","A"&amp;MID('Output Progetto'!B164&amp;" - "&amp;'Output Progetto'!D164,1,FIND(".",'Output Progetto'!B164&amp;" - "&amp;'Output Progetto'!D164)-1)&amp;" - "&amp;INDEX(Riferimenti!$BB$2:$BB$41,1))-1),Riferimenti!$BZ$2:$CE$41,3,0),1,2)="LT",FALSE,TRUE)</f>
        <v>1</v>
      </c>
    </row>
    <row r="165" spans="2:23" ht="12.75" x14ac:dyDescent="0.2">
      <c r="B165" s="42"/>
      <c r="C165" s="42"/>
      <c r="D165" s="42"/>
      <c r="E165" s="42"/>
      <c r="F165" s="42"/>
      <c r="G165" s="42"/>
      <c r="P165" s="2" t="str">
        <f ca="1">IF(S165="Attività","Obiettivi generali",VLOOKUP(MID(S165,1,FIND(" ",S165)-1),Riferimenti!$BZ$2:$CE$41,5,0))</f>
        <v>Obiettivi generali</v>
      </c>
      <c r="Q165" s="2" t="str">
        <f ca="1">IF(S165="Attività","Obiettivi operativi",VLOOKUP(MID(S165,1,FIND(" ",S165)-1),Riferimenti!$BZ$2:$CE$41,6,0))</f>
        <v>Obiettivi operativi</v>
      </c>
      <c r="R165" s="2" t="str">
        <f ca="1">IF(S165="Attività","Linee Intervento",VLOOKUP(MID(S165,1,FIND(" ",S165)-1),Riferimenti!$BZ$2:$CE$41,3,0))</f>
        <v>Linee Intervento</v>
      </c>
      <c r="S165" s="2" t="str">
        <f ca="1">IF(T165="Output","Attività","A"&amp;MID(T165,1,FIND(".",T165)-1)&amp;" - "&amp;INDEX(Riferimenti!$BB$2:$BB$41,V165))</f>
        <v>Attività</v>
      </c>
      <c r="T165" s="2" t="str">
        <f ca="1">IF(OR(W165=FALSE,'Output Progetto'!U165=TRUE),"Output",'Output Progetto'!B165&amp;" - "&amp;'Output Progetto'!D165)</f>
        <v>Output</v>
      </c>
      <c r="U165" s="2" t="str">
        <f ca="1">IF(S165="Attività","Risultato Atteso",VLOOKUP(MID(S165,1,FIND(" ",S165)-1),Riferimenti!$BZ$2:$CE$41,4,0))</f>
        <v>Risultato Atteso</v>
      </c>
      <c r="V165" s="2">
        <f t="shared" si="3"/>
        <v>14</v>
      </c>
      <c r="W165" s="2" t="b">
        <f ca="1">IF(MID(VLOOKUP(MID("A"&amp;MID('Output Progetto'!B165&amp;" - "&amp;'Output Progetto'!D165,1,FIND(".",'Output Progetto'!B165&amp;" - "&amp;'Output Progetto'!D165)-1)&amp;" - "&amp;INDEX(Riferimenti!$BB$2:$BB$41,1),1,FIND(" ","A"&amp;MID('Output Progetto'!B165&amp;" - "&amp;'Output Progetto'!D165,1,FIND(".",'Output Progetto'!B165&amp;" - "&amp;'Output Progetto'!D165)-1)&amp;" - "&amp;INDEX(Riferimenti!$BB$2:$BB$41,1))-1),Riferimenti!$BZ$2:$CE$41,3,0),1,2)="LT",FALSE,TRUE)</f>
        <v>1</v>
      </c>
    </row>
    <row r="166" spans="2:23" ht="12.75" x14ac:dyDescent="0.2">
      <c r="B166" s="42"/>
      <c r="C166" s="42"/>
      <c r="D166" s="42"/>
      <c r="E166" s="42"/>
      <c r="F166" s="42"/>
      <c r="G166" s="42"/>
      <c r="P166" s="2" t="str">
        <f ca="1">IF(S166="Attività","Obiettivi generali",VLOOKUP(MID(S166,1,FIND(" ",S166)-1),Riferimenti!$BZ$2:$CE$41,5,0))</f>
        <v>Obiettivi generali</v>
      </c>
      <c r="Q166" s="2" t="str">
        <f ca="1">IF(S166="Attività","Obiettivi operativi",VLOOKUP(MID(S166,1,FIND(" ",S166)-1),Riferimenti!$BZ$2:$CE$41,6,0))</f>
        <v>Obiettivi operativi</v>
      </c>
      <c r="R166" s="2" t="str">
        <f ca="1">IF(S166="Attività","Linee Intervento",VLOOKUP(MID(S166,1,FIND(" ",S166)-1),Riferimenti!$BZ$2:$CE$41,3,0))</f>
        <v>Linee Intervento</v>
      </c>
      <c r="S166" s="2" t="str">
        <f ca="1">IF(T166="Output","Attività","A"&amp;MID(T166,1,FIND(".",T166)-1)&amp;" - "&amp;INDEX(Riferimenti!$BB$2:$BB$41,V166))</f>
        <v>Attività</v>
      </c>
      <c r="T166" s="2" t="str">
        <f ca="1">IF(OR(W166=FALSE,'Output Progetto'!U166=TRUE),"Output",'Output Progetto'!B166&amp;" - "&amp;'Output Progetto'!D166)</f>
        <v>Output</v>
      </c>
      <c r="U166" s="2" t="str">
        <f ca="1">IF(S166="Attività","Risultato Atteso",VLOOKUP(MID(S166,1,FIND(" ",S166)-1),Riferimenti!$BZ$2:$CE$41,4,0))</f>
        <v>Risultato Atteso</v>
      </c>
      <c r="V166" s="2">
        <f t="shared" si="3"/>
        <v>14</v>
      </c>
      <c r="W166" s="2" t="b">
        <f ca="1">IF(MID(VLOOKUP(MID("A"&amp;MID('Output Progetto'!B166&amp;" - "&amp;'Output Progetto'!D166,1,FIND(".",'Output Progetto'!B166&amp;" - "&amp;'Output Progetto'!D166)-1)&amp;" - "&amp;INDEX(Riferimenti!$BB$2:$BB$41,1),1,FIND(" ","A"&amp;MID('Output Progetto'!B166&amp;" - "&amp;'Output Progetto'!D166,1,FIND(".",'Output Progetto'!B166&amp;" - "&amp;'Output Progetto'!D166)-1)&amp;" - "&amp;INDEX(Riferimenti!$BB$2:$BB$41,1))-1),Riferimenti!$BZ$2:$CE$41,3,0),1,2)="LT",FALSE,TRUE)</f>
        <v>1</v>
      </c>
    </row>
    <row r="167" spans="2:23" ht="12.75" x14ac:dyDescent="0.2">
      <c r="B167" s="42"/>
      <c r="C167" s="42"/>
      <c r="D167" s="42"/>
      <c r="E167" s="42"/>
      <c r="F167" s="42"/>
      <c r="G167" s="42"/>
      <c r="P167" s="2" t="str">
        <f ca="1">IF(S167="Attività","Obiettivi generali",VLOOKUP(MID(S167,1,FIND(" ",S167)-1),Riferimenti!$BZ$2:$CE$41,5,0))</f>
        <v>Obiettivi generali</v>
      </c>
      <c r="Q167" s="2" t="str">
        <f ca="1">IF(S167="Attività","Obiettivi operativi",VLOOKUP(MID(S167,1,FIND(" ",S167)-1),Riferimenti!$BZ$2:$CE$41,6,0))</f>
        <v>Obiettivi operativi</v>
      </c>
      <c r="R167" s="2" t="str">
        <f ca="1">IF(S167="Attività","Linee Intervento",VLOOKUP(MID(S167,1,FIND(" ",S167)-1),Riferimenti!$BZ$2:$CE$41,3,0))</f>
        <v>Linee Intervento</v>
      </c>
      <c r="S167" s="2" t="str">
        <f ca="1">IF(T167="Output","Attività","A"&amp;MID(T167,1,FIND(".",T167)-1)&amp;" - "&amp;INDEX(Riferimenti!$BB$2:$BB$41,V167))</f>
        <v>Attività</v>
      </c>
      <c r="T167" s="2" t="str">
        <f ca="1">IF(OR(W167=FALSE,'Output Progetto'!U167=TRUE),"Output",'Output Progetto'!B167&amp;" - "&amp;'Output Progetto'!D167)</f>
        <v>Output</v>
      </c>
      <c r="U167" s="2" t="str">
        <f ca="1">IF(S167="Attività","Risultato Atteso",VLOOKUP(MID(S167,1,FIND(" ",S167)-1),Riferimenti!$BZ$2:$CE$41,4,0))</f>
        <v>Risultato Atteso</v>
      </c>
      <c r="V167" s="2">
        <f t="shared" si="3"/>
        <v>14</v>
      </c>
      <c r="W167" s="2" t="b">
        <f ca="1">IF(MID(VLOOKUP(MID("A"&amp;MID('Output Progetto'!B167&amp;" - "&amp;'Output Progetto'!D167,1,FIND(".",'Output Progetto'!B167&amp;" - "&amp;'Output Progetto'!D167)-1)&amp;" - "&amp;INDEX(Riferimenti!$BB$2:$BB$41,1),1,FIND(" ","A"&amp;MID('Output Progetto'!B167&amp;" - "&amp;'Output Progetto'!D167,1,FIND(".",'Output Progetto'!B167&amp;" - "&amp;'Output Progetto'!D167)-1)&amp;" - "&amp;INDEX(Riferimenti!$BB$2:$BB$41,1))-1),Riferimenti!$BZ$2:$CE$41,3,0),1,2)="LT",FALSE,TRUE)</f>
        <v>1</v>
      </c>
    </row>
    <row r="168" spans="2:23" ht="12.75" x14ac:dyDescent="0.2">
      <c r="B168" s="42"/>
      <c r="C168" s="42"/>
      <c r="D168" s="42"/>
      <c r="E168" s="42"/>
      <c r="F168" s="42"/>
      <c r="G168" s="42"/>
      <c r="P168" s="2" t="str">
        <f ca="1">IF(S168="Attività","Obiettivi generali",VLOOKUP(MID(S168,1,FIND(" ",S168)-1),Riferimenti!$BZ$2:$CE$41,5,0))</f>
        <v>Obiettivi generali</v>
      </c>
      <c r="Q168" s="2" t="str">
        <f ca="1">IF(S168="Attività","Obiettivi operativi",VLOOKUP(MID(S168,1,FIND(" ",S168)-1),Riferimenti!$BZ$2:$CE$41,6,0))</f>
        <v>Obiettivi operativi</v>
      </c>
      <c r="R168" s="2" t="str">
        <f ca="1">IF(S168="Attività","Linee Intervento",VLOOKUP(MID(S168,1,FIND(" ",S168)-1),Riferimenti!$BZ$2:$CE$41,3,0))</f>
        <v>Linee Intervento</v>
      </c>
      <c r="S168" s="2" t="str">
        <f ca="1">IF(T168="Output","Attività","A"&amp;MID(T168,1,FIND(".",T168)-1)&amp;" - "&amp;INDEX(Riferimenti!$BB$2:$BB$41,V168))</f>
        <v>Attività</v>
      </c>
      <c r="T168" s="2" t="str">
        <f ca="1">IF(OR(W168=FALSE,'Output Progetto'!U168=TRUE),"Output",'Output Progetto'!B168&amp;" - "&amp;'Output Progetto'!D168)</f>
        <v>Output</v>
      </c>
      <c r="U168" s="2" t="str">
        <f ca="1">IF(S168="Attività","Risultato Atteso",VLOOKUP(MID(S168,1,FIND(" ",S168)-1),Riferimenti!$BZ$2:$CE$41,4,0))</f>
        <v>Risultato Atteso</v>
      </c>
      <c r="V168" s="2">
        <f t="shared" si="3"/>
        <v>14</v>
      </c>
      <c r="W168" s="2" t="b">
        <f ca="1">IF(MID(VLOOKUP(MID("A"&amp;MID('Output Progetto'!B168&amp;" - "&amp;'Output Progetto'!D168,1,FIND(".",'Output Progetto'!B168&amp;" - "&amp;'Output Progetto'!D168)-1)&amp;" - "&amp;INDEX(Riferimenti!$BB$2:$BB$41,1),1,FIND(" ","A"&amp;MID('Output Progetto'!B168&amp;" - "&amp;'Output Progetto'!D168,1,FIND(".",'Output Progetto'!B168&amp;" - "&amp;'Output Progetto'!D168)-1)&amp;" - "&amp;INDEX(Riferimenti!$BB$2:$BB$41,1))-1),Riferimenti!$BZ$2:$CE$41,3,0),1,2)="LT",FALSE,TRUE)</f>
        <v>1</v>
      </c>
    </row>
    <row r="169" spans="2:23" ht="12.75" x14ac:dyDescent="0.2">
      <c r="B169" s="42"/>
      <c r="C169" s="42"/>
      <c r="D169" s="42"/>
      <c r="E169" s="42"/>
      <c r="F169" s="42"/>
      <c r="G169" s="42"/>
      <c r="P169" s="2" t="str">
        <f ca="1">IF(S169="Attività","Obiettivi generali",VLOOKUP(MID(S169,1,FIND(" ",S169)-1),Riferimenti!$BZ$2:$CE$41,5,0))</f>
        <v>Obiettivi generali</v>
      </c>
      <c r="Q169" s="2" t="str">
        <f ca="1">IF(S169="Attività","Obiettivi operativi",VLOOKUP(MID(S169,1,FIND(" ",S169)-1),Riferimenti!$BZ$2:$CE$41,6,0))</f>
        <v>Obiettivi operativi</v>
      </c>
      <c r="R169" s="2" t="str">
        <f ca="1">IF(S169="Attività","Linee Intervento",VLOOKUP(MID(S169,1,FIND(" ",S169)-1),Riferimenti!$BZ$2:$CE$41,3,0))</f>
        <v>Linee Intervento</v>
      </c>
      <c r="S169" s="2" t="str">
        <f ca="1">IF(T169="Output","Attività","A"&amp;MID(T169,1,FIND(".",T169)-1)&amp;" - "&amp;INDEX(Riferimenti!$BB$2:$BB$41,V169))</f>
        <v>Attività</v>
      </c>
      <c r="T169" s="2" t="str">
        <f ca="1">IF(OR(W169=FALSE,'Output Progetto'!U169=TRUE),"Output",'Output Progetto'!B169&amp;" - "&amp;'Output Progetto'!D169)</f>
        <v>Output</v>
      </c>
      <c r="U169" s="2" t="str">
        <f ca="1">IF(S169="Attività","Risultato Atteso",VLOOKUP(MID(S169,1,FIND(" ",S169)-1),Riferimenti!$BZ$2:$CE$41,4,0))</f>
        <v>Risultato Atteso</v>
      </c>
      <c r="V169" s="2">
        <f t="shared" si="3"/>
        <v>14</v>
      </c>
      <c r="W169" s="2" t="b">
        <f ca="1">IF(MID(VLOOKUP(MID("A"&amp;MID('Output Progetto'!B169&amp;" - "&amp;'Output Progetto'!D169,1,FIND(".",'Output Progetto'!B169&amp;" - "&amp;'Output Progetto'!D169)-1)&amp;" - "&amp;INDEX(Riferimenti!$BB$2:$BB$41,1),1,FIND(" ","A"&amp;MID('Output Progetto'!B169&amp;" - "&amp;'Output Progetto'!D169,1,FIND(".",'Output Progetto'!B169&amp;" - "&amp;'Output Progetto'!D169)-1)&amp;" - "&amp;INDEX(Riferimenti!$BB$2:$BB$41,1))-1),Riferimenti!$BZ$2:$CE$41,3,0),1,2)="LT",FALSE,TRUE)</f>
        <v>1</v>
      </c>
    </row>
    <row r="170" spans="2:23" ht="12.75" x14ac:dyDescent="0.2">
      <c r="B170" s="42"/>
      <c r="C170" s="42"/>
      <c r="D170" s="42"/>
      <c r="E170" s="42"/>
      <c r="F170" s="42"/>
      <c r="G170" s="42"/>
      <c r="P170" s="2" t="str">
        <f ca="1">IF(S170="Attività","Obiettivi generali",VLOOKUP(MID(S170,1,FIND(" ",S170)-1),Riferimenti!$BZ$2:$CE$41,5,0))</f>
        <v>Obiettivi generali</v>
      </c>
      <c r="Q170" s="2" t="str">
        <f ca="1">IF(S170="Attività","Obiettivi operativi",VLOOKUP(MID(S170,1,FIND(" ",S170)-1),Riferimenti!$BZ$2:$CE$41,6,0))</f>
        <v>Obiettivi operativi</v>
      </c>
      <c r="R170" s="2" t="str">
        <f ca="1">IF(S170="Attività","Linee Intervento",VLOOKUP(MID(S170,1,FIND(" ",S170)-1),Riferimenti!$BZ$2:$CE$41,3,0))</f>
        <v>Linee Intervento</v>
      </c>
      <c r="S170" s="2" t="str">
        <f ca="1">IF(T170="Output","Attività","A"&amp;MID(T170,1,FIND(".",T170)-1)&amp;" - "&amp;INDEX(Riferimenti!$BB$2:$BB$41,V170))</f>
        <v>Attività</v>
      </c>
      <c r="T170" s="2" t="str">
        <f ca="1">IF(OR(W170=FALSE,'Output Progetto'!U170=TRUE),"Output",'Output Progetto'!B170&amp;" - "&amp;'Output Progetto'!D170)</f>
        <v>Output</v>
      </c>
      <c r="U170" s="2" t="str">
        <f ca="1">IF(S170="Attività","Risultato Atteso",VLOOKUP(MID(S170,1,FIND(" ",S170)-1),Riferimenti!$BZ$2:$CE$41,4,0))</f>
        <v>Risultato Atteso</v>
      </c>
      <c r="V170" s="2">
        <f t="shared" si="3"/>
        <v>14</v>
      </c>
      <c r="W170" s="2" t="b">
        <f ca="1">IF(MID(VLOOKUP(MID("A"&amp;MID('Output Progetto'!B170&amp;" - "&amp;'Output Progetto'!D170,1,FIND(".",'Output Progetto'!B170&amp;" - "&amp;'Output Progetto'!D170)-1)&amp;" - "&amp;INDEX(Riferimenti!$BB$2:$BB$41,1),1,FIND(" ","A"&amp;MID('Output Progetto'!B170&amp;" - "&amp;'Output Progetto'!D170,1,FIND(".",'Output Progetto'!B170&amp;" - "&amp;'Output Progetto'!D170)-1)&amp;" - "&amp;INDEX(Riferimenti!$BB$2:$BB$41,1))-1),Riferimenti!$BZ$2:$CE$41,3,0),1,2)="LT",FALSE,TRUE)</f>
        <v>1</v>
      </c>
    </row>
    <row r="171" spans="2:23" ht="12.75" x14ac:dyDescent="0.2">
      <c r="B171" s="42"/>
      <c r="C171" s="42"/>
      <c r="D171" s="42"/>
      <c r="E171" s="42"/>
      <c r="F171" s="42"/>
      <c r="G171" s="42"/>
      <c r="P171" s="2" t="str">
        <f ca="1">IF(S171="Attività","Obiettivi generali",VLOOKUP(MID(S171,1,FIND(" ",S171)-1),Riferimenti!$BZ$2:$CE$41,5,0))</f>
        <v>Obiettivi generali</v>
      </c>
      <c r="Q171" s="2" t="str">
        <f ca="1">IF(S171="Attività","Obiettivi operativi",VLOOKUP(MID(S171,1,FIND(" ",S171)-1),Riferimenti!$BZ$2:$CE$41,6,0))</f>
        <v>Obiettivi operativi</v>
      </c>
      <c r="R171" s="2" t="str">
        <f ca="1">IF(S171="Attività","Linee Intervento",VLOOKUP(MID(S171,1,FIND(" ",S171)-1),Riferimenti!$BZ$2:$CE$41,3,0))</f>
        <v>Linee Intervento</v>
      </c>
      <c r="S171" s="2" t="str">
        <f ca="1">IF(T171="Output","Attività","A"&amp;MID(T171,1,FIND(".",T171)-1)&amp;" - "&amp;INDEX(Riferimenti!$BB$2:$BB$41,V171))</f>
        <v>Attività</v>
      </c>
      <c r="T171" s="2" t="str">
        <f ca="1">IF(OR(W171=FALSE,'Output Progetto'!U171=TRUE),"Output",'Output Progetto'!B171&amp;" - "&amp;'Output Progetto'!D171)</f>
        <v>Output</v>
      </c>
      <c r="U171" s="2" t="str">
        <f ca="1">IF(S171="Attività","Risultato Atteso",VLOOKUP(MID(S171,1,FIND(" ",S171)-1),Riferimenti!$BZ$2:$CE$41,4,0))</f>
        <v>Risultato Atteso</v>
      </c>
      <c r="V171" s="2">
        <f t="shared" si="3"/>
        <v>14</v>
      </c>
      <c r="W171" s="2" t="b">
        <f ca="1">IF(MID(VLOOKUP(MID("A"&amp;MID('Output Progetto'!B171&amp;" - "&amp;'Output Progetto'!D171,1,FIND(".",'Output Progetto'!B171&amp;" - "&amp;'Output Progetto'!D171)-1)&amp;" - "&amp;INDEX(Riferimenti!$BB$2:$BB$41,1),1,FIND(" ","A"&amp;MID('Output Progetto'!B171&amp;" - "&amp;'Output Progetto'!D171,1,FIND(".",'Output Progetto'!B171&amp;" - "&amp;'Output Progetto'!D171)-1)&amp;" - "&amp;INDEX(Riferimenti!$BB$2:$BB$41,1))-1),Riferimenti!$BZ$2:$CE$41,3,0),1,2)="LT",FALSE,TRUE)</f>
        <v>1</v>
      </c>
    </row>
    <row r="172" spans="2:23" ht="12.75" x14ac:dyDescent="0.2">
      <c r="B172" s="42"/>
      <c r="C172" s="42"/>
      <c r="D172" s="42"/>
      <c r="E172" s="42"/>
      <c r="F172" s="42"/>
      <c r="G172" s="42"/>
      <c r="P172" s="2" t="str">
        <f ca="1">IF(S172="Attività","Obiettivi generali",VLOOKUP(MID(S172,1,FIND(" ",S172)-1),Riferimenti!$BZ$2:$CE$41,5,0))</f>
        <v>Obiettivi generali</v>
      </c>
      <c r="Q172" s="2" t="str">
        <f ca="1">IF(S172="Attività","Obiettivi operativi",VLOOKUP(MID(S172,1,FIND(" ",S172)-1),Riferimenti!$BZ$2:$CE$41,6,0))</f>
        <v>Obiettivi operativi</v>
      </c>
      <c r="R172" s="2" t="str">
        <f ca="1">IF(S172="Attività","Linee Intervento",VLOOKUP(MID(S172,1,FIND(" ",S172)-1),Riferimenti!$BZ$2:$CE$41,3,0))</f>
        <v>Linee Intervento</v>
      </c>
      <c r="S172" s="2" t="str">
        <f ca="1">IF(T172="Output","Attività","A"&amp;MID(T172,1,FIND(".",T172)-1)&amp;" - "&amp;INDEX(Riferimenti!$BB$2:$BB$41,V172))</f>
        <v>Attività</v>
      </c>
      <c r="T172" s="2" t="str">
        <f ca="1">IF(OR(W172=FALSE,'Output Progetto'!U172=TRUE),"Output",'Output Progetto'!B172&amp;" - "&amp;'Output Progetto'!D172)</f>
        <v>Output</v>
      </c>
      <c r="U172" s="2" t="str">
        <f ca="1">IF(S172="Attività","Risultato Atteso",VLOOKUP(MID(S172,1,FIND(" ",S172)-1),Riferimenti!$BZ$2:$CE$41,4,0))</f>
        <v>Risultato Atteso</v>
      </c>
      <c r="V172" s="2">
        <f t="shared" si="3"/>
        <v>14</v>
      </c>
      <c r="W172" s="2" t="b">
        <f ca="1">IF(MID(VLOOKUP(MID("A"&amp;MID('Output Progetto'!B172&amp;" - "&amp;'Output Progetto'!D172,1,FIND(".",'Output Progetto'!B172&amp;" - "&amp;'Output Progetto'!D172)-1)&amp;" - "&amp;INDEX(Riferimenti!$BB$2:$BB$41,1),1,FIND(" ","A"&amp;MID('Output Progetto'!B172&amp;" - "&amp;'Output Progetto'!D172,1,FIND(".",'Output Progetto'!B172&amp;" - "&amp;'Output Progetto'!D172)-1)&amp;" - "&amp;INDEX(Riferimenti!$BB$2:$BB$41,1))-1),Riferimenti!$BZ$2:$CE$41,3,0),1,2)="LT",FALSE,TRUE)</f>
        <v>1</v>
      </c>
    </row>
    <row r="173" spans="2:23" ht="12.75" x14ac:dyDescent="0.2">
      <c r="B173" s="42"/>
      <c r="C173" s="42"/>
      <c r="D173" s="42"/>
      <c r="E173" s="42"/>
      <c r="F173" s="42"/>
      <c r="G173" s="42"/>
      <c r="P173" s="2" t="str">
        <f ca="1">IF(S173="Attività","Obiettivi generali",VLOOKUP(MID(S173,1,FIND(" ",S173)-1),Riferimenti!$BZ$2:$CE$41,5,0))</f>
        <v>Obiettivi generali</v>
      </c>
      <c r="Q173" s="2" t="str">
        <f ca="1">IF(S173="Attività","Obiettivi operativi",VLOOKUP(MID(S173,1,FIND(" ",S173)-1),Riferimenti!$BZ$2:$CE$41,6,0))</f>
        <v>Obiettivi operativi</v>
      </c>
      <c r="R173" s="2" t="str">
        <f ca="1">IF(S173="Attività","Linee Intervento",VLOOKUP(MID(S173,1,FIND(" ",S173)-1),Riferimenti!$BZ$2:$CE$41,3,0))</f>
        <v>Linee Intervento</v>
      </c>
      <c r="S173" s="2" t="str">
        <f ca="1">IF(T173="Output","Attività","A"&amp;MID(T173,1,FIND(".",T173)-1)&amp;" - "&amp;INDEX(Riferimenti!$BB$2:$BB$41,V173))</f>
        <v>Attività</v>
      </c>
      <c r="T173" s="2" t="str">
        <f ca="1">IF(OR(W173=FALSE,'Output Progetto'!U173=TRUE),"Output",'Output Progetto'!B173&amp;" - "&amp;'Output Progetto'!D173)</f>
        <v>Output</v>
      </c>
      <c r="U173" s="2" t="str">
        <f ca="1">IF(S173="Attività","Risultato Atteso",VLOOKUP(MID(S173,1,FIND(" ",S173)-1),Riferimenti!$BZ$2:$CE$41,4,0))</f>
        <v>Risultato Atteso</v>
      </c>
      <c r="V173" s="2">
        <f t="shared" si="3"/>
        <v>14</v>
      </c>
      <c r="W173" s="2" t="b">
        <f ca="1">IF(MID(VLOOKUP(MID("A"&amp;MID('Output Progetto'!B173&amp;" - "&amp;'Output Progetto'!D173,1,FIND(".",'Output Progetto'!B173&amp;" - "&amp;'Output Progetto'!D173)-1)&amp;" - "&amp;INDEX(Riferimenti!$BB$2:$BB$41,1),1,FIND(" ","A"&amp;MID('Output Progetto'!B173&amp;" - "&amp;'Output Progetto'!D173,1,FIND(".",'Output Progetto'!B173&amp;" - "&amp;'Output Progetto'!D173)-1)&amp;" - "&amp;INDEX(Riferimenti!$BB$2:$BB$41,1))-1),Riferimenti!$BZ$2:$CE$41,3,0),1,2)="LT",FALSE,TRUE)</f>
        <v>1</v>
      </c>
    </row>
    <row r="174" spans="2:23" ht="12.75" x14ac:dyDescent="0.2">
      <c r="B174" s="42"/>
      <c r="C174" s="42"/>
      <c r="D174" s="42"/>
      <c r="E174" s="42"/>
      <c r="F174" s="42"/>
      <c r="G174" s="42"/>
      <c r="P174" s="2" t="str">
        <f ca="1">IF(S174="Attività","Obiettivi generali",VLOOKUP(MID(S174,1,FIND(" ",S174)-1),Riferimenti!$BZ$2:$CE$41,5,0))</f>
        <v>Obiettivi generali</v>
      </c>
      <c r="Q174" s="2" t="str">
        <f ca="1">IF(S174="Attività","Obiettivi operativi",VLOOKUP(MID(S174,1,FIND(" ",S174)-1),Riferimenti!$BZ$2:$CE$41,6,0))</f>
        <v>Obiettivi operativi</v>
      </c>
      <c r="R174" s="2" t="str">
        <f ca="1">IF(S174="Attività","Linee Intervento",VLOOKUP(MID(S174,1,FIND(" ",S174)-1),Riferimenti!$BZ$2:$CE$41,3,0))</f>
        <v>Linee Intervento</v>
      </c>
      <c r="S174" s="2" t="str">
        <f ca="1">IF(T174="Output","Attività","A"&amp;MID(T174,1,FIND(".",T174)-1)&amp;" - "&amp;INDEX(Riferimenti!$BB$2:$BB$41,V174))</f>
        <v>Attività</v>
      </c>
      <c r="T174" s="2" t="str">
        <f ca="1">IF(OR(W174=FALSE,'Output Progetto'!U174=TRUE),"Output",'Output Progetto'!B174&amp;" - "&amp;'Output Progetto'!D174)</f>
        <v>Output</v>
      </c>
      <c r="U174" s="2" t="str">
        <f ca="1">IF(S174="Attività","Risultato Atteso",VLOOKUP(MID(S174,1,FIND(" ",S174)-1),Riferimenti!$BZ$2:$CE$41,4,0))</f>
        <v>Risultato Atteso</v>
      </c>
      <c r="V174" s="2">
        <f t="shared" si="3"/>
        <v>14</v>
      </c>
      <c r="W174" s="2" t="b">
        <f ca="1">IF(MID(VLOOKUP(MID("A"&amp;MID('Output Progetto'!B174&amp;" - "&amp;'Output Progetto'!D174,1,FIND(".",'Output Progetto'!B174&amp;" - "&amp;'Output Progetto'!D174)-1)&amp;" - "&amp;INDEX(Riferimenti!$BB$2:$BB$41,1),1,FIND(" ","A"&amp;MID('Output Progetto'!B174&amp;" - "&amp;'Output Progetto'!D174,1,FIND(".",'Output Progetto'!B174&amp;" - "&amp;'Output Progetto'!D174)-1)&amp;" - "&amp;INDEX(Riferimenti!$BB$2:$BB$41,1))-1),Riferimenti!$BZ$2:$CE$41,3,0),1,2)="LT",FALSE,TRUE)</f>
        <v>1</v>
      </c>
    </row>
    <row r="175" spans="2:23" ht="12.75" x14ac:dyDescent="0.2">
      <c r="B175" s="42"/>
      <c r="C175" s="42"/>
      <c r="D175" s="42"/>
      <c r="E175" s="42"/>
      <c r="F175" s="42"/>
      <c r="G175" s="42"/>
      <c r="P175" s="2" t="str">
        <f ca="1">IF(S175="Attività","Obiettivi generali",VLOOKUP(MID(S175,1,FIND(" ",S175)-1),Riferimenti!$BZ$2:$CE$41,5,0))</f>
        <v>Obiettivi generali</v>
      </c>
      <c r="Q175" s="2" t="str">
        <f ca="1">IF(S175="Attività","Obiettivi operativi",VLOOKUP(MID(S175,1,FIND(" ",S175)-1),Riferimenti!$BZ$2:$CE$41,6,0))</f>
        <v>Obiettivi operativi</v>
      </c>
      <c r="R175" s="2" t="str">
        <f ca="1">IF(S175="Attività","Linee Intervento",VLOOKUP(MID(S175,1,FIND(" ",S175)-1),Riferimenti!$BZ$2:$CE$41,3,0))</f>
        <v>Linee Intervento</v>
      </c>
      <c r="S175" s="2" t="str">
        <f ca="1">IF(T175="Output","Attività","A"&amp;MID(T175,1,FIND(".",T175)-1)&amp;" - "&amp;INDEX(Riferimenti!$BB$2:$BB$41,V175))</f>
        <v>Attività</v>
      </c>
      <c r="T175" s="2" t="str">
        <f ca="1">IF(OR(W175=FALSE,'Output Progetto'!U175=TRUE),"Output",'Output Progetto'!B175&amp;" - "&amp;'Output Progetto'!D175)</f>
        <v>Output</v>
      </c>
      <c r="U175" s="2" t="str">
        <f ca="1">IF(S175="Attività","Risultato Atteso",VLOOKUP(MID(S175,1,FIND(" ",S175)-1),Riferimenti!$BZ$2:$CE$41,4,0))</f>
        <v>Risultato Atteso</v>
      </c>
      <c r="V175" s="2">
        <f t="shared" si="3"/>
        <v>14</v>
      </c>
      <c r="W175" s="2" t="b">
        <f ca="1">IF(MID(VLOOKUP(MID("A"&amp;MID('Output Progetto'!B175&amp;" - "&amp;'Output Progetto'!D175,1,FIND(".",'Output Progetto'!B175&amp;" - "&amp;'Output Progetto'!D175)-1)&amp;" - "&amp;INDEX(Riferimenti!$BB$2:$BB$41,1),1,FIND(" ","A"&amp;MID('Output Progetto'!B175&amp;" - "&amp;'Output Progetto'!D175,1,FIND(".",'Output Progetto'!B175&amp;" - "&amp;'Output Progetto'!D175)-1)&amp;" - "&amp;INDEX(Riferimenti!$BB$2:$BB$41,1))-1),Riferimenti!$BZ$2:$CE$41,3,0),1,2)="LT",FALSE,TRUE)</f>
        <v>1</v>
      </c>
    </row>
    <row r="176" spans="2:23" ht="12.75" x14ac:dyDescent="0.2">
      <c r="B176" s="42"/>
      <c r="C176" s="42"/>
      <c r="D176" s="42"/>
      <c r="E176" s="42"/>
      <c r="F176" s="42"/>
      <c r="G176" s="42"/>
      <c r="P176" s="2" t="str">
        <f ca="1">IF(S176="Attività","Obiettivi generali",VLOOKUP(MID(S176,1,FIND(" ",S176)-1),Riferimenti!$BZ$2:$CE$41,5,0))</f>
        <v>OG1 - Sviluppare la capacità amministrativa e istituzionale per la modernizzazione della pubblica amministrazione</v>
      </c>
      <c r="Q176" s="2" t="str">
        <f ca="1">IF(S176="Attività","Obiettivi operativi",VLOOKUP(MID(S176,1,FIND(" ",S176)-1),Riferimenti!$BZ$2:$CE$41,6,0))</f>
        <v xml:space="preserve">OO2 - Potenziare i processi di razionalizzazione delle amministrazioni pubbliche attraverso l’efficientamento dei sistemi organizzativi connessi alla gestione del personale pubblico </v>
      </c>
      <c r="R176" s="2" t="str">
        <f ca="1">IF(S176="Attività","Linee Intervento",VLOOKUP(MID(S176,1,FIND(" ",S176)-1),Riferimenti!$BZ$2:$CE$41,3,0))</f>
        <v>LI3 - Ampliare i servizi erogati alle Amministrazioni servite</v>
      </c>
      <c r="S176" s="2" t="str">
        <f ca="1">IF(T176="Output","Attività","A"&amp;MID(T176,1,FIND(".",T176)-1)&amp;" - "&amp;INDEX(Riferimenti!$BB$2:$BB$41,V176))</f>
        <v xml:space="preserve">A15 - Estensione Servizi giuridici </v>
      </c>
      <c r="T176" s="2" t="str">
        <f ca="1">IF(OR(W176=FALSE,'Output Progetto'!U176=TRUE),"Output",'Output Progetto'!B176&amp;" - "&amp;'Output Progetto'!D176)</f>
        <v>15.AS.1 - Numero utenti serviti dai servizi giuridici</v>
      </c>
      <c r="U176" s="2" t="str">
        <f ca="1">IF(S176="Attività","Risultato Atteso",VLOOKUP(MID(S176,1,FIND(" ",S176)-1),Riferimenti!$BZ$2:$CE$41,4,0))</f>
        <v>RA3 - modello di servizio condiviso e sottoscritto da un panel di stakeholders</v>
      </c>
      <c r="V176" s="2">
        <f t="shared" si="3"/>
        <v>15</v>
      </c>
      <c r="W176" s="2" t="b">
        <f ca="1">IF(MID(VLOOKUP(MID("A"&amp;MID('Output Progetto'!B176&amp;" - "&amp;'Output Progetto'!D176,1,FIND(".",'Output Progetto'!B176&amp;" - "&amp;'Output Progetto'!D176)-1)&amp;" - "&amp;INDEX(Riferimenti!$BB$2:$BB$41,1),1,FIND(" ","A"&amp;MID('Output Progetto'!B176&amp;" - "&amp;'Output Progetto'!D176,1,FIND(".",'Output Progetto'!B176&amp;" - "&amp;'Output Progetto'!D176)-1)&amp;" - "&amp;INDEX(Riferimenti!$BB$2:$BB$41,1))-1),Riferimenti!$BZ$2:$CE$41,3,0),1,2)="LT",FALSE,TRUE)</f>
        <v>1</v>
      </c>
    </row>
    <row r="177" spans="2:23" ht="12.75" x14ac:dyDescent="0.2">
      <c r="B177" s="42"/>
      <c r="C177" s="42"/>
      <c r="D177" s="42"/>
      <c r="E177" s="42"/>
      <c r="F177" s="42"/>
      <c r="G177" s="42"/>
      <c r="P177" s="2" t="str">
        <f ca="1">IF(S177="Attività","Obiettivi generali",VLOOKUP(MID(S177,1,FIND(" ",S177)-1),Riferimenti!$BZ$2:$CE$41,5,0))</f>
        <v>Obiettivi generali</v>
      </c>
      <c r="Q177" s="2" t="str">
        <f ca="1">IF(S177="Attività","Obiettivi operativi",VLOOKUP(MID(S177,1,FIND(" ",S177)-1),Riferimenti!$BZ$2:$CE$41,6,0))</f>
        <v>Obiettivi operativi</v>
      </c>
      <c r="R177" s="2" t="str">
        <f ca="1">IF(S177="Attività","Linee Intervento",VLOOKUP(MID(S177,1,FIND(" ",S177)-1),Riferimenti!$BZ$2:$CE$41,3,0))</f>
        <v>Linee Intervento</v>
      </c>
      <c r="S177" s="2" t="str">
        <f ca="1">IF(T177="Output","Attività","A"&amp;MID(T177,1,FIND(".",T177)-1)&amp;" - "&amp;INDEX(Riferimenti!$BB$2:$BB$41,V177))</f>
        <v>Attività</v>
      </c>
      <c r="T177" s="2" t="str">
        <f ca="1">IF(OR(W177=FALSE,'Output Progetto'!U177=TRUE),"Output",'Output Progetto'!B177&amp;" - "&amp;'Output Progetto'!D177)</f>
        <v>Output</v>
      </c>
      <c r="U177" s="2" t="str">
        <f ca="1">IF(S177="Attività","Risultato Atteso",VLOOKUP(MID(S177,1,FIND(" ",S177)-1),Riferimenti!$BZ$2:$CE$41,4,0))</f>
        <v>Risultato Atteso</v>
      </c>
      <c r="V177" s="2">
        <f t="shared" si="3"/>
        <v>15</v>
      </c>
      <c r="W177" s="2" t="b">
        <f ca="1">IF(MID(VLOOKUP(MID("A"&amp;MID('Output Progetto'!B177&amp;" - "&amp;'Output Progetto'!D177,1,FIND(".",'Output Progetto'!B177&amp;" - "&amp;'Output Progetto'!D177)-1)&amp;" - "&amp;INDEX(Riferimenti!$BB$2:$BB$41,1),1,FIND(" ","A"&amp;MID('Output Progetto'!B177&amp;" - "&amp;'Output Progetto'!D177,1,FIND(".",'Output Progetto'!B177&amp;" - "&amp;'Output Progetto'!D177)-1)&amp;" - "&amp;INDEX(Riferimenti!$BB$2:$BB$41,1))-1),Riferimenti!$BZ$2:$CE$41,3,0),1,2)="LT",FALSE,TRUE)</f>
        <v>1</v>
      </c>
    </row>
    <row r="178" spans="2:23" ht="12.75" x14ac:dyDescent="0.2">
      <c r="B178" s="42"/>
      <c r="C178" s="42"/>
      <c r="D178" s="42"/>
      <c r="E178" s="42"/>
      <c r="F178" s="42"/>
      <c r="G178" s="42"/>
      <c r="P178" s="2" t="str">
        <f ca="1">IF(S178="Attività","Obiettivi generali",VLOOKUP(MID(S178,1,FIND(" ",S178)-1),Riferimenti!$BZ$2:$CE$41,5,0))</f>
        <v>Obiettivi generali</v>
      </c>
      <c r="Q178" s="2" t="str">
        <f ca="1">IF(S178="Attività","Obiettivi operativi",VLOOKUP(MID(S178,1,FIND(" ",S178)-1),Riferimenti!$BZ$2:$CE$41,6,0))</f>
        <v>Obiettivi operativi</v>
      </c>
      <c r="R178" s="2" t="str">
        <f ca="1">IF(S178="Attività","Linee Intervento",VLOOKUP(MID(S178,1,FIND(" ",S178)-1),Riferimenti!$BZ$2:$CE$41,3,0))</f>
        <v>Linee Intervento</v>
      </c>
      <c r="S178" s="2" t="str">
        <f ca="1">IF(T178="Output","Attività","A"&amp;MID(T178,1,FIND(".",T178)-1)&amp;" - "&amp;INDEX(Riferimenti!$BB$2:$BB$41,V178))</f>
        <v>Attività</v>
      </c>
      <c r="T178" s="2" t="str">
        <f ca="1">IF(OR(W178=FALSE,'Output Progetto'!U178=TRUE),"Output",'Output Progetto'!B178&amp;" - "&amp;'Output Progetto'!D178)</f>
        <v>Output</v>
      </c>
      <c r="U178" s="2" t="str">
        <f ca="1">IF(S178="Attività","Risultato Atteso",VLOOKUP(MID(S178,1,FIND(" ",S178)-1),Riferimenti!$BZ$2:$CE$41,4,0))</f>
        <v>Risultato Atteso</v>
      </c>
      <c r="V178" s="2">
        <f t="shared" si="3"/>
        <v>15</v>
      </c>
      <c r="W178" s="2" t="b">
        <f ca="1">IF(MID(VLOOKUP(MID("A"&amp;MID('Output Progetto'!B178&amp;" - "&amp;'Output Progetto'!D178,1,FIND(".",'Output Progetto'!B178&amp;" - "&amp;'Output Progetto'!D178)-1)&amp;" - "&amp;INDEX(Riferimenti!$BB$2:$BB$41,1),1,FIND(" ","A"&amp;MID('Output Progetto'!B178&amp;" - "&amp;'Output Progetto'!D178,1,FIND(".",'Output Progetto'!B178&amp;" - "&amp;'Output Progetto'!D178)-1)&amp;" - "&amp;INDEX(Riferimenti!$BB$2:$BB$41,1))-1),Riferimenti!$BZ$2:$CE$41,3,0),1,2)="LT",FALSE,TRUE)</f>
        <v>1</v>
      </c>
    </row>
    <row r="179" spans="2:23" ht="12.75" x14ac:dyDescent="0.2">
      <c r="B179" s="42"/>
      <c r="C179" s="42"/>
      <c r="D179" s="42"/>
      <c r="E179" s="42"/>
      <c r="F179" s="42"/>
      <c r="G179" s="42"/>
      <c r="P179" s="2" t="str">
        <f ca="1">IF(S179="Attività","Obiettivi generali",VLOOKUP(MID(S179,1,FIND(" ",S179)-1),Riferimenti!$BZ$2:$CE$41,5,0))</f>
        <v>Obiettivi generali</v>
      </c>
      <c r="Q179" s="2" t="str">
        <f ca="1">IF(S179="Attività","Obiettivi operativi",VLOOKUP(MID(S179,1,FIND(" ",S179)-1),Riferimenti!$BZ$2:$CE$41,6,0))</f>
        <v>Obiettivi operativi</v>
      </c>
      <c r="R179" s="2" t="str">
        <f ca="1">IF(S179="Attività","Linee Intervento",VLOOKUP(MID(S179,1,FIND(" ",S179)-1),Riferimenti!$BZ$2:$CE$41,3,0))</f>
        <v>Linee Intervento</v>
      </c>
      <c r="S179" s="2" t="str">
        <f ca="1">IF(T179="Output","Attività","A"&amp;MID(T179,1,FIND(".",T179)-1)&amp;" - "&amp;INDEX(Riferimenti!$BB$2:$BB$41,V179))</f>
        <v>Attività</v>
      </c>
      <c r="T179" s="2" t="str">
        <f ca="1">IF(OR(W179=FALSE,'Output Progetto'!U179=TRUE),"Output",'Output Progetto'!B179&amp;" - "&amp;'Output Progetto'!D179)</f>
        <v>Output</v>
      </c>
      <c r="U179" s="2" t="str">
        <f ca="1">IF(S179="Attività","Risultato Atteso",VLOOKUP(MID(S179,1,FIND(" ",S179)-1),Riferimenti!$BZ$2:$CE$41,4,0))</f>
        <v>Risultato Atteso</v>
      </c>
      <c r="V179" s="2">
        <f t="shared" si="3"/>
        <v>15</v>
      </c>
      <c r="W179" s="2" t="b">
        <f ca="1">IF(MID(VLOOKUP(MID("A"&amp;MID('Output Progetto'!B179&amp;" - "&amp;'Output Progetto'!D179,1,FIND(".",'Output Progetto'!B179&amp;" - "&amp;'Output Progetto'!D179)-1)&amp;" - "&amp;INDEX(Riferimenti!$BB$2:$BB$41,1),1,FIND(" ","A"&amp;MID('Output Progetto'!B179&amp;" - "&amp;'Output Progetto'!D179,1,FIND(".",'Output Progetto'!B179&amp;" - "&amp;'Output Progetto'!D179)-1)&amp;" - "&amp;INDEX(Riferimenti!$BB$2:$BB$41,1))-1),Riferimenti!$BZ$2:$CE$41,3,0),1,2)="LT",FALSE,TRUE)</f>
        <v>1</v>
      </c>
    </row>
    <row r="180" spans="2:23" ht="12.75" x14ac:dyDescent="0.2">
      <c r="B180" s="42"/>
      <c r="C180" s="42"/>
      <c r="D180" s="42"/>
      <c r="E180" s="42"/>
      <c r="F180" s="42"/>
      <c r="G180" s="42"/>
      <c r="P180" s="2" t="str">
        <f ca="1">IF(S180="Attività","Obiettivi generali",VLOOKUP(MID(S180,1,FIND(" ",S180)-1),Riferimenti!$BZ$2:$CE$41,5,0))</f>
        <v>Obiettivi generali</v>
      </c>
      <c r="Q180" s="2" t="str">
        <f ca="1">IF(S180="Attività","Obiettivi operativi",VLOOKUP(MID(S180,1,FIND(" ",S180)-1),Riferimenti!$BZ$2:$CE$41,6,0))</f>
        <v>Obiettivi operativi</v>
      </c>
      <c r="R180" s="2" t="str">
        <f ca="1">IF(S180="Attività","Linee Intervento",VLOOKUP(MID(S180,1,FIND(" ",S180)-1),Riferimenti!$BZ$2:$CE$41,3,0))</f>
        <v>Linee Intervento</v>
      </c>
      <c r="S180" s="2" t="str">
        <f ca="1">IF(T180="Output","Attività","A"&amp;MID(T180,1,FIND(".",T180)-1)&amp;" - "&amp;INDEX(Riferimenti!$BB$2:$BB$41,V180))</f>
        <v>Attività</v>
      </c>
      <c r="T180" s="2" t="str">
        <f ca="1">IF(OR(W180=FALSE,'Output Progetto'!U180=TRUE),"Output",'Output Progetto'!B180&amp;" - "&amp;'Output Progetto'!D180)</f>
        <v>Output</v>
      </c>
      <c r="U180" s="2" t="str">
        <f ca="1">IF(S180="Attività","Risultato Atteso",VLOOKUP(MID(S180,1,FIND(" ",S180)-1),Riferimenti!$BZ$2:$CE$41,4,0))</f>
        <v>Risultato Atteso</v>
      </c>
      <c r="V180" s="2">
        <f t="shared" si="3"/>
        <v>15</v>
      </c>
      <c r="W180" s="2" t="b">
        <f ca="1">IF(MID(VLOOKUP(MID("A"&amp;MID('Output Progetto'!B180&amp;" - "&amp;'Output Progetto'!D180,1,FIND(".",'Output Progetto'!B180&amp;" - "&amp;'Output Progetto'!D180)-1)&amp;" - "&amp;INDEX(Riferimenti!$BB$2:$BB$41,1),1,FIND(" ","A"&amp;MID('Output Progetto'!B180&amp;" - "&amp;'Output Progetto'!D180,1,FIND(".",'Output Progetto'!B180&amp;" - "&amp;'Output Progetto'!D180)-1)&amp;" - "&amp;INDEX(Riferimenti!$BB$2:$BB$41,1))-1),Riferimenti!$BZ$2:$CE$41,3,0),1,2)="LT",FALSE,TRUE)</f>
        <v>1</v>
      </c>
    </row>
    <row r="181" spans="2:23" ht="12.75" x14ac:dyDescent="0.2">
      <c r="B181" s="42"/>
      <c r="C181" s="42"/>
      <c r="D181" s="42"/>
      <c r="E181" s="42"/>
      <c r="F181" s="42"/>
      <c r="G181" s="42"/>
      <c r="P181" s="2" t="str">
        <f ca="1">IF(S181="Attività","Obiettivi generali",VLOOKUP(MID(S181,1,FIND(" ",S181)-1),Riferimenti!$BZ$2:$CE$41,5,0))</f>
        <v>Obiettivi generali</v>
      </c>
      <c r="Q181" s="2" t="str">
        <f ca="1">IF(S181="Attività","Obiettivi operativi",VLOOKUP(MID(S181,1,FIND(" ",S181)-1),Riferimenti!$BZ$2:$CE$41,6,0))</f>
        <v>Obiettivi operativi</v>
      </c>
      <c r="R181" s="2" t="str">
        <f ca="1">IF(S181="Attività","Linee Intervento",VLOOKUP(MID(S181,1,FIND(" ",S181)-1),Riferimenti!$BZ$2:$CE$41,3,0))</f>
        <v>Linee Intervento</v>
      </c>
      <c r="S181" s="2" t="str">
        <f ca="1">IF(T181="Output","Attività","A"&amp;MID(T181,1,FIND(".",T181)-1)&amp;" - "&amp;INDEX(Riferimenti!$BB$2:$BB$41,V181))</f>
        <v>Attività</v>
      </c>
      <c r="T181" s="2" t="str">
        <f ca="1">IF(OR(W181=FALSE,'Output Progetto'!U181=TRUE),"Output",'Output Progetto'!B181&amp;" - "&amp;'Output Progetto'!D181)</f>
        <v>Output</v>
      </c>
      <c r="U181" s="2" t="str">
        <f ca="1">IF(S181="Attività","Risultato Atteso",VLOOKUP(MID(S181,1,FIND(" ",S181)-1),Riferimenti!$BZ$2:$CE$41,4,0))</f>
        <v>Risultato Atteso</v>
      </c>
      <c r="V181" s="2">
        <f t="shared" si="3"/>
        <v>15</v>
      </c>
      <c r="W181" s="2" t="b">
        <f ca="1">IF(MID(VLOOKUP(MID("A"&amp;MID('Output Progetto'!B181&amp;" - "&amp;'Output Progetto'!D181,1,FIND(".",'Output Progetto'!B181&amp;" - "&amp;'Output Progetto'!D181)-1)&amp;" - "&amp;INDEX(Riferimenti!$BB$2:$BB$41,1),1,FIND(" ","A"&amp;MID('Output Progetto'!B181&amp;" - "&amp;'Output Progetto'!D181,1,FIND(".",'Output Progetto'!B181&amp;" - "&amp;'Output Progetto'!D181)-1)&amp;" - "&amp;INDEX(Riferimenti!$BB$2:$BB$41,1))-1),Riferimenti!$BZ$2:$CE$41,3,0),1,2)="LT",FALSE,TRUE)</f>
        <v>1</v>
      </c>
    </row>
    <row r="182" spans="2:23" ht="12.75" x14ac:dyDescent="0.2">
      <c r="B182" s="42"/>
      <c r="C182" s="42"/>
      <c r="D182" s="42"/>
      <c r="E182" s="42"/>
      <c r="F182" s="42"/>
      <c r="G182" s="42"/>
      <c r="P182" s="2" t="str">
        <f ca="1">IF(S182="Attività","Obiettivi generali",VLOOKUP(MID(S182,1,FIND(" ",S182)-1),Riferimenti!$BZ$2:$CE$41,5,0))</f>
        <v>Obiettivi generali</v>
      </c>
      <c r="Q182" s="2" t="str">
        <f ca="1">IF(S182="Attività","Obiettivi operativi",VLOOKUP(MID(S182,1,FIND(" ",S182)-1),Riferimenti!$BZ$2:$CE$41,6,0))</f>
        <v>Obiettivi operativi</v>
      </c>
      <c r="R182" s="2" t="str">
        <f ca="1">IF(S182="Attività","Linee Intervento",VLOOKUP(MID(S182,1,FIND(" ",S182)-1),Riferimenti!$BZ$2:$CE$41,3,0))</f>
        <v>Linee Intervento</v>
      </c>
      <c r="S182" s="2" t="str">
        <f ca="1">IF(T182="Output","Attività","A"&amp;MID(T182,1,FIND(".",T182)-1)&amp;" - "&amp;INDEX(Riferimenti!$BB$2:$BB$41,V182))</f>
        <v>Attività</v>
      </c>
      <c r="T182" s="2" t="str">
        <f ca="1">IF(OR(W182=FALSE,'Output Progetto'!U182=TRUE),"Output",'Output Progetto'!B182&amp;" - "&amp;'Output Progetto'!D182)</f>
        <v>Output</v>
      </c>
      <c r="U182" s="2" t="str">
        <f ca="1">IF(S182="Attività","Risultato Atteso",VLOOKUP(MID(S182,1,FIND(" ",S182)-1),Riferimenti!$BZ$2:$CE$41,4,0))</f>
        <v>Risultato Atteso</v>
      </c>
      <c r="V182" s="2">
        <f t="shared" si="3"/>
        <v>15</v>
      </c>
      <c r="W182" s="2" t="b">
        <f ca="1">IF(MID(VLOOKUP(MID("A"&amp;MID('Output Progetto'!B182&amp;" - "&amp;'Output Progetto'!D182,1,FIND(".",'Output Progetto'!B182&amp;" - "&amp;'Output Progetto'!D182)-1)&amp;" - "&amp;INDEX(Riferimenti!$BB$2:$BB$41,1),1,FIND(" ","A"&amp;MID('Output Progetto'!B182&amp;" - "&amp;'Output Progetto'!D182,1,FIND(".",'Output Progetto'!B182&amp;" - "&amp;'Output Progetto'!D182)-1)&amp;" - "&amp;INDEX(Riferimenti!$BB$2:$BB$41,1))-1),Riferimenti!$BZ$2:$CE$41,3,0),1,2)="LT",FALSE,TRUE)</f>
        <v>1</v>
      </c>
    </row>
    <row r="183" spans="2:23" ht="12.75" x14ac:dyDescent="0.2">
      <c r="B183" s="42"/>
      <c r="C183" s="42"/>
      <c r="D183" s="42"/>
      <c r="E183" s="42"/>
      <c r="F183" s="42"/>
      <c r="G183" s="42"/>
      <c r="P183" s="2" t="str">
        <f ca="1">IF(S183="Attività","Obiettivi generali",VLOOKUP(MID(S183,1,FIND(" ",S183)-1),Riferimenti!$BZ$2:$CE$41,5,0))</f>
        <v>Obiettivi generali</v>
      </c>
      <c r="Q183" s="2" t="str">
        <f ca="1">IF(S183="Attività","Obiettivi operativi",VLOOKUP(MID(S183,1,FIND(" ",S183)-1),Riferimenti!$BZ$2:$CE$41,6,0))</f>
        <v>Obiettivi operativi</v>
      </c>
      <c r="R183" s="2" t="str">
        <f ca="1">IF(S183="Attività","Linee Intervento",VLOOKUP(MID(S183,1,FIND(" ",S183)-1),Riferimenti!$BZ$2:$CE$41,3,0))</f>
        <v>Linee Intervento</v>
      </c>
      <c r="S183" s="2" t="str">
        <f ca="1">IF(T183="Output","Attività","A"&amp;MID(T183,1,FIND(".",T183)-1)&amp;" - "&amp;INDEX(Riferimenti!$BB$2:$BB$41,V183))</f>
        <v>Attività</v>
      </c>
      <c r="T183" s="2" t="str">
        <f ca="1">IF(OR(W183=FALSE,'Output Progetto'!U183=TRUE),"Output",'Output Progetto'!B183&amp;" - "&amp;'Output Progetto'!D183)</f>
        <v>Output</v>
      </c>
      <c r="U183" s="2" t="str">
        <f ca="1">IF(S183="Attività","Risultato Atteso",VLOOKUP(MID(S183,1,FIND(" ",S183)-1),Riferimenti!$BZ$2:$CE$41,4,0))</f>
        <v>Risultato Atteso</v>
      </c>
      <c r="V183" s="2">
        <f t="shared" si="3"/>
        <v>15</v>
      </c>
      <c r="W183" s="2" t="b">
        <f ca="1">IF(MID(VLOOKUP(MID("A"&amp;MID('Output Progetto'!B183&amp;" - "&amp;'Output Progetto'!D183,1,FIND(".",'Output Progetto'!B183&amp;" - "&amp;'Output Progetto'!D183)-1)&amp;" - "&amp;INDEX(Riferimenti!$BB$2:$BB$41,1),1,FIND(" ","A"&amp;MID('Output Progetto'!B183&amp;" - "&amp;'Output Progetto'!D183,1,FIND(".",'Output Progetto'!B183&amp;" - "&amp;'Output Progetto'!D183)-1)&amp;" - "&amp;INDEX(Riferimenti!$BB$2:$BB$41,1))-1),Riferimenti!$BZ$2:$CE$41,3,0),1,2)="LT",FALSE,TRUE)</f>
        <v>1</v>
      </c>
    </row>
    <row r="184" spans="2:23" ht="12.75" x14ac:dyDescent="0.2">
      <c r="B184" s="42"/>
      <c r="C184" s="42"/>
      <c r="D184" s="42"/>
      <c r="E184" s="42"/>
      <c r="F184" s="42"/>
      <c r="G184" s="42"/>
      <c r="P184" s="2" t="str">
        <f ca="1">IF(S184="Attività","Obiettivi generali",VLOOKUP(MID(S184,1,FIND(" ",S184)-1),Riferimenti!$BZ$2:$CE$41,5,0))</f>
        <v>Obiettivi generali</v>
      </c>
      <c r="Q184" s="2" t="str">
        <f ca="1">IF(S184="Attività","Obiettivi operativi",VLOOKUP(MID(S184,1,FIND(" ",S184)-1),Riferimenti!$BZ$2:$CE$41,6,0))</f>
        <v>Obiettivi operativi</v>
      </c>
      <c r="R184" s="2" t="str">
        <f ca="1">IF(S184="Attività","Linee Intervento",VLOOKUP(MID(S184,1,FIND(" ",S184)-1),Riferimenti!$BZ$2:$CE$41,3,0))</f>
        <v>Linee Intervento</v>
      </c>
      <c r="S184" s="2" t="str">
        <f ca="1">IF(T184="Output","Attività","A"&amp;MID(T184,1,FIND(".",T184)-1)&amp;" - "&amp;INDEX(Riferimenti!$BB$2:$BB$41,V184))</f>
        <v>Attività</v>
      </c>
      <c r="T184" s="2" t="str">
        <f ca="1">IF(OR(W184=FALSE,'Output Progetto'!U184=TRUE),"Output",'Output Progetto'!B184&amp;" - "&amp;'Output Progetto'!D184)</f>
        <v>Output</v>
      </c>
      <c r="U184" s="2" t="str">
        <f ca="1">IF(S184="Attività","Risultato Atteso",VLOOKUP(MID(S184,1,FIND(" ",S184)-1),Riferimenti!$BZ$2:$CE$41,4,0))</f>
        <v>Risultato Atteso</v>
      </c>
      <c r="V184" s="2">
        <f t="shared" si="3"/>
        <v>15</v>
      </c>
      <c r="W184" s="2" t="b">
        <f ca="1">IF(MID(VLOOKUP(MID("A"&amp;MID('Output Progetto'!B184&amp;" - "&amp;'Output Progetto'!D184,1,FIND(".",'Output Progetto'!B184&amp;" - "&amp;'Output Progetto'!D184)-1)&amp;" - "&amp;INDEX(Riferimenti!$BB$2:$BB$41,1),1,FIND(" ","A"&amp;MID('Output Progetto'!B184&amp;" - "&amp;'Output Progetto'!D184,1,FIND(".",'Output Progetto'!B184&amp;" - "&amp;'Output Progetto'!D184)-1)&amp;" - "&amp;INDEX(Riferimenti!$BB$2:$BB$41,1))-1),Riferimenti!$BZ$2:$CE$41,3,0),1,2)="LT",FALSE,TRUE)</f>
        <v>1</v>
      </c>
    </row>
    <row r="185" spans="2:23" ht="12.75" x14ac:dyDescent="0.2">
      <c r="B185" s="42"/>
      <c r="C185" s="42"/>
      <c r="D185" s="42"/>
      <c r="E185" s="42"/>
      <c r="F185" s="42"/>
      <c r="G185" s="42"/>
      <c r="P185" s="2" t="str">
        <f ca="1">IF(S185="Attività","Obiettivi generali",VLOOKUP(MID(S185,1,FIND(" ",S185)-1),Riferimenti!$BZ$2:$CE$41,5,0))</f>
        <v>Obiettivi generali</v>
      </c>
      <c r="Q185" s="2" t="str">
        <f ca="1">IF(S185="Attività","Obiettivi operativi",VLOOKUP(MID(S185,1,FIND(" ",S185)-1),Riferimenti!$BZ$2:$CE$41,6,0))</f>
        <v>Obiettivi operativi</v>
      </c>
      <c r="R185" s="2" t="str">
        <f ca="1">IF(S185="Attività","Linee Intervento",VLOOKUP(MID(S185,1,FIND(" ",S185)-1),Riferimenti!$BZ$2:$CE$41,3,0))</f>
        <v>Linee Intervento</v>
      </c>
      <c r="S185" s="2" t="str">
        <f ca="1">IF(T185="Output","Attività","A"&amp;MID(T185,1,FIND(".",T185)-1)&amp;" - "&amp;INDEX(Riferimenti!$BB$2:$BB$41,V185))</f>
        <v>Attività</v>
      </c>
      <c r="T185" s="2" t="str">
        <f ca="1">IF(OR(W185=FALSE,'Output Progetto'!U185=TRUE),"Output",'Output Progetto'!B185&amp;" - "&amp;'Output Progetto'!D185)</f>
        <v>Output</v>
      </c>
      <c r="U185" s="2" t="str">
        <f ca="1">IF(S185="Attività","Risultato Atteso",VLOOKUP(MID(S185,1,FIND(" ",S185)-1),Riferimenti!$BZ$2:$CE$41,4,0))</f>
        <v>Risultato Atteso</v>
      </c>
      <c r="V185" s="2">
        <f t="shared" si="3"/>
        <v>15</v>
      </c>
      <c r="W185" s="2" t="b">
        <f ca="1">IF(MID(VLOOKUP(MID("A"&amp;MID('Output Progetto'!B185&amp;" - "&amp;'Output Progetto'!D185,1,FIND(".",'Output Progetto'!B185&amp;" - "&amp;'Output Progetto'!D185)-1)&amp;" - "&amp;INDEX(Riferimenti!$BB$2:$BB$41,1),1,FIND(" ","A"&amp;MID('Output Progetto'!B185&amp;" - "&amp;'Output Progetto'!D185,1,FIND(".",'Output Progetto'!B185&amp;" - "&amp;'Output Progetto'!D185)-1)&amp;" - "&amp;INDEX(Riferimenti!$BB$2:$BB$41,1))-1),Riferimenti!$BZ$2:$CE$41,3,0),1,2)="LT",FALSE,TRUE)</f>
        <v>1</v>
      </c>
    </row>
    <row r="186" spans="2:23" ht="12.75" x14ac:dyDescent="0.2">
      <c r="B186" s="42"/>
      <c r="C186" s="42"/>
      <c r="D186" s="42"/>
      <c r="E186" s="42"/>
      <c r="F186" s="42"/>
      <c r="G186" s="42"/>
      <c r="P186" s="2" t="str">
        <f ca="1">IF(S186="Attività","Obiettivi generali",VLOOKUP(MID(S186,1,FIND(" ",S186)-1),Riferimenti!$BZ$2:$CE$41,5,0))</f>
        <v>Obiettivi generali</v>
      </c>
      <c r="Q186" s="2" t="str">
        <f ca="1">IF(S186="Attività","Obiettivi operativi",VLOOKUP(MID(S186,1,FIND(" ",S186)-1),Riferimenti!$BZ$2:$CE$41,6,0))</f>
        <v>Obiettivi operativi</v>
      </c>
      <c r="R186" s="2" t="str">
        <f ca="1">IF(S186="Attività","Linee Intervento",VLOOKUP(MID(S186,1,FIND(" ",S186)-1),Riferimenti!$BZ$2:$CE$41,3,0))</f>
        <v>Linee Intervento</v>
      </c>
      <c r="S186" s="2" t="str">
        <f ca="1">IF(T186="Output","Attività","A"&amp;MID(T186,1,FIND(".",T186)-1)&amp;" - "&amp;INDEX(Riferimenti!$BB$2:$BB$41,V186))</f>
        <v>Attività</v>
      </c>
      <c r="T186" s="2" t="str">
        <f ca="1">IF(OR(W186=FALSE,'Output Progetto'!U186=TRUE),"Output",'Output Progetto'!B186&amp;" - "&amp;'Output Progetto'!D186)</f>
        <v>Output</v>
      </c>
      <c r="U186" s="2" t="str">
        <f ca="1">IF(S186="Attività","Risultato Atteso",VLOOKUP(MID(S186,1,FIND(" ",S186)-1),Riferimenti!$BZ$2:$CE$41,4,0))</f>
        <v>Risultato Atteso</v>
      </c>
      <c r="V186" s="2">
        <f t="shared" si="3"/>
        <v>15</v>
      </c>
      <c r="W186" s="2" t="b">
        <f ca="1">IF(MID(VLOOKUP(MID("A"&amp;MID('Output Progetto'!B186&amp;" - "&amp;'Output Progetto'!D186,1,FIND(".",'Output Progetto'!B186&amp;" - "&amp;'Output Progetto'!D186)-1)&amp;" - "&amp;INDEX(Riferimenti!$BB$2:$BB$41,1),1,FIND(" ","A"&amp;MID('Output Progetto'!B186&amp;" - "&amp;'Output Progetto'!D186,1,FIND(".",'Output Progetto'!B186&amp;" - "&amp;'Output Progetto'!D186)-1)&amp;" - "&amp;INDEX(Riferimenti!$BB$2:$BB$41,1))-1),Riferimenti!$BZ$2:$CE$41,3,0),1,2)="LT",FALSE,TRUE)</f>
        <v>1</v>
      </c>
    </row>
    <row r="187" spans="2:23" ht="12.75" x14ac:dyDescent="0.2">
      <c r="B187" s="42"/>
      <c r="C187" s="42"/>
      <c r="D187" s="42"/>
      <c r="E187" s="42"/>
      <c r="F187" s="42"/>
      <c r="G187" s="42"/>
      <c r="P187" s="2" t="str">
        <f ca="1">IF(S187="Attività","Obiettivi generali",VLOOKUP(MID(S187,1,FIND(" ",S187)-1),Riferimenti!$BZ$2:$CE$41,5,0))</f>
        <v>Obiettivi generali</v>
      </c>
      <c r="Q187" s="2" t="str">
        <f ca="1">IF(S187="Attività","Obiettivi operativi",VLOOKUP(MID(S187,1,FIND(" ",S187)-1),Riferimenti!$BZ$2:$CE$41,6,0))</f>
        <v>Obiettivi operativi</v>
      </c>
      <c r="R187" s="2" t="str">
        <f ca="1">IF(S187="Attività","Linee Intervento",VLOOKUP(MID(S187,1,FIND(" ",S187)-1),Riferimenti!$BZ$2:$CE$41,3,0))</f>
        <v>Linee Intervento</v>
      </c>
      <c r="S187" s="2" t="str">
        <f ca="1">IF(T187="Output","Attività","A"&amp;MID(T187,1,FIND(".",T187)-1)&amp;" - "&amp;INDEX(Riferimenti!$BB$2:$BB$41,V187))</f>
        <v>Attività</v>
      </c>
      <c r="T187" s="2" t="str">
        <f ca="1">IF(OR(W187=FALSE,'Output Progetto'!U187=TRUE),"Output",'Output Progetto'!B187&amp;" - "&amp;'Output Progetto'!D187)</f>
        <v>Output</v>
      </c>
      <c r="U187" s="2" t="str">
        <f ca="1">IF(S187="Attività","Risultato Atteso",VLOOKUP(MID(S187,1,FIND(" ",S187)-1),Riferimenti!$BZ$2:$CE$41,4,0))</f>
        <v>Risultato Atteso</v>
      </c>
      <c r="V187" s="2">
        <f t="shared" si="3"/>
        <v>15</v>
      </c>
      <c r="W187" s="2" t="b">
        <f ca="1">IF(MID(VLOOKUP(MID("A"&amp;MID('Output Progetto'!B187&amp;" - "&amp;'Output Progetto'!D187,1,FIND(".",'Output Progetto'!B187&amp;" - "&amp;'Output Progetto'!D187)-1)&amp;" - "&amp;INDEX(Riferimenti!$BB$2:$BB$41,1),1,FIND(" ","A"&amp;MID('Output Progetto'!B187&amp;" - "&amp;'Output Progetto'!D187,1,FIND(".",'Output Progetto'!B187&amp;" - "&amp;'Output Progetto'!D187)-1)&amp;" - "&amp;INDEX(Riferimenti!$BB$2:$BB$41,1))-1),Riferimenti!$BZ$2:$CE$41,3,0),1,2)="LT",FALSE,TRUE)</f>
        <v>1</v>
      </c>
    </row>
    <row r="188" spans="2:23" ht="12.75" x14ac:dyDescent="0.2">
      <c r="B188" s="42"/>
      <c r="C188" s="42"/>
      <c r="D188" s="42"/>
      <c r="E188" s="42"/>
      <c r="F188" s="42"/>
      <c r="G188" s="42"/>
      <c r="P188" s="2" t="str">
        <f ca="1">IF(S188="Attività","Obiettivi generali",VLOOKUP(MID(S188,1,FIND(" ",S188)-1),Riferimenti!$BZ$2:$CE$41,5,0))</f>
        <v>OG1 - Sviluppare la capacità amministrativa e istituzionale per la modernizzazione della pubblica amministrazione</v>
      </c>
      <c r="Q188" s="2" t="str">
        <f ca="1">IF(S188="Attività","Obiettivi operativi",VLOOKUP(MID(S188,1,FIND(" ",S188)-1),Riferimenti!$BZ$2:$CE$41,6,0))</f>
        <v xml:space="preserve">OO2 - Potenziare i processi di razionalizzazione delle amministrazioni pubbliche attraverso l’efficientamento dei sistemi organizzativi connessi alla gestione del personale pubblico </v>
      </c>
      <c r="R188" s="2" t="str">
        <f ca="1">IF(S188="Attività","Linee Intervento",VLOOKUP(MID(S188,1,FIND(" ",S188)-1),Riferimenti!$BZ$2:$CE$41,3,0))</f>
        <v>LI3 - Ampliare i servizi erogati alle Amministrazioni servite</v>
      </c>
      <c r="S188" s="2" t="str">
        <f ca="1">IF(T188="Output","Attività","A"&amp;MID(T188,1,FIND(".",T188)-1)&amp;" - "&amp;INDEX(Riferimenti!$BB$2:$BB$41,V188))</f>
        <v xml:space="preserve">A16 - Estensione Servizi HR evoluti </v>
      </c>
      <c r="T188" s="2" t="str">
        <f ca="1">IF(OR(W188=FALSE,'Output Progetto'!U188=TRUE),"Output",'Output Progetto'!B188&amp;" - "&amp;'Output Progetto'!D188)</f>
        <v>16.AS.1 - Numero utenti serviti dai servizi i HR evoluti</v>
      </c>
      <c r="U188" s="2" t="str">
        <f ca="1">IF(S188="Attività","Risultato Atteso",VLOOKUP(MID(S188,1,FIND(" ",S188)-1),Riferimenti!$BZ$2:$CE$41,4,0))</f>
        <v>RA3 - modello di servizio condiviso e sottoscritto da un panel di stakeholders</v>
      </c>
      <c r="V188" s="2">
        <f t="shared" si="3"/>
        <v>16</v>
      </c>
      <c r="W188" s="2" t="b">
        <f ca="1">IF(MID(VLOOKUP(MID("A"&amp;MID('Output Progetto'!B188&amp;" - "&amp;'Output Progetto'!D188,1,FIND(".",'Output Progetto'!B188&amp;" - "&amp;'Output Progetto'!D188)-1)&amp;" - "&amp;INDEX(Riferimenti!$BB$2:$BB$41,1),1,FIND(" ","A"&amp;MID('Output Progetto'!B188&amp;" - "&amp;'Output Progetto'!D188,1,FIND(".",'Output Progetto'!B188&amp;" - "&amp;'Output Progetto'!D188)-1)&amp;" - "&amp;INDEX(Riferimenti!$BB$2:$BB$41,1))-1),Riferimenti!$BZ$2:$CE$41,3,0),1,2)="LT",FALSE,TRUE)</f>
        <v>1</v>
      </c>
    </row>
    <row r="189" spans="2:23" ht="12.75" x14ac:dyDescent="0.2">
      <c r="B189" s="42"/>
      <c r="C189" s="42"/>
      <c r="D189" s="42"/>
      <c r="E189" s="42"/>
      <c r="F189" s="42"/>
      <c r="G189" s="42"/>
      <c r="P189" s="2" t="str">
        <f ca="1">IF(S189="Attività","Obiettivi generali",VLOOKUP(MID(S189,1,FIND(" ",S189)-1),Riferimenti!$BZ$2:$CE$41,5,0))</f>
        <v>Obiettivi generali</v>
      </c>
      <c r="Q189" s="2" t="str">
        <f ca="1">IF(S189="Attività","Obiettivi operativi",VLOOKUP(MID(S189,1,FIND(" ",S189)-1),Riferimenti!$BZ$2:$CE$41,6,0))</f>
        <v>Obiettivi operativi</v>
      </c>
      <c r="R189" s="2" t="str">
        <f ca="1">IF(S189="Attività","Linee Intervento",VLOOKUP(MID(S189,1,FIND(" ",S189)-1),Riferimenti!$BZ$2:$CE$41,3,0))</f>
        <v>Linee Intervento</v>
      </c>
      <c r="S189" s="2" t="str">
        <f ca="1">IF(T189="Output","Attività","A"&amp;MID(T189,1,FIND(".",T189)-1)&amp;" - "&amp;INDEX(Riferimenti!$BB$2:$BB$41,V189))</f>
        <v>Attività</v>
      </c>
      <c r="T189" s="2" t="str">
        <f ca="1">IF(OR(W189=FALSE,'Output Progetto'!U189=TRUE),"Output",'Output Progetto'!B189&amp;" - "&amp;'Output Progetto'!D189)</f>
        <v>Output</v>
      </c>
      <c r="U189" s="2" t="str">
        <f ca="1">IF(S189="Attività","Risultato Atteso",VLOOKUP(MID(S189,1,FIND(" ",S189)-1),Riferimenti!$BZ$2:$CE$41,4,0))</f>
        <v>Risultato Atteso</v>
      </c>
      <c r="V189" s="2">
        <f t="shared" si="3"/>
        <v>16</v>
      </c>
      <c r="W189" s="2" t="b">
        <f ca="1">IF(MID(VLOOKUP(MID("A"&amp;MID('Output Progetto'!B189&amp;" - "&amp;'Output Progetto'!D189,1,FIND(".",'Output Progetto'!B189&amp;" - "&amp;'Output Progetto'!D189)-1)&amp;" - "&amp;INDEX(Riferimenti!$BB$2:$BB$41,1),1,FIND(" ","A"&amp;MID('Output Progetto'!B189&amp;" - "&amp;'Output Progetto'!D189,1,FIND(".",'Output Progetto'!B189&amp;" - "&amp;'Output Progetto'!D189)-1)&amp;" - "&amp;INDEX(Riferimenti!$BB$2:$BB$41,1))-1),Riferimenti!$BZ$2:$CE$41,3,0),1,2)="LT",FALSE,TRUE)</f>
        <v>1</v>
      </c>
    </row>
    <row r="190" spans="2:23" ht="12.75" x14ac:dyDescent="0.2">
      <c r="B190" s="42"/>
      <c r="C190" s="42"/>
      <c r="D190" s="42"/>
      <c r="E190" s="42"/>
      <c r="F190" s="42"/>
      <c r="G190" s="42"/>
      <c r="P190" s="2" t="str">
        <f ca="1">IF(S190="Attività","Obiettivi generali",VLOOKUP(MID(S190,1,FIND(" ",S190)-1),Riferimenti!$BZ$2:$CE$41,5,0))</f>
        <v>Obiettivi generali</v>
      </c>
      <c r="Q190" s="2" t="str">
        <f ca="1">IF(S190="Attività","Obiettivi operativi",VLOOKUP(MID(S190,1,FIND(" ",S190)-1),Riferimenti!$BZ$2:$CE$41,6,0))</f>
        <v>Obiettivi operativi</v>
      </c>
      <c r="R190" s="2" t="str">
        <f ca="1">IF(S190="Attività","Linee Intervento",VLOOKUP(MID(S190,1,FIND(" ",S190)-1),Riferimenti!$BZ$2:$CE$41,3,0))</f>
        <v>Linee Intervento</v>
      </c>
      <c r="S190" s="2" t="str">
        <f ca="1">IF(T190="Output","Attività","A"&amp;MID(T190,1,FIND(".",T190)-1)&amp;" - "&amp;INDEX(Riferimenti!$BB$2:$BB$41,V190))</f>
        <v>Attività</v>
      </c>
      <c r="T190" s="2" t="str">
        <f ca="1">IF(OR(W190=FALSE,'Output Progetto'!U190=TRUE),"Output",'Output Progetto'!B190&amp;" - "&amp;'Output Progetto'!D190)</f>
        <v>Output</v>
      </c>
      <c r="U190" s="2" t="str">
        <f ca="1">IF(S190="Attività","Risultato Atteso",VLOOKUP(MID(S190,1,FIND(" ",S190)-1),Riferimenti!$BZ$2:$CE$41,4,0))</f>
        <v>Risultato Atteso</v>
      </c>
      <c r="V190" s="2">
        <f t="shared" si="3"/>
        <v>16</v>
      </c>
      <c r="W190" s="2" t="b">
        <f ca="1">IF(MID(VLOOKUP(MID("A"&amp;MID('Output Progetto'!B190&amp;" - "&amp;'Output Progetto'!D190,1,FIND(".",'Output Progetto'!B190&amp;" - "&amp;'Output Progetto'!D190)-1)&amp;" - "&amp;INDEX(Riferimenti!$BB$2:$BB$41,1),1,FIND(" ","A"&amp;MID('Output Progetto'!B190&amp;" - "&amp;'Output Progetto'!D190,1,FIND(".",'Output Progetto'!B190&amp;" - "&amp;'Output Progetto'!D190)-1)&amp;" - "&amp;INDEX(Riferimenti!$BB$2:$BB$41,1))-1),Riferimenti!$BZ$2:$CE$41,3,0),1,2)="LT",FALSE,TRUE)</f>
        <v>1</v>
      </c>
    </row>
    <row r="191" spans="2:23" ht="12.75" x14ac:dyDescent="0.2">
      <c r="B191" s="42"/>
      <c r="C191" s="42"/>
      <c r="D191" s="42"/>
      <c r="E191" s="42"/>
      <c r="F191" s="42"/>
      <c r="G191" s="42"/>
      <c r="P191" s="2" t="str">
        <f ca="1">IF(S191="Attività","Obiettivi generali",VLOOKUP(MID(S191,1,FIND(" ",S191)-1),Riferimenti!$BZ$2:$CE$41,5,0))</f>
        <v>Obiettivi generali</v>
      </c>
      <c r="Q191" s="2" t="str">
        <f ca="1">IF(S191="Attività","Obiettivi operativi",VLOOKUP(MID(S191,1,FIND(" ",S191)-1),Riferimenti!$BZ$2:$CE$41,6,0))</f>
        <v>Obiettivi operativi</v>
      </c>
      <c r="R191" s="2" t="str">
        <f ca="1">IF(S191="Attività","Linee Intervento",VLOOKUP(MID(S191,1,FIND(" ",S191)-1),Riferimenti!$BZ$2:$CE$41,3,0))</f>
        <v>Linee Intervento</v>
      </c>
      <c r="S191" s="2" t="str">
        <f ca="1">IF(T191="Output","Attività","A"&amp;MID(T191,1,FIND(".",T191)-1)&amp;" - "&amp;INDEX(Riferimenti!$BB$2:$BB$41,V191))</f>
        <v>Attività</v>
      </c>
      <c r="T191" s="2" t="str">
        <f ca="1">IF(OR(W191=FALSE,'Output Progetto'!U191=TRUE),"Output",'Output Progetto'!B191&amp;" - "&amp;'Output Progetto'!D191)</f>
        <v>Output</v>
      </c>
      <c r="U191" s="2" t="str">
        <f ca="1">IF(S191="Attività","Risultato Atteso",VLOOKUP(MID(S191,1,FIND(" ",S191)-1),Riferimenti!$BZ$2:$CE$41,4,0))</f>
        <v>Risultato Atteso</v>
      </c>
      <c r="V191" s="2">
        <f t="shared" si="3"/>
        <v>16</v>
      </c>
      <c r="W191" s="2" t="b">
        <f ca="1">IF(MID(VLOOKUP(MID("A"&amp;MID('Output Progetto'!B191&amp;" - "&amp;'Output Progetto'!D191,1,FIND(".",'Output Progetto'!B191&amp;" - "&amp;'Output Progetto'!D191)-1)&amp;" - "&amp;INDEX(Riferimenti!$BB$2:$BB$41,1),1,FIND(" ","A"&amp;MID('Output Progetto'!B191&amp;" - "&amp;'Output Progetto'!D191,1,FIND(".",'Output Progetto'!B191&amp;" - "&amp;'Output Progetto'!D191)-1)&amp;" - "&amp;INDEX(Riferimenti!$BB$2:$BB$41,1))-1),Riferimenti!$BZ$2:$CE$41,3,0),1,2)="LT",FALSE,TRUE)</f>
        <v>1</v>
      </c>
    </row>
    <row r="192" spans="2:23" ht="12.75" x14ac:dyDescent="0.2">
      <c r="B192" s="42"/>
      <c r="C192" s="42"/>
      <c r="D192" s="42"/>
      <c r="E192" s="42"/>
      <c r="F192" s="42"/>
      <c r="G192" s="42"/>
      <c r="P192" s="2" t="str">
        <f ca="1">IF(S192="Attività","Obiettivi generali",VLOOKUP(MID(S192,1,FIND(" ",S192)-1),Riferimenti!$BZ$2:$CE$41,5,0))</f>
        <v>Obiettivi generali</v>
      </c>
      <c r="Q192" s="2" t="str">
        <f ca="1">IF(S192="Attività","Obiettivi operativi",VLOOKUP(MID(S192,1,FIND(" ",S192)-1),Riferimenti!$BZ$2:$CE$41,6,0))</f>
        <v>Obiettivi operativi</v>
      </c>
      <c r="R192" s="2" t="str">
        <f ca="1">IF(S192="Attività","Linee Intervento",VLOOKUP(MID(S192,1,FIND(" ",S192)-1),Riferimenti!$BZ$2:$CE$41,3,0))</f>
        <v>Linee Intervento</v>
      </c>
      <c r="S192" s="2" t="str">
        <f ca="1">IF(T192="Output","Attività","A"&amp;MID(T192,1,FIND(".",T192)-1)&amp;" - "&amp;INDEX(Riferimenti!$BB$2:$BB$41,V192))</f>
        <v>Attività</v>
      </c>
      <c r="T192" s="2" t="str">
        <f ca="1">IF(OR(W192=FALSE,'Output Progetto'!U192=TRUE),"Output",'Output Progetto'!B192&amp;" - "&amp;'Output Progetto'!D192)</f>
        <v>Output</v>
      </c>
      <c r="U192" s="2" t="str">
        <f ca="1">IF(S192="Attività","Risultato Atteso",VLOOKUP(MID(S192,1,FIND(" ",S192)-1),Riferimenti!$BZ$2:$CE$41,4,0))</f>
        <v>Risultato Atteso</v>
      </c>
      <c r="V192" s="2">
        <f t="shared" si="3"/>
        <v>16</v>
      </c>
      <c r="W192" s="2" t="b">
        <f ca="1">IF(MID(VLOOKUP(MID("A"&amp;MID('Output Progetto'!B192&amp;" - "&amp;'Output Progetto'!D192,1,FIND(".",'Output Progetto'!B192&amp;" - "&amp;'Output Progetto'!D192)-1)&amp;" - "&amp;INDEX(Riferimenti!$BB$2:$BB$41,1),1,FIND(" ","A"&amp;MID('Output Progetto'!B192&amp;" - "&amp;'Output Progetto'!D192,1,FIND(".",'Output Progetto'!B192&amp;" - "&amp;'Output Progetto'!D192)-1)&amp;" - "&amp;INDEX(Riferimenti!$BB$2:$BB$41,1))-1),Riferimenti!$BZ$2:$CE$41,3,0),1,2)="LT",FALSE,TRUE)</f>
        <v>1</v>
      </c>
    </row>
    <row r="193" spans="2:23" ht="12.75" x14ac:dyDescent="0.2">
      <c r="B193" s="42"/>
      <c r="C193" s="42"/>
      <c r="D193" s="42"/>
      <c r="E193" s="42"/>
      <c r="F193" s="42"/>
      <c r="G193" s="42"/>
      <c r="P193" s="2" t="str">
        <f ca="1">IF(S193="Attività","Obiettivi generali",VLOOKUP(MID(S193,1,FIND(" ",S193)-1),Riferimenti!$BZ$2:$CE$41,5,0))</f>
        <v>Obiettivi generali</v>
      </c>
      <c r="Q193" s="2" t="str">
        <f ca="1">IF(S193="Attività","Obiettivi operativi",VLOOKUP(MID(S193,1,FIND(" ",S193)-1),Riferimenti!$BZ$2:$CE$41,6,0))</f>
        <v>Obiettivi operativi</v>
      </c>
      <c r="R193" s="2" t="str">
        <f ca="1">IF(S193="Attività","Linee Intervento",VLOOKUP(MID(S193,1,FIND(" ",S193)-1),Riferimenti!$BZ$2:$CE$41,3,0))</f>
        <v>Linee Intervento</v>
      </c>
      <c r="S193" s="2" t="str">
        <f ca="1">IF(T193="Output","Attività","A"&amp;MID(T193,1,FIND(".",T193)-1)&amp;" - "&amp;INDEX(Riferimenti!$BB$2:$BB$41,V193))</f>
        <v>Attività</v>
      </c>
      <c r="T193" s="2" t="str">
        <f ca="1">IF(OR(W193=FALSE,'Output Progetto'!U193=TRUE),"Output",'Output Progetto'!B193&amp;" - "&amp;'Output Progetto'!D193)</f>
        <v>Output</v>
      </c>
      <c r="U193" s="2" t="str">
        <f ca="1">IF(S193="Attività","Risultato Atteso",VLOOKUP(MID(S193,1,FIND(" ",S193)-1),Riferimenti!$BZ$2:$CE$41,4,0))</f>
        <v>Risultato Atteso</v>
      </c>
      <c r="V193" s="2">
        <f t="shared" si="3"/>
        <v>16</v>
      </c>
      <c r="W193" s="2" t="b">
        <f ca="1">IF(MID(VLOOKUP(MID("A"&amp;MID('Output Progetto'!B193&amp;" - "&amp;'Output Progetto'!D193,1,FIND(".",'Output Progetto'!B193&amp;" - "&amp;'Output Progetto'!D193)-1)&amp;" - "&amp;INDEX(Riferimenti!$BB$2:$BB$41,1),1,FIND(" ","A"&amp;MID('Output Progetto'!B193&amp;" - "&amp;'Output Progetto'!D193,1,FIND(".",'Output Progetto'!B193&amp;" - "&amp;'Output Progetto'!D193)-1)&amp;" - "&amp;INDEX(Riferimenti!$BB$2:$BB$41,1))-1),Riferimenti!$BZ$2:$CE$41,3,0),1,2)="LT",FALSE,TRUE)</f>
        <v>1</v>
      </c>
    </row>
    <row r="194" spans="2:23" ht="12.75" x14ac:dyDescent="0.2">
      <c r="B194" s="42"/>
      <c r="C194" s="42"/>
      <c r="D194" s="42"/>
      <c r="E194" s="42"/>
      <c r="F194" s="42"/>
      <c r="G194" s="42"/>
      <c r="P194" s="2" t="str">
        <f ca="1">IF(S194="Attività","Obiettivi generali",VLOOKUP(MID(S194,1,FIND(" ",S194)-1),Riferimenti!$BZ$2:$CE$41,5,0))</f>
        <v>Obiettivi generali</v>
      </c>
      <c r="Q194" s="2" t="str">
        <f ca="1">IF(S194="Attività","Obiettivi operativi",VLOOKUP(MID(S194,1,FIND(" ",S194)-1),Riferimenti!$BZ$2:$CE$41,6,0))</f>
        <v>Obiettivi operativi</v>
      </c>
      <c r="R194" s="2" t="str">
        <f ca="1">IF(S194="Attività","Linee Intervento",VLOOKUP(MID(S194,1,FIND(" ",S194)-1),Riferimenti!$BZ$2:$CE$41,3,0))</f>
        <v>Linee Intervento</v>
      </c>
      <c r="S194" s="2" t="str">
        <f ca="1">IF(T194="Output","Attività","A"&amp;MID(T194,1,FIND(".",T194)-1)&amp;" - "&amp;INDEX(Riferimenti!$BB$2:$BB$41,V194))</f>
        <v>Attività</v>
      </c>
      <c r="T194" s="2" t="str">
        <f ca="1">IF(OR(W194=FALSE,'Output Progetto'!U194=TRUE),"Output",'Output Progetto'!B194&amp;" - "&amp;'Output Progetto'!D194)</f>
        <v>Output</v>
      </c>
      <c r="U194" s="2" t="str">
        <f ca="1">IF(S194="Attività","Risultato Atteso",VLOOKUP(MID(S194,1,FIND(" ",S194)-1),Riferimenti!$BZ$2:$CE$41,4,0))</f>
        <v>Risultato Atteso</v>
      </c>
      <c r="V194" s="2">
        <f t="shared" si="3"/>
        <v>16</v>
      </c>
      <c r="W194" s="2" t="b">
        <f ca="1">IF(MID(VLOOKUP(MID("A"&amp;MID('Output Progetto'!B194&amp;" - "&amp;'Output Progetto'!D194,1,FIND(".",'Output Progetto'!B194&amp;" - "&amp;'Output Progetto'!D194)-1)&amp;" - "&amp;INDEX(Riferimenti!$BB$2:$BB$41,1),1,FIND(" ","A"&amp;MID('Output Progetto'!B194&amp;" - "&amp;'Output Progetto'!D194,1,FIND(".",'Output Progetto'!B194&amp;" - "&amp;'Output Progetto'!D194)-1)&amp;" - "&amp;INDEX(Riferimenti!$BB$2:$BB$41,1))-1),Riferimenti!$BZ$2:$CE$41,3,0),1,2)="LT",FALSE,TRUE)</f>
        <v>1</v>
      </c>
    </row>
    <row r="195" spans="2:23" ht="12.75" x14ac:dyDescent="0.2">
      <c r="B195" s="42"/>
      <c r="C195" s="42"/>
      <c r="D195" s="42"/>
      <c r="E195" s="42"/>
      <c r="F195" s="42"/>
      <c r="G195" s="42"/>
      <c r="P195" s="2" t="str">
        <f ca="1">IF(S195="Attività","Obiettivi generali",VLOOKUP(MID(S195,1,FIND(" ",S195)-1),Riferimenti!$BZ$2:$CE$41,5,0))</f>
        <v>Obiettivi generali</v>
      </c>
      <c r="Q195" s="2" t="str">
        <f ca="1">IF(S195="Attività","Obiettivi operativi",VLOOKUP(MID(S195,1,FIND(" ",S195)-1),Riferimenti!$BZ$2:$CE$41,6,0))</f>
        <v>Obiettivi operativi</v>
      </c>
      <c r="R195" s="2" t="str">
        <f ca="1">IF(S195="Attività","Linee Intervento",VLOOKUP(MID(S195,1,FIND(" ",S195)-1),Riferimenti!$BZ$2:$CE$41,3,0))</f>
        <v>Linee Intervento</v>
      </c>
      <c r="S195" s="2" t="str">
        <f ca="1">IF(T195="Output","Attività","A"&amp;MID(T195,1,FIND(".",T195)-1)&amp;" - "&amp;INDEX(Riferimenti!$BB$2:$BB$41,V195))</f>
        <v>Attività</v>
      </c>
      <c r="T195" s="2" t="str">
        <f ca="1">IF(OR(W195=FALSE,'Output Progetto'!U195=TRUE),"Output",'Output Progetto'!B195&amp;" - "&amp;'Output Progetto'!D195)</f>
        <v>Output</v>
      </c>
      <c r="U195" s="2" t="str">
        <f ca="1">IF(S195="Attività","Risultato Atteso",VLOOKUP(MID(S195,1,FIND(" ",S195)-1),Riferimenti!$BZ$2:$CE$41,4,0))</f>
        <v>Risultato Atteso</v>
      </c>
      <c r="V195" s="2">
        <f t="shared" si="3"/>
        <v>16</v>
      </c>
      <c r="W195" s="2" t="b">
        <f ca="1">IF(MID(VLOOKUP(MID("A"&amp;MID('Output Progetto'!B195&amp;" - "&amp;'Output Progetto'!D195,1,FIND(".",'Output Progetto'!B195&amp;" - "&amp;'Output Progetto'!D195)-1)&amp;" - "&amp;INDEX(Riferimenti!$BB$2:$BB$41,1),1,FIND(" ","A"&amp;MID('Output Progetto'!B195&amp;" - "&amp;'Output Progetto'!D195,1,FIND(".",'Output Progetto'!B195&amp;" - "&amp;'Output Progetto'!D195)-1)&amp;" - "&amp;INDEX(Riferimenti!$BB$2:$BB$41,1))-1),Riferimenti!$BZ$2:$CE$41,3,0),1,2)="LT",FALSE,TRUE)</f>
        <v>1</v>
      </c>
    </row>
    <row r="196" spans="2:23" ht="12.75" x14ac:dyDescent="0.2">
      <c r="B196" s="42"/>
      <c r="C196" s="42"/>
      <c r="D196" s="42"/>
      <c r="E196" s="42"/>
      <c r="F196" s="42"/>
      <c r="G196" s="42"/>
      <c r="P196" s="2" t="str">
        <f ca="1">IF(S196="Attività","Obiettivi generali",VLOOKUP(MID(S196,1,FIND(" ",S196)-1),Riferimenti!$BZ$2:$CE$41,5,0))</f>
        <v>Obiettivi generali</v>
      </c>
      <c r="Q196" s="2" t="str">
        <f ca="1">IF(S196="Attività","Obiettivi operativi",VLOOKUP(MID(S196,1,FIND(" ",S196)-1),Riferimenti!$BZ$2:$CE$41,6,0))</f>
        <v>Obiettivi operativi</v>
      </c>
      <c r="R196" s="2" t="str">
        <f ca="1">IF(S196="Attività","Linee Intervento",VLOOKUP(MID(S196,1,FIND(" ",S196)-1),Riferimenti!$BZ$2:$CE$41,3,0))</f>
        <v>Linee Intervento</v>
      </c>
      <c r="S196" s="2" t="str">
        <f ca="1">IF(T196="Output","Attività","A"&amp;MID(T196,1,FIND(".",T196)-1)&amp;" - "&amp;INDEX(Riferimenti!$BB$2:$BB$41,V196))</f>
        <v>Attività</v>
      </c>
      <c r="T196" s="2" t="str">
        <f ca="1">IF(OR(W196=FALSE,'Output Progetto'!U196=TRUE),"Output",'Output Progetto'!B196&amp;" - "&amp;'Output Progetto'!D196)</f>
        <v>Output</v>
      </c>
      <c r="U196" s="2" t="str">
        <f ca="1">IF(S196="Attività","Risultato Atteso",VLOOKUP(MID(S196,1,FIND(" ",S196)-1),Riferimenti!$BZ$2:$CE$41,4,0))</f>
        <v>Risultato Atteso</v>
      </c>
      <c r="V196" s="2">
        <f t="shared" si="3"/>
        <v>16</v>
      </c>
      <c r="W196" s="2" t="b">
        <f ca="1">IF(MID(VLOOKUP(MID("A"&amp;MID('Output Progetto'!B196&amp;" - "&amp;'Output Progetto'!D196,1,FIND(".",'Output Progetto'!B196&amp;" - "&amp;'Output Progetto'!D196)-1)&amp;" - "&amp;INDEX(Riferimenti!$BB$2:$BB$41,1),1,FIND(" ","A"&amp;MID('Output Progetto'!B196&amp;" - "&amp;'Output Progetto'!D196,1,FIND(".",'Output Progetto'!B196&amp;" - "&amp;'Output Progetto'!D196)-1)&amp;" - "&amp;INDEX(Riferimenti!$BB$2:$BB$41,1))-1),Riferimenti!$BZ$2:$CE$41,3,0),1,2)="LT",FALSE,TRUE)</f>
        <v>1</v>
      </c>
    </row>
    <row r="197" spans="2:23" ht="12.75" x14ac:dyDescent="0.2">
      <c r="B197" s="42"/>
      <c r="C197" s="42"/>
      <c r="D197" s="42"/>
      <c r="E197" s="42"/>
      <c r="F197" s="42"/>
      <c r="G197" s="42"/>
      <c r="P197" s="2" t="str">
        <f ca="1">IF(S197="Attività","Obiettivi generali",VLOOKUP(MID(S197,1,FIND(" ",S197)-1),Riferimenti!$BZ$2:$CE$41,5,0))</f>
        <v>Obiettivi generali</v>
      </c>
      <c r="Q197" s="2" t="str">
        <f ca="1">IF(S197="Attività","Obiettivi operativi",VLOOKUP(MID(S197,1,FIND(" ",S197)-1),Riferimenti!$BZ$2:$CE$41,6,0))</f>
        <v>Obiettivi operativi</v>
      </c>
      <c r="R197" s="2" t="str">
        <f ca="1">IF(S197="Attività","Linee Intervento",VLOOKUP(MID(S197,1,FIND(" ",S197)-1),Riferimenti!$BZ$2:$CE$41,3,0))</f>
        <v>Linee Intervento</v>
      </c>
      <c r="S197" s="2" t="str">
        <f ca="1">IF(T197="Output","Attività","A"&amp;MID(T197,1,FIND(".",T197)-1)&amp;" - "&amp;INDEX(Riferimenti!$BB$2:$BB$41,V197))</f>
        <v>Attività</v>
      </c>
      <c r="T197" s="2" t="str">
        <f ca="1">IF(OR(W197=FALSE,'Output Progetto'!U197=TRUE),"Output",'Output Progetto'!B197&amp;" - "&amp;'Output Progetto'!D197)</f>
        <v>Output</v>
      </c>
      <c r="U197" s="2" t="str">
        <f ca="1">IF(S197="Attività","Risultato Atteso",VLOOKUP(MID(S197,1,FIND(" ",S197)-1),Riferimenti!$BZ$2:$CE$41,4,0))</f>
        <v>Risultato Atteso</v>
      </c>
      <c r="V197" s="2">
        <f t="shared" si="3"/>
        <v>16</v>
      </c>
      <c r="W197" s="2" t="b">
        <f ca="1">IF(MID(VLOOKUP(MID("A"&amp;MID('Output Progetto'!B197&amp;" - "&amp;'Output Progetto'!D197,1,FIND(".",'Output Progetto'!B197&amp;" - "&amp;'Output Progetto'!D197)-1)&amp;" - "&amp;INDEX(Riferimenti!$BB$2:$BB$41,1),1,FIND(" ","A"&amp;MID('Output Progetto'!B197&amp;" - "&amp;'Output Progetto'!D197,1,FIND(".",'Output Progetto'!B197&amp;" - "&amp;'Output Progetto'!D197)-1)&amp;" - "&amp;INDEX(Riferimenti!$BB$2:$BB$41,1))-1),Riferimenti!$BZ$2:$CE$41,3,0),1,2)="LT",FALSE,TRUE)</f>
        <v>1</v>
      </c>
    </row>
    <row r="198" spans="2:23" ht="12.75" x14ac:dyDescent="0.2">
      <c r="B198" s="42"/>
      <c r="C198" s="42"/>
      <c r="D198" s="42"/>
      <c r="E198" s="42"/>
      <c r="F198" s="42"/>
      <c r="G198" s="42"/>
      <c r="P198" s="2" t="str">
        <f ca="1">IF(S198="Attività","Obiettivi generali",VLOOKUP(MID(S198,1,FIND(" ",S198)-1),Riferimenti!$BZ$2:$CE$41,5,0))</f>
        <v>Obiettivi generali</v>
      </c>
      <c r="Q198" s="2" t="str">
        <f ca="1">IF(S198="Attività","Obiettivi operativi",VLOOKUP(MID(S198,1,FIND(" ",S198)-1),Riferimenti!$BZ$2:$CE$41,6,0))</f>
        <v>Obiettivi operativi</v>
      </c>
      <c r="R198" s="2" t="str">
        <f ca="1">IF(S198="Attività","Linee Intervento",VLOOKUP(MID(S198,1,FIND(" ",S198)-1),Riferimenti!$BZ$2:$CE$41,3,0))</f>
        <v>Linee Intervento</v>
      </c>
      <c r="S198" s="2" t="str">
        <f ca="1">IF(T198="Output","Attività","A"&amp;MID(T198,1,FIND(".",T198)-1)&amp;" - "&amp;INDEX(Riferimenti!$BB$2:$BB$41,V198))</f>
        <v>Attività</v>
      </c>
      <c r="T198" s="2" t="str">
        <f ca="1">IF(OR(W198=FALSE,'Output Progetto'!U198=TRUE),"Output",'Output Progetto'!B198&amp;" - "&amp;'Output Progetto'!D198)</f>
        <v>Output</v>
      </c>
      <c r="U198" s="2" t="str">
        <f ca="1">IF(S198="Attività","Risultato Atteso",VLOOKUP(MID(S198,1,FIND(" ",S198)-1),Riferimenti!$BZ$2:$CE$41,4,0))</f>
        <v>Risultato Atteso</v>
      </c>
      <c r="V198" s="2">
        <f t="shared" si="3"/>
        <v>16</v>
      </c>
      <c r="W198" s="2" t="b">
        <f ca="1">IF(MID(VLOOKUP(MID("A"&amp;MID('Output Progetto'!B198&amp;" - "&amp;'Output Progetto'!D198,1,FIND(".",'Output Progetto'!B198&amp;" - "&amp;'Output Progetto'!D198)-1)&amp;" - "&amp;INDEX(Riferimenti!$BB$2:$BB$41,1),1,FIND(" ","A"&amp;MID('Output Progetto'!B198&amp;" - "&amp;'Output Progetto'!D198,1,FIND(".",'Output Progetto'!B198&amp;" - "&amp;'Output Progetto'!D198)-1)&amp;" - "&amp;INDEX(Riferimenti!$BB$2:$BB$41,1))-1),Riferimenti!$BZ$2:$CE$41,3,0),1,2)="LT",FALSE,TRUE)</f>
        <v>1</v>
      </c>
    </row>
    <row r="199" spans="2:23" ht="12.75" x14ac:dyDescent="0.2">
      <c r="B199" s="42"/>
      <c r="C199" s="42"/>
      <c r="D199" s="42"/>
      <c r="E199" s="42"/>
      <c r="F199" s="42"/>
      <c r="G199" s="42"/>
      <c r="P199" s="2" t="str">
        <f ca="1">IF(S199="Attività","Obiettivi generali",VLOOKUP(MID(S199,1,FIND(" ",S199)-1),Riferimenti!$BZ$2:$CE$41,5,0))</f>
        <v>Obiettivi generali</v>
      </c>
      <c r="Q199" s="2" t="str">
        <f ca="1">IF(S199="Attività","Obiettivi operativi",VLOOKUP(MID(S199,1,FIND(" ",S199)-1),Riferimenti!$BZ$2:$CE$41,6,0))</f>
        <v>Obiettivi operativi</v>
      </c>
      <c r="R199" s="2" t="str">
        <f ca="1">IF(S199="Attività","Linee Intervento",VLOOKUP(MID(S199,1,FIND(" ",S199)-1),Riferimenti!$BZ$2:$CE$41,3,0))</f>
        <v>Linee Intervento</v>
      </c>
      <c r="S199" s="2" t="str">
        <f ca="1">IF(T199="Output","Attività","A"&amp;MID(T199,1,FIND(".",T199)-1)&amp;" - "&amp;INDEX(Riferimenti!$BB$2:$BB$41,V199))</f>
        <v>Attività</v>
      </c>
      <c r="T199" s="2" t="str">
        <f ca="1">IF(OR(W199=FALSE,'Output Progetto'!U199=TRUE),"Output",'Output Progetto'!B199&amp;" - "&amp;'Output Progetto'!D199)</f>
        <v>Output</v>
      </c>
      <c r="U199" s="2" t="str">
        <f ca="1">IF(S199="Attività","Risultato Atteso",VLOOKUP(MID(S199,1,FIND(" ",S199)-1),Riferimenti!$BZ$2:$CE$41,4,0))</f>
        <v>Risultato Atteso</v>
      </c>
      <c r="V199" s="2">
        <f t="shared" si="3"/>
        <v>16</v>
      </c>
      <c r="W199" s="2" t="b">
        <f ca="1">IF(MID(VLOOKUP(MID("A"&amp;MID('Output Progetto'!B199&amp;" - "&amp;'Output Progetto'!D199,1,FIND(".",'Output Progetto'!B199&amp;" - "&amp;'Output Progetto'!D199)-1)&amp;" - "&amp;INDEX(Riferimenti!$BB$2:$BB$41,1),1,FIND(" ","A"&amp;MID('Output Progetto'!B199&amp;" - "&amp;'Output Progetto'!D199,1,FIND(".",'Output Progetto'!B199&amp;" - "&amp;'Output Progetto'!D199)-1)&amp;" - "&amp;INDEX(Riferimenti!$BB$2:$BB$41,1))-1),Riferimenti!$BZ$2:$CE$41,3,0),1,2)="LT",FALSE,TRUE)</f>
        <v>1</v>
      </c>
    </row>
    <row r="200" spans="2:23" ht="12.75" x14ac:dyDescent="0.2">
      <c r="B200" s="42"/>
      <c r="C200" s="42"/>
      <c r="D200" s="42"/>
      <c r="E200" s="42"/>
      <c r="F200" s="42"/>
      <c r="G200" s="42"/>
      <c r="P200" s="2" t="str">
        <f ca="1">IF(S200="Attività","Obiettivi generali",VLOOKUP(MID(S200,1,FIND(" ",S200)-1),Riferimenti!$BZ$2:$CE$41,5,0))</f>
        <v>OG1 - Sviluppare la capacità amministrativa e istituzionale per la modernizzazione della pubblica amministrazione</v>
      </c>
      <c r="Q200" s="2" t="str">
        <f ca="1">IF(S200="Attività","Obiettivi operativi",VLOOKUP(MID(S200,1,FIND(" ",S200)-1),Riferimenti!$BZ$2:$CE$41,6,0))</f>
        <v xml:space="preserve">OO2 - Potenziare i processi di razionalizzazione delle amministrazioni pubbliche attraverso l’efficientamento dei sistemi organizzativi connessi alla gestione del personale pubblico </v>
      </c>
      <c r="R200" s="2" t="str">
        <f ca="1">IF(S200="Attività","Linee Intervento",VLOOKUP(MID(S200,1,FIND(" ",S200)-1),Riferimenti!$BZ$2:$CE$41,3,0))</f>
        <v>LI3 - Ampliare i servizi erogati alle Amministrazioni servite</v>
      </c>
      <c r="S200" s="2" t="str">
        <f ca="1">IF(T200="Output","Attività","A"&amp;MID(T200,1,FIND(".",T200)-1)&amp;" - "&amp;INDEX(Riferimenti!$BB$2:$BB$41,V200))</f>
        <v>A17 - Estensione Servizi rilevazione presenze</v>
      </c>
      <c r="T200" s="2" t="str">
        <f ca="1">IF(OR(W200=FALSE,'Output Progetto'!U200=TRUE),"Output",'Output Progetto'!B200&amp;" - "&amp;'Output Progetto'!D200)</f>
        <v>17.AS.1 - Numero utenti serviti dai servizi dai servizi di rilevazione presenze</v>
      </c>
      <c r="U200" s="2" t="str">
        <f ca="1">IF(S200="Attività","Risultato Atteso",VLOOKUP(MID(S200,1,FIND(" ",S200)-1),Riferimenti!$BZ$2:$CE$41,4,0))</f>
        <v>RA3 - modello di servizio condiviso e sottoscritto da un panel di stakeholders</v>
      </c>
      <c r="V200" s="2">
        <f t="shared" si="3"/>
        <v>17</v>
      </c>
      <c r="W200" s="2" t="b">
        <f ca="1">IF(MID(VLOOKUP(MID("A"&amp;MID('Output Progetto'!B200&amp;" - "&amp;'Output Progetto'!D200,1,FIND(".",'Output Progetto'!B200&amp;" - "&amp;'Output Progetto'!D200)-1)&amp;" - "&amp;INDEX(Riferimenti!$BB$2:$BB$41,1),1,FIND(" ","A"&amp;MID('Output Progetto'!B200&amp;" - "&amp;'Output Progetto'!D200,1,FIND(".",'Output Progetto'!B200&amp;" - "&amp;'Output Progetto'!D200)-1)&amp;" - "&amp;INDEX(Riferimenti!$BB$2:$BB$41,1))-1),Riferimenti!$BZ$2:$CE$41,3,0),1,2)="LT",FALSE,TRUE)</f>
        <v>1</v>
      </c>
    </row>
    <row r="201" spans="2:23" ht="12.75" x14ac:dyDescent="0.2">
      <c r="B201" s="42"/>
      <c r="C201" s="42"/>
      <c r="D201" s="42"/>
      <c r="E201" s="42"/>
      <c r="F201" s="42"/>
      <c r="G201" s="42"/>
      <c r="P201" s="2" t="str">
        <f ca="1">IF(S201="Attività","Obiettivi generali",VLOOKUP(MID(S201,1,FIND(" ",S201)-1),Riferimenti!$BZ$2:$CE$41,5,0))</f>
        <v>Obiettivi generali</v>
      </c>
      <c r="Q201" s="2" t="str">
        <f ca="1">IF(S201="Attività","Obiettivi operativi",VLOOKUP(MID(S201,1,FIND(" ",S201)-1),Riferimenti!$BZ$2:$CE$41,6,0))</f>
        <v>Obiettivi operativi</v>
      </c>
      <c r="R201" s="2" t="str">
        <f ca="1">IF(S201="Attività","Linee Intervento",VLOOKUP(MID(S201,1,FIND(" ",S201)-1),Riferimenti!$BZ$2:$CE$41,3,0))</f>
        <v>Linee Intervento</v>
      </c>
      <c r="S201" s="2" t="str">
        <f ca="1">IF(T201="Output","Attività","A"&amp;MID(T201,1,FIND(".",T201)-1)&amp;" - "&amp;INDEX(Riferimenti!$BB$2:$BB$41,V201))</f>
        <v>Attività</v>
      </c>
      <c r="T201" s="2" t="str">
        <f ca="1">IF(OR(W201=FALSE,'Output Progetto'!U201=TRUE),"Output",'Output Progetto'!B201&amp;" - "&amp;'Output Progetto'!D201)</f>
        <v>Output</v>
      </c>
      <c r="U201" s="2" t="str">
        <f ca="1">IF(S201="Attività","Risultato Atteso",VLOOKUP(MID(S201,1,FIND(" ",S201)-1),Riferimenti!$BZ$2:$CE$41,4,0))</f>
        <v>Risultato Atteso</v>
      </c>
      <c r="V201" s="2">
        <f t="shared" si="3"/>
        <v>17</v>
      </c>
      <c r="W201" s="2" t="b">
        <f ca="1">IF(MID(VLOOKUP(MID("A"&amp;MID('Output Progetto'!B201&amp;" - "&amp;'Output Progetto'!D201,1,FIND(".",'Output Progetto'!B201&amp;" - "&amp;'Output Progetto'!D201)-1)&amp;" - "&amp;INDEX(Riferimenti!$BB$2:$BB$41,1),1,FIND(" ","A"&amp;MID('Output Progetto'!B201&amp;" - "&amp;'Output Progetto'!D201,1,FIND(".",'Output Progetto'!B201&amp;" - "&amp;'Output Progetto'!D201)-1)&amp;" - "&amp;INDEX(Riferimenti!$BB$2:$BB$41,1))-1),Riferimenti!$BZ$2:$CE$41,3,0),1,2)="LT",FALSE,TRUE)</f>
        <v>1</v>
      </c>
    </row>
    <row r="202" spans="2:23" ht="12.75" x14ac:dyDescent="0.2">
      <c r="B202" s="42"/>
      <c r="C202" s="42"/>
      <c r="D202" s="42"/>
      <c r="E202" s="42"/>
      <c r="F202" s="42"/>
      <c r="G202" s="42"/>
      <c r="P202" s="2" t="str">
        <f ca="1">IF(S202="Attività","Obiettivi generali",VLOOKUP(MID(S202,1,FIND(" ",S202)-1),Riferimenti!$BZ$2:$CE$41,5,0))</f>
        <v>Obiettivi generali</v>
      </c>
      <c r="Q202" s="2" t="str">
        <f ca="1">IF(S202="Attività","Obiettivi operativi",VLOOKUP(MID(S202,1,FIND(" ",S202)-1),Riferimenti!$BZ$2:$CE$41,6,0))</f>
        <v>Obiettivi operativi</v>
      </c>
      <c r="R202" s="2" t="str">
        <f ca="1">IF(S202="Attività","Linee Intervento",VLOOKUP(MID(S202,1,FIND(" ",S202)-1),Riferimenti!$BZ$2:$CE$41,3,0))</f>
        <v>Linee Intervento</v>
      </c>
      <c r="S202" s="2" t="str">
        <f ca="1">IF(T202="Output","Attività","A"&amp;MID(T202,1,FIND(".",T202)-1)&amp;" - "&amp;INDEX(Riferimenti!$BB$2:$BB$41,V202))</f>
        <v>Attività</v>
      </c>
      <c r="T202" s="2" t="str">
        <f ca="1">IF(OR(W202=FALSE,'Output Progetto'!U202=TRUE),"Output",'Output Progetto'!B202&amp;" - "&amp;'Output Progetto'!D202)</f>
        <v>Output</v>
      </c>
      <c r="U202" s="2" t="str">
        <f ca="1">IF(S202="Attività","Risultato Atteso",VLOOKUP(MID(S202,1,FIND(" ",S202)-1),Riferimenti!$BZ$2:$CE$41,4,0))</f>
        <v>Risultato Atteso</v>
      </c>
      <c r="V202" s="2">
        <f t="shared" si="3"/>
        <v>17</v>
      </c>
      <c r="W202" s="2" t="b">
        <f ca="1">IF(MID(VLOOKUP(MID("A"&amp;MID('Output Progetto'!B202&amp;" - "&amp;'Output Progetto'!D202,1,FIND(".",'Output Progetto'!B202&amp;" - "&amp;'Output Progetto'!D202)-1)&amp;" - "&amp;INDEX(Riferimenti!$BB$2:$BB$41,1),1,FIND(" ","A"&amp;MID('Output Progetto'!B202&amp;" - "&amp;'Output Progetto'!D202,1,FIND(".",'Output Progetto'!B202&amp;" - "&amp;'Output Progetto'!D202)-1)&amp;" - "&amp;INDEX(Riferimenti!$BB$2:$BB$41,1))-1),Riferimenti!$BZ$2:$CE$41,3,0),1,2)="LT",FALSE,TRUE)</f>
        <v>1</v>
      </c>
    </row>
    <row r="203" spans="2:23" ht="12.75" x14ac:dyDescent="0.2">
      <c r="B203" s="42"/>
      <c r="C203" s="42"/>
      <c r="D203" s="42"/>
      <c r="E203" s="42"/>
      <c r="F203" s="42"/>
      <c r="G203" s="42"/>
      <c r="P203" s="2" t="str">
        <f ca="1">IF(S203="Attività","Obiettivi generali",VLOOKUP(MID(S203,1,FIND(" ",S203)-1),Riferimenti!$BZ$2:$CE$41,5,0))</f>
        <v>Obiettivi generali</v>
      </c>
      <c r="Q203" s="2" t="str">
        <f ca="1">IF(S203="Attività","Obiettivi operativi",VLOOKUP(MID(S203,1,FIND(" ",S203)-1),Riferimenti!$BZ$2:$CE$41,6,0))</f>
        <v>Obiettivi operativi</v>
      </c>
      <c r="R203" s="2" t="str">
        <f ca="1">IF(S203="Attività","Linee Intervento",VLOOKUP(MID(S203,1,FIND(" ",S203)-1),Riferimenti!$BZ$2:$CE$41,3,0))</f>
        <v>Linee Intervento</v>
      </c>
      <c r="S203" s="2" t="str">
        <f ca="1">IF(T203="Output","Attività","A"&amp;MID(T203,1,FIND(".",T203)-1)&amp;" - "&amp;INDEX(Riferimenti!$BB$2:$BB$41,V203))</f>
        <v>Attività</v>
      </c>
      <c r="T203" s="2" t="str">
        <f ca="1">IF(OR(W203=FALSE,'Output Progetto'!U203=TRUE),"Output",'Output Progetto'!B203&amp;" - "&amp;'Output Progetto'!D203)</f>
        <v>Output</v>
      </c>
      <c r="U203" s="2" t="str">
        <f ca="1">IF(S203="Attività","Risultato Atteso",VLOOKUP(MID(S203,1,FIND(" ",S203)-1),Riferimenti!$BZ$2:$CE$41,4,0))</f>
        <v>Risultato Atteso</v>
      </c>
      <c r="V203" s="2">
        <f t="shared" si="3"/>
        <v>17</v>
      </c>
      <c r="W203" s="2" t="b">
        <f ca="1">IF(MID(VLOOKUP(MID("A"&amp;MID('Output Progetto'!B203&amp;" - "&amp;'Output Progetto'!D203,1,FIND(".",'Output Progetto'!B203&amp;" - "&amp;'Output Progetto'!D203)-1)&amp;" - "&amp;INDEX(Riferimenti!$BB$2:$BB$41,1),1,FIND(" ","A"&amp;MID('Output Progetto'!B203&amp;" - "&amp;'Output Progetto'!D203,1,FIND(".",'Output Progetto'!B203&amp;" - "&amp;'Output Progetto'!D203)-1)&amp;" - "&amp;INDEX(Riferimenti!$BB$2:$BB$41,1))-1),Riferimenti!$BZ$2:$CE$41,3,0),1,2)="LT",FALSE,TRUE)</f>
        <v>1</v>
      </c>
    </row>
    <row r="204" spans="2:23" ht="12.75" x14ac:dyDescent="0.2">
      <c r="B204" s="42"/>
      <c r="C204" s="42"/>
      <c r="D204" s="42"/>
      <c r="E204" s="42"/>
      <c r="F204" s="42"/>
      <c r="G204" s="42"/>
      <c r="P204" s="2" t="str">
        <f ca="1">IF(S204="Attività","Obiettivi generali",VLOOKUP(MID(S204,1,FIND(" ",S204)-1),Riferimenti!$BZ$2:$CE$41,5,0))</f>
        <v>Obiettivi generali</v>
      </c>
      <c r="Q204" s="2" t="str">
        <f ca="1">IF(S204="Attività","Obiettivi operativi",VLOOKUP(MID(S204,1,FIND(" ",S204)-1),Riferimenti!$BZ$2:$CE$41,6,0))</f>
        <v>Obiettivi operativi</v>
      </c>
      <c r="R204" s="2" t="str">
        <f ca="1">IF(S204="Attività","Linee Intervento",VLOOKUP(MID(S204,1,FIND(" ",S204)-1),Riferimenti!$BZ$2:$CE$41,3,0))</f>
        <v>Linee Intervento</v>
      </c>
      <c r="S204" s="2" t="str">
        <f ca="1">IF(T204="Output","Attività","A"&amp;MID(T204,1,FIND(".",T204)-1)&amp;" - "&amp;INDEX(Riferimenti!$BB$2:$BB$41,V204))</f>
        <v>Attività</v>
      </c>
      <c r="T204" s="2" t="str">
        <f ca="1">IF(OR(W204=FALSE,'Output Progetto'!U204=TRUE),"Output",'Output Progetto'!B204&amp;" - "&amp;'Output Progetto'!D204)</f>
        <v>Output</v>
      </c>
      <c r="U204" s="2" t="str">
        <f ca="1">IF(S204="Attività","Risultato Atteso",VLOOKUP(MID(S204,1,FIND(" ",S204)-1),Riferimenti!$BZ$2:$CE$41,4,0))</f>
        <v>Risultato Atteso</v>
      </c>
      <c r="V204" s="2">
        <f t="shared" si="3"/>
        <v>17</v>
      </c>
      <c r="W204" s="2" t="b">
        <f ca="1">IF(MID(VLOOKUP(MID("A"&amp;MID('Output Progetto'!B204&amp;" - "&amp;'Output Progetto'!D204,1,FIND(".",'Output Progetto'!B204&amp;" - "&amp;'Output Progetto'!D204)-1)&amp;" - "&amp;INDEX(Riferimenti!$BB$2:$BB$41,1),1,FIND(" ","A"&amp;MID('Output Progetto'!B204&amp;" - "&amp;'Output Progetto'!D204,1,FIND(".",'Output Progetto'!B204&amp;" - "&amp;'Output Progetto'!D204)-1)&amp;" - "&amp;INDEX(Riferimenti!$BB$2:$BB$41,1))-1),Riferimenti!$BZ$2:$CE$41,3,0),1,2)="LT",FALSE,TRUE)</f>
        <v>1</v>
      </c>
    </row>
    <row r="205" spans="2:23" ht="12.75" x14ac:dyDescent="0.2">
      <c r="B205" s="42"/>
      <c r="C205" s="42"/>
      <c r="D205" s="42"/>
      <c r="E205" s="42"/>
      <c r="F205" s="42"/>
      <c r="G205" s="42"/>
      <c r="P205" s="2" t="str">
        <f ca="1">IF(S205="Attività","Obiettivi generali",VLOOKUP(MID(S205,1,FIND(" ",S205)-1),Riferimenti!$BZ$2:$CE$41,5,0))</f>
        <v>Obiettivi generali</v>
      </c>
      <c r="Q205" s="2" t="str">
        <f ca="1">IF(S205="Attività","Obiettivi operativi",VLOOKUP(MID(S205,1,FIND(" ",S205)-1),Riferimenti!$BZ$2:$CE$41,6,0))</f>
        <v>Obiettivi operativi</v>
      </c>
      <c r="R205" s="2" t="str">
        <f ca="1">IF(S205="Attività","Linee Intervento",VLOOKUP(MID(S205,1,FIND(" ",S205)-1),Riferimenti!$BZ$2:$CE$41,3,0))</f>
        <v>Linee Intervento</v>
      </c>
      <c r="S205" s="2" t="str">
        <f ca="1">IF(T205="Output","Attività","A"&amp;MID(T205,1,FIND(".",T205)-1)&amp;" - "&amp;INDEX(Riferimenti!$BB$2:$BB$41,V205))</f>
        <v>Attività</v>
      </c>
      <c r="T205" s="2" t="str">
        <f ca="1">IF(OR(W205=FALSE,'Output Progetto'!U205=TRUE),"Output",'Output Progetto'!B205&amp;" - "&amp;'Output Progetto'!D205)</f>
        <v>Output</v>
      </c>
      <c r="U205" s="2" t="str">
        <f ca="1">IF(S205="Attività","Risultato Atteso",VLOOKUP(MID(S205,1,FIND(" ",S205)-1),Riferimenti!$BZ$2:$CE$41,4,0))</f>
        <v>Risultato Atteso</v>
      </c>
      <c r="V205" s="2">
        <f t="shared" si="3"/>
        <v>17</v>
      </c>
      <c r="W205" s="2" t="b">
        <f ca="1">IF(MID(VLOOKUP(MID("A"&amp;MID('Output Progetto'!B205&amp;" - "&amp;'Output Progetto'!D205,1,FIND(".",'Output Progetto'!B205&amp;" - "&amp;'Output Progetto'!D205)-1)&amp;" - "&amp;INDEX(Riferimenti!$BB$2:$BB$41,1),1,FIND(" ","A"&amp;MID('Output Progetto'!B205&amp;" - "&amp;'Output Progetto'!D205,1,FIND(".",'Output Progetto'!B205&amp;" - "&amp;'Output Progetto'!D205)-1)&amp;" - "&amp;INDEX(Riferimenti!$BB$2:$BB$41,1))-1),Riferimenti!$BZ$2:$CE$41,3,0),1,2)="LT",FALSE,TRUE)</f>
        <v>1</v>
      </c>
    </row>
    <row r="206" spans="2:23" ht="12.75" x14ac:dyDescent="0.2">
      <c r="B206" s="42"/>
      <c r="C206" s="42"/>
      <c r="D206" s="42"/>
      <c r="E206" s="42"/>
      <c r="F206" s="42"/>
      <c r="G206" s="42"/>
      <c r="P206" s="2" t="str">
        <f ca="1">IF(S206="Attività","Obiettivi generali",VLOOKUP(MID(S206,1,FIND(" ",S206)-1),Riferimenti!$BZ$2:$CE$41,5,0))</f>
        <v>Obiettivi generali</v>
      </c>
      <c r="Q206" s="2" t="str">
        <f ca="1">IF(S206="Attività","Obiettivi operativi",VLOOKUP(MID(S206,1,FIND(" ",S206)-1),Riferimenti!$BZ$2:$CE$41,6,0))</f>
        <v>Obiettivi operativi</v>
      </c>
      <c r="R206" s="2" t="str">
        <f ca="1">IF(S206="Attività","Linee Intervento",VLOOKUP(MID(S206,1,FIND(" ",S206)-1),Riferimenti!$BZ$2:$CE$41,3,0))</f>
        <v>Linee Intervento</v>
      </c>
      <c r="S206" s="2" t="str">
        <f ca="1">IF(T206="Output","Attività","A"&amp;MID(T206,1,FIND(".",T206)-1)&amp;" - "&amp;INDEX(Riferimenti!$BB$2:$BB$41,V206))</f>
        <v>Attività</v>
      </c>
      <c r="T206" s="2" t="str">
        <f ca="1">IF(OR(W206=FALSE,'Output Progetto'!U206=TRUE),"Output",'Output Progetto'!B206&amp;" - "&amp;'Output Progetto'!D206)</f>
        <v>Output</v>
      </c>
      <c r="U206" s="2" t="str">
        <f ca="1">IF(S206="Attività","Risultato Atteso",VLOOKUP(MID(S206,1,FIND(" ",S206)-1),Riferimenti!$BZ$2:$CE$41,4,0))</f>
        <v>Risultato Atteso</v>
      </c>
      <c r="V206" s="2">
        <f t="shared" si="3"/>
        <v>17</v>
      </c>
      <c r="W206" s="2" t="b">
        <f ca="1">IF(MID(VLOOKUP(MID("A"&amp;MID('Output Progetto'!B206&amp;" - "&amp;'Output Progetto'!D206,1,FIND(".",'Output Progetto'!B206&amp;" - "&amp;'Output Progetto'!D206)-1)&amp;" - "&amp;INDEX(Riferimenti!$BB$2:$BB$41,1),1,FIND(" ","A"&amp;MID('Output Progetto'!B206&amp;" - "&amp;'Output Progetto'!D206,1,FIND(".",'Output Progetto'!B206&amp;" - "&amp;'Output Progetto'!D206)-1)&amp;" - "&amp;INDEX(Riferimenti!$BB$2:$BB$41,1))-1),Riferimenti!$BZ$2:$CE$41,3,0),1,2)="LT",FALSE,TRUE)</f>
        <v>1</v>
      </c>
    </row>
    <row r="207" spans="2:23" ht="12.75" x14ac:dyDescent="0.2">
      <c r="B207" s="42"/>
      <c r="C207" s="42"/>
      <c r="D207" s="42"/>
      <c r="E207" s="42"/>
      <c r="F207" s="42"/>
      <c r="G207" s="42"/>
      <c r="P207" s="2" t="str">
        <f ca="1">IF(S207="Attività","Obiettivi generali",VLOOKUP(MID(S207,1,FIND(" ",S207)-1),Riferimenti!$BZ$2:$CE$41,5,0))</f>
        <v>Obiettivi generali</v>
      </c>
      <c r="Q207" s="2" t="str">
        <f ca="1">IF(S207="Attività","Obiettivi operativi",VLOOKUP(MID(S207,1,FIND(" ",S207)-1),Riferimenti!$BZ$2:$CE$41,6,0))</f>
        <v>Obiettivi operativi</v>
      </c>
      <c r="R207" s="2" t="str">
        <f ca="1">IF(S207="Attività","Linee Intervento",VLOOKUP(MID(S207,1,FIND(" ",S207)-1),Riferimenti!$BZ$2:$CE$41,3,0))</f>
        <v>Linee Intervento</v>
      </c>
      <c r="S207" s="2" t="str">
        <f ca="1">IF(T207="Output","Attività","A"&amp;MID(T207,1,FIND(".",T207)-1)&amp;" - "&amp;INDEX(Riferimenti!$BB$2:$BB$41,V207))</f>
        <v>Attività</v>
      </c>
      <c r="T207" s="2" t="str">
        <f ca="1">IF(OR(W207=FALSE,'Output Progetto'!U207=TRUE),"Output",'Output Progetto'!B207&amp;" - "&amp;'Output Progetto'!D207)</f>
        <v>Output</v>
      </c>
      <c r="U207" s="2" t="str">
        <f ca="1">IF(S207="Attività","Risultato Atteso",VLOOKUP(MID(S207,1,FIND(" ",S207)-1),Riferimenti!$BZ$2:$CE$41,4,0))</f>
        <v>Risultato Atteso</v>
      </c>
      <c r="V207" s="2">
        <f t="shared" si="3"/>
        <v>17</v>
      </c>
      <c r="W207" s="2" t="b">
        <f ca="1">IF(MID(VLOOKUP(MID("A"&amp;MID('Output Progetto'!B207&amp;" - "&amp;'Output Progetto'!D207,1,FIND(".",'Output Progetto'!B207&amp;" - "&amp;'Output Progetto'!D207)-1)&amp;" - "&amp;INDEX(Riferimenti!$BB$2:$BB$41,1),1,FIND(" ","A"&amp;MID('Output Progetto'!B207&amp;" - "&amp;'Output Progetto'!D207,1,FIND(".",'Output Progetto'!B207&amp;" - "&amp;'Output Progetto'!D207)-1)&amp;" - "&amp;INDEX(Riferimenti!$BB$2:$BB$41,1))-1),Riferimenti!$BZ$2:$CE$41,3,0),1,2)="LT",FALSE,TRUE)</f>
        <v>1</v>
      </c>
    </row>
    <row r="208" spans="2:23" ht="12.75" x14ac:dyDescent="0.2">
      <c r="B208" s="42"/>
      <c r="C208" s="42"/>
      <c r="D208" s="42"/>
      <c r="E208" s="42"/>
      <c r="F208" s="42"/>
      <c r="G208" s="42"/>
      <c r="P208" s="2" t="str">
        <f ca="1">IF(S208="Attività","Obiettivi generali",VLOOKUP(MID(S208,1,FIND(" ",S208)-1),Riferimenti!$BZ$2:$CE$41,5,0))</f>
        <v>Obiettivi generali</v>
      </c>
      <c r="Q208" s="2" t="str">
        <f ca="1">IF(S208="Attività","Obiettivi operativi",VLOOKUP(MID(S208,1,FIND(" ",S208)-1),Riferimenti!$BZ$2:$CE$41,6,0))</f>
        <v>Obiettivi operativi</v>
      </c>
      <c r="R208" s="2" t="str">
        <f ca="1">IF(S208="Attività","Linee Intervento",VLOOKUP(MID(S208,1,FIND(" ",S208)-1),Riferimenti!$BZ$2:$CE$41,3,0))</f>
        <v>Linee Intervento</v>
      </c>
      <c r="S208" s="2" t="str">
        <f ca="1">IF(T208="Output","Attività","A"&amp;MID(T208,1,FIND(".",T208)-1)&amp;" - "&amp;INDEX(Riferimenti!$BB$2:$BB$41,V208))</f>
        <v>Attività</v>
      </c>
      <c r="T208" s="2" t="str">
        <f ca="1">IF(OR(W208=FALSE,'Output Progetto'!U208=TRUE),"Output",'Output Progetto'!B208&amp;" - "&amp;'Output Progetto'!D208)</f>
        <v>Output</v>
      </c>
      <c r="U208" s="2" t="str">
        <f ca="1">IF(S208="Attività","Risultato Atteso",VLOOKUP(MID(S208,1,FIND(" ",S208)-1),Riferimenti!$BZ$2:$CE$41,4,0))</f>
        <v>Risultato Atteso</v>
      </c>
      <c r="V208" s="2">
        <f t="shared" si="3"/>
        <v>17</v>
      </c>
      <c r="W208" s="2" t="b">
        <f ca="1">IF(MID(VLOOKUP(MID("A"&amp;MID('Output Progetto'!B208&amp;" - "&amp;'Output Progetto'!D208,1,FIND(".",'Output Progetto'!B208&amp;" - "&amp;'Output Progetto'!D208)-1)&amp;" - "&amp;INDEX(Riferimenti!$BB$2:$BB$41,1),1,FIND(" ","A"&amp;MID('Output Progetto'!B208&amp;" - "&amp;'Output Progetto'!D208,1,FIND(".",'Output Progetto'!B208&amp;" - "&amp;'Output Progetto'!D208)-1)&amp;" - "&amp;INDEX(Riferimenti!$BB$2:$BB$41,1))-1),Riferimenti!$BZ$2:$CE$41,3,0),1,2)="LT",FALSE,TRUE)</f>
        <v>1</v>
      </c>
    </row>
    <row r="209" spans="2:23" ht="12.75" x14ac:dyDescent="0.2">
      <c r="B209" s="42"/>
      <c r="C209" s="42"/>
      <c r="D209" s="42"/>
      <c r="E209" s="42"/>
      <c r="F209" s="42"/>
      <c r="G209" s="42"/>
      <c r="P209" s="2" t="str">
        <f ca="1">IF(S209="Attività","Obiettivi generali",VLOOKUP(MID(S209,1,FIND(" ",S209)-1),Riferimenti!$BZ$2:$CE$41,5,0))</f>
        <v>Obiettivi generali</v>
      </c>
      <c r="Q209" s="2" t="str">
        <f ca="1">IF(S209="Attività","Obiettivi operativi",VLOOKUP(MID(S209,1,FIND(" ",S209)-1),Riferimenti!$BZ$2:$CE$41,6,0))</f>
        <v>Obiettivi operativi</v>
      </c>
      <c r="R209" s="2" t="str">
        <f ca="1">IF(S209="Attività","Linee Intervento",VLOOKUP(MID(S209,1,FIND(" ",S209)-1),Riferimenti!$BZ$2:$CE$41,3,0))</f>
        <v>Linee Intervento</v>
      </c>
      <c r="S209" s="2" t="str">
        <f ca="1">IF(T209="Output","Attività","A"&amp;MID(T209,1,FIND(".",T209)-1)&amp;" - "&amp;INDEX(Riferimenti!$BB$2:$BB$41,V209))</f>
        <v>Attività</v>
      </c>
      <c r="T209" s="2" t="str">
        <f ca="1">IF(OR(W209=FALSE,'Output Progetto'!U209=TRUE),"Output",'Output Progetto'!B209&amp;" - "&amp;'Output Progetto'!D209)</f>
        <v>Output</v>
      </c>
      <c r="U209" s="2" t="str">
        <f ca="1">IF(S209="Attività","Risultato Atteso",VLOOKUP(MID(S209,1,FIND(" ",S209)-1),Riferimenti!$BZ$2:$CE$41,4,0))</f>
        <v>Risultato Atteso</v>
      </c>
      <c r="V209" s="2">
        <f t="shared" si="3"/>
        <v>17</v>
      </c>
      <c r="W209" s="2" t="b">
        <f ca="1">IF(MID(VLOOKUP(MID("A"&amp;MID('Output Progetto'!B209&amp;" - "&amp;'Output Progetto'!D209,1,FIND(".",'Output Progetto'!B209&amp;" - "&amp;'Output Progetto'!D209)-1)&amp;" - "&amp;INDEX(Riferimenti!$BB$2:$BB$41,1),1,FIND(" ","A"&amp;MID('Output Progetto'!B209&amp;" - "&amp;'Output Progetto'!D209,1,FIND(".",'Output Progetto'!B209&amp;" - "&amp;'Output Progetto'!D209)-1)&amp;" - "&amp;INDEX(Riferimenti!$BB$2:$BB$41,1))-1),Riferimenti!$BZ$2:$CE$41,3,0),1,2)="LT",FALSE,TRUE)</f>
        <v>1</v>
      </c>
    </row>
    <row r="210" spans="2:23" ht="12.75" x14ac:dyDescent="0.2">
      <c r="B210" s="42"/>
      <c r="C210" s="42"/>
      <c r="D210" s="42"/>
      <c r="E210" s="42"/>
      <c r="F210" s="42"/>
      <c r="G210" s="42"/>
      <c r="P210" s="2" t="str">
        <f ca="1">IF(S210="Attività","Obiettivi generali",VLOOKUP(MID(S210,1,FIND(" ",S210)-1),Riferimenti!$BZ$2:$CE$41,5,0))</f>
        <v>Obiettivi generali</v>
      </c>
      <c r="Q210" s="2" t="str">
        <f ca="1">IF(S210="Attività","Obiettivi operativi",VLOOKUP(MID(S210,1,FIND(" ",S210)-1),Riferimenti!$BZ$2:$CE$41,6,0))</f>
        <v>Obiettivi operativi</v>
      </c>
      <c r="R210" s="2" t="str">
        <f ca="1">IF(S210="Attività","Linee Intervento",VLOOKUP(MID(S210,1,FIND(" ",S210)-1),Riferimenti!$BZ$2:$CE$41,3,0))</f>
        <v>Linee Intervento</v>
      </c>
      <c r="S210" s="2" t="str">
        <f ca="1">IF(T210="Output","Attività","A"&amp;MID(T210,1,FIND(".",T210)-1)&amp;" - "&amp;INDEX(Riferimenti!$BB$2:$BB$41,V210))</f>
        <v>Attività</v>
      </c>
      <c r="T210" s="2" t="str">
        <f ca="1">IF(OR(W210=FALSE,'Output Progetto'!U210=TRUE),"Output",'Output Progetto'!B210&amp;" - "&amp;'Output Progetto'!D210)</f>
        <v>Output</v>
      </c>
      <c r="U210" s="2" t="str">
        <f ca="1">IF(S210="Attività","Risultato Atteso",VLOOKUP(MID(S210,1,FIND(" ",S210)-1),Riferimenti!$BZ$2:$CE$41,4,0))</f>
        <v>Risultato Atteso</v>
      </c>
      <c r="V210" s="2">
        <f t="shared" si="3"/>
        <v>17</v>
      </c>
      <c r="W210" s="2" t="b">
        <f ca="1">IF(MID(VLOOKUP(MID("A"&amp;MID('Output Progetto'!B210&amp;" - "&amp;'Output Progetto'!D210,1,FIND(".",'Output Progetto'!B210&amp;" - "&amp;'Output Progetto'!D210)-1)&amp;" - "&amp;INDEX(Riferimenti!$BB$2:$BB$41,1),1,FIND(" ","A"&amp;MID('Output Progetto'!B210&amp;" - "&amp;'Output Progetto'!D210,1,FIND(".",'Output Progetto'!B210&amp;" - "&amp;'Output Progetto'!D210)-1)&amp;" - "&amp;INDEX(Riferimenti!$BB$2:$BB$41,1))-1),Riferimenti!$BZ$2:$CE$41,3,0),1,2)="LT",FALSE,TRUE)</f>
        <v>1</v>
      </c>
    </row>
    <row r="211" spans="2:23" ht="12.75" x14ac:dyDescent="0.2">
      <c r="B211" s="42"/>
      <c r="C211" s="42"/>
      <c r="D211" s="42"/>
      <c r="E211" s="42"/>
      <c r="F211" s="42"/>
      <c r="G211" s="42"/>
      <c r="P211" s="2" t="str">
        <f ca="1">IF(S211="Attività","Obiettivi generali",VLOOKUP(MID(S211,1,FIND(" ",S211)-1),Riferimenti!$BZ$2:$CE$41,5,0))</f>
        <v>Obiettivi generali</v>
      </c>
      <c r="Q211" s="2" t="str">
        <f ca="1">IF(S211="Attività","Obiettivi operativi",VLOOKUP(MID(S211,1,FIND(" ",S211)-1),Riferimenti!$BZ$2:$CE$41,6,0))</f>
        <v>Obiettivi operativi</v>
      </c>
      <c r="R211" s="2" t="str">
        <f ca="1">IF(S211="Attività","Linee Intervento",VLOOKUP(MID(S211,1,FIND(" ",S211)-1),Riferimenti!$BZ$2:$CE$41,3,0))</f>
        <v>Linee Intervento</v>
      </c>
      <c r="S211" s="2" t="str">
        <f ca="1">IF(T211="Output","Attività","A"&amp;MID(T211,1,FIND(".",T211)-1)&amp;" - "&amp;INDEX(Riferimenti!$BB$2:$BB$41,V211))</f>
        <v>Attività</v>
      </c>
      <c r="T211" s="2" t="str">
        <f ca="1">IF(OR(W211=FALSE,'Output Progetto'!U211=TRUE),"Output",'Output Progetto'!B211&amp;" - "&amp;'Output Progetto'!D211)</f>
        <v>Output</v>
      </c>
      <c r="U211" s="2" t="str">
        <f ca="1">IF(S211="Attività","Risultato Atteso",VLOOKUP(MID(S211,1,FIND(" ",S211)-1),Riferimenti!$BZ$2:$CE$41,4,0))</f>
        <v>Risultato Atteso</v>
      </c>
      <c r="V211" s="2">
        <f t="shared" si="3"/>
        <v>17</v>
      </c>
      <c r="W211" s="2" t="b">
        <f ca="1">IF(MID(VLOOKUP(MID("A"&amp;MID('Output Progetto'!B211&amp;" - "&amp;'Output Progetto'!D211,1,FIND(".",'Output Progetto'!B211&amp;" - "&amp;'Output Progetto'!D211)-1)&amp;" - "&amp;INDEX(Riferimenti!$BB$2:$BB$41,1),1,FIND(" ","A"&amp;MID('Output Progetto'!B211&amp;" - "&amp;'Output Progetto'!D211,1,FIND(".",'Output Progetto'!B211&amp;" - "&amp;'Output Progetto'!D211)-1)&amp;" - "&amp;INDEX(Riferimenti!$BB$2:$BB$41,1))-1),Riferimenti!$BZ$2:$CE$41,3,0),1,2)="LT",FALSE,TRUE)</f>
        <v>1</v>
      </c>
    </row>
    <row r="212" spans="2:23" ht="12.75" x14ac:dyDescent="0.2">
      <c r="B212" s="42"/>
      <c r="C212" s="42"/>
      <c r="D212" s="42"/>
      <c r="E212" s="42"/>
      <c r="F212" s="42"/>
      <c r="G212" s="42"/>
      <c r="P212" s="2" t="str">
        <f ca="1">IF(S212="Attività","Obiettivi generali",VLOOKUP(MID(S212,1,FIND(" ",S212)-1),Riferimenti!$BZ$2:$CE$41,5,0))</f>
        <v>OG1 - Sviluppare la capacità amministrativa e istituzionale per la modernizzazione della pubblica amministrazione</v>
      </c>
      <c r="Q212" s="2" t="str">
        <f ca="1">IF(S212="Attività","Obiettivi operativi",VLOOKUP(MID(S212,1,FIND(" ",S212)-1),Riferimenti!$BZ$2:$CE$41,6,0))</f>
        <v xml:space="preserve">OO2 - Potenziare i processi di razionalizzazione delle amministrazioni pubbliche attraverso l’efficientamento dei sistemi organizzativi connessi alla gestione del personale pubblico </v>
      </c>
      <c r="R212" s="2" t="str">
        <f ca="1">IF(S212="Attività","Linee Intervento",VLOOKUP(MID(S212,1,FIND(" ",S212)-1),Riferimenti!$BZ$2:$CE$41,3,0))</f>
        <v>LI3 - Ampliare i servizi erogati alle Amministrazioni servite</v>
      </c>
      <c r="S212" s="2" t="str">
        <f ca="1">IF(T212="Output","Attività","A"&amp;MID(T212,1,FIND(".",T212)-1)&amp;" - "&amp;INDEX(Riferimenti!$BB$2:$BB$41,V212))</f>
        <v xml:space="preserve">A18 - Supporto al cambiamento delle Amministrazioni servite e degli altri stakeholder rispetto alla migrazione e all’estensione dei servizi </v>
      </c>
      <c r="T212" s="2" t="str">
        <f ca="1">IF(OR(W212=FALSE,'Output Progetto'!U212=TRUE),"Output",'Output Progetto'!B212&amp;" - "&amp;'Output Progetto'!D212)</f>
        <v>18.AS.1 - Numero di soggetti destinatari delle attività di supporto al cambiamento rispetto alla migrazione e all’estensione dei servizi</v>
      </c>
      <c r="U212" s="2" t="str">
        <f ca="1">IF(S212="Attività","Risultato Atteso",VLOOKUP(MID(S212,1,FIND(" ",S212)-1),Riferimenti!$BZ$2:$CE$41,4,0))</f>
        <v>RA3 - modello di servizio condiviso e sottoscritto da un panel di stakeholders</v>
      </c>
      <c r="V212" s="2">
        <f t="shared" si="3"/>
        <v>18</v>
      </c>
      <c r="W212" s="2" t="b">
        <f ca="1">IF(MID(VLOOKUP(MID("A"&amp;MID('Output Progetto'!B212&amp;" - "&amp;'Output Progetto'!D212,1,FIND(".",'Output Progetto'!B212&amp;" - "&amp;'Output Progetto'!D212)-1)&amp;" - "&amp;INDEX(Riferimenti!$BB$2:$BB$41,1),1,FIND(" ","A"&amp;MID('Output Progetto'!B212&amp;" - "&amp;'Output Progetto'!D212,1,FIND(".",'Output Progetto'!B212&amp;" - "&amp;'Output Progetto'!D212)-1)&amp;" - "&amp;INDEX(Riferimenti!$BB$2:$BB$41,1))-1),Riferimenti!$BZ$2:$CE$41,3,0),1,2)="LT",FALSE,TRUE)</f>
        <v>1</v>
      </c>
    </row>
    <row r="213" spans="2:23" ht="12.75" x14ac:dyDescent="0.2">
      <c r="B213" s="42"/>
      <c r="C213" s="42"/>
      <c r="D213" s="42"/>
      <c r="E213" s="42"/>
      <c r="F213" s="42"/>
      <c r="G213" s="42"/>
      <c r="P213" s="2" t="str">
        <f ca="1">IF(S213="Attività","Obiettivi generali",VLOOKUP(MID(S213,1,FIND(" ",S213)-1),Riferimenti!$BZ$2:$CE$41,5,0))</f>
        <v>Obiettivi generali</v>
      </c>
      <c r="Q213" s="2" t="str">
        <f ca="1">IF(S213="Attività","Obiettivi operativi",VLOOKUP(MID(S213,1,FIND(" ",S213)-1),Riferimenti!$BZ$2:$CE$41,6,0))</f>
        <v>Obiettivi operativi</v>
      </c>
      <c r="R213" s="2" t="str">
        <f ca="1">IF(S213="Attività","Linee Intervento",VLOOKUP(MID(S213,1,FIND(" ",S213)-1),Riferimenti!$BZ$2:$CE$41,3,0))</f>
        <v>Linee Intervento</v>
      </c>
      <c r="S213" s="2" t="str">
        <f ca="1">IF(T213="Output","Attività","A"&amp;MID(T213,1,FIND(".",T213)-1)&amp;" - "&amp;INDEX(Riferimenti!$BB$2:$BB$41,V213))</f>
        <v>Attività</v>
      </c>
      <c r="T213" s="2" t="str">
        <f ca="1">IF(OR(W213=FALSE,'Output Progetto'!U213=TRUE),"Output",'Output Progetto'!B213&amp;" - "&amp;'Output Progetto'!D213)</f>
        <v>Output</v>
      </c>
      <c r="U213" s="2" t="str">
        <f ca="1">IF(S213="Attività","Risultato Atteso",VLOOKUP(MID(S213,1,FIND(" ",S213)-1),Riferimenti!$BZ$2:$CE$41,4,0))</f>
        <v>Risultato Atteso</v>
      </c>
      <c r="V213" s="2">
        <f t="shared" ref="V213:V276" si="4">V201+1</f>
        <v>18</v>
      </c>
      <c r="W213" s="2" t="b">
        <f ca="1">IF(MID(VLOOKUP(MID("A"&amp;MID('Output Progetto'!B213&amp;" - "&amp;'Output Progetto'!D213,1,FIND(".",'Output Progetto'!B213&amp;" - "&amp;'Output Progetto'!D213)-1)&amp;" - "&amp;INDEX(Riferimenti!$BB$2:$BB$41,1),1,FIND(" ","A"&amp;MID('Output Progetto'!B213&amp;" - "&amp;'Output Progetto'!D213,1,FIND(".",'Output Progetto'!B213&amp;" - "&amp;'Output Progetto'!D213)-1)&amp;" - "&amp;INDEX(Riferimenti!$BB$2:$BB$41,1))-1),Riferimenti!$BZ$2:$CE$41,3,0),1,2)="LT",FALSE,TRUE)</f>
        <v>1</v>
      </c>
    </row>
    <row r="214" spans="2:23" ht="12.75" x14ac:dyDescent="0.2">
      <c r="B214" s="42"/>
      <c r="C214" s="42"/>
      <c r="D214" s="42"/>
      <c r="E214" s="42"/>
      <c r="F214" s="42"/>
      <c r="G214" s="42"/>
      <c r="P214" s="2" t="str">
        <f ca="1">IF(S214="Attività","Obiettivi generali",VLOOKUP(MID(S214,1,FIND(" ",S214)-1),Riferimenti!$BZ$2:$CE$41,5,0))</f>
        <v>Obiettivi generali</v>
      </c>
      <c r="Q214" s="2" t="str">
        <f ca="1">IF(S214="Attività","Obiettivi operativi",VLOOKUP(MID(S214,1,FIND(" ",S214)-1),Riferimenti!$BZ$2:$CE$41,6,0))</f>
        <v>Obiettivi operativi</v>
      </c>
      <c r="R214" s="2" t="str">
        <f ca="1">IF(S214="Attività","Linee Intervento",VLOOKUP(MID(S214,1,FIND(" ",S214)-1),Riferimenti!$BZ$2:$CE$41,3,0))</f>
        <v>Linee Intervento</v>
      </c>
      <c r="S214" s="2" t="str">
        <f ca="1">IF(T214="Output","Attività","A"&amp;MID(T214,1,FIND(".",T214)-1)&amp;" - "&amp;INDEX(Riferimenti!$BB$2:$BB$41,V214))</f>
        <v>Attività</v>
      </c>
      <c r="T214" s="2" t="str">
        <f ca="1">IF(OR(W214=FALSE,'Output Progetto'!U214=TRUE),"Output",'Output Progetto'!B214&amp;" - "&amp;'Output Progetto'!D214)</f>
        <v>Output</v>
      </c>
      <c r="U214" s="2" t="str">
        <f ca="1">IF(S214="Attività","Risultato Atteso",VLOOKUP(MID(S214,1,FIND(" ",S214)-1),Riferimenti!$BZ$2:$CE$41,4,0))</f>
        <v>Risultato Atteso</v>
      </c>
      <c r="V214" s="2">
        <f t="shared" si="4"/>
        <v>18</v>
      </c>
      <c r="W214" s="2" t="b">
        <f ca="1">IF(MID(VLOOKUP(MID("A"&amp;MID('Output Progetto'!B214&amp;" - "&amp;'Output Progetto'!D214,1,FIND(".",'Output Progetto'!B214&amp;" - "&amp;'Output Progetto'!D214)-1)&amp;" - "&amp;INDEX(Riferimenti!$BB$2:$BB$41,1),1,FIND(" ","A"&amp;MID('Output Progetto'!B214&amp;" - "&amp;'Output Progetto'!D214,1,FIND(".",'Output Progetto'!B214&amp;" - "&amp;'Output Progetto'!D214)-1)&amp;" - "&amp;INDEX(Riferimenti!$BB$2:$BB$41,1))-1),Riferimenti!$BZ$2:$CE$41,3,0),1,2)="LT",FALSE,TRUE)</f>
        <v>1</v>
      </c>
    </row>
    <row r="215" spans="2:23" ht="12.75" x14ac:dyDescent="0.2">
      <c r="B215" s="42"/>
      <c r="C215" s="42"/>
      <c r="D215" s="42"/>
      <c r="E215" s="42"/>
      <c r="F215" s="42"/>
      <c r="G215" s="42"/>
      <c r="P215" s="2" t="str">
        <f ca="1">IF(S215="Attività","Obiettivi generali",VLOOKUP(MID(S215,1,FIND(" ",S215)-1),Riferimenti!$BZ$2:$CE$41,5,0))</f>
        <v>Obiettivi generali</v>
      </c>
      <c r="Q215" s="2" t="str">
        <f ca="1">IF(S215="Attività","Obiettivi operativi",VLOOKUP(MID(S215,1,FIND(" ",S215)-1),Riferimenti!$BZ$2:$CE$41,6,0))</f>
        <v>Obiettivi operativi</v>
      </c>
      <c r="R215" s="2" t="str">
        <f ca="1">IF(S215="Attività","Linee Intervento",VLOOKUP(MID(S215,1,FIND(" ",S215)-1),Riferimenti!$BZ$2:$CE$41,3,0))</f>
        <v>Linee Intervento</v>
      </c>
      <c r="S215" s="2" t="str">
        <f ca="1">IF(T215="Output","Attività","A"&amp;MID(T215,1,FIND(".",T215)-1)&amp;" - "&amp;INDEX(Riferimenti!$BB$2:$BB$41,V215))</f>
        <v>Attività</v>
      </c>
      <c r="T215" s="2" t="str">
        <f ca="1">IF(OR(W215=FALSE,'Output Progetto'!U215=TRUE),"Output",'Output Progetto'!B215&amp;" - "&amp;'Output Progetto'!D215)</f>
        <v>Output</v>
      </c>
      <c r="U215" s="2" t="str">
        <f ca="1">IF(S215="Attività","Risultato Atteso",VLOOKUP(MID(S215,1,FIND(" ",S215)-1),Riferimenti!$BZ$2:$CE$41,4,0))</f>
        <v>Risultato Atteso</v>
      </c>
      <c r="V215" s="2">
        <f t="shared" si="4"/>
        <v>18</v>
      </c>
      <c r="W215" s="2" t="b">
        <f ca="1">IF(MID(VLOOKUP(MID("A"&amp;MID('Output Progetto'!B215&amp;" - "&amp;'Output Progetto'!D215,1,FIND(".",'Output Progetto'!B215&amp;" - "&amp;'Output Progetto'!D215)-1)&amp;" - "&amp;INDEX(Riferimenti!$BB$2:$BB$41,1),1,FIND(" ","A"&amp;MID('Output Progetto'!B215&amp;" - "&amp;'Output Progetto'!D215,1,FIND(".",'Output Progetto'!B215&amp;" - "&amp;'Output Progetto'!D215)-1)&amp;" - "&amp;INDEX(Riferimenti!$BB$2:$BB$41,1))-1),Riferimenti!$BZ$2:$CE$41,3,0),1,2)="LT",FALSE,TRUE)</f>
        <v>1</v>
      </c>
    </row>
    <row r="216" spans="2:23" ht="12.75" x14ac:dyDescent="0.2">
      <c r="B216" s="42"/>
      <c r="C216" s="42"/>
      <c r="D216" s="42"/>
      <c r="E216" s="42"/>
      <c r="F216" s="42"/>
      <c r="G216" s="42"/>
      <c r="P216" s="2" t="str">
        <f ca="1">IF(S216="Attività","Obiettivi generali",VLOOKUP(MID(S216,1,FIND(" ",S216)-1),Riferimenti!$BZ$2:$CE$41,5,0))</f>
        <v>Obiettivi generali</v>
      </c>
      <c r="Q216" s="2" t="str">
        <f ca="1">IF(S216="Attività","Obiettivi operativi",VLOOKUP(MID(S216,1,FIND(" ",S216)-1),Riferimenti!$BZ$2:$CE$41,6,0))</f>
        <v>Obiettivi operativi</v>
      </c>
      <c r="R216" s="2" t="str">
        <f ca="1">IF(S216="Attività","Linee Intervento",VLOOKUP(MID(S216,1,FIND(" ",S216)-1),Riferimenti!$BZ$2:$CE$41,3,0))</f>
        <v>Linee Intervento</v>
      </c>
      <c r="S216" s="2" t="str">
        <f ca="1">IF(T216="Output","Attività","A"&amp;MID(T216,1,FIND(".",T216)-1)&amp;" - "&amp;INDEX(Riferimenti!$BB$2:$BB$41,V216))</f>
        <v>Attività</v>
      </c>
      <c r="T216" s="2" t="str">
        <f ca="1">IF(OR(W216=FALSE,'Output Progetto'!U216=TRUE),"Output",'Output Progetto'!B216&amp;" - "&amp;'Output Progetto'!D216)</f>
        <v>Output</v>
      </c>
      <c r="U216" s="2" t="str">
        <f ca="1">IF(S216="Attività","Risultato Atteso",VLOOKUP(MID(S216,1,FIND(" ",S216)-1),Riferimenti!$BZ$2:$CE$41,4,0))</f>
        <v>Risultato Atteso</v>
      </c>
      <c r="V216" s="2">
        <f t="shared" si="4"/>
        <v>18</v>
      </c>
      <c r="W216" s="2" t="b">
        <f ca="1">IF(MID(VLOOKUP(MID("A"&amp;MID('Output Progetto'!B216&amp;" - "&amp;'Output Progetto'!D216,1,FIND(".",'Output Progetto'!B216&amp;" - "&amp;'Output Progetto'!D216)-1)&amp;" - "&amp;INDEX(Riferimenti!$BB$2:$BB$41,1),1,FIND(" ","A"&amp;MID('Output Progetto'!B216&amp;" - "&amp;'Output Progetto'!D216,1,FIND(".",'Output Progetto'!B216&amp;" - "&amp;'Output Progetto'!D216)-1)&amp;" - "&amp;INDEX(Riferimenti!$BB$2:$BB$41,1))-1),Riferimenti!$BZ$2:$CE$41,3,0),1,2)="LT",FALSE,TRUE)</f>
        <v>1</v>
      </c>
    </row>
    <row r="217" spans="2:23" ht="12.75" x14ac:dyDescent="0.2">
      <c r="B217" s="42"/>
      <c r="C217" s="42"/>
      <c r="D217" s="42"/>
      <c r="E217" s="42"/>
      <c r="F217" s="42"/>
      <c r="G217" s="42"/>
      <c r="P217" s="2" t="str">
        <f ca="1">IF(S217="Attività","Obiettivi generali",VLOOKUP(MID(S217,1,FIND(" ",S217)-1),Riferimenti!$BZ$2:$CE$41,5,0))</f>
        <v>Obiettivi generali</v>
      </c>
      <c r="Q217" s="2" t="str">
        <f ca="1">IF(S217="Attività","Obiettivi operativi",VLOOKUP(MID(S217,1,FIND(" ",S217)-1),Riferimenti!$BZ$2:$CE$41,6,0))</f>
        <v>Obiettivi operativi</v>
      </c>
      <c r="R217" s="2" t="str">
        <f ca="1">IF(S217="Attività","Linee Intervento",VLOOKUP(MID(S217,1,FIND(" ",S217)-1),Riferimenti!$BZ$2:$CE$41,3,0))</f>
        <v>Linee Intervento</v>
      </c>
      <c r="S217" s="2" t="str">
        <f ca="1">IF(T217="Output","Attività","A"&amp;MID(T217,1,FIND(".",T217)-1)&amp;" - "&amp;INDEX(Riferimenti!$BB$2:$BB$41,V217))</f>
        <v>Attività</v>
      </c>
      <c r="T217" s="2" t="str">
        <f ca="1">IF(OR(W217=FALSE,'Output Progetto'!U217=TRUE),"Output",'Output Progetto'!B217&amp;" - "&amp;'Output Progetto'!D217)</f>
        <v>Output</v>
      </c>
      <c r="U217" s="2" t="str">
        <f ca="1">IF(S217="Attività","Risultato Atteso",VLOOKUP(MID(S217,1,FIND(" ",S217)-1),Riferimenti!$BZ$2:$CE$41,4,0))</f>
        <v>Risultato Atteso</v>
      </c>
      <c r="V217" s="2">
        <f t="shared" si="4"/>
        <v>18</v>
      </c>
      <c r="W217" s="2" t="b">
        <f ca="1">IF(MID(VLOOKUP(MID("A"&amp;MID('Output Progetto'!B217&amp;" - "&amp;'Output Progetto'!D217,1,FIND(".",'Output Progetto'!B217&amp;" - "&amp;'Output Progetto'!D217)-1)&amp;" - "&amp;INDEX(Riferimenti!$BB$2:$BB$41,1),1,FIND(" ","A"&amp;MID('Output Progetto'!B217&amp;" - "&amp;'Output Progetto'!D217,1,FIND(".",'Output Progetto'!B217&amp;" - "&amp;'Output Progetto'!D217)-1)&amp;" - "&amp;INDEX(Riferimenti!$BB$2:$BB$41,1))-1),Riferimenti!$BZ$2:$CE$41,3,0),1,2)="LT",FALSE,TRUE)</f>
        <v>1</v>
      </c>
    </row>
    <row r="218" spans="2:23" ht="12.75" x14ac:dyDescent="0.2">
      <c r="B218" s="42"/>
      <c r="C218" s="42"/>
      <c r="D218" s="42"/>
      <c r="E218" s="42"/>
      <c r="F218" s="42"/>
      <c r="G218" s="42"/>
      <c r="P218" s="2" t="str">
        <f ca="1">IF(S218="Attività","Obiettivi generali",VLOOKUP(MID(S218,1,FIND(" ",S218)-1),Riferimenti!$BZ$2:$CE$41,5,0))</f>
        <v>Obiettivi generali</v>
      </c>
      <c r="Q218" s="2" t="str">
        <f ca="1">IF(S218="Attività","Obiettivi operativi",VLOOKUP(MID(S218,1,FIND(" ",S218)-1),Riferimenti!$BZ$2:$CE$41,6,0))</f>
        <v>Obiettivi operativi</v>
      </c>
      <c r="R218" s="2" t="str">
        <f ca="1">IF(S218="Attività","Linee Intervento",VLOOKUP(MID(S218,1,FIND(" ",S218)-1),Riferimenti!$BZ$2:$CE$41,3,0))</f>
        <v>Linee Intervento</v>
      </c>
      <c r="S218" s="2" t="str">
        <f ca="1">IF(T218="Output","Attività","A"&amp;MID(T218,1,FIND(".",T218)-1)&amp;" - "&amp;INDEX(Riferimenti!$BB$2:$BB$41,V218))</f>
        <v>Attività</v>
      </c>
      <c r="T218" s="2" t="str">
        <f ca="1">IF(OR(W218=FALSE,'Output Progetto'!U218=TRUE),"Output",'Output Progetto'!B218&amp;" - "&amp;'Output Progetto'!D218)</f>
        <v>Output</v>
      </c>
      <c r="U218" s="2" t="str">
        <f ca="1">IF(S218="Attività","Risultato Atteso",VLOOKUP(MID(S218,1,FIND(" ",S218)-1),Riferimenti!$BZ$2:$CE$41,4,0))</f>
        <v>Risultato Atteso</v>
      </c>
      <c r="V218" s="2">
        <f t="shared" si="4"/>
        <v>18</v>
      </c>
      <c r="W218" s="2" t="b">
        <f ca="1">IF(MID(VLOOKUP(MID("A"&amp;MID('Output Progetto'!B218&amp;" - "&amp;'Output Progetto'!D218,1,FIND(".",'Output Progetto'!B218&amp;" - "&amp;'Output Progetto'!D218)-1)&amp;" - "&amp;INDEX(Riferimenti!$BB$2:$BB$41,1),1,FIND(" ","A"&amp;MID('Output Progetto'!B218&amp;" - "&amp;'Output Progetto'!D218,1,FIND(".",'Output Progetto'!B218&amp;" - "&amp;'Output Progetto'!D218)-1)&amp;" - "&amp;INDEX(Riferimenti!$BB$2:$BB$41,1))-1),Riferimenti!$BZ$2:$CE$41,3,0),1,2)="LT",FALSE,TRUE)</f>
        <v>1</v>
      </c>
    </row>
    <row r="219" spans="2:23" ht="12.75" x14ac:dyDescent="0.2">
      <c r="B219" s="42"/>
      <c r="C219" s="42"/>
      <c r="D219" s="42"/>
      <c r="E219" s="42"/>
      <c r="F219" s="42"/>
      <c r="G219" s="42"/>
      <c r="P219" s="2" t="str">
        <f ca="1">IF(S219="Attività","Obiettivi generali",VLOOKUP(MID(S219,1,FIND(" ",S219)-1),Riferimenti!$BZ$2:$CE$41,5,0))</f>
        <v>Obiettivi generali</v>
      </c>
      <c r="Q219" s="2" t="str">
        <f ca="1">IF(S219="Attività","Obiettivi operativi",VLOOKUP(MID(S219,1,FIND(" ",S219)-1),Riferimenti!$BZ$2:$CE$41,6,0))</f>
        <v>Obiettivi operativi</v>
      </c>
      <c r="R219" s="2" t="str">
        <f ca="1">IF(S219="Attività","Linee Intervento",VLOOKUP(MID(S219,1,FIND(" ",S219)-1),Riferimenti!$BZ$2:$CE$41,3,0))</f>
        <v>Linee Intervento</v>
      </c>
      <c r="S219" s="2" t="str">
        <f ca="1">IF(T219="Output","Attività","A"&amp;MID(T219,1,FIND(".",T219)-1)&amp;" - "&amp;INDEX(Riferimenti!$BB$2:$BB$41,V219))</f>
        <v>Attività</v>
      </c>
      <c r="T219" s="2" t="str">
        <f ca="1">IF(OR(W219=FALSE,'Output Progetto'!U219=TRUE),"Output",'Output Progetto'!B219&amp;" - "&amp;'Output Progetto'!D219)</f>
        <v>Output</v>
      </c>
      <c r="U219" s="2" t="str">
        <f ca="1">IF(S219="Attività","Risultato Atteso",VLOOKUP(MID(S219,1,FIND(" ",S219)-1),Riferimenti!$BZ$2:$CE$41,4,0))</f>
        <v>Risultato Atteso</v>
      </c>
      <c r="V219" s="2">
        <f t="shared" si="4"/>
        <v>18</v>
      </c>
      <c r="W219" s="2" t="b">
        <f ca="1">IF(MID(VLOOKUP(MID("A"&amp;MID('Output Progetto'!B219&amp;" - "&amp;'Output Progetto'!D219,1,FIND(".",'Output Progetto'!B219&amp;" - "&amp;'Output Progetto'!D219)-1)&amp;" - "&amp;INDEX(Riferimenti!$BB$2:$BB$41,1),1,FIND(" ","A"&amp;MID('Output Progetto'!B219&amp;" - "&amp;'Output Progetto'!D219,1,FIND(".",'Output Progetto'!B219&amp;" - "&amp;'Output Progetto'!D219)-1)&amp;" - "&amp;INDEX(Riferimenti!$BB$2:$BB$41,1))-1),Riferimenti!$BZ$2:$CE$41,3,0),1,2)="LT",FALSE,TRUE)</f>
        <v>1</v>
      </c>
    </row>
    <row r="220" spans="2:23" ht="12.75" x14ac:dyDescent="0.2">
      <c r="B220" s="42"/>
      <c r="C220" s="42"/>
      <c r="D220" s="42"/>
      <c r="E220" s="42"/>
      <c r="F220" s="42"/>
      <c r="G220" s="42"/>
      <c r="P220" s="2" t="str">
        <f ca="1">IF(S220="Attività","Obiettivi generali",VLOOKUP(MID(S220,1,FIND(" ",S220)-1),Riferimenti!$BZ$2:$CE$41,5,0))</f>
        <v>Obiettivi generali</v>
      </c>
      <c r="Q220" s="2" t="str">
        <f ca="1">IF(S220="Attività","Obiettivi operativi",VLOOKUP(MID(S220,1,FIND(" ",S220)-1),Riferimenti!$BZ$2:$CE$41,6,0))</f>
        <v>Obiettivi operativi</v>
      </c>
      <c r="R220" s="2" t="str">
        <f ca="1">IF(S220="Attività","Linee Intervento",VLOOKUP(MID(S220,1,FIND(" ",S220)-1),Riferimenti!$BZ$2:$CE$41,3,0))</f>
        <v>Linee Intervento</v>
      </c>
      <c r="S220" s="2" t="str">
        <f ca="1">IF(T220="Output","Attività","A"&amp;MID(T220,1,FIND(".",T220)-1)&amp;" - "&amp;INDEX(Riferimenti!$BB$2:$BB$41,V220))</f>
        <v>Attività</v>
      </c>
      <c r="T220" s="2" t="str">
        <f ca="1">IF(OR(W220=FALSE,'Output Progetto'!U220=TRUE),"Output",'Output Progetto'!B220&amp;" - "&amp;'Output Progetto'!D220)</f>
        <v>Output</v>
      </c>
      <c r="U220" s="2" t="str">
        <f ca="1">IF(S220="Attività","Risultato Atteso",VLOOKUP(MID(S220,1,FIND(" ",S220)-1),Riferimenti!$BZ$2:$CE$41,4,0))</f>
        <v>Risultato Atteso</v>
      </c>
      <c r="V220" s="2">
        <f t="shared" si="4"/>
        <v>18</v>
      </c>
      <c r="W220" s="2" t="b">
        <f ca="1">IF(MID(VLOOKUP(MID("A"&amp;MID('Output Progetto'!B220&amp;" - "&amp;'Output Progetto'!D220,1,FIND(".",'Output Progetto'!B220&amp;" - "&amp;'Output Progetto'!D220)-1)&amp;" - "&amp;INDEX(Riferimenti!$BB$2:$BB$41,1),1,FIND(" ","A"&amp;MID('Output Progetto'!B220&amp;" - "&amp;'Output Progetto'!D220,1,FIND(".",'Output Progetto'!B220&amp;" - "&amp;'Output Progetto'!D220)-1)&amp;" - "&amp;INDEX(Riferimenti!$BB$2:$BB$41,1))-1),Riferimenti!$BZ$2:$CE$41,3,0),1,2)="LT",FALSE,TRUE)</f>
        <v>1</v>
      </c>
    </row>
    <row r="221" spans="2:23" ht="12.75" x14ac:dyDescent="0.2">
      <c r="B221" s="42"/>
      <c r="C221" s="42"/>
      <c r="D221" s="42"/>
      <c r="E221" s="42"/>
      <c r="F221" s="42"/>
      <c r="G221" s="42"/>
      <c r="P221" s="2" t="str">
        <f ca="1">IF(S221="Attività","Obiettivi generali",VLOOKUP(MID(S221,1,FIND(" ",S221)-1),Riferimenti!$BZ$2:$CE$41,5,0))</f>
        <v>Obiettivi generali</v>
      </c>
      <c r="Q221" s="2" t="str">
        <f ca="1">IF(S221="Attività","Obiettivi operativi",VLOOKUP(MID(S221,1,FIND(" ",S221)-1),Riferimenti!$BZ$2:$CE$41,6,0))</f>
        <v>Obiettivi operativi</v>
      </c>
      <c r="R221" s="2" t="str">
        <f ca="1">IF(S221="Attività","Linee Intervento",VLOOKUP(MID(S221,1,FIND(" ",S221)-1),Riferimenti!$BZ$2:$CE$41,3,0))</f>
        <v>Linee Intervento</v>
      </c>
      <c r="S221" s="2" t="str">
        <f ca="1">IF(T221="Output","Attività","A"&amp;MID(T221,1,FIND(".",T221)-1)&amp;" - "&amp;INDEX(Riferimenti!$BB$2:$BB$41,V221))</f>
        <v>Attività</v>
      </c>
      <c r="T221" s="2" t="str">
        <f ca="1">IF(OR(W221=FALSE,'Output Progetto'!U221=TRUE),"Output",'Output Progetto'!B221&amp;" - "&amp;'Output Progetto'!D221)</f>
        <v>Output</v>
      </c>
      <c r="U221" s="2" t="str">
        <f ca="1">IF(S221="Attività","Risultato Atteso",VLOOKUP(MID(S221,1,FIND(" ",S221)-1),Riferimenti!$BZ$2:$CE$41,4,0))</f>
        <v>Risultato Atteso</v>
      </c>
      <c r="V221" s="2">
        <f t="shared" si="4"/>
        <v>18</v>
      </c>
      <c r="W221" s="2" t="b">
        <f ca="1">IF(MID(VLOOKUP(MID("A"&amp;MID('Output Progetto'!B221&amp;" - "&amp;'Output Progetto'!D221,1,FIND(".",'Output Progetto'!B221&amp;" - "&amp;'Output Progetto'!D221)-1)&amp;" - "&amp;INDEX(Riferimenti!$BB$2:$BB$41,1),1,FIND(" ","A"&amp;MID('Output Progetto'!B221&amp;" - "&amp;'Output Progetto'!D221,1,FIND(".",'Output Progetto'!B221&amp;" - "&amp;'Output Progetto'!D221)-1)&amp;" - "&amp;INDEX(Riferimenti!$BB$2:$BB$41,1))-1),Riferimenti!$BZ$2:$CE$41,3,0),1,2)="LT",FALSE,TRUE)</f>
        <v>1</v>
      </c>
    </row>
    <row r="222" spans="2:23" ht="12.75" x14ac:dyDescent="0.2">
      <c r="B222" s="42"/>
      <c r="C222" s="42"/>
      <c r="D222" s="42"/>
      <c r="E222" s="42"/>
      <c r="F222" s="42"/>
      <c r="G222" s="42"/>
      <c r="P222" s="2" t="str">
        <f ca="1">IF(S222="Attività","Obiettivi generali",VLOOKUP(MID(S222,1,FIND(" ",S222)-1),Riferimenti!$BZ$2:$CE$41,5,0))</f>
        <v>Obiettivi generali</v>
      </c>
      <c r="Q222" s="2" t="str">
        <f ca="1">IF(S222="Attività","Obiettivi operativi",VLOOKUP(MID(S222,1,FIND(" ",S222)-1),Riferimenti!$BZ$2:$CE$41,6,0))</f>
        <v>Obiettivi operativi</v>
      </c>
      <c r="R222" s="2" t="str">
        <f ca="1">IF(S222="Attività","Linee Intervento",VLOOKUP(MID(S222,1,FIND(" ",S222)-1),Riferimenti!$BZ$2:$CE$41,3,0))</f>
        <v>Linee Intervento</v>
      </c>
      <c r="S222" s="2" t="str">
        <f ca="1">IF(T222="Output","Attività","A"&amp;MID(T222,1,FIND(".",T222)-1)&amp;" - "&amp;INDEX(Riferimenti!$BB$2:$BB$41,V222))</f>
        <v>Attività</v>
      </c>
      <c r="T222" s="2" t="str">
        <f ca="1">IF(OR(W222=FALSE,'Output Progetto'!U222=TRUE),"Output",'Output Progetto'!B222&amp;" - "&amp;'Output Progetto'!D222)</f>
        <v>Output</v>
      </c>
      <c r="U222" s="2" t="str">
        <f ca="1">IF(S222="Attività","Risultato Atteso",VLOOKUP(MID(S222,1,FIND(" ",S222)-1),Riferimenti!$BZ$2:$CE$41,4,0))</f>
        <v>Risultato Atteso</v>
      </c>
      <c r="V222" s="2">
        <f t="shared" si="4"/>
        <v>18</v>
      </c>
      <c r="W222" s="2" t="b">
        <f ca="1">IF(MID(VLOOKUP(MID("A"&amp;MID('Output Progetto'!B222&amp;" - "&amp;'Output Progetto'!D222,1,FIND(".",'Output Progetto'!B222&amp;" - "&amp;'Output Progetto'!D222)-1)&amp;" - "&amp;INDEX(Riferimenti!$BB$2:$BB$41,1),1,FIND(" ","A"&amp;MID('Output Progetto'!B222&amp;" - "&amp;'Output Progetto'!D222,1,FIND(".",'Output Progetto'!B222&amp;" - "&amp;'Output Progetto'!D222)-1)&amp;" - "&amp;INDEX(Riferimenti!$BB$2:$BB$41,1))-1),Riferimenti!$BZ$2:$CE$41,3,0),1,2)="LT",FALSE,TRUE)</f>
        <v>1</v>
      </c>
    </row>
    <row r="223" spans="2:23" ht="12.75" x14ac:dyDescent="0.2">
      <c r="B223" s="42"/>
      <c r="C223" s="42"/>
      <c r="D223" s="42"/>
      <c r="E223" s="42"/>
      <c r="F223" s="42"/>
      <c r="G223" s="42"/>
      <c r="P223" s="2" t="str">
        <f ca="1">IF(S223="Attività","Obiettivi generali",VLOOKUP(MID(S223,1,FIND(" ",S223)-1),Riferimenti!$BZ$2:$CE$41,5,0))</f>
        <v>Obiettivi generali</v>
      </c>
      <c r="Q223" s="2" t="str">
        <f ca="1">IF(S223="Attività","Obiettivi operativi",VLOOKUP(MID(S223,1,FIND(" ",S223)-1),Riferimenti!$BZ$2:$CE$41,6,0))</f>
        <v>Obiettivi operativi</v>
      </c>
      <c r="R223" s="2" t="str">
        <f ca="1">IF(S223="Attività","Linee Intervento",VLOOKUP(MID(S223,1,FIND(" ",S223)-1),Riferimenti!$BZ$2:$CE$41,3,0))</f>
        <v>Linee Intervento</v>
      </c>
      <c r="S223" s="2" t="str">
        <f ca="1">IF(T223="Output","Attività","A"&amp;MID(T223,1,FIND(".",T223)-1)&amp;" - "&amp;INDEX(Riferimenti!$BB$2:$BB$41,V223))</f>
        <v>Attività</v>
      </c>
      <c r="T223" s="2" t="str">
        <f ca="1">IF(OR(W223=FALSE,'Output Progetto'!U223=TRUE),"Output",'Output Progetto'!B223&amp;" - "&amp;'Output Progetto'!D223)</f>
        <v>Output</v>
      </c>
      <c r="U223" s="2" t="str">
        <f ca="1">IF(S223="Attività","Risultato Atteso",VLOOKUP(MID(S223,1,FIND(" ",S223)-1),Riferimenti!$BZ$2:$CE$41,4,0))</f>
        <v>Risultato Atteso</v>
      </c>
      <c r="V223" s="2">
        <f t="shared" si="4"/>
        <v>18</v>
      </c>
      <c r="W223" s="2" t="b">
        <f ca="1">IF(MID(VLOOKUP(MID("A"&amp;MID('Output Progetto'!B223&amp;" - "&amp;'Output Progetto'!D223,1,FIND(".",'Output Progetto'!B223&amp;" - "&amp;'Output Progetto'!D223)-1)&amp;" - "&amp;INDEX(Riferimenti!$BB$2:$BB$41,1),1,FIND(" ","A"&amp;MID('Output Progetto'!B223&amp;" - "&amp;'Output Progetto'!D223,1,FIND(".",'Output Progetto'!B223&amp;" - "&amp;'Output Progetto'!D223)-1)&amp;" - "&amp;INDEX(Riferimenti!$BB$2:$BB$41,1))-1),Riferimenti!$BZ$2:$CE$41,3,0),1,2)="LT",FALSE,TRUE)</f>
        <v>1</v>
      </c>
    </row>
    <row r="224" spans="2:23" ht="12.75" x14ac:dyDescent="0.2">
      <c r="B224" s="42"/>
      <c r="C224" s="42"/>
      <c r="D224" s="42"/>
      <c r="E224" s="42"/>
      <c r="F224" s="42"/>
      <c r="G224" s="42"/>
      <c r="P224" s="2" t="str">
        <f ca="1">IF(S224="Attività","Obiettivi generali",VLOOKUP(MID(S224,1,FIND(" ",S224)-1),Riferimenti!$BZ$2:$CE$41,5,0))</f>
        <v>OG1 - Sviluppare la capacità amministrativa e istituzionale per la modernizzazione della pubblica amministrazione</v>
      </c>
      <c r="Q224" s="2" t="str">
        <f ca="1">IF(S224="Attività","Obiettivi operativi",VLOOKUP(MID(S224,1,FIND(" ",S224)-1),Riferimenti!$BZ$2:$CE$41,6,0))</f>
        <v xml:space="preserve">OO2 - Potenziare i processi di razionalizzazione delle amministrazioni pubbliche attraverso l’efficientamento dei sistemi organizzativi connessi alla gestione del personale pubblico </v>
      </c>
      <c r="R224" s="2" t="str">
        <f ca="1">IF(S224="Attività","Linee Intervento",VLOOKUP(MID(S224,1,FIND(" ",S224)-1),Riferimenti!$BZ$2:$CE$41,3,0))</f>
        <v>LI4 - Estendere il perimetro del sistema NoiPA al comparto Sanità e Enti Locali</v>
      </c>
      <c r="S224" s="2" t="str">
        <f ca="1">IF(T224="Output","Attività","A"&amp;MID(T224,1,FIND(".",T224)-1)&amp;" - "&amp;INDEX(Riferimenti!$BB$2:$BB$41,V224))</f>
        <v xml:space="preserve">A19 - Gestione del processo acquisitivo di nuovi utenti afferenti al comparto sanità </v>
      </c>
      <c r="T224" s="2" t="str">
        <f ca="1">IF(OR(W224=FALSE,'Output Progetto'!U224=TRUE),"Output",'Output Progetto'!B224&amp;" - "&amp;'Output Progetto'!D224)</f>
        <v>19.AS.1 - N° nuove Aziende Sanitarie servite</v>
      </c>
      <c r="U224" s="2" t="str">
        <f ca="1">IF(S224="Attività","Risultato Atteso",VLOOKUP(MID(S224,1,FIND(" ",S224)-1),Riferimenti!$BZ$2:$CE$41,4,0))</f>
        <v>RA3 - modello di servizio condiviso e sottoscritto da un panel di stakeholders</v>
      </c>
      <c r="V224" s="2">
        <f t="shared" si="4"/>
        <v>19</v>
      </c>
      <c r="W224" s="2" t="b">
        <f ca="1">IF(MID(VLOOKUP(MID("A"&amp;MID('Output Progetto'!B224&amp;" - "&amp;'Output Progetto'!D224,1,FIND(".",'Output Progetto'!B224&amp;" - "&amp;'Output Progetto'!D224)-1)&amp;" - "&amp;INDEX(Riferimenti!$BB$2:$BB$41,1),1,FIND(" ","A"&amp;MID('Output Progetto'!B224&amp;" - "&amp;'Output Progetto'!D224,1,FIND(".",'Output Progetto'!B224&amp;" - "&amp;'Output Progetto'!D224)-1)&amp;" - "&amp;INDEX(Riferimenti!$BB$2:$BB$41,1))-1),Riferimenti!$BZ$2:$CE$41,3,0),1,2)="LT",FALSE,TRUE)</f>
        <v>1</v>
      </c>
    </row>
    <row r="225" spans="2:23" ht="12.75" x14ac:dyDescent="0.2">
      <c r="B225" s="42"/>
      <c r="C225" s="42"/>
      <c r="D225" s="42"/>
      <c r="E225" s="42"/>
      <c r="F225" s="42"/>
      <c r="G225" s="42"/>
      <c r="P225" s="2" t="str">
        <f ca="1">IF(S225="Attività","Obiettivi generali",VLOOKUP(MID(S225,1,FIND(" ",S225)-1),Riferimenti!$BZ$2:$CE$41,5,0))</f>
        <v>Obiettivi generali</v>
      </c>
      <c r="Q225" s="2" t="str">
        <f ca="1">IF(S225="Attività","Obiettivi operativi",VLOOKUP(MID(S225,1,FIND(" ",S225)-1),Riferimenti!$BZ$2:$CE$41,6,0))</f>
        <v>Obiettivi operativi</v>
      </c>
      <c r="R225" s="2" t="str">
        <f ca="1">IF(S225="Attività","Linee Intervento",VLOOKUP(MID(S225,1,FIND(" ",S225)-1),Riferimenti!$BZ$2:$CE$41,3,0))</f>
        <v>Linee Intervento</v>
      </c>
      <c r="S225" s="2" t="str">
        <f ca="1">IF(T225="Output","Attività","A"&amp;MID(T225,1,FIND(".",T225)-1)&amp;" - "&amp;INDEX(Riferimenti!$BB$2:$BB$41,V225))</f>
        <v>Attività</v>
      </c>
      <c r="T225" s="2" t="str">
        <f ca="1">IF(OR(W225=FALSE,'Output Progetto'!U225=TRUE),"Output",'Output Progetto'!B225&amp;" - "&amp;'Output Progetto'!D225)</f>
        <v>Output</v>
      </c>
      <c r="U225" s="2" t="str">
        <f ca="1">IF(S225="Attività","Risultato Atteso",VLOOKUP(MID(S225,1,FIND(" ",S225)-1),Riferimenti!$BZ$2:$CE$41,4,0))</f>
        <v>Risultato Atteso</v>
      </c>
      <c r="V225" s="2">
        <f t="shared" si="4"/>
        <v>19</v>
      </c>
      <c r="W225" s="2" t="b">
        <f ca="1">IF(MID(VLOOKUP(MID("A"&amp;MID('Output Progetto'!B225&amp;" - "&amp;'Output Progetto'!D225,1,FIND(".",'Output Progetto'!B225&amp;" - "&amp;'Output Progetto'!D225)-1)&amp;" - "&amp;INDEX(Riferimenti!$BB$2:$BB$41,1),1,FIND(" ","A"&amp;MID('Output Progetto'!B225&amp;" - "&amp;'Output Progetto'!D225,1,FIND(".",'Output Progetto'!B225&amp;" - "&amp;'Output Progetto'!D225)-1)&amp;" - "&amp;INDEX(Riferimenti!$BB$2:$BB$41,1))-1),Riferimenti!$BZ$2:$CE$41,3,0),1,2)="LT",FALSE,TRUE)</f>
        <v>1</v>
      </c>
    </row>
    <row r="226" spans="2:23" ht="12.75" x14ac:dyDescent="0.2">
      <c r="B226" s="42"/>
      <c r="C226" s="42"/>
      <c r="D226" s="42"/>
      <c r="E226" s="42"/>
      <c r="F226" s="42"/>
      <c r="G226" s="42"/>
      <c r="P226" s="2" t="str">
        <f ca="1">IF(S226="Attività","Obiettivi generali",VLOOKUP(MID(S226,1,FIND(" ",S226)-1),Riferimenti!$BZ$2:$CE$41,5,0))</f>
        <v>Obiettivi generali</v>
      </c>
      <c r="Q226" s="2" t="str">
        <f ca="1">IF(S226="Attività","Obiettivi operativi",VLOOKUP(MID(S226,1,FIND(" ",S226)-1),Riferimenti!$BZ$2:$CE$41,6,0))</f>
        <v>Obiettivi operativi</v>
      </c>
      <c r="R226" s="2" t="str">
        <f ca="1">IF(S226="Attività","Linee Intervento",VLOOKUP(MID(S226,1,FIND(" ",S226)-1),Riferimenti!$BZ$2:$CE$41,3,0))</f>
        <v>Linee Intervento</v>
      </c>
      <c r="S226" s="2" t="str">
        <f ca="1">IF(T226="Output","Attività","A"&amp;MID(T226,1,FIND(".",T226)-1)&amp;" - "&amp;INDEX(Riferimenti!$BB$2:$BB$41,V226))</f>
        <v>Attività</v>
      </c>
      <c r="T226" s="2" t="str">
        <f ca="1">IF(OR(W226=FALSE,'Output Progetto'!U226=TRUE),"Output",'Output Progetto'!B226&amp;" - "&amp;'Output Progetto'!D226)</f>
        <v>Output</v>
      </c>
      <c r="U226" s="2" t="str">
        <f ca="1">IF(S226="Attività","Risultato Atteso",VLOOKUP(MID(S226,1,FIND(" ",S226)-1),Riferimenti!$BZ$2:$CE$41,4,0))</f>
        <v>Risultato Atteso</v>
      </c>
      <c r="V226" s="2">
        <f t="shared" si="4"/>
        <v>19</v>
      </c>
      <c r="W226" s="2" t="b">
        <f ca="1">IF(MID(VLOOKUP(MID("A"&amp;MID('Output Progetto'!B226&amp;" - "&amp;'Output Progetto'!D226,1,FIND(".",'Output Progetto'!B226&amp;" - "&amp;'Output Progetto'!D226)-1)&amp;" - "&amp;INDEX(Riferimenti!$BB$2:$BB$41,1),1,FIND(" ","A"&amp;MID('Output Progetto'!B226&amp;" - "&amp;'Output Progetto'!D226,1,FIND(".",'Output Progetto'!B226&amp;" - "&amp;'Output Progetto'!D226)-1)&amp;" - "&amp;INDEX(Riferimenti!$BB$2:$BB$41,1))-1),Riferimenti!$BZ$2:$CE$41,3,0),1,2)="LT",FALSE,TRUE)</f>
        <v>1</v>
      </c>
    </row>
    <row r="227" spans="2:23" ht="12.75" x14ac:dyDescent="0.2">
      <c r="B227" s="42"/>
      <c r="C227" s="42"/>
      <c r="D227" s="42"/>
      <c r="E227" s="42"/>
      <c r="F227" s="42"/>
      <c r="G227" s="42"/>
      <c r="P227" s="2" t="str">
        <f ca="1">IF(S227="Attività","Obiettivi generali",VLOOKUP(MID(S227,1,FIND(" ",S227)-1),Riferimenti!$BZ$2:$CE$41,5,0))</f>
        <v>Obiettivi generali</v>
      </c>
      <c r="Q227" s="2" t="str">
        <f ca="1">IF(S227="Attività","Obiettivi operativi",VLOOKUP(MID(S227,1,FIND(" ",S227)-1),Riferimenti!$BZ$2:$CE$41,6,0))</f>
        <v>Obiettivi operativi</v>
      </c>
      <c r="R227" s="2" t="str">
        <f ca="1">IF(S227="Attività","Linee Intervento",VLOOKUP(MID(S227,1,FIND(" ",S227)-1),Riferimenti!$BZ$2:$CE$41,3,0))</f>
        <v>Linee Intervento</v>
      </c>
      <c r="S227" s="2" t="str">
        <f ca="1">IF(T227="Output","Attività","A"&amp;MID(T227,1,FIND(".",T227)-1)&amp;" - "&amp;INDEX(Riferimenti!$BB$2:$BB$41,V227))</f>
        <v>Attività</v>
      </c>
      <c r="T227" s="2" t="str">
        <f ca="1">IF(OR(W227=FALSE,'Output Progetto'!U227=TRUE),"Output",'Output Progetto'!B227&amp;" - "&amp;'Output Progetto'!D227)</f>
        <v>Output</v>
      </c>
      <c r="U227" s="2" t="str">
        <f ca="1">IF(S227="Attività","Risultato Atteso",VLOOKUP(MID(S227,1,FIND(" ",S227)-1),Riferimenti!$BZ$2:$CE$41,4,0))</f>
        <v>Risultato Atteso</v>
      </c>
      <c r="V227" s="2">
        <f t="shared" si="4"/>
        <v>19</v>
      </c>
      <c r="W227" s="2" t="b">
        <f ca="1">IF(MID(VLOOKUP(MID("A"&amp;MID('Output Progetto'!B227&amp;" - "&amp;'Output Progetto'!D227,1,FIND(".",'Output Progetto'!B227&amp;" - "&amp;'Output Progetto'!D227)-1)&amp;" - "&amp;INDEX(Riferimenti!$BB$2:$BB$41,1),1,FIND(" ","A"&amp;MID('Output Progetto'!B227&amp;" - "&amp;'Output Progetto'!D227,1,FIND(".",'Output Progetto'!B227&amp;" - "&amp;'Output Progetto'!D227)-1)&amp;" - "&amp;INDEX(Riferimenti!$BB$2:$BB$41,1))-1),Riferimenti!$BZ$2:$CE$41,3,0),1,2)="LT",FALSE,TRUE)</f>
        <v>1</v>
      </c>
    </row>
    <row r="228" spans="2:23" ht="12.75" x14ac:dyDescent="0.2">
      <c r="B228" s="42"/>
      <c r="C228" s="42"/>
      <c r="D228" s="42"/>
      <c r="E228" s="42"/>
      <c r="F228" s="42"/>
      <c r="G228" s="42"/>
      <c r="P228" s="2" t="str">
        <f ca="1">IF(S228="Attività","Obiettivi generali",VLOOKUP(MID(S228,1,FIND(" ",S228)-1),Riferimenti!$BZ$2:$CE$41,5,0))</f>
        <v>Obiettivi generali</v>
      </c>
      <c r="Q228" s="2" t="str">
        <f ca="1">IF(S228="Attività","Obiettivi operativi",VLOOKUP(MID(S228,1,FIND(" ",S228)-1),Riferimenti!$BZ$2:$CE$41,6,0))</f>
        <v>Obiettivi operativi</v>
      </c>
      <c r="R228" s="2" t="str">
        <f ca="1">IF(S228="Attività","Linee Intervento",VLOOKUP(MID(S228,1,FIND(" ",S228)-1),Riferimenti!$BZ$2:$CE$41,3,0))</f>
        <v>Linee Intervento</v>
      </c>
      <c r="S228" s="2" t="str">
        <f ca="1">IF(T228="Output","Attività","A"&amp;MID(T228,1,FIND(".",T228)-1)&amp;" - "&amp;INDEX(Riferimenti!$BB$2:$BB$41,V228))</f>
        <v>Attività</v>
      </c>
      <c r="T228" s="2" t="str">
        <f ca="1">IF(OR(W228=FALSE,'Output Progetto'!U228=TRUE),"Output",'Output Progetto'!B228&amp;" - "&amp;'Output Progetto'!D228)</f>
        <v>Output</v>
      </c>
      <c r="U228" s="2" t="str">
        <f ca="1">IF(S228="Attività","Risultato Atteso",VLOOKUP(MID(S228,1,FIND(" ",S228)-1),Riferimenti!$BZ$2:$CE$41,4,0))</f>
        <v>Risultato Atteso</v>
      </c>
      <c r="V228" s="2">
        <f t="shared" si="4"/>
        <v>19</v>
      </c>
      <c r="W228" s="2" t="b">
        <f ca="1">IF(MID(VLOOKUP(MID("A"&amp;MID('Output Progetto'!B228&amp;" - "&amp;'Output Progetto'!D228,1,FIND(".",'Output Progetto'!B228&amp;" - "&amp;'Output Progetto'!D228)-1)&amp;" - "&amp;INDEX(Riferimenti!$BB$2:$BB$41,1),1,FIND(" ","A"&amp;MID('Output Progetto'!B228&amp;" - "&amp;'Output Progetto'!D228,1,FIND(".",'Output Progetto'!B228&amp;" - "&amp;'Output Progetto'!D228)-1)&amp;" - "&amp;INDEX(Riferimenti!$BB$2:$BB$41,1))-1),Riferimenti!$BZ$2:$CE$41,3,0),1,2)="LT",FALSE,TRUE)</f>
        <v>1</v>
      </c>
    </row>
    <row r="229" spans="2:23" ht="12.75" x14ac:dyDescent="0.2">
      <c r="B229" s="42"/>
      <c r="C229" s="42"/>
      <c r="D229" s="42"/>
      <c r="E229" s="42"/>
      <c r="F229" s="42"/>
      <c r="G229" s="42"/>
      <c r="P229" s="2" t="str">
        <f ca="1">IF(S229="Attività","Obiettivi generali",VLOOKUP(MID(S229,1,FIND(" ",S229)-1),Riferimenti!$BZ$2:$CE$41,5,0))</f>
        <v>Obiettivi generali</v>
      </c>
      <c r="Q229" s="2" t="str">
        <f ca="1">IF(S229="Attività","Obiettivi operativi",VLOOKUP(MID(S229,1,FIND(" ",S229)-1),Riferimenti!$BZ$2:$CE$41,6,0))</f>
        <v>Obiettivi operativi</v>
      </c>
      <c r="R229" s="2" t="str">
        <f ca="1">IF(S229="Attività","Linee Intervento",VLOOKUP(MID(S229,1,FIND(" ",S229)-1),Riferimenti!$BZ$2:$CE$41,3,0))</f>
        <v>Linee Intervento</v>
      </c>
      <c r="S229" s="2" t="str">
        <f ca="1">IF(T229="Output","Attività","A"&amp;MID(T229,1,FIND(".",T229)-1)&amp;" - "&amp;INDEX(Riferimenti!$BB$2:$BB$41,V229))</f>
        <v>Attività</v>
      </c>
      <c r="T229" s="2" t="str">
        <f ca="1">IF(OR(W229=FALSE,'Output Progetto'!U229=TRUE),"Output",'Output Progetto'!B229&amp;" - "&amp;'Output Progetto'!D229)</f>
        <v>Output</v>
      </c>
      <c r="U229" s="2" t="str">
        <f ca="1">IF(S229="Attività","Risultato Atteso",VLOOKUP(MID(S229,1,FIND(" ",S229)-1),Riferimenti!$BZ$2:$CE$41,4,0))</f>
        <v>Risultato Atteso</v>
      </c>
      <c r="V229" s="2">
        <f t="shared" si="4"/>
        <v>19</v>
      </c>
      <c r="W229" s="2" t="b">
        <f ca="1">IF(MID(VLOOKUP(MID("A"&amp;MID('Output Progetto'!B229&amp;" - "&amp;'Output Progetto'!D229,1,FIND(".",'Output Progetto'!B229&amp;" - "&amp;'Output Progetto'!D229)-1)&amp;" - "&amp;INDEX(Riferimenti!$BB$2:$BB$41,1),1,FIND(" ","A"&amp;MID('Output Progetto'!B229&amp;" - "&amp;'Output Progetto'!D229,1,FIND(".",'Output Progetto'!B229&amp;" - "&amp;'Output Progetto'!D229)-1)&amp;" - "&amp;INDEX(Riferimenti!$BB$2:$BB$41,1))-1),Riferimenti!$BZ$2:$CE$41,3,0),1,2)="LT",FALSE,TRUE)</f>
        <v>1</v>
      </c>
    </row>
    <row r="230" spans="2:23" ht="12.75" x14ac:dyDescent="0.2">
      <c r="B230" s="42"/>
      <c r="C230" s="42"/>
      <c r="D230" s="42"/>
      <c r="E230" s="42"/>
      <c r="F230" s="42"/>
      <c r="G230" s="42"/>
      <c r="P230" s="2" t="str">
        <f ca="1">IF(S230="Attività","Obiettivi generali",VLOOKUP(MID(S230,1,FIND(" ",S230)-1),Riferimenti!$BZ$2:$CE$41,5,0))</f>
        <v>Obiettivi generali</v>
      </c>
      <c r="Q230" s="2" t="str">
        <f ca="1">IF(S230="Attività","Obiettivi operativi",VLOOKUP(MID(S230,1,FIND(" ",S230)-1),Riferimenti!$BZ$2:$CE$41,6,0))</f>
        <v>Obiettivi operativi</v>
      </c>
      <c r="R230" s="2" t="str">
        <f ca="1">IF(S230="Attività","Linee Intervento",VLOOKUP(MID(S230,1,FIND(" ",S230)-1),Riferimenti!$BZ$2:$CE$41,3,0))</f>
        <v>Linee Intervento</v>
      </c>
      <c r="S230" s="2" t="str">
        <f ca="1">IF(T230="Output","Attività","A"&amp;MID(T230,1,FIND(".",T230)-1)&amp;" - "&amp;INDEX(Riferimenti!$BB$2:$BB$41,V230))</f>
        <v>Attività</v>
      </c>
      <c r="T230" s="2" t="str">
        <f ca="1">IF(OR(W230=FALSE,'Output Progetto'!U230=TRUE),"Output",'Output Progetto'!B230&amp;" - "&amp;'Output Progetto'!D230)</f>
        <v>Output</v>
      </c>
      <c r="U230" s="2" t="str">
        <f ca="1">IF(S230="Attività","Risultato Atteso",VLOOKUP(MID(S230,1,FIND(" ",S230)-1),Riferimenti!$BZ$2:$CE$41,4,0))</f>
        <v>Risultato Atteso</v>
      </c>
      <c r="V230" s="2">
        <f t="shared" si="4"/>
        <v>19</v>
      </c>
      <c r="W230" s="2" t="b">
        <f ca="1">IF(MID(VLOOKUP(MID("A"&amp;MID('Output Progetto'!B230&amp;" - "&amp;'Output Progetto'!D230,1,FIND(".",'Output Progetto'!B230&amp;" - "&amp;'Output Progetto'!D230)-1)&amp;" - "&amp;INDEX(Riferimenti!$BB$2:$BB$41,1),1,FIND(" ","A"&amp;MID('Output Progetto'!B230&amp;" - "&amp;'Output Progetto'!D230,1,FIND(".",'Output Progetto'!B230&amp;" - "&amp;'Output Progetto'!D230)-1)&amp;" - "&amp;INDEX(Riferimenti!$BB$2:$BB$41,1))-1),Riferimenti!$BZ$2:$CE$41,3,0),1,2)="LT",FALSE,TRUE)</f>
        <v>1</v>
      </c>
    </row>
    <row r="231" spans="2:23" ht="12.75" x14ac:dyDescent="0.2">
      <c r="B231" s="42"/>
      <c r="C231" s="42"/>
      <c r="D231" s="42"/>
      <c r="E231" s="42"/>
      <c r="F231" s="42"/>
      <c r="G231" s="42"/>
      <c r="P231" s="2" t="str">
        <f ca="1">IF(S231="Attività","Obiettivi generali",VLOOKUP(MID(S231,1,FIND(" ",S231)-1),Riferimenti!$BZ$2:$CE$41,5,0))</f>
        <v>Obiettivi generali</v>
      </c>
      <c r="Q231" s="2" t="str">
        <f ca="1">IF(S231="Attività","Obiettivi operativi",VLOOKUP(MID(S231,1,FIND(" ",S231)-1),Riferimenti!$BZ$2:$CE$41,6,0))</f>
        <v>Obiettivi operativi</v>
      </c>
      <c r="R231" s="2" t="str">
        <f ca="1">IF(S231="Attività","Linee Intervento",VLOOKUP(MID(S231,1,FIND(" ",S231)-1),Riferimenti!$BZ$2:$CE$41,3,0))</f>
        <v>Linee Intervento</v>
      </c>
      <c r="S231" s="2" t="str">
        <f ca="1">IF(T231="Output","Attività","A"&amp;MID(T231,1,FIND(".",T231)-1)&amp;" - "&amp;INDEX(Riferimenti!$BB$2:$BB$41,V231))</f>
        <v>Attività</v>
      </c>
      <c r="T231" s="2" t="str">
        <f ca="1">IF(OR(W231=FALSE,'Output Progetto'!U231=TRUE),"Output",'Output Progetto'!B231&amp;" - "&amp;'Output Progetto'!D231)</f>
        <v>Output</v>
      </c>
      <c r="U231" s="2" t="str">
        <f ca="1">IF(S231="Attività","Risultato Atteso",VLOOKUP(MID(S231,1,FIND(" ",S231)-1),Riferimenti!$BZ$2:$CE$41,4,0))</f>
        <v>Risultato Atteso</v>
      </c>
      <c r="V231" s="2">
        <f t="shared" si="4"/>
        <v>19</v>
      </c>
      <c r="W231" s="2" t="b">
        <f ca="1">IF(MID(VLOOKUP(MID("A"&amp;MID('Output Progetto'!B231&amp;" - "&amp;'Output Progetto'!D231,1,FIND(".",'Output Progetto'!B231&amp;" - "&amp;'Output Progetto'!D231)-1)&amp;" - "&amp;INDEX(Riferimenti!$BB$2:$BB$41,1),1,FIND(" ","A"&amp;MID('Output Progetto'!B231&amp;" - "&amp;'Output Progetto'!D231,1,FIND(".",'Output Progetto'!B231&amp;" - "&amp;'Output Progetto'!D231)-1)&amp;" - "&amp;INDEX(Riferimenti!$BB$2:$BB$41,1))-1),Riferimenti!$BZ$2:$CE$41,3,0),1,2)="LT",FALSE,TRUE)</f>
        <v>1</v>
      </c>
    </row>
    <row r="232" spans="2:23" ht="12.75" x14ac:dyDescent="0.2">
      <c r="B232" s="42"/>
      <c r="C232" s="42"/>
      <c r="D232" s="42"/>
      <c r="E232" s="42"/>
      <c r="F232" s="42"/>
      <c r="G232" s="42"/>
      <c r="P232" s="2" t="str">
        <f ca="1">IF(S232="Attività","Obiettivi generali",VLOOKUP(MID(S232,1,FIND(" ",S232)-1),Riferimenti!$BZ$2:$CE$41,5,0))</f>
        <v>Obiettivi generali</v>
      </c>
      <c r="Q232" s="2" t="str">
        <f ca="1">IF(S232="Attività","Obiettivi operativi",VLOOKUP(MID(S232,1,FIND(" ",S232)-1),Riferimenti!$BZ$2:$CE$41,6,0))</f>
        <v>Obiettivi operativi</v>
      </c>
      <c r="R232" s="2" t="str">
        <f ca="1">IF(S232="Attività","Linee Intervento",VLOOKUP(MID(S232,1,FIND(" ",S232)-1),Riferimenti!$BZ$2:$CE$41,3,0))</f>
        <v>Linee Intervento</v>
      </c>
      <c r="S232" s="2" t="str">
        <f ca="1">IF(T232="Output","Attività","A"&amp;MID(T232,1,FIND(".",T232)-1)&amp;" - "&amp;INDEX(Riferimenti!$BB$2:$BB$41,V232))</f>
        <v>Attività</v>
      </c>
      <c r="T232" s="2" t="str">
        <f ca="1">IF(OR(W232=FALSE,'Output Progetto'!U232=TRUE),"Output",'Output Progetto'!B232&amp;" - "&amp;'Output Progetto'!D232)</f>
        <v>Output</v>
      </c>
      <c r="U232" s="2" t="str">
        <f ca="1">IF(S232="Attività","Risultato Atteso",VLOOKUP(MID(S232,1,FIND(" ",S232)-1),Riferimenti!$BZ$2:$CE$41,4,0))</f>
        <v>Risultato Atteso</v>
      </c>
      <c r="V232" s="2">
        <f t="shared" si="4"/>
        <v>19</v>
      </c>
      <c r="W232" s="2" t="b">
        <f ca="1">IF(MID(VLOOKUP(MID("A"&amp;MID('Output Progetto'!B232&amp;" - "&amp;'Output Progetto'!D232,1,FIND(".",'Output Progetto'!B232&amp;" - "&amp;'Output Progetto'!D232)-1)&amp;" - "&amp;INDEX(Riferimenti!$BB$2:$BB$41,1),1,FIND(" ","A"&amp;MID('Output Progetto'!B232&amp;" - "&amp;'Output Progetto'!D232,1,FIND(".",'Output Progetto'!B232&amp;" - "&amp;'Output Progetto'!D232)-1)&amp;" - "&amp;INDEX(Riferimenti!$BB$2:$BB$41,1))-1),Riferimenti!$BZ$2:$CE$41,3,0),1,2)="LT",FALSE,TRUE)</f>
        <v>1</v>
      </c>
    </row>
    <row r="233" spans="2:23" ht="12.75" x14ac:dyDescent="0.2">
      <c r="B233" s="42"/>
      <c r="C233" s="42"/>
      <c r="D233" s="42"/>
      <c r="E233" s="42"/>
      <c r="F233" s="42"/>
      <c r="G233" s="42"/>
      <c r="P233" s="2" t="str">
        <f ca="1">IF(S233="Attività","Obiettivi generali",VLOOKUP(MID(S233,1,FIND(" ",S233)-1),Riferimenti!$BZ$2:$CE$41,5,0))</f>
        <v>Obiettivi generali</v>
      </c>
      <c r="Q233" s="2" t="str">
        <f ca="1">IF(S233="Attività","Obiettivi operativi",VLOOKUP(MID(S233,1,FIND(" ",S233)-1),Riferimenti!$BZ$2:$CE$41,6,0))</f>
        <v>Obiettivi operativi</v>
      </c>
      <c r="R233" s="2" t="str">
        <f ca="1">IF(S233="Attività","Linee Intervento",VLOOKUP(MID(S233,1,FIND(" ",S233)-1),Riferimenti!$BZ$2:$CE$41,3,0))</f>
        <v>Linee Intervento</v>
      </c>
      <c r="S233" s="2" t="str">
        <f ca="1">IF(T233="Output","Attività","A"&amp;MID(T233,1,FIND(".",T233)-1)&amp;" - "&amp;INDEX(Riferimenti!$BB$2:$BB$41,V233))</f>
        <v>Attività</v>
      </c>
      <c r="T233" s="2" t="str">
        <f ca="1">IF(OR(W233=FALSE,'Output Progetto'!U233=TRUE),"Output",'Output Progetto'!B233&amp;" - "&amp;'Output Progetto'!D233)</f>
        <v>Output</v>
      </c>
      <c r="U233" s="2" t="str">
        <f ca="1">IF(S233="Attività","Risultato Atteso",VLOOKUP(MID(S233,1,FIND(" ",S233)-1),Riferimenti!$BZ$2:$CE$41,4,0))</f>
        <v>Risultato Atteso</v>
      </c>
      <c r="V233" s="2">
        <f t="shared" si="4"/>
        <v>19</v>
      </c>
      <c r="W233" s="2" t="b">
        <f ca="1">IF(MID(VLOOKUP(MID("A"&amp;MID('Output Progetto'!B233&amp;" - "&amp;'Output Progetto'!D233,1,FIND(".",'Output Progetto'!B233&amp;" - "&amp;'Output Progetto'!D233)-1)&amp;" - "&amp;INDEX(Riferimenti!$BB$2:$BB$41,1),1,FIND(" ","A"&amp;MID('Output Progetto'!B233&amp;" - "&amp;'Output Progetto'!D233,1,FIND(".",'Output Progetto'!B233&amp;" - "&amp;'Output Progetto'!D233)-1)&amp;" - "&amp;INDEX(Riferimenti!$BB$2:$BB$41,1))-1),Riferimenti!$BZ$2:$CE$41,3,0),1,2)="LT",FALSE,TRUE)</f>
        <v>1</v>
      </c>
    </row>
    <row r="234" spans="2:23" ht="12.75" x14ac:dyDescent="0.2">
      <c r="B234" s="42"/>
      <c r="C234" s="42"/>
      <c r="D234" s="42"/>
      <c r="E234" s="42"/>
      <c r="F234" s="42"/>
      <c r="G234" s="42"/>
      <c r="P234" s="2" t="str">
        <f ca="1">IF(S234="Attività","Obiettivi generali",VLOOKUP(MID(S234,1,FIND(" ",S234)-1),Riferimenti!$BZ$2:$CE$41,5,0))</f>
        <v>Obiettivi generali</v>
      </c>
      <c r="Q234" s="2" t="str">
        <f ca="1">IF(S234="Attività","Obiettivi operativi",VLOOKUP(MID(S234,1,FIND(" ",S234)-1),Riferimenti!$BZ$2:$CE$41,6,0))</f>
        <v>Obiettivi operativi</v>
      </c>
      <c r="R234" s="2" t="str">
        <f ca="1">IF(S234="Attività","Linee Intervento",VLOOKUP(MID(S234,1,FIND(" ",S234)-1),Riferimenti!$BZ$2:$CE$41,3,0))</f>
        <v>Linee Intervento</v>
      </c>
      <c r="S234" s="2" t="str">
        <f ca="1">IF(T234="Output","Attività","A"&amp;MID(T234,1,FIND(".",T234)-1)&amp;" - "&amp;INDEX(Riferimenti!$BB$2:$BB$41,V234))</f>
        <v>Attività</v>
      </c>
      <c r="T234" s="2" t="str">
        <f ca="1">IF(OR(W234=FALSE,'Output Progetto'!U234=TRUE),"Output",'Output Progetto'!B234&amp;" - "&amp;'Output Progetto'!D234)</f>
        <v>Output</v>
      </c>
      <c r="U234" s="2" t="str">
        <f ca="1">IF(S234="Attività","Risultato Atteso",VLOOKUP(MID(S234,1,FIND(" ",S234)-1),Riferimenti!$BZ$2:$CE$41,4,0))</f>
        <v>Risultato Atteso</v>
      </c>
      <c r="V234" s="2">
        <f t="shared" si="4"/>
        <v>19</v>
      </c>
      <c r="W234" s="2" t="b">
        <f ca="1">IF(MID(VLOOKUP(MID("A"&amp;MID('Output Progetto'!B234&amp;" - "&amp;'Output Progetto'!D234,1,FIND(".",'Output Progetto'!B234&amp;" - "&amp;'Output Progetto'!D234)-1)&amp;" - "&amp;INDEX(Riferimenti!$BB$2:$BB$41,1),1,FIND(" ","A"&amp;MID('Output Progetto'!B234&amp;" - "&amp;'Output Progetto'!D234,1,FIND(".",'Output Progetto'!B234&amp;" - "&amp;'Output Progetto'!D234)-1)&amp;" - "&amp;INDEX(Riferimenti!$BB$2:$BB$41,1))-1),Riferimenti!$BZ$2:$CE$41,3,0),1,2)="LT",FALSE,TRUE)</f>
        <v>1</v>
      </c>
    </row>
    <row r="235" spans="2:23" ht="12.75" x14ac:dyDescent="0.2">
      <c r="B235" s="42"/>
      <c r="C235" s="42"/>
      <c r="D235" s="42"/>
      <c r="E235" s="42"/>
      <c r="F235" s="42"/>
      <c r="G235" s="42"/>
      <c r="P235" s="2" t="str">
        <f ca="1">IF(S235="Attività","Obiettivi generali",VLOOKUP(MID(S235,1,FIND(" ",S235)-1),Riferimenti!$BZ$2:$CE$41,5,0))</f>
        <v>Obiettivi generali</v>
      </c>
      <c r="Q235" s="2" t="str">
        <f ca="1">IF(S235="Attività","Obiettivi operativi",VLOOKUP(MID(S235,1,FIND(" ",S235)-1),Riferimenti!$BZ$2:$CE$41,6,0))</f>
        <v>Obiettivi operativi</v>
      </c>
      <c r="R235" s="2" t="str">
        <f ca="1">IF(S235="Attività","Linee Intervento",VLOOKUP(MID(S235,1,FIND(" ",S235)-1),Riferimenti!$BZ$2:$CE$41,3,0))</f>
        <v>Linee Intervento</v>
      </c>
      <c r="S235" s="2" t="str">
        <f ca="1">IF(T235="Output","Attività","A"&amp;MID(T235,1,FIND(".",T235)-1)&amp;" - "&amp;INDEX(Riferimenti!$BB$2:$BB$41,V235))</f>
        <v>Attività</v>
      </c>
      <c r="T235" s="2" t="str">
        <f ca="1">IF(OR(W235=FALSE,'Output Progetto'!U235=TRUE),"Output",'Output Progetto'!B235&amp;" - "&amp;'Output Progetto'!D235)</f>
        <v>Output</v>
      </c>
      <c r="U235" s="2" t="str">
        <f ca="1">IF(S235="Attività","Risultato Atteso",VLOOKUP(MID(S235,1,FIND(" ",S235)-1),Riferimenti!$BZ$2:$CE$41,4,0))</f>
        <v>Risultato Atteso</v>
      </c>
      <c r="V235" s="2">
        <f t="shared" si="4"/>
        <v>19</v>
      </c>
      <c r="W235" s="2" t="b">
        <f ca="1">IF(MID(VLOOKUP(MID("A"&amp;MID('Output Progetto'!B235&amp;" - "&amp;'Output Progetto'!D235,1,FIND(".",'Output Progetto'!B235&amp;" - "&amp;'Output Progetto'!D235)-1)&amp;" - "&amp;INDEX(Riferimenti!$BB$2:$BB$41,1),1,FIND(" ","A"&amp;MID('Output Progetto'!B235&amp;" - "&amp;'Output Progetto'!D235,1,FIND(".",'Output Progetto'!B235&amp;" - "&amp;'Output Progetto'!D235)-1)&amp;" - "&amp;INDEX(Riferimenti!$BB$2:$BB$41,1))-1),Riferimenti!$BZ$2:$CE$41,3,0),1,2)="LT",FALSE,TRUE)</f>
        <v>1</v>
      </c>
    </row>
    <row r="236" spans="2:23" ht="12.75" x14ac:dyDescent="0.2">
      <c r="B236" s="42"/>
      <c r="C236" s="42"/>
      <c r="D236" s="42"/>
      <c r="E236" s="42"/>
      <c r="F236" s="42"/>
      <c r="G236" s="42"/>
      <c r="P236" s="2" t="str">
        <f ca="1">IF(S236="Attività","Obiettivi generali",VLOOKUP(MID(S236,1,FIND(" ",S236)-1),Riferimenti!$BZ$2:$CE$41,5,0))</f>
        <v>OG1 - Sviluppare la capacità amministrativa e istituzionale per la modernizzazione della pubblica amministrazione</v>
      </c>
      <c r="Q236" s="2" t="str">
        <f ca="1">IF(S236="Attività","Obiettivi operativi",VLOOKUP(MID(S236,1,FIND(" ",S236)-1),Riferimenti!$BZ$2:$CE$41,6,0))</f>
        <v xml:space="preserve">OO2 - Potenziare i processi di razionalizzazione delle amministrazioni pubbliche attraverso l’efficientamento dei sistemi organizzativi connessi alla gestione del personale pubblico </v>
      </c>
      <c r="R236" s="2" t="str">
        <f ca="1">IF(S236="Attività","Linee Intervento",VLOOKUP(MID(S236,1,FIND(" ",S236)-1),Riferimenti!$BZ$2:$CE$41,3,0))</f>
        <v>LI4 - Estendere il perimetro del sistema NoiPA al comparto Sanità e Enti Locali</v>
      </c>
      <c r="S236" s="2" t="str">
        <f ca="1">IF(T236="Output","Attività","A"&amp;MID(T236,1,FIND(".",T236)-1)&amp;" - "&amp;INDEX(Riferimenti!$BB$2:$BB$41,V236))</f>
        <v>A20 - Gestione del processo acquisitivo di nuovi utenti afferenti al comparto Regioni ed Enti Locali</v>
      </c>
      <c r="T236" s="2" t="str">
        <f ca="1">IF(OR(W236=FALSE,'Output Progetto'!U236=TRUE),"Output",'Output Progetto'!B236&amp;" - "&amp;'Output Progetto'!D236)</f>
        <v>20.AS.1 - N° nuovi Enti Locali serviti</v>
      </c>
      <c r="U236" s="2" t="str">
        <f ca="1">IF(S236="Attività","Risultato Atteso",VLOOKUP(MID(S236,1,FIND(" ",S236)-1),Riferimenti!$BZ$2:$CE$41,4,0))</f>
        <v xml:space="preserve">RA5 - </v>
      </c>
      <c r="V236" s="2">
        <f t="shared" si="4"/>
        <v>20</v>
      </c>
      <c r="W236" s="2" t="b">
        <f ca="1">IF(MID(VLOOKUP(MID("A"&amp;MID('Output Progetto'!B236&amp;" - "&amp;'Output Progetto'!D236,1,FIND(".",'Output Progetto'!B236&amp;" - "&amp;'Output Progetto'!D236)-1)&amp;" - "&amp;INDEX(Riferimenti!$BB$2:$BB$41,1),1,FIND(" ","A"&amp;MID('Output Progetto'!B236&amp;" - "&amp;'Output Progetto'!D236,1,FIND(".",'Output Progetto'!B236&amp;" - "&amp;'Output Progetto'!D236)-1)&amp;" - "&amp;INDEX(Riferimenti!$BB$2:$BB$41,1))-1),Riferimenti!$BZ$2:$CE$41,3,0),1,2)="LT",FALSE,TRUE)</f>
        <v>1</v>
      </c>
    </row>
    <row r="237" spans="2:23" ht="12.75" x14ac:dyDescent="0.2">
      <c r="B237" s="42"/>
      <c r="C237" s="42"/>
      <c r="D237" s="42"/>
      <c r="E237" s="42"/>
      <c r="F237" s="42"/>
      <c r="G237" s="42"/>
      <c r="P237" s="2" t="str">
        <f ca="1">IF(S237="Attività","Obiettivi generali",VLOOKUP(MID(S237,1,FIND(" ",S237)-1),Riferimenti!$BZ$2:$CE$41,5,0))</f>
        <v>Obiettivi generali</v>
      </c>
      <c r="Q237" s="2" t="str">
        <f ca="1">IF(S237="Attività","Obiettivi operativi",VLOOKUP(MID(S237,1,FIND(" ",S237)-1),Riferimenti!$BZ$2:$CE$41,6,0))</f>
        <v>Obiettivi operativi</v>
      </c>
      <c r="R237" s="2" t="str">
        <f ca="1">IF(S237="Attività","Linee Intervento",VLOOKUP(MID(S237,1,FIND(" ",S237)-1),Riferimenti!$BZ$2:$CE$41,3,0))</f>
        <v>Linee Intervento</v>
      </c>
      <c r="S237" s="2" t="str">
        <f ca="1">IF(T237="Output","Attività","A"&amp;MID(T237,1,FIND(".",T237)-1)&amp;" - "&amp;INDEX(Riferimenti!$BB$2:$BB$41,V237))</f>
        <v>Attività</v>
      </c>
      <c r="T237" s="2" t="str">
        <f ca="1">IF(OR(W237=FALSE,'Output Progetto'!U237=TRUE),"Output",'Output Progetto'!B237&amp;" - "&amp;'Output Progetto'!D237)</f>
        <v>Output</v>
      </c>
      <c r="U237" s="2" t="str">
        <f ca="1">IF(S237="Attività","Risultato Atteso",VLOOKUP(MID(S237,1,FIND(" ",S237)-1),Riferimenti!$BZ$2:$CE$41,4,0))</f>
        <v>Risultato Atteso</v>
      </c>
      <c r="V237" s="2">
        <f t="shared" si="4"/>
        <v>20</v>
      </c>
      <c r="W237" s="2" t="b">
        <f ca="1">IF(MID(VLOOKUP(MID("A"&amp;MID('Output Progetto'!B237&amp;" - "&amp;'Output Progetto'!D237,1,FIND(".",'Output Progetto'!B237&amp;" - "&amp;'Output Progetto'!D237)-1)&amp;" - "&amp;INDEX(Riferimenti!$BB$2:$BB$41,1),1,FIND(" ","A"&amp;MID('Output Progetto'!B237&amp;" - "&amp;'Output Progetto'!D237,1,FIND(".",'Output Progetto'!B237&amp;" - "&amp;'Output Progetto'!D237)-1)&amp;" - "&amp;INDEX(Riferimenti!$BB$2:$BB$41,1))-1),Riferimenti!$BZ$2:$CE$41,3,0),1,2)="LT",FALSE,TRUE)</f>
        <v>1</v>
      </c>
    </row>
    <row r="238" spans="2:23" ht="12.75" x14ac:dyDescent="0.2">
      <c r="B238" s="42"/>
      <c r="C238" s="42"/>
      <c r="D238" s="42"/>
      <c r="E238" s="42"/>
      <c r="F238" s="42"/>
      <c r="G238" s="42"/>
      <c r="P238" s="2" t="str">
        <f ca="1">IF(S238="Attività","Obiettivi generali",VLOOKUP(MID(S238,1,FIND(" ",S238)-1),Riferimenti!$BZ$2:$CE$41,5,0))</f>
        <v>Obiettivi generali</v>
      </c>
      <c r="Q238" s="2" t="str">
        <f ca="1">IF(S238="Attività","Obiettivi operativi",VLOOKUP(MID(S238,1,FIND(" ",S238)-1),Riferimenti!$BZ$2:$CE$41,6,0))</f>
        <v>Obiettivi operativi</v>
      </c>
      <c r="R238" s="2" t="str">
        <f ca="1">IF(S238="Attività","Linee Intervento",VLOOKUP(MID(S238,1,FIND(" ",S238)-1),Riferimenti!$BZ$2:$CE$41,3,0))</f>
        <v>Linee Intervento</v>
      </c>
      <c r="S238" s="2" t="str">
        <f ca="1">IF(T238="Output","Attività","A"&amp;MID(T238,1,FIND(".",T238)-1)&amp;" - "&amp;INDEX(Riferimenti!$BB$2:$BB$41,V238))</f>
        <v>Attività</v>
      </c>
      <c r="T238" s="2" t="str">
        <f ca="1">IF(OR(W238=FALSE,'Output Progetto'!U238=TRUE),"Output",'Output Progetto'!B238&amp;" - "&amp;'Output Progetto'!D238)</f>
        <v>Output</v>
      </c>
      <c r="U238" s="2" t="str">
        <f ca="1">IF(S238="Attività","Risultato Atteso",VLOOKUP(MID(S238,1,FIND(" ",S238)-1),Riferimenti!$BZ$2:$CE$41,4,0))</f>
        <v>Risultato Atteso</v>
      </c>
      <c r="V238" s="2">
        <f t="shared" si="4"/>
        <v>20</v>
      </c>
      <c r="W238" s="2" t="b">
        <f ca="1">IF(MID(VLOOKUP(MID("A"&amp;MID('Output Progetto'!B238&amp;" - "&amp;'Output Progetto'!D238,1,FIND(".",'Output Progetto'!B238&amp;" - "&amp;'Output Progetto'!D238)-1)&amp;" - "&amp;INDEX(Riferimenti!$BB$2:$BB$41,1),1,FIND(" ","A"&amp;MID('Output Progetto'!B238&amp;" - "&amp;'Output Progetto'!D238,1,FIND(".",'Output Progetto'!B238&amp;" - "&amp;'Output Progetto'!D238)-1)&amp;" - "&amp;INDEX(Riferimenti!$BB$2:$BB$41,1))-1),Riferimenti!$BZ$2:$CE$41,3,0),1,2)="LT",FALSE,TRUE)</f>
        <v>1</v>
      </c>
    </row>
    <row r="239" spans="2:23" ht="12.75" x14ac:dyDescent="0.2">
      <c r="B239" s="42"/>
      <c r="C239" s="42"/>
      <c r="D239" s="42"/>
      <c r="E239" s="42"/>
      <c r="F239" s="42"/>
      <c r="G239" s="42"/>
      <c r="P239" s="2" t="str">
        <f ca="1">IF(S239="Attività","Obiettivi generali",VLOOKUP(MID(S239,1,FIND(" ",S239)-1),Riferimenti!$BZ$2:$CE$41,5,0))</f>
        <v>Obiettivi generali</v>
      </c>
      <c r="Q239" s="2" t="str">
        <f ca="1">IF(S239="Attività","Obiettivi operativi",VLOOKUP(MID(S239,1,FIND(" ",S239)-1),Riferimenti!$BZ$2:$CE$41,6,0))</f>
        <v>Obiettivi operativi</v>
      </c>
      <c r="R239" s="2" t="str">
        <f ca="1">IF(S239="Attività","Linee Intervento",VLOOKUP(MID(S239,1,FIND(" ",S239)-1),Riferimenti!$BZ$2:$CE$41,3,0))</f>
        <v>Linee Intervento</v>
      </c>
      <c r="S239" s="2" t="str">
        <f ca="1">IF(T239="Output","Attività","A"&amp;MID(T239,1,FIND(".",T239)-1)&amp;" - "&amp;INDEX(Riferimenti!$BB$2:$BB$41,V239))</f>
        <v>Attività</v>
      </c>
      <c r="T239" s="2" t="str">
        <f ca="1">IF(OR(W239=FALSE,'Output Progetto'!U239=TRUE),"Output",'Output Progetto'!B239&amp;" - "&amp;'Output Progetto'!D239)</f>
        <v>Output</v>
      </c>
      <c r="U239" s="2" t="str">
        <f ca="1">IF(S239="Attività","Risultato Atteso",VLOOKUP(MID(S239,1,FIND(" ",S239)-1),Riferimenti!$BZ$2:$CE$41,4,0))</f>
        <v>Risultato Atteso</v>
      </c>
      <c r="V239" s="2">
        <f t="shared" si="4"/>
        <v>20</v>
      </c>
      <c r="W239" s="2" t="b">
        <f ca="1">IF(MID(VLOOKUP(MID("A"&amp;MID('Output Progetto'!B239&amp;" - "&amp;'Output Progetto'!D239,1,FIND(".",'Output Progetto'!B239&amp;" - "&amp;'Output Progetto'!D239)-1)&amp;" - "&amp;INDEX(Riferimenti!$BB$2:$BB$41,1),1,FIND(" ","A"&amp;MID('Output Progetto'!B239&amp;" - "&amp;'Output Progetto'!D239,1,FIND(".",'Output Progetto'!B239&amp;" - "&amp;'Output Progetto'!D239)-1)&amp;" - "&amp;INDEX(Riferimenti!$BB$2:$BB$41,1))-1),Riferimenti!$BZ$2:$CE$41,3,0),1,2)="LT",FALSE,TRUE)</f>
        <v>1</v>
      </c>
    </row>
    <row r="240" spans="2:23" ht="12.75" x14ac:dyDescent="0.2">
      <c r="B240" s="42"/>
      <c r="C240" s="42"/>
      <c r="D240" s="42"/>
      <c r="E240" s="42"/>
      <c r="F240" s="42"/>
      <c r="G240" s="42"/>
      <c r="P240" s="2" t="str">
        <f ca="1">IF(S240="Attività","Obiettivi generali",VLOOKUP(MID(S240,1,FIND(" ",S240)-1),Riferimenti!$BZ$2:$CE$41,5,0))</f>
        <v>Obiettivi generali</v>
      </c>
      <c r="Q240" s="2" t="str">
        <f ca="1">IF(S240="Attività","Obiettivi operativi",VLOOKUP(MID(S240,1,FIND(" ",S240)-1),Riferimenti!$BZ$2:$CE$41,6,0))</f>
        <v>Obiettivi operativi</v>
      </c>
      <c r="R240" s="2" t="str">
        <f ca="1">IF(S240="Attività","Linee Intervento",VLOOKUP(MID(S240,1,FIND(" ",S240)-1),Riferimenti!$BZ$2:$CE$41,3,0))</f>
        <v>Linee Intervento</v>
      </c>
      <c r="S240" s="2" t="str">
        <f ca="1">IF(T240="Output","Attività","A"&amp;MID(T240,1,FIND(".",T240)-1)&amp;" - "&amp;INDEX(Riferimenti!$BB$2:$BB$41,V240))</f>
        <v>Attività</v>
      </c>
      <c r="T240" s="2" t="str">
        <f ca="1">IF(OR(W240=FALSE,'Output Progetto'!U240=TRUE),"Output",'Output Progetto'!B240&amp;" - "&amp;'Output Progetto'!D240)</f>
        <v>Output</v>
      </c>
      <c r="U240" s="2" t="str">
        <f ca="1">IF(S240="Attività","Risultato Atteso",VLOOKUP(MID(S240,1,FIND(" ",S240)-1),Riferimenti!$BZ$2:$CE$41,4,0))</f>
        <v>Risultato Atteso</v>
      </c>
      <c r="V240" s="2">
        <f t="shared" si="4"/>
        <v>20</v>
      </c>
      <c r="W240" s="2" t="b">
        <f ca="1">IF(MID(VLOOKUP(MID("A"&amp;MID('Output Progetto'!B240&amp;" - "&amp;'Output Progetto'!D240,1,FIND(".",'Output Progetto'!B240&amp;" - "&amp;'Output Progetto'!D240)-1)&amp;" - "&amp;INDEX(Riferimenti!$BB$2:$BB$41,1),1,FIND(" ","A"&amp;MID('Output Progetto'!B240&amp;" - "&amp;'Output Progetto'!D240,1,FIND(".",'Output Progetto'!B240&amp;" - "&amp;'Output Progetto'!D240)-1)&amp;" - "&amp;INDEX(Riferimenti!$BB$2:$BB$41,1))-1),Riferimenti!$BZ$2:$CE$41,3,0),1,2)="LT",FALSE,TRUE)</f>
        <v>1</v>
      </c>
    </row>
    <row r="241" spans="2:23" ht="12.75" x14ac:dyDescent="0.2">
      <c r="B241" s="42"/>
      <c r="C241" s="42"/>
      <c r="D241" s="42"/>
      <c r="E241" s="42"/>
      <c r="F241" s="42"/>
      <c r="G241" s="42"/>
      <c r="P241" s="2" t="str">
        <f ca="1">IF(S241="Attività","Obiettivi generali",VLOOKUP(MID(S241,1,FIND(" ",S241)-1),Riferimenti!$BZ$2:$CE$41,5,0))</f>
        <v>Obiettivi generali</v>
      </c>
      <c r="Q241" s="2" t="str">
        <f ca="1">IF(S241="Attività","Obiettivi operativi",VLOOKUP(MID(S241,1,FIND(" ",S241)-1),Riferimenti!$BZ$2:$CE$41,6,0))</f>
        <v>Obiettivi operativi</v>
      </c>
      <c r="R241" s="2" t="str">
        <f ca="1">IF(S241="Attività","Linee Intervento",VLOOKUP(MID(S241,1,FIND(" ",S241)-1),Riferimenti!$BZ$2:$CE$41,3,0))</f>
        <v>Linee Intervento</v>
      </c>
      <c r="S241" s="2" t="str">
        <f ca="1">IF(T241="Output","Attività","A"&amp;MID(T241,1,FIND(".",T241)-1)&amp;" - "&amp;INDEX(Riferimenti!$BB$2:$BB$41,V241))</f>
        <v>Attività</v>
      </c>
      <c r="T241" s="2" t="str">
        <f ca="1">IF(OR(W241=FALSE,'Output Progetto'!U241=TRUE),"Output",'Output Progetto'!B241&amp;" - "&amp;'Output Progetto'!D241)</f>
        <v>Output</v>
      </c>
      <c r="U241" s="2" t="str">
        <f ca="1">IF(S241="Attività","Risultato Atteso",VLOOKUP(MID(S241,1,FIND(" ",S241)-1),Riferimenti!$BZ$2:$CE$41,4,0))</f>
        <v>Risultato Atteso</v>
      </c>
      <c r="V241" s="2">
        <f t="shared" si="4"/>
        <v>20</v>
      </c>
      <c r="W241" s="2" t="b">
        <f ca="1">IF(MID(VLOOKUP(MID("A"&amp;MID('Output Progetto'!B241&amp;" - "&amp;'Output Progetto'!D241,1,FIND(".",'Output Progetto'!B241&amp;" - "&amp;'Output Progetto'!D241)-1)&amp;" - "&amp;INDEX(Riferimenti!$BB$2:$BB$41,1),1,FIND(" ","A"&amp;MID('Output Progetto'!B241&amp;" - "&amp;'Output Progetto'!D241,1,FIND(".",'Output Progetto'!B241&amp;" - "&amp;'Output Progetto'!D241)-1)&amp;" - "&amp;INDEX(Riferimenti!$BB$2:$BB$41,1))-1),Riferimenti!$BZ$2:$CE$41,3,0),1,2)="LT",FALSE,TRUE)</f>
        <v>1</v>
      </c>
    </row>
    <row r="242" spans="2:23" ht="12.75" x14ac:dyDescent="0.2">
      <c r="B242" s="42"/>
      <c r="C242" s="42"/>
      <c r="D242" s="42"/>
      <c r="E242" s="42"/>
      <c r="F242" s="42"/>
      <c r="G242" s="42"/>
      <c r="P242" s="2" t="str">
        <f ca="1">IF(S242="Attività","Obiettivi generali",VLOOKUP(MID(S242,1,FIND(" ",S242)-1),Riferimenti!$BZ$2:$CE$41,5,0))</f>
        <v>Obiettivi generali</v>
      </c>
      <c r="Q242" s="2" t="str">
        <f ca="1">IF(S242="Attività","Obiettivi operativi",VLOOKUP(MID(S242,1,FIND(" ",S242)-1),Riferimenti!$BZ$2:$CE$41,6,0))</f>
        <v>Obiettivi operativi</v>
      </c>
      <c r="R242" s="2" t="str">
        <f ca="1">IF(S242="Attività","Linee Intervento",VLOOKUP(MID(S242,1,FIND(" ",S242)-1),Riferimenti!$BZ$2:$CE$41,3,0))</f>
        <v>Linee Intervento</v>
      </c>
      <c r="S242" s="2" t="str">
        <f ca="1">IF(T242="Output","Attività","A"&amp;MID(T242,1,FIND(".",T242)-1)&amp;" - "&amp;INDEX(Riferimenti!$BB$2:$BB$41,V242))</f>
        <v>Attività</v>
      </c>
      <c r="T242" s="2" t="str">
        <f ca="1">IF(OR(W242=FALSE,'Output Progetto'!U242=TRUE),"Output",'Output Progetto'!B242&amp;" - "&amp;'Output Progetto'!D242)</f>
        <v>Output</v>
      </c>
      <c r="U242" s="2" t="str">
        <f ca="1">IF(S242="Attività","Risultato Atteso",VLOOKUP(MID(S242,1,FIND(" ",S242)-1),Riferimenti!$BZ$2:$CE$41,4,0))</f>
        <v>Risultato Atteso</v>
      </c>
      <c r="V242" s="2">
        <f t="shared" si="4"/>
        <v>20</v>
      </c>
      <c r="W242" s="2" t="b">
        <f ca="1">IF(MID(VLOOKUP(MID("A"&amp;MID('Output Progetto'!B242&amp;" - "&amp;'Output Progetto'!D242,1,FIND(".",'Output Progetto'!B242&amp;" - "&amp;'Output Progetto'!D242)-1)&amp;" - "&amp;INDEX(Riferimenti!$BB$2:$BB$41,1),1,FIND(" ","A"&amp;MID('Output Progetto'!B242&amp;" - "&amp;'Output Progetto'!D242,1,FIND(".",'Output Progetto'!B242&amp;" - "&amp;'Output Progetto'!D242)-1)&amp;" - "&amp;INDEX(Riferimenti!$BB$2:$BB$41,1))-1),Riferimenti!$BZ$2:$CE$41,3,0),1,2)="LT",FALSE,TRUE)</f>
        <v>1</v>
      </c>
    </row>
    <row r="243" spans="2:23" ht="12.75" x14ac:dyDescent="0.2">
      <c r="B243" s="42"/>
      <c r="C243" s="42"/>
      <c r="D243" s="42"/>
      <c r="E243" s="42"/>
      <c r="F243" s="42"/>
      <c r="G243" s="42"/>
      <c r="P243" s="2" t="str">
        <f ca="1">IF(S243="Attività","Obiettivi generali",VLOOKUP(MID(S243,1,FIND(" ",S243)-1),Riferimenti!$BZ$2:$CE$41,5,0))</f>
        <v>Obiettivi generali</v>
      </c>
      <c r="Q243" s="2" t="str">
        <f ca="1">IF(S243="Attività","Obiettivi operativi",VLOOKUP(MID(S243,1,FIND(" ",S243)-1),Riferimenti!$BZ$2:$CE$41,6,0))</f>
        <v>Obiettivi operativi</v>
      </c>
      <c r="R243" s="2" t="str">
        <f ca="1">IF(S243="Attività","Linee Intervento",VLOOKUP(MID(S243,1,FIND(" ",S243)-1),Riferimenti!$BZ$2:$CE$41,3,0))</f>
        <v>Linee Intervento</v>
      </c>
      <c r="S243" s="2" t="str">
        <f ca="1">IF(T243="Output","Attività","A"&amp;MID(T243,1,FIND(".",T243)-1)&amp;" - "&amp;INDEX(Riferimenti!$BB$2:$BB$41,V243))</f>
        <v>Attività</v>
      </c>
      <c r="T243" s="2" t="str">
        <f ca="1">IF(OR(W243=FALSE,'Output Progetto'!U243=TRUE),"Output",'Output Progetto'!B243&amp;" - "&amp;'Output Progetto'!D243)</f>
        <v>Output</v>
      </c>
      <c r="U243" s="2" t="str">
        <f ca="1">IF(S243="Attività","Risultato Atteso",VLOOKUP(MID(S243,1,FIND(" ",S243)-1),Riferimenti!$BZ$2:$CE$41,4,0))</f>
        <v>Risultato Atteso</v>
      </c>
      <c r="V243" s="2">
        <f t="shared" si="4"/>
        <v>20</v>
      </c>
      <c r="W243" s="2" t="b">
        <f ca="1">IF(MID(VLOOKUP(MID("A"&amp;MID('Output Progetto'!B243&amp;" - "&amp;'Output Progetto'!D243,1,FIND(".",'Output Progetto'!B243&amp;" - "&amp;'Output Progetto'!D243)-1)&amp;" - "&amp;INDEX(Riferimenti!$BB$2:$BB$41,1),1,FIND(" ","A"&amp;MID('Output Progetto'!B243&amp;" - "&amp;'Output Progetto'!D243,1,FIND(".",'Output Progetto'!B243&amp;" - "&amp;'Output Progetto'!D243)-1)&amp;" - "&amp;INDEX(Riferimenti!$BB$2:$BB$41,1))-1),Riferimenti!$BZ$2:$CE$41,3,0),1,2)="LT",FALSE,TRUE)</f>
        <v>1</v>
      </c>
    </row>
    <row r="244" spans="2:23" ht="12.75" x14ac:dyDescent="0.2">
      <c r="B244" s="42"/>
      <c r="C244" s="42"/>
      <c r="D244" s="42"/>
      <c r="E244" s="42"/>
      <c r="F244" s="42"/>
      <c r="G244" s="42"/>
      <c r="P244" s="2" t="str">
        <f ca="1">IF(S244="Attività","Obiettivi generali",VLOOKUP(MID(S244,1,FIND(" ",S244)-1),Riferimenti!$BZ$2:$CE$41,5,0))</f>
        <v>Obiettivi generali</v>
      </c>
      <c r="Q244" s="2" t="str">
        <f ca="1">IF(S244="Attività","Obiettivi operativi",VLOOKUP(MID(S244,1,FIND(" ",S244)-1),Riferimenti!$BZ$2:$CE$41,6,0))</f>
        <v>Obiettivi operativi</v>
      </c>
      <c r="R244" s="2" t="str">
        <f ca="1">IF(S244="Attività","Linee Intervento",VLOOKUP(MID(S244,1,FIND(" ",S244)-1),Riferimenti!$BZ$2:$CE$41,3,0))</f>
        <v>Linee Intervento</v>
      </c>
      <c r="S244" s="2" t="str">
        <f ca="1">IF(T244="Output","Attività","A"&amp;MID(T244,1,FIND(".",T244)-1)&amp;" - "&amp;INDEX(Riferimenti!$BB$2:$BB$41,V244))</f>
        <v>Attività</v>
      </c>
      <c r="T244" s="2" t="str">
        <f ca="1">IF(OR(W244=FALSE,'Output Progetto'!U244=TRUE),"Output",'Output Progetto'!B244&amp;" - "&amp;'Output Progetto'!D244)</f>
        <v>Output</v>
      </c>
      <c r="U244" s="2" t="str">
        <f ca="1">IF(S244="Attività","Risultato Atteso",VLOOKUP(MID(S244,1,FIND(" ",S244)-1),Riferimenti!$BZ$2:$CE$41,4,0))</f>
        <v>Risultato Atteso</v>
      </c>
      <c r="V244" s="2">
        <f t="shared" si="4"/>
        <v>20</v>
      </c>
      <c r="W244" s="2" t="b">
        <f ca="1">IF(MID(VLOOKUP(MID("A"&amp;MID('Output Progetto'!B244&amp;" - "&amp;'Output Progetto'!D244,1,FIND(".",'Output Progetto'!B244&amp;" - "&amp;'Output Progetto'!D244)-1)&amp;" - "&amp;INDEX(Riferimenti!$BB$2:$BB$41,1),1,FIND(" ","A"&amp;MID('Output Progetto'!B244&amp;" - "&amp;'Output Progetto'!D244,1,FIND(".",'Output Progetto'!B244&amp;" - "&amp;'Output Progetto'!D244)-1)&amp;" - "&amp;INDEX(Riferimenti!$BB$2:$BB$41,1))-1),Riferimenti!$BZ$2:$CE$41,3,0),1,2)="LT",FALSE,TRUE)</f>
        <v>1</v>
      </c>
    </row>
    <row r="245" spans="2:23" ht="12.75" x14ac:dyDescent="0.2">
      <c r="B245" s="42"/>
      <c r="C245" s="42"/>
      <c r="D245" s="42"/>
      <c r="E245" s="42"/>
      <c r="F245" s="42"/>
      <c r="G245" s="42"/>
      <c r="P245" s="2" t="str">
        <f ca="1">IF(S245="Attività","Obiettivi generali",VLOOKUP(MID(S245,1,FIND(" ",S245)-1),Riferimenti!$BZ$2:$CE$41,5,0))</f>
        <v>Obiettivi generali</v>
      </c>
      <c r="Q245" s="2" t="str">
        <f ca="1">IF(S245="Attività","Obiettivi operativi",VLOOKUP(MID(S245,1,FIND(" ",S245)-1),Riferimenti!$BZ$2:$CE$41,6,0))</f>
        <v>Obiettivi operativi</v>
      </c>
      <c r="R245" s="2" t="str">
        <f ca="1">IF(S245="Attività","Linee Intervento",VLOOKUP(MID(S245,1,FIND(" ",S245)-1),Riferimenti!$BZ$2:$CE$41,3,0))</f>
        <v>Linee Intervento</v>
      </c>
      <c r="S245" s="2" t="str">
        <f ca="1">IF(T245="Output","Attività","A"&amp;MID(T245,1,FIND(".",T245)-1)&amp;" - "&amp;INDEX(Riferimenti!$BB$2:$BB$41,V245))</f>
        <v>Attività</v>
      </c>
      <c r="T245" s="2" t="str">
        <f ca="1">IF(OR(W245=FALSE,'Output Progetto'!U245=TRUE),"Output",'Output Progetto'!B245&amp;" - "&amp;'Output Progetto'!D245)</f>
        <v>Output</v>
      </c>
      <c r="U245" s="2" t="str">
        <f ca="1">IF(S245="Attività","Risultato Atteso",VLOOKUP(MID(S245,1,FIND(" ",S245)-1),Riferimenti!$BZ$2:$CE$41,4,0))</f>
        <v>Risultato Atteso</v>
      </c>
      <c r="V245" s="2">
        <f t="shared" si="4"/>
        <v>20</v>
      </c>
      <c r="W245" s="2" t="b">
        <f ca="1">IF(MID(VLOOKUP(MID("A"&amp;MID('Output Progetto'!B245&amp;" - "&amp;'Output Progetto'!D245,1,FIND(".",'Output Progetto'!B245&amp;" - "&amp;'Output Progetto'!D245)-1)&amp;" - "&amp;INDEX(Riferimenti!$BB$2:$BB$41,1),1,FIND(" ","A"&amp;MID('Output Progetto'!B245&amp;" - "&amp;'Output Progetto'!D245,1,FIND(".",'Output Progetto'!B245&amp;" - "&amp;'Output Progetto'!D245)-1)&amp;" - "&amp;INDEX(Riferimenti!$BB$2:$BB$41,1))-1),Riferimenti!$BZ$2:$CE$41,3,0),1,2)="LT",FALSE,TRUE)</f>
        <v>1</v>
      </c>
    </row>
    <row r="246" spans="2:23" ht="12.75" x14ac:dyDescent="0.2">
      <c r="B246" s="42"/>
      <c r="C246" s="42"/>
      <c r="D246" s="42"/>
      <c r="E246" s="42"/>
      <c r="F246" s="42"/>
      <c r="G246" s="42"/>
      <c r="P246" s="2" t="str">
        <f ca="1">IF(S246="Attività","Obiettivi generali",VLOOKUP(MID(S246,1,FIND(" ",S246)-1),Riferimenti!$BZ$2:$CE$41,5,0))</f>
        <v>Obiettivi generali</v>
      </c>
      <c r="Q246" s="2" t="str">
        <f ca="1">IF(S246="Attività","Obiettivi operativi",VLOOKUP(MID(S246,1,FIND(" ",S246)-1),Riferimenti!$BZ$2:$CE$41,6,0))</f>
        <v>Obiettivi operativi</v>
      </c>
      <c r="R246" s="2" t="str">
        <f ca="1">IF(S246="Attività","Linee Intervento",VLOOKUP(MID(S246,1,FIND(" ",S246)-1),Riferimenti!$BZ$2:$CE$41,3,0))</f>
        <v>Linee Intervento</v>
      </c>
      <c r="S246" s="2" t="str">
        <f ca="1">IF(T246="Output","Attività","A"&amp;MID(T246,1,FIND(".",T246)-1)&amp;" - "&amp;INDEX(Riferimenti!$BB$2:$BB$41,V246))</f>
        <v>Attività</v>
      </c>
      <c r="T246" s="2" t="str">
        <f ca="1">IF(OR(W246=FALSE,'Output Progetto'!U246=TRUE),"Output",'Output Progetto'!B246&amp;" - "&amp;'Output Progetto'!D246)</f>
        <v>Output</v>
      </c>
      <c r="U246" s="2" t="str">
        <f ca="1">IF(S246="Attività","Risultato Atteso",VLOOKUP(MID(S246,1,FIND(" ",S246)-1),Riferimenti!$BZ$2:$CE$41,4,0))</f>
        <v>Risultato Atteso</v>
      </c>
      <c r="V246" s="2">
        <f t="shared" si="4"/>
        <v>20</v>
      </c>
      <c r="W246" s="2" t="b">
        <f ca="1">IF(MID(VLOOKUP(MID("A"&amp;MID('Output Progetto'!B246&amp;" - "&amp;'Output Progetto'!D246,1,FIND(".",'Output Progetto'!B246&amp;" - "&amp;'Output Progetto'!D246)-1)&amp;" - "&amp;INDEX(Riferimenti!$BB$2:$BB$41,1),1,FIND(" ","A"&amp;MID('Output Progetto'!B246&amp;" - "&amp;'Output Progetto'!D246,1,FIND(".",'Output Progetto'!B246&amp;" - "&amp;'Output Progetto'!D246)-1)&amp;" - "&amp;INDEX(Riferimenti!$BB$2:$BB$41,1))-1),Riferimenti!$BZ$2:$CE$41,3,0),1,2)="LT",FALSE,TRUE)</f>
        <v>1</v>
      </c>
    </row>
    <row r="247" spans="2:23" ht="12.75" x14ac:dyDescent="0.2">
      <c r="B247" s="42"/>
      <c r="C247" s="42"/>
      <c r="D247" s="42"/>
      <c r="E247" s="42"/>
      <c r="F247" s="42"/>
      <c r="G247" s="42"/>
      <c r="P247" s="2" t="str">
        <f ca="1">IF(S247="Attività","Obiettivi generali",VLOOKUP(MID(S247,1,FIND(" ",S247)-1),Riferimenti!$BZ$2:$CE$41,5,0))</f>
        <v>Obiettivi generali</v>
      </c>
      <c r="Q247" s="2" t="str">
        <f ca="1">IF(S247="Attività","Obiettivi operativi",VLOOKUP(MID(S247,1,FIND(" ",S247)-1),Riferimenti!$BZ$2:$CE$41,6,0))</f>
        <v>Obiettivi operativi</v>
      </c>
      <c r="R247" s="2" t="str">
        <f ca="1">IF(S247="Attività","Linee Intervento",VLOOKUP(MID(S247,1,FIND(" ",S247)-1),Riferimenti!$BZ$2:$CE$41,3,0))</f>
        <v>Linee Intervento</v>
      </c>
      <c r="S247" s="2" t="str">
        <f ca="1">IF(T247="Output","Attività","A"&amp;MID(T247,1,FIND(".",T247)-1)&amp;" - "&amp;INDEX(Riferimenti!$BB$2:$BB$41,V247))</f>
        <v>Attività</v>
      </c>
      <c r="T247" s="2" t="str">
        <f ca="1">IF(OR(W247=FALSE,'Output Progetto'!U247=TRUE),"Output",'Output Progetto'!B247&amp;" - "&amp;'Output Progetto'!D247)</f>
        <v>Output</v>
      </c>
      <c r="U247" s="2" t="str">
        <f ca="1">IF(S247="Attività","Risultato Atteso",VLOOKUP(MID(S247,1,FIND(" ",S247)-1),Riferimenti!$BZ$2:$CE$41,4,0))</f>
        <v>Risultato Atteso</v>
      </c>
      <c r="V247" s="2">
        <f t="shared" si="4"/>
        <v>20</v>
      </c>
      <c r="W247" s="2" t="b">
        <f ca="1">IF(MID(VLOOKUP(MID("A"&amp;MID('Output Progetto'!B247&amp;" - "&amp;'Output Progetto'!D247,1,FIND(".",'Output Progetto'!B247&amp;" - "&amp;'Output Progetto'!D247)-1)&amp;" - "&amp;INDEX(Riferimenti!$BB$2:$BB$41,1),1,FIND(" ","A"&amp;MID('Output Progetto'!B247&amp;" - "&amp;'Output Progetto'!D247,1,FIND(".",'Output Progetto'!B247&amp;" - "&amp;'Output Progetto'!D247)-1)&amp;" - "&amp;INDEX(Riferimenti!$BB$2:$BB$41,1))-1),Riferimenti!$BZ$2:$CE$41,3,0),1,2)="LT",FALSE,TRUE)</f>
        <v>1</v>
      </c>
    </row>
    <row r="248" spans="2:23" ht="12.75" x14ac:dyDescent="0.2">
      <c r="B248" s="42"/>
      <c r="C248" s="42"/>
      <c r="D248" s="42"/>
      <c r="E248" s="42"/>
      <c r="F248" s="42"/>
      <c r="G248" s="42"/>
      <c r="P248" s="2" t="str">
        <f ca="1">IF(S248="Attività","Obiettivi generali",VLOOKUP(MID(S248,1,FIND(" ",S248)-1),Riferimenti!$BZ$2:$CE$41,5,0))</f>
        <v>OG1 - Sviluppare la capacità amministrativa e istituzionale per la modernizzazione della pubblica amministrazione</v>
      </c>
      <c r="Q248" s="2" t="str">
        <f ca="1">IF(S248="Attività","Obiettivi operativi",VLOOKUP(MID(S248,1,FIND(" ",S248)-1),Riferimenti!$BZ$2:$CE$41,6,0))</f>
        <v xml:space="preserve">OO2 - Potenziare i processi di razionalizzazione delle amministrazioni pubbliche attraverso l’efficientamento dei sistemi organizzativi connessi alla gestione del personale pubblico </v>
      </c>
      <c r="R248" s="2" t="str">
        <f ca="1">IF(S248="Attività","Linee Intervento",VLOOKUP(MID(S248,1,FIND(" ",S248)-1),Riferimenti!$BZ$2:$CE$41,3,0))</f>
        <v>LI4 - Estendere il perimetro del sistema NoiPA al comparto Sanità e Enti Locali</v>
      </c>
      <c r="S248" s="2" t="str">
        <f ca="1">IF(T248="Output","Attività","A"&amp;MID(T248,1,FIND(".",T248)-1)&amp;" - "&amp;INDEX(Riferimenti!$BB$2:$BB$41,V248))</f>
        <v xml:space="preserve">A21 - Supporto al cambiamento delle nuove Amministrazioni per l'utilizzo dei servizi NoiPA </v>
      </c>
      <c r="T248" s="2" t="str">
        <f ca="1">IF(OR(W248=FALSE,'Output Progetto'!U248=TRUE),"Output",'Output Progetto'!B248&amp;" - "&amp;'Output Progetto'!D248)</f>
        <v>21.AS.1 - Numero di soggetti coinvolti nel supporto al cambiamento per l’adozione dei servizi NoiPA</v>
      </c>
      <c r="U248" s="2" t="str">
        <f ca="1">IF(S248="Attività","Risultato Atteso",VLOOKUP(MID(S248,1,FIND(" ",S248)-1),Riferimenti!$BZ$2:$CE$41,4,0))</f>
        <v xml:space="preserve">RA5 - </v>
      </c>
      <c r="V248" s="2">
        <f t="shared" si="4"/>
        <v>21</v>
      </c>
      <c r="W248" s="2" t="b">
        <f ca="1">IF(MID(VLOOKUP(MID("A"&amp;MID('Output Progetto'!B248&amp;" - "&amp;'Output Progetto'!D248,1,FIND(".",'Output Progetto'!B248&amp;" - "&amp;'Output Progetto'!D248)-1)&amp;" - "&amp;INDEX(Riferimenti!$BB$2:$BB$41,1),1,FIND(" ","A"&amp;MID('Output Progetto'!B248&amp;" - "&amp;'Output Progetto'!D248,1,FIND(".",'Output Progetto'!B248&amp;" - "&amp;'Output Progetto'!D248)-1)&amp;" - "&amp;INDEX(Riferimenti!$BB$2:$BB$41,1))-1),Riferimenti!$BZ$2:$CE$41,3,0),1,2)="LT",FALSE,TRUE)</f>
        <v>1</v>
      </c>
    </row>
    <row r="249" spans="2:23" ht="12.75" x14ac:dyDescent="0.2">
      <c r="B249" s="42"/>
      <c r="C249" s="42"/>
      <c r="D249" s="42"/>
      <c r="E249" s="42"/>
      <c r="F249" s="42"/>
      <c r="G249" s="42"/>
      <c r="P249" s="2" t="str">
        <f ca="1">IF(S249="Attività","Obiettivi generali",VLOOKUP(MID(S249,1,FIND(" ",S249)-1),Riferimenti!$BZ$2:$CE$41,5,0))</f>
        <v>Obiettivi generali</v>
      </c>
      <c r="Q249" s="2" t="str">
        <f ca="1">IF(S249="Attività","Obiettivi operativi",VLOOKUP(MID(S249,1,FIND(" ",S249)-1),Riferimenti!$BZ$2:$CE$41,6,0))</f>
        <v>Obiettivi operativi</v>
      </c>
      <c r="R249" s="2" t="str">
        <f ca="1">IF(S249="Attività","Linee Intervento",VLOOKUP(MID(S249,1,FIND(" ",S249)-1),Riferimenti!$BZ$2:$CE$41,3,0))</f>
        <v>Linee Intervento</v>
      </c>
      <c r="S249" s="2" t="str">
        <f ca="1">IF(T249="Output","Attività","A"&amp;MID(T249,1,FIND(".",T249)-1)&amp;" - "&amp;INDEX(Riferimenti!$BB$2:$BB$41,V249))</f>
        <v>Attività</v>
      </c>
      <c r="T249" s="2" t="str">
        <f ca="1">IF(OR(W249=FALSE,'Output Progetto'!U249=TRUE),"Output",'Output Progetto'!B249&amp;" - "&amp;'Output Progetto'!D249)</f>
        <v>Output</v>
      </c>
      <c r="U249" s="2" t="str">
        <f ca="1">IF(S249="Attività","Risultato Atteso",VLOOKUP(MID(S249,1,FIND(" ",S249)-1),Riferimenti!$BZ$2:$CE$41,4,0))</f>
        <v>Risultato Atteso</v>
      </c>
      <c r="V249" s="2">
        <f t="shared" si="4"/>
        <v>21</v>
      </c>
      <c r="W249" s="2" t="b">
        <f ca="1">IF(MID(VLOOKUP(MID("A"&amp;MID('Output Progetto'!B249&amp;" - "&amp;'Output Progetto'!D249,1,FIND(".",'Output Progetto'!B249&amp;" - "&amp;'Output Progetto'!D249)-1)&amp;" - "&amp;INDEX(Riferimenti!$BB$2:$BB$41,1),1,FIND(" ","A"&amp;MID('Output Progetto'!B249&amp;" - "&amp;'Output Progetto'!D249,1,FIND(".",'Output Progetto'!B249&amp;" - "&amp;'Output Progetto'!D249)-1)&amp;" - "&amp;INDEX(Riferimenti!$BB$2:$BB$41,1))-1),Riferimenti!$BZ$2:$CE$41,3,0),1,2)="LT",FALSE,TRUE)</f>
        <v>1</v>
      </c>
    </row>
    <row r="250" spans="2:23" ht="12.75" x14ac:dyDescent="0.2">
      <c r="B250" s="42"/>
      <c r="C250" s="42"/>
      <c r="D250" s="42"/>
      <c r="E250" s="42"/>
      <c r="F250" s="42"/>
      <c r="G250" s="42"/>
      <c r="P250" s="2" t="str">
        <f ca="1">IF(S250="Attività","Obiettivi generali",VLOOKUP(MID(S250,1,FIND(" ",S250)-1),Riferimenti!$BZ$2:$CE$41,5,0))</f>
        <v>Obiettivi generali</v>
      </c>
      <c r="Q250" s="2" t="str">
        <f ca="1">IF(S250="Attività","Obiettivi operativi",VLOOKUP(MID(S250,1,FIND(" ",S250)-1),Riferimenti!$BZ$2:$CE$41,6,0))</f>
        <v>Obiettivi operativi</v>
      </c>
      <c r="R250" s="2" t="str">
        <f ca="1">IF(S250="Attività","Linee Intervento",VLOOKUP(MID(S250,1,FIND(" ",S250)-1),Riferimenti!$BZ$2:$CE$41,3,0))</f>
        <v>Linee Intervento</v>
      </c>
      <c r="S250" s="2" t="str">
        <f ca="1">IF(T250="Output","Attività","A"&amp;MID(T250,1,FIND(".",T250)-1)&amp;" - "&amp;INDEX(Riferimenti!$BB$2:$BB$41,V250))</f>
        <v>Attività</v>
      </c>
      <c r="T250" s="2" t="str">
        <f ca="1">IF(OR(W250=FALSE,'Output Progetto'!U250=TRUE),"Output",'Output Progetto'!B250&amp;" - "&amp;'Output Progetto'!D250)</f>
        <v>Output</v>
      </c>
      <c r="U250" s="2" t="str">
        <f ca="1">IF(S250="Attività","Risultato Atteso",VLOOKUP(MID(S250,1,FIND(" ",S250)-1),Riferimenti!$BZ$2:$CE$41,4,0))</f>
        <v>Risultato Atteso</v>
      </c>
      <c r="V250" s="2">
        <f t="shared" si="4"/>
        <v>21</v>
      </c>
      <c r="W250" s="2" t="b">
        <f ca="1">IF(MID(VLOOKUP(MID("A"&amp;MID('Output Progetto'!B250&amp;" - "&amp;'Output Progetto'!D250,1,FIND(".",'Output Progetto'!B250&amp;" - "&amp;'Output Progetto'!D250)-1)&amp;" - "&amp;INDEX(Riferimenti!$BB$2:$BB$41,1),1,FIND(" ","A"&amp;MID('Output Progetto'!B250&amp;" - "&amp;'Output Progetto'!D250,1,FIND(".",'Output Progetto'!B250&amp;" - "&amp;'Output Progetto'!D250)-1)&amp;" - "&amp;INDEX(Riferimenti!$BB$2:$BB$41,1))-1),Riferimenti!$BZ$2:$CE$41,3,0),1,2)="LT",FALSE,TRUE)</f>
        <v>1</v>
      </c>
    </row>
    <row r="251" spans="2:23" ht="12.75" x14ac:dyDescent="0.2">
      <c r="B251" s="42"/>
      <c r="C251" s="42"/>
      <c r="D251" s="42"/>
      <c r="E251" s="42"/>
      <c r="F251" s="42"/>
      <c r="G251" s="42"/>
      <c r="P251" s="2" t="str">
        <f ca="1">IF(S251="Attività","Obiettivi generali",VLOOKUP(MID(S251,1,FIND(" ",S251)-1),Riferimenti!$BZ$2:$CE$41,5,0))</f>
        <v>Obiettivi generali</v>
      </c>
      <c r="Q251" s="2" t="str">
        <f ca="1">IF(S251="Attività","Obiettivi operativi",VLOOKUP(MID(S251,1,FIND(" ",S251)-1),Riferimenti!$BZ$2:$CE$41,6,0))</f>
        <v>Obiettivi operativi</v>
      </c>
      <c r="R251" s="2" t="str">
        <f ca="1">IF(S251="Attività","Linee Intervento",VLOOKUP(MID(S251,1,FIND(" ",S251)-1),Riferimenti!$BZ$2:$CE$41,3,0))</f>
        <v>Linee Intervento</v>
      </c>
      <c r="S251" s="2" t="str">
        <f ca="1">IF(T251="Output","Attività","A"&amp;MID(T251,1,FIND(".",T251)-1)&amp;" - "&amp;INDEX(Riferimenti!$BB$2:$BB$41,V251))</f>
        <v>Attività</v>
      </c>
      <c r="T251" s="2" t="str">
        <f ca="1">IF(OR(W251=FALSE,'Output Progetto'!U251=TRUE),"Output",'Output Progetto'!B251&amp;" - "&amp;'Output Progetto'!D251)</f>
        <v>Output</v>
      </c>
      <c r="U251" s="2" t="str">
        <f ca="1">IF(S251="Attività","Risultato Atteso",VLOOKUP(MID(S251,1,FIND(" ",S251)-1),Riferimenti!$BZ$2:$CE$41,4,0))</f>
        <v>Risultato Atteso</v>
      </c>
      <c r="V251" s="2">
        <f t="shared" si="4"/>
        <v>21</v>
      </c>
      <c r="W251" s="2" t="b">
        <f ca="1">IF(MID(VLOOKUP(MID("A"&amp;MID('Output Progetto'!B251&amp;" - "&amp;'Output Progetto'!D251,1,FIND(".",'Output Progetto'!B251&amp;" - "&amp;'Output Progetto'!D251)-1)&amp;" - "&amp;INDEX(Riferimenti!$BB$2:$BB$41,1),1,FIND(" ","A"&amp;MID('Output Progetto'!B251&amp;" - "&amp;'Output Progetto'!D251,1,FIND(".",'Output Progetto'!B251&amp;" - "&amp;'Output Progetto'!D251)-1)&amp;" - "&amp;INDEX(Riferimenti!$BB$2:$BB$41,1))-1),Riferimenti!$BZ$2:$CE$41,3,0),1,2)="LT",FALSE,TRUE)</f>
        <v>1</v>
      </c>
    </row>
    <row r="252" spans="2:23" ht="12.75" x14ac:dyDescent="0.2">
      <c r="B252" s="42"/>
      <c r="C252" s="42"/>
      <c r="D252" s="42"/>
      <c r="E252" s="42"/>
      <c r="F252" s="42"/>
      <c r="G252" s="42"/>
      <c r="P252" s="2" t="str">
        <f ca="1">IF(S252="Attività","Obiettivi generali",VLOOKUP(MID(S252,1,FIND(" ",S252)-1),Riferimenti!$BZ$2:$CE$41,5,0))</f>
        <v>Obiettivi generali</v>
      </c>
      <c r="Q252" s="2" t="str">
        <f ca="1">IF(S252="Attività","Obiettivi operativi",VLOOKUP(MID(S252,1,FIND(" ",S252)-1),Riferimenti!$BZ$2:$CE$41,6,0))</f>
        <v>Obiettivi operativi</v>
      </c>
      <c r="R252" s="2" t="str">
        <f ca="1">IF(S252="Attività","Linee Intervento",VLOOKUP(MID(S252,1,FIND(" ",S252)-1),Riferimenti!$BZ$2:$CE$41,3,0))</f>
        <v>Linee Intervento</v>
      </c>
      <c r="S252" s="2" t="str">
        <f ca="1">IF(T252="Output","Attività","A"&amp;MID(T252,1,FIND(".",T252)-1)&amp;" - "&amp;INDEX(Riferimenti!$BB$2:$BB$41,V252))</f>
        <v>Attività</v>
      </c>
      <c r="T252" s="2" t="str">
        <f ca="1">IF(OR(W252=FALSE,'Output Progetto'!U252=TRUE),"Output",'Output Progetto'!B252&amp;" - "&amp;'Output Progetto'!D252)</f>
        <v>Output</v>
      </c>
      <c r="U252" s="2" t="str">
        <f ca="1">IF(S252="Attività","Risultato Atteso",VLOOKUP(MID(S252,1,FIND(" ",S252)-1),Riferimenti!$BZ$2:$CE$41,4,0))</f>
        <v>Risultato Atteso</v>
      </c>
      <c r="V252" s="2">
        <f t="shared" si="4"/>
        <v>21</v>
      </c>
      <c r="W252" s="2" t="b">
        <f ca="1">IF(MID(VLOOKUP(MID("A"&amp;MID('Output Progetto'!B252&amp;" - "&amp;'Output Progetto'!D252,1,FIND(".",'Output Progetto'!B252&amp;" - "&amp;'Output Progetto'!D252)-1)&amp;" - "&amp;INDEX(Riferimenti!$BB$2:$BB$41,1),1,FIND(" ","A"&amp;MID('Output Progetto'!B252&amp;" - "&amp;'Output Progetto'!D252,1,FIND(".",'Output Progetto'!B252&amp;" - "&amp;'Output Progetto'!D252)-1)&amp;" - "&amp;INDEX(Riferimenti!$BB$2:$BB$41,1))-1),Riferimenti!$BZ$2:$CE$41,3,0),1,2)="LT",FALSE,TRUE)</f>
        <v>1</v>
      </c>
    </row>
    <row r="253" spans="2:23" ht="12.75" x14ac:dyDescent="0.2">
      <c r="B253" s="42"/>
      <c r="C253" s="42"/>
      <c r="D253" s="42"/>
      <c r="E253" s="42"/>
      <c r="F253" s="42"/>
      <c r="G253" s="42"/>
      <c r="P253" s="2" t="str">
        <f ca="1">IF(S253="Attività","Obiettivi generali",VLOOKUP(MID(S253,1,FIND(" ",S253)-1),Riferimenti!$BZ$2:$CE$41,5,0))</f>
        <v>Obiettivi generali</v>
      </c>
      <c r="Q253" s="2" t="str">
        <f ca="1">IF(S253="Attività","Obiettivi operativi",VLOOKUP(MID(S253,1,FIND(" ",S253)-1),Riferimenti!$BZ$2:$CE$41,6,0))</f>
        <v>Obiettivi operativi</v>
      </c>
      <c r="R253" s="2" t="str">
        <f ca="1">IF(S253="Attività","Linee Intervento",VLOOKUP(MID(S253,1,FIND(" ",S253)-1),Riferimenti!$BZ$2:$CE$41,3,0))</f>
        <v>Linee Intervento</v>
      </c>
      <c r="S253" s="2" t="str">
        <f ca="1">IF(T253="Output","Attività","A"&amp;MID(T253,1,FIND(".",T253)-1)&amp;" - "&amp;INDEX(Riferimenti!$BB$2:$BB$41,V253))</f>
        <v>Attività</v>
      </c>
      <c r="T253" s="2" t="str">
        <f ca="1">IF(OR(W253=FALSE,'Output Progetto'!U253=TRUE),"Output",'Output Progetto'!B253&amp;" - "&amp;'Output Progetto'!D253)</f>
        <v>Output</v>
      </c>
      <c r="U253" s="2" t="str">
        <f ca="1">IF(S253="Attività","Risultato Atteso",VLOOKUP(MID(S253,1,FIND(" ",S253)-1),Riferimenti!$BZ$2:$CE$41,4,0))</f>
        <v>Risultato Atteso</v>
      </c>
      <c r="V253" s="2">
        <f t="shared" si="4"/>
        <v>21</v>
      </c>
      <c r="W253" s="2" t="b">
        <f ca="1">IF(MID(VLOOKUP(MID("A"&amp;MID('Output Progetto'!B253&amp;" - "&amp;'Output Progetto'!D253,1,FIND(".",'Output Progetto'!B253&amp;" - "&amp;'Output Progetto'!D253)-1)&amp;" - "&amp;INDEX(Riferimenti!$BB$2:$BB$41,1),1,FIND(" ","A"&amp;MID('Output Progetto'!B253&amp;" - "&amp;'Output Progetto'!D253,1,FIND(".",'Output Progetto'!B253&amp;" - "&amp;'Output Progetto'!D253)-1)&amp;" - "&amp;INDEX(Riferimenti!$BB$2:$BB$41,1))-1),Riferimenti!$BZ$2:$CE$41,3,0),1,2)="LT",FALSE,TRUE)</f>
        <v>1</v>
      </c>
    </row>
    <row r="254" spans="2:23" ht="12.75" x14ac:dyDescent="0.2">
      <c r="B254" s="42"/>
      <c r="C254" s="42"/>
      <c r="D254" s="42"/>
      <c r="E254" s="42"/>
      <c r="F254" s="42"/>
      <c r="G254" s="42"/>
      <c r="P254" s="2" t="str">
        <f ca="1">IF(S254="Attività","Obiettivi generali",VLOOKUP(MID(S254,1,FIND(" ",S254)-1),Riferimenti!$BZ$2:$CE$41,5,0))</f>
        <v>Obiettivi generali</v>
      </c>
      <c r="Q254" s="2" t="str">
        <f ca="1">IF(S254="Attività","Obiettivi operativi",VLOOKUP(MID(S254,1,FIND(" ",S254)-1),Riferimenti!$BZ$2:$CE$41,6,0))</f>
        <v>Obiettivi operativi</v>
      </c>
      <c r="R254" s="2" t="str">
        <f ca="1">IF(S254="Attività","Linee Intervento",VLOOKUP(MID(S254,1,FIND(" ",S254)-1),Riferimenti!$BZ$2:$CE$41,3,0))</f>
        <v>Linee Intervento</v>
      </c>
      <c r="S254" s="2" t="str">
        <f ca="1">IF(T254="Output","Attività","A"&amp;MID(T254,1,FIND(".",T254)-1)&amp;" - "&amp;INDEX(Riferimenti!$BB$2:$BB$41,V254))</f>
        <v>Attività</v>
      </c>
      <c r="T254" s="2" t="str">
        <f ca="1">IF(OR(W254=FALSE,'Output Progetto'!U254=TRUE),"Output",'Output Progetto'!B254&amp;" - "&amp;'Output Progetto'!D254)</f>
        <v>Output</v>
      </c>
      <c r="U254" s="2" t="str">
        <f ca="1">IF(S254="Attività","Risultato Atteso",VLOOKUP(MID(S254,1,FIND(" ",S254)-1),Riferimenti!$BZ$2:$CE$41,4,0))</f>
        <v>Risultato Atteso</v>
      </c>
      <c r="V254" s="2">
        <f t="shared" si="4"/>
        <v>21</v>
      </c>
      <c r="W254" s="2" t="b">
        <f ca="1">IF(MID(VLOOKUP(MID("A"&amp;MID('Output Progetto'!B254&amp;" - "&amp;'Output Progetto'!D254,1,FIND(".",'Output Progetto'!B254&amp;" - "&amp;'Output Progetto'!D254)-1)&amp;" - "&amp;INDEX(Riferimenti!$BB$2:$BB$41,1),1,FIND(" ","A"&amp;MID('Output Progetto'!B254&amp;" - "&amp;'Output Progetto'!D254,1,FIND(".",'Output Progetto'!B254&amp;" - "&amp;'Output Progetto'!D254)-1)&amp;" - "&amp;INDEX(Riferimenti!$BB$2:$BB$41,1))-1),Riferimenti!$BZ$2:$CE$41,3,0),1,2)="LT",FALSE,TRUE)</f>
        <v>1</v>
      </c>
    </row>
    <row r="255" spans="2:23" ht="12.75" x14ac:dyDescent="0.2">
      <c r="B255" s="42"/>
      <c r="C255" s="42"/>
      <c r="D255" s="42"/>
      <c r="E255" s="42"/>
      <c r="F255" s="42"/>
      <c r="G255" s="42"/>
      <c r="P255" s="2" t="str">
        <f ca="1">IF(S255="Attività","Obiettivi generali",VLOOKUP(MID(S255,1,FIND(" ",S255)-1),Riferimenti!$BZ$2:$CE$41,5,0))</f>
        <v>Obiettivi generali</v>
      </c>
      <c r="Q255" s="2" t="str">
        <f ca="1">IF(S255="Attività","Obiettivi operativi",VLOOKUP(MID(S255,1,FIND(" ",S255)-1),Riferimenti!$BZ$2:$CE$41,6,0))</f>
        <v>Obiettivi operativi</v>
      </c>
      <c r="R255" s="2" t="str">
        <f ca="1">IF(S255="Attività","Linee Intervento",VLOOKUP(MID(S255,1,FIND(" ",S255)-1),Riferimenti!$BZ$2:$CE$41,3,0))</f>
        <v>Linee Intervento</v>
      </c>
      <c r="S255" s="2" t="str">
        <f ca="1">IF(T255="Output","Attività","A"&amp;MID(T255,1,FIND(".",T255)-1)&amp;" - "&amp;INDEX(Riferimenti!$BB$2:$BB$41,V255))</f>
        <v>Attività</v>
      </c>
      <c r="T255" s="2" t="str">
        <f ca="1">IF(OR(W255=FALSE,'Output Progetto'!U255=TRUE),"Output",'Output Progetto'!B255&amp;" - "&amp;'Output Progetto'!D255)</f>
        <v>Output</v>
      </c>
      <c r="U255" s="2" t="str">
        <f ca="1">IF(S255="Attività","Risultato Atteso",VLOOKUP(MID(S255,1,FIND(" ",S255)-1),Riferimenti!$BZ$2:$CE$41,4,0))</f>
        <v>Risultato Atteso</v>
      </c>
      <c r="V255" s="2">
        <f t="shared" si="4"/>
        <v>21</v>
      </c>
      <c r="W255" s="2" t="b">
        <f ca="1">IF(MID(VLOOKUP(MID("A"&amp;MID('Output Progetto'!B255&amp;" - "&amp;'Output Progetto'!D255,1,FIND(".",'Output Progetto'!B255&amp;" - "&amp;'Output Progetto'!D255)-1)&amp;" - "&amp;INDEX(Riferimenti!$BB$2:$BB$41,1),1,FIND(" ","A"&amp;MID('Output Progetto'!B255&amp;" - "&amp;'Output Progetto'!D255,1,FIND(".",'Output Progetto'!B255&amp;" - "&amp;'Output Progetto'!D255)-1)&amp;" - "&amp;INDEX(Riferimenti!$BB$2:$BB$41,1))-1),Riferimenti!$BZ$2:$CE$41,3,0),1,2)="LT",FALSE,TRUE)</f>
        <v>1</v>
      </c>
    </row>
    <row r="256" spans="2:23" ht="12.75" x14ac:dyDescent="0.2">
      <c r="B256" s="42"/>
      <c r="C256" s="42"/>
      <c r="D256" s="42"/>
      <c r="E256" s="42"/>
      <c r="F256" s="42"/>
      <c r="G256" s="42"/>
      <c r="P256" s="2" t="str">
        <f ca="1">IF(S256="Attività","Obiettivi generali",VLOOKUP(MID(S256,1,FIND(" ",S256)-1),Riferimenti!$BZ$2:$CE$41,5,0))</f>
        <v>Obiettivi generali</v>
      </c>
      <c r="Q256" s="2" t="str">
        <f ca="1">IF(S256="Attività","Obiettivi operativi",VLOOKUP(MID(S256,1,FIND(" ",S256)-1),Riferimenti!$BZ$2:$CE$41,6,0))</f>
        <v>Obiettivi operativi</v>
      </c>
      <c r="R256" s="2" t="str">
        <f ca="1">IF(S256="Attività","Linee Intervento",VLOOKUP(MID(S256,1,FIND(" ",S256)-1),Riferimenti!$BZ$2:$CE$41,3,0))</f>
        <v>Linee Intervento</v>
      </c>
      <c r="S256" s="2" t="str">
        <f ca="1">IF(T256="Output","Attività","A"&amp;MID(T256,1,FIND(".",T256)-1)&amp;" - "&amp;INDEX(Riferimenti!$BB$2:$BB$41,V256))</f>
        <v>Attività</v>
      </c>
      <c r="T256" s="2" t="str">
        <f ca="1">IF(OR(W256=FALSE,'Output Progetto'!U256=TRUE),"Output",'Output Progetto'!B256&amp;" - "&amp;'Output Progetto'!D256)</f>
        <v>Output</v>
      </c>
      <c r="U256" s="2" t="str">
        <f ca="1">IF(S256="Attività","Risultato Atteso",VLOOKUP(MID(S256,1,FIND(" ",S256)-1),Riferimenti!$BZ$2:$CE$41,4,0))</f>
        <v>Risultato Atteso</v>
      </c>
      <c r="V256" s="2">
        <f t="shared" si="4"/>
        <v>21</v>
      </c>
      <c r="W256" s="2" t="b">
        <f ca="1">IF(MID(VLOOKUP(MID("A"&amp;MID('Output Progetto'!B256&amp;" - "&amp;'Output Progetto'!D256,1,FIND(".",'Output Progetto'!B256&amp;" - "&amp;'Output Progetto'!D256)-1)&amp;" - "&amp;INDEX(Riferimenti!$BB$2:$BB$41,1),1,FIND(" ","A"&amp;MID('Output Progetto'!B256&amp;" - "&amp;'Output Progetto'!D256,1,FIND(".",'Output Progetto'!B256&amp;" - "&amp;'Output Progetto'!D256)-1)&amp;" - "&amp;INDEX(Riferimenti!$BB$2:$BB$41,1))-1),Riferimenti!$BZ$2:$CE$41,3,0),1,2)="LT",FALSE,TRUE)</f>
        <v>1</v>
      </c>
    </row>
    <row r="257" spans="2:23" ht="12.75" x14ac:dyDescent="0.2">
      <c r="B257" s="42"/>
      <c r="C257" s="42"/>
      <c r="D257" s="42"/>
      <c r="E257" s="42"/>
      <c r="F257" s="42"/>
      <c r="G257" s="42"/>
      <c r="P257" s="2" t="str">
        <f ca="1">IF(S257="Attività","Obiettivi generali",VLOOKUP(MID(S257,1,FIND(" ",S257)-1),Riferimenti!$BZ$2:$CE$41,5,0))</f>
        <v>Obiettivi generali</v>
      </c>
      <c r="Q257" s="2" t="str">
        <f ca="1">IF(S257="Attività","Obiettivi operativi",VLOOKUP(MID(S257,1,FIND(" ",S257)-1),Riferimenti!$BZ$2:$CE$41,6,0))</f>
        <v>Obiettivi operativi</v>
      </c>
      <c r="R257" s="2" t="str">
        <f ca="1">IF(S257="Attività","Linee Intervento",VLOOKUP(MID(S257,1,FIND(" ",S257)-1),Riferimenti!$BZ$2:$CE$41,3,0))</f>
        <v>Linee Intervento</v>
      </c>
      <c r="S257" s="2" t="str">
        <f ca="1">IF(T257="Output","Attività","A"&amp;MID(T257,1,FIND(".",T257)-1)&amp;" - "&amp;INDEX(Riferimenti!$BB$2:$BB$41,V257))</f>
        <v>Attività</v>
      </c>
      <c r="T257" s="2" t="str">
        <f ca="1">IF(OR(W257=FALSE,'Output Progetto'!U257=TRUE),"Output",'Output Progetto'!B257&amp;" - "&amp;'Output Progetto'!D257)</f>
        <v>Output</v>
      </c>
      <c r="U257" s="2" t="str">
        <f ca="1">IF(S257="Attività","Risultato Atteso",VLOOKUP(MID(S257,1,FIND(" ",S257)-1),Riferimenti!$BZ$2:$CE$41,4,0))</f>
        <v>Risultato Atteso</v>
      </c>
      <c r="V257" s="2">
        <f t="shared" si="4"/>
        <v>21</v>
      </c>
      <c r="W257" s="2" t="b">
        <f ca="1">IF(MID(VLOOKUP(MID("A"&amp;MID('Output Progetto'!B257&amp;" - "&amp;'Output Progetto'!D257,1,FIND(".",'Output Progetto'!B257&amp;" - "&amp;'Output Progetto'!D257)-1)&amp;" - "&amp;INDEX(Riferimenti!$BB$2:$BB$41,1),1,FIND(" ","A"&amp;MID('Output Progetto'!B257&amp;" - "&amp;'Output Progetto'!D257,1,FIND(".",'Output Progetto'!B257&amp;" - "&amp;'Output Progetto'!D257)-1)&amp;" - "&amp;INDEX(Riferimenti!$BB$2:$BB$41,1))-1),Riferimenti!$BZ$2:$CE$41,3,0),1,2)="LT",FALSE,TRUE)</f>
        <v>1</v>
      </c>
    </row>
    <row r="258" spans="2:23" ht="12.75" x14ac:dyDescent="0.2">
      <c r="B258" s="42"/>
      <c r="C258" s="42"/>
      <c r="D258" s="42"/>
      <c r="E258" s="42"/>
      <c r="F258" s="42"/>
      <c r="G258" s="42"/>
      <c r="P258" s="2" t="str">
        <f ca="1">IF(S258="Attività","Obiettivi generali",VLOOKUP(MID(S258,1,FIND(" ",S258)-1),Riferimenti!$BZ$2:$CE$41,5,0))</f>
        <v>Obiettivi generali</v>
      </c>
      <c r="Q258" s="2" t="str">
        <f ca="1">IF(S258="Attività","Obiettivi operativi",VLOOKUP(MID(S258,1,FIND(" ",S258)-1),Riferimenti!$BZ$2:$CE$41,6,0))</f>
        <v>Obiettivi operativi</v>
      </c>
      <c r="R258" s="2" t="str">
        <f ca="1">IF(S258="Attività","Linee Intervento",VLOOKUP(MID(S258,1,FIND(" ",S258)-1),Riferimenti!$BZ$2:$CE$41,3,0))</f>
        <v>Linee Intervento</v>
      </c>
      <c r="S258" s="2" t="str">
        <f ca="1">IF(T258="Output","Attività","A"&amp;MID(T258,1,FIND(".",T258)-1)&amp;" - "&amp;INDEX(Riferimenti!$BB$2:$BB$41,V258))</f>
        <v>Attività</v>
      </c>
      <c r="T258" s="2" t="str">
        <f ca="1">IF(OR(W258=FALSE,'Output Progetto'!U258=TRUE),"Output",'Output Progetto'!B258&amp;" - "&amp;'Output Progetto'!D258)</f>
        <v>Output</v>
      </c>
      <c r="U258" s="2" t="str">
        <f ca="1">IF(S258="Attività","Risultato Atteso",VLOOKUP(MID(S258,1,FIND(" ",S258)-1),Riferimenti!$BZ$2:$CE$41,4,0))</f>
        <v>Risultato Atteso</v>
      </c>
      <c r="V258" s="2">
        <f t="shared" si="4"/>
        <v>21</v>
      </c>
      <c r="W258" s="2" t="b">
        <f ca="1">IF(MID(VLOOKUP(MID("A"&amp;MID('Output Progetto'!B258&amp;" - "&amp;'Output Progetto'!D258,1,FIND(".",'Output Progetto'!B258&amp;" - "&amp;'Output Progetto'!D258)-1)&amp;" - "&amp;INDEX(Riferimenti!$BB$2:$BB$41,1),1,FIND(" ","A"&amp;MID('Output Progetto'!B258&amp;" - "&amp;'Output Progetto'!D258,1,FIND(".",'Output Progetto'!B258&amp;" - "&amp;'Output Progetto'!D258)-1)&amp;" - "&amp;INDEX(Riferimenti!$BB$2:$BB$41,1))-1),Riferimenti!$BZ$2:$CE$41,3,0),1,2)="LT",FALSE,TRUE)</f>
        <v>1</v>
      </c>
    </row>
    <row r="259" spans="2:23" ht="12.75" x14ac:dyDescent="0.2">
      <c r="B259" s="42"/>
      <c r="C259" s="42"/>
      <c r="D259" s="42"/>
      <c r="E259" s="42"/>
      <c r="F259" s="42"/>
      <c r="G259" s="42"/>
      <c r="P259" s="2" t="str">
        <f ca="1">IF(S259="Attività","Obiettivi generali",VLOOKUP(MID(S259,1,FIND(" ",S259)-1),Riferimenti!$BZ$2:$CE$41,5,0))</f>
        <v>Obiettivi generali</v>
      </c>
      <c r="Q259" s="2" t="str">
        <f ca="1">IF(S259="Attività","Obiettivi operativi",VLOOKUP(MID(S259,1,FIND(" ",S259)-1),Riferimenti!$BZ$2:$CE$41,6,0))</f>
        <v>Obiettivi operativi</v>
      </c>
      <c r="R259" s="2" t="str">
        <f ca="1">IF(S259="Attività","Linee Intervento",VLOOKUP(MID(S259,1,FIND(" ",S259)-1),Riferimenti!$BZ$2:$CE$41,3,0))</f>
        <v>Linee Intervento</v>
      </c>
      <c r="S259" s="2" t="str">
        <f ca="1">IF(T259="Output","Attività","A"&amp;MID(T259,1,FIND(".",T259)-1)&amp;" - "&amp;INDEX(Riferimenti!$BB$2:$BB$41,V259))</f>
        <v>Attività</v>
      </c>
      <c r="T259" s="2" t="str">
        <f ca="1">IF(OR(W259=FALSE,'Output Progetto'!U259=TRUE),"Output",'Output Progetto'!B259&amp;" - "&amp;'Output Progetto'!D259)</f>
        <v>Output</v>
      </c>
      <c r="U259" s="2" t="str">
        <f ca="1">IF(S259="Attività","Risultato Atteso",VLOOKUP(MID(S259,1,FIND(" ",S259)-1),Riferimenti!$BZ$2:$CE$41,4,0))</f>
        <v>Risultato Atteso</v>
      </c>
      <c r="V259" s="2">
        <f t="shared" si="4"/>
        <v>21</v>
      </c>
      <c r="W259" s="2" t="b">
        <f ca="1">IF(MID(VLOOKUP(MID("A"&amp;MID('Output Progetto'!B259&amp;" - "&amp;'Output Progetto'!D259,1,FIND(".",'Output Progetto'!B259&amp;" - "&amp;'Output Progetto'!D259)-1)&amp;" - "&amp;INDEX(Riferimenti!$BB$2:$BB$41,1),1,FIND(" ","A"&amp;MID('Output Progetto'!B259&amp;" - "&amp;'Output Progetto'!D259,1,FIND(".",'Output Progetto'!B259&amp;" - "&amp;'Output Progetto'!D259)-1)&amp;" - "&amp;INDEX(Riferimenti!$BB$2:$BB$41,1))-1),Riferimenti!$BZ$2:$CE$41,3,0),1,2)="LT",FALSE,TRUE)</f>
        <v>1</v>
      </c>
    </row>
    <row r="260" spans="2:23" ht="12.75" x14ac:dyDescent="0.2">
      <c r="B260" s="42"/>
      <c r="C260" s="42"/>
      <c r="D260" s="42"/>
      <c r="E260" s="42"/>
      <c r="F260" s="42"/>
      <c r="G260" s="42"/>
      <c r="P260" s="2" t="str">
        <f ca="1">IF(S260="Attività","Obiettivi generali",VLOOKUP(MID(S260,1,FIND(" ",S260)-1),Riferimenti!$BZ$2:$CE$41,5,0))</f>
        <v>Obiettivi generali</v>
      </c>
      <c r="Q260" s="2" t="str">
        <f ca="1">IF(S260="Attività","Obiettivi operativi",VLOOKUP(MID(S260,1,FIND(" ",S260)-1),Riferimenti!$BZ$2:$CE$41,6,0))</f>
        <v>Obiettivi operativi</v>
      </c>
      <c r="R260" s="2" t="str">
        <f ca="1">IF(S260="Attività","Linee Intervento",VLOOKUP(MID(S260,1,FIND(" ",S260)-1),Riferimenti!$BZ$2:$CE$41,3,0))</f>
        <v>Linee Intervento</v>
      </c>
      <c r="S260" s="2" t="str">
        <f ca="1">IF(T260="Output","Attività","A"&amp;MID(T260,1,FIND(".",T260)-1)&amp;" - "&amp;INDEX(Riferimenti!$BB$2:$BB$41,V260))</f>
        <v>Attività</v>
      </c>
      <c r="T260" s="2" t="str">
        <f ca="1">IF(OR(W260=FALSE,'Output Progetto'!U260=TRUE),"Output",'Output Progetto'!B260&amp;" - "&amp;'Output Progetto'!D260)</f>
        <v>Output</v>
      </c>
      <c r="U260" s="2" t="str">
        <f ca="1">IF(S260="Attività","Risultato Atteso",VLOOKUP(MID(S260,1,FIND(" ",S260)-1),Riferimenti!$BZ$2:$CE$41,4,0))</f>
        <v>Risultato Atteso</v>
      </c>
      <c r="V260" s="2">
        <f t="shared" si="4"/>
        <v>22</v>
      </c>
      <c r="W260" s="2" t="b">
        <f ca="1">IF(MID(VLOOKUP(MID("A"&amp;MID('Output Progetto'!B260&amp;" - "&amp;'Output Progetto'!D260,1,FIND(".",'Output Progetto'!B260&amp;" - "&amp;'Output Progetto'!D260)-1)&amp;" - "&amp;INDEX(Riferimenti!$BB$2:$BB$41,1),1,FIND(" ","A"&amp;MID('Output Progetto'!B260&amp;" - "&amp;'Output Progetto'!D260,1,FIND(".",'Output Progetto'!B260&amp;" - "&amp;'Output Progetto'!D260)-1)&amp;" - "&amp;INDEX(Riferimenti!$BB$2:$BB$41,1))-1),Riferimenti!$BZ$2:$CE$41,3,0),1,2)="LT",FALSE,TRUE)</f>
        <v>1</v>
      </c>
    </row>
    <row r="261" spans="2:23" ht="12.75" x14ac:dyDescent="0.2">
      <c r="B261" s="42"/>
      <c r="C261" s="42"/>
      <c r="D261" s="42"/>
      <c r="E261" s="42"/>
      <c r="F261" s="42"/>
      <c r="G261" s="42"/>
      <c r="P261" s="2" t="str">
        <f ca="1">IF(S261="Attività","Obiettivi generali",VLOOKUP(MID(S261,1,FIND(" ",S261)-1),Riferimenti!$BZ$2:$CE$41,5,0))</f>
        <v>Obiettivi generali</v>
      </c>
      <c r="Q261" s="2" t="str">
        <f ca="1">IF(S261="Attività","Obiettivi operativi",VLOOKUP(MID(S261,1,FIND(" ",S261)-1),Riferimenti!$BZ$2:$CE$41,6,0))</f>
        <v>Obiettivi operativi</v>
      </c>
      <c r="R261" s="2" t="str">
        <f ca="1">IF(S261="Attività","Linee Intervento",VLOOKUP(MID(S261,1,FIND(" ",S261)-1),Riferimenti!$BZ$2:$CE$41,3,0))</f>
        <v>Linee Intervento</v>
      </c>
      <c r="S261" s="2" t="str">
        <f ca="1">IF(T261="Output","Attività","A"&amp;MID(T261,1,FIND(".",T261)-1)&amp;" - "&amp;INDEX(Riferimenti!$BB$2:$BB$41,V261))</f>
        <v>Attività</v>
      </c>
      <c r="T261" s="2" t="str">
        <f ca="1">IF(OR(W261=FALSE,'Output Progetto'!U261=TRUE),"Output",'Output Progetto'!B261&amp;" - "&amp;'Output Progetto'!D261)</f>
        <v>Output</v>
      </c>
      <c r="U261" s="2" t="str">
        <f ca="1">IF(S261="Attività","Risultato Atteso",VLOOKUP(MID(S261,1,FIND(" ",S261)-1),Riferimenti!$BZ$2:$CE$41,4,0))</f>
        <v>Risultato Atteso</v>
      </c>
      <c r="V261" s="2">
        <f t="shared" si="4"/>
        <v>22</v>
      </c>
      <c r="W261" s="2" t="b">
        <f ca="1">IF(MID(VLOOKUP(MID("A"&amp;MID('Output Progetto'!B261&amp;" - "&amp;'Output Progetto'!D261,1,FIND(".",'Output Progetto'!B261&amp;" - "&amp;'Output Progetto'!D261)-1)&amp;" - "&amp;INDEX(Riferimenti!$BB$2:$BB$41,1),1,FIND(" ","A"&amp;MID('Output Progetto'!B261&amp;" - "&amp;'Output Progetto'!D261,1,FIND(".",'Output Progetto'!B261&amp;" - "&amp;'Output Progetto'!D261)-1)&amp;" - "&amp;INDEX(Riferimenti!$BB$2:$BB$41,1))-1),Riferimenti!$BZ$2:$CE$41,3,0),1,2)="LT",FALSE,TRUE)</f>
        <v>1</v>
      </c>
    </row>
    <row r="262" spans="2:23" ht="12.75" x14ac:dyDescent="0.2">
      <c r="B262" s="42"/>
      <c r="C262" s="42"/>
      <c r="D262" s="42"/>
      <c r="E262" s="42"/>
      <c r="F262" s="42"/>
      <c r="G262" s="42"/>
      <c r="P262" s="2" t="str">
        <f ca="1">IF(S262="Attività","Obiettivi generali",VLOOKUP(MID(S262,1,FIND(" ",S262)-1),Riferimenti!$BZ$2:$CE$41,5,0))</f>
        <v>Obiettivi generali</v>
      </c>
      <c r="Q262" s="2" t="str">
        <f ca="1">IF(S262="Attività","Obiettivi operativi",VLOOKUP(MID(S262,1,FIND(" ",S262)-1),Riferimenti!$BZ$2:$CE$41,6,0))</f>
        <v>Obiettivi operativi</v>
      </c>
      <c r="R262" s="2" t="str">
        <f ca="1">IF(S262="Attività","Linee Intervento",VLOOKUP(MID(S262,1,FIND(" ",S262)-1),Riferimenti!$BZ$2:$CE$41,3,0))</f>
        <v>Linee Intervento</v>
      </c>
      <c r="S262" s="2" t="str">
        <f ca="1">IF(T262="Output","Attività","A"&amp;MID(T262,1,FIND(".",T262)-1)&amp;" - "&amp;INDEX(Riferimenti!$BB$2:$BB$41,V262))</f>
        <v>Attività</v>
      </c>
      <c r="T262" s="2" t="str">
        <f ca="1">IF(OR(W262=FALSE,'Output Progetto'!U262=TRUE),"Output",'Output Progetto'!B262&amp;" - "&amp;'Output Progetto'!D262)</f>
        <v>Output</v>
      </c>
      <c r="U262" s="2" t="str">
        <f ca="1">IF(S262="Attività","Risultato Atteso",VLOOKUP(MID(S262,1,FIND(" ",S262)-1),Riferimenti!$BZ$2:$CE$41,4,0))</f>
        <v>Risultato Atteso</v>
      </c>
      <c r="V262" s="2">
        <f t="shared" si="4"/>
        <v>22</v>
      </c>
      <c r="W262" s="2" t="b">
        <f ca="1">IF(MID(VLOOKUP(MID("A"&amp;MID('Output Progetto'!B262&amp;" - "&amp;'Output Progetto'!D262,1,FIND(".",'Output Progetto'!B262&amp;" - "&amp;'Output Progetto'!D262)-1)&amp;" - "&amp;INDEX(Riferimenti!$BB$2:$BB$41,1),1,FIND(" ","A"&amp;MID('Output Progetto'!B262&amp;" - "&amp;'Output Progetto'!D262,1,FIND(".",'Output Progetto'!B262&amp;" - "&amp;'Output Progetto'!D262)-1)&amp;" - "&amp;INDEX(Riferimenti!$BB$2:$BB$41,1))-1),Riferimenti!$BZ$2:$CE$41,3,0),1,2)="LT",FALSE,TRUE)</f>
        <v>1</v>
      </c>
    </row>
    <row r="263" spans="2:23" ht="12.75" x14ac:dyDescent="0.2">
      <c r="B263" s="42"/>
      <c r="C263" s="42"/>
      <c r="D263" s="42"/>
      <c r="E263" s="42"/>
      <c r="F263" s="42"/>
      <c r="G263" s="42"/>
      <c r="P263" s="2" t="str">
        <f ca="1">IF(S263="Attività","Obiettivi generali",VLOOKUP(MID(S263,1,FIND(" ",S263)-1),Riferimenti!$BZ$2:$CE$41,5,0))</f>
        <v>Obiettivi generali</v>
      </c>
      <c r="Q263" s="2" t="str">
        <f ca="1">IF(S263="Attività","Obiettivi operativi",VLOOKUP(MID(S263,1,FIND(" ",S263)-1),Riferimenti!$BZ$2:$CE$41,6,0))</f>
        <v>Obiettivi operativi</v>
      </c>
      <c r="R263" s="2" t="str">
        <f ca="1">IF(S263="Attività","Linee Intervento",VLOOKUP(MID(S263,1,FIND(" ",S263)-1),Riferimenti!$BZ$2:$CE$41,3,0))</f>
        <v>Linee Intervento</v>
      </c>
      <c r="S263" s="2" t="str">
        <f ca="1">IF(T263="Output","Attività","A"&amp;MID(T263,1,FIND(".",T263)-1)&amp;" - "&amp;INDEX(Riferimenti!$BB$2:$BB$41,V263))</f>
        <v>Attività</v>
      </c>
      <c r="T263" s="2" t="str">
        <f ca="1">IF(OR(W263=FALSE,'Output Progetto'!U263=TRUE),"Output",'Output Progetto'!B263&amp;" - "&amp;'Output Progetto'!D263)</f>
        <v>Output</v>
      </c>
      <c r="U263" s="2" t="str">
        <f ca="1">IF(S263="Attività","Risultato Atteso",VLOOKUP(MID(S263,1,FIND(" ",S263)-1),Riferimenti!$BZ$2:$CE$41,4,0))</f>
        <v>Risultato Atteso</v>
      </c>
      <c r="V263" s="2">
        <f t="shared" si="4"/>
        <v>22</v>
      </c>
      <c r="W263" s="2" t="b">
        <f ca="1">IF(MID(VLOOKUP(MID("A"&amp;MID('Output Progetto'!B263&amp;" - "&amp;'Output Progetto'!D263,1,FIND(".",'Output Progetto'!B263&amp;" - "&amp;'Output Progetto'!D263)-1)&amp;" - "&amp;INDEX(Riferimenti!$BB$2:$BB$41,1),1,FIND(" ","A"&amp;MID('Output Progetto'!B263&amp;" - "&amp;'Output Progetto'!D263,1,FIND(".",'Output Progetto'!B263&amp;" - "&amp;'Output Progetto'!D263)-1)&amp;" - "&amp;INDEX(Riferimenti!$BB$2:$BB$41,1))-1),Riferimenti!$BZ$2:$CE$41,3,0),1,2)="LT",FALSE,TRUE)</f>
        <v>1</v>
      </c>
    </row>
    <row r="264" spans="2:23" ht="12.75" x14ac:dyDescent="0.2">
      <c r="B264" s="42"/>
      <c r="C264" s="42"/>
      <c r="D264" s="42"/>
      <c r="E264" s="42"/>
      <c r="F264" s="42"/>
      <c r="G264" s="42"/>
      <c r="P264" s="2" t="str">
        <f ca="1">IF(S264="Attività","Obiettivi generali",VLOOKUP(MID(S264,1,FIND(" ",S264)-1),Riferimenti!$BZ$2:$CE$41,5,0))</f>
        <v>Obiettivi generali</v>
      </c>
      <c r="Q264" s="2" t="str">
        <f ca="1">IF(S264="Attività","Obiettivi operativi",VLOOKUP(MID(S264,1,FIND(" ",S264)-1),Riferimenti!$BZ$2:$CE$41,6,0))</f>
        <v>Obiettivi operativi</v>
      </c>
      <c r="R264" s="2" t="str">
        <f ca="1">IF(S264="Attività","Linee Intervento",VLOOKUP(MID(S264,1,FIND(" ",S264)-1),Riferimenti!$BZ$2:$CE$41,3,0))</f>
        <v>Linee Intervento</v>
      </c>
      <c r="S264" s="2" t="str">
        <f ca="1">IF(T264="Output","Attività","A"&amp;MID(T264,1,FIND(".",T264)-1)&amp;" - "&amp;INDEX(Riferimenti!$BB$2:$BB$41,V264))</f>
        <v>Attività</v>
      </c>
      <c r="T264" s="2" t="str">
        <f ca="1">IF(OR(W264=FALSE,'Output Progetto'!U264=TRUE),"Output",'Output Progetto'!B264&amp;" - "&amp;'Output Progetto'!D264)</f>
        <v>Output</v>
      </c>
      <c r="U264" s="2" t="str">
        <f ca="1">IF(S264="Attività","Risultato Atteso",VLOOKUP(MID(S264,1,FIND(" ",S264)-1),Riferimenti!$BZ$2:$CE$41,4,0))</f>
        <v>Risultato Atteso</v>
      </c>
      <c r="V264" s="2">
        <f t="shared" si="4"/>
        <v>22</v>
      </c>
      <c r="W264" s="2" t="b">
        <f ca="1">IF(MID(VLOOKUP(MID("A"&amp;MID('Output Progetto'!B264&amp;" - "&amp;'Output Progetto'!D264,1,FIND(".",'Output Progetto'!B264&amp;" - "&amp;'Output Progetto'!D264)-1)&amp;" - "&amp;INDEX(Riferimenti!$BB$2:$BB$41,1),1,FIND(" ","A"&amp;MID('Output Progetto'!B264&amp;" - "&amp;'Output Progetto'!D264,1,FIND(".",'Output Progetto'!B264&amp;" - "&amp;'Output Progetto'!D264)-1)&amp;" - "&amp;INDEX(Riferimenti!$BB$2:$BB$41,1))-1),Riferimenti!$BZ$2:$CE$41,3,0),1,2)="LT",FALSE,TRUE)</f>
        <v>1</v>
      </c>
    </row>
    <row r="265" spans="2:23" ht="12.75" x14ac:dyDescent="0.2">
      <c r="B265" s="42"/>
      <c r="C265" s="42"/>
      <c r="D265" s="42"/>
      <c r="E265" s="42"/>
      <c r="F265" s="42"/>
      <c r="G265" s="42"/>
      <c r="P265" s="2" t="str">
        <f ca="1">IF(S265="Attività","Obiettivi generali",VLOOKUP(MID(S265,1,FIND(" ",S265)-1),Riferimenti!$BZ$2:$CE$41,5,0))</f>
        <v>Obiettivi generali</v>
      </c>
      <c r="Q265" s="2" t="str">
        <f ca="1">IF(S265="Attività","Obiettivi operativi",VLOOKUP(MID(S265,1,FIND(" ",S265)-1),Riferimenti!$BZ$2:$CE$41,6,0))</f>
        <v>Obiettivi operativi</v>
      </c>
      <c r="R265" s="2" t="str">
        <f ca="1">IF(S265="Attività","Linee Intervento",VLOOKUP(MID(S265,1,FIND(" ",S265)-1),Riferimenti!$BZ$2:$CE$41,3,0))</f>
        <v>Linee Intervento</v>
      </c>
      <c r="S265" s="2" t="str">
        <f ca="1">IF(T265="Output","Attività","A"&amp;MID(T265,1,FIND(".",T265)-1)&amp;" - "&amp;INDEX(Riferimenti!$BB$2:$BB$41,V265))</f>
        <v>Attività</v>
      </c>
      <c r="T265" s="2" t="str">
        <f ca="1">IF(OR(W265=FALSE,'Output Progetto'!U265=TRUE),"Output",'Output Progetto'!B265&amp;" - "&amp;'Output Progetto'!D265)</f>
        <v>Output</v>
      </c>
      <c r="U265" s="2" t="str">
        <f ca="1">IF(S265="Attività","Risultato Atteso",VLOOKUP(MID(S265,1,FIND(" ",S265)-1),Riferimenti!$BZ$2:$CE$41,4,0))</f>
        <v>Risultato Atteso</v>
      </c>
      <c r="V265" s="2">
        <f t="shared" si="4"/>
        <v>22</v>
      </c>
      <c r="W265" s="2" t="b">
        <f ca="1">IF(MID(VLOOKUP(MID("A"&amp;MID('Output Progetto'!B265&amp;" - "&amp;'Output Progetto'!D265,1,FIND(".",'Output Progetto'!B265&amp;" - "&amp;'Output Progetto'!D265)-1)&amp;" - "&amp;INDEX(Riferimenti!$BB$2:$BB$41,1),1,FIND(" ","A"&amp;MID('Output Progetto'!B265&amp;" - "&amp;'Output Progetto'!D265,1,FIND(".",'Output Progetto'!B265&amp;" - "&amp;'Output Progetto'!D265)-1)&amp;" - "&amp;INDEX(Riferimenti!$BB$2:$BB$41,1))-1),Riferimenti!$BZ$2:$CE$41,3,0),1,2)="LT",FALSE,TRUE)</f>
        <v>1</v>
      </c>
    </row>
    <row r="266" spans="2:23" ht="12.75" x14ac:dyDescent="0.2">
      <c r="B266" s="42"/>
      <c r="C266" s="42"/>
      <c r="D266" s="42"/>
      <c r="E266" s="42"/>
      <c r="F266" s="42"/>
      <c r="G266" s="42"/>
      <c r="P266" s="2" t="str">
        <f ca="1">IF(S266="Attività","Obiettivi generali",VLOOKUP(MID(S266,1,FIND(" ",S266)-1),Riferimenti!$BZ$2:$CE$41,5,0))</f>
        <v>Obiettivi generali</v>
      </c>
      <c r="Q266" s="2" t="str">
        <f ca="1">IF(S266="Attività","Obiettivi operativi",VLOOKUP(MID(S266,1,FIND(" ",S266)-1),Riferimenti!$BZ$2:$CE$41,6,0))</f>
        <v>Obiettivi operativi</v>
      </c>
      <c r="R266" s="2" t="str">
        <f ca="1">IF(S266="Attività","Linee Intervento",VLOOKUP(MID(S266,1,FIND(" ",S266)-1),Riferimenti!$BZ$2:$CE$41,3,0))</f>
        <v>Linee Intervento</v>
      </c>
      <c r="S266" s="2" t="str">
        <f ca="1">IF(T266="Output","Attività","A"&amp;MID(T266,1,FIND(".",T266)-1)&amp;" - "&amp;INDEX(Riferimenti!$BB$2:$BB$41,V266))</f>
        <v>Attività</v>
      </c>
      <c r="T266" s="2" t="str">
        <f ca="1">IF(OR(W266=FALSE,'Output Progetto'!U266=TRUE),"Output",'Output Progetto'!B266&amp;" - "&amp;'Output Progetto'!D266)</f>
        <v>Output</v>
      </c>
      <c r="U266" s="2" t="str">
        <f ca="1">IF(S266="Attività","Risultato Atteso",VLOOKUP(MID(S266,1,FIND(" ",S266)-1),Riferimenti!$BZ$2:$CE$41,4,0))</f>
        <v>Risultato Atteso</v>
      </c>
      <c r="V266" s="2">
        <f t="shared" si="4"/>
        <v>22</v>
      </c>
      <c r="W266" s="2" t="b">
        <f ca="1">IF(MID(VLOOKUP(MID("A"&amp;MID('Output Progetto'!B266&amp;" - "&amp;'Output Progetto'!D266,1,FIND(".",'Output Progetto'!B266&amp;" - "&amp;'Output Progetto'!D266)-1)&amp;" - "&amp;INDEX(Riferimenti!$BB$2:$BB$41,1),1,FIND(" ","A"&amp;MID('Output Progetto'!B266&amp;" - "&amp;'Output Progetto'!D266,1,FIND(".",'Output Progetto'!B266&amp;" - "&amp;'Output Progetto'!D266)-1)&amp;" - "&amp;INDEX(Riferimenti!$BB$2:$BB$41,1))-1),Riferimenti!$BZ$2:$CE$41,3,0),1,2)="LT",FALSE,TRUE)</f>
        <v>1</v>
      </c>
    </row>
    <row r="267" spans="2:23" ht="12.75" x14ac:dyDescent="0.2">
      <c r="B267" s="42"/>
      <c r="C267" s="42"/>
      <c r="D267" s="42"/>
      <c r="E267" s="42"/>
      <c r="F267" s="42"/>
      <c r="G267" s="42"/>
      <c r="P267" s="2" t="str">
        <f ca="1">IF(S267="Attività","Obiettivi generali",VLOOKUP(MID(S267,1,FIND(" ",S267)-1),Riferimenti!$BZ$2:$CE$41,5,0))</f>
        <v>Obiettivi generali</v>
      </c>
      <c r="Q267" s="2" t="str">
        <f ca="1">IF(S267="Attività","Obiettivi operativi",VLOOKUP(MID(S267,1,FIND(" ",S267)-1),Riferimenti!$BZ$2:$CE$41,6,0))</f>
        <v>Obiettivi operativi</v>
      </c>
      <c r="R267" s="2" t="str">
        <f ca="1">IF(S267="Attività","Linee Intervento",VLOOKUP(MID(S267,1,FIND(" ",S267)-1),Riferimenti!$BZ$2:$CE$41,3,0))</f>
        <v>Linee Intervento</v>
      </c>
      <c r="S267" s="2" t="str">
        <f ca="1">IF(T267="Output","Attività","A"&amp;MID(T267,1,FIND(".",T267)-1)&amp;" - "&amp;INDEX(Riferimenti!$BB$2:$BB$41,V267))</f>
        <v>Attività</v>
      </c>
      <c r="T267" s="2" t="str">
        <f ca="1">IF(OR(W267=FALSE,'Output Progetto'!U267=TRUE),"Output",'Output Progetto'!B267&amp;" - "&amp;'Output Progetto'!D267)</f>
        <v>Output</v>
      </c>
      <c r="U267" s="2" t="str">
        <f ca="1">IF(S267="Attività","Risultato Atteso",VLOOKUP(MID(S267,1,FIND(" ",S267)-1),Riferimenti!$BZ$2:$CE$41,4,0))</f>
        <v>Risultato Atteso</v>
      </c>
      <c r="V267" s="2">
        <f t="shared" si="4"/>
        <v>22</v>
      </c>
      <c r="W267" s="2" t="b">
        <f ca="1">IF(MID(VLOOKUP(MID("A"&amp;MID('Output Progetto'!B267&amp;" - "&amp;'Output Progetto'!D267,1,FIND(".",'Output Progetto'!B267&amp;" - "&amp;'Output Progetto'!D267)-1)&amp;" - "&amp;INDEX(Riferimenti!$BB$2:$BB$41,1),1,FIND(" ","A"&amp;MID('Output Progetto'!B267&amp;" - "&amp;'Output Progetto'!D267,1,FIND(".",'Output Progetto'!B267&amp;" - "&amp;'Output Progetto'!D267)-1)&amp;" - "&amp;INDEX(Riferimenti!$BB$2:$BB$41,1))-1),Riferimenti!$BZ$2:$CE$41,3,0),1,2)="LT",FALSE,TRUE)</f>
        <v>1</v>
      </c>
    </row>
    <row r="268" spans="2:23" ht="12.75" x14ac:dyDescent="0.2">
      <c r="B268" s="42"/>
      <c r="C268" s="42"/>
      <c r="D268" s="42"/>
      <c r="E268" s="42"/>
      <c r="F268" s="42"/>
      <c r="G268" s="42"/>
      <c r="P268" s="2" t="str">
        <f ca="1">IF(S268="Attività","Obiettivi generali",VLOOKUP(MID(S268,1,FIND(" ",S268)-1),Riferimenti!$BZ$2:$CE$41,5,0))</f>
        <v>Obiettivi generali</v>
      </c>
      <c r="Q268" s="2" t="str">
        <f ca="1">IF(S268="Attività","Obiettivi operativi",VLOOKUP(MID(S268,1,FIND(" ",S268)-1),Riferimenti!$BZ$2:$CE$41,6,0))</f>
        <v>Obiettivi operativi</v>
      </c>
      <c r="R268" s="2" t="str">
        <f ca="1">IF(S268="Attività","Linee Intervento",VLOOKUP(MID(S268,1,FIND(" ",S268)-1),Riferimenti!$BZ$2:$CE$41,3,0))</f>
        <v>Linee Intervento</v>
      </c>
      <c r="S268" s="2" t="str">
        <f ca="1">IF(T268="Output","Attività","A"&amp;MID(T268,1,FIND(".",T268)-1)&amp;" - "&amp;INDEX(Riferimenti!$BB$2:$BB$41,V268))</f>
        <v>Attività</v>
      </c>
      <c r="T268" s="2" t="str">
        <f ca="1">IF(OR(W268=FALSE,'Output Progetto'!U268=TRUE),"Output",'Output Progetto'!B268&amp;" - "&amp;'Output Progetto'!D268)</f>
        <v>Output</v>
      </c>
      <c r="U268" s="2" t="str">
        <f ca="1">IF(S268="Attività","Risultato Atteso",VLOOKUP(MID(S268,1,FIND(" ",S268)-1),Riferimenti!$BZ$2:$CE$41,4,0))</f>
        <v>Risultato Atteso</v>
      </c>
      <c r="V268" s="2">
        <f t="shared" si="4"/>
        <v>22</v>
      </c>
      <c r="W268" s="2" t="b">
        <f ca="1">IF(MID(VLOOKUP(MID("A"&amp;MID('Output Progetto'!B268&amp;" - "&amp;'Output Progetto'!D268,1,FIND(".",'Output Progetto'!B268&amp;" - "&amp;'Output Progetto'!D268)-1)&amp;" - "&amp;INDEX(Riferimenti!$BB$2:$BB$41,1),1,FIND(" ","A"&amp;MID('Output Progetto'!B268&amp;" - "&amp;'Output Progetto'!D268,1,FIND(".",'Output Progetto'!B268&amp;" - "&amp;'Output Progetto'!D268)-1)&amp;" - "&amp;INDEX(Riferimenti!$BB$2:$BB$41,1))-1),Riferimenti!$BZ$2:$CE$41,3,0),1,2)="LT",FALSE,TRUE)</f>
        <v>1</v>
      </c>
    </row>
    <row r="269" spans="2:23" ht="12.75" x14ac:dyDescent="0.2">
      <c r="B269" s="42"/>
      <c r="C269" s="42"/>
      <c r="D269" s="42"/>
      <c r="E269" s="42"/>
      <c r="F269" s="42"/>
      <c r="G269" s="42"/>
      <c r="P269" s="2" t="str">
        <f ca="1">IF(S269="Attività","Obiettivi generali",VLOOKUP(MID(S269,1,FIND(" ",S269)-1),Riferimenti!$BZ$2:$CE$41,5,0))</f>
        <v>Obiettivi generali</v>
      </c>
      <c r="Q269" s="2" t="str">
        <f ca="1">IF(S269="Attività","Obiettivi operativi",VLOOKUP(MID(S269,1,FIND(" ",S269)-1),Riferimenti!$BZ$2:$CE$41,6,0))</f>
        <v>Obiettivi operativi</v>
      </c>
      <c r="R269" s="2" t="str">
        <f ca="1">IF(S269="Attività","Linee Intervento",VLOOKUP(MID(S269,1,FIND(" ",S269)-1),Riferimenti!$BZ$2:$CE$41,3,0))</f>
        <v>Linee Intervento</v>
      </c>
      <c r="S269" s="2" t="str">
        <f ca="1">IF(T269="Output","Attività","A"&amp;MID(T269,1,FIND(".",T269)-1)&amp;" - "&amp;INDEX(Riferimenti!$BB$2:$BB$41,V269))</f>
        <v>Attività</v>
      </c>
      <c r="T269" s="2" t="str">
        <f ca="1">IF(OR(W269=FALSE,'Output Progetto'!U269=TRUE),"Output",'Output Progetto'!B269&amp;" - "&amp;'Output Progetto'!D269)</f>
        <v>Output</v>
      </c>
      <c r="U269" s="2" t="str">
        <f ca="1">IF(S269="Attività","Risultato Atteso",VLOOKUP(MID(S269,1,FIND(" ",S269)-1),Riferimenti!$BZ$2:$CE$41,4,0))</f>
        <v>Risultato Atteso</v>
      </c>
      <c r="V269" s="2">
        <f t="shared" si="4"/>
        <v>22</v>
      </c>
      <c r="W269" s="2" t="b">
        <f ca="1">IF(MID(VLOOKUP(MID("A"&amp;MID('Output Progetto'!B269&amp;" - "&amp;'Output Progetto'!D269,1,FIND(".",'Output Progetto'!B269&amp;" - "&amp;'Output Progetto'!D269)-1)&amp;" - "&amp;INDEX(Riferimenti!$BB$2:$BB$41,1),1,FIND(" ","A"&amp;MID('Output Progetto'!B269&amp;" - "&amp;'Output Progetto'!D269,1,FIND(".",'Output Progetto'!B269&amp;" - "&amp;'Output Progetto'!D269)-1)&amp;" - "&amp;INDEX(Riferimenti!$BB$2:$BB$41,1))-1),Riferimenti!$BZ$2:$CE$41,3,0),1,2)="LT",FALSE,TRUE)</f>
        <v>1</v>
      </c>
    </row>
    <row r="270" spans="2:23" ht="12.75" x14ac:dyDescent="0.2">
      <c r="B270" s="42"/>
      <c r="C270" s="42"/>
      <c r="D270" s="42"/>
      <c r="E270" s="42"/>
      <c r="F270" s="42"/>
      <c r="G270" s="42"/>
      <c r="P270" s="2" t="str">
        <f ca="1">IF(S270="Attività","Obiettivi generali",VLOOKUP(MID(S270,1,FIND(" ",S270)-1),Riferimenti!$BZ$2:$CE$41,5,0))</f>
        <v>Obiettivi generali</v>
      </c>
      <c r="Q270" s="2" t="str">
        <f ca="1">IF(S270="Attività","Obiettivi operativi",VLOOKUP(MID(S270,1,FIND(" ",S270)-1),Riferimenti!$BZ$2:$CE$41,6,0))</f>
        <v>Obiettivi operativi</v>
      </c>
      <c r="R270" s="2" t="str">
        <f ca="1">IF(S270="Attività","Linee Intervento",VLOOKUP(MID(S270,1,FIND(" ",S270)-1),Riferimenti!$BZ$2:$CE$41,3,0))</f>
        <v>Linee Intervento</v>
      </c>
      <c r="S270" s="2" t="str">
        <f ca="1">IF(T270="Output","Attività","A"&amp;MID(T270,1,FIND(".",T270)-1)&amp;" - "&amp;INDEX(Riferimenti!$BB$2:$BB$41,V270))</f>
        <v>Attività</v>
      </c>
      <c r="T270" s="2" t="str">
        <f ca="1">IF(OR(W270=FALSE,'Output Progetto'!U270=TRUE),"Output",'Output Progetto'!B270&amp;" - "&amp;'Output Progetto'!D270)</f>
        <v>Output</v>
      </c>
      <c r="U270" s="2" t="str">
        <f ca="1">IF(S270="Attività","Risultato Atteso",VLOOKUP(MID(S270,1,FIND(" ",S270)-1),Riferimenti!$BZ$2:$CE$41,4,0))</f>
        <v>Risultato Atteso</v>
      </c>
      <c r="V270" s="2">
        <f t="shared" si="4"/>
        <v>22</v>
      </c>
      <c r="W270" s="2" t="b">
        <f ca="1">IF(MID(VLOOKUP(MID("A"&amp;MID('Output Progetto'!B270&amp;" - "&amp;'Output Progetto'!D270,1,FIND(".",'Output Progetto'!B270&amp;" - "&amp;'Output Progetto'!D270)-1)&amp;" - "&amp;INDEX(Riferimenti!$BB$2:$BB$41,1),1,FIND(" ","A"&amp;MID('Output Progetto'!B270&amp;" - "&amp;'Output Progetto'!D270,1,FIND(".",'Output Progetto'!B270&amp;" - "&amp;'Output Progetto'!D270)-1)&amp;" - "&amp;INDEX(Riferimenti!$BB$2:$BB$41,1))-1),Riferimenti!$BZ$2:$CE$41,3,0),1,2)="LT",FALSE,TRUE)</f>
        <v>1</v>
      </c>
    </row>
    <row r="271" spans="2:23" ht="12.75" x14ac:dyDescent="0.2">
      <c r="B271" s="42"/>
      <c r="C271" s="42"/>
      <c r="D271" s="42"/>
      <c r="E271" s="42"/>
      <c r="F271" s="42"/>
      <c r="G271" s="42"/>
      <c r="P271" s="2" t="str">
        <f ca="1">IF(S271="Attività","Obiettivi generali",VLOOKUP(MID(S271,1,FIND(" ",S271)-1),Riferimenti!$BZ$2:$CE$41,5,0))</f>
        <v>Obiettivi generali</v>
      </c>
      <c r="Q271" s="2" t="str">
        <f ca="1">IF(S271="Attività","Obiettivi operativi",VLOOKUP(MID(S271,1,FIND(" ",S271)-1),Riferimenti!$BZ$2:$CE$41,6,0))</f>
        <v>Obiettivi operativi</v>
      </c>
      <c r="R271" s="2" t="str">
        <f ca="1">IF(S271="Attività","Linee Intervento",VLOOKUP(MID(S271,1,FIND(" ",S271)-1),Riferimenti!$BZ$2:$CE$41,3,0))</f>
        <v>Linee Intervento</v>
      </c>
      <c r="S271" s="2" t="str">
        <f ca="1">IF(T271="Output","Attività","A"&amp;MID(T271,1,FIND(".",T271)-1)&amp;" - "&amp;INDEX(Riferimenti!$BB$2:$BB$41,V271))</f>
        <v>Attività</v>
      </c>
      <c r="T271" s="2" t="str">
        <f ca="1">IF(OR(W271=FALSE,'Output Progetto'!U271=TRUE),"Output",'Output Progetto'!B271&amp;" - "&amp;'Output Progetto'!D271)</f>
        <v>Output</v>
      </c>
      <c r="U271" s="2" t="str">
        <f ca="1">IF(S271="Attività","Risultato Atteso",VLOOKUP(MID(S271,1,FIND(" ",S271)-1),Riferimenti!$BZ$2:$CE$41,4,0))</f>
        <v>Risultato Atteso</v>
      </c>
      <c r="V271" s="2">
        <f t="shared" si="4"/>
        <v>22</v>
      </c>
      <c r="W271" s="2" t="b">
        <f ca="1">IF(MID(VLOOKUP(MID("A"&amp;MID('Output Progetto'!B271&amp;" - "&amp;'Output Progetto'!D271,1,FIND(".",'Output Progetto'!B271&amp;" - "&amp;'Output Progetto'!D271)-1)&amp;" - "&amp;INDEX(Riferimenti!$BB$2:$BB$41,1),1,FIND(" ","A"&amp;MID('Output Progetto'!B271&amp;" - "&amp;'Output Progetto'!D271,1,FIND(".",'Output Progetto'!B271&amp;" - "&amp;'Output Progetto'!D271)-1)&amp;" - "&amp;INDEX(Riferimenti!$BB$2:$BB$41,1))-1),Riferimenti!$BZ$2:$CE$41,3,0),1,2)="LT",FALSE,TRUE)</f>
        <v>1</v>
      </c>
    </row>
    <row r="272" spans="2:23" ht="12.75" x14ac:dyDescent="0.2">
      <c r="B272" s="42"/>
      <c r="C272" s="42"/>
      <c r="D272" s="42"/>
      <c r="E272" s="42"/>
      <c r="F272" s="42"/>
      <c r="G272" s="42"/>
      <c r="P272" s="2" t="str">
        <f ca="1">IF(S272="Attività","Obiettivi generali",VLOOKUP(MID(S272,1,FIND(" ",S272)-1),Riferimenti!$BZ$2:$CE$41,5,0))</f>
        <v>Obiettivi generali</v>
      </c>
      <c r="Q272" s="2" t="str">
        <f ca="1">IF(S272="Attività","Obiettivi operativi",VLOOKUP(MID(S272,1,FIND(" ",S272)-1),Riferimenti!$BZ$2:$CE$41,6,0))</f>
        <v>Obiettivi operativi</v>
      </c>
      <c r="R272" s="2" t="str">
        <f ca="1">IF(S272="Attività","Linee Intervento",VLOOKUP(MID(S272,1,FIND(" ",S272)-1),Riferimenti!$BZ$2:$CE$41,3,0))</f>
        <v>Linee Intervento</v>
      </c>
      <c r="S272" s="2" t="str">
        <f ca="1">IF(T272="Output","Attività","A"&amp;MID(T272,1,FIND(".",T272)-1)&amp;" - "&amp;INDEX(Riferimenti!$BB$2:$BB$41,V272))</f>
        <v>Attività</v>
      </c>
      <c r="T272" s="2" t="str">
        <f ca="1">IF(OR(W272=FALSE,'Output Progetto'!U272=TRUE),"Output",'Output Progetto'!B272&amp;" - "&amp;'Output Progetto'!D272)</f>
        <v>Output</v>
      </c>
      <c r="U272" s="2" t="str">
        <f ca="1">IF(S272="Attività","Risultato Atteso",VLOOKUP(MID(S272,1,FIND(" ",S272)-1),Riferimenti!$BZ$2:$CE$41,4,0))</f>
        <v>Risultato Atteso</v>
      </c>
      <c r="V272" s="2">
        <f t="shared" si="4"/>
        <v>23</v>
      </c>
      <c r="W272" s="2" t="b">
        <f ca="1">IF(MID(VLOOKUP(MID("A"&amp;MID('Output Progetto'!B272&amp;" - "&amp;'Output Progetto'!D272,1,FIND(".",'Output Progetto'!B272&amp;" - "&amp;'Output Progetto'!D272)-1)&amp;" - "&amp;INDEX(Riferimenti!$BB$2:$BB$41,1),1,FIND(" ","A"&amp;MID('Output Progetto'!B272&amp;" - "&amp;'Output Progetto'!D272,1,FIND(".",'Output Progetto'!B272&amp;" - "&amp;'Output Progetto'!D272)-1)&amp;" - "&amp;INDEX(Riferimenti!$BB$2:$BB$41,1))-1),Riferimenti!$BZ$2:$CE$41,3,0),1,2)="LT",FALSE,TRUE)</f>
        <v>1</v>
      </c>
    </row>
    <row r="273" spans="2:23" ht="12.75" x14ac:dyDescent="0.2">
      <c r="B273" s="42"/>
      <c r="C273" s="42"/>
      <c r="D273" s="42"/>
      <c r="E273" s="42"/>
      <c r="F273" s="42"/>
      <c r="G273" s="42"/>
      <c r="P273" s="2" t="str">
        <f ca="1">IF(S273="Attività","Obiettivi generali",VLOOKUP(MID(S273,1,FIND(" ",S273)-1),Riferimenti!$BZ$2:$CE$41,5,0))</f>
        <v>Obiettivi generali</v>
      </c>
      <c r="Q273" s="2" t="str">
        <f ca="1">IF(S273="Attività","Obiettivi operativi",VLOOKUP(MID(S273,1,FIND(" ",S273)-1),Riferimenti!$BZ$2:$CE$41,6,0))</f>
        <v>Obiettivi operativi</v>
      </c>
      <c r="R273" s="2" t="str">
        <f ca="1">IF(S273="Attività","Linee Intervento",VLOOKUP(MID(S273,1,FIND(" ",S273)-1),Riferimenti!$BZ$2:$CE$41,3,0))</f>
        <v>Linee Intervento</v>
      </c>
      <c r="S273" s="2" t="str">
        <f ca="1">IF(T273="Output","Attività","A"&amp;MID(T273,1,FIND(".",T273)-1)&amp;" - "&amp;INDEX(Riferimenti!$BB$2:$BB$41,V273))</f>
        <v>Attività</v>
      </c>
      <c r="T273" s="2" t="str">
        <f ca="1">IF(OR(W273=FALSE,'Output Progetto'!U273=TRUE),"Output",'Output Progetto'!B273&amp;" - "&amp;'Output Progetto'!D273)</f>
        <v>Output</v>
      </c>
      <c r="U273" s="2" t="str">
        <f ca="1">IF(S273="Attività","Risultato Atteso",VLOOKUP(MID(S273,1,FIND(" ",S273)-1),Riferimenti!$BZ$2:$CE$41,4,0))</f>
        <v>Risultato Atteso</v>
      </c>
      <c r="V273" s="2">
        <f t="shared" si="4"/>
        <v>23</v>
      </c>
      <c r="W273" s="2" t="b">
        <f ca="1">IF(MID(VLOOKUP(MID("A"&amp;MID('Output Progetto'!B273&amp;" - "&amp;'Output Progetto'!D273,1,FIND(".",'Output Progetto'!B273&amp;" - "&amp;'Output Progetto'!D273)-1)&amp;" - "&amp;INDEX(Riferimenti!$BB$2:$BB$41,1),1,FIND(" ","A"&amp;MID('Output Progetto'!B273&amp;" - "&amp;'Output Progetto'!D273,1,FIND(".",'Output Progetto'!B273&amp;" - "&amp;'Output Progetto'!D273)-1)&amp;" - "&amp;INDEX(Riferimenti!$BB$2:$BB$41,1))-1),Riferimenti!$BZ$2:$CE$41,3,0),1,2)="LT",FALSE,TRUE)</f>
        <v>1</v>
      </c>
    </row>
    <row r="274" spans="2:23" ht="12.75" x14ac:dyDescent="0.2">
      <c r="B274" s="42"/>
      <c r="C274" s="42"/>
      <c r="D274" s="42"/>
      <c r="E274" s="42"/>
      <c r="F274" s="42"/>
      <c r="G274" s="42"/>
      <c r="P274" s="2" t="str">
        <f ca="1">IF(S274="Attività","Obiettivi generali",VLOOKUP(MID(S274,1,FIND(" ",S274)-1),Riferimenti!$BZ$2:$CE$41,5,0))</f>
        <v>Obiettivi generali</v>
      </c>
      <c r="Q274" s="2" t="str">
        <f ca="1">IF(S274="Attività","Obiettivi operativi",VLOOKUP(MID(S274,1,FIND(" ",S274)-1),Riferimenti!$BZ$2:$CE$41,6,0))</f>
        <v>Obiettivi operativi</v>
      </c>
      <c r="R274" s="2" t="str">
        <f ca="1">IF(S274="Attività","Linee Intervento",VLOOKUP(MID(S274,1,FIND(" ",S274)-1),Riferimenti!$BZ$2:$CE$41,3,0))</f>
        <v>Linee Intervento</v>
      </c>
      <c r="S274" s="2" t="str">
        <f ca="1">IF(T274="Output","Attività","A"&amp;MID(T274,1,FIND(".",T274)-1)&amp;" - "&amp;INDEX(Riferimenti!$BB$2:$BB$41,V274))</f>
        <v>Attività</v>
      </c>
      <c r="T274" s="2" t="str">
        <f ca="1">IF(OR(W274=FALSE,'Output Progetto'!U274=TRUE),"Output",'Output Progetto'!B274&amp;" - "&amp;'Output Progetto'!D274)</f>
        <v>Output</v>
      </c>
      <c r="U274" s="2" t="str">
        <f ca="1">IF(S274="Attività","Risultato Atteso",VLOOKUP(MID(S274,1,FIND(" ",S274)-1),Riferimenti!$BZ$2:$CE$41,4,0))</f>
        <v>Risultato Atteso</v>
      </c>
      <c r="V274" s="2">
        <f t="shared" si="4"/>
        <v>23</v>
      </c>
      <c r="W274" s="2" t="b">
        <f ca="1">IF(MID(VLOOKUP(MID("A"&amp;MID('Output Progetto'!B274&amp;" - "&amp;'Output Progetto'!D274,1,FIND(".",'Output Progetto'!B274&amp;" - "&amp;'Output Progetto'!D274)-1)&amp;" - "&amp;INDEX(Riferimenti!$BB$2:$BB$41,1),1,FIND(" ","A"&amp;MID('Output Progetto'!B274&amp;" - "&amp;'Output Progetto'!D274,1,FIND(".",'Output Progetto'!B274&amp;" - "&amp;'Output Progetto'!D274)-1)&amp;" - "&amp;INDEX(Riferimenti!$BB$2:$BB$41,1))-1),Riferimenti!$BZ$2:$CE$41,3,0),1,2)="LT",FALSE,TRUE)</f>
        <v>1</v>
      </c>
    </row>
    <row r="275" spans="2:23" ht="12.75" x14ac:dyDescent="0.2">
      <c r="B275" s="42"/>
      <c r="C275" s="42"/>
      <c r="D275" s="42"/>
      <c r="E275" s="42"/>
      <c r="F275" s="42"/>
      <c r="G275" s="42"/>
      <c r="P275" s="2" t="str">
        <f ca="1">IF(S275="Attività","Obiettivi generali",VLOOKUP(MID(S275,1,FIND(" ",S275)-1),Riferimenti!$BZ$2:$CE$41,5,0))</f>
        <v>Obiettivi generali</v>
      </c>
      <c r="Q275" s="2" t="str">
        <f ca="1">IF(S275="Attività","Obiettivi operativi",VLOOKUP(MID(S275,1,FIND(" ",S275)-1),Riferimenti!$BZ$2:$CE$41,6,0))</f>
        <v>Obiettivi operativi</v>
      </c>
      <c r="R275" s="2" t="str">
        <f ca="1">IF(S275="Attività","Linee Intervento",VLOOKUP(MID(S275,1,FIND(" ",S275)-1),Riferimenti!$BZ$2:$CE$41,3,0))</f>
        <v>Linee Intervento</v>
      </c>
      <c r="S275" s="2" t="str">
        <f ca="1">IF(T275="Output","Attività","A"&amp;MID(T275,1,FIND(".",T275)-1)&amp;" - "&amp;INDEX(Riferimenti!$BB$2:$BB$41,V275))</f>
        <v>Attività</v>
      </c>
      <c r="T275" s="2" t="str">
        <f ca="1">IF(OR(W275=FALSE,'Output Progetto'!U275=TRUE),"Output",'Output Progetto'!B275&amp;" - "&amp;'Output Progetto'!D275)</f>
        <v>Output</v>
      </c>
      <c r="U275" s="2" t="str">
        <f ca="1">IF(S275="Attività","Risultato Atteso",VLOOKUP(MID(S275,1,FIND(" ",S275)-1),Riferimenti!$BZ$2:$CE$41,4,0))</f>
        <v>Risultato Atteso</v>
      </c>
      <c r="V275" s="2">
        <f t="shared" si="4"/>
        <v>23</v>
      </c>
      <c r="W275" s="2" t="b">
        <f ca="1">IF(MID(VLOOKUP(MID("A"&amp;MID('Output Progetto'!B275&amp;" - "&amp;'Output Progetto'!D275,1,FIND(".",'Output Progetto'!B275&amp;" - "&amp;'Output Progetto'!D275)-1)&amp;" - "&amp;INDEX(Riferimenti!$BB$2:$BB$41,1),1,FIND(" ","A"&amp;MID('Output Progetto'!B275&amp;" - "&amp;'Output Progetto'!D275,1,FIND(".",'Output Progetto'!B275&amp;" - "&amp;'Output Progetto'!D275)-1)&amp;" - "&amp;INDEX(Riferimenti!$BB$2:$BB$41,1))-1),Riferimenti!$BZ$2:$CE$41,3,0),1,2)="LT",FALSE,TRUE)</f>
        <v>1</v>
      </c>
    </row>
    <row r="276" spans="2:23" ht="12.75" x14ac:dyDescent="0.2">
      <c r="B276" s="42"/>
      <c r="C276" s="42"/>
      <c r="D276" s="42"/>
      <c r="E276" s="42"/>
      <c r="F276" s="42"/>
      <c r="G276" s="42"/>
      <c r="P276" s="2" t="str">
        <f ca="1">IF(S276="Attività","Obiettivi generali",VLOOKUP(MID(S276,1,FIND(" ",S276)-1),Riferimenti!$BZ$2:$CE$41,5,0))</f>
        <v>Obiettivi generali</v>
      </c>
      <c r="Q276" s="2" t="str">
        <f ca="1">IF(S276="Attività","Obiettivi operativi",VLOOKUP(MID(S276,1,FIND(" ",S276)-1),Riferimenti!$BZ$2:$CE$41,6,0))</f>
        <v>Obiettivi operativi</v>
      </c>
      <c r="R276" s="2" t="str">
        <f ca="1">IF(S276="Attività","Linee Intervento",VLOOKUP(MID(S276,1,FIND(" ",S276)-1),Riferimenti!$BZ$2:$CE$41,3,0))</f>
        <v>Linee Intervento</v>
      </c>
      <c r="S276" s="2" t="str">
        <f ca="1">IF(T276="Output","Attività","A"&amp;MID(T276,1,FIND(".",T276)-1)&amp;" - "&amp;INDEX(Riferimenti!$BB$2:$BB$41,V276))</f>
        <v>Attività</v>
      </c>
      <c r="T276" s="2" t="str">
        <f ca="1">IF(OR(W276=FALSE,'Output Progetto'!U276=TRUE),"Output",'Output Progetto'!B276&amp;" - "&amp;'Output Progetto'!D276)</f>
        <v>Output</v>
      </c>
      <c r="U276" s="2" t="str">
        <f ca="1">IF(S276="Attività","Risultato Atteso",VLOOKUP(MID(S276,1,FIND(" ",S276)-1),Riferimenti!$BZ$2:$CE$41,4,0))</f>
        <v>Risultato Atteso</v>
      </c>
      <c r="V276" s="2">
        <f t="shared" si="4"/>
        <v>23</v>
      </c>
      <c r="W276" s="2" t="b">
        <f ca="1">IF(MID(VLOOKUP(MID("A"&amp;MID('Output Progetto'!B276&amp;" - "&amp;'Output Progetto'!D276,1,FIND(".",'Output Progetto'!B276&amp;" - "&amp;'Output Progetto'!D276)-1)&amp;" - "&amp;INDEX(Riferimenti!$BB$2:$BB$41,1),1,FIND(" ","A"&amp;MID('Output Progetto'!B276&amp;" - "&amp;'Output Progetto'!D276,1,FIND(".",'Output Progetto'!B276&amp;" - "&amp;'Output Progetto'!D276)-1)&amp;" - "&amp;INDEX(Riferimenti!$BB$2:$BB$41,1))-1),Riferimenti!$BZ$2:$CE$41,3,0),1,2)="LT",FALSE,TRUE)</f>
        <v>1</v>
      </c>
    </row>
    <row r="277" spans="2:23" ht="12.75" x14ac:dyDescent="0.2">
      <c r="B277" s="42"/>
      <c r="C277" s="42"/>
      <c r="D277" s="42"/>
      <c r="E277" s="42"/>
      <c r="F277" s="42"/>
      <c r="G277" s="42"/>
      <c r="P277" s="2" t="str">
        <f ca="1">IF(S277="Attività","Obiettivi generali",VLOOKUP(MID(S277,1,FIND(" ",S277)-1),Riferimenti!$BZ$2:$CE$41,5,0))</f>
        <v>Obiettivi generali</v>
      </c>
      <c r="Q277" s="2" t="str">
        <f ca="1">IF(S277="Attività","Obiettivi operativi",VLOOKUP(MID(S277,1,FIND(" ",S277)-1),Riferimenti!$BZ$2:$CE$41,6,0))</f>
        <v>Obiettivi operativi</v>
      </c>
      <c r="R277" s="2" t="str">
        <f ca="1">IF(S277="Attività","Linee Intervento",VLOOKUP(MID(S277,1,FIND(" ",S277)-1),Riferimenti!$BZ$2:$CE$41,3,0))</f>
        <v>Linee Intervento</v>
      </c>
      <c r="S277" s="2" t="str">
        <f ca="1">IF(T277="Output","Attività","A"&amp;MID(T277,1,FIND(".",T277)-1)&amp;" - "&amp;INDEX(Riferimenti!$BB$2:$BB$41,V277))</f>
        <v>Attività</v>
      </c>
      <c r="T277" s="2" t="str">
        <f ca="1">IF(OR(W277=FALSE,'Output Progetto'!U277=TRUE),"Output",'Output Progetto'!B277&amp;" - "&amp;'Output Progetto'!D277)</f>
        <v>Output</v>
      </c>
      <c r="U277" s="2" t="str">
        <f ca="1">IF(S277="Attività","Risultato Atteso",VLOOKUP(MID(S277,1,FIND(" ",S277)-1),Riferimenti!$BZ$2:$CE$41,4,0))</f>
        <v>Risultato Atteso</v>
      </c>
      <c r="V277" s="2">
        <f t="shared" ref="V277:V340" si="5">V265+1</f>
        <v>23</v>
      </c>
      <c r="W277" s="2" t="b">
        <f ca="1">IF(MID(VLOOKUP(MID("A"&amp;MID('Output Progetto'!B277&amp;" - "&amp;'Output Progetto'!D277,1,FIND(".",'Output Progetto'!B277&amp;" - "&amp;'Output Progetto'!D277)-1)&amp;" - "&amp;INDEX(Riferimenti!$BB$2:$BB$41,1),1,FIND(" ","A"&amp;MID('Output Progetto'!B277&amp;" - "&amp;'Output Progetto'!D277,1,FIND(".",'Output Progetto'!B277&amp;" - "&amp;'Output Progetto'!D277)-1)&amp;" - "&amp;INDEX(Riferimenti!$BB$2:$BB$41,1))-1),Riferimenti!$BZ$2:$CE$41,3,0),1,2)="LT",FALSE,TRUE)</f>
        <v>1</v>
      </c>
    </row>
    <row r="278" spans="2:23" ht="12.75" x14ac:dyDescent="0.2">
      <c r="B278" s="42"/>
      <c r="C278" s="42"/>
      <c r="D278" s="42"/>
      <c r="E278" s="42"/>
      <c r="F278" s="42"/>
      <c r="G278" s="42"/>
      <c r="P278" s="2" t="str">
        <f ca="1">IF(S278="Attività","Obiettivi generali",VLOOKUP(MID(S278,1,FIND(" ",S278)-1),Riferimenti!$BZ$2:$CE$41,5,0))</f>
        <v>Obiettivi generali</v>
      </c>
      <c r="Q278" s="2" t="str">
        <f ca="1">IF(S278="Attività","Obiettivi operativi",VLOOKUP(MID(S278,1,FIND(" ",S278)-1),Riferimenti!$BZ$2:$CE$41,6,0))</f>
        <v>Obiettivi operativi</v>
      </c>
      <c r="R278" s="2" t="str">
        <f ca="1">IF(S278="Attività","Linee Intervento",VLOOKUP(MID(S278,1,FIND(" ",S278)-1),Riferimenti!$BZ$2:$CE$41,3,0))</f>
        <v>Linee Intervento</v>
      </c>
      <c r="S278" s="2" t="str">
        <f ca="1">IF(T278="Output","Attività","A"&amp;MID(T278,1,FIND(".",T278)-1)&amp;" - "&amp;INDEX(Riferimenti!$BB$2:$BB$41,V278))</f>
        <v>Attività</v>
      </c>
      <c r="T278" s="2" t="str">
        <f ca="1">IF(OR(W278=FALSE,'Output Progetto'!U278=TRUE),"Output",'Output Progetto'!B278&amp;" - "&amp;'Output Progetto'!D278)</f>
        <v>Output</v>
      </c>
      <c r="U278" s="2" t="str">
        <f ca="1">IF(S278="Attività","Risultato Atteso",VLOOKUP(MID(S278,1,FIND(" ",S278)-1),Riferimenti!$BZ$2:$CE$41,4,0))</f>
        <v>Risultato Atteso</v>
      </c>
      <c r="V278" s="2">
        <f t="shared" si="5"/>
        <v>23</v>
      </c>
      <c r="W278" s="2" t="b">
        <f ca="1">IF(MID(VLOOKUP(MID("A"&amp;MID('Output Progetto'!B278&amp;" - "&amp;'Output Progetto'!D278,1,FIND(".",'Output Progetto'!B278&amp;" - "&amp;'Output Progetto'!D278)-1)&amp;" - "&amp;INDEX(Riferimenti!$BB$2:$BB$41,1),1,FIND(" ","A"&amp;MID('Output Progetto'!B278&amp;" - "&amp;'Output Progetto'!D278,1,FIND(".",'Output Progetto'!B278&amp;" - "&amp;'Output Progetto'!D278)-1)&amp;" - "&amp;INDEX(Riferimenti!$BB$2:$BB$41,1))-1),Riferimenti!$BZ$2:$CE$41,3,0),1,2)="LT",FALSE,TRUE)</f>
        <v>1</v>
      </c>
    </row>
    <row r="279" spans="2:23" ht="12.75" x14ac:dyDescent="0.2">
      <c r="B279" s="42"/>
      <c r="C279" s="42"/>
      <c r="D279" s="42"/>
      <c r="E279" s="42"/>
      <c r="F279" s="42"/>
      <c r="G279" s="42"/>
      <c r="P279" s="2" t="str">
        <f ca="1">IF(S279="Attività","Obiettivi generali",VLOOKUP(MID(S279,1,FIND(" ",S279)-1),Riferimenti!$BZ$2:$CE$41,5,0))</f>
        <v>Obiettivi generali</v>
      </c>
      <c r="Q279" s="2" t="str">
        <f ca="1">IF(S279="Attività","Obiettivi operativi",VLOOKUP(MID(S279,1,FIND(" ",S279)-1),Riferimenti!$BZ$2:$CE$41,6,0))</f>
        <v>Obiettivi operativi</v>
      </c>
      <c r="R279" s="2" t="str">
        <f ca="1">IF(S279="Attività","Linee Intervento",VLOOKUP(MID(S279,1,FIND(" ",S279)-1),Riferimenti!$BZ$2:$CE$41,3,0))</f>
        <v>Linee Intervento</v>
      </c>
      <c r="S279" s="2" t="str">
        <f ca="1">IF(T279="Output","Attività","A"&amp;MID(T279,1,FIND(".",T279)-1)&amp;" - "&amp;INDEX(Riferimenti!$BB$2:$BB$41,V279))</f>
        <v>Attività</v>
      </c>
      <c r="T279" s="2" t="str">
        <f ca="1">IF(OR(W279=FALSE,'Output Progetto'!U279=TRUE),"Output",'Output Progetto'!B279&amp;" - "&amp;'Output Progetto'!D279)</f>
        <v>Output</v>
      </c>
      <c r="U279" s="2" t="str">
        <f ca="1">IF(S279="Attività","Risultato Atteso",VLOOKUP(MID(S279,1,FIND(" ",S279)-1),Riferimenti!$BZ$2:$CE$41,4,0))</f>
        <v>Risultato Atteso</v>
      </c>
      <c r="V279" s="2">
        <f t="shared" si="5"/>
        <v>23</v>
      </c>
      <c r="W279" s="2" t="b">
        <f ca="1">IF(MID(VLOOKUP(MID("A"&amp;MID('Output Progetto'!B279&amp;" - "&amp;'Output Progetto'!D279,1,FIND(".",'Output Progetto'!B279&amp;" - "&amp;'Output Progetto'!D279)-1)&amp;" - "&amp;INDEX(Riferimenti!$BB$2:$BB$41,1),1,FIND(" ","A"&amp;MID('Output Progetto'!B279&amp;" - "&amp;'Output Progetto'!D279,1,FIND(".",'Output Progetto'!B279&amp;" - "&amp;'Output Progetto'!D279)-1)&amp;" - "&amp;INDEX(Riferimenti!$BB$2:$BB$41,1))-1),Riferimenti!$BZ$2:$CE$41,3,0),1,2)="LT",FALSE,TRUE)</f>
        <v>1</v>
      </c>
    </row>
    <row r="280" spans="2:23" ht="12.75" x14ac:dyDescent="0.2">
      <c r="B280" s="42"/>
      <c r="C280" s="42"/>
      <c r="D280" s="42"/>
      <c r="E280" s="42"/>
      <c r="F280" s="42"/>
      <c r="G280" s="42"/>
      <c r="P280" s="2" t="str">
        <f ca="1">IF(S280="Attività","Obiettivi generali",VLOOKUP(MID(S280,1,FIND(" ",S280)-1),Riferimenti!$BZ$2:$CE$41,5,0))</f>
        <v>Obiettivi generali</v>
      </c>
      <c r="Q280" s="2" t="str">
        <f ca="1">IF(S280="Attività","Obiettivi operativi",VLOOKUP(MID(S280,1,FIND(" ",S280)-1),Riferimenti!$BZ$2:$CE$41,6,0))</f>
        <v>Obiettivi operativi</v>
      </c>
      <c r="R280" s="2" t="str">
        <f ca="1">IF(S280="Attività","Linee Intervento",VLOOKUP(MID(S280,1,FIND(" ",S280)-1),Riferimenti!$BZ$2:$CE$41,3,0))</f>
        <v>Linee Intervento</v>
      </c>
      <c r="S280" s="2" t="str">
        <f ca="1">IF(T280="Output","Attività","A"&amp;MID(T280,1,FIND(".",T280)-1)&amp;" - "&amp;INDEX(Riferimenti!$BB$2:$BB$41,V280))</f>
        <v>Attività</v>
      </c>
      <c r="T280" s="2" t="str">
        <f ca="1">IF(OR(W280=FALSE,'Output Progetto'!U280=TRUE),"Output",'Output Progetto'!B280&amp;" - "&amp;'Output Progetto'!D280)</f>
        <v>Output</v>
      </c>
      <c r="U280" s="2" t="str">
        <f ca="1">IF(S280="Attività","Risultato Atteso",VLOOKUP(MID(S280,1,FIND(" ",S280)-1),Riferimenti!$BZ$2:$CE$41,4,0))</f>
        <v>Risultato Atteso</v>
      </c>
      <c r="V280" s="2">
        <f t="shared" si="5"/>
        <v>23</v>
      </c>
      <c r="W280" s="2" t="b">
        <f ca="1">IF(MID(VLOOKUP(MID("A"&amp;MID('Output Progetto'!B280&amp;" - "&amp;'Output Progetto'!D280,1,FIND(".",'Output Progetto'!B280&amp;" - "&amp;'Output Progetto'!D280)-1)&amp;" - "&amp;INDEX(Riferimenti!$BB$2:$BB$41,1),1,FIND(" ","A"&amp;MID('Output Progetto'!B280&amp;" - "&amp;'Output Progetto'!D280,1,FIND(".",'Output Progetto'!B280&amp;" - "&amp;'Output Progetto'!D280)-1)&amp;" - "&amp;INDEX(Riferimenti!$BB$2:$BB$41,1))-1),Riferimenti!$BZ$2:$CE$41,3,0),1,2)="LT",FALSE,TRUE)</f>
        <v>1</v>
      </c>
    </row>
    <row r="281" spans="2:23" ht="12.75" x14ac:dyDescent="0.2">
      <c r="B281" s="42"/>
      <c r="C281" s="42"/>
      <c r="D281" s="42"/>
      <c r="E281" s="42"/>
      <c r="F281" s="42"/>
      <c r="G281" s="42"/>
      <c r="P281" s="2" t="str">
        <f ca="1">IF(S281="Attività","Obiettivi generali",VLOOKUP(MID(S281,1,FIND(" ",S281)-1),Riferimenti!$BZ$2:$CE$41,5,0))</f>
        <v>Obiettivi generali</v>
      </c>
      <c r="Q281" s="2" t="str">
        <f ca="1">IF(S281="Attività","Obiettivi operativi",VLOOKUP(MID(S281,1,FIND(" ",S281)-1),Riferimenti!$BZ$2:$CE$41,6,0))</f>
        <v>Obiettivi operativi</v>
      </c>
      <c r="R281" s="2" t="str">
        <f ca="1">IF(S281="Attività","Linee Intervento",VLOOKUP(MID(S281,1,FIND(" ",S281)-1),Riferimenti!$BZ$2:$CE$41,3,0))</f>
        <v>Linee Intervento</v>
      </c>
      <c r="S281" s="2" t="str">
        <f ca="1">IF(T281="Output","Attività","A"&amp;MID(T281,1,FIND(".",T281)-1)&amp;" - "&amp;INDEX(Riferimenti!$BB$2:$BB$41,V281))</f>
        <v>Attività</v>
      </c>
      <c r="T281" s="2" t="str">
        <f ca="1">IF(OR(W281=FALSE,'Output Progetto'!U281=TRUE),"Output",'Output Progetto'!B281&amp;" - "&amp;'Output Progetto'!D281)</f>
        <v>Output</v>
      </c>
      <c r="U281" s="2" t="str">
        <f ca="1">IF(S281="Attività","Risultato Atteso",VLOOKUP(MID(S281,1,FIND(" ",S281)-1),Riferimenti!$BZ$2:$CE$41,4,0))</f>
        <v>Risultato Atteso</v>
      </c>
      <c r="V281" s="2">
        <f t="shared" si="5"/>
        <v>23</v>
      </c>
      <c r="W281" s="2" t="b">
        <f ca="1">IF(MID(VLOOKUP(MID("A"&amp;MID('Output Progetto'!B281&amp;" - "&amp;'Output Progetto'!D281,1,FIND(".",'Output Progetto'!B281&amp;" - "&amp;'Output Progetto'!D281)-1)&amp;" - "&amp;INDEX(Riferimenti!$BB$2:$BB$41,1),1,FIND(" ","A"&amp;MID('Output Progetto'!B281&amp;" - "&amp;'Output Progetto'!D281,1,FIND(".",'Output Progetto'!B281&amp;" - "&amp;'Output Progetto'!D281)-1)&amp;" - "&amp;INDEX(Riferimenti!$BB$2:$BB$41,1))-1),Riferimenti!$BZ$2:$CE$41,3,0),1,2)="LT",FALSE,TRUE)</f>
        <v>1</v>
      </c>
    </row>
    <row r="282" spans="2:23" ht="12.75" x14ac:dyDescent="0.2">
      <c r="B282" s="42"/>
      <c r="C282" s="42"/>
      <c r="D282" s="42"/>
      <c r="E282" s="42"/>
      <c r="F282" s="42"/>
      <c r="G282" s="42"/>
      <c r="P282" s="2" t="str">
        <f ca="1">IF(S282="Attività","Obiettivi generali",VLOOKUP(MID(S282,1,FIND(" ",S282)-1),Riferimenti!$BZ$2:$CE$41,5,0))</f>
        <v>Obiettivi generali</v>
      </c>
      <c r="Q282" s="2" t="str">
        <f ca="1">IF(S282="Attività","Obiettivi operativi",VLOOKUP(MID(S282,1,FIND(" ",S282)-1),Riferimenti!$BZ$2:$CE$41,6,0))</f>
        <v>Obiettivi operativi</v>
      </c>
      <c r="R282" s="2" t="str">
        <f ca="1">IF(S282="Attività","Linee Intervento",VLOOKUP(MID(S282,1,FIND(" ",S282)-1),Riferimenti!$BZ$2:$CE$41,3,0))</f>
        <v>Linee Intervento</v>
      </c>
      <c r="S282" s="2" t="str">
        <f ca="1">IF(T282="Output","Attività","A"&amp;MID(T282,1,FIND(".",T282)-1)&amp;" - "&amp;INDEX(Riferimenti!$BB$2:$BB$41,V282))</f>
        <v>Attività</v>
      </c>
      <c r="T282" s="2" t="str">
        <f ca="1">IF(OR(W282=FALSE,'Output Progetto'!U282=TRUE),"Output",'Output Progetto'!B282&amp;" - "&amp;'Output Progetto'!D282)</f>
        <v>Output</v>
      </c>
      <c r="U282" s="2" t="str">
        <f ca="1">IF(S282="Attività","Risultato Atteso",VLOOKUP(MID(S282,1,FIND(" ",S282)-1),Riferimenti!$BZ$2:$CE$41,4,0))</f>
        <v>Risultato Atteso</v>
      </c>
      <c r="V282" s="2">
        <f t="shared" si="5"/>
        <v>23</v>
      </c>
      <c r="W282" s="2" t="b">
        <f ca="1">IF(MID(VLOOKUP(MID("A"&amp;MID('Output Progetto'!B282&amp;" - "&amp;'Output Progetto'!D282,1,FIND(".",'Output Progetto'!B282&amp;" - "&amp;'Output Progetto'!D282)-1)&amp;" - "&amp;INDEX(Riferimenti!$BB$2:$BB$41,1),1,FIND(" ","A"&amp;MID('Output Progetto'!B282&amp;" - "&amp;'Output Progetto'!D282,1,FIND(".",'Output Progetto'!B282&amp;" - "&amp;'Output Progetto'!D282)-1)&amp;" - "&amp;INDEX(Riferimenti!$BB$2:$BB$41,1))-1),Riferimenti!$BZ$2:$CE$41,3,0),1,2)="LT",FALSE,TRUE)</f>
        <v>1</v>
      </c>
    </row>
    <row r="283" spans="2:23" ht="12.75" x14ac:dyDescent="0.2">
      <c r="B283" s="42"/>
      <c r="C283" s="42"/>
      <c r="D283" s="42"/>
      <c r="E283" s="42"/>
      <c r="F283" s="42"/>
      <c r="G283" s="42"/>
      <c r="P283" s="2" t="str">
        <f ca="1">IF(S283="Attività","Obiettivi generali",VLOOKUP(MID(S283,1,FIND(" ",S283)-1),Riferimenti!$BZ$2:$CE$41,5,0))</f>
        <v>Obiettivi generali</v>
      </c>
      <c r="Q283" s="2" t="str">
        <f ca="1">IF(S283="Attività","Obiettivi operativi",VLOOKUP(MID(S283,1,FIND(" ",S283)-1),Riferimenti!$BZ$2:$CE$41,6,0))</f>
        <v>Obiettivi operativi</v>
      </c>
      <c r="R283" s="2" t="str">
        <f ca="1">IF(S283="Attività","Linee Intervento",VLOOKUP(MID(S283,1,FIND(" ",S283)-1),Riferimenti!$BZ$2:$CE$41,3,0))</f>
        <v>Linee Intervento</v>
      </c>
      <c r="S283" s="2" t="str">
        <f ca="1">IF(T283="Output","Attività","A"&amp;MID(T283,1,FIND(".",T283)-1)&amp;" - "&amp;INDEX(Riferimenti!$BB$2:$BB$41,V283))</f>
        <v>Attività</v>
      </c>
      <c r="T283" s="2" t="str">
        <f ca="1">IF(OR(W283=FALSE,'Output Progetto'!U283=TRUE),"Output",'Output Progetto'!B283&amp;" - "&amp;'Output Progetto'!D283)</f>
        <v>Output</v>
      </c>
      <c r="U283" s="2" t="str">
        <f ca="1">IF(S283="Attività","Risultato Atteso",VLOOKUP(MID(S283,1,FIND(" ",S283)-1),Riferimenti!$BZ$2:$CE$41,4,0))</f>
        <v>Risultato Atteso</v>
      </c>
      <c r="V283" s="2">
        <f t="shared" si="5"/>
        <v>23</v>
      </c>
      <c r="W283" s="2" t="b">
        <f ca="1">IF(MID(VLOOKUP(MID("A"&amp;MID('Output Progetto'!B283&amp;" - "&amp;'Output Progetto'!D283,1,FIND(".",'Output Progetto'!B283&amp;" - "&amp;'Output Progetto'!D283)-1)&amp;" - "&amp;INDEX(Riferimenti!$BB$2:$BB$41,1),1,FIND(" ","A"&amp;MID('Output Progetto'!B283&amp;" - "&amp;'Output Progetto'!D283,1,FIND(".",'Output Progetto'!B283&amp;" - "&amp;'Output Progetto'!D283)-1)&amp;" - "&amp;INDEX(Riferimenti!$BB$2:$BB$41,1))-1),Riferimenti!$BZ$2:$CE$41,3,0),1,2)="LT",FALSE,TRUE)</f>
        <v>1</v>
      </c>
    </row>
    <row r="284" spans="2:23" ht="12.75" x14ac:dyDescent="0.2">
      <c r="B284" s="42"/>
      <c r="C284" s="42"/>
      <c r="D284" s="42"/>
      <c r="E284" s="42"/>
      <c r="F284" s="42"/>
      <c r="G284" s="42"/>
      <c r="P284" s="2" t="str">
        <f ca="1">IF(S284="Attività","Obiettivi generali",VLOOKUP(MID(S284,1,FIND(" ",S284)-1),Riferimenti!$BZ$2:$CE$41,5,0))</f>
        <v>Obiettivi generali</v>
      </c>
      <c r="Q284" s="2" t="str">
        <f ca="1">IF(S284="Attività","Obiettivi operativi",VLOOKUP(MID(S284,1,FIND(" ",S284)-1),Riferimenti!$BZ$2:$CE$41,6,0))</f>
        <v>Obiettivi operativi</v>
      </c>
      <c r="R284" s="2" t="str">
        <f ca="1">IF(S284="Attività","Linee Intervento",VLOOKUP(MID(S284,1,FIND(" ",S284)-1),Riferimenti!$BZ$2:$CE$41,3,0))</f>
        <v>Linee Intervento</v>
      </c>
      <c r="S284" s="2" t="str">
        <f ca="1">IF(T284="Output","Attività","A"&amp;MID(T284,1,FIND(".",T284)-1)&amp;" - "&amp;INDEX(Riferimenti!$BB$2:$BB$41,V284))</f>
        <v>Attività</v>
      </c>
      <c r="T284" s="2" t="str">
        <f ca="1">IF(OR(W284=FALSE,'Output Progetto'!U284=TRUE),"Output",'Output Progetto'!B284&amp;" - "&amp;'Output Progetto'!D284)</f>
        <v>Output</v>
      </c>
      <c r="U284" s="2" t="str">
        <f ca="1">IF(S284="Attività","Risultato Atteso",VLOOKUP(MID(S284,1,FIND(" ",S284)-1),Riferimenti!$BZ$2:$CE$41,4,0))</f>
        <v>Risultato Atteso</v>
      </c>
      <c r="V284" s="2">
        <f t="shared" si="5"/>
        <v>24</v>
      </c>
      <c r="W284" s="2" t="b">
        <f ca="1">IF(MID(VLOOKUP(MID("A"&amp;MID('Output Progetto'!B284&amp;" - "&amp;'Output Progetto'!D284,1,FIND(".",'Output Progetto'!B284&amp;" - "&amp;'Output Progetto'!D284)-1)&amp;" - "&amp;INDEX(Riferimenti!$BB$2:$BB$41,1),1,FIND(" ","A"&amp;MID('Output Progetto'!B284&amp;" - "&amp;'Output Progetto'!D284,1,FIND(".",'Output Progetto'!B284&amp;" - "&amp;'Output Progetto'!D284)-1)&amp;" - "&amp;INDEX(Riferimenti!$BB$2:$BB$41,1))-1),Riferimenti!$BZ$2:$CE$41,3,0),1,2)="LT",FALSE,TRUE)</f>
        <v>1</v>
      </c>
    </row>
    <row r="285" spans="2:23" ht="12.75" x14ac:dyDescent="0.2">
      <c r="B285" s="42"/>
      <c r="C285" s="42"/>
      <c r="D285" s="42"/>
      <c r="E285" s="42"/>
      <c r="F285" s="42"/>
      <c r="G285" s="42"/>
      <c r="P285" s="2" t="str">
        <f ca="1">IF(S285="Attività","Obiettivi generali",VLOOKUP(MID(S285,1,FIND(" ",S285)-1),Riferimenti!$BZ$2:$CE$41,5,0))</f>
        <v>Obiettivi generali</v>
      </c>
      <c r="Q285" s="2" t="str">
        <f ca="1">IF(S285="Attività","Obiettivi operativi",VLOOKUP(MID(S285,1,FIND(" ",S285)-1),Riferimenti!$BZ$2:$CE$41,6,0))</f>
        <v>Obiettivi operativi</v>
      </c>
      <c r="R285" s="2" t="str">
        <f ca="1">IF(S285="Attività","Linee Intervento",VLOOKUP(MID(S285,1,FIND(" ",S285)-1),Riferimenti!$BZ$2:$CE$41,3,0))</f>
        <v>Linee Intervento</v>
      </c>
      <c r="S285" s="2" t="str">
        <f ca="1">IF(T285="Output","Attività","A"&amp;MID(T285,1,FIND(".",T285)-1)&amp;" - "&amp;INDEX(Riferimenti!$BB$2:$BB$41,V285))</f>
        <v>Attività</v>
      </c>
      <c r="T285" s="2" t="str">
        <f ca="1">IF(OR(W285=FALSE,'Output Progetto'!U285=TRUE),"Output",'Output Progetto'!B285&amp;" - "&amp;'Output Progetto'!D285)</f>
        <v>Output</v>
      </c>
      <c r="U285" s="2" t="str">
        <f ca="1">IF(S285="Attività","Risultato Atteso",VLOOKUP(MID(S285,1,FIND(" ",S285)-1),Riferimenti!$BZ$2:$CE$41,4,0))</f>
        <v>Risultato Atteso</v>
      </c>
      <c r="V285" s="2">
        <f t="shared" si="5"/>
        <v>24</v>
      </c>
      <c r="W285" s="2" t="b">
        <f ca="1">IF(MID(VLOOKUP(MID("A"&amp;MID('Output Progetto'!B285&amp;" - "&amp;'Output Progetto'!D285,1,FIND(".",'Output Progetto'!B285&amp;" - "&amp;'Output Progetto'!D285)-1)&amp;" - "&amp;INDEX(Riferimenti!$BB$2:$BB$41,1),1,FIND(" ","A"&amp;MID('Output Progetto'!B285&amp;" - "&amp;'Output Progetto'!D285,1,FIND(".",'Output Progetto'!B285&amp;" - "&amp;'Output Progetto'!D285)-1)&amp;" - "&amp;INDEX(Riferimenti!$BB$2:$BB$41,1))-1),Riferimenti!$BZ$2:$CE$41,3,0),1,2)="LT",FALSE,TRUE)</f>
        <v>1</v>
      </c>
    </row>
    <row r="286" spans="2:23" ht="12.75" x14ac:dyDescent="0.2">
      <c r="B286" s="42"/>
      <c r="C286" s="42"/>
      <c r="D286" s="42"/>
      <c r="E286" s="42"/>
      <c r="F286" s="42"/>
      <c r="G286" s="42"/>
      <c r="P286" s="2" t="str">
        <f ca="1">IF(S286="Attività","Obiettivi generali",VLOOKUP(MID(S286,1,FIND(" ",S286)-1),Riferimenti!$BZ$2:$CE$41,5,0))</f>
        <v>Obiettivi generali</v>
      </c>
      <c r="Q286" s="2" t="str">
        <f ca="1">IF(S286="Attività","Obiettivi operativi",VLOOKUP(MID(S286,1,FIND(" ",S286)-1),Riferimenti!$BZ$2:$CE$41,6,0))</f>
        <v>Obiettivi operativi</v>
      </c>
      <c r="R286" s="2" t="str">
        <f ca="1">IF(S286="Attività","Linee Intervento",VLOOKUP(MID(S286,1,FIND(" ",S286)-1),Riferimenti!$BZ$2:$CE$41,3,0))</f>
        <v>Linee Intervento</v>
      </c>
      <c r="S286" s="2" t="str">
        <f ca="1">IF(T286="Output","Attività","A"&amp;MID(T286,1,FIND(".",T286)-1)&amp;" - "&amp;INDEX(Riferimenti!$BB$2:$BB$41,V286))</f>
        <v>Attività</v>
      </c>
      <c r="T286" s="2" t="str">
        <f ca="1">IF(OR(W286=FALSE,'Output Progetto'!U286=TRUE),"Output",'Output Progetto'!B286&amp;" - "&amp;'Output Progetto'!D286)</f>
        <v>Output</v>
      </c>
      <c r="U286" s="2" t="str">
        <f ca="1">IF(S286="Attività","Risultato Atteso",VLOOKUP(MID(S286,1,FIND(" ",S286)-1),Riferimenti!$BZ$2:$CE$41,4,0))</f>
        <v>Risultato Atteso</v>
      </c>
      <c r="V286" s="2">
        <f t="shared" si="5"/>
        <v>24</v>
      </c>
      <c r="W286" s="2" t="b">
        <f ca="1">IF(MID(VLOOKUP(MID("A"&amp;MID('Output Progetto'!B286&amp;" - "&amp;'Output Progetto'!D286,1,FIND(".",'Output Progetto'!B286&amp;" - "&amp;'Output Progetto'!D286)-1)&amp;" - "&amp;INDEX(Riferimenti!$BB$2:$BB$41,1),1,FIND(" ","A"&amp;MID('Output Progetto'!B286&amp;" - "&amp;'Output Progetto'!D286,1,FIND(".",'Output Progetto'!B286&amp;" - "&amp;'Output Progetto'!D286)-1)&amp;" - "&amp;INDEX(Riferimenti!$BB$2:$BB$41,1))-1),Riferimenti!$BZ$2:$CE$41,3,0),1,2)="LT",FALSE,TRUE)</f>
        <v>1</v>
      </c>
    </row>
    <row r="287" spans="2:23" ht="12.75" x14ac:dyDescent="0.2">
      <c r="B287" s="42"/>
      <c r="C287" s="42"/>
      <c r="D287" s="42"/>
      <c r="E287" s="42"/>
      <c r="F287" s="42"/>
      <c r="G287" s="42"/>
      <c r="P287" s="2" t="str">
        <f ca="1">IF(S287="Attività","Obiettivi generali",VLOOKUP(MID(S287,1,FIND(" ",S287)-1),Riferimenti!$BZ$2:$CE$41,5,0))</f>
        <v>Obiettivi generali</v>
      </c>
      <c r="Q287" s="2" t="str">
        <f ca="1">IF(S287="Attività","Obiettivi operativi",VLOOKUP(MID(S287,1,FIND(" ",S287)-1),Riferimenti!$BZ$2:$CE$41,6,0))</f>
        <v>Obiettivi operativi</v>
      </c>
      <c r="R287" s="2" t="str">
        <f ca="1">IF(S287="Attività","Linee Intervento",VLOOKUP(MID(S287,1,FIND(" ",S287)-1),Riferimenti!$BZ$2:$CE$41,3,0))</f>
        <v>Linee Intervento</v>
      </c>
      <c r="S287" s="2" t="str">
        <f ca="1">IF(T287="Output","Attività","A"&amp;MID(T287,1,FIND(".",T287)-1)&amp;" - "&amp;INDEX(Riferimenti!$BB$2:$BB$41,V287))</f>
        <v>Attività</v>
      </c>
      <c r="T287" s="2" t="str">
        <f ca="1">IF(OR(W287=FALSE,'Output Progetto'!U287=TRUE),"Output",'Output Progetto'!B287&amp;" - "&amp;'Output Progetto'!D287)</f>
        <v>Output</v>
      </c>
      <c r="U287" s="2" t="str">
        <f ca="1">IF(S287="Attività","Risultato Atteso",VLOOKUP(MID(S287,1,FIND(" ",S287)-1),Riferimenti!$BZ$2:$CE$41,4,0))</f>
        <v>Risultato Atteso</v>
      </c>
      <c r="V287" s="2">
        <f t="shared" si="5"/>
        <v>24</v>
      </c>
      <c r="W287" s="2" t="b">
        <f ca="1">IF(MID(VLOOKUP(MID("A"&amp;MID('Output Progetto'!B287&amp;" - "&amp;'Output Progetto'!D287,1,FIND(".",'Output Progetto'!B287&amp;" - "&amp;'Output Progetto'!D287)-1)&amp;" - "&amp;INDEX(Riferimenti!$BB$2:$BB$41,1),1,FIND(" ","A"&amp;MID('Output Progetto'!B287&amp;" - "&amp;'Output Progetto'!D287,1,FIND(".",'Output Progetto'!B287&amp;" - "&amp;'Output Progetto'!D287)-1)&amp;" - "&amp;INDEX(Riferimenti!$BB$2:$BB$41,1))-1),Riferimenti!$BZ$2:$CE$41,3,0),1,2)="LT",FALSE,TRUE)</f>
        <v>1</v>
      </c>
    </row>
    <row r="288" spans="2:23" ht="12.75" x14ac:dyDescent="0.2">
      <c r="B288" s="42"/>
      <c r="C288" s="42"/>
      <c r="D288" s="42"/>
      <c r="E288" s="42"/>
      <c r="F288" s="42"/>
      <c r="G288" s="42"/>
      <c r="P288" s="2" t="str">
        <f ca="1">IF(S288="Attività","Obiettivi generali",VLOOKUP(MID(S288,1,FIND(" ",S288)-1),Riferimenti!$BZ$2:$CE$41,5,0))</f>
        <v>Obiettivi generali</v>
      </c>
      <c r="Q288" s="2" t="str">
        <f ca="1">IF(S288="Attività","Obiettivi operativi",VLOOKUP(MID(S288,1,FIND(" ",S288)-1),Riferimenti!$BZ$2:$CE$41,6,0))</f>
        <v>Obiettivi operativi</v>
      </c>
      <c r="R288" s="2" t="str">
        <f ca="1">IF(S288="Attività","Linee Intervento",VLOOKUP(MID(S288,1,FIND(" ",S288)-1),Riferimenti!$BZ$2:$CE$41,3,0))</f>
        <v>Linee Intervento</v>
      </c>
      <c r="S288" s="2" t="str">
        <f ca="1">IF(T288="Output","Attività","A"&amp;MID(T288,1,FIND(".",T288)-1)&amp;" - "&amp;INDEX(Riferimenti!$BB$2:$BB$41,V288))</f>
        <v>Attività</v>
      </c>
      <c r="T288" s="2" t="str">
        <f ca="1">IF(OR(W288=FALSE,'Output Progetto'!U288=TRUE),"Output",'Output Progetto'!B288&amp;" - "&amp;'Output Progetto'!D288)</f>
        <v>Output</v>
      </c>
      <c r="U288" s="2" t="str">
        <f ca="1">IF(S288="Attività","Risultato Atteso",VLOOKUP(MID(S288,1,FIND(" ",S288)-1),Riferimenti!$BZ$2:$CE$41,4,0))</f>
        <v>Risultato Atteso</v>
      </c>
      <c r="V288" s="2">
        <f t="shared" si="5"/>
        <v>24</v>
      </c>
      <c r="W288" s="2" t="b">
        <f ca="1">IF(MID(VLOOKUP(MID("A"&amp;MID('Output Progetto'!B288&amp;" - "&amp;'Output Progetto'!D288,1,FIND(".",'Output Progetto'!B288&amp;" - "&amp;'Output Progetto'!D288)-1)&amp;" - "&amp;INDEX(Riferimenti!$BB$2:$BB$41,1),1,FIND(" ","A"&amp;MID('Output Progetto'!B288&amp;" - "&amp;'Output Progetto'!D288,1,FIND(".",'Output Progetto'!B288&amp;" - "&amp;'Output Progetto'!D288)-1)&amp;" - "&amp;INDEX(Riferimenti!$BB$2:$BB$41,1))-1),Riferimenti!$BZ$2:$CE$41,3,0),1,2)="LT",FALSE,TRUE)</f>
        <v>1</v>
      </c>
    </row>
    <row r="289" spans="2:23" ht="12.75" x14ac:dyDescent="0.2">
      <c r="B289" s="42"/>
      <c r="C289" s="42"/>
      <c r="D289" s="42"/>
      <c r="E289" s="42"/>
      <c r="F289" s="42"/>
      <c r="G289" s="42"/>
      <c r="P289" s="2" t="str">
        <f ca="1">IF(S289="Attività","Obiettivi generali",VLOOKUP(MID(S289,1,FIND(" ",S289)-1),Riferimenti!$BZ$2:$CE$41,5,0))</f>
        <v>Obiettivi generali</v>
      </c>
      <c r="Q289" s="2" t="str">
        <f ca="1">IF(S289="Attività","Obiettivi operativi",VLOOKUP(MID(S289,1,FIND(" ",S289)-1),Riferimenti!$BZ$2:$CE$41,6,0))</f>
        <v>Obiettivi operativi</v>
      </c>
      <c r="R289" s="2" t="str">
        <f ca="1">IF(S289="Attività","Linee Intervento",VLOOKUP(MID(S289,1,FIND(" ",S289)-1),Riferimenti!$BZ$2:$CE$41,3,0))</f>
        <v>Linee Intervento</v>
      </c>
      <c r="S289" s="2" t="str">
        <f ca="1">IF(T289="Output","Attività","A"&amp;MID(T289,1,FIND(".",T289)-1)&amp;" - "&amp;INDEX(Riferimenti!$BB$2:$BB$41,V289))</f>
        <v>Attività</v>
      </c>
      <c r="T289" s="2" t="str">
        <f ca="1">IF(OR(W289=FALSE,'Output Progetto'!U289=TRUE),"Output",'Output Progetto'!B289&amp;" - "&amp;'Output Progetto'!D289)</f>
        <v>Output</v>
      </c>
      <c r="U289" s="2" t="str">
        <f ca="1">IF(S289="Attività","Risultato Atteso",VLOOKUP(MID(S289,1,FIND(" ",S289)-1),Riferimenti!$BZ$2:$CE$41,4,0))</f>
        <v>Risultato Atteso</v>
      </c>
      <c r="V289" s="2">
        <f t="shared" si="5"/>
        <v>24</v>
      </c>
      <c r="W289" s="2" t="b">
        <f ca="1">IF(MID(VLOOKUP(MID("A"&amp;MID('Output Progetto'!B289&amp;" - "&amp;'Output Progetto'!D289,1,FIND(".",'Output Progetto'!B289&amp;" - "&amp;'Output Progetto'!D289)-1)&amp;" - "&amp;INDEX(Riferimenti!$BB$2:$BB$41,1),1,FIND(" ","A"&amp;MID('Output Progetto'!B289&amp;" - "&amp;'Output Progetto'!D289,1,FIND(".",'Output Progetto'!B289&amp;" - "&amp;'Output Progetto'!D289)-1)&amp;" - "&amp;INDEX(Riferimenti!$BB$2:$BB$41,1))-1),Riferimenti!$BZ$2:$CE$41,3,0),1,2)="LT",FALSE,TRUE)</f>
        <v>1</v>
      </c>
    </row>
    <row r="290" spans="2:23" ht="12.75" x14ac:dyDescent="0.2">
      <c r="B290" s="42"/>
      <c r="C290" s="42"/>
      <c r="D290" s="42"/>
      <c r="E290" s="42"/>
      <c r="F290" s="42"/>
      <c r="G290" s="42"/>
      <c r="P290" s="2" t="str">
        <f ca="1">IF(S290="Attività","Obiettivi generali",VLOOKUP(MID(S290,1,FIND(" ",S290)-1),Riferimenti!$BZ$2:$CE$41,5,0))</f>
        <v>Obiettivi generali</v>
      </c>
      <c r="Q290" s="2" t="str">
        <f ca="1">IF(S290="Attività","Obiettivi operativi",VLOOKUP(MID(S290,1,FIND(" ",S290)-1),Riferimenti!$BZ$2:$CE$41,6,0))</f>
        <v>Obiettivi operativi</v>
      </c>
      <c r="R290" s="2" t="str">
        <f ca="1">IF(S290="Attività","Linee Intervento",VLOOKUP(MID(S290,1,FIND(" ",S290)-1),Riferimenti!$BZ$2:$CE$41,3,0))</f>
        <v>Linee Intervento</v>
      </c>
      <c r="S290" s="2" t="str">
        <f ca="1">IF(T290="Output","Attività","A"&amp;MID(T290,1,FIND(".",T290)-1)&amp;" - "&amp;INDEX(Riferimenti!$BB$2:$BB$41,V290))</f>
        <v>Attività</v>
      </c>
      <c r="T290" s="2" t="str">
        <f ca="1">IF(OR(W290=FALSE,'Output Progetto'!U290=TRUE),"Output",'Output Progetto'!B290&amp;" - "&amp;'Output Progetto'!D290)</f>
        <v>Output</v>
      </c>
      <c r="U290" s="2" t="str">
        <f ca="1">IF(S290="Attività","Risultato Atteso",VLOOKUP(MID(S290,1,FIND(" ",S290)-1),Riferimenti!$BZ$2:$CE$41,4,0))</f>
        <v>Risultato Atteso</v>
      </c>
      <c r="V290" s="2">
        <f t="shared" si="5"/>
        <v>24</v>
      </c>
      <c r="W290" s="2" t="b">
        <f ca="1">IF(MID(VLOOKUP(MID("A"&amp;MID('Output Progetto'!B290&amp;" - "&amp;'Output Progetto'!D290,1,FIND(".",'Output Progetto'!B290&amp;" - "&amp;'Output Progetto'!D290)-1)&amp;" - "&amp;INDEX(Riferimenti!$BB$2:$BB$41,1),1,FIND(" ","A"&amp;MID('Output Progetto'!B290&amp;" - "&amp;'Output Progetto'!D290,1,FIND(".",'Output Progetto'!B290&amp;" - "&amp;'Output Progetto'!D290)-1)&amp;" - "&amp;INDEX(Riferimenti!$BB$2:$BB$41,1))-1),Riferimenti!$BZ$2:$CE$41,3,0),1,2)="LT",FALSE,TRUE)</f>
        <v>1</v>
      </c>
    </row>
    <row r="291" spans="2:23" ht="12.75" x14ac:dyDescent="0.2">
      <c r="B291" s="42"/>
      <c r="C291" s="42"/>
      <c r="D291" s="42"/>
      <c r="E291" s="42"/>
      <c r="F291" s="42"/>
      <c r="G291" s="42"/>
      <c r="P291" s="2" t="str">
        <f ca="1">IF(S291="Attività","Obiettivi generali",VLOOKUP(MID(S291,1,FIND(" ",S291)-1),Riferimenti!$BZ$2:$CE$41,5,0))</f>
        <v>Obiettivi generali</v>
      </c>
      <c r="Q291" s="2" t="str">
        <f ca="1">IF(S291="Attività","Obiettivi operativi",VLOOKUP(MID(S291,1,FIND(" ",S291)-1),Riferimenti!$BZ$2:$CE$41,6,0))</f>
        <v>Obiettivi operativi</v>
      </c>
      <c r="R291" s="2" t="str">
        <f ca="1">IF(S291="Attività","Linee Intervento",VLOOKUP(MID(S291,1,FIND(" ",S291)-1),Riferimenti!$BZ$2:$CE$41,3,0))</f>
        <v>Linee Intervento</v>
      </c>
      <c r="S291" s="2" t="str">
        <f ca="1">IF(T291="Output","Attività","A"&amp;MID(T291,1,FIND(".",T291)-1)&amp;" - "&amp;INDEX(Riferimenti!$BB$2:$BB$41,V291))</f>
        <v>Attività</v>
      </c>
      <c r="T291" s="2" t="str">
        <f ca="1">IF(OR(W291=FALSE,'Output Progetto'!U291=TRUE),"Output",'Output Progetto'!B291&amp;" - "&amp;'Output Progetto'!D291)</f>
        <v>Output</v>
      </c>
      <c r="U291" s="2" t="str">
        <f ca="1">IF(S291="Attività","Risultato Atteso",VLOOKUP(MID(S291,1,FIND(" ",S291)-1),Riferimenti!$BZ$2:$CE$41,4,0))</f>
        <v>Risultato Atteso</v>
      </c>
      <c r="V291" s="2">
        <f t="shared" si="5"/>
        <v>24</v>
      </c>
      <c r="W291" s="2" t="b">
        <f ca="1">IF(MID(VLOOKUP(MID("A"&amp;MID('Output Progetto'!B291&amp;" - "&amp;'Output Progetto'!D291,1,FIND(".",'Output Progetto'!B291&amp;" - "&amp;'Output Progetto'!D291)-1)&amp;" - "&amp;INDEX(Riferimenti!$BB$2:$BB$41,1),1,FIND(" ","A"&amp;MID('Output Progetto'!B291&amp;" - "&amp;'Output Progetto'!D291,1,FIND(".",'Output Progetto'!B291&amp;" - "&amp;'Output Progetto'!D291)-1)&amp;" - "&amp;INDEX(Riferimenti!$BB$2:$BB$41,1))-1),Riferimenti!$BZ$2:$CE$41,3,0),1,2)="LT",FALSE,TRUE)</f>
        <v>1</v>
      </c>
    </row>
    <row r="292" spans="2:23" ht="12.75" x14ac:dyDescent="0.2">
      <c r="B292" s="42"/>
      <c r="C292" s="42"/>
      <c r="D292" s="42"/>
      <c r="E292" s="42"/>
      <c r="F292" s="42"/>
      <c r="G292" s="42"/>
      <c r="P292" s="2" t="str">
        <f ca="1">IF(S292="Attività","Obiettivi generali",VLOOKUP(MID(S292,1,FIND(" ",S292)-1),Riferimenti!$BZ$2:$CE$41,5,0))</f>
        <v>Obiettivi generali</v>
      </c>
      <c r="Q292" s="2" t="str">
        <f ca="1">IF(S292="Attività","Obiettivi operativi",VLOOKUP(MID(S292,1,FIND(" ",S292)-1),Riferimenti!$BZ$2:$CE$41,6,0))</f>
        <v>Obiettivi operativi</v>
      </c>
      <c r="R292" s="2" t="str">
        <f ca="1">IF(S292="Attività","Linee Intervento",VLOOKUP(MID(S292,1,FIND(" ",S292)-1),Riferimenti!$BZ$2:$CE$41,3,0))</f>
        <v>Linee Intervento</v>
      </c>
      <c r="S292" s="2" t="str">
        <f ca="1">IF(T292="Output","Attività","A"&amp;MID(T292,1,FIND(".",T292)-1)&amp;" - "&amp;INDEX(Riferimenti!$BB$2:$BB$41,V292))</f>
        <v>Attività</v>
      </c>
      <c r="T292" s="2" t="str">
        <f ca="1">IF(OR(W292=FALSE,'Output Progetto'!U292=TRUE),"Output",'Output Progetto'!B292&amp;" - "&amp;'Output Progetto'!D292)</f>
        <v>Output</v>
      </c>
      <c r="U292" s="2" t="str">
        <f ca="1">IF(S292="Attività","Risultato Atteso",VLOOKUP(MID(S292,1,FIND(" ",S292)-1),Riferimenti!$BZ$2:$CE$41,4,0))</f>
        <v>Risultato Atteso</v>
      </c>
      <c r="V292" s="2">
        <f t="shared" si="5"/>
        <v>24</v>
      </c>
      <c r="W292" s="2" t="b">
        <f ca="1">IF(MID(VLOOKUP(MID("A"&amp;MID('Output Progetto'!B292&amp;" - "&amp;'Output Progetto'!D292,1,FIND(".",'Output Progetto'!B292&amp;" - "&amp;'Output Progetto'!D292)-1)&amp;" - "&amp;INDEX(Riferimenti!$BB$2:$BB$41,1),1,FIND(" ","A"&amp;MID('Output Progetto'!B292&amp;" - "&amp;'Output Progetto'!D292,1,FIND(".",'Output Progetto'!B292&amp;" - "&amp;'Output Progetto'!D292)-1)&amp;" - "&amp;INDEX(Riferimenti!$BB$2:$BB$41,1))-1),Riferimenti!$BZ$2:$CE$41,3,0),1,2)="LT",FALSE,TRUE)</f>
        <v>1</v>
      </c>
    </row>
    <row r="293" spans="2:23" ht="12.75" x14ac:dyDescent="0.2">
      <c r="B293" s="42"/>
      <c r="C293" s="42"/>
      <c r="D293" s="42"/>
      <c r="E293" s="42"/>
      <c r="F293" s="42"/>
      <c r="G293" s="42"/>
      <c r="P293" s="2" t="str">
        <f ca="1">IF(S293="Attività","Obiettivi generali",VLOOKUP(MID(S293,1,FIND(" ",S293)-1),Riferimenti!$BZ$2:$CE$41,5,0))</f>
        <v>Obiettivi generali</v>
      </c>
      <c r="Q293" s="2" t="str">
        <f ca="1">IF(S293="Attività","Obiettivi operativi",VLOOKUP(MID(S293,1,FIND(" ",S293)-1),Riferimenti!$BZ$2:$CE$41,6,0))</f>
        <v>Obiettivi operativi</v>
      </c>
      <c r="R293" s="2" t="str">
        <f ca="1">IF(S293="Attività","Linee Intervento",VLOOKUP(MID(S293,1,FIND(" ",S293)-1),Riferimenti!$BZ$2:$CE$41,3,0))</f>
        <v>Linee Intervento</v>
      </c>
      <c r="S293" s="2" t="str">
        <f ca="1">IF(T293="Output","Attività","A"&amp;MID(T293,1,FIND(".",T293)-1)&amp;" - "&amp;INDEX(Riferimenti!$BB$2:$BB$41,V293))</f>
        <v>Attività</v>
      </c>
      <c r="T293" s="2" t="str">
        <f ca="1">IF(OR(W293=FALSE,'Output Progetto'!U293=TRUE),"Output",'Output Progetto'!B293&amp;" - "&amp;'Output Progetto'!D293)</f>
        <v>Output</v>
      </c>
      <c r="U293" s="2" t="str">
        <f ca="1">IF(S293="Attività","Risultato Atteso",VLOOKUP(MID(S293,1,FIND(" ",S293)-1),Riferimenti!$BZ$2:$CE$41,4,0))</f>
        <v>Risultato Atteso</v>
      </c>
      <c r="V293" s="2">
        <f t="shared" si="5"/>
        <v>24</v>
      </c>
      <c r="W293" s="2" t="b">
        <f ca="1">IF(MID(VLOOKUP(MID("A"&amp;MID('Output Progetto'!B293&amp;" - "&amp;'Output Progetto'!D293,1,FIND(".",'Output Progetto'!B293&amp;" - "&amp;'Output Progetto'!D293)-1)&amp;" - "&amp;INDEX(Riferimenti!$BB$2:$BB$41,1),1,FIND(" ","A"&amp;MID('Output Progetto'!B293&amp;" - "&amp;'Output Progetto'!D293,1,FIND(".",'Output Progetto'!B293&amp;" - "&amp;'Output Progetto'!D293)-1)&amp;" - "&amp;INDEX(Riferimenti!$BB$2:$BB$41,1))-1),Riferimenti!$BZ$2:$CE$41,3,0),1,2)="LT",FALSE,TRUE)</f>
        <v>1</v>
      </c>
    </row>
    <row r="294" spans="2:23" ht="12.75" x14ac:dyDescent="0.2">
      <c r="B294" s="42"/>
      <c r="C294" s="42"/>
      <c r="D294" s="42"/>
      <c r="E294" s="42"/>
      <c r="F294" s="42"/>
      <c r="G294" s="42"/>
      <c r="P294" s="2" t="str">
        <f ca="1">IF(S294="Attività","Obiettivi generali",VLOOKUP(MID(S294,1,FIND(" ",S294)-1),Riferimenti!$BZ$2:$CE$41,5,0))</f>
        <v>Obiettivi generali</v>
      </c>
      <c r="Q294" s="2" t="str">
        <f ca="1">IF(S294="Attività","Obiettivi operativi",VLOOKUP(MID(S294,1,FIND(" ",S294)-1),Riferimenti!$BZ$2:$CE$41,6,0))</f>
        <v>Obiettivi operativi</v>
      </c>
      <c r="R294" s="2" t="str">
        <f ca="1">IF(S294="Attività","Linee Intervento",VLOOKUP(MID(S294,1,FIND(" ",S294)-1),Riferimenti!$BZ$2:$CE$41,3,0))</f>
        <v>Linee Intervento</v>
      </c>
      <c r="S294" s="2" t="str">
        <f ca="1">IF(T294="Output","Attività","A"&amp;MID(T294,1,FIND(".",T294)-1)&amp;" - "&amp;INDEX(Riferimenti!$BB$2:$BB$41,V294))</f>
        <v>Attività</v>
      </c>
      <c r="T294" s="2" t="str">
        <f ca="1">IF(OR(W294=FALSE,'Output Progetto'!U294=TRUE),"Output",'Output Progetto'!B294&amp;" - "&amp;'Output Progetto'!D294)</f>
        <v>Output</v>
      </c>
      <c r="U294" s="2" t="str">
        <f ca="1">IF(S294="Attività","Risultato Atteso",VLOOKUP(MID(S294,1,FIND(" ",S294)-1),Riferimenti!$BZ$2:$CE$41,4,0))</f>
        <v>Risultato Atteso</v>
      </c>
      <c r="V294" s="2">
        <f t="shared" si="5"/>
        <v>24</v>
      </c>
      <c r="W294" s="2" t="b">
        <f ca="1">IF(MID(VLOOKUP(MID("A"&amp;MID('Output Progetto'!B294&amp;" - "&amp;'Output Progetto'!D294,1,FIND(".",'Output Progetto'!B294&amp;" - "&amp;'Output Progetto'!D294)-1)&amp;" - "&amp;INDEX(Riferimenti!$BB$2:$BB$41,1),1,FIND(" ","A"&amp;MID('Output Progetto'!B294&amp;" - "&amp;'Output Progetto'!D294,1,FIND(".",'Output Progetto'!B294&amp;" - "&amp;'Output Progetto'!D294)-1)&amp;" - "&amp;INDEX(Riferimenti!$BB$2:$BB$41,1))-1),Riferimenti!$BZ$2:$CE$41,3,0),1,2)="LT",FALSE,TRUE)</f>
        <v>1</v>
      </c>
    </row>
    <row r="295" spans="2:23" ht="12.75" x14ac:dyDescent="0.2">
      <c r="B295" s="42"/>
      <c r="C295" s="42"/>
      <c r="D295" s="42"/>
      <c r="E295" s="42"/>
      <c r="F295" s="42"/>
      <c r="G295" s="42"/>
      <c r="P295" s="2" t="str">
        <f ca="1">IF(S295="Attività","Obiettivi generali",VLOOKUP(MID(S295,1,FIND(" ",S295)-1),Riferimenti!$BZ$2:$CE$41,5,0))</f>
        <v>Obiettivi generali</v>
      </c>
      <c r="Q295" s="2" t="str">
        <f ca="1">IF(S295="Attività","Obiettivi operativi",VLOOKUP(MID(S295,1,FIND(" ",S295)-1),Riferimenti!$BZ$2:$CE$41,6,0))</f>
        <v>Obiettivi operativi</v>
      </c>
      <c r="R295" s="2" t="str">
        <f ca="1">IF(S295="Attività","Linee Intervento",VLOOKUP(MID(S295,1,FIND(" ",S295)-1),Riferimenti!$BZ$2:$CE$41,3,0))</f>
        <v>Linee Intervento</v>
      </c>
      <c r="S295" s="2" t="str">
        <f ca="1">IF(T295="Output","Attività","A"&amp;MID(T295,1,FIND(".",T295)-1)&amp;" - "&amp;INDEX(Riferimenti!$BB$2:$BB$41,V295))</f>
        <v>Attività</v>
      </c>
      <c r="T295" s="2" t="str">
        <f ca="1">IF(OR(W295=FALSE,'Output Progetto'!U295=TRUE),"Output",'Output Progetto'!B295&amp;" - "&amp;'Output Progetto'!D295)</f>
        <v>Output</v>
      </c>
      <c r="U295" s="2" t="str">
        <f ca="1">IF(S295="Attività","Risultato Atteso",VLOOKUP(MID(S295,1,FIND(" ",S295)-1),Riferimenti!$BZ$2:$CE$41,4,0))</f>
        <v>Risultato Atteso</v>
      </c>
      <c r="V295" s="2">
        <f t="shared" si="5"/>
        <v>24</v>
      </c>
      <c r="W295" s="2" t="b">
        <f ca="1">IF(MID(VLOOKUP(MID("A"&amp;MID('Output Progetto'!B295&amp;" - "&amp;'Output Progetto'!D295,1,FIND(".",'Output Progetto'!B295&amp;" - "&amp;'Output Progetto'!D295)-1)&amp;" - "&amp;INDEX(Riferimenti!$BB$2:$BB$41,1),1,FIND(" ","A"&amp;MID('Output Progetto'!B295&amp;" - "&amp;'Output Progetto'!D295,1,FIND(".",'Output Progetto'!B295&amp;" - "&amp;'Output Progetto'!D295)-1)&amp;" - "&amp;INDEX(Riferimenti!$BB$2:$BB$41,1))-1),Riferimenti!$BZ$2:$CE$41,3,0),1,2)="LT",FALSE,TRUE)</f>
        <v>1</v>
      </c>
    </row>
    <row r="296" spans="2:23" ht="12.75" x14ac:dyDescent="0.2">
      <c r="B296" s="42"/>
      <c r="C296" s="42"/>
      <c r="D296" s="42"/>
      <c r="E296" s="42"/>
      <c r="F296" s="42"/>
      <c r="G296" s="42"/>
      <c r="P296" s="2" t="str">
        <f ca="1">IF(S296="Attività","Obiettivi generali",VLOOKUP(MID(S296,1,FIND(" ",S296)-1),Riferimenti!$BZ$2:$CE$41,5,0))</f>
        <v>Obiettivi generali</v>
      </c>
      <c r="Q296" s="2" t="str">
        <f ca="1">IF(S296="Attività","Obiettivi operativi",VLOOKUP(MID(S296,1,FIND(" ",S296)-1),Riferimenti!$BZ$2:$CE$41,6,0))</f>
        <v>Obiettivi operativi</v>
      </c>
      <c r="R296" s="2" t="str">
        <f ca="1">IF(S296="Attività","Linee Intervento",VLOOKUP(MID(S296,1,FIND(" ",S296)-1),Riferimenti!$BZ$2:$CE$41,3,0))</f>
        <v>Linee Intervento</v>
      </c>
      <c r="S296" s="2" t="str">
        <f ca="1">IF(T296="Output","Attività","A"&amp;MID(T296,1,FIND(".",T296)-1)&amp;" - "&amp;INDEX(Riferimenti!$BB$2:$BB$41,V296))</f>
        <v>Attività</v>
      </c>
      <c r="T296" s="2" t="str">
        <f ca="1">IF(OR(W296=FALSE,'Output Progetto'!U296=TRUE),"Output",'Output Progetto'!B296&amp;" - "&amp;'Output Progetto'!D296)</f>
        <v>Output</v>
      </c>
      <c r="U296" s="2" t="str">
        <f ca="1">IF(S296="Attività","Risultato Atteso",VLOOKUP(MID(S296,1,FIND(" ",S296)-1),Riferimenti!$BZ$2:$CE$41,4,0))</f>
        <v>Risultato Atteso</v>
      </c>
      <c r="V296" s="2">
        <f t="shared" si="5"/>
        <v>25</v>
      </c>
      <c r="W296" s="2" t="b">
        <f ca="1">IF(MID(VLOOKUP(MID("A"&amp;MID('Output Progetto'!B296&amp;" - "&amp;'Output Progetto'!D296,1,FIND(".",'Output Progetto'!B296&amp;" - "&amp;'Output Progetto'!D296)-1)&amp;" - "&amp;INDEX(Riferimenti!$BB$2:$BB$41,1),1,FIND(" ","A"&amp;MID('Output Progetto'!B296&amp;" - "&amp;'Output Progetto'!D296,1,FIND(".",'Output Progetto'!B296&amp;" - "&amp;'Output Progetto'!D296)-1)&amp;" - "&amp;INDEX(Riferimenti!$BB$2:$BB$41,1))-1),Riferimenti!$BZ$2:$CE$41,3,0),1,2)="LT",FALSE,TRUE)</f>
        <v>1</v>
      </c>
    </row>
    <row r="297" spans="2:23" ht="12.75" x14ac:dyDescent="0.2">
      <c r="B297" s="42"/>
      <c r="C297" s="42"/>
      <c r="D297" s="42"/>
      <c r="E297" s="42"/>
      <c r="F297" s="42"/>
      <c r="G297" s="42"/>
      <c r="P297" s="2" t="str">
        <f ca="1">IF(S297="Attività","Obiettivi generali",VLOOKUP(MID(S297,1,FIND(" ",S297)-1),Riferimenti!$BZ$2:$CE$41,5,0))</f>
        <v>Obiettivi generali</v>
      </c>
      <c r="Q297" s="2" t="str">
        <f ca="1">IF(S297="Attività","Obiettivi operativi",VLOOKUP(MID(S297,1,FIND(" ",S297)-1),Riferimenti!$BZ$2:$CE$41,6,0))</f>
        <v>Obiettivi operativi</v>
      </c>
      <c r="R297" s="2" t="str">
        <f ca="1">IF(S297="Attività","Linee Intervento",VLOOKUP(MID(S297,1,FIND(" ",S297)-1),Riferimenti!$BZ$2:$CE$41,3,0))</f>
        <v>Linee Intervento</v>
      </c>
      <c r="S297" s="2" t="str">
        <f ca="1">IF(T297="Output","Attività","A"&amp;MID(T297,1,FIND(".",T297)-1)&amp;" - "&amp;INDEX(Riferimenti!$BB$2:$BB$41,V297))</f>
        <v>Attività</v>
      </c>
      <c r="T297" s="2" t="str">
        <f ca="1">IF(OR(W297=FALSE,'Output Progetto'!U297=TRUE),"Output",'Output Progetto'!B297&amp;" - "&amp;'Output Progetto'!D297)</f>
        <v>Output</v>
      </c>
      <c r="U297" s="2" t="str">
        <f ca="1">IF(S297="Attività","Risultato Atteso",VLOOKUP(MID(S297,1,FIND(" ",S297)-1),Riferimenti!$BZ$2:$CE$41,4,0))</f>
        <v>Risultato Atteso</v>
      </c>
      <c r="V297" s="2">
        <f t="shared" si="5"/>
        <v>25</v>
      </c>
      <c r="W297" s="2" t="b">
        <f ca="1">IF(MID(VLOOKUP(MID("A"&amp;MID('Output Progetto'!B297&amp;" - "&amp;'Output Progetto'!D297,1,FIND(".",'Output Progetto'!B297&amp;" - "&amp;'Output Progetto'!D297)-1)&amp;" - "&amp;INDEX(Riferimenti!$BB$2:$BB$41,1),1,FIND(" ","A"&amp;MID('Output Progetto'!B297&amp;" - "&amp;'Output Progetto'!D297,1,FIND(".",'Output Progetto'!B297&amp;" - "&amp;'Output Progetto'!D297)-1)&amp;" - "&amp;INDEX(Riferimenti!$BB$2:$BB$41,1))-1),Riferimenti!$BZ$2:$CE$41,3,0),1,2)="LT",FALSE,TRUE)</f>
        <v>1</v>
      </c>
    </row>
    <row r="298" spans="2:23" ht="12.75" x14ac:dyDescent="0.2">
      <c r="B298" s="42"/>
      <c r="C298" s="42"/>
      <c r="D298" s="42"/>
      <c r="E298" s="42"/>
      <c r="F298" s="42"/>
      <c r="G298" s="42"/>
      <c r="P298" s="2" t="str">
        <f ca="1">IF(S298="Attività","Obiettivi generali",VLOOKUP(MID(S298,1,FIND(" ",S298)-1),Riferimenti!$BZ$2:$CE$41,5,0))</f>
        <v>Obiettivi generali</v>
      </c>
      <c r="Q298" s="2" t="str">
        <f ca="1">IF(S298="Attività","Obiettivi operativi",VLOOKUP(MID(S298,1,FIND(" ",S298)-1),Riferimenti!$BZ$2:$CE$41,6,0))</f>
        <v>Obiettivi operativi</v>
      </c>
      <c r="R298" s="2" t="str">
        <f ca="1">IF(S298="Attività","Linee Intervento",VLOOKUP(MID(S298,1,FIND(" ",S298)-1),Riferimenti!$BZ$2:$CE$41,3,0))</f>
        <v>Linee Intervento</v>
      </c>
      <c r="S298" s="2" t="str">
        <f ca="1">IF(T298="Output","Attività","A"&amp;MID(T298,1,FIND(".",T298)-1)&amp;" - "&amp;INDEX(Riferimenti!$BB$2:$BB$41,V298))</f>
        <v>Attività</v>
      </c>
      <c r="T298" s="2" t="str">
        <f ca="1">IF(OR(W298=FALSE,'Output Progetto'!U298=TRUE),"Output",'Output Progetto'!B298&amp;" - "&amp;'Output Progetto'!D298)</f>
        <v>Output</v>
      </c>
      <c r="U298" s="2" t="str">
        <f ca="1">IF(S298="Attività","Risultato Atteso",VLOOKUP(MID(S298,1,FIND(" ",S298)-1),Riferimenti!$BZ$2:$CE$41,4,0))</f>
        <v>Risultato Atteso</v>
      </c>
      <c r="V298" s="2">
        <f t="shared" si="5"/>
        <v>25</v>
      </c>
      <c r="W298" s="2" t="b">
        <f ca="1">IF(MID(VLOOKUP(MID("A"&amp;MID('Output Progetto'!B298&amp;" - "&amp;'Output Progetto'!D298,1,FIND(".",'Output Progetto'!B298&amp;" - "&amp;'Output Progetto'!D298)-1)&amp;" - "&amp;INDEX(Riferimenti!$BB$2:$BB$41,1),1,FIND(" ","A"&amp;MID('Output Progetto'!B298&amp;" - "&amp;'Output Progetto'!D298,1,FIND(".",'Output Progetto'!B298&amp;" - "&amp;'Output Progetto'!D298)-1)&amp;" - "&amp;INDEX(Riferimenti!$BB$2:$BB$41,1))-1),Riferimenti!$BZ$2:$CE$41,3,0),1,2)="LT",FALSE,TRUE)</f>
        <v>1</v>
      </c>
    </row>
    <row r="299" spans="2:23" ht="12.75" x14ac:dyDescent="0.2">
      <c r="B299" s="42"/>
      <c r="C299" s="42"/>
      <c r="D299" s="42"/>
      <c r="E299" s="42"/>
      <c r="F299" s="42"/>
      <c r="G299" s="42"/>
      <c r="P299" s="2" t="str">
        <f ca="1">IF(S299="Attività","Obiettivi generali",VLOOKUP(MID(S299,1,FIND(" ",S299)-1),Riferimenti!$BZ$2:$CE$41,5,0))</f>
        <v>Obiettivi generali</v>
      </c>
      <c r="Q299" s="2" t="str">
        <f ca="1">IF(S299="Attività","Obiettivi operativi",VLOOKUP(MID(S299,1,FIND(" ",S299)-1),Riferimenti!$BZ$2:$CE$41,6,0))</f>
        <v>Obiettivi operativi</v>
      </c>
      <c r="R299" s="2" t="str">
        <f ca="1">IF(S299="Attività","Linee Intervento",VLOOKUP(MID(S299,1,FIND(" ",S299)-1),Riferimenti!$BZ$2:$CE$41,3,0))</f>
        <v>Linee Intervento</v>
      </c>
      <c r="S299" s="2" t="str">
        <f ca="1">IF(T299="Output","Attività","A"&amp;MID(T299,1,FIND(".",T299)-1)&amp;" - "&amp;INDEX(Riferimenti!$BB$2:$BB$41,V299))</f>
        <v>Attività</v>
      </c>
      <c r="T299" s="2" t="str">
        <f ca="1">IF(OR(W299=FALSE,'Output Progetto'!U299=TRUE),"Output",'Output Progetto'!B299&amp;" - "&amp;'Output Progetto'!D299)</f>
        <v>Output</v>
      </c>
      <c r="U299" s="2" t="str">
        <f ca="1">IF(S299="Attività","Risultato Atteso",VLOOKUP(MID(S299,1,FIND(" ",S299)-1),Riferimenti!$BZ$2:$CE$41,4,0))</f>
        <v>Risultato Atteso</v>
      </c>
      <c r="V299" s="2">
        <f t="shared" si="5"/>
        <v>25</v>
      </c>
      <c r="W299" s="2" t="b">
        <f ca="1">IF(MID(VLOOKUP(MID("A"&amp;MID('Output Progetto'!B299&amp;" - "&amp;'Output Progetto'!D299,1,FIND(".",'Output Progetto'!B299&amp;" - "&amp;'Output Progetto'!D299)-1)&amp;" - "&amp;INDEX(Riferimenti!$BB$2:$BB$41,1),1,FIND(" ","A"&amp;MID('Output Progetto'!B299&amp;" - "&amp;'Output Progetto'!D299,1,FIND(".",'Output Progetto'!B299&amp;" - "&amp;'Output Progetto'!D299)-1)&amp;" - "&amp;INDEX(Riferimenti!$BB$2:$BB$41,1))-1),Riferimenti!$BZ$2:$CE$41,3,0),1,2)="LT",FALSE,TRUE)</f>
        <v>1</v>
      </c>
    </row>
    <row r="300" spans="2:23" ht="12.75" x14ac:dyDescent="0.2">
      <c r="B300" s="42"/>
      <c r="C300" s="42"/>
      <c r="D300" s="42"/>
      <c r="E300" s="42"/>
      <c r="F300" s="42"/>
      <c r="G300" s="42"/>
      <c r="P300" s="2" t="str">
        <f ca="1">IF(S300="Attività","Obiettivi generali",VLOOKUP(MID(S300,1,FIND(" ",S300)-1),Riferimenti!$BZ$2:$CE$41,5,0))</f>
        <v>Obiettivi generali</v>
      </c>
      <c r="Q300" s="2" t="str">
        <f ca="1">IF(S300="Attività","Obiettivi operativi",VLOOKUP(MID(S300,1,FIND(" ",S300)-1),Riferimenti!$BZ$2:$CE$41,6,0))</f>
        <v>Obiettivi operativi</v>
      </c>
      <c r="R300" s="2" t="str">
        <f ca="1">IF(S300="Attività","Linee Intervento",VLOOKUP(MID(S300,1,FIND(" ",S300)-1),Riferimenti!$BZ$2:$CE$41,3,0))</f>
        <v>Linee Intervento</v>
      </c>
      <c r="S300" s="2" t="str">
        <f ca="1">IF(T300="Output","Attività","A"&amp;MID(T300,1,FIND(".",T300)-1)&amp;" - "&amp;INDEX(Riferimenti!$BB$2:$BB$41,V300))</f>
        <v>Attività</v>
      </c>
      <c r="T300" s="2" t="str">
        <f ca="1">IF(OR(W300=FALSE,'Output Progetto'!U300=TRUE),"Output",'Output Progetto'!B300&amp;" - "&amp;'Output Progetto'!D300)</f>
        <v>Output</v>
      </c>
      <c r="U300" s="2" t="str">
        <f ca="1">IF(S300="Attività","Risultato Atteso",VLOOKUP(MID(S300,1,FIND(" ",S300)-1),Riferimenti!$BZ$2:$CE$41,4,0))</f>
        <v>Risultato Atteso</v>
      </c>
      <c r="V300" s="2">
        <f t="shared" si="5"/>
        <v>25</v>
      </c>
      <c r="W300" s="2" t="b">
        <f ca="1">IF(MID(VLOOKUP(MID("A"&amp;MID('Output Progetto'!B300&amp;" - "&amp;'Output Progetto'!D300,1,FIND(".",'Output Progetto'!B300&amp;" - "&amp;'Output Progetto'!D300)-1)&amp;" - "&amp;INDEX(Riferimenti!$BB$2:$BB$41,1),1,FIND(" ","A"&amp;MID('Output Progetto'!B300&amp;" - "&amp;'Output Progetto'!D300,1,FIND(".",'Output Progetto'!B300&amp;" - "&amp;'Output Progetto'!D300)-1)&amp;" - "&amp;INDEX(Riferimenti!$BB$2:$BB$41,1))-1),Riferimenti!$BZ$2:$CE$41,3,0),1,2)="LT",FALSE,TRUE)</f>
        <v>1</v>
      </c>
    </row>
    <row r="301" spans="2:23" ht="12.75" x14ac:dyDescent="0.2">
      <c r="B301" s="42"/>
      <c r="C301" s="42"/>
      <c r="D301" s="42"/>
      <c r="E301" s="42"/>
      <c r="F301" s="42"/>
      <c r="G301" s="42"/>
      <c r="P301" s="2" t="str">
        <f ca="1">IF(S301="Attività","Obiettivi generali",VLOOKUP(MID(S301,1,FIND(" ",S301)-1),Riferimenti!$BZ$2:$CE$41,5,0))</f>
        <v>Obiettivi generali</v>
      </c>
      <c r="Q301" s="2" t="str">
        <f ca="1">IF(S301="Attività","Obiettivi operativi",VLOOKUP(MID(S301,1,FIND(" ",S301)-1),Riferimenti!$BZ$2:$CE$41,6,0))</f>
        <v>Obiettivi operativi</v>
      </c>
      <c r="R301" s="2" t="str">
        <f ca="1">IF(S301="Attività","Linee Intervento",VLOOKUP(MID(S301,1,FIND(" ",S301)-1),Riferimenti!$BZ$2:$CE$41,3,0))</f>
        <v>Linee Intervento</v>
      </c>
      <c r="S301" s="2" t="str">
        <f ca="1">IF(T301="Output","Attività","A"&amp;MID(T301,1,FIND(".",T301)-1)&amp;" - "&amp;INDEX(Riferimenti!$BB$2:$BB$41,V301))</f>
        <v>Attività</v>
      </c>
      <c r="T301" s="2" t="str">
        <f ca="1">IF(OR(W301=FALSE,'Output Progetto'!U301=TRUE),"Output",'Output Progetto'!B301&amp;" - "&amp;'Output Progetto'!D301)</f>
        <v>Output</v>
      </c>
      <c r="U301" s="2" t="str">
        <f ca="1">IF(S301="Attività","Risultato Atteso",VLOOKUP(MID(S301,1,FIND(" ",S301)-1),Riferimenti!$BZ$2:$CE$41,4,0))</f>
        <v>Risultato Atteso</v>
      </c>
      <c r="V301" s="2">
        <f t="shared" si="5"/>
        <v>25</v>
      </c>
      <c r="W301" s="2" t="b">
        <f ca="1">IF(MID(VLOOKUP(MID("A"&amp;MID('Output Progetto'!B301&amp;" - "&amp;'Output Progetto'!D301,1,FIND(".",'Output Progetto'!B301&amp;" - "&amp;'Output Progetto'!D301)-1)&amp;" - "&amp;INDEX(Riferimenti!$BB$2:$BB$41,1),1,FIND(" ","A"&amp;MID('Output Progetto'!B301&amp;" - "&amp;'Output Progetto'!D301,1,FIND(".",'Output Progetto'!B301&amp;" - "&amp;'Output Progetto'!D301)-1)&amp;" - "&amp;INDEX(Riferimenti!$BB$2:$BB$41,1))-1),Riferimenti!$BZ$2:$CE$41,3,0),1,2)="LT",FALSE,TRUE)</f>
        <v>1</v>
      </c>
    </row>
    <row r="302" spans="2:23" ht="12.75" x14ac:dyDescent="0.2">
      <c r="B302" s="42"/>
      <c r="C302" s="42"/>
      <c r="D302" s="42"/>
      <c r="E302" s="42"/>
      <c r="F302" s="42"/>
      <c r="G302" s="42"/>
      <c r="P302" s="2" t="str">
        <f ca="1">IF(S302="Attività","Obiettivi generali",VLOOKUP(MID(S302,1,FIND(" ",S302)-1),Riferimenti!$BZ$2:$CE$41,5,0))</f>
        <v>Obiettivi generali</v>
      </c>
      <c r="Q302" s="2" t="str">
        <f ca="1">IF(S302="Attività","Obiettivi operativi",VLOOKUP(MID(S302,1,FIND(" ",S302)-1),Riferimenti!$BZ$2:$CE$41,6,0))</f>
        <v>Obiettivi operativi</v>
      </c>
      <c r="R302" s="2" t="str">
        <f ca="1">IF(S302="Attività","Linee Intervento",VLOOKUP(MID(S302,1,FIND(" ",S302)-1),Riferimenti!$BZ$2:$CE$41,3,0))</f>
        <v>Linee Intervento</v>
      </c>
      <c r="S302" s="2" t="str">
        <f ca="1">IF(T302="Output","Attività","A"&amp;MID(T302,1,FIND(".",T302)-1)&amp;" - "&amp;INDEX(Riferimenti!$BB$2:$BB$41,V302))</f>
        <v>Attività</v>
      </c>
      <c r="T302" s="2" t="str">
        <f ca="1">IF(OR(W302=FALSE,'Output Progetto'!U302=TRUE),"Output",'Output Progetto'!B302&amp;" - "&amp;'Output Progetto'!D302)</f>
        <v>Output</v>
      </c>
      <c r="U302" s="2" t="str">
        <f ca="1">IF(S302="Attività","Risultato Atteso",VLOOKUP(MID(S302,1,FIND(" ",S302)-1),Riferimenti!$BZ$2:$CE$41,4,0))</f>
        <v>Risultato Atteso</v>
      </c>
      <c r="V302" s="2">
        <f t="shared" si="5"/>
        <v>25</v>
      </c>
      <c r="W302" s="2" t="b">
        <f ca="1">IF(MID(VLOOKUP(MID("A"&amp;MID('Output Progetto'!B302&amp;" - "&amp;'Output Progetto'!D302,1,FIND(".",'Output Progetto'!B302&amp;" - "&amp;'Output Progetto'!D302)-1)&amp;" - "&amp;INDEX(Riferimenti!$BB$2:$BB$41,1),1,FIND(" ","A"&amp;MID('Output Progetto'!B302&amp;" - "&amp;'Output Progetto'!D302,1,FIND(".",'Output Progetto'!B302&amp;" - "&amp;'Output Progetto'!D302)-1)&amp;" - "&amp;INDEX(Riferimenti!$BB$2:$BB$41,1))-1),Riferimenti!$BZ$2:$CE$41,3,0),1,2)="LT",FALSE,TRUE)</f>
        <v>1</v>
      </c>
    </row>
    <row r="303" spans="2:23" ht="12.75" x14ac:dyDescent="0.2">
      <c r="B303" s="42"/>
      <c r="C303" s="42"/>
      <c r="D303" s="42"/>
      <c r="E303" s="42"/>
      <c r="F303" s="42"/>
      <c r="G303" s="42"/>
      <c r="P303" s="2" t="str">
        <f ca="1">IF(S303="Attività","Obiettivi generali",VLOOKUP(MID(S303,1,FIND(" ",S303)-1),Riferimenti!$BZ$2:$CE$41,5,0))</f>
        <v>Obiettivi generali</v>
      </c>
      <c r="Q303" s="2" t="str">
        <f ca="1">IF(S303="Attività","Obiettivi operativi",VLOOKUP(MID(S303,1,FIND(" ",S303)-1),Riferimenti!$BZ$2:$CE$41,6,0))</f>
        <v>Obiettivi operativi</v>
      </c>
      <c r="R303" s="2" t="str">
        <f ca="1">IF(S303="Attività","Linee Intervento",VLOOKUP(MID(S303,1,FIND(" ",S303)-1),Riferimenti!$BZ$2:$CE$41,3,0))</f>
        <v>Linee Intervento</v>
      </c>
      <c r="S303" s="2" t="str">
        <f ca="1">IF(T303="Output","Attività","A"&amp;MID(T303,1,FIND(".",T303)-1)&amp;" - "&amp;INDEX(Riferimenti!$BB$2:$BB$41,V303))</f>
        <v>Attività</v>
      </c>
      <c r="T303" s="2" t="str">
        <f ca="1">IF(OR(W303=FALSE,'Output Progetto'!U303=TRUE),"Output",'Output Progetto'!B303&amp;" - "&amp;'Output Progetto'!D303)</f>
        <v>Output</v>
      </c>
      <c r="U303" s="2" t="str">
        <f ca="1">IF(S303="Attività","Risultato Atteso",VLOOKUP(MID(S303,1,FIND(" ",S303)-1),Riferimenti!$BZ$2:$CE$41,4,0))</f>
        <v>Risultato Atteso</v>
      </c>
      <c r="V303" s="2">
        <f t="shared" si="5"/>
        <v>25</v>
      </c>
      <c r="W303" s="2" t="b">
        <f ca="1">IF(MID(VLOOKUP(MID("A"&amp;MID('Output Progetto'!B303&amp;" - "&amp;'Output Progetto'!D303,1,FIND(".",'Output Progetto'!B303&amp;" - "&amp;'Output Progetto'!D303)-1)&amp;" - "&amp;INDEX(Riferimenti!$BB$2:$BB$41,1),1,FIND(" ","A"&amp;MID('Output Progetto'!B303&amp;" - "&amp;'Output Progetto'!D303,1,FIND(".",'Output Progetto'!B303&amp;" - "&amp;'Output Progetto'!D303)-1)&amp;" - "&amp;INDEX(Riferimenti!$BB$2:$BB$41,1))-1),Riferimenti!$BZ$2:$CE$41,3,0),1,2)="LT",FALSE,TRUE)</f>
        <v>1</v>
      </c>
    </row>
    <row r="304" spans="2:23" ht="12.75" x14ac:dyDescent="0.2">
      <c r="B304" s="42"/>
      <c r="C304" s="42"/>
      <c r="D304" s="42"/>
      <c r="E304" s="42"/>
      <c r="F304" s="42"/>
      <c r="G304" s="42"/>
      <c r="P304" s="2" t="str">
        <f ca="1">IF(S304="Attività","Obiettivi generali",VLOOKUP(MID(S304,1,FIND(" ",S304)-1),Riferimenti!$BZ$2:$CE$41,5,0))</f>
        <v>Obiettivi generali</v>
      </c>
      <c r="Q304" s="2" t="str">
        <f ca="1">IF(S304="Attività","Obiettivi operativi",VLOOKUP(MID(S304,1,FIND(" ",S304)-1),Riferimenti!$BZ$2:$CE$41,6,0))</f>
        <v>Obiettivi operativi</v>
      </c>
      <c r="R304" s="2" t="str">
        <f ca="1">IF(S304="Attività","Linee Intervento",VLOOKUP(MID(S304,1,FIND(" ",S304)-1),Riferimenti!$BZ$2:$CE$41,3,0))</f>
        <v>Linee Intervento</v>
      </c>
      <c r="S304" s="2" t="str">
        <f ca="1">IF(T304="Output","Attività","A"&amp;MID(T304,1,FIND(".",T304)-1)&amp;" - "&amp;INDEX(Riferimenti!$BB$2:$BB$41,V304))</f>
        <v>Attività</v>
      </c>
      <c r="T304" s="2" t="str">
        <f ca="1">IF(OR(W304=FALSE,'Output Progetto'!U304=TRUE),"Output",'Output Progetto'!B304&amp;" - "&amp;'Output Progetto'!D304)</f>
        <v>Output</v>
      </c>
      <c r="U304" s="2" t="str">
        <f ca="1">IF(S304="Attività","Risultato Atteso",VLOOKUP(MID(S304,1,FIND(" ",S304)-1),Riferimenti!$BZ$2:$CE$41,4,0))</f>
        <v>Risultato Atteso</v>
      </c>
      <c r="V304" s="2">
        <f t="shared" si="5"/>
        <v>25</v>
      </c>
      <c r="W304" s="2" t="b">
        <f ca="1">IF(MID(VLOOKUP(MID("A"&amp;MID('Output Progetto'!B304&amp;" - "&amp;'Output Progetto'!D304,1,FIND(".",'Output Progetto'!B304&amp;" - "&amp;'Output Progetto'!D304)-1)&amp;" - "&amp;INDEX(Riferimenti!$BB$2:$BB$41,1),1,FIND(" ","A"&amp;MID('Output Progetto'!B304&amp;" - "&amp;'Output Progetto'!D304,1,FIND(".",'Output Progetto'!B304&amp;" - "&amp;'Output Progetto'!D304)-1)&amp;" - "&amp;INDEX(Riferimenti!$BB$2:$BB$41,1))-1),Riferimenti!$BZ$2:$CE$41,3,0),1,2)="LT",FALSE,TRUE)</f>
        <v>1</v>
      </c>
    </row>
    <row r="305" spans="2:23" ht="12.75" x14ac:dyDescent="0.2">
      <c r="B305" s="42"/>
      <c r="C305" s="42"/>
      <c r="D305" s="42"/>
      <c r="E305" s="42"/>
      <c r="F305" s="42"/>
      <c r="G305" s="42"/>
      <c r="P305" s="2" t="str">
        <f ca="1">IF(S305="Attività","Obiettivi generali",VLOOKUP(MID(S305,1,FIND(" ",S305)-1),Riferimenti!$BZ$2:$CE$41,5,0))</f>
        <v>Obiettivi generali</v>
      </c>
      <c r="Q305" s="2" t="str">
        <f ca="1">IF(S305="Attività","Obiettivi operativi",VLOOKUP(MID(S305,1,FIND(" ",S305)-1),Riferimenti!$BZ$2:$CE$41,6,0))</f>
        <v>Obiettivi operativi</v>
      </c>
      <c r="R305" s="2" t="str">
        <f ca="1">IF(S305="Attività","Linee Intervento",VLOOKUP(MID(S305,1,FIND(" ",S305)-1),Riferimenti!$BZ$2:$CE$41,3,0))</f>
        <v>Linee Intervento</v>
      </c>
      <c r="S305" s="2" t="str">
        <f ca="1">IF(T305="Output","Attività","A"&amp;MID(T305,1,FIND(".",T305)-1)&amp;" - "&amp;INDEX(Riferimenti!$BB$2:$BB$41,V305))</f>
        <v>Attività</v>
      </c>
      <c r="T305" s="2" t="str">
        <f ca="1">IF(OR(W305=FALSE,'Output Progetto'!U305=TRUE),"Output",'Output Progetto'!B305&amp;" - "&amp;'Output Progetto'!D305)</f>
        <v>Output</v>
      </c>
      <c r="U305" s="2" t="str">
        <f ca="1">IF(S305="Attività","Risultato Atteso",VLOOKUP(MID(S305,1,FIND(" ",S305)-1),Riferimenti!$BZ$2:$CE$41,4,0))</f>
        <v>Risultato Atteso</v>
      </c>
      <c r="V305" s="2">
        <f t="shared" si="5"/>
        <v>25</v>
      </c>
      <c r="W305" s="2" t="b">
        <f ca="1">IF(MID(VLOOKUP(MID("A"&amp;MID('Output Progetto'!B305&amp;" - "&amp;'Output Progetto'!D305,1,FIND(".",'Output Progetto'!B305&amp;" - "&amp;'Output Progetto'!D305)-1)&amp;" - "&amp;INDEX(Riferimenti!$BB$2:$BB$41,1),1,FIND(" ","A"&amp;MID('Output Progetto'!B305&amp;" - "&amp;'Output Progetto'!D305,1,FIND(".",'Output Progetto'!B305&amp;" - "&amp;'Output Progetto'!D305)-1)&amp;" - "&amp;INDEX(Riferimenti!$BB$2:$BB$41,1))-1),Riferimenti!$BZ$2:$CE$41,3,0),1,2)="LT",FALSE,TRUE)</f>
        <v>1</v>
      </c>
    </row>
    <row r="306" spans="2:23" ht="12.75" x14ac:dyDescent="0.2">
      <c r="B306" s="42"/>
      <c r="C306" s="42"/>
      <c r="D306" s="42"/>
      <c r="E306" s="42"/>
      <c r="F306" s="42"/>
      <c r="G306" s="42"/>
      <c r="P306" s="2" t="str">
        <f ca="1">IF(S306="Attività","Obiettivi generali",VLOOKUP(MID(S306,1,FIND(" ",S306)-1),Riferimenti!$BZ$2:$CE$41,5,0))</f>
        <v>Obiettivi generali</v>
      </c>
      <c r="Q306" s="2" t="str">
        <f ca="1">IF(S306="Attività","Obiettivi operativi",VLOOKUP(MID(S306,1,FIND(" ",S306)-1),Riferimenti!$BZ$2:$CE$41,6,0))</f>
        <v>Obiettivi operativi</v>
      </c>
      <c r="R306" s="2" t="str">
        <f ca="1">IF(S306="Attività","Linee Intervento",VLOOKUP(MID(S306,1,FIND(" ",S306)-1),Riferimenti!$BZ$2:$CE$41,3,0))</f>
        <v>Linee Intervento</v>
      </c>
      <c r="S306" s="2" t="str">
        <f ca="1">IF(T306="Output","Attività","A"&amp;MID(T306,1,FIND(".",T306)-1)&amp;" - "&amp;INDEX(Riferimenti!$BB$2:$BB$41,V306))</f>
        <v>Attività</v>
      </c>
      <c r="T306" s="2" t="str">
        <f ca="1">IF(OR(W306=FALSE,'Output Progetto'!U306=TRUE),"Output",'Output Progetto'!B306&amp;" - "&amp;'Output Progetto'!D306)</f>
        <v>Output</v>
      </c>
      <c r="U306" s="2" t="str">
        <f ca="1">IF(S306="Attività","Risultato Atteso",VLOOKUP(MID(S306,1,FIND(" ",S306)-1),Riferimenti!$BZ$2:$CE$41,4,0))</f>
        <v>Risultato Atteso</v>
      </c>
      <c r="V306" s="2">
        <f t="shared" si="5"/>
        <v>25</v>
      </c>
      <c r="W306" s="2" t="b">
        <f ca="1">IF(MID(VLOOKUP(MID("A"&amp;MID('Output Progetto'!B306&amp;" - "&amp;'Output Progetto'!D306,1,FIND(".",'Output Progetto'!B306&amp;" - "&amp;'Output Progetto'!D306)-1)&amp;" - "&amp;INDEX(Riferimenti!$BB$2:$BB$41,1),1,FIND(" ","A"&amp;MID('Output Progetto'!B306&amp;" - "&amp;'Output Progetto'!D306,1,FIND(".",'Output Progetto'!B306&amp;" - "&amp;'Output Progetto'!D306)-1)&amp;" - "&amp;INDEX(Riferimenti!$BB$2:$BB$41,1))-1),Riferimenti!$BZ$2:$CE$41,3,0),1,2)="LT",FALSE,TRUE)</f>
        <v>1</v>
      </c>
    </row>
    <row r="307" spans="2:23" ht="12.75" x14ac:dyDescent="0.2">
      <c r="B307" s="42"/>
      <c r="C307" s="42"/>
      <c r="D307" s="42"/>
      <c r="E307" s="42"/>
      <c r="F307" s="42"/>
      <c r="G307" s="42"/>
      <c r="P307" s="2" t="str">
        <f ca="1">IF(S307="Attività","Obiettivi generali",VLOOKUP(MID(S307,1,FIND(" ",S307)-1),Riferimenti!$BZ$2:$CE$41,5,0))</f>
        <v>Obiettivi generali</v>
      </c>
      <c r="Q307" s="2" t="str">
        <f ca="1">IF(S307="Attività","Obiettivi operativi",VLOOKUP(MID(S307,1,FIND(" ",S307)-1),Riferimenti!$BZ$2:$CE$41,6,0))</f>
        <v>Obiettivi operativi</v>
      </c>
      <c r="R307" s="2" t="str">
        <f ca="1">IF(S307="Attività","Linee Intervento",VLOOKUP(MID(S307,1,FIND(" ",S307)-1),Riferimenti!$BZ$2:$CE$41,3,0))</f>
        <v>Linee Intervento</v>
      </c>
      <c r="S307" s="2" t="str">
        <f ca="1">IF(T307="Output","Attività","A"&amp;MID(T307,1,FIND(".",T307)-1)&amp;" - "&amp;INDEX(Riferimenti!$BB$2:$BB$41,V307))</f>
        <v>Attività</v>
      </c>
      <c r="T307" s="2" t="str">
        <f ca="1">IF(OR(W307=FALSE,'Output Progetto'!U307=TRUE),"Output",'Output Progetto'!B307&amp;" - "&amp;'Output Progetto'!D307)</f>
        <v>Output</v>
      </c>
      <c r="U307" s="2" t="str">
        <f ca="1">IF(S307="Attività","Risultato Atteso",VLOOKUP(MID(S307,1,FIND(" ",S307)-1),Riferimenti!$BZ$2:$CE$41,4,0))</f>
        <v>Risultato Atteso</v>
      </c>
      <c r="V307" s="2">
        <f t="shared" si="5"/>
        <v>25</v>
      </c>
      <c r="W307" s="2" t="b">
        <f ca="1">IF(MID(VLOOKUP(MID("A"&amp;MID('Output Progetto'!B307&amp;" - "&amp;'Output Progetto'!D307,1,FIND(".",'Output Progetto'!B307&amp;" - "&amp;'Output Progetto'!D307)-1)&amp;" - "&amp;INDEX(Riferimenti!$BB$2:$BB$41,1),1,FIND(" ","A"&amp;MID('Output Progetto'!B307&amp;" - "&amp;'Output Progetto'!D307,1,FIND(".",'Output Progetto'!B307&amp;" - "&amp;'Output Progetto'!D307)-1)&amp;" - "&amp;INDEX(Riferimenti!$BB$2:$BB$41,1))-1),Riferimenti!$BZ$2:$CE$41,3,0),1,2)="LT",FALSE,TRUE)</f>
        <v>1</v>
      </c>
    </row>
    <row r="308" spans="2:23" ht="12.75" x14ac:dyDescent="0.2">
      <c r="B308" s="42"/>
      <c r="C308" s="42"/>
      <c r="D308" s="42"/>
      <c r="E308" s="42"/>
      <c r="F308" s="42"/>
      <c r="G308" s="42"/>
      <c r="P308" s="2" t="str">
        <f ca="1">IF(S308="Attività","Obiettivi generali",VLOOKUP(MID(S308,1,FIND(" ",S308)-1),Riferimenti!$BZ$2:$CE$41,5,0))</f>
        <v>Obiettivi generali</v>
      </c>
      <c r="Q308" s="2" t="str">
        <f ca="1">IF(S308="Attività","Obiettivi operativi",VLOOKUP(MID(S308,1,FIND(" ",S308)-1),Riferimenti!$BZ$2:$CE$41,6,0))</f>
        <v>Obiettivi operativi</v>
      </c>
      <c r="R308" s="2" t="str">
        <f ca="1">IF(S308="Attività","Linee Intervento",VLOOKUP(MID(S308,1,FIND(" ",S308)-1),Riferimenti!$BZ$2:$CE$41,3,0))</f>
        <v>Linee Intervento</v>
      </c>
      <c r="S308" s="2" t="str">
        <f ca="1">IF(T308="Output","Attività","A"&amp;MID(T308,1,FIND(".",T308)-1)&amp;" - "&amp;INDEX(Riferimenti!$BB$2:$BB$41,V308))</f>
        <v>Attività</v>
      </c>
      <c r="T308" s="2" t="str">
        <f ca="1">IF(OR(W308=FALSE,'Output Progetto'!U308=TRUE),"Output",'Output Progetto'!B308&amp;" - "&amp;'Output Progetto'!D308)</f>
        <v>Output</v>
      </c>
      <c r="U308" s="2" t="str">
        <f ca="1">IF(S308="Attività","Risultato Atteso",VLOOKUP(MID(S308,1,FIND(" ",S308)-1),Riferimenti!$BZ$2:$CE$41,4,0))</f>
        <v>Risultato Atteso</v>
      </c>
      <c r="V308" s="2">
        <f t="shared" si="5"/>
        <v>26</v>
      </c>
      <c r="W308" s="2" t="b">
        <f ca="1">IF(MID(VLOOKUP(MID("A"&amp;MID('Output Progetto'!B308&amp;" - "&amp;'Output Progetto'!D308,1,FIND(".",'Output Progetto'!B308&amp;" - "&amp;'Output Progetto'!D308)-1)&amp;" - "&amp;INDEX(Riferimenti!$BB$2:$BB$41,1),1,FIND(" ","A"&amp;MID('Output Progetto'!B308&amp;" - "&amp;'Output Progetto'!D308,1,FIND(".",'Output Progetto'!B308&amp;" - "&amp;'Output Progetto'!D308)-1)&amp;" - "&amp;INDEX(Riferimenti!$BB$2:$BB$41,1))-1),Riferimenti!$BZ$2:$CE$41,3,0),1,2)="LT",FALSE,TRUE)</f>
        <v>1</v>
      </c>
    </row>
    <row r="309" spans="2:23" ht="12.75" x14ac:dyDescent="0.2">
      <c r="B309" s="42"/>
      <c r="C309" s="42"/>
      <c r="D309" s="42"/>
      <c r="E309" s="42"/>
      <c r="F309" s="42"/>
      <c r="G309" s="42"/>
      <c r="P309" s="2" t="str">
        <f ca="1">IF(S309="Attività","Obiettivi generali",VLOOKUP(MID(S309,1,FIND(" ",S309)-1),Riferimenti!$BZ$2:$CE$41,5,0))</f>
        <v>Obiettivi generali</v>
      </c>
      <c r="Q309" s="2" t="str">
        <f ca="1">IF(S309="Attività","Obiettivi operativi",VLOOKUP(MID(S309,1,FIND(" ",S309)-1),Riferimenti!$BZ$2:$CE$41,6,0))</f>
        <v>Obiettivi operativi</v>
      </c>
      <c r="R309" s="2" t="str">
        <f ca="1">IF(S309="Attività","Linee Intervento",VLOOKUP(MID(S309,1,FIND(" ",S309)-1),Riferimenti!$BZ$2:$CE$41,3,0))</f>
        <v>Linee Intervento</v>
      </c>
      <c r="S309" s="2" t="str">
        <f ca="1">IF(T309="Output","Attività","A"&amp;MID(T309,1,FIND(".",T309)-1)&amp;" - "&amp;INDEX(Riferimenti!$BB$2:$BB$41,V309))</f>
        <v>Attività</v>
      </c>
      <c r="T309" s="2" t="str">
        <f ca="1">IF(OR(W309=FALSE,'Output Progetto'!U309=TRUE),"Output",'Output Progetto'!B309&amp;" - "&amp;'Output Progetto'!D309)</f>
        <v>Output</v>
      </c>
      <c r="U309" s="2" t="str">
        <f ca="1">IF(S309="Attività","Risultato Atteso",VLOOKUP(MID(S309,1,FIND(" ",S309)-1),Riferimenti!$BZ$2:$CE$41,4,0))</f>
        <v>Risultato Atteso</v>
      </c>
      <c r="V309" s="2">
        <f t="shared" si="5"/>
        <v>26</v>
      </c>
      <c r="W309" s="2" t="b">
        <f ca="1">IF(MID(VLOOKUP(MID("A"&amp;MID('Output Progetto'!B309&amp;" - "&amp;'Output Progetto'!D309,1,FIND(".",'Output Progetto'!B309&amp;" - "&amp;'Output Progetto'!D309)-1)&amp;" - "&amp;INDEX(Riferimenti!$BB$2:$BB$41,1),1,FIND(" ","A"&amp;MID('Output Progetto'!B309&amp;" - "&amp;'Output Progetto'!D309,1,FIND(".",'Output Progetto'!B309&amp;" - "&amp;'Output Progetto'!D309)-1)&amp;" - "&amp;INDEX(Riferimenti!$BB$2:$BB$41,1))-1),Riferimenti!$BZ$2:$CE$41,3,0),1,2)="LT",FALSE,TRUE)</f>
        <v>1</v>
      </c>
    </row>
    <row r="310" spans="2:23" ht="12.75" x14ac:dyDescent="0.2">
      <c r="B310" s="42"/>
      <c r="C310" s="42"/>
      <c r="D310" s="42"/>
      <c r="E310" s="42"/>
      <c r="F310" s="42"/>
      <c r="G310" s="42"/>
      <c r="P310" s="2" t="str">
        <f ca="1">IF(S310="Attività","Obiettivi generali",VLOOKUP(MID(S310,1,FIND(" ",S310)-1),Riferimenti!$BZ$2:$CE$41,5,0))</f>
        <v>Obiettivi generali</v>
      </c>
      <c r="Q310" s="2" t="str">
        <f ca="1">IF(S310="Attività","Obiettivi operativi",VLOOKUP(MID(S310,1,FIND(" ",S310)-1),Riferimenti!$BZ$2:$CE$41,6,0))</f>
        <v>Obiettivi operativi</v>
      </c>
      <c r="R310" s="2" t="str">
        <f ca="1">IF(S310="Attività","Linee Intervento",VLOOKUP(MID(S310,1,FIND(" ",S310)-1),Riferimenti!$BZ$2:$CE$41,3,0))</f>
        <v>Linee Intervento</v>
      </c>
      <c r="S310" s="2" t="str">
        <f ca="1">IF(T310="Output","Attività","A"&amp;MID(T310,1,FIND(".",T310)-1)&amp;" - "&amp;INDEX(Riferimenti!$BB$2:$BB$41,V310))</f>
        <v>Attività</v>
      </c>
      <c r="T310" s="2" t="str">
        <f ca="1">IF(OR(W310=FALSE,'Output Progetto'!U310=TRUE),"Output",'Output Progetto'!B310&amp;" - "&amp;'Output Progetto'!D310)</f>
        <v>Output</v>
      </c>
      <c r="U310" s="2" t="str">
        <f ca="1">IF(S310="Attività","Risultato Atteso",VLOOKUP(MID(S310,1,FIND(" ",S310)-1),Riferimenti!$BZ$2:$CE$41,4,0))</f>
        <v>Risultato Atteso</v>
      </c>
      <c r="V310" s="2">
        <f t="shared" si="5"/>
        <v>26</v>
      </c>
      <c r="W310" s="2" t="b">
        <f ca="1">IF(MID(VLOOKUP(MID("A"&amp;MID('Output Progetto'!B310&amp;" - "&amp;'Output Progetto'!D310,1,FIND(".",'Output Progetto'!B310&amp;" - "&amp;'Output Progetto'!D310)-1)&amp;" - "&amp;INDEX(Riferimenti!$BB$2:$BB$41,1),1,FIND(" ","A"&amp;MID('Output Progetto'!B310&amp;" - "&amp;'Output Progetto'!D310,1,FIND(".",'Output Progetto'!B310&amp;" - "&amp;'Output Progetto'!D310)-1)&amp;" - "&amp;INDEX(Riferimenti!$BB$2:$BB$41,1))-1),Riferimenti!$BZ$2:$CE$41,3,0),1,2)="LT",FALSE,TRUE)</f>
        <v>1</v>
      </c>
    </row>
    <row r="311" spans="2:23" ht="12.75" x14ac:dyDescent="0.2">
      <c r="B311" s="42"/>
      <c r="C311" s="42"/>
      <c r="D311" s="42"/>
      <c r="E311" s="42"/>
      <c r="F311" s="42"/>
      <c r="G311" s="42"/>
      <c r="P311" s="2" t="str">
        <f ca="1">IF(S311="Attività","Obiettivi generali",VLOOKUP(MID(S311,1,FIND(" ",S311)-1),Riferimenti!$BZ$2:$CE$41,5,0))</f>
        <v>Obiettivi generali</v>
      </c>
      <c r="Q311" s="2" t="str">
        <f ca="1">IF(S311="Attività","Obiettivi operativi",VLOOKUP(MID(S311,1,FIND(" ",S311)-1),Riferimenti!$BZ$2:$CE$41,6,0))</f>
        <v>Obiettivi operativi</v>
      </c>
      <c r="R311" s="2" t="str">
        <f ca="1">IF(S311="Attività","Linee Intervento",VLOOKUP(MID(S311,1,FIND(" ",S311)-1),Riferimenti!$BZ$2:$CE$41,3,0))</f>
        <v>Linee Intervento</v>
      </c>
      <c r="S311" s="2" t="str">
        <f ca="1">IF(T311="Output","Attività","A"&amp;MID(T311,1,FIND(".",T311)-1)&amp;" - "&amp;INDEX(Riferimenti!$BB$2:$BB$41,V311))</f>
        <v>Attività</v>
      </c>
      <c r="T311" s="2" t="str">
        <f ca="1">IF(OR(W311=FALSE,'Output Progetto'!U311=TRUE),"Output",'Output Progetto'!B311&amp;" - "&amp;'Output Progetto'!D311)</f>
        <v>Output</v>
      </c>
      <c r="U311" s="2" t="str">
        <f ca="1">IF(S311="Attività","Risultato Atteso",VLOOKUP(MID(S311,1,FIND(" ",S311)-1),Riferimenti!$BZ$2:$CE$41,4,0))</f>
        <v>Risultato Atteso</v>
      </c>
      <c r="V311" s="2">
        <f t="shared" si="5"/>
        <v>26</v>
      </c>
      <c r="W311" s="2" t="b">
        <f ca="1">IF(MID(VLOOKUP(MID("A"&amp;MID('Output Progetto'!B311&amp;" - "&amp;'Output Progetto'!D311,1,FIND(".",'Output Progetto'!B311&amp;" - "&amp;'Output Progetto'!D311)-1)&amp;" - "&amp;INDEX(Riferimenti!$BB$2:$BB$41,1),1,FIND(" ","A"&amp;MID('Output Progetto'!B311&amp;" - "&amp;'Output Progetto'!D311,1,FIND(".",'Output Progetto'!B311&amp;" - "&amp;'Output Progetto'!D311)-1)&amp;" - "&amp;INDEX(Riferimenti!$BB$2:$BB$41,1))-1),Riferimenti!$BZ$2:$CE$41,3,0),1,2)="LT",FALSE,TRUE)</f>
        <v>1</v>
      </c>
    </row>
    <row r="312" spans="2:23" ht="12.75" x14ac:dyDescent="0.2">
      <c r="B312" s="42"/>
      <c r="C312" s="42"/>
      <c r="D312" s="42"/>
      <c r="E312" s="42"/>
      <c r="F312" s="42"/>
      <c r="G312" s="42"/>
      <c r="P312" s="2" t="str">
        <f ca="1">IF(S312="Attività","Obiettivi generali",VLOOKUP(MID(S312,1,FIND(" ",S312)-1),Riferimenti!$BZ$2:$CE$41,5,0))</f>
        <v>Obiettivi generali</v>
      </c>
      <c r="Q312" s="2" t="str">
        <f ca="1">IF(S312="Attività","Obiettivi operativi",VLOOKUP(MID(S312,1,FIND(" ",S312)-1),Riferimenti!$BZ$2:$CE$41,6,0))</f>
        <v>Obiettivi operativi</v>
      </c>
      <c r="R312" s="2" t="str">
        <f ca="1">IF(S312="Attività","Linee Intervento",VLOOKUP(MID(S312,1,FIND(" ",S312)-1),Riferimenti!$BZ$2:$CE$41,3,0))</f>
        <v>Linee Intervento</v>
      </c>
      <c r="S312" s="2" t="str">
        <f ca="1">IF(T312="Output","Attività","A"&amp;MID(T312,1,FIND(".",T312)-1)&amp;" - "&amp;INDEX(Riferimenti!$BB$2:$BB$41,V312))</f>
        <v>Attività</v>
      </c>
      <c r="T312" s="2" t="str">
        <f ca="1">IF(OR(W312=FALSE,'Output Progetto'!U312=TRUE),"Output",'Output Progetto'!B312&amp;" - "&amp;'Output Progetto'!D312)</f>
        <v>Output</v>
      </c>
      <c r="U312" s="2" t="str">
        <f ca="1">IF(S312="Attività","Risultato Atteso",VLOOKUP(MID(S312,1,FIND(" ",S312)-1),Riferimenti!$BZ$2:$CE$41,4,0))</f>
        <v>Risultato Atteso</v>
      </c>
      <c r="V312" s="2">
        <f t="shared" si="5"/>
        <v>26</v>
      </c>
      <c r="W312" s="2" t="b">
        <f ca="1">IF(MID(VLOOKUP(MID("A"&amp;MID('Output Progetto'!B312&amp;" - "&amp;'Output Progetto'!D312,1,FIND(".",'Output Progetto'!B312&amp;" - "&amp;'Output Progetto'!D312)-1)&amp;" - "&amp;INDEX(Riferimenti!$BB$2:$BB$41,1),1,FIND(" ","A"&amp;MID('Output Progetto'!B312&amp;" - "&amp;'Output Progetto'!D312,1,FIND(".",'Output Progetto'!B312&amp;" - "&amp;'Output Progetto'!D312)-1)&amp;" - "&amp;INDEX(Riferimenti!$BB$2:$BB$41,1))-1),Riferimenti!$BZ$2:$CE$41,3,0),1,2)="LT",FALSE,TRUE)</f>
        <v>1</v>
      </c>
    </row>
    <row r="313" spans="2:23" ht="12.75" x14ac:dyDescent="0.2">
      <c r="B313" s="42"/>
      <c r="C313" s="42"/>
      <c r="D313" s="42"/>
      <c r="E313" s="42"/>
      <c r="F313" s="42"/>
      <c r="G313" s="42"/>
      <c r="P313" s="2" t="str">
        <f ca="1">IF(S313="Attività","Obiettivi generali",VLOOKUP(MID(S313,1,FIND(" ",S313)-1),Riferimenti!$BZ$2:$CE$41,5,0))</f>
        <v>Obiettivi generali</v>
      </c>
      <c r="Q313" s="2" t="str">
        <f ca="1">IF(S313="Attività","Obiettivi operativi",VLOOKUP(MID(S313,1,FIND(" ",S313)-1),Riferimenti!$BZ$2:$CE$41,6,0))</f>
        <v>Obiettivi operativi</v>
      </c>
      <c r="R313" s="2" t="str">
        <f ca="1">IF(S313="Attività","Linee Intervento",VLOOKUP(MID(S313,1,FIND(" ",S313)-1),Riferimenti!$BZ$2:$CE$41,3,0))</f>
        <v>Linee Intervento</v>
      </c>
      <c r="S313" s="2" t="str">
        <f ca="1">IF(T313="Output","Attività","A"&amp;MID(T313,1,FIND(".",T313)-1)&amp;" - "&amp;INDEX(Riferimenti!$BB$2:$BB$41,V313))</f>
        <v>Attività</v>
      </c>
      <c r="T313" s="2" t="str">
        <f ca="1">IF(OR(W313=FALSE,'Output Progetto'!U313=TRUE),"Output",'Output Progetto'!B313&amp;" - "&amp;'Output Progetto'!D313)</f>
        <v>Output</v>
      </c>
      <c r="U313" s="2" t="str">
        <f ca="1">IF(S313="Attività","Risultato Atteso",VLOOKUP(MID(S313,1,FIND(" ",S313)-1),Riferimenti!$BZ$2:$CE$41,4,0))</f>
        <v>Risultato Atteso</v>
      </c>
      <c r="V313" s="2">
        <f t="shared" si="5"/>
        <v>26</v>
      </c>
      <c r="W313" s="2" t="b">
        <f ca="1">IF(MID(VLOOKUP(MID("A"&amp;MID('Output Progetto'!B313&amp;" - "&amp;'Output Progetto'!D313,1,FIND(".",'Output Progetto'!B313&amp;" - "&amp;'Output Progetto'!D313)-1)&amp;" - "&amp;INDEX(Riferimenti!$BB$2:$BB$41,1),1,FIND(" ","A"&amp;MID('Output Progetto'!B313&amp;" - "&amp;'Output Progetto'!D313,1,FIND(".",'Output Progetto'!B313&amp;" - "&amp;'Output Progetto'!D313)-1)&amp;" - "&amp;INDEX(Riferimenti!$BB$2:$BB$41,1))-1),Riferimenti!$BZ$2:$CE$41,3,0),1,2)="LT",FALSE,TRUE)</f>
        <v>1</v>
      </c>
    </row>
    <row r="314" spans="2:23" ht="12.75" x14ac:dyDescent="0.2">
      <c r="B314" s="42"/>
      <c r="C314" s="42"/>
      <c r="D314" s="42"/>
      <c r="E314" s="42"/>
      <c r="F314" s="42"/>
      <c r="G314" s="42"/>
      <c r="P314" s="2" t="str">
        <f ca="1">IF(S314="Attività","Obiettivi generali",VLOOKUP(MID(S314,1,FIND(" ",S314)-1),Riferimenti!$BZ$2:$CE$41,5,0))</f>
        <v>Obiettivi generali</v>
      </c>
      <c r="Q314" s="2" t="str">
        <f ca="1">IF(S314="Attività","Obiettivi operativi",VLOOKUP(MID(S314,1,FIND(" ",S314)-1),Riferimenti!$BZ$2:$CE$41,6,0))</f>
        <v>Obiettivi operativi</v>
      </c>
      <c r="R314" s="2" t="str">
        <f ca="1">IF(S314="Attività","Linee Intervento",VLOOKUP(MID(S314,1,FIND(" ",S314)-1),Riferimenti!$BZ$2:$CE$41,3,0))</f>
        <v>Linee Intervento</v>
      </c>
      <c r="S314" s="2" t="str">
        <f ca="1">IF(T314="Output","Attività","A"&amp;MID(T314,1,FIND(".",T314)-1)&amp;" - "&amp;INDEX(Riferimenti!$BB$2:$BB$41,V314))</f>
        <v>Attività</v>
      </c>
      <c r="T314" s="2" t="str">
        <f ca="1">IF(OR(W314=FALSE,'Output Progetto'!U314=TRUE),"Output",'Output Progetto'!B314&amp;" - "&amp;'Output Progetto'!D314)</f>
        <v>Output</v>
      </c>
      <c r="U314" s="2" t="str">
        <f ca="1">IF(S314="Attività","Risultato Atteso",VLOOKUP(MID(S314,1,FIND(" ",S314)-1),Riferimenti!$BZ$2:$CE$41,4,0))</f>
        <v>Risultato Atteso</v>
      </c>
      <c r="V314" s="2">
        <f t="shared" si="5"/>
        <v>26</v>
      </c>
      <c r="W314" s="2" t="b">
        <f ca="1">IF(MID(VLOOKUP(MID("A"&amp;MID('Output Progetto'!B314&amp;" - "&amp;'Output Progetto'!D314,1,FIND(".",'Output Progetto'!B314&amp;" - "&amp;'Output Progetto'!D314)-1)&amp;" - "&amp;INDEX(Riferimenti!$BB$2:$BB$41,1),1,FIND(" ","A"&amp;MID('Output Progetto'!B314&amp;" - "&amp;'Output Progetto'!D314,1,FIND(".",'Output Progetto'!B314&amp;" - "&amp;'Output Progetto'!D314)-1)&amp;" - "&amp;INDEX(Riferimenti!$BB$2:$BB$41,1))-1),Riferimenti!$BZ$2:$CE$41,3,0),1,2)="LT",FALSE,TRUE)</f>
        <v>1</v>
      </c>
    </row>
    <row r="315" spans="2:23" ht="12.75" x14ac:dyDescent="0.2">
      <c r="B315" s="42"/>
      <c r="C315" s="42"/>
      <c r="D315" s="42"/>
      <c r="E315" s="42"/>
      <c r="F315" s="42"/>
      <c r="G315" s="42"/>
      <c r="P315" s="2" t="str">
        <f ca="1">IF(S315="Attività","Obiettivi generali",VLOOKUP(MID(S315,1,FIND(" ",S315)-1),Riferimenti!$BZ$2:$CE$41,5,0))</f>
        <v>Obiettivi generali</v>
      </c>
      <c r="Q315" s="2" t="str">
        <f ca="1">IF(S315="Attività","Obiettivi operativi",VLOOKUP(MID(S315,1,FIND(" ",S315)-1),Riferimenti!$BZ$2:$CE$41,6,0))</f>
        <v>Obiettivi operativi</v>
      </c>
      <c r="R315" s="2" t="str">
        <f ca="1">IF(S315="Attività","Linee Intervento",VLOOKUP(MID(S315,1,FIND(" ",S315)-1),Riferimenti!$BZ$2:$CE$41,3,0))</f>
        <v>Linee Intervento</v>
      </c>
      <c r="S315" s="2" t="str">
        <f ca="1">IF(T315="Output","Attività","A"&amp;MID(T315,1,FIND(".",T315)-1)&amp;" - "&amp;INDEX(Riferimenti!$BB$2:$BB$41,V315))</f>
        <v>Attività</v>
      </c>
      <c r="T315" s="2" t="str">
        <f ca="1">IF(OR(W315=FALSE,'Output Progetto'!U315=TRUE),"Output",'Output Progetto'!B315&amp;" - "&amp;'Output Progetto'!D315)</f>
        <v>Output</v>
      </c>
      <c r="U315" s="2" t="str">
        <f ca="1">IF(S315="Attività","Risultato Atteso",VLOOKUP(MID(S315,1,FIND(" ",S315)-1),Riferimenti!$BZ$2:$CE$41,4,0))</f>
        <v>Risultato Atteso</v>
      </c>
      <c r="V315" s="2">
        <f t="shared" si="5"/>
        <v>26</v>
      </c>
      <c r="W315" s="2" t="b">
        <f ca="1">IF(MID(VLOOKUP(MID("A"&amp;MID('Output Progetto'!B315&amp;" - "&amp;'Output Progetto'!D315,1,FIND(".",'Output Progetto'!B315&amp;" - "&amp;'Output Progetto'!D315)-1)&amp;" - "&amp;INDEX(Riferimenti!$BB$2:$BB$41,1),1,FIND(" ","A"&amp;MID('Output Progetto'!B315&amp;" - "&amp;'Output Progetto'!D315,1,FIND(".",'Output Progetto'!B315&amp;" - "&amp;'Output Progetto'!D315)-1)&amp;" - "&amp;INDEX(Riferimenti!$BB$2:$BB$41,1))-1),Riferimenti!$BZ$2:$CE$41,3,0),1,2)="LT",FALSE,TRUE)</f>
        <v>1</v>
      </c>
    </row>
    <row r="316" spans="2:23" ht="12.75" x14ac:dyDescent="0.2">
      <c r="B316" s="42"/>
      <c r="C316" s="42"/>
      <c r="D316" s="42"/>
      <c r="E316" s="42"/>
      <c r="F316" s="42"/>
      <c r="G316" s="42"/>
      <c r="P316" s="2" t="str">
        <f ca="1">IF(S316="Attività","Obiettivi generali",VLOOKUP(MID(S316,1,FIND(" ",S316)-1),Riferimenti!$BZ$2:$CE$41,5,0))</f>
        <v>Obiettivi generali</v>
      </c>
      <c r="Q316" s="2" t="str">
        <f ca="1">IF(S316="Attività","Obiettivi operativi",VLOOKUP(MID(S316,1,FIND(" ",S316)-1),Riferimenti!$BZ$2:$CE$41,6,0))</f>
        <v>Obiettivi operativi</v>
      </c>
      <c r="R316" s="2" t="str">
        <f ca="1">IF(S316="Attività","Linee Intervento",VLOOKUP(MID(S316,1,FIND(" ",S316)-1),Riferimenti!$BZ$2:$CE$41,3,0))</f>
        <v>Linee Intervento</v>
      </c>
      <c r="S316" s="2" t="str">
        <f ca="1">IF(T316="Output","Attività","A"&amp;MID(T316,1,FIND(".",T316)-1)&amp;" - "&amp;INDEX(Riferimenti!$BB$2:$BB$41,V316))</f>
        <v>Attività</v>
      </c>
      <c r="T316" s="2" t="str">
        <f ca="1">IF(OR(W316=FALSE,'Output Progetto'!U316=TRUE),"Output",'Output Progetto'!B316&amp;" - "&amp;'Output Progetto'!D316)</f>
        <v>Output</v>
      </c>
      <c r="U316" s="2" t="str">
        <f ca="1">IF(S316="Attività","Risultato Atteso",VLOOKUP(MID(S316,1,FIND(" ",S316)-1),Riferimenti!$BZ$2:$CE$41,4,0))</f>
        <v>Risultato Atteso</v>
      </c>
      <c r="V316" s="2">
        <f t="shared" si="5"/>
        <v>26</v>
      </c>
      <c r="W316" s="2" t="b">
        <f ca="1">IF(MID(VLOOKUP(MID("A"&amp;MID('Output Progetto'!B316&amp;" - "&amp;'Output Progetto'!D316,1,FIND(".",'Output Progetto'!B316&amp;" - "&amp;'Output Progetto'!D316)-1)&amp;" - "&amp;INDEX(Riferimenti!$BB$2:$BB$41,1),1,FIND(" ","A"&amp;MID('Output Progetto'!B316&amp;" - "&amp;'Output Progetto'!D316,1,FIND(".",'Output Progetto'!B316&amp;" - "&amp;'Output Progetto'!D316)-1)&amp;" - "&amp;INDEX(Riferimenti!$BB$2:$BB$41,1))-1),Riferimenti!$BZ$2:$CE$41,3,0),1,2)="LT",FALSE,TRUE)</f>
        <v>1</v>
      </c>
    </row>
    <row r="317" spans="2:23" ht="12.75" x14ac:dyDescent="0.2">
      <c r="B317" s="42"/>
      <c r="C317" s="42"/>
      <c r="D317" s="42"/>
      <c r="E317" s="42"/>
      <c r="F317" s="42"/>
      <c r="G317" s="42"/>
      <c r="P317" s="2" t="str">
        <f ca="1">IF(S317="Attività","Obiettivi generali",VLOOKUP(MID(S317,1,FIND(" ",S317)-1),Riferimenti!$BZ$2:$CE$41,5,0))</f>
        <v>Obiettivi generali</v>
      </c>
      <c r="Q317" s="2" t="str">
        <f ca="1">IF(S317="Attività","Obiettivi operativi",VLOOKUP(MID(S317,1,FIND(" ",S317)-1),Riferimenti!$BZ$2:$CE$41,6,0))</f>
        <v>Obiettivi operativi</v>
      </c>
      <c r="R317" s="2" t="str">
        <f ca="1">IF(S317="Attività","Linee Intervento",VLOOKUP(MID(S317,1,FIND(" ",S317)-1),Riferimenti!$BZ$2:$CE$41,3,0))</f>
        <v>Linee Intervento</v>
      </c>
      <c r="S317" s="2" t="str">
        <f ca="1">IF(T317="Output","Attività","A"&amp;MID(T317,1,FIND(".",T317)-1)&amp;" - "&amp;INDEX(Riferimenti!$BB$2:$BB$41,V317))</f>
        <v>Attività</v>
      </c>
      <c r="T317" s="2" t="str">
        <f ca="1">IF(OR(W317=FALSE,'Output Progetto'!U317=TRUE),"Output",'Output Progetto'!B317&amp;" - "&amp;'Output Progetto'!D317)</f>
        <v>Output</v>
      </c>
      <c r="U317" s="2" t="str">
        <f ca="1">IF(S317="Attività","Risultato Atteso",VLOOKUP(MID(S317,1,FIND(" ",S317)-1),Riferimenti!$BZ$2:$CE$41,4,0))</f>
        <v>Risultato Atteso</v>
      </c>
      <c r="V317" s="2">
        <f t="shared" si="5"/>
        <v>26</v>
      </c>
      <c r="W317" s="2" t="b">
        <f ca="1">IF(MID(VLOOKUP(MID("A"&amp;MID('Output Progetto'!B317&amp;" - "&amp;'Output Progetto'!D317,1,FIND(".",'Output Progetto'!B317&amp;" - "&amp;'Output Progetto'!D317)-1)&amp;" - "&amp;INDEX(Riferimenti!$BB$2:$BB$41,1),1,FIND(" ","A"&amp;MID('Output Progetto'!B317&amp;" - "&amp;'Output Progetto'!D317,1,FIND(".",'Output Progetto'!B317&amp;" - "&amp;'Output Progetto'!D317)-1)&amp;" - "&amp;INDEX(Riferimenti!$BB$2:$BB$41,1))-1),Riferimenti!$BZ$2:$CE$41,3,0),1,2)="LT",FALSE,TRUE)</f>
        <v>1</v>
      </c>
    </row>
    <row r="318" spans="2:23" ht="12.75" x14ac:dyDescent="0.2">
      <c r="B318" s="42"/>
      <c r="C318" s="42"/>
      <c r="D318" s="42"/>
      <c r="E318" s="42"/>
      <c r="F318" s="42"/>
      <c r="G318" s="42"/>
      <c r="P318" s="2" t="str">
        <f ca="1">IF(S318="Attività","Obiettivi generali",VLOOKUP(MID(S318,1,FIND(" ",S318)-1),Riferimenti!$BZ$2:$CE$41,5,0))</f>
        <v>Obiettivi generali</v>
      </c>
      <c r="Q318" s="2" t="str">
        <f ca="1">IF(S318="Attività","Obiettivi operativi",VLOOKUP(MID(S318,1,FIND(" ",S318)-1),Riferimenti!$BZ$2:$CE$41,6,0))</f>
        <v>Obiettivi operativi</v>
      </c>
      <c r="R318" s="2" t="str">
        <f ca="1">IF(S318="Attività","Linee Intervento",VLOOKUP(MID(S318,1,FIND(" ",S318)-1),Riferimenti!$BZ$2:$CE$41,3,0))</f>
        <v>Linee Intervento</v>
      </c>
      <c r="S318" s="2" t="str">
        <f ca="1">IF(T318="Output","Attività","A"&amp;MID(T318,1,FIND(".",T318)-1)&amp;" - "&amp;INDEX(Riferimenti!$BB$2:$BB$41,V318))</f>
        <v>Attività</v>
      </c>
      <c r="T318" s="2" t="str">
        <f ca="1">IF(OR(W318=FALSE,'Output Progetto'!U318=TRUE),"Output",'Output Progetto'!B318&amp;" - "&amp;'Output Progetto'!D318)</f>
        <v>Output</v>
      </c>
      <c r="U318" s="2" t="str">
        <f ca="1">IF(S318="Attività","Risultato Atteso",VLOOKUP(MID(S318,1,FIND(" ",S318)-1),Riferimenti!$BZ$2:$CE$41,4,0))</f>
        <v>Risultato Atteso</v>
      </c>
      <c r="V318" s="2">
        <f t="shared" si="5"/>
        <v>26</v>
      </c>
      <c r="W318" s="2" t="b">
        <f ca="1">IF(MID(VLOOKUP(MID("A"&amp;MID('Output Progetto'!B318&amp;" - "&amp;'Output Progetto'!D318,1,FIND(".",'Output Progetto'!B318&amp;" - "&amp;'Output Progetto'!D318)-1)&amp;" - "&amp;INDEX(Riferimenti!$BB$2:$BB$41,1),1,FIND(" ","A"&amp;MID('Output Progetto'!B318&amp;" - "&amp;'Output Progetto'!D318,1,FIND(".",'Output Progetto'!B318&amp;" - "&amp;'Output Progetto'!D318)-1)&amp;" - "&amp;INDEX(Riferimenti!$BB$2:$BB$41,1))-1),Riferimenti!$BZ$2:$CE$41,3,0),1,2)="LT",FALSE,TRUE)</f>
        <v>1</v>
      </c>
    </row>
    <row r="319" spans="2:23" ht="12.75" x14ac:dyDescent="0.2">
      <c r="B319" s="42"/>
      <c r="C319" s="42"/>
      <c r="D319" s="42"/>
      <c r="E319" s="42"/>
      <c r="F319" s="42"/>
      <c r="G319" s="42"/>
      <c r="P319" s="2" t="str">
        <f ca="1">IF(S319="Attività","Obiettivi generali",VLOOKUP(MID(S319,1,FIND(" ",S319)-1),Riferimenti!$BZ$2:$CE$41,5,0))</f>
        <v>Obiettivi generali</v>
      </c>
      <c r="Q319" s="2" t="str">
        <f ca="1">IF(S319="Attività","Obiettivi operativi",VLOOKUP(MID(S319,1,FIND(" ",S319)-1),Riferimenti!$BZ$2:$CE$41,6,0))</f>
        <v>Obiettivi operativi</v>
      </c>
      <c r="R319" s="2" t="str">
        <f ca="1">IF(S319="Attività","Linee Intervento",VLOOKUP(MID(S319,1,FIND(" ",S319)-1),Riferimenti!$BZ$2:$CE$41,3,0))</f>
        <v>Linee Intervento</v>
      </c>
      <c r="S319" s="2" t="str">
        <f ca="1">IF(T319="Output","Attività","A"&amp;MID(T319,1,FIND(".",T319)-1)&amp;" - "&amp;INDEX(Riferimenti!$BB$2:$BB$41,V319))</f>
        <v>Attività</v>
      </c>
      <c r="T319" s="2" t="str">
        <f ca="1">IF(OR(W319=FALSE,'Output Progetto'!U319=TRUE),"Output",'Output Progetto'!B319&amp;" - "&amp;'Output Progetto'!D319)</f>
        <v>Output</v>
      </c>
      <c r="U319" s="2" t="str">
        <f ca="1">IF(S319="Attività","Risultato Atteso",VLOOKUP(MID(S319,1,FIND(" ",S319)-1),Riferimenti!$BZ$2:$CE$41,4,0))</f>
        <v>Risultato Atteso</v>
      </c>
      <c r="V319" s="2">
        <f t="shared" si="5"/>
        <v>26</v>
      </c>
      <c r="W319" s="2" t="b">
        <f ca="1">IF(MID(VLOOKUP(MID("A"&amp;MID('Output Progetto'!B319&amp;" - "&amp;'Output Progetto'!D319,1,FIND(".",'Output Progetto'!B319&amp;" - "&amp;'Output Progetto'!D319)-1)&amp;" - "&amp;INDEX(Riferimenti!$BB$2:$BB$41,1),1,FIND(" ","A"&amp;MID('Output Progetto'!B319&amp;" - "&amp;'Output Progetto'!D319,1,FIND(".",'Output Progetto'!B319&amp;" - "&amp;'Output Progetto'!D319)-1)&amp;" - "&amp;INDEX(Riferimenti!$BB$2:$BB$41,1))-1),Riferimenti!$BZ$2:$CE$41,3,0),1,2)="LT",FALSE,TRUE)</f>
        <v>1</v>
      </c>
    </row>
    <row r="320" spans="2:23" ht="12.75" x14ac:dyDescent="0.2">
      <c r="B320" s="42"/>
      <c r="C320" s="42"/>
      <c r="D320" s="42"/>
      <c r="E320" s="42"/>
      <c r="F320" s="42"/>
      <c r="G320" s="42"/>
      <c r="P320" s="2" t="str">
        <f ca="1">IF(S320="Attività","Obiettivi generali",VLOOKUP(MID(S320,1,FIND(" ",S320)-1),Riferimenti!$BZ$2:$CE$41,5,0))</f>
        <v>Obiettivi generali</v>
      </c>
      <c r="Q320" s="2" t="str">
        <f ca="1">IF(S320="Attività","Obiettivi operativi",VLOOKUP(MID(S320,1,FIND(" ",S320)-1),Riferimenti!$BZ$2:$CE$41,6,0))</f>
        <v>Obiettivi operativi</v>
      </c>
      <c r="R320" s="2" t="str">
        <f ca="1">IF(S320="Attività","Linee Intervento",VLOOKUP(MID(S320,1,FIND(" ",S320)-1),Riferimenti!$BZ$2:$CE$41,3,0))</f>
        <v>Linee Intervento</v>
      </c>
      <c r="S320" s="2" t="str">
        <f ca="1">IF(T320="Output","Attività","A"&amp;MID(T320,1,FIND(".",T320)-1)&amp;" - "&amp;INDEX(Riferimenti!$BB$2:$BB$41,V320))</f>
        <v>Attività</v>
      </c>
      <c r="T320" s="2" t="str">
        <f ca="1">IF(OR(W320=FALSE,'Output Progetto'!U320=TRUE),"Output",'Output Progetto'!B320&amp;" - "&amp;'Output Progetto'!D320)</f>
        <v>Output</v>
      </c>
      <c r="U320" s="2" t="str">
        <f ca="1">IF(S320="Attività","Risultato Atteso",VLOOKUP(MID(S320,1,FIND(" ",S320)-1),Riferimenti!$BZ$2:$CE$41,4,0))</f>
        <v>Risultato Atteso</v>
      </c>
      <c r="V320" s="2">
        <f t="shared" si="5"/>
        <v>27</v>
      </c>
      <c r="W320" s="2" t="b">
        <f ca="1">IF(MID(VLOOKUP(MID("A"&amp;MID('Output Progetto'!B320&amp;" - "&amp;'Output Progetto'!D320,1,FIND(".",'Output Progetto'!B320&amp;" - "&amp;'Output Progetto'!D320)-1)&amp;" - "&amp;INDEX(Riferimenti!$BB$2:$BB$41,1),1,FIND(" ","A"&amp;MID('Output Progetto'!B320&amp;" - "&amp;'Output Progetto'!D320,1,FIND(".",'Output Progetto'!B320&amp;" - "&amp;'Output Progetto'!D320)-1)&amp;" - "&amp;INDEX(Riferimenti!$BB$2:$BB$41,1))-1),Riferimenti!$BZ$2:$CE$41,3,0),1,2)="LT",FALSE,TRUE)</f>
        <v>1</v>
      </c>
    </row>
    <row r="321" spans="2:23" ht="12.75" x14ac:dyDescent="0.2">
      <c r="B321" s="42"/>
      <c r="C321" s="42"/>
      <c r="D321" s="42"/>
      <c r="E321" s="42"/>
      <c r="F321" s="42"/>
      <c r="G321" s="42"/>
      <c r="P321" s="2" t="str">
        <f ca="1">IF(S321="Attività","Obiettivi generali",VLOOKUP(MID(S321,1,FIND(" ",S321)-1),Riferimenti!$BZ$2:$CE$41,5,0))</f>
        <v>Obiettivi generali</v>
      </c>
      <c r="Q321" s="2" t="str">
        <f ca="1">IF(S321="Attività","Obiettivi operativi",VLOOKUP(MID(S321,1,FIND(" ",S321)-1),Riferimenti!$BZ$2:$CE$41,6,0))</f>
        <v>Obiettivi operativi</v>
      </c>
      <c r="R321" s="2" t="str">
        <f ca="1">IF(S321="Attività","Linee Intervento",VLOOKUP(MID(S321,1,FIND(" ",S321)-1),Riferimenti!$BZ$2:$CE$41,3,0))</f>
        <v>Linee Intervento</v>
      </c>
      <c r="S321" s="2" t="str">
        <f ca="1">IF(T321="Output","Attività","A"&amp;MID(T321,1,FIND(".",T321)-1)&amp;" - "&amp;INDEX(Riferimenti!$BB$2:$BB$41,V321))</f>
        <v>Attività</v>
      </c>
      <c r="T321" s="2" t="str">
        <f ca="1">IF(OR(W321=FALSE,'Output Progetto'!U321=TRUE),"Output",'Output Progetto'!B321&amp;" - "&amp;'Output Progetto'!D321)</f>
        <v>Output</v>
      </c>
      <c r="U321" s="2" t="str">
        <f ca="1">IF(S321="Attività","Risultato Atteso",VLOOKUP(MID(S321,1,FIND(" ",S321)-1),Riferimenti!$BZ$2:$CE$41,4,0))</f>
        <v>Risultato Atteso</v>
      </c>
      <c r="V321" s="2">
        <f t="shared" si="5"/>
        <v>27</v>
      </c>
      <c r="W321" s="2" t="b">
        <f ca="1">IF(MID(VLOOKUP(MID("A"&amp;MID('Output Progetto'!B321&amp;" - "&amp;'Output Progetto'!D321,1,FIND(".",'Output Progetto'!B321&amp;" - "&amp;'Output Progetto'!D321)-1)&amp;" - "&amp;INDEX(Riferimenti!$BB$2:$BB$41,1),1,FIND(" ","A"&amp;MID('Output Progetto'!B321&amp;" - "&amp;'Output Progetto'!D321,1,FIND(".",'Output Progetto'!B321&amp;" - "&amp;'Output Progetto'!D321)-1)&amp;" - "&amp;INDEX(Riferimenti!$BB$2:$BB$41,1))-1),Riferimenti!$BZ$2:$CE$41,3,0),1,2)="LT",FALSE,TRUE)</f>
        <v>1</v>
      </c>
    </row>
    <row r="322" spans="2:23" ht="12.75" x14ac:dyDescent="0.2">
      <c r="B322" s="42"/>
      <c r="C322" s="42"/>
      <c r="D322" s="42"/>
      <c r="E322" s="42"/>
      <c r="F322" s="42"/>
      <c r="G322" s="42"/>
      <c r="P322" s="2" t="str">
        <f ca="1">IF(S322="Attività","Obiettivi generali",VLOOKUP(MID(S322,1,FIND(" ",S322)-1),Riferimenti!$BZ$2:$CE$41,5,0))</f>
        <v>Obiettivi generali</v>
      </c>
      <c r="Q322" s="2" t="str">
        <f ca="1">IF(S322="Attività","Obiettivi operativi",VLOOKUP(MID(S322,1,FIND(" ",S322)-1),Riferimenti!$BZ$2:$CE$41,6,0))</f>
        <v>Obiettivi operativi</v>
      </c>
      <c r="R322" s="2" t="str">
        <f ca="1">IF(S322="Attività","Linee Intervento",VLOOKUP(MID(S322,1,FIND(" ",S322)-1),Riferimenti!$BZ$2:$CE$41,3,0))</f>
        <v>Linee Intervento</v>
      </c>
      <c r="S322" s="2" t="str">
        <f ca="1">IF(T322="Output","Attività","A"&amp;MID(T322,1,FIND(".",T322)-1)&amp;" - "&amp;INDEX(Riferimenti!$BB$2:$BB$41,V322))</f>
        <v>Attività</v>
      </c>
      <c r="T322" s="2" t="str">
        <f ca="1">IF(OR(W322=FALSE,'Output Progetto'!U322=TRUE),"Output",'Output Progetto'!B322&amp;" - "&amp;'Output Progetto'!D322)</f>
        <v>Output</v>
      </c>
      <c r="U322" s="2" t="str">
        <f ca="1">IF(S322="Attività","Risultato Atteso",VLOOKUP(MID(S322,1,FIND(" ",S322)-1),Riferimenti!$BZ$2:$CE$41,4,0))</f>
        <v>Risultato Atteso</v>
      </c>
      <c r="V322" s="2">
        <f t="shared" si="5"/>
        <v>27</v>
      </c>
      <c r="W322" s="2" t="b">
        <f ca="1">IF(MID(VLOOKUP(MID("A"&amp;MID('Output Progetto'!B322&amp;" - "&amp;'Output Progetto'!D322,1,FIND(".",'Output Progetto'!B322&amp;" - "&amp;'Output Progetto'!D322)-1)&amp;" - "&amp;INDEX(Riferimenti!$BB$2:$BB$41,1),1,FIND(" ","A"&amp;MID('Output Progetto'!B322&amp;" - "&amp;'Output Progetto'!D322,1,FIND(".",'Output Progetto'!B322&amp;" - "&amp;'Output Progetto'!D322)-1)&amp;" - "&amp;INDEX(Riferimenti!$BB$2:$BB$41,1))-1),Riferimenti!$BZ$2:$CE$41,3,0),1,2)="LT",FALSE,TRUE)</f>
        <v>1</v>
      </c>
    </row>
    <row r="323" spans="2:23" ht="12.75" x14ac:dyDescent="0.2">
      <c r="B323" s="42"/>
      <c r="C323" s="42"/>
      <c r="D323" s="42"/>
      <c r="E323" s="42"/>
      <c r="F323" s="42"/>
      <c r="G323" s="42"/>
      <c r="P323" s="2" t="str">
        <f ca="1">IF(S323="Attività","Obiettivi generali",VLOOKUP(MID(S323,1,FIND(" ",S323)-1),Riferimenti!$BZ$2:$CE$41,5,0))</f>
        <v>Obiettivi generali</v>
      </c>
      <c r="Q323" s="2" t="str">
        <f ca="1">IF(S323="Attività","Obiettivi operativi",VLOOKUP(MID(S323,1,FIND(" ",S323)-1),Riferimenti!$BZ$2:$CE$41,6,0))</f>
        <v>Obiettivi operativi</v>
      </c>
      <c r="R323" s="2" t="str">
        <f ca="1">IF(S323="Attività","Linee Intervento",VLOOKUP(MID(S323,1,FIND(" ",S323)-1),Riferimenti!$BZ$2:$CE$41,3,0))</f>
        <v>Linee Intervento</v>
      </c>
      <c r="S323" s="2" t="str">
        <f ca="1">IF(T323="Output","Attività","A"&amp;MID(T323,1,FIND(".",T323)-1)&amp;" - "&amp;INDEX(Riferimenti!$BB$2:$BB$41,V323))</f>
        <v>Attività</v>
      </c>
      <c r="T323" s="2" t="str">
        <f ca="1">IF(OR(W323=FALSE,'Output Progetto'!U323=TRUE),"Output",'Output Progetto'!B323&amp;" - "&amp;'Output Progetto'!D323)</f>
        <v>Output</v>
      </c>
      <c r="U323" s="2" t="str">
        <f ca="1">IF(S323="Attività","Risultato Atteso",VLOOKUP(MID(S323,1,FIND(" ",S323)-1),Riferimenti!$BZ$2:$CE$41,4,0))</f>
        <v>Risultato Atteso</v>
      </c>
      <c r="V323" s="2">
        <f t="shared" si="5"/>
        <v>27</v>
      </c>
      <c r="W323" s="2" t="b">
        <f ca="1">IF(MID(VLOOKUP(MID("A"&amp;MID('Output Progetto'!B323&amp;" - "&amp;'Output Progetto'!D323,1,FIND(".",'Output Progetto'!B323&amp;" - "&amp;'Output Progetto'!D323)-1)&amp;" - "&amp;INDEX(Riferimenti!$BB$2:$BB$41,1),1,FIND(" ","A"&amp;MID('Output Progetto'!B323&amp;" - "&amp;'Output Progetto'!D323,1,FIND(".",'Output Progetto'!B323&amp;" - "&amp;'Output Progetto'!D323)-1)&amp;" - "&amp;INDEX(Riferimenti!$BB$2:$BB$41,1))-1),Riferimenti!$BZ$2:$CE$41,3,0),1,2)="LT",FALSE,TRUE)</f>
        <v>1</v>
      </c>
    </row>
    <row r="324" spans="2:23" ht="12.75" x14ac:dyDescent="0.2">
      <c r="B324" s="42"/>
      <c r="C324" s="42"/>
      <c r="D324" s="42"/>
      <c r="E324" s="42"/>
      <c r="F324" s="42"/>
      <c r="G324" s="42"/>
      <c r="P324" s="2" t="str">
        <f ca="1">IF(S324="Attività","Obiettivi generali",VLOOKUP(MID(S324,1,FIND(" ",S324)-1),Riferimenti!$BZ$2:$CE$41,5,0))</f>
        <v>Obiettivi generali</v>
      </c>
      <c r="Q324" s="2" t="str">
        <f ca="1">IF(S324="Attività","Obiettivi operativi",VLOOKUP(MID(S324,1,FIND(" ",S324)-1),Riferimenti!$BZ$2:$CE$41,6,0))</f>
        <v>Obiettivi operativi</v>
      </c>
      <c r="R324" s="2" t="str">
        <f ca="1">IF(S324="Attività","Linee Intervento",VLOOKUP(MID(S324,1,FIND(" ",S324)-1),Riferimenti!$BZ$2:$CE$41,3,0))</f>
        <v>Linee Intervento</v>
      </c>
      <c r="S324" s="2" t="str">
        <f ca="1">IF(T324="Output","Attività","A"&amp;MID(T324,1,FIND(".",T324)-1)&amp;" - "&amp;INDEX(Riferimenti!$BB$2:$BB$41,V324))</f>
        <v>Attività</v>
      </c>
      <c r="T324" s="2" t="str">
        <f ca="1">IF(OR(W324=FALSE,'Output Progetto'!U324=TRUE),"Output",'Output Progetto'!B324&amp;" - "&amp;'Output Progetto'!D324)</f>
        <v>Output</v>
      </c>
      <c r="U324" s="2" t="str">
        <f ca="1">IF(S324="Attività","Risultato Atteso",VLOOKUP(MID(S324,1,FIND(" ",S324)-1),Riferimenti!$BZ$2:$CE$41,4,0))</f>
        <v>Risultato Atteso</v>
      </c>
      <c r="V324" s="2">
        <f t="shared" si="5"/>
        <v>27</v>
      </c>
      <c r="W324" s="2" t="b">
        <f ca="1">IF(MID(VLOOKUP(MID("A"&amp;MID('Output Progetto'!B324&amp;" - "&amp;'Output Progetto'!D324,1,FIND(".",'Output Progetto'!B324&amp;" - "&amp;'Output Progetto'!D324)-1)&amp;" - "&amp;INDEX(Riferimenti!$BB$2:$BB$41,1),1,FIND(" ","A"&amp;MID('Output Progetto'!B324&amp;" - "&amp;'Output Progetto'!D324,1,FIND(".",'Output Progetto'!B324&amp;" - "&amp;'Output Progetto'!D324)-1)&amp;" - "&amp;INDEX(Riferimenti!$BB$2:$BB$41,1))-1),Riferimenti!$BZ$2:$CE$41,3,0),1,2)="LT",FALSE,TRUE)</f>
        <v>1</v>
      </c>
    </row>
    <row r="325" spans="2:23" ht="12.75" x14ac:dyDescent="0.2">
      <c r="B325" s="42"/>
      <c r="C325" s="42"/>
      <c r="D325" s="42"/>
      <c r="E325" s="42"/>
      <c r="F325" s="42"/>
      <c r="G325" s="42"/>
      <c r="P325" s="2" t="str">
        <f ca="1">IF(S325="Attività","Obiettivi generali",VLOOKUP(MID(S325,1,FIND(" ",S325)-1),Riferimenti!$BZ$2:$CE$41,5,0))</f>
        <v>Obiettivi generali</v>
      </c>
      <c r="Q325" s="2" t="str">
        <f ca="1">IF(S325="Attività","Obiettivi operativi",VLOOKUP(MID(S325,1,FIND(" ",S325)-1),Riferimenti!$BZ$2:$CE$41,6,0))</f>
        <v>Obiettivi operativi</v>
      </c>
      <c r="R325" s="2" t="str">
        <f ca="1">IF(S325="Attività","Linee Intervento",VLOOKUP(MID(S325,1,FIND(" ",S325)-1),Riferimenti!$BZ$2:$CE$41,3,0))</f>
        <v>Linee Intervento</v>
      </c>
      <c r="S325" s="2" t="str">
        <f ca="1">IF(T325="Output","Attività","A"&amp;MID(T325,1,FIND(".",T325)-1)&amp;" - "&amp;INDEX(Riferimenti!$BB$2:$BB$41,V325))</f>
        <v>Attività</v>
      </c>
      <c r="T325" s="2" t="str">
        <f ca="1">IF(OR(W325=FALSE,'Output Progetto'!U325=TRUE),"Output",'Output Progetto'!B325&amp;" - "&amp;'Output Progetto'!D325)</f>
        <v>Output</v>
      </c>
      <c r="U325" s="2" t="str">
        <f ca="1">IF(S325="Attività","Risultato Atteso",VLOOKUP(MID(S325,1,FIND(" ",S325)-1),Riferimenti!$BZ$2:$CE$41,4,0))</f>
        <v>Risultato Atteso</v>
      </c>
      <c r="V325" s="2">
        <f t="shared" si="5"/>
        <v>27</v>
      </c>
      <c r="W325" s="2" t="b">
        <f ca="1">IF(MID(VLOOKUP(MID("A"&amp;MID('Output Progetto'!B325&amp;" - "&amp;'Output Progetto'!D325,1,FIND(".",'Output Progetto'!B325&amp;" - "&amp;'Output Progetto'!D325)-1)&amp;" - "&amp;INDEX(Riferimenti!$BB$2:$BB$41,1),1,FIND(" ","A"&amp;MID('Output Progetto'!B325&amp;" - "&amp;'Output Progetto'!D325,1,FIND(".",'Output Progetto'!B325&amp;" - "&amp;'Output Progetto'!D325)-1)&amp;" - "&amp;INDEX(Riferimenti!$BB$2:$BB$41,1))-1),Riferimenti!$BZ$2:$CE$41,3,0),1,2)="LT",FALSE,TRUE)</f>
        <v>1</v>
      </c>
    </row>
    <row r="326" spans="2:23" ht="12.75" x14ac:dyDescent="0.2">
      <c r="B326" s="42"/>
      <c r="C326" s="42"/>
      <c r="D326" s="42"/>
      <c r="E326" s="42"/>
      <c r="F326" s="42"/>
      <c r="G326" s="42"/>
      <c r="P326" s="2" t="str">
        <f ca="1">IF(S326="Attività","Obiettivi generali",VLOOKUP(MID(S326,1,FIND(" ",S326)-1),Riferimenti!$BZ$2:$CE$41,5,0))</f>
        <v>Obiettivi generali</v>
      </c>
      <c r="Q326" s="2" t="str">
        <f ca="1">IF(S326="Attività","Obiettivi operativi",VLOOKUP(MID(S326,1,FIND(" ",S326)-1),Riferimenti!$BZ$2:$CE$41,6,0))</f>
        <v>Obiettivi operativi</v>
      </c>
      <c r="R326" s="2" t="str">
        <f ca="1">IF(S326="Attività","Linee Intervento",VLOOKUP(MID(S326,1,FIND(" ",S326)-1),Riferimenti!$BZ$2:$CE$41,3,0))</f>
        <v>Linee Intervento</v>
      </c>
      <c r="S326" s="2" t="str">
        <f ca="1">IF(T326="Output","Attività","A"&amp;MID(T326,1,FIND(".",T326)-1)&amp;" - "&amp;INDEX(Riferimenti!$BB$2:$BB$41,V326))</f>
        <v>Attività</v>
      </c>
      <c r="T326" s="2" t="str">
        <f ca="1">IF(OR(W326=FALSE,'Output Progetto'!U326=TRUE),"Output",'Output Progetto'!B326&amp;" - "&amp;'Output Progetto'!D326)</f>
        <v>Output</v>
      </c>
      <c r="U326" s="2" t="str">
        <f ca="1">IF(S326="Attività","Risultato Atteso",VLOOKUP(MID(S326,1,FIND(" ",S326)-1),Riferimenti!$BZ$2:$CE$41,4,0))</f>
        <v>Risultato Atteso</v>
      </c>
      <c r="V326" s="2">
        <f t="shared" si="5"/>
        <v>27</v>
      </c>
      <c r="W326" s="2" t="b">
        <f ca="1">IF(MID(VLOOKUP(MID("A"&amp;MID('Output Progetto'!B326&amp;" - "&amp;'Output Progetto'!D326,1,FIND(".",'Output Progetto'!B326&amp;" - "&amp;'Output Progetto'!D326)-1)&amp;" - "&amp;INDEX(Riferimenti!$BB$2:$BB$41,1),1,FIND(" ","A"&amp;MID('Output Progetto'!B326&amp;" - "&amp;'Output Progetto'!D326,1,FIND(".",'Output Progetto'!B326&amp;" - "&amp;'Output Progetto'!D326)-1)&amp;" - "&amp;INDEX(Riferimenti!$BB$2:$BB$41,1))-1),Riferimenti!$BZ$2:$CE$41,3,0),1,2)="LT",FALSE,TRUE)</f>
        <v>1</v>
      </c>
    </row>
    <row r="327" spans="2:23" ht="12.75" x14ac:dyDescent="0.2">
      <c r="B327" s="42"/>
      <c r="C327" s="42"/>
      <c r="D327" s="42"/>
      <c r="E327" s="42"/>
      <c r="F327" s="42"/>
      <c r="G327" s="42"/>
      <c r="P327" s="2" t="str">
        <f ca="1">IF(S327="Attività","Obiettivi generali",VLOOKUP(MID(S327,1,FIND(" ",S327)-1),Riferimenti!$BZ$2:$CE$41,5,0))</f>
        <v>Obiettivi generali</v>
      </c>
      <c r="Q327" s="2" t="str">
        <f ca="1">IF(S327="Attività","Obiettivi operativi",VLOOKUP(MID(S327,1,FIND(" ",S327)-1),Riferimenti!$BZ$2:$CE$41,6,0))</f>
        <v>Obiettivi operativi</v>
      </c>
      <c r="R327" s="2" t="str">
        <f ca="1">IF(S327="Attività","Linee Intervento",VLOOKUP(MID(S327,1,FIND(" ",S327)-1),Riferimenti!$BZ$2:$CE$41,3,0))</f>
        <v>Linee Intervento</v>
      </c>
      <c r="S327" s="2" t="str">
        <f ca="1">IF(T327="Output","Attività","A"&amp;MID(T327,1,FIND(".",T327)-1)&amp;" - "&amp;INDEX(Riferimenti!$BB$2:$BB$41,V327))</f>
        <v>Attività</v>
      </c>
      <c r="T327" s="2" t="str">
        <f ca="1">IF(OR(W327=FALSE,'Output Progetto'!U327=TRUE),"Output",'Output Progetto'!B327&amp;" - "&amp;'Output Progetto'!D327)</f>
        <v>Output</v>
      </c>
      <c r="U327" s="2" t="str">
        <f ca="1">IF(S327="Attività","Risultato Atteso",VLOOKUP(MID(S327,1,FIND(" ",S327)-1),Riferimenti!$BZ$2:$CE$41,4,0))</f>
        <v>Risultato Atteso</v>
      </c>
      <c r="V327" s="2">
        <f t="shared" si="5"/>
        <v>27</v>
      </c>
      <c r="W327" s="2" t="b">
        <f ca="1">IF(MID(VLOOKUP(MID("A"&amp;MID('Output Progetto'!B327&amp;" - "&amp;'Output Progetto'!D327,1,FIND(".",'Output Progetto'!B327&amp;" - "&amp;'Output Progetto'!D327)-1)&amp;" - "&amp;INDEX(Riferimenti!$BB$2:$BB$41,1),1,FIND(" ","A"&amp;MID('Output Progetto'!B327&amp;" - "&amp;'Output Progetto'!D327,1,FIND(".",'Output Progetto'!B327&amp;" - "&amp;'Output Progetto'!D327)-1)&amp;" - "&amp;INDEX(Riferimenti!$BB$2:$BB$41,1))-1),Riferimenti!$BZ$2:$CE$41,3,0),1,2)="LT",FALSE,TRUE)</f>
        <v>1</v>
      </c>
    </row>
    <row r="328" spans="2:23" ht="12.75" x14ac:dyDescent="0.2">
      <c r="B328" s="42"/>
      <c r="C328" s="42"/>
      <c r="D328" s="42"/>
      <c r="E328" s="42"/>
      <c r="F328" s="42"/>
      <c r="G328" s="42"/>
      <c r="P328" s="2" t="str">
        <f ca="1">IF(S328="Attività","Obiettivi generali",VLOOKUP(MID(S328,1,FIND(" ",S328)-1),Riferimenti!$BZ$2:$CE$41,5,0))</f>
        <v>Obiettivi generali</v>
      </c>
      <c r="Q328" s="2" t="str">
        <f ca="1">IF(S328="Attività","Obiettivi operativi",VLOOKUP(MID(S328,1,FIND(" ",S328)-1),Riferimenti!$BZ$2:$CE$41,6,0))</f>
        <v>Obiettivi operativi</v>
      </c>
      <c r="R328" s="2" t="str">
        <f ca="1">IF(S328="Attività","Linee Intervento",VLOOKUP(MID(S328,1,FIND(" ",S328)-1),Riferimenti!$BZ$2:$CE$41,3,0))</f>
        <v>Linee Intervento</v>
      </c>
      <c r="S328" s="2" t="str">
        <f ca="1">IF(T328="Output","Attività","A"&amp;MID(T328,1,FIND(".",T328)-1)&amp;" - "&amp;INDEX(Riferimenti!$BB$2:$BB$41,V328))</f>
        <v>Attività</v>
      </c>
      <c r="T328" s="2" t="str">
        <f ca="1">IF(OR(W328=FALSE,'Output Progetto'!U328=TRUE),"Output",'Output Progetto'!B328&amp;" - "&amp;'Output Progetto'!D328)</f>
        <v>Output</v>
      </c>
      <c r="U328" s="2" t="str">
        <f ca="1">IF(S328="Attività","Risultato Atteso",VLOOKUP(MID(S328,1,FIND(" ",S328)-1),Riferimenti!$BZ$2:$CE$41,4,0))</f>
        <v>Risultato Atteso</v>
      </c>
      <c r="V328" s="2">
        <f t="shared" si="5"/>
        <v>27</v>
      </c>
      <c r="W328" s="2" t="b">
        <f ca="1">IF(MID(VLOOKUP(MID("A"&amp;MID('Output Progetto'!B328&amp;" - "&amp;'Output Progetto'!D328,1,FIND(".",'Output Progetto'!B328&amp;" - "&amp;'Output Progetto'!D328)-1)&amp;" - "&amp;INDEX(Riferimenti!$BB$2:$BB$41,1),1,FIND(" ","A"&amp;MID('Output Progetto'!B328&amp;" - "&amp;'Output Progetto'!D328,1,FIND(".",'Output Progetto'!B328&amp;" - "&amp;'Output Progetto'!D328)-1)&amp;" - "&amp;INDEX(Riferimenti!$BB$2:$BB$41,1))-1),Riferimenti!$BZ$2:$CE$41,3,0),1,2)="LT",FALSE,TRUE)</f>
        <v>1</v>
      </c>
    </row>
    <row r="329" spans="2:23" ht="12.75" x14ac:dyDescent="0.2">
      <c r="B329" s="42"/>
      <c r="C329" s="42"/>
      <c r="D329" s="42"/>
      <c r="E329" s="42"/>
      <c r="F329" s="42"/>
      <c r="G329" s="42"/>
      <c r="P329" s="2" t="str">
        <f ca="1">IF(S329="Attività","Obiettivi generali",VLOOKUP(MID(S329,1,FIND(" ",S329)-1),Riferimenti!$BZ$2:$CE$41,5,0))</f>
        <v>Obiettivi generali</v>
      </c>
      <c r="Q329" s="2" t="str">
        <f ca="1">IF(S329="Attività","Obiettivi operativi",VLOOKUP(MID(S329,1,FIND(" ",S329)-1),Riferimenti!$BZ$2:$CE$41,6,0))</f>
        <v>Obiettivi operativi</v>
      </c>
      <c r="R329" s="2" t="str">
        <f ca="1">IF(S329="Attività","Linee Intervento",VLOOKUP(MID(S329,1,FIND(" ",S329)-1),Riferimenti!$BZ$2:$CE$41,3,0))</f>
        <v>Linee Intervento</v>
      </c>
      <c r="S329" s="2" t="str">
        <f ca="1">IF(T329="Output","Attività","A"&amp;MID(T329,1,FIND(".",T329)-1)&amp;" - "&amp;INDEX(Riferimenti!$BB$2:$BB$41,V329))</f>
        <v>Attività</v>
      </c>
      <c r="T329" s="2" t="str">
        <f ca="1">IF(OR(W329=FALSE,'Output Progetto'!U329=TRUE),"Output",'Output Progetto'!B329&amp;" - "&amp;'Output Progetto'!D329)</f>
        <v>Output</v>
      </c>
      <c r="U329" s="2" t="str">
        <f ca="1">IF(S329="Attività","Risultato Atteso",VLOOKUP(MID(S329,1,FIND(" ",S329)-1),Riferimenti!$BZ$2:$CE$41,4,0))</f>
        <v>Risultato Atteso</v>
      </c>
      <c r="V329" s="2">
        <f t="shared" si="5"/>
        <v>27</v>
      </c>
      <c r="W329" s="2" t="b">
        <f ca="1">IF(MID(VLOOKUP(MID("A"&amp;MID('Output Progetto'!B329&amp;" - "&amp;'Output Progetto'!D329,1,FIND(".",'Output Progetto'!B329&amp;" - "&amp;'Output Progetto'!D329)-1)&amp;" - "&amp;INDEX(Riferimenti!$BB$2:$BB$41,1),1,FIND(" ","A"&amp;MID('Output Progetto'!B329&amp;" - "&amp;'Output Progetto'!D329,1,FIND(".",'Output Progetto'!B329&amp;" - "&amp;'Output Progetto'!D329)-1)&amp;" - "&amp;INDEX(Riferimenti!$BB$2:$BB$41,1))-1),Riferimenti!$BZ$2:$CE$41,3,0),1,2)="LT",FALSE,TRUE)</f>
        <v>1</v>
      </c>
    </row>
    <row r="330" spans="2:23" ht="12.75" x14ac:dyDescent="0.2">
      <c r="B330" s="42"/>
      <c r="C330" s="42"/>
      <c r="D330" s="42"/>
      <c r="E330" s="42"/>
      <c r="F330" s="42"/>
      <c r="G330" s="42"/>
      <c r="P330" s="2" t="str">
        <f ca="1">IF(S330="Attività","Obiettivi generali",VLOOKUP(MID(S330,1,FIND(" ",S330)-1),Riferimenti!$BZ$2:$CE$41,5,0))</f>
        <v>Obiettivi generali</v>
      </c>
      <c r="Q330" s="2" t="str">
        <f ca="1">IF(S330="Attività","Obiettivi operativi",VLOOKUP(MID(S330,1,FIND(" ",S330)-1),Riferimenti!$BZ$2:$CE$41,6,0))</f>
        <v>Obiettivi operativi</v>
      </c>
      <c r="R330" s="2" t="str">
        <f ca="1">IF(S330="Attività","Linee Intervento",VLOOKUP(MID(S330,1,FIND(" ",S330)-1),Riferimenti!$BZ$2:$CE$41,3,0))</f>
        <v>Linee Intervento</v>
      </c>
      <c r="S330" s="2" t="str">
        <f ca="1">IF(T330="Output","Attività","A"&amp;MID(T330,1,FIND(".",T330)-1)&amp;" - "&amp;INDEX(Riferimenti!$BB$2:$BB$41,V330))</f>
        <v>Attività</v>
      </c>
      <c r="T330" s="2" t="str">
        <f ca="1">IF(OR(W330=FALSE,'Output Progetto'!U330=TRUE),"Output",'Output Progetto'!B330&amp;" - "&amp;'Output Progetto'!D330)</f>
        <v>Output</v>
      </c>
      <c r="U330" s="2" t="str">
        <f ca="1">IF(S330="Attività","Risultato Atteso",VLOOKUP(MID(S330,1,FIND(" ",S330)-1),Riferimenti!$BZ$2:$CE$41,4,0))</f>
        <v>Risultato Atteso</v>
      </c>
      <c r="V330" s="2">
        <f t="shared" si="5"/>
        <v>27</v>
      </c>
      <c r="W330" s="2" t="b">
        <f ca="1">IF(MID(VLOOKUP(MID("A"&amp;MID('Output Progetto'!B330&amp;" - "&amp;'Output Progetto'!D330,1,FIND(".",'Output Progetto'!B330&amp;" - "&amp;'Output Progetto'!D330)-1)&amp;" - "&amp;INDEX(Riferimenti!$BB$2:$BB$41,1),1,FIND(" ","A"&amp;MID('Output Progetto'!B330&amp;" - "&amp;'Output Progetto'!D330,1,FIND(".",'Output Progetto'!B330&amp;" - "&amp;'Output Progetto'!D330)-1)&amp;" - "&amp;INDEX(Riferimenti!$BB$2:$BB$41,1))-1),Riferimenti!$BZ$2:$CE$41,3,0),1,2)="LT",FALSE,TRUE)</f>
        <v>1</v>
      </c>
    </row>
    <row r="331" spans="2:23" ht="12.75" x14ac:dyDescent="0.2">
      <c r="B331" s="42"/>
      <c r="C331" s="42"/>
      <c r="D331" s="42"/>
      <c r="E331" s="42"/>
      <c r="F331" s="42"/>
      <c r="G331" s="42"/>
      <c r="P331" s="2" t="str">
        <f ca="1">IF(S331="Attività","Obiettivi generali",VLOOKUP(MID(S331,1,FIND(" ",S331)-1),Riferimenti!$BZ$2:$CE$41,5,0))</f>
        <v>Obiettivi generali</v>
      </c>
      <c r="Q331" s="2" t="str">
        <f ca="1">IF(S331="Attività","Obiettivi operativi",VLOOKUP(MID(S331,1,FIND(" ",S331)-1),Riferimenti!$BZ$2:$CE$41,6,0))</f>
        <v>Obiettivi operativi</v>
      </c>
      <c r="R331" s="2" t="str">
        <f ca="1">IF(S331="Attività","Linee Intervento",VLOOKUP(MID(S331,1,FIND(" ",S331)-1),Riferimenti!$BZ$2:$CE$41,3,0))</f>
        <v>Linee Intervento</v>
      </c>
      <c r="S331" s="2" t="str">
        <f ca="1">IF(T331="Output","Attività","A"&amp;MID(T331,1,FIND(".",T331)-1)&amp;" - "&amp;INDEX(Riferimenti!$BB$2:$BB$41,V331))</f>
        <v>Attività</v>
      </c>
      <c r="T331" s="2" t="str">
        <f ca="1">IF(OR(W331=FALSE,'Output Progetto'!U331=TRUE),"Output",'Output Progetto'!B331&amp;" - "&amp;'Output Progetto'!D331)</f>
        <v>Output</v>
      </c>
      <c r="U331" s="2" t="str">
        <f ca="1">IF(S331="Attività","Risultato Atteso",VLOOKUP(MID(S331,1,FIND(" ",S331)-1),Riferimenti!$BZ$2:$CE$41,4,0))</f>
        <v>Risultato Atteso</v>
      </c>
      <c r="V331" s="2">
        <f t="shared" si="5"/>
        <v>27</v>
      </c>
      <c r="W331" s="2" t="b">
        <f ca="1">IF(MID(VLOOKUP(MID("A"&amp;MID('Output Progetto'!B331&amp;" - "&amp;'Output Progetto'!D331,1,FIND(".",'Output Progetto'!B331&amp;" - "&amp;'Output Progetto'!D331)-1)&amp;" - "&amp;INDEX(Riferimenti!$BB$2:$BB$41,1),1,FIND(" ","A"&amp;MID('Output Progetto'!B331&amp;" - "&amp;'Output Progetto'!D331,1,FIND(".",'Output Progetto'!B331&amp;" - "&amp;'Output Progetto'!D331)-1)&amp;" - "&amp;INDEX(Riferimenti!$BB$2:$BB$41,1))-1),Riferimenti!$BZ$2:$CE$41,3,0),1,2)="LT",FALSE,TRUE)</f>
        <v>1</v>
      </c>
    </row>
    <row r="332" spans="2:23" ht="12.75" x14ac:dyDescent="0.2">
      <c r="B332" s="42"/>
      <c r="C332" s="42"/>
      <c r="D332" s="42"/>
      <c r="E332" s="42"/>
      <c r="F332" s="42"/>
      <c r="G332" s="42"/>
      <c r="P332" s="2" t="str">
        <f ca="1">IF(S332="Attività","Obiettivi generali",VLOOKUP(MID(S332,1,FIND(" ",S332)-1),Riferimenti!$BZ$2:$CE$41,5,0))</f>
        <v>Obiettivi generali</v>
      </c>
      <c r="Q332" s="2" t="str">
        <f ca="1">IF(S332="Attività","Obiettivi operativi",VLOOKUP(MID(S332,1,FIND(" ",S332)-1),Riferimenti!$BZ$2:$CE$41,6,0))</f>
        <v>Obiettivi operativi</v>
      </c>
      <c r="R332" s="2" t="str">
        <f ca="1">IF(S332="Attività","Linee Intervento",VLOOKUP(MID(S332,1,FIND(" ",S332)-1),Riferimenti!$BZ$2:$CE$41,3,0))</f>
        <v>Linee Intervento</v>
      </c>
      <c r="S332" s="2" t="str">
        <f ca="1">IF(T332="Output","Attività","A"&amp;MID(T332,1,FIND(".",T332)-1)&amp;" - "&amp;INDEX(Riferimenti!$BB$2:$BB$41,V332))</f>
        <v>Attività</v>
      </c>
      <c r="T332" s="2" t="str">
        <f ca="1">IF(OR(W332=FALSE,'Output Progetto'!U332=TRUE),"Output",'Output Progetto'!B332&amp;" - "&amp;'Output Progetto'!D332)</f>
        <v>Output</v>
      </c>
      <c r="U332" s="2" t="str">
        <f ca="1">IF(S332="Attività","Risultato Atteso",VLOOKUP(MID(S332,1,FIND(" ",S332)-1),Riferimenti!$BZ$2:$CE$41,4,0))</f>
        <v>Risultato Atteso</v>
      </c>
      <c r="V332" s="2">
        <f t="shared" si="5"/>
        <v>28</v>
      </c>
      <c r="W332" s="2" t="b">
        <f ca="1">IF(MID(VLOOKUP(MID("A"&amp;MID('Output Progetto'!B332&amp;" - "&amp;'Output Progetto'!D332,1,FIND(".",'Output Progetto'!B332&amp;" - "&amp;'Output Progetto'!D332)-1)&amp;" - "&amp;INDEX(Riferimenti!$BB$2:$BB$41,1),1,FIND(" ","A"&amp;MID('Output Progetto'!B332&amp;" - "&amp;'Output Progetto'!D332,1,FIND(".",'Output Progetto'!B332&amp;" - "&amp;'Output Progetto'!D332)-1)&amp;" - "&amp;INDEX(Riferimenti!$BB$2:$BB$41,1))-1),Riferimenti!$BZ$2:$CE$41,3,0),1,2)="LT",FALSE,TRUE)</f>
        <v>1</v>
      </c>
    </row>
    <row r="333" spans="2:23" ht="12.75" x14ac:dyDescent="0.2">
      <c r="B333" s="42"/>
      <c r="C333" s="42"/>
      <c r="D333" s="42"/>
      <c r="E333" s="42"/>
      <c r="F333" s="42"/>
      <c r="G333" s="42"/>
      <c r="P333" s="2" t="str">
        <f ca="1">IF(S333="Attività","Obiettivi generali",VLOOKUP(MID(S333,1,FIND(" ",S333)-1),Riferimenti!$BZ$2:$CE$41,5,0))</f>
        <v>Obiettivi generali</v>
      </c>
      <c r="Q333" s="2" t="str">
        <f ca="1">IF(S333="Attività","Obiettivi operativi",VLOOKUP(MID(S333,1,FIND(" ",S333)-1),Riferimenti!$BZ$2:$CE$41,6,0))</f>
        <v>Obiettivi operativi</v>
      </c>
      <c r="R333" s="2" t="str">
        <f ca="1">IF(S333="Attività","Linee Intervento",VLOOKUP(MID(S333,1,FIND(" ",S333)-1),Riferimenti!$BZ$2:$CE$41,3,0))</f>
        <v>Linee Intervento</v>
      </c>
      <c r="S333" s="2" t="str">
        <f ca="1">IF(T333="Output","Attività","A"&amp;MID(T333,1,FIND(".",T333)-1)&amp;" - "&amp;INDEX(Riferimenti!$BB$2:$BB$41,V333))</f>
        <v>Attività</v>
      </c>
      <c r="T333" s="2" t="str">
        <f ca="1">IF(OR(W333=FALSE,'Output Progetto'!U333=TRUE),"Output",'Output Progetto'!B333&amp;" - "&amp;'Output Progetto'!D333)</f>
        <v>Output</v>
      </c>
      <c r="U333" s="2" t="str">
        <f ca="1">IF(S333="Attività","Risultato Atteso",VLOOKUP(MID(S333,1,FIND(" ",S333)-1),Riferimenti!$BZ$2:$CE$41,4,0))</f>
        <v>Risultato Atteso</v>
      </c>
      <c r="V333" s="2">
        <f t="shared" si="5"/>
        <v>28</v>
      </c>
      <c r="W333" s="2" t="b">
        <f ca="1">IF(MID(VLOOKUP(MID("A"&amp;MID('Output Progetto'!B333&amp;" - "&amp;'Output Progetto'!D333,1,FIND(".",'Output Progetto'!B333&amp;" - "&amp;'Output Progetto'!D333)-1)&amp;" - "&amp;INDEX(Riferimenti!$BB$2:$BB$41,1),1,FIND(" ","A"&amp;MID('Output Progetto'!B333&amp;" - "&amp;'Output Progetto'!D333,1,FIND(".",'Output Progetto'!B333&amp;" - "&amp;'Output Progetto'!D333)-1)&amp;" - "&amp;INDEX(Riferimenti!$BB$2:$BB$41,1))-1),Riferimenti!$BZ$2:$CE$41,3,0),1,2)="LT",FALSE,TRUE)</f>
        <v>1</v>
      </c>
    </row>
    <row r="334" spans="2:23" ht="12.75" x14ac:dyDescent="0.2">
      <c r="B334" s="42"/>
      <c r="C334" s="42"/>
      <c r="D334" s="42"/>
      <c r="E334" s="42"/>
      <c r="F334" s="42"/>
      <c r="G334" s="42"/>
      <c r="P334" s="2" t="str">
        <f ca="1">IF(S334="Attività","Obiettivi generali",VLOOKUP(MID(S334,1,FIND(" ",S334)-1),Riferimenti!$BZ$2:$CE$41,5,0))</f>
        <v>Obiettivi generali</v>
      </c>
      <c r="Q334" s="2" t="str">
        <f ca="1">IF(S334="Attività","Obiettivi operativi",VLOOKUP(MID(S334,1,FIND(" ",S334)-1),Riferimenti!$BZ$2:$CE$41,6,0))</f>
        <v>Obiettivi operativi</v>
      </c>
      <c r="R334" s="2" t="str">
        <f ca="1">IF(S334="Attività","Linee Intervento",VLOOKUP(MID(S334,1,FIND(" ",S334)-1),Riferimenti!$BZ$2:$CE$41,3,0))</f>
        <v>Linee Intervento</v>
      </c>
      <c r="S334" s="2" t="str">
        <f ca="1">IF(T334="Output","Attività","A"&amp;MID(T334,1,FIND(".",T334)-1)&amp;" - "&amp;INDEX(Riferimenti!$BB$2:$BB$41,V334))</f>
        <v>Attività</v>
      </c>
      <c r="T334" s="2" t="str">
        <f ca="1">IF(OR(W334=FALSE,'Output Progetto'!U334=TRUE),"Output",'Output Progetto'!B334&amp;" - "&amp;'Output Progetto'!D334)</f>
        <v>Output</v>
      </c>
      <c r="U334" s="2" t="str">
        <f ca="1">IF(S334="Attività","Risultato Atteso",VLOOKUP(MID(S334,1,FIND(" ",S334)-1),Riferimenti!$BZ$2:$CE$41,4,0))</f>
        <v>Risultato Atteso</v>
      </c>
      <c r="V334" s="2">
        <f t="shared" si="5"/>
        <v>28</v>
      </c>
      <c r="W334" s="2" t="b">
        <f ca="1">IF(MID(VLOOKUP(MID("A"&amp;MID('Output Progetto'!B334&amp;" - "&amp;'Output Progetto'!D334,1,FIND(".",'Output Progetto'!B334&amp;" - "&amp;'Output Progetto'!D334)-1)&amp;" - "&amp;INDEX(Riferimenti!$BB$2:$BB$41,1),1,FIND(" ","A"&amp;MID('Output Progetto'!B334&amp;" - "&amp;'Output Progetto'!D334,1,FIND(".",'Output Progetto'!B334&amp;" - "&amp;'Output Progetto'!D334)-1)&amp;" - "&amp;INDEX(Riferimenti!$BB$2:$BB$41,1))-1),Riferimenti!$BZ$2:$CE$41,3,0),1,2)="LT",FALSE,TRUE)</f>
        <v>1</v>
      </c>
    </row>
    <row r="335" spans="2:23" ht="12.75" x14ac:dyDescent="0.2">
      <c r="B335" s="42"/>
      <c r="C335" s="42"/>
      <c r="D335" s="42"/>
      <c r="E335" s="42"/>
      <c r="F335" s="42"/>
      <c r="G335" s="42"/>
      <c r="P335" s="2" t="str">
        <f ca="1">IF(S335="Attività","Obiettivi generali",VLOOKUP(MID(S335,1,FIND(" ",S335)-1),Riferimenti!$BZ$2:$CE$41,5,0))</f>
        <v>Obiettivi generali</v>
      </c>
      <c r="Q335" s="2" t="str">
        <f ca="1">IF(S335="Attività","Obiettivi operativi",VLOOKUP(MID(S335,1,FIND(" ",S335)-1),Riferimenti!$BZ$2:$CE$41,6,0))</f>
        <v>Obiettivi operativi</v>
      </c>
      <c r="R335" s="2" t="str">
        <f ca="1">IF(S335="Attività","Linee Intervento",VLOOKUP(MID(S335,1,FIND(" ",S335)-1),Riferimenti!$BZ$2:$CE$41,3,0))</f>
        <v>Linee Intervento</v>
      </c>
      <c r="S335" s="2" t="str">
        <f ca="1">IF(T335="Output","Attività","A"&amp;MID(T335,1,FIND(".",T335)-1)&amp;" - "&amp;INDEX(Riferimenti!$BB$2:$BB$41,V335))</f>
        <v>Attività</v>
      </c>
      <c r="T335" s="2" t="str">
        <f ca="1">IF(OR(W335=FALSE,'Output Progetto'!U335=TRUE),"Output",'Output Progetto'!B335&amp;" - "&amp;'Output Progetto'!D335)</f>
        <v>Output</v>
      </c>
      <c r="U335" s="2" t="str">
        <f ca="1">IF(S335="Attività","Risultato Atteso",VLOOKUP(MID(S335,1,FIND(" ",S335)-1),Riferimenti!$BZ$2:$CE$41,4,0))</f>
        <v>Risultato Atteso</v>
      </c>
      <c r="V335" s="2">
        <f t="shared" si="5"/>
        <v>28</v>
      </c>
      <c r="W335" s="2" t="b">
        <f ca="1">IF(MID(VLOOKUP(MID("A"&amp;MID('Output Progetto'!B335&amp;" - "&amp;'Output Progetto'!D335,1,FIND(".",'Output Progetto'!B335&amp;" - "&amp;'Output Progetto'!D335)-1)&amp;" - "&amp;INDEX(Riferimenti!$BB$2:$BB$41,1),1,FIND(" ","A"&amp;MID('Output Progetto'!B335&amp;" - "&amp;'Output Progetto'!D335,1,FIND(".",'Output Progetto'!B335&amp;" - "&amp;'Output Progetto'!D335)-1)&amp;" - "&amp;INDEX(Riferimenti!$BB$2:$BB$41,1))-1),Riferimenti!$BZ$2:$CE$41,3,0),1,2)="LT",FALSE,TRUE)</f>
        <v>1</v>
      </c>
    </row>
    <row r="336" spans="2:23" ht="12.75" x14ac:dyDescent="0.2">
      <c r="B336" s="42"/>
      <c r="C336" s="42"/>
      <c r="D336" s="42"/>
      <c r="E336" s="42"/>
      <c r="F336" s="42"/>
      <c r="G336" s="42"/>
      <c r="P336" s="2" t="str">
        <f ca="1">IF(S336="Attività","Obiettivi generali",VLOOKUP(MID(S336,1,FIND(" ",S336)-1),Riferimenti!$BZ$2:$CE$41,5,0))</f>
        <v>Obiettivi generali</v>
      </c>
      <c r="Q336" s="2" t="str">
        <f ca="1">IF(S336="Attività","Obiettivi operativi",VLOOKUP(MID(S336,1,FIND(" ",S336)-1),Riferimenti!$BZ$2:$CE$41,6,0))</f>
        <v>Obiettivi operativi</v>
      </c>
      <c r="R336" s="2" t="str">
        <f ca="1">IF(S336="Attività","Linee Intervento",VLOOKUP(MID(S336,1,FIND(" ",S336)-1),Riferimenti!$BZ$2:$CE$41,3,0))</f>
        <v>Linee Intervento</v>
      </c>
      <c r="S336" s="2" t="str">
        <f ca="1">IF(T336="Output","Attività","A"&amp;MID(T336,1,FIND(".",T336)-1)&amp;" - "&amp;INDEX(Riferimenti!$BB$2:$BB$41,V336))</f>
        <v>Attività</v>
      </c>
      <c r="T336" s="2" t="str">
        <f ca="1">IF(OR(W336=FALSE,'Output Progetto'!U336=TRUE),"Output",'Output Progetto'!B336&amp;" - "&amp;'Output Progetto'!D336)</f>
        <v>Output</v>
      </c>
      <c r="U336" s="2" t="str">
        <f ca="1">IF(S336="Attività","Risultato Atteso",VLOOKUP(MID(S336,1,FIND(" ",S336)-1),Riferimenti!$BZ$2:$CE$41,4,0))</f>
        <v>Risultato Atteso</v>
      </c>
      <c r="V336" s="2">
        <f t="shared" si="5"/>
        <v>28</v>
      </c>
      <c r="W336" s="2" t="b">
        <f ca="1">IF(MID(VLOOKUP(MID("A"&amp;MID('Output Progetto'!B336&amp;" - "&amp;'Output Progetto'!D336,1,FIND(".",'Output Progetto'!B336&amp;" - "&amp;'Output Progetto'!D336)-1)&amp;" - "&amp;INDEX(Riferimenti!$BB$2:$BB$41,1),1,FIND(" ","A"&amp;MID('Output Progetto'!B336&amp;" - "&amp;'Output Progetto'!D336,1,FIND(".",'Output Progetto'!B336&amp;" - "&amp;'Output Progetto'!D336)-1)&amp;" - "&amp;INDEX(Riferimenti!$BB$2:$BB$41,1))-1),Riferimenti!$BZ$2:$CE$41,3,0),1,2)="LT",FALSE,TRUE)</f>
        <v>1</v>
      </c>
    </row>
    <row r="337" spans="2:23" ht="12.75" x14ac:dyDescent="0.2">
      <c r="B337" s="42"/>
      <c r="C337" s="42"/>
      <c r="D337" s="42"/>
      <c r="E337" s="42"/>
      <c r="F337" s="42"/>
      <c r="G337" s="42"/>
      <c r="P337" s="2" t="str">
        <f ca="1">IF(S337="Attività","Obiettivi generali",VLOOKUP(MID(S337,1,FIND(" ",S337)-1),Riferimenti!$BZ$2:$CE$41,5,0))</f>
        <v>Obiettivi generali</v>
      </c>
      <c r="Q337" s="2" t="str">
        <f ca="1">IF(S337="Attività","Obiettivi operativi",VLOOKUP(MID(S337,1,FIND(" ",S337)-1),Riferimenti!$BZ$2:$CE$41,6,0))</f>
        <v>Obiettivi operativi</v>
      </c>
      <c r="R337" s="2" t="str">
        <f ca="1">IF(S337="Attività","Linee Intervento",VLOOKUP(MID(S337,1,FIND(" ",S337)-1),Riferimenti!$BZ$2:$CE$41,3,0))</f>
        <v>Linee Intervento</v>
      </c>
      <c r="S337" s="2" t="str">
        <f ca="1">IF(T337="Output","Attività","A"&amp;MID(T337,1,FIND(".",T337)-1)&amp;" - "&amp;INDEX(Riferimenti!$BB$2:$BB$41,V337))</f>
        <v>Attività</v>
      </c>
      <c r="T337" s="2" t="str">
        <f ca="1">IF(OR(W337=FALSE,'Output Progetto'!U337=TRUE),"Output",'Output Progetto'!B337&amp;" - "&amp;'Output Progetto'!D337)</f>
        <v>Output</v>
      </c>
      <c r="U337" s="2" t="str">
        <f ca="1">IF(S337="Attività","Risultato Atteso",VLOOKUP(MID(S337,1,FIND(" ",S337)-1),Riferimenti!$BZ$2:$CE$41,4,0))</f>
        <v>Risultato Atteso</v>
      </c>
      <c r="V337" s="2">
        <f t="shared" si="5"/>
        <v>28</v>
      </c>
      <c r="W337" s="2" t="b">
        <f ca="1">IF(MID(VLOOKUP(MID("A"&amp;MID('Output Progetto'!B337&amp;" - "&amp;'Output Progetto'!D337,1,FIND(".",'Output Progetto'!B337&amp;" - "&amp;'Output Progetto'!D337)-1)&amp;" - "&amp;INDEX(Riferimenti!$BB$2:$BB$41,1),1,FIND(" ","A"&amp;MID('Output Progetto'!B337&amp;" - "&amp;'Output Progetto'!D337,1,FIND(".",'Output Progetto'!B337&amp;" - "&amp;'Output Progetto'!D337)-1)&amp;" - "&amp;INDEX(Riferimenti!$BB$2:$BB$41,1))-1),Riferimenti!$BZ$2:$CE$41,3,0),1,2)="LT",FALSE,TRUE)</f>
        <v>1</v>
      </c>
    </row>
    <row r="338" spans="2:23" ht="12.75" x14ac:dyDescent="0.2">
      <c r="B338" s="42"/>
      <c r="C338" s="42"/>
      <c r="D338" s="42"/>
      <c r="E338" s="42"/>
      <c r="F338" s="42"/>
      <c r="G338" s="42"/>
      <c r="P338" s="2" t="str">
        <f ca="1">IF(S338="Attività","Obiettivi generali",VLOOKUP(MID(S338,1,FIND(" ",S338)-1),Riferimenti!$BZ$2:$CE$41,5,0))</f>
        <v>Obiettivi generali</v>
      </c>
      <c r="Q338" s="2" t="str">
        <f ca="1">IF(S338="Attività","Obiettivi operativi",VLOOKUP(MID(S338,1,FIND(" ",S338)-1),Riferimenti!$BZ$2:$CE$41,6,0))</f>
        <v>Obiettivi operativi</v>
      </c>
      <c r="R338" s="2" t="str">
        <f ca="1">IF(S338="Attività","Linee Intervento",VLOOKUP(MID(S338,1,FIND(" ",S338)-1),Riferimenti!$BZ$2:$CE$41,3,0))</f>
        <v>Linee Intervento</v>
      </c>
      <c r="S338" s="2" t="str">
        <f ca="1">IF(T338="Output","Attività","A"&amp;MID(T338,1,FIND(".",T338)-1)&amp;" - "&amp;INDEX(Riferimenti!$BB$2:$BB$41,V338))</f>
        <v>Attività</v>
      </c>
      <c r="T338" s="2" t="str">
        <f ca="1">IF(OR(W338=FALSE,'Output Progetto'!U338=TRUE),"Output",'Output Progetto'!B338&amp;" - "&amp;'Output Progetto'!D338)</f>
        <v>Output</v>
      </c>
      <c r="U338" s="2" t="str">
        <f ca="1">IF(S338="Attività","Risultato Atteso",VLOOKUP(MID(S338,1,FIND(" ",S338)-1),Riferimenti!$BZ$2:$CE$41,4,0))</f>
        <v>Risultato Atteso</v>
      </c>
      <c r="V338" s="2">
        <f t="shared" si="5"/>
        <v>28</v>
      </c>
      <c r="W338" s="2" t="b">
        <f ca="1">IF(MID(VLOOKUP(MID("A"&amp;MID('Output Progetto'!B338&amp;" - "&amp;'Output Progetto'!D338,1,FIND(".",'Output Progetto'!B338&amp;" - "&amp;'Output Progetto'!D338)-1)&amp;" - "&amp;INDEX(Riferimenti!$BB$2:$BB$41,1),1,FIND(" ","A"&amp;MID('Output Progetto'!B338&amp;" - "&amp;'Output Progetto'!D338,1,FIND(".",'Output Progetto'!B338&amp;" - "&amp;'Output Progetto'!D338)-1)&amp;" - "&amp;INDEX(Riferimenti!$BB$2:$BB$41,1))-1),Riferimenti!$BZ$2:$CE$41,3,0),1,2)="LT",FALSE,TRUE)</f>
        <v>1</v>
      </c>
    </row>
    <row r="339" spans="2:23" ht="12.75" x14ac:dyDescent="0.2">
      <c r="B339" s="42"/>
      <c r="C339" s="42"/>
      <c r="D339" s="42"/>
      <c r="E339" s="42"/>
      <c r="F339" s="42"/>
      <c r="G339" s="42"/>
      <c r="P339" s="2" t="str">
        <f ca="1">IF(S339="Attività","Obiettivi generali",VLOOKUP(MID(S339,1,FIND(" ",S339)-1),Riferimenti!$BZ$2:$CE$41,5,0))</f>
        <v>Obiettivi generali</v>
      </c>
      <c r="Q339" s="2" t="str">
        <f ca="1">IF(S339="Attività","Obiettivi operativi",VLOOKUP(MID(S339,1,FIND(" ",S339)-1),Riferimenti!$BZ$2:$CE$41,6,0))</f>
        <v>Obiettivi operativi</v>
      </c>
      <c r="R339" s="2" t="str">
        <f ca="1">IF(S339="Attività","Linee Intervento",VLOOKUP(MID(S339,1,FIND(" ",S339)-1),Riferimenti!$BZ$2:$CE$41,3,0))</f>
        <v>Linee Intervento</v>
      </c>
      <c r="S339" s="2" t="str">
        <f ca="1">IF(T339="Output","Attività","A"&amp;MID(T339,1,FIND(".",T339)-1)&amp;" - "&amp;INDEX(Riferimenti!$BB$2:$BB$41,V339))</f>
        <v>Attività</v>
      </c>
      <c r="T339" s="2" t="str">
        <f ca="1">IF(OR(W339=FALSE,'Output Progetto'!U339=TRUE),"Output",'Output Progetto'!B339&amp;" - "&amp;'Output Progetto'!D339)</f>
        <v>Output</v>
      </c>
      <c r="U339" s="2" t="str">
        <f ca="1">IF(S339="Attività","Risultato Atteso",VLOOKUP(MID(S339,1,FIND(" ",S339)-1),Riferimenti!$BZ$2:$CE$41,4,0))</f>
        <v>Risultato Atteso</v>
      </c>
      <c r="V339" s="2">
        <f t="shared" si="5"/>
        <v>28</v>
      </c>
      <c r="W339" s="2" t="b">
        <f ca="1">IF(MID(VLOOKUP(MID("A"&amp;MID('Output Progetto'!B339&amp;" - "&amp;'Output Progetto'!D339,1,FIND(".",'Output Progetto'!B339&amp;" - "&amp;'Output Progetto'!D339)-1)&amp;" - "&amp;INDEX(Riferimenti!$BB$2:$BB$41,1),1,FIND(" ","A"&amp;MID('Output Progetto'!B339&amp;" - "&amp;'Output Progetto'!D339,1,FIND(".",'Output Progetto'!B339&amp;" - "&amp;'Output Progetto'!D339)-1)&amp;" - "&amp;INDEX(Riferimenti!$BB$2:$BB$41,1))-1),Riferimenti!$BZ$2:$CE$41,3,0),1,2)="LT",FALSE,TRUE)</f>
        <v>1</v>
      </c>
    </row>
    <row r="340" spans="2:23" ht="12.75" x14ac:dyDescent="0.2">
      <c r="B340" s="42"/>
      <c r="C340" s="42"/>
      <c r="D340" s="42"/>
      <c r="E340" s="42"/>
      <c r="F340" s="42"/>
      <c r="G340" s="42"/>
      <c r="P340" s="2" t="str">
        <f ca="1">IF(S340="Attività","Obiettivi generali",VLOOKUP(MID(S340,1,FIND(" ",S340)-1),Riferimenti!$BZ$2:$CE$41,5,0))</f>
        <v>Obiettivi generali</v>
      </c>
      <c r="Q340" s="2" t="str">
        <f ca="1">IF(S340="Attività","Obiettivi operativi",VLOOKUP(MID(S340,1,FIND(" ",S340)-1),Riferimenti!$BZ$2:$CE$41,6,0))</f>
        <v>Obiettivi operativi</v>
      </c>
      <c r="R340" s="2" t="str">
        <f ca="1">IF(S340="Attività","Linee Intervento",VLOOKUP(MID(S340,1,FIND(" ",S340)-1),Riferimenti!$BZ$2:$CE$41,3,0))</f>
        <v>Linee Intervento</v>
      </c>
      <c r="S340" s="2" t="str">
        <f ca="1">IF(T340="Output","Attività","A"&amp;MID(T340,1,FIND(".",T340)-1)&amp;" - "&amp;INDEX(Riferimenti!$BB$2:$BB$41,V340))</f>
        <v>Attività</v>
      </c>
      <c r="T340" s="2" t="str">
        <f ca="1">IF(OR(W340=FALSE,'Output Progetto'!U340=TRUE),"Output",'Output Progetto'!B340&amp;" - "&amp;'Output Progetto'!D340)</f>
        <v>Output</v>
      </c>
      <c r="U340" s="2" t="str">
        <f ca="1">IF(S340="Attività","Risultato Atteso",VLOOKUP(MID(S340,1,FIND(" ",S340)-1),Riferimenti!$BZ$2:$CE$41,4,0))</f>
        <v>Risultato Atteso</v>
      </c>
      <c r="V340" s="2">
        <f t="shared" si="5"/>
        <v>28</v>
      </c>
      <c r="W340" s="2" t="b">
        <f ca="1">IF(MID(VLOOKUP(MID("A"&amp;MID('Output Progetto'!B340&amp;" - "&amp;'Output Progetto'!D340,1,FIND(".",'Output Progetto'!B340&amp;" - "&amp;'Output Progetto'!D340)-1)&amp;" - "&amp;INDEX(Riferimenti!$BB$2:$BB$41,1),1,FIND(" ","A"&amp;MID('Output Progetto'!B340&amp;" - "&amp;'Output Progetto'!D340,1,FIND(".",'Output Progetto'!B340&amp;" - "&amp;'Output Progetto'!D340)-1)&amp;" - "&amp;INDEX(Riferimenti!$BB$2:$BB$41,1))-1),Riferimenti!$BZ$2:$CE$41,3,0),1,2)="LT",FALSE,TRUE)</f>
        <v>1</v>
      </c>
    </row>
    <row r="341" spans="2:23" ht="12.75" x14ac:dyDescent="0.2">
      <c r="B341" s="42"/>
      <c r="C341" s="42"/>
      <c r="D341" s="42"/>
      <c r="E341" s="42"/>
      <c r="F341" s="42"/>
      <c r="G341" s="42"/>
      <c r="P341" s="2" t="str">
        <f ca="1">IF(S341="Attività","Obiettivi generali",VLOOKUP(MID(S341,1,FIND(" ",S341)-1),Riferimenti!$BZ$2:$CE$41,5,0))</f>
        <v>Obiettivi generali</v>
      </c>
      <c r="Q341" s="2" t="str">
        <f ca="1">IF(S341="Attività","Obiettivi operativi",VLOOKUP(MID(S341,1,FIND(" ",S341)-1),Riferimenti!$BZ$2:$CE$41,6,0))</f>
        <v>Obiettivi operativi</v>
      </c>
      <c r="R341" s="2" t="str">
        <f ca="1">IF(S341="Attività","Linee Intervento",VLOOKUP(MID(S341,1,FIND(" ",S341)-1),Riferimenti!$BZ$2:$CE$41,3,0))</f>
        <v>Linee Intervento</v>
      </c>
      <c r="S341" s="2" t="str">
        <f ca="1">IF(T341="Output","Attività","A"&amp;MID(T341,1,FIND(".",T341)-1)&amp;" - "&amp;INDEX(Riferimenti!$BB$2:$BB$41,V341))</f>
        <v>Attività</v>
      </c>
      <c r="T341" s="2" t="str">
        <f ca="1">IF(OR(W341=FALSE,'Output Progetto'!U341=TRUE),"Output",'Output Progetto'!B341&amp;" - "&amp;'Output Progetto'!D341)</f>
        <v>Output</v>
      </c>
      <c r="U341" s="2" t="str">
        <f ca="1">IF(S341="Attività","Risultato Atteso",VLOOKUP(MID(S341,1,FIND(" ",S341)-1),Riferimenti!$BZ$2:$CE$41,4,0))</f>
        <v>Risultato Atteso</v>
      </c>
      <c r="V341" s="2">
        <f t="shared" ref="V341:V404" si="6">V329+1</f>
        <v>28</v>
      </c>
      <c r="W341" s="2" t="b">
        <f ca="1">IF(MID(VLOOKUP(MID("A"&amp;MID('Output Progetto'!B341&amp;" - "&amp;'Output Progetto'!D341,1,FIND(".",'Output Progetto'!B341&amp;" - "&amp;'Output Progetto'!D341)-1)&amp;" - "&amp;INDEX(Riferimenti!$BB$2:$BB$41,1),1,FIND(" ","A"&amp;MID('Output Progetto'!B341&amp;" - "&amp;'Output Progetto'!D341,1,FIND(".",'Output Progetto'!B341&amp;" - "&amp;'Output Progetto'!D341)-1)&amp;" - "&amp;INDEX(Riferimenti!$BB$2:$BB$41,1))-1),Riferimenti!$BZ$2:$CE$41,3,0),1,2)="LT",FALSE,TRUE)</f>
        <v>1</v>
      </c>
    </row>
    <row r="342" spans="2:23" ht="12.75" x14ac:dyDescent="0.2">
      <c r="B342" s="42"/>
      <c r="C342" s="42"/>
      <c r="D342" s="42"/>
      <c r="E342" s="42"/>
      <c r="F342" s="42"/>
      <c r="G342" s="42"/>
      <c r="P342" s="2" t="str">
        <f ca="1">IF(S342="Attività","Obiettivi generali",VLOOKUP(MID(S342,1,FIND(" ",S342)-1),Riferimenti!$BZ$2:$CE$41,5,0))</f>
        <v>Obiettivi generali</v>
      </c>
      <c r="Q342" s="2" t="str">
        <f ca="1">IF(S342="Attività","Obiettivi operativi",VLOOKUP(MID(S342,1,FIND(" ",S342)-1),Riferimenti!$BZ$2:$CE$41,6,0))</f>
        <v>Obiettivi operativi</v>
      </c>
      <c r="R342" s="2" t="str">
        <f ca="1">IF(S342="Attività","Linee Intervento",VLOOKUP(MID(S342,1,FIND(" ",S342)-1),Riferimenti!$BZ$2:$CE$41,3,0))</f>
        <v>Linee Intervento</v>
      </c>
      <c r="S342" s="2" t="str">
        <f ca="1">IF(T342="Output","Attività","A"&amp;MID(T342,1,FIND(".",T342)-1)&amp;" - "&amp;INDEX(Riferimenti!$BB$2:$BB$41,V342))</f>
        <v>Attività</v>
      </c>
      <c r="T342" s="2" t="str">
        <f ca="1">IF(OR(W342=FALSE,'Output Progetto'!U342=TRUE),"Output",'Output Progetto'!B342&amp;" - "&amp;'Output Progetto'!D342)</f>
        <v>Output</v>
      </c>
      <c r="U342" s="2" t="str">
        <f ca="1">IF(S342="Attività","Risultato Atteso",VLOOKUP(MID(S342,1,FIND(" ",S342)-1),Riferimenti!$BZ$2:$CE$41,4,0))</f>
        <v>Risultato Atteso</v>
      </c>
      <c r="V342" s="2">
        <f t="shared" si="6"/>
        <v>28</v>
      </c>
      <c r="W342" s="2" t="b">
        <f ca="1">IF(MID(VLOOKUP(MID("A"&amp;MID('Output Progetto'!B342&amp;" - "&amp;'Output Progetto'!D342,1,FIND(".",'Output Progetto'!B342&amp;" - "&amp;'Output Progetto'!D342)-1)&amp;" - "&amp;INDEX(Riferimenti!$BB$2:$BB$41,1),1,FIND(" ","A"&amp;MID('Output Progetto'!B342&amp;" - "&amp;'Output Progetto'!D342,1,FIND(".",'Output Progetto'!B342&amp;" - "&amp;'Output Progetto'!D342)-1)&amp;" - "&amp;INDEX(Riferimenti!$BB$2:$BB$41,1))-1),Riferimenti!$BZ$2:$CE$41,3,0),1,2)="LT",FALSE,TRUE)</f>
        <v>1</v>
      </c>
    </row>
    <row r="343" spans="2:23" ht="12.75" x14ac:dyDescent="0.2">
      <c r="B343" s="42"/>
      <c r="C343" s="42"/>
      <c r="D343" s="42"/>
      <c r="E343" s="42"/>
      <c r="F343" s="42"/>
      <c r="G343" s="42"/>
      <c r="P343" s="2" t="str">
        <f ca="1">IF(S343="Attività","Obiettivi generali",VLOOKUP(MID(S343,1,FIND(" ",S343)-1),Riferimenti!$BZ$2:$CE$41,5,0))</f>
        <v>Obiettivi generali</v>
      </c>
      <c r="Q343" s="2" t="str">
        <f ca="1">IF(S343="Attività","Obiettivi operativi",VLOOKUP(MID(S343,1,FIND(" ",S343)-1),Riferimenti!$BZ$2:$CE$41,6,0))</f>
        <v>Obiettivi operativi</v>
      </c>
      <c r="R343" s="2" t="str">
        <f ca="1">IF(S343="Attività","Linee Intervento",VLOOKUP(MID(S343,1,FIND(" ",S343)-1),Riferimenti!$BZ$2:$CE$41,3,0))</f>
        <v>Linee Intervento</v>
      </c>
      <c r="S343" s="2" t="str">
        <f ca="1">IF(T343="Output","Attività","A"&amp;MID(T343,1,FIND(".",T343)-1)&amp;" - "&amp;INDEX(Riferimenti!$BB$2:$BB$41,V343))</f>
        <v>Attività</v>
      </c>
      <c r="T343" s="2" t="str">
        <f ca="1">IF(OR(W343=FALSE,'Output Progetto'!U343=TRUE),"Output",'Output Progetto'!B343&amp;" - "&amp;'Output Progetto'!D343)</f>
        <v>Output</v>
      </c>
      <c r="U343" s="2" t="str">
        <f ca="1">IF(S343="Attività","Risultato Atteso",VLOOKUP(MID(S343,1,FIND(" ",S343)-1),Riferimenti!$BZ$2:$CE$41,4,0))</f>
        <v>Risultato Atteso</v>
      </c>
      <c r="V343" s="2">
        <f t="shared" si="6"/>
        <v>28</v>
      </c>
      <c r="W343" s="2" t="b">
        <f ca="1">IF(MID(VLOOKUP(MID("A"&amp;MID('Output Progetto'!B343&amp;" - "&amp;'Output Progetto'!D343,1,FIND(".",'Output Progetto'!B343&amp;" - "&amp;'Output Progetto'!D343)-1)&amp;" - "&amp;INDEX(Riferimenti!$BB$2:$BB$41,1),1,FIND(" ","A"&amp;MID('Output Progetto'!B343&amp;" - "&amp;'Output Progetto'!D343,1,FIND(".",'Output Progetto'!B343&amp;" - "&amp;'Output Progetto'!D343)-1)&amp;" - "&amp;INDEX(Riferimenti!$BB$2:$BB$41,1))-1),Riferimenti!$BZ$2:$CE$41,3,0),1,2)="LT",FALSE,TRUE)</f>
        <v>1</v>
      </c>
    </row>
    <row r="344" spans="2:23" ht="12.75" x14ac:dyDescent="0.2">
      <c r="B344" s="42"/>
      <c r="C344" s="42"/>
      <c r="D344" s="42"/>
      <c r="E344" s="42"/>
      <c r="F344" s="42"/>
      <c r="G344" s="42"/>
      <c r="P344" s="2" t="str">
        <f ca="1">IF(S344="Attività","Obiettivi generali",VLOOKUP(MID(S344,1,FIND(" ",S344)-1),Riferimenti!$BZ$2:$CE$41,5,0))</f>
        <v>Obiettivi generali</v>
      </c>
      <c r="Q344" s="2" t="str">
        <f ca="1">IF(S344="Attività","Obiettivi operativi",VLOOKUP(MID(S344,1,FIND(" ",S344)-1),Riferimenti!$BZ$2:$CE$41,6,0))</f>
        <v>Obiettivi operativi</v>
      </c>
      <c r="R344" s="2" t="str">
        <f ca="1">IF(S344="Attività","Linee Intervento",VLOOKUP(MID(S344,1,FIND(" ",S344)-1),Riferimenti!$BZ$2:$CE$41,3,0))</f>
        <v>Linee Intervento</v>
      </c>
      <c r="S344" s="2" t="str">
        <f ca="1">IF(T344="Output","Attività","A"&amp;MID(T344,1,FIND(".",T344)-1)&amp;" - "&amp;INDEX(Riferimenti!$BB$2:$BB$41,V344))</f>
        <v>Attività</v>
      </c>
      <c r="T344" s="2" t="str">
        <f ca="1">IF(OR(W344=FALSE,'Output Progetto'!U344=TRUE),"Output",'Output Progetto'!B344&amp;" - "&amp;'Output Progetto'!D344)</f>
        <v>Output</v>
      </c>
      <c r="U344" s="2" t="str">
        <f ca="1">IF(S344="Attività","Risultato Atteso",VLOOKUP(MID(S344,1,FIND(" ",S344)-1),Riferimenti!$BZ$2:$CE$41,4,0))</f>
        <v>Risultato Atteso</v>
      </c>
      <c r="V344" s="2">
        <f t="shared" si="6"/>
        <v>29</v>
      </c>
      <c r="W344" s="2" t="b">
        <f ca="1">IF(MID(VLOOKUP(MID("A"&amp;MID('Output Progetto'!B344&amp;" - "&amp;'Output Progetto'!D344,1,FIND(".",'Output Progetto'!B344&amp;" - "&amp;'Output Progetto'!D344)-1)&amp;" - "&amp;INDEX(Riferimenti!$BB$2:$BB$41,1),1,FIND(" ","A"&amp;MID('Output Progetto'!B344&amp;" - "&amp;'Output Progetto'!D344,1,FIND(".",'Output Progetto'!B344&amp;" - "&amp;'Output Progetto'!D344)-1)&amp;" - "&amp;INDEX(Riferimenti!$BB$2:$BB$41,1))-1),Riferimenti!$BZ$2:$CE$41,3,0),1,2)="LT",FALSE,TRUE)</f>
        <v>1</v>
      </c>
    </row>
    <row r="345" spans="2:23" ht="12.75" x14ac:dyDescent="0.2">
      <c r="B345" s="42"/>
      <c r="C345" s="42"/>
      <c r="D345" s="42"/>
      <c r="E345" s="42"/>
      <c r="F345" s="42"/>
      <c r="G345" s="42"/>
      <c r="P345" s="2" t="str">
        <f ca="1">IF(S345="Attività","Obiettivi generali",VLOOKUP(MID(S345,1,FIND(" ",S345)-1),Riferimenti!$BZ$2:$CE$41,5,0))</f>
        <v>Obiettivi generali</v>
      </c>
      <c r="Q345" s="2" t="str">
        <f ca="1">IF(S345="Attività","Obiettivi operativi",VLOOKUP(MID(S345,1,FIND(" ",S345)-1),Riferimenti!$BZ$2:$CE$41,6,0))</f>
        <v>Obiettivi operativi</v>
      </c>
      <c r="R345" s="2" t="str">
        <f ca="1">IF(S345="Attività","Linee Intervento",VLOOKUP(MID(S345,1,FIND(" ",S345)-1),Riferimenti!$BZ$2:$CE$41,3,0))</f>
        <v>Linee Intervento</v>
      </c>
      <c r="S345" s="2" t="str">
        <f ca="1">IF(T345="Output","Attività","A"&amp;MID(T345,1,FIND(".",T345)-1)&amp;" - "&amp;INDEX(Riferimenti!$BB$2:$BB$41,V345))</f>
        <v>Attività</v>
      </c>
      <c r="T345" s="2" t="str">
        <f ca="1">IF(OR(W345=FALSE,'Output Progetto'!U345=TRUE),"Output",'Output Progetto'!B345&amp;" - "&amp;'Output Progetto'!D345)</f>
        <v>Output</v>
      </c>
      <c r="U345" s="2" t="str">
        <f ca="1">IF(S345="Attività","Risultato Atteso",VLOOKUP(MID(S345,1,FIND(" ",S345)-1),Riferimenti!$BZ$2:$CE$41,4,0))</f>
        <v>Risultato Atteso</v>
      </c>
      <c r="V345" s="2">
        <f t="shared" si="6"/>
        <v>29</v>
      </c>
      <c r="W345" s="2" t="b">
        <f ca="1">IF(MID(VLOOKUP(MID("A"&amp;MID('Output Progetto'!B345&amp;" - "&amp;'Output Progetto'!D345,1,FIND(".",'Output Progetto'!B345&amp;" - "&amp;'Output Progetto'!D345)-1)&amp;" - "&amp;INDEX(Riferimenti!$BB$2:$BB$41,1),1,FIND(" ","A"&amp;MID('Output Progetto'!B345&amp;" - "&amp;'Output Progetto'!D345,1,FIND(".",'Output Progetto'!B345&amp;" - "&amp;'Output Progetto'!D345)-1)&amp;" - "&amp;INDEX(Riferimenti!$BB$2:$BB$41,1))-1),Riferimenti!$BZ$2:$CE$41,3,0),1,2)="LT",FALSE,TRUE)</f>
        <v>1</v>
      </c>
    </row>
    <row r="346" spans="2:23" ht="12.75" x14ac:dyDescent="0.2">
      <c r="B346" s="42"/>
      <c r="C346" s="42"/>
      <c r="D346" s="42"/>
      <c r="E346" s="42"/>
      <c r="F346" s="42"/>
      <c r="G346" s="42"/>
      <c r="P346" s="2" t="str">
        <f ca="1">IF(S346="Attività","Obiettivi generali",VLOOKUP(MID(S346,1,FIND(" ",S346)-1),Riferimenti!$BZ$2:$CE$41,5,0))</f>
        <v>Obiettivi generali</v>
      </c>
      <c r="Q346" s="2" t="str">
        <f ca="1">IF(S346="Attività","Obiettivi operativi",VLOOKUP(MID(S346,1,FIND(" ",S346)-1),Riferimenti!$BZ$2:$CE$41,6,0))</f>
        <v>Obiettivi operativi</v>
      </c>
      <c r="R346" s="2" t="str">
        <f ca="1">IF(S346="Attività","Linee Intervento",VLOOKUP(MID(S346,1,FIND(" ",S346)-1),Riferimenti!$BZ$2:$CE$41,3,0))</f>
        <v>Linee Intervento</v>
      </c>
      <c r="S346" s="2" t="str">
        <f ca="1">IF(T346="Output","Attività","A"&amp;MID(T346,1,FIND(".",T346)-1)&amp;" - "&amp;INDEX(Riferimenti!$BB$2:$BB$41,V346))</f>
        <v>Attività</v>
      </c>
      <c r="T346" s="2" t="str">
        <f ca="1">IF(OR(W346=FALSE,'Output Progetto'!U346=TRUE),"Output",'Output Progetto'!B346&amp;" - "&amp;'Output Progetto'!D346)</f>
        <v>Output</v>
      </c>
      <c r="U346" s="2" t="str">
        <f ca="1">IF(S346="Attività","Risultato Atteso",VLOOKUP(MID(S346,1,FIND(" ",S346)-1),Riferimenti!$BZ$2:$CE$41,4,0))</f>
        <v>Risultato Atteso</v>
      </c>
      <c r="V346" s="2">
        <f t="shared" si="6"/>
        <v>29</v>
      </c>
      <c r="W346" s="2" t="b">
        <f ca="1">IF(MID(VLOOKUP(MID("A"&amp;MID('Output Progetto'!B346&amp;" - "&amp;'Output Progetto'!D346,1,FIND(".",'Output Progetto'!B346&amp;" - "&amp;'Output Progetto'!D346)-1)&amp;" - "&amp;INDEX(Riferimenti!$BB$2:$BB$41,1),1,FIND(" ","A"&amp;MID('Output Progetto'!B346&amp;" - "&amp;'Output Progetto'!D346,1,FIND(".",'Output Progetto'!B346&amp;" - "&amp;'Output Progetto'!D346)-1)&amp;" - "&amp;INDEX(Riferimenti!$BB$2:$BB$41,1))-1),Riferimenti!$BZ$2:$CE$41,3,0),1,2)="LT",FALSE,TRUE)</f>
        <v>1</v>
      </c>
    </row>
    <row r="347" spans="2:23" ht="12.75" x14ac:dyDescent="0.2">
      <c r="B347" s="42"/>
      <c r="C347" s="42"/>
      <c r="D347" s="42"/>
      <c r="E347" s="42"/>
      <c r="F347" s="42"/>
      <c r="G347" s="42"/>
      <c r="P347" s="2" t="str">
        <f ca="1">IF(S347="Attività","Obiettivi generali",VLOOKUP(MID(S347,1,FIND(" ",S347)-1),Riferimenti!$BZ$2:$CE$41,5,0))</f>
        <v>Obiettivi generali</v>
      </c>
      <c r="Q347" s="2" t="str">
        <f ca="1">IF(S347="Attività","Obiettivi operativi",VLOOKUP(MID(S347,1,FIND(" ",S347)-1),Riferimenti!$BZ$2:$CE$41,6,0))</f>
        <v>Obiettivi operativi</v>
      </c>
      <c r="R347" s="2" t="str">
        <f ca="1">IF(S347="Attività","Linee Intervento",VLOOKUP(MID(S347,1,FIND(" ",S347)-1),Riferimenti!$BZ$2:$CE$41,3,0))</f>
        <v>Linee Intervento</v>
      </c>
      <c r="S347" s="2" t="str">
        <f ca="1">IF(T347="Output","Attività","A"&amp;MID(T347,1,FIND(".",T347)-1)&amp;" - "&amp;INDEX(Riferimenti!$BB$2:$BB$41,V347))</f>
        <v>Attività</v>
      </c>
      <c r="T347" s="2" t="str">
        <f ca="1">IF(OR(W347=FALSE,'Output Progetto'!U347=TRUE),"Output",'Output Progetto'!B347&amp;" - "&amp;'Output Progetto'!D347)</f>
        <v>Output</v>
      </c>
      <c r="U347" s="2" t="str">
        <f ca="1">IF(S347="Attività","Risultato Atteso",VLOOKUP(MID(S347,1,FIND(" ",S347)-1),Riferimenti!$BZ$2:$CE$41,4,0))</f>
        <v>Risultato Atteso</v>
      </c>
      <c r="V347" s="2">
        <f t="shared" si="6"/>
        <v>29</v>
      </c>
      <c r="W347" s="2" t="b">
        <f ca="1">IF(MID(VLOOKUP(MID("A"&amp;MID('Output Progetto'!B347&amp;" - "&amp;'Output Progetto'!D347,1,FIND(".",'Output Progetto'!B347&amp;" - "&amp;'Output Progetto'!D347)-1)&amp;" - "&amp;INDEX(Riferimenti!$BB$2:$BB$41,1),1,FIND(" ","A"&amp;MID('Output Progetto'!B347&amp;" - "&amp;'Output Progetto'!D347,1,FIND(".",'Output Progetto'!B347&amp;" - "&amp;'Output Progetto'!D347)-1)&amp;" - "&amp;INDEX(Riferimenti!$BB$2:$BB$41,1))-1),Riferimenti!$BZ$2:$CE$41,3,0),1,2)="LT",FALSE,TRUE)</f>
        <v>1</v>
      </c>
    </row>
    <row r="348" spans="2:23" ht="12.75" x14ac:dyDescent="0.2">
      <c r="B348" s="42"/>
      <c r="C348" s="42"/>
      <c r="D348" s="42"/>
      <c r="E348" s="42"/>
      <c r="F348" s="42"/>
      <c r="G348" s="42"/>
      <c r="P348" s="2" t="str">
        <f ca="1">IF(S348="Attività","Obiettivi generali",VLOOKUP(MID(S348,1,FIND(" ",S348)-1),Riferimenti!$BZ$2:$CE$41,5,0))</f>
        <v>Obiettivi generali</v>
      </c>
      <c r="Q348" s="2" t="str">
        <f ca="1">IF(S348="Attività","Obiettivi operativi",VLOOKUP(MID(S348,1,FIND(" ",S348)-1),Riferimenti!$BZ$2:$CE$41,6,0))</f>
        <v>Obiettivi operativi</v>
      </c>
      <c r="R348" s="2" t="str">
        <f ca="1">IF(S348="Attività","Linee Intervento",VLOOKUP(MID(S348,1,FIND(" ",S348)-1),Riferimenti!$BZ$2:$CE$41,3,0))</f>
        <v>Linee Intervento</v>
      </c>
      <c r="S348" s="2" t="str">
        <f ca="1">IF(T348="Output","Attività","A"&amp;MID(T348,1,FIND(".",T348)-1)&amp;" - "&amp;INDEX(Riferimenti!$BB$2:$BB$41,V348))</f>
        <v>Attività</v>
      </c>
      <c r="T348" s="2" t="str">
        <f ca="1">IF(OR(W348=FALSE,'Output Progetto'!U348=TRUE),"Output",'Output Progetto'!B348&amp;" - "&amp;'Output Progetto'!D348)</f>
        <v>Output</v>
      </c>
      <c r="U348" s="2" t="str">
        <f ca="1">IF(S348="Attività","Risultato Atteso",VLOOKUP(MID(S348,1,FIND(" ",S348)-1),Riferimenti!$BZ$2:$CE$41,4,0))</f>
        <v>Risultato Atteso</v>
      </c>
      <c r="V348" s="2">
        <f t="shared" si="6"/>
        <v>29</v>
      </c>
      <c r="W348" s="2" t="b">
        <f ca="1">IF(MID(VLOOKUP(MID("A"&amp;MID('Output Progetto'!B348&amp;" - "&amp;'Output Progetto'!D348,1,FIND(".",'Output Progetto'!B348&amp;" - "&amp;'Output Progetto'!D348)-1)&amp;" - "&amp;INDEX(Riferimenti!$BB$2:$BB$41,1),1,FIND(" ","A"&amp;MID('Output Progetto'!B348&amp;" - "&amp;'Output Progetto'!D348,1,FIND(".",'Output Progetto'!B348&amp;" - "&amp;'Output Progetto'!D348)-1)&amp;" - "&amp;INDEX(Riferimenti!$BB$2:$BB$41,1))-1),Riferimenti!$BZ$2:$CE$41,3,0),1,2)="LT",FALSE,TRUE)</f>
        <v>1</v>
      </c>
    </row>
    <row r="349" spans="2:23" ht="12.75" x14ac:dyDescent="0.2">
      <c r="B349" s="42"/>
      <c r="C349" s="42"/>
      <c r="D349" s="42"/>
      <c r="E349" s="42"/>
      <c r="F349" s="42"/>
      <c r="G349" s="42"/>
      <c r="P349" s="2" t="str">
        <f ca="1">IF(S349="Attività","Obiettivi generali",VLOOKUP(MID(S349,1,FIND(" ",S349)-1),Riferimenti!$BZ$2:$CE$41,5,0))</f>
        <v>Obiettivi generali</v>
      </c>
      <c r="Q349" s="2" t="str">
        <f ca="1">IF(S349="Attività","Obiettivi operativi",VLOOKUP(MID(S349,1,FIND(" ",S349)-1),Riferimenti!$BZ$2:$CE$41,6,0))</f>
        <v>Obiettivi operativi</v>
      </c>
      <c r="R349" s="2" t="str">
        <f ca="1">IF(S349="Attività","Linee Intervento",VLOOKUP(MID(S349,1,FIND(" ",S349)-1),Riferimenti!$BZ$2:$CE$41,3,0))</f>
        <v>Linee Intervento</v>
      </c>
      <c r="S349" s="2" t="str">
        <f ca="1">IF(T349="Output","Attività","A"&amp;MID(T349,1,FIND(".",T349)-1)&amp;" - "&amp;INDEX(Riferimenti!$BB$2:$BB$41,V349))</f>
        <v>Attività</v>
      </c>
      <c r="T349" s="2" t="str">
        <f ca="1">IF(OR(W349=FALSE,'Output Progetto'!U349=TRUE),"Output",'Output Progetto'!B349&amp;" - "&amp;'Output Progetto'!D349)</f>
        <v>Output</v>
      </c>
      <c r="U349" s="2" t="str">
        <f ca="1">IF(S349="Attività","Risultato Atteso",VLOOKUP(MID(S349,1,FIND(" ",S349)-1),Riferimenti!$BZ$2:$CE$41,4,0))</f>
        <v>Risultato Atteso</v>
      </c>
      <c r="V349" s="2">
        <f t="shared" si="6"/>
        <v>29</v>
      </c>
      <c r="W349" s="2" t="b">
        <f ca="1">IF(MID(VLOOKUP(MID("A"&amp;MID('Output Progetto'!B349&amp;" - "&amp;'Output Progetto'!D349,1,FIND(".",'Output Progetto'!B349&amp;" - "&amp;'Output Progetto'!D349)-1)&amp;" - "&amp;INDEX(Riferimenti!$BB$2:$BB$41,1),1,FIND(" ","A"&amp;MID('Output Progetto'!B349&amp;" - "&amp;'Output Progetto'!D349,1,FIND(".",'Output Progetto'!B349&amp;" - "&amp;'Output Progetto'!D349)-1)&amp;" - "&amp;INDEX(Riferimenti!$BB$2:$BB$41,1))-1),Riferimenti!$BZ$2:$CE$41,3,0),1,2)="LT",FALSE,TRUE)</f>
        <v>1</v>
      </c>
    </row>
    <row r="350" spans="2:23" ht="12.75" x14ac:dyDescent="0.2">
      <c r="B350" s="42"/>
      <c r="C350" s="42"/>
      <c r="D350" s="42"/>
      <c r="E350" s="42"/>
      <c r="F350" s="42"/>
      <c r="G350" s="42"/>
      <c r="P350" s="2" t="str">
        <f ca="1">IF(S350="Attività","Obiettivi generali",VLOOKUP(MID(S350,1,FIND(" ",S350)-1),Riferimenti!$BZ$2:$CE$41,5,0))</f>
        <v>Obiettivi generali</v>
      </c>
      <c r="Q350" s="2" t="str">
        <f ca="1">IF(S350="Attività","Obiettivi operativi",VLOOKUP(MID(S350,1,FIND(" ",S350)-1),Riferimenti!$BZ$2:$CE$41,6,0))</f>
        <v>Obiettivi operativi</v>
      </c>
      <c r="R350" s="2" t="str">
        <f ca="1">IF(S350="Attività","Linee Intervento",VLOOKUP(MID(S350,1,FIND(" ",S350)-1),Riferimenti!$BZ$2:$CE$41,3,0))</f>
        <v>Linee Intervento</v>
      </c>
      <c r="S350" s="2" t="str">
        <f ca="1">IF(T350="Output","Attività","A"&amp;MID(T350,1,FIND(".",T350)-1)&amp;" - "&amp;INDEX(Riferimenti!$BB$2:$BB$41,V350))</f>
        <v>Attività</v>
      </c>
      <c r="T350" s="2" t="str">
        <f ca="1">IF(OR(W350=FALSE,'Output Progetto'!U350=TRUE),"Output",'Output Progetto'!B350&amp;" - "&amp;'Output Progetto'!D350)</f>
        <v>Output</v>
      </c>
      <c r="U350" s="2" t="str">
        <f ca="1">IF(S350="Attività","Risultato Atteso",VLOOKUP(MID(S350,1,FIND(" ",S350)-1),Riferimenti!$BZ$2:$CE$41,4,0))</f>
        <v>Risultato Atteso</v>
      </c>
      <c r="V350" s="2">
        <f t="shared" si="6"/>
        <v>29</v>
      </c>
      <c r="W350" s="2" t="b">
        <f ca="1">IF(MID(VLOOKUP(MID("A"&amp;MID('Output Progetto'!B350&amp;" - "&amp;'Output Progetto'!D350,1,FIND(".",'Output Progetto'!B350&amp;" - "&amp;'Output Progetto'!D350)-1)&amp;" - "&amp;INDEX(Riferimenti!$BB$2:$BB$41,1),1,FIND(" ","A"&amp;MID('Output Progetto'!B350&amp;" - "&amp;'Output Progetto'!D350,1,FIND(".",'Output Progetto'!B350&amp;" - "&amp;'Output Progetto'!D350)-1)&amp;" - "&amp;INDEX(Riferimenti!$BB$2:$BB$41,1))-1),Riferimenti!$BZ$2:$CE$41,3,0),1,2)="LT",FALSE,TRUE)</f>
        <v>1</v>
      </c>
    </row>
    <row r="351" spans="2:23" ht="12.75" x14ac:dyDescent="0.2">
      <c r="B351" s="42"/>
      <c r="C351" s="42"/>
      <c r="D351" s="42"/>
      <c r="E351" s="42"/>
      <c r="F351" s="42"/>
      <c r="G351" s="42"/>
      <c r="P351" s="2" t="str">
        <f ca="1">IF(S351="Attività","Obiettivi generali",VLOOKUP(MID(S351,1,FIND(" ",S351)-1),Riferimenti!$BZ$2:$CE$41,5,0))</f>
        <v>Obiettivi generali</v>
      </c>
      <c r="Q351" s="2" t="str">
        <f ca="1">IF(S351="Attività","Obiettivi operativi",VLOOKUP(MID(S351,1,FIND(" ",S351)-1),Riferimenti!$BZ$2:$CE$41,6,0))</f>
        <v>Obiettivi operativi</v>
      </c>
      <c r="R351" s="2" t="str">
        <f ca="1">IF(S351="Attività","Linee Intervento",VLOOKUP(MID(S351,1,FIND(" ",S351)-1),Riferimenti!$BZ$2:$CE$41,3,0))</f>
        <v>Linee Intervento</v>
      </c>
      <c r="S351" s="2" t="str">
        <f ca="1">IF(T351="Output","Attività","A"&amp;MID(T351,1,FIND(".",T351)-1)&amp;" - "&amp;INDEX(Riferimenti!$BB$2:$BB$41,V351))</f>
        <v>Attività</v>
      </c>
      <c r="T351" s="2" t="str">
        <f ca="1">IF(OR(W351=FALSE,'Output Progetto'!U351=TRUE),"Output",'Output Progetto'!B351&amp;" - "&amp;'Output Progetto'!D351)</f>
        <v>Output</v>
      </c>
      <c r="U351" s="2" t="str">
        <f ca="1">IF(S351="Attività","Risultato Atteso",VLOOKUP(MID(S351,1,FIND(" ",S351)-1),Riferimenti!$BZ$2:$CE$41,4,0))</f>
        <v>Risultato Atteso</v>
      </c>
      <c r="V351" s="2">
        <f t="shared" si="6"/>
        <v>29</v>
      </c>
      <c r="W351" s="2" t="b">
        <f ca="1">IF(MID(VLOOKUP(MID("A"&amp;MID('Output Progetto'!B351&amp;" - "&amp;'Output Progetto'!D351,1,FIND(".",'Output Progetto'!B351&amp;" - "&amp;'Output Progetto'!D351)-1)&amp;" - "&amp;INDEX(Riferimenti!$BB$2:$BB$41,1),1,FIND(" ","A"&amp;MID('Output Progetto'!B351&amp;" - "&amp;'Output Progetto'!D351,1,FIND(".",'Output Progetto'!B351&amp;" - "&amp;'Output Progetto'!D351)-1)&amp;" - "&amp;INDEX(Riferimenti!$BB$2:$BB$41,1))-1),Riferimenti!$BZ$2:$CE$41,3,0),1,2)="LT",FALSE,TRUE)</f>
        <v>1</v>
      </c>
    </row>
    <row r="352" spans="2:23" ht="12.75" x14ac:dyDescent="0.2">
      <c r="B352" s="42"/>
      <c r="C352" s="42"/>
      <c r="D352" s="42"/>
      <c r="E352" s="42"/>
      <c r="F352" s="42"/>
      <c r="G352" s="42"/>
      <c r="P352" s="2" t="str">
        <f ca="1">IF(S352="Attività","Obiettivi generali",VLOOKUP(MID(S352,1,FIND(" ",S352)-1),Riferimenti!$BZ$2:$CE$41,5,0))</f>
        <v>Obiettivi generali</v>
      </c>
      <c r="Q352" s="2" t="str">
        <f ca="1">IF(S352="Attività","Obiettivi operativi",VLOOKUP(MID(S352,1,FIND(" ",S352)-1),Riferimenti!$BZ$2:$CE$41,6,0))</f>
        <v>Obiettivi operativi</v>
      </c>
      <c r="R352" s="2" t="str">
        <f ca="1">IF(S352="Attività","Linee Intervento",VLOOKUP(MID(S352,1,FIND(" ",S352)-1),Riferimenti!$BZ$2:$CE$41,3,0))</f>
        <v>Linee Intervento</v>
      </c>
      <c r="S352" s="2" t="str">
        <f ca="1">IF(T352="Output","Attività","A"&amp;MID(T352,1,FIND(".",T352)-1)&amp;" - "&amp;INDEX(Riferimenti!$BB$2:$BB$41,V352))</f>
        <v>Attività</v>
      </c>
      <c r="T352" s="2" t="str">
        <f ca="1">IF(OR(W352=FALSE,'Output Progetto'!U352=TRUE),"Output",'Output Progetto'!B352&amp;" - "&amp;'Output Progetto'!D352)</f>
        <v>Output</v>
      </c>
      <c r="U352" s="2" t="str">
        <f ca="1">IF(S352="Attività","Risultato Atteso",VLOOKUP(MID(S352,1,FIND(" ",S352)-1),Riferimenti!$BZ$2:$CE$41,4,0))</f>
        <v>Risultato Atteso</v>
      </c>
      <c r="V352" s="2">
        <f t="shared" si="6"/>
        <v>29</v>
      </c>
      <c r="W352" s="2" t="b">
        <f ca="1">IF(MID(VLOOKUP(MID("A"&amp;MID('Output Progetto'!B352&amp;" - "&amp;'Output Progetto'!D352,1,FIND(".",'Output Progetto'!B352&amp;" - "&amp;'Output Progetto'!D352)-1)&amp;" - "&amp;INDEX(Riferimenti!$BB$2:$BB$41,1),1,FIND(" ","A"&amp;MID('Output Progetto'!B352&amp;" - "&amp;'Output Progetto'!D352,1,FIND(".",'Output Progetto'!B352&amp;" - "&amp;'Output Progetto'!D352)-1)&amp;" - "&amp;INDEX(Riferimenti!$BB$2:$BB$41,1))-1),Riferimenti!$BZ$2:$CE$41,3,0),1,2)="LT",FALSE,TRUE)</f>
        <v>1</v>
      </c>
    </row>
    <row r="353" spans="2:23" ht="12.75" x14ac:dyDescent="0.2">
      <c r="B353" s="42"/>
      <c r="C353" s="42"/>
      <c r="D353" s="42"/>
      <c r="E353" s="42"/>
      <c r="F353" s="42"/>
      <c r="G353" s="42"/>
      <c r="P353" s="2" t="str">
        <f ca="1">IF(S353="Attività","Obiettivi generali",VLOOKUP(MID(S353,1,FIND(" ",S353)-1),Riferimenti!$BZ$2:$CE$41,5,0))</f>
        <v>Obiettivi generali</v>
      </c>
      <c r="Q353" s="2" t="str">
        <f ca="1">IF(S353="Attività","Obiettivi operativi",VLOOKUP(MID(S353,1,FIND(" ",S353)-1),Riferimenti!$BZ$2:$CE$41,6,0))</f>
        <v>Obiettivi operativi</v>
      </c>
      <c r="R353" s="2" t="str">
        <f ca="1">IF(S353="Attività","Linee Intervento",VLOOKUP(MID(S353,1,FIND(" ",S353)-1),Riferimenti!$BZ$2:$CE$41,3,0))</f>
        <v>Linee Intervento</v>
      </c>
      <c r="S353" s="2" t="str">
        <f ca="1">IF(T353="Output","Attività","A"&amp;MID(T353,1,FIND(".",T353)-1)&amp;" - "&amp;INDEX(Riferimenti!$BB$2:$BB$41,V353))</f>
        <v>Attività</v>
      </c>
      <c r="T353" s="2" t="str">
        <f ca="1">IF(OR(W353=FALSE,'Output Progetto'!U353=TRUE),"Output",'Output Progetto'!B353&amp;" - "&amp;'Output Progetto'!D353)</f>
        <v>Output</v>
      </c>
      <c r="U353" s="2" t="str">
        <f ca="1">IF(S353="Attività","Risultato Atteso",VLOOKUP(MID(S353,1,FIND(" ",S353)-1),Riferimenti!$BZ$2:$CE$41,4,0))</f>
        <v>Risultato Atteso</v>
      </c>
      <c r="V353" s="2">
        <f t="shared" si="6"/>
        <v>29</v>
      </c>
      <c r="W353" s="2" t="b">
        <f ca="1">IF(MID(VLOOKUP(MID("A"&amp;MID('Output Progetto'!B353&amp;" - "&amp;'Output Progetto'!D353,1,FIND(".",'Output Progetto'!B353&amp;" - "&amp;'Output Progetto'!D353)-1)&amp;" - "&amp;INDEX(Riferimenti!$BB$2:$BB$41,1),1,FIND(" ","A"&amp;MID('Output Progetto'!B353&amp;" - "&amp;'Output Progetto'!D353,1,FIND(".",'Output Progetto'!B353&amp;" - "&amp;'Output Progetto'!D353)-1)&amp;" - "&amp;INDEX(Riferimenti!$BB$2:$BB$41,1))-1),Riferimenti!$BZ$2:$CE$41,3,0),1,2)="LT",FALSE,TRUE)</f>
        <v>1</v>
      </c>
    </row>
    <row r="354" spans="2:23" ht="12.75" x14ac:dyDescent="0.2">
      <c r="B354" s="42"/>
      <c r="C354" s="42"/>
      <c r="D354" s="42"/>
      <c r="E354" s="42"/>
      <c r="F354" s="42"/>
      <c r="G354" s="42"/>
      <c r="P354" s="2" t="str">
        <f ca="1">IF(S354="Attività","Obiettivi generali",VLOOKUP(MID(S354,1,FIND(" ",S354)-1),Riferimenti!$BZ$2:$CE$41,5,0))</f>
        <v>Obiettivi generali</v>
      </c>
      <c r="Q354" s="2" t="str">
        <f ca="1">IF(S354="Attività","Obiettivi operativi",VLOOKUP(MID(S354,1,FIND(" ",S354)-1),Riferimenti!$BZ$2:$CE$41,6,0))</f>
        <v>Obiettivi operativi</v>
      </c>
      <c r="R354" s="2" t="str">
        <f ca="1">IF(S354="Attività","Linee Intervento",VLOOKUP(MID(S354,1,FIND(" ",S354)-1),Riferimenti!$BZ$2:$CE$41,3,0))</f>
        <v>Linee Intervento</v>
      </c>
      <c r="S354" s="2" t="str">
        <f ca="1">IF(T354="Output","Attività","A"&amp;MID(T354,1,FIND(".",T354)-1)&amp;" - "&amp;INDEX(Riferimenti!$BB$2:$BB$41,V354))</f>
        <v>Attività</v>
      </c>
      <c r="T354" s="2" t="str">
        <f ca="1">IF(OR(W354=FALSE,'Output Progetto'!U354=TRUE),"Output",'Output Progetto'!B354&amp;" - "&amp;'Output Progetto'!D354)</f>
        <v>Output</v>
      </c>
      <c r="U354" s="2" t="str">
        <f ca="1">IF(S354="Attività","Risultato Atteso",VLOOKUP(MID(S354,1,FIND(" ",S354)-1),Riferimenti!$BZ$2:$CE$41,4,0))</f>
        <v>Risultato Atteso</v>
      </c>
      <c r="V354" s="2">
        <f t="shared" si="6"/>
        <v>29</v>
      </c>
      <c r="W354" s="2" t="b">
        <f ca="1">IF(MID(VLOOKUP(MID("A"&amp;MID('Output Progetto'!B354&amp;" - "&amp;'Output Progetto'!D354,1,FIND(".",'Output Progetto'!B354&amp;" - "&amp;'Output Progetto'!D354)-1)&amp;" - "&amp;INDEX(Riferimenti!$BB$2:$BB$41,1),1,FIND(" ","A"&amp;MID('Output Progetto'!B354&amp;" - "&amp;'Output Progetto'!D354,1,FIND(".",'Output Progetto'!B354&amp;" - "&amp;'Output Progetto'!D354)-1)&amp;" - "&amp;INDEX(Riferimenti!$BB$2:$BB$41,1))-1),Riferimenti!$BZ$2:$CE$41,3,0),1,2)="LT",FALSE,TRUE)</f>
        <v>1</v>
      </c>
    </row>
    <row r="355" spans="2:23" ht="12.75" x14ac:dyDescent="0.2">
      <c r="B355" s="42"/>
      <c r="C355" s="42"/>
      <c r="D355" s="42"/>
      <c r="E355" s="42"/>
      <c r="F355" s="42"/>
      <c r="G355" s="42"/>
      <c r="P355" s="2" t="str">
        <f ca="1">IF(S355="Attività","Obiettivi generali",VLOOKUP(MID(S355,1,FIND(" ",S355)-1),Riferimenti!$BZ$2:$CE$41,5,0))</f>
        <v>Obiettivi generali</v>
      </c>
      <c r="Q355" s="2" t="str">
        <f ca="1">IF(S355="Attività","Obiettivi operativi",VLOOKUP(MID(S355,1,FIND(" ",S355)-1),Riferimenti!$BZ$2:$CE$41,6,0))</f>
        <v>Obiettivi operativi</v>
      </c>
      <c r="R355" s="2" t="str">
        <f ca="1">IF(S355="Attività","Linee Intervento",VLOOKUP(MID(S355,1,FIND(" ",S355)-1),Riferimenti!$BZ$2:$CE$41,3,0))</f>
        <v>Linee Intervento</v>
      </c>
      <c r="S355" s="2" t="str">
        <f ca="1">IF(T355="Output","Attività","A"&amp;MID(T355,1,FIND(".",T355)-1)&amp;" - "&amp;INDEX(Riferimenti!$BB$2:$BB$41,V355))</f>
        <v>Attività</v>
      </c>
      <c r="T355" s="2" t="str">
        <f ca="1">IF(OR(W355=FALSE,'Output Progetto'!U355=TRUE),"Output",'Output Progetto'!B355&amp;" - "&amp;'Output Progetto'!D355)</f>
        <v>Output</v>
      </c>
      <c r="U355" s="2" t="str">
        <f ca="1">IF(S355="Attività","Risultato Atteso",VLOOKUP(MID(S355,1,FIND(" ",S355)-1),Riferimenti!$BZ$2:$CE$41,4,0))</f>
        <v>Risultato Atteso</v>
      </c>
      <c r="V355" s="2">
        <f t="shared" si="6"/>
        <v>29</v>
      </c>
      <c r="W355" s="2" t="b">
        <f ca="1">IF(MID(VLOOKUP(MID("A"&amp;MID('Output Progetto'!B355&amp;" - "&amp;'Output Progetto'!D355,1,FIND(".",'Output Progetto'!B355&amp;" - "&amp;'Output Progetto'!D355)-1)&amp;" - "&amp;INDEX(Riferimenti!$BB$2:$BB$41,1),1,FIND(" ","A"&amp;MID('Output Progetto'!B355&amp;" - "&amp;'Output Progetto'!D355,1,FIND(".",'Output Progetto'!B355&amp;" - "&amp;'Output Progetto'!D355)-1)&amp;" - "&amp;INDEX(Riferimenti!$BB$2:$BB$41,1))-1),Riferimenti!$BZ$2:$CE$41,3,0),1,2)="LT",FALSE,TRUE)</f>
        <v>1</v>
      </c>
    </row>
    <row r="356" spans="2:23" ht="12.75" x14ac:dyDescent="0.2">
      <c r="B356" s="42"/>
      <c r="C356" s="42"/>
      <c r="D356" s="42"/>
      <c r="E356" s="42"/>
      <c r="F356" s="42"/>
      <c r="G356" s="42"/>
      <c r="P356" s="2" t="str">
        <f ca="1">IF(S356="Attività","Obiettivi generali",VLOOKUP(MID(S356,1,FIND(" ",S356)-1),Riferimenti!$BZ$2:$CE$41,5,0))</f>
        <v>Obiettivi generali</v>
      </c>
      <c r="Q356" s="2" t="str">
        <f ca="1">IF(S356="Attività","Obiettivi operativi",VLOOKUP(MID(S356,1,FIND(" ",S356)-1),Riferimenti!$BZ$2:$CE$41,6,0))</f>
        <v>Obiettivi operativi</v>
      </c>
      <c r="R356" s="2" t="str">
        <f ca="1">IF(S356="Attività","Linee Intervento",VLOOKUP(MID(S356,1,FIND(" ",S356)-1),Riferimenti!$BZ$2:$CE$41,3,0))</f>
        <v>Linee Intervento</v>
      </c>
      <c r="S356" s="2" t="str">
        <f ca="1">IF(T356="Output","Attività","A"&amp;MID(T356,1,FIND(".",T356)-1)&amp;" - "&amp;INDEX(Riferimenti!$BB$2:$BB$41,V356))</f>
        <v>Attività</v>
      </c>
      <c r="T356" s="2" t="str">
        <f ca="1">IF(OR(W356=FALSE,'Output Progetto'!U356=TRUE),"Output",'Output Progetto'!B356&amp;" - "&amp;'Output Progetto'!D356)</f>
        <v>Output</v>
      </c>
      <c r="U356" s="2" t="str">
        <f ca="1">IF(S356="Attività","Risultato Atteso",VLOOKUP(MID(S356,1,FIND(" ",S356)-1),Riferimenti!$BZ$2:$CE$41,4,0))</f>
        <v>Risultato Atteso</v>
      </c>
      <c r="V356" s="2">
        <f t="shared" si="6"/>
        <v>30</v>
      </c>
      <c r="W356" s="2" t="b">
        <f ca="1">IF(MID(VLOOKUP(MID("A"&amp;MID('Output Progetto'!B356&amp;" - "&amp;'Output Progetto'!D356,1,FIND(".",'Output Progetto'!B356&amp;" - "&amp;'Output Progetto'!D356)-1)&amp;" - "&amp;INDEX(Riferimenti!$BB$2:$BB$41,1),1,FIND(" ","A"&amp;MID('Output Progetto'!B356&amp;" - "&amp;'Output Progetto'!D356,1,FIND(".",'Output Progetto'!B356&amp;" - "&amp;'Output Progetto'!D356)-1)&amp;" - "&amp;INDEX(Riferimenti!$BB$2:$BB$41,1))-1),Riferimenti!$BZ$2:$CE$41,3,0),1,2)="LT",FALSE,TRUE)</f>
        <v>1</v>
      </c>
    </row>
    <row r="357" spans="2:23" ht="12.75" x14ac:dyDescent="0.2">
      <c r="B357" s="42"/>
      <c r="C357" s="42"/>
      <c r="D357" s="42"/>
      <c r="E357" s="42"/>
      <c r="F357" s="42"/>
      <c r="G357" s="42"/>
      <c r="P357" s="2" t="str">
        <f ca="1">IF(S357="Attività","Obiettivi generali",VLOOKUP(MID(S357,1,FIND(" ",S357)-1),Riferimenti!$BZ$2:$CE$41,5,0))</f>
        <v>Obiettivi generali</v>
      </c>
      <c r="Q357" s="2" t="str">
        <f ca="1">IF(S357="Attività","Obiettivi operativi",VLOOKUP(MID(S357,1,FIND(" ",S357)-1),Riferimenti!$BZ$2:$CE$41,6,0))</f>
        <v>Obiettivi operativi</v>
      </c>
      <c r="R357" s="2" t="str">
        <f ca="1">IF(S357="Attività","Linee Intervento",VLOOKUP(MID(S357,1,FIND(" ",S357)-1),Riferimenti!$BZ$2:$CE$41,3,0))</f>
        <v>Linee Intervento</v>
      </c>
      <c r="S357" s="2" t="str">
        <f ca="1">IF(T357="Output","Attività","A"&amp;MID(T357,1,FIND(".",T357)-1)&amp;" - "&amp;INDEX(Riferimenti!$BB$2:$BB$41,V357))</f>
        <v>Attività</v>
      </c>
      <c r="T357" s="2" t="str">
        <f ca="1">IF(OR(W357=FALSE,'Output Progetto'!U357=TRUE),"Output",'Output Progetto'!B357&amp;" - "&amp;'Output Progetto'!D357)</f>
        <v>Output</v>
      </c>
      <c r="U357" s="2" t="str">
        <f ca="1">IF(S357="Attività","Risultato Atteso",VLOOKUP(MID(S357,1,FIND(" ",S357)-1),Riferimenti!$BZ$2:$CE$41,4,0))</f>
        <v>Risultato Atteso</v>
      </c>
      <c r="V357" s="2">
        <f t="shared" si="6"/>
        <v>30</v>
      </c>
      <c r="W357" s="2" t="b">
        <f ca="1">IF(MID(VLOOKUP(MID("A"&amp;MID('Output Progetto'!B357&amp;" - "&amp;'Output Progetto'!D357,1,FIND(".",'Output Progetto'!B357&amp;" - "&amp;'Output Progetto'!D357)-1)&amp;" - "&amp;INDEX(Riferimenti!$BB$2:$BB$41,1),1,FIND(" ","A"&amp;MID('Output Progetto'!B357&amp;" - "&amp;'Output Progetto'!D357,1,FIND(".",'Output Progetto'!B357&amp;" - "&amp;'Output Progetto'!D357)-1)&amp;" - "&amp;INDEX(Riferimenti!$BB$2:$BB$41,1))-1),Riferimenti!$BZ$2:$CE$41,3,0),1,2)="LT",FALSE,TRUE)</f>
        <v>1</v>
      </c>
    </row>
    <row r="358" spans="2:23" ht="12.75" x14ac:dyDescent="0.2">
      <c r="B358" s="42"/>
      <c r="C358" s="42"/>
      <c r="D358" s="42"/>
      <c r="E358" s="42"/>
      <c r="F358" s="42"/>
      <c r="G358" s="42"/>
      <c r="P358" s="2" t="str">
        <f ca="1">IF(S358="Attività","Obiettivi generali",VLOOKUP(MID(S358,1,FIND(" ",S358)-1),Riferimenti!$BZ$2:$CE$41,5,0))</f>
        <v>Obiettivi generali</v>
      </c>
      <c r="Q358" s="2" t="str">
        <f ca="1">IF(S358="Attività","Obiettivi operativi",VLOOKUP(MID(S358,1,FIND(" ",S358)-1),Riferimenti!$BZ$2:$CE$41,6,0))</f>
        <v>Obiettivi operativi</v>
      </c>
      <c r="R358" s="2" t="str">
        <f ca="1">IF(S358="Attività","Linee Intervento",VLOOKUP(MID(S358,1,FIND(" ",S358)-1),Riferimenti!$BZ$2:$CE$41,3,0))</f>
        <v>Linee Intervento</v>
      </c>
      <c r="S358" s="2" t="str">
        <f ca="1">IF(T358="Output","Attività","A"&amp;MID(T358,1,FIND(".",T358)-1)&amp;" - "&amp;INDEX(Riferimenti!$BB$2:$BB$41,V358))</f>
        <v>Attività</v>
      </c>
      <c r="T358" s="2" t="str">
        <f ca="1">IF(OR(W358=FALSE,'Output Progetto'!U358=TRUE),"Output",'Output Progetto'!B358&amp;" - "&amp;'Output Progetto'!D358)</f>
        <v>Output</v>
      </c>
      <c r="U358" s="2" t="str">
        <f ca="1">IF(S358="Attività","Risultato Atteso",VLOOKUP(MID(S358,1,FIND(" ",S358)-1),Riferimenti!$BZ$2:$CE$41,4,0))</f>
        <v>Risultato Atteso</v>
      </c>
      <c r="V358" s="2">
        <f t="shared" si="6"/>
        <v>30</v>
      </c>
      <c r="W358" s="2" t="b">
        <f ca="1">IF(MID(VLOOKUP(MID("A"&amp;MID('Output Progetto'!B358&amp;" - "&amp;'Output Progetto'!D358,1,FIND(".",'Output Progetto'!B358&amp;" - "&amp;'Output Progetto'!D358)-1)&amp;" - "&amp;INDEX(Riferimenti!$BB$2:$BB$41,1),1,FIND(" ","A"&amp;MID('Output Progetto'!B358&amp;" - "&amp;'Output Progetto'!D358,1,FIND(".",'Output Progetto'!B358&amp;" - "&amp;'Output Progetto'!D358)-1)&amp;" - "&amp;INDEX(Riferimenti!$BB$2:$BB$41,1))-1),Riferimenti!$BZ$2:$CE$41,3,0),1,2)="LT",FALSE,TRUE)</f>
        <v>1</v>
      </c>
    </row>
    <row r="359" spans="2:23" ht="12.75" x14ac:dyDescent="0.2">
      <c r="B359" s="42"/>
      <c r="C359" s="42"/>
      <c r="D359" s="42"/>
      <c r="E359" s="42"/>
      <c r="F359" s="42"/>
      <c r="G359" s="42"/>
      <c r="P359" s="2" t="str">
        <f ca="1">IF(S359="Attività","Obiettivi generali",VLOOKUP(MID(S359,1,FIND(" ",S359)-1),Riferimenti!$BZ$2:$CE$41,5,0))</f>
        <v>Obiettivi generali</v>
      </c>
      <c r="Q359" s="2" t="str">
        <f ca="1">IF(S359="Attività","Obiettivi operativi",VLOOKUP(MID(S359,1,FIND(" ",S359)-1),Riferimenti!$BZ$2:$CE$41,6,0))</f>
        <v>Obiettivi operativi</v>
      </c>
      <c r="R359" s="2" t="str">
        <f ca="1">IF(S359="Attività","Linee Intervento",VLOOKUP(MID(S359,1,FIND(" ",S359)-1),Riferimenti!$BZ$2:$CE$41,3,0))</f>
        <v>Linee Intervento</v>
      </c>
      <c r="S359" s="2" t="str">
        <f ca="1">IF(T359="Output","Attività","A"&amp;MID(T359,1,FIND(".",T359)-1)&amp;" - "&amp;INDEX(Riferimenti!$BB$2:$BB$41,V359))</f>
        <v>Attività</v>
      </c>
      <c r="T359" s="2" t="str">
        <f ca="1">IF(OR(W359=FALSE,'Output Progetto'!U359=TRUE),"Output",'Output Progetto'!B359&amp;" - "&amp;'Output Progetto'!D359)</f>
        <v>Output</v>
      </c>
      <c r="U359" s="2" t="str">
        <f ca="1">IF(S359="Attività","Risultato Atteso",VLOOKUP(MID(S359,1,FIND(" ",S359)-1),Riferimenti!$BZ$2:$CE$41,4,0))</f>
        <v>Risultato Atteso</v>
      </c>
      <c r="V359" s="2">
        <f t="shared" si="6"/>
        <v>30</v>
      </c>
      <c r="W359" s="2" t="b">
        <f ca="1">IF(MID(VLOOKUP(MID("A"&amp;MID('Output Progetto'!B359&amp;" - "&amp;'Output Progetto'!D359,1,FIND(".",'Output Progetto'!B359&amp;" - "&amp;'Output Progetto'!D359)-1)&amp;" - "&amp;INDEX(Riferimenti!$BB$2:$BB$41,1),1,FIND(" ","A"&amp;MID('Output Progetto'!B359&amp;" - "&amp;'Output Progetto'!D359,1,FIND(".",'Output Progetto'!B359&amp;" - "&amp;'Output Progetto'!D359)-1)&amp;" - "&amp;INDEX(Riferimenti!$BB$2:$BB$41,1))-1),Riferimenti!$BZ$2:$CE$41,3,0),1,2)="LT",FALSE,TRUE)</f>
        <v>1</v>
      </c>
    </row>
    <row r="360" spans="2:23" ht="12.75" x14ac:dyDescent="0.2">
      <c r="B360" s="42"/>
      <c r="C360" s="42"/>
      <c r="D360" s="42"/>
      <c r="E360" s="42"/>
      <c r="F360" s="42"/>
      <c r="G360" s="42"/>
      <c r="P360" s="2" t="str">
        <f ca="1">IF(S360="Attività","Obiettivi generali",VLOOKUP(MID(S360,1,FIND(" ",S360)-1),Riferimenti!$BZ$2:$CE$41,5,0))</f>
        <v>Obiettivi generali</v>
      </c>
      <c r="Q360" s="2" t="str">
        <f ca="1">IF(S360="Attività","Obiettivi operativi",VLOOKUP(MID(S360,1,FIND(" ",S360)-1),Riferimenti!$BZ$2:$CE$41,6,0))</f>
        <v>Obiettivi operativi</v>
      </c>
      <c r="R360" s="2" t="str">
        <f ca="1">IF(S360="Attività","Linee Intervento",VLOOKUP(MID(S360,1,FIND(" ",S360)-1),Riferimenti!$BZ$2:$CE$41,3,0))</f>
        <v>Linee Intervento</v>
      </c>
      <c r="S360" s="2" t="str">
        <f ca="1">IF(T360="Output","Attività","A"&amp;MID(T360,1,FIND(".",T360)-1)&amp;" - "&amp;INDEX(Riferimenti!$BB$2:$BB$41,V360))</f>
        <v>Attività</v>
      </c>
      <c r="T360" s="2" t="str">
        <f ca="1">IF(OR(W360=FALSE,'Output Progetto'!U360=TRUE),"Output",'Output Progetto'!B360&amp;" - "&amp;'Output Progetto'!D360)</f>
        <v>Output</v>
      </c>
      <c r="U360" s="2" t="str">
        <f ca="1">IF(S360="Attività","Risultato Atteso",VLOOKUP(MID(S360,1,FIND(" ",S360)-1),Riferimenti!$BZ$2:$CE$41,4,0))</f>
        <v>Risultato Atteso</v>
      </c>
      <c r="V360" s="2">
        <f t="shared" si="6"/>
        <v>30</v>
      </c>
      <c r="W360" s="2" t="b">
        <f ca="1">IF(MID(VLOOKUP(MID("A"&amp;MID('Output Progetto'!B360&amp;" - "&amp;'Output Progetto'!D360,1,FIND(".",'Output Progetto'!B360&amp;" - "&amp;'Output Progetto'!D360)-1)&amp;" - "&amp;INDEX(Riferimenti!$BB$2:$BB$41,1),1,FIND(" ","A"&amp;MID('Output Progetto'!B360&amp;" - "&amp;'Output Progetto'!D360,1,FIND(".",'Output Progetto'!B360&amp;" - "&amp;'Output Progetto'!D360)-1)&amp;" - "&amp;INDEX(Riferimenti!$BB$2:$BB$41,1))-1),Riferimenti!$BZ$2:$CE$41,3,0),1,2)="LT",FALSE,TRUE)</f>
        <v>1</v>
      </c>
    </row>
    <row r="361" spans="2:23" ht="12.75" x14ac:dyDescent="0.2">
      <c r="B361" s="42"/>
      <c r="C361" s="42"/>
      <c r="D361" s="42"/>
      <c r="E361" s="42"/>
      <c r="F361" s="42"/>
      <c r="G361" s="42"/>
      <c r="P361" s="2" t="str">
        <f ca="1">IF(S361="Attività","Obiettivi generali",VLOOKUP(MID(S361,1,FIND(" ",S361)-1),Riferimenti!$BZ$2:$CE$41,5,0))</f>
        <v>Obiettivi generali</v>
      </c>
      <c r="Q361" s="2" t="str">
        <f ca="1">IF(S361="Attività","Obiettivi operativi",VLOOKUP(MID(S361,1,FIND(" ",S361)-1),Riferimenti!$BZ$2:$CE$41,6,0))</f>
        <v>Obiettivi operativi</v>
      </c>
      <c r="R361" s="2" t="str">
        <f ca="1">IF(S361="Attività","Linee Intervento",VLOOKUP(MID(S361,1,FIND(" ",S361)-1),Riferimenti!$BZ$2:$CE$41,3,0))</f>
        <v>Linee Intervento</v>
      </c>
      <c r="S361" s="2" t="str">
        <f ca="1">IF(T361="Output","Attività","A"&amp;MID(T361,1,FIND(".",T361)-1)&amp;" - "&amp;INDEX(Riferimenti!$BB$2:$BB$41,V361))</f>
        <v>Attività</v>
      </c>
      <c r="T361" s="2" t="str">
        <f ca="1">IF(OR(W361=FALSE,'Output Progetto'!U361=TRUE),"Output",'Output Progetto'!B361&amp;" - "&amp;'Output Progetto'!D361)</f>
        <v>Output</v>
      </c>
      <c r="U361" s="2" t="str">
        <f ca="1">IF(S361="Attività","Risultato Atteso",VLOOKUP(MID(S361,1,FIND(" ",S361)-1),Riferimenti!$BZ$2:$CE$41,4,0))</f>
        <v>Risultato Atteso</v>
      </c>
      <c r="V361" s="2">
        <f t="shared" si="6"/>
        <v>30</v>
      </c>
      <c r="W361" s="2" t="b">
        <f ca="1">IF(MID(VLOOKUP(MID("A"&amp;MID('Output Progetto'!B361&amp;" - "&amp;'Output Progetto'!D361,1,FIND(".",'Output Progetto'!B361&amp;" - "&amp;'Output Progetto'!D361)-1)&amp;" - "&amp;INDEX(Riferimenti!$BB$2:$BB$41,1),1,FIND(" ","A"&amp;MID('Output Progetto'!B361&amp;" - "&amp;'Output Progetto'!D361,1,FIND(".",'Output Progetto'!B361&amp;" - "&amp;'Output Progetto'!D361)-1)&amp;" - "&amp;INDEX(Riferimenti!$BB$2:$BB$41,1))-1),Riferimenti!$BZ$2:$CE$41,3,0),1,2)="LT",FALSE,TRUE)</f>
        <v>1</v>
      </c>
    </row>
    <row r="362" spans="2:23" ht="12.75" x14ac:dyDescent="0.2">
      <c r="B362" s="42"/>
      <c r="C362" s="42"/>
      <c r="D362" s="42"/>
      <c r="E362" s="42"/>
      <c r="F362" s="42"/>
      <c r="G362" s="42"/>
      <c r="P362" s="2" t="str">
        <f ca="1">IF(S362="Attività","Obiettivi generali",VLOOKUP(MID(S362,1,FIND(" ",S362)-1),Riferimenti!$BZ$2:$CE$41,5,0))</f>
        <v>Obiettivi generali</v>
      </c>
      <c r="Q362" s="2" t="str">
        <f ca="1">IF(S362="Attività","Obiettivi operativi",VLOOKUP(MID(S362,1,FIND(" ",S362)-1),Riferimenti!$BZ$2:$CE$41,6,0))</f>
        <v>Obiettivi operativi</v>
      </c>
      <c r="R362" s="2" t="str">
        <f ca="1">IF(S362="Attività","Linee Intervento",VLOOKUP(MID(S362,1,FIND(" ",S362)-1),Riferimenti!$BZ$2:$CE$41,3,0))</f>
        <v>Linee Intervento</v>
      </c>
      <c r="S362" s="2" t="str">
        <f ca="1">IF(T362="Output","Attività","A"&amp;MID(T362,1,FIND(".",T362)-1)&amp;" - "&amp;INDEX(Riferimenti!$BB$2:$BB$41,V362))</f>
        <v>Attività</v>
      </c>
      <c r="T362" s="2" t="str">
        <f ca="1">IF(OR(W362=FALSE,'Output Progetto'!U362=TRUE),"Output",'Output Progetto'!B362&amp;" - "&amp;'Output Progetto'!D362)</f>
        <v>Output</v>
      </c>
      <c r="U362" s="2" t="str">
        <f ca="1">IF(S362="Attività","Risultato Atteso",VLOOKUP(MID(S362,1,FIND(" ",S362)-1),Riferimenti!$BZ$2:$CE$41,4,0))</f>
        <v>Risultato Atteso</v>
      </c>
      <c r="V362" s="2">
        <f t="shared" si="6"/>
        <v>30</v>
      </c>
      <c r="W362" s="2" t="b">
        <f ca="1">IF(MID(VLOOKUP(MID("A"&amp;MID('Output Progetto'!B362&amp;" - "&amp;'Output Progetto'!D362,1,FIND(".",'Output Progetto'!B362&amp;" - "&amp;'Output Progetto'!D362)-1)&amp;" - "&amp;INDEX(Riferimenti!$BB$2:$BB$41,1),1,FIND(" ","A"&amp;MID('Output Progetto'!B362&amp;" - "&amp;'Output Progetto'!D362,1,FIND(".",'Output Progetto'!B362&amp;" - "&amp;'Output Progetto'!D362)-1)&amp;" - "&amp;INDEX(Riferimenti!$BB$2:$BB$41,1))-1),Riferimenti!$BZ$2:$CE$41,3,0),1,2)="LT",FALSE,TRUE)</f>
        <v>1</v>
      </c>
    </row>
    <row r="363" spans="2:23" ht="12.75" x14ac:dyDescent="0.2">
      <c r="B363" s="42"/>
      <c r="C363" s="42"/>
      <c r="D363" s="42"/>
      <c r="E363" s="42"/>
      <c r="F363" s="42"/>
      <c r="G363" s="42"/>
      <c r="P363" s="2" t="str">
        <f ca="1">IF(S363="Attività","Obiettivi generali",VLOOKUP(MID(S363,1,FIND(" ",S363)-1),Riferimenti!$BZ$2:$CE$41,5,0))</f>
        <v>Obiettivi generali</v>
      </c>
      <c r="Q363" s="2" t="str">
        <f ca="1">IF(S363="Attività","Obiettivi operativi",VLOOKUP(MID(S363,1,FIND(" ",S363)-1),Riferimenti!$BZ$2:$CE$41,6,0))</f>
        <v>Obiettivi operativi</v>
      </c>
      <c r="R363" s="2" t="str">
        <f ca="1">IF(S363="Attività","Linee Intervento",VLOOKUP(MID(S363,1,FIND(" ",S363)-1),Riferimenti!$BZ$2:$CE$41,3,0))</f>
        <v>Linee Intervento</v>
      </c>
      <c r="S363" s="2" t="str">
        <f ca="1">IF(T363="Output","Attività","A"&amp;MID(T363,1,FIND(".",T363)-1)&amp;" - "&amp;INDEX(Riferimenti!$BB$2:$BB$41,V363))</f>
        <v>Attività</v>
      </c>
      <c r="T363" s="2" t="str">
        <f ca="1">IF(OR(W363=FALSE,'Output Progetto'!U363=TRUE),"Output",'Output Progetto'!B363&amp;" - "&amp;'Output Progetto'!D363)</f>
        <v>Output</v>
      </c>
      <c r="U363" s="2" t="str">
        <f ca="1">IF(S363="Attività","Risultato Atteso",VLOOKUP(MID(S363,1,FIND(" ",S363)-1),Riferimenti!$BZ$2:$CE$41,4,0))</f>
        <v>Risultato Atteso</v>
      </c>
      <c r="V363" s="2">
        <f t="shared" si="6"/>
        <v>30</v>
      </c>
      <c r="W363" s="2" t="b">
        <f ca="1">IF(MID(VLOOKUP(MID("A"&amp;MID('Output Progetto'!B363&amp;" - "&amp;'Output Progetto'!D363,1,FIND(".",'Output Progetto'!B363&amp;" - "&amp;'Output Progetto'!D363)-1)&amp;" - "&amp;INDEX(Riferimenti!$BB$2:$BB$41,1),1,FIND(" ","A"&amp;MID('Output Progetto'!B363&amp;" - "&amp;'Output Progetto'!D363,1,FIND(".",'Output Progetto'!B363&amp;" - "&amp;'Output Progetto'!D363)-1)&amp;" - "&amp;INDEX(Riferimenti!$BB$2:$BB$41,1))-1),Riferimenti!$BZ$2:$CE$41,3,0),1,2)="LT",FALSE,TRUE)</f>
        <v>1</v>
      </c>
    </row>
    <row r="364" spans="2:23" ht="12.75" x14ac:dyDescent="0.2">
      <c r="B364" s="42"/>
      <c r="C364" s="42"/>
      <c r="D364" s="42"/>
      <c r="E364" s="42"/>
      <c r="F364" s="42"/>
      <c r="G364" s="42"/>
      <c r="P364" s="2" t="str">
        <f ca="1">IF(S364="Attività","Obiettivi generali",VLOOKUP(MID(S364,1,FIND(" ",S364)-1),Riferimenti!$BZ$2:$CE$41,5,0))</f>
        <v>Obiettivi generali</v>
      </c>
      <c r="Q364" s="2" t="str">
        <f ca="1">IF(S364="Attività","Obiettivi operativi",VLOOKUP(MID(S364,1,FIND(" ",S364)-1),Riferimenti!$BZ$2:$CE$41,6,0))</f>
        <v>Obiettivi operativi</v>
      </c>
      <c r="R364" s="2" t="str">
        <f ca="1">IF(S364="Attività","Linee Intervento",VLOOKUP(MID(S364,1,FIND(" ",S364)-1),Riferimenti!$BZ$2:$CE$41,3,0))</f>
        <v>Linee Intervento</v>
      </c>
      <c r="S364" s="2" t="str">
        <f ca="1">IF(T364="Output","Attività","A"&amp;MID(T364,1,FIND(".",T364)-1)&amp;" - "&amp;INDEX(Riferimenti!$BB$2:$BB$41,V364))</f>
        <v>Attività</v>
      </c>
      <c r="T364" s="2" t="str">
        <f ca="1">IF(OR(W364=FALSE,'Output Progetto'!U364=TRUE),"Output",'Output Progetto'!B364&amp;" - "&amp;'Output Progetto'!D364)</f>
        <v>Output</v>
      </c>
      <c r="U364" s="2" t="str">
        <f ca="1">IF(S364="Attività","Risultato Atteso",VLOOKUP(MID(S364,1,FIND(" ",S364)-1),Riferimenti!$BZ$2:$CE$41,4,0))</f>
        <v>Risultato Atteso</v>
      </c>
      <c r="V364" s="2">
        <f t="shared" si="6"/>
        <v>30</v>
      </c>
      <c r="W364" s="2" t="b">
        <f ca="1">IF(MID(VLOOKUP(MID("A"&amp;MID('Output Progetto'!B364&amp;" - "&amp;'Output Progetto'!D364,1,FIND(".",'Output Progetto'!B364&amp;" - "&amp;'Output Progetto'!D364)-1)&amp;" - "&amp;INDEX(Riferimenti!$BB$2:$BB$41,1),1,FIND(" ","A"&amp;MID('Output Progetto'!B364&amp;" - "&amp;'Output Progetto'!D364,1,FIND(".",'Output Progetto'!B364&amp;" - "&amp;'Output Progetto'!D364)-1)&amp;" - "&amp;INDEX(Riferimenti!$BB$2:$BB$41,1))-1),Riferimenti!$BZ$2:$CE$41,3,0),1,2)="LT",FALSE,TRUE)</f>
        <v>1</v>
      </c>
    </row>
    <row r="365" spans="2:23" ht="12.75" x14ac:dyDescent="0.2">
      <c r="B365" s="42"/>
      <c r="C365" s="42"/>
      <c r="D365" s="42"/>
      <c r="E365" s="42"/>
      <c r="F365" s="42"/>
      <c r="G365" s="42"/>
      <c r="P365" s="2" t="str">
        <f ca="1">IF(S365="Attività","Obiettivi generali",VLOOKUP(MID(S365,1,FIND(" ",S365)-1),Riferimenti!$BZ$2:$CE$41,5,0))</f>
        <v>Obiettivi generali</v>
      </c>
      <c r="Q365" s="2" t="str">
        <f ca="1">IF(S365="Attività","Obiettivi operativi",VLOOKUP(MID(S365,1,FIND(" ",S365)-1),Riferimenti!$BZ$2:$CE$41,6,0))</f>
        <v>Obiettivi operativi</v>
      </c>
      <c r="R365" s="2" t="str">
        <f ca="1">IF(S365="Attività","Linee Intervento",VLOOKUP(MID(S365,1,FIND(" ",S365)-1),Riferimenti!$BZ$2:$CE$41,3,0))</f>
        <v>Linee Intervento</v>
      </c>
      <c r="S365" s="2" t="str">
        <f ca="1">IF(T365="Output","Attività","A"&amp;MID(T365,1,FIND(".",T365)-1)&amp;" - "&amp;INDEX(Riferimenti!$BB$2:$BB$41,V365))</f>
        <v>Attività</v>
      </c>
      <c r="T365" s="2" t="str">
        <f ca="1">IF(OR(W365=FALSE,'Output Progetto'!U365=TRUE),"Output",'Output Progetto'!B365&amp;" - "&amp;'Output Progetto'!D365)</f>
        <v>Output</v>
      </c>
      <c r="U365" s="2" t="str">
        <f ca="1">IF(S365="Attività","Risultato Atteso",VLOOKUP(MID(S365,1,FIND(" ",S365)-1),Riferimenti!$BZ$2:$CE$41,4,0))</f>
        <v>Risultato Atteso</v>
      </c>
      <c r="V365" s="2">
        <f t="shared" si="6"/>
        <v>30</v>
      </c>
      <c r="W365" s="2" t="b">
        <f ca="1">IF(MID(VLOOKUP(MID("A"&amp;MID('Output Progetto'!B365&amp;" - "&amp;'Output Progetto'!D365,1,FIND(".",'Output Progetto'!B365&amp;" - "&amp;'Output Progetto'!D365)-1)&amp;" - "&amp;INDEX(Riferimenti!$BB$2:$BB$41,1),1,FIND(" ","A"&amp;MID('Output Progetto'!B365&amp;" - "&amp;'Output Progetto'!D365,1,FIND(".",'Output Progetto'!B365&amp;" - "&amp;'Output Progetto'!D365)-1)&amp;" - "&amp;INDEX(Riferimenti!$BB$2:$BB$41,1))-1),Riferimenti!$BZ$2:$CE$41,3,0),1,2)="LT",FALSE,TRUE)</f>
        <v>1</v>
      </c>
    </row>
    <row r="366" spans="2:23" ht="12.75" x14ac:dyDescent="0.2">
      <c r="B366" s="42"/>
      <c r="C366" s="42"/>
      <c r="D366" s="42"/>
      <c r="E366" s="42"/>
      <c r="F366" s="42"/>
      <c r="G366" s="42"/>
      <c r="P366" s="2" t="str">
        <f ca="1">IF(S366="Attività","Obiettivi generali",VLOOKUP(MID(S366,1,FIND(" ",S366)-1),Riferimenti!$BZ$2:$CE$41,5,0))</f>
        <v>Obiettivi generali</v>
      </c>
      <c r="Q366" s="2" t="str">
        <f ca="1">IF(S366="Attività","Obiettivi operativi",VLOOKUP(MID(S366,1,FIND(" ",S366)-1),Riferimenti!$BZ$2:$CE$41,6,0))</f>
        <v>Obiettivi operativi</v>
      </c>
      <c r="R366" s="2" t="str">
        <f ca="1">IF(S366="Attività","Linee Intervento",VLOOKUP(MID(S366,1,FIND(" ",S366)-1),Riferimenti!$BZ$2:$CE$41,3,0))</f>
        <v>Linee Intervento</v>
      </c>
      <c r="S366" s="2" t="str">
        <f ca="1">IF(T366="Output","Attività","A"&amp;MID(T366,1,FIND(".",T366)-1)&amp;" - "&amp;INDEX(Riferimenti!$BB$2:$BB$41,V366))</f>
        <v>Attività</v>
      </c>
      <c r="T366" s="2" t="str">
        <f ca="1">IF(OR(W366=FALSE,'Output Progetto'!U366=TRUE),"Output",'Output Progetto'!B366&amp;" - "&amp;'Output Progetto'!D366)</f>
        <v>Output</v>
      </c>
      <c r="U366" s="2" t="str">
        <f ca="1">IF(S366="Attività","Risultato Atteso",VLOOKUP(MID(S366,1,FIND(" ",S366)-1),Riferimenti!$BZ$2:$CE$41,4,0))</f>
        <v>Risultato Atteso</v>
      </c>
      <c r="V366" s="2">
        <f t="shared" si="6"/>
        <v>30</v>
      </c>
      <c r="W366" s="2" t="b">
        <f ca="1">IF(MID(VLOOKUP(MID("A"&amp;MID('Output Progetto'!B366&amp;" - "&amp;'Output Progetto'!D366,1,FIND(".",'Output Progetto'!B366&amp;" - "&amp;'Output Progetto'!D366)-1)&amp;" - "&amp;INDEX(Riferimenti!$BB$2:$BB$41,1),1,FIND(" ","A"&amp;MID('Output Progetto'!B366&amp;" - "&amp;'Output Progetto'!D366,1,FIND(".",'Output Progetto'!B366&amp;" - "&amp;'Output Progetto'!D366)-1)&amp;" - "&amp;INDEX(Riferimenti!$BB$2:$BB$41,1))-1),Riferimenti!$BZ$2:$CE$41,3,0),1,2)="LT",FALSE,TRUE)</f>
        <v>1</v>
      </c>
    </row>
    <row r="367" spans="2:23" ht="12.75" x14ac:dyDescent="0.2">
      <c r="B367" s="42"/>
      <c r="C367" s="42"/>
      <c r="D367" s="42"/>
      <c r="E367" s="42"/>
      <c r="F367" s="42"/>
      <c r="G367" s="42"/>
      <c r="P367" s="2" t="str">
        <f ca="1">IF(S367="Attività","Obiettivi generali",VLOOKUP(MID(S367,1,FIND(" ",S367)-1),Riferimenti!$BZ$2:$CE$41,5,0))</f>
        <v>Obiettivi generali</v>
      </c>
      <c r="Q367" s="2" t="str">
        <f ca="1">IF(S367="Attività","Obiettivi operativi",VLOOKUP(MID(S367,1,FIND(" ",S367)-1),Riferimenti!$BZ$2:$CE$41,6,0))</f>
        <v>Obiettivi operativi</v>
      </c>
      <c r="R367" s="2" t="str">
        <f ca="1">IF(S367="Attività","Linee Intervento",VLOOKUP(MID(S367,1,FIND(" ",S367)-1),Riferimenti!$BZ$2:$CE$41,3,0))</f>
        <v>Linee Intervento</v>
      </c>
      <c r="S367" s="2" t="str">
        <f ca="1">IF(T367="Output","Attività","A"&amp;MID(T367,1,FIND(".",T367)-1)&amp;" - "&amp;INDEX(Riferimenti!$BB$2:$BB$41,V367))</f>
        <v>Attività</v>
      </c>
      <c r="T367" s="2" t="str">
        <f ca="1">IF(OR(W367=FALSE,'Output Progetto'!U367=TRUE),"Output",'Output Progetto'!B367&amp;" - "&amp;'Output Progetto'!D367)</f>
        <v>Output</v>
      </c>
      <c r="U367" s="2" t="str">
        <f ca="1">IF(S367="Attività","Risultato Atteso",VLOOKUP(MID(S367,1,FIND(" ",S367)-1),Riferimenti!$BZ$2:$CE$41,4,0))</f>
        <v>Risultato Atteso</v>
      </c>
      <c r="V367" s="2">
        <f t="shared" si="6"/>
        <v>30</v>
      </c>
      <c r="W367" s="2" t="b">
        <f ca="1">IF(MID(VLOOKUP(MID("A"&amp;MID('Output Progetto'!B367&amp;" - "&amp;'Output Progetto'!D367,1,FIND(".",'Output Progetto'!B367&amp;" - "&amp;'Output Progetto'!D367)-1)&amp;" - "&amp;INDEX(Riferimenti!$BB$2:$BB$41,1),1,FIND(" ","A"&amp;MID('Output Progetto'!B367&amp;" - "&amp;'Output Progetto'!D367,1,FIND(".",'Output Progetto'!B367&amp;" - "&amp;'Output Progetto'!D367)-1)&amp;" - "&amp;INDEX(Riferimenti!$BB$2:$BB$41,1))-1),Riferimenti!$BZ$2:$CE$41,3,0),1,2)="LT",FALSE,TRUE)</f>
        <v>1</v>
      </c>
    </row>
    <row r="368" spans="2:23" ht="12.75" x14ac:dyDescent="0.2">
      <c r="B368" s="42"/>
      <c r="C368" s="42"/>
      <c r="D368" s="42"/>
      <c r="E368" s="42"/>
      <c r="F368" s="42"/>
      <c r="G368" s="42"/>
      <c r="P368" s="2" t="str">
        <f ca="1">IF(S368="Attività","Obiettivi generali",VLOOKUP(MID(S368,1,FIND(" ",S368)-1),Riferimenti!$BZ$2:$CE$41,5,0))</f>
        <v>Obiettivi generali</v>
      </c>
      <c r="Q368" s="2" t="str">
        <f ca="1">IF(S368="Attività","Obiettivi operativi",VLOOKUP(MID(S368,1,FIND(" ",S368)-1),Riferimenti!$BZ$2:$CE$41,6,0))</f>
        <v>Obiettivi operativi</v>
      </c>
      <c r="R368" s="2" t="str">
        <f ca="1">IF(S368="Attività","Linee Intervento",VLOOKUP(MID(S368,1,FIND(" ",S368)-1),Riferimenti!$BZ$2:$CE$41,3,0))</f>
        <v>Linee Intervento</v>
      </c>
      <c r="S368" s="2" t="str">
        <f ca="1">IF(T368="Output","Attività","A"&amp;MID(T368,1,FIND(".",T368)-1)&amp;" - "&amp;INDEX(Riferimenti!$BB$2:$BB$41,V368))</f>
        <v>Attività</v>
      </c>
      <c r="T368" s="2" t="str">
        <f ca="1">IF(OR(W368=FALSE,'Output Progetto'!U368=TRUE),"Output",'Output Progetto'!B368&amp;" - "&amp;'Output Progetto'!D368)</f>
        <v>Output</v>
      </c>
      <c r="U368" s="2" t="str">
        <f ca="1">IF(S368="Attività","Risultato Atteso",VLOOKUP(MID(S368,1,FIND(" ",S368)-1),Riferimenti!$BZ$2:$CE$41,4,0))</f>
        <v>Risultato Atteso</v>
      </c>
      <c r="V368" s="2">
        <f t="shared" si="6"/>
        <v>31</v>
      </c>
      <c r="W368" s="2" t="b">
        <f ca="1">IF(MID(VLOOKUP(MID("A"&amp;MID('Output Progetto'!B368&amp;" - "&amp;'Output Progetto'!D368,1,FIND(".",'Output Progetto'!B368&amp;" - "&amp;'Output Progetto'!D368)-1)&amp;" - "&amp;INDEX(Riferimenti!$BB$2:$BB$41,1),1,FIND(" ","A"&amp;MID('Output Progetto'!B368&amp;" - "&amp;'Output Progetto'!D368,1,FIND(".",'Output Progetto'!B368&amp;" - "&amp;'Output Progetto'!D368)-1)&amp;" - "&amp;INDEX(Riferimenti!$BB$2:$BB$41,1))-1),Riferimenti!$BZ$2:$CE$41,3,0),1,2)="LT",FALSE,TRUE)</f>
        <v>1</v>
      </c>
    </row>
    <row r="369" spans="2:23" ht="12.75" x14ac:dyDescent="0.2">
      <c r="B369" s="42"/>
      <c r="C369" s="42"/>
      <c r="D369" s="42"/>
      <c r="E369" s="42"/>
      <c r="F369" s="42"/>
      <c r="G369" s="42"/>
      <c r="P369" s="2" t="str">
        <f ca="1">IF(S369="Attività","Obiettivi generali",VLOOKUP(MID(S369,1,FIND(" ",S369)-1),Riferimenti!$BZ$2:$CE$41,5,0))</f>
        <v>Obiettivi generali</v>
      </c>
      <c r="Q369" s="2" t="str">
        <f ca="1">IF(S369="Attività","Obiettivi operativi",VLOOKUP(MID(S369,1,FIND(" ",S369)-1),Riferimenti!$BZ$2:$CE$41,6,0))</f>
        <v>Obiettivi operativi</v>
      </c>
      <c r="R369" s="2" t="str">
        <f ca="1">IF(S369="Attività","Linee Intervento",VLOOKUP(MID(S369,1,FIND(" ",S369)-1),Riferimenti!$BZ$2:$CE$41,3,0))</f>
        <v>Linee Intervento</v>
      </c>
      <c r="S369" s="2" t="str">
        <f ca="1">IF(T369="Output","Attività","A"&amp;MID(T369,1,FIND(".",T369)-1)&amp;" - "&amp;INDEX(Riferimenti!$BB$2:$BB$41,V369))</f>
        <v>Attività</v>
      </c>
      <c r="T369" s="2" t="str">
        <f ca="1">IF(OR(W369=FALSE,'Output Progetto'!U369=TRUE),"Output",'Output Progetto'!B369&amp;" - "&amp;'Output Progetto'!D369)</f>
        <v>Output</v>
      </c>
      <c r="U369" s="2" t="str">
        <f ca="1">IF(S369="Attività","Risultato Atteso",VLOOKUP(MID(S369,1,FIND(" ",S369)-1),Riferimenti!$BZ$2:$CE$41,4,0))</f>
        <v>Risultato Atteso</v>
      </c>
      <c r="V369" s="2">
        <f t="shared" si="6"/>
        <v>31</v>
      </c>
      <c r="W369" s="2" t="b">
        <f ca="1">IF(MID(VLOOKUP(MID("A"&amp;MID('Output Progetto'!B369&amp;" - "&amp;'Output Progetto'!D369,1,FIND(".",'Output Progetto'!B369&amp;" - "&amp;'Output Progetto'!D369)-1)&amp;" - "&amp;INDEX(Riferimenti!$BB$2:$BB$41,1),1,FIND(" ","A"&amp;MID('Output Progetto'!B369&amp;" - "&amp;'Output Progetto'!D369,1,FIND(".",'Output Progetto'!B369&amp;" - "&amp;'Output Progetto'!D369)-1)&amp;" - "&amp;INDEX(Riferimenti!$BB$2:$BB$41,1))-1),Riferimenti!$BZ$2:$CE$41,3,0),1,2)="LT",FALSE,TRUE)</f>
        <v>1</v>
      </c>
    </row>
    <row r="370" spans="2:23" ht="12.75" x14ac:dyDescent="0.2">
      <c r="B370" s="42"/>
      <c r="C370" s="42"/>
      <c r="D370" s="42"/>
      <c r="E370" s="42"/>
      <c r="F370" s="42"/>
      <c r="G370" s="42"/>
      <c r="P370" s="2" t="str">
        <f ca="1">IF(S370="Attività","Obiettivi generali",VLOOKUP(MID(S370,1,FIND(" ",S370)-1),Riferimenti!$BZ$2:$CE$41,5,0))</f>
        <v>Obiettivi generali</v>
      </c>
      <c r="Q370" s="2" t="str">
        <f ca="1">IF(S370="Attività","Obiettivi operativi",VLOOKUP(MID(S370,1,FIND(" ",S370)-1),Riferimenti!$BZ$2:$CE$41,6,0))</f>
        <v>Obiettivi operativi</v>
      </c>
      <c r="R370" s="2" t="str">
        <f ca="1">IF(S370="Attività","Linee Intervento",VLOOKUP(MID(S370,1,FIND(" ",S370)-1),Riferimenti!$BZ$2:$CE$41,3,0))</f>
        <v>Linee Intervento</v>
      </c>
      <c r="S370" s="2" t="str">
        <f ca="1">IF(T370="Output","Attività","A"&amp;MID(T370,1,FIND(".",T370)-1)&amp;" - "&amp;INDEX(Riferimenti!$BB$2:$BB$41,V370))</f>
        <v>Attività</v>
      </c>
      <c r="T370" s="2" t="str">
        <f ca="1">IF(OR(W370=FALSE,'Output Progetto'!U370=TRUE),"Output",'Output Progetto'!B370&amp;" - "&amp;'Output Progetto'!D370)</f>
        <v>Output</v>
      </c>
      <c r="U370" s="2" t="str">
        <f ca="1">IF(S370="Attività","Risultato Atteso",VLOOKUP(MID(S370,1,FIND(" ",S370)-1),Riferimenti!$BZ$2:$CE$41,4,0))</f>
        <v>Risultato Atteso</v>
      </c>
      <c r="V370" s="2">
        <f t="shared" si="6"/>
        <v>31</v>
      </c>
      <c r="W370" s="2" t="b">
        <f ca="1">IF(MID(VLOOKUP(MID("A"&amp;MID('Output Progetto'!B370&amp;" - "&amp;'Output Progetto'!D370,1,FIND(".",'Output Progetto'!B370&amp;" - "&amp;'Output Progetto'!D370)-1)&amp;" - "&amp;INDEX(Riferimenti!$BB$2:$BB$41,1),1,FIND(" ","A"&amp;MID('Output Progetto'!B370&amp;" - "&amp;'Output Progetto'!D370,1,FIND(".",'Output Progetto'!B370&amp;" - "&amp;'Output Progetto'!D370)-1)&amp;" - "&amp;INDEX(Riferimenti!$BB$2:$BB$41,1))-1),Riferimenti!$BZ$2:$CE$41,3,0),1,2)="LT",FALSE,TRUE)</f>
        <v>1</v>
      </c>
    </row>
    <row r="371" spans="2:23" ht="12.75" x14ac:dyDescent="0.2">
      <c r="B371" s="42"/>
      <c r="C371" s="42"/>
      <c r="D371" s="42"/>
      <c r="E371" s="42"/>
      <c r="F371" s="42"/>
      <c r="G371" s="42"/>
      <c r="P371" s="2" t="str">
        <f ca="1">IF(S371="Attività","Obiettivi generali",VLOOKUP(MID(S371,1,FIND(" ",S371)-1),Riferimenti!$BZ$2:$CE$41,5,0))</f>
        <v>Obiettivi generali</v>
      </c>
      <c r="Q371" s="2" t="str">
        <f ca="1">IF(S371="Attività","Obiettivi operativi",VLOOKUP(MID(S371,1,FIND(" ",S371)-1),Riferimenti!$BZ$2:$CE$41,6,0))</f>
        <v>Obiettivi operativi</v>
      </c>
      <c r="R371" s="2" t="str">
        <f ca="1">IF(S371="Attività","Linee Intervento",VLOOKUP(MID(S371,1,FIND(" ",S371)-1),Riferimenti!$BZ$2:$CE$41,3,0))</f>
        <v>Linee Intervento</v>
      </c>
      <c r="S371" s="2" t="str">
        <f ca="1">IF(T371="Output","Attività","A"&amp;MID(T371,1,FIND(".",T371)-1)&amp;" - "&amp;INDEX(Riferimenti!$BB$2:$BB$41,V371))</f>
        <v>Attività</v>
      </c>
      <c r="T371" s="2" t="str">
        <f ca="1">IF(OR(W371=FALSE,'Output Progetto'!U371=TRUE),"Output",'Output Progetto'!B371&amp;" - "&amp;'Output Progetto'!D371)</f>
        <v>Output</v>
      </c>
      <c r="U371" s="2" t="str">
        <f ca="1">IF(S371="Attività","Risultato Atteso",VLOOKUP(MID(S371,1,FIND(" ",S371)-1),Riferimenti!$BZ$2:$CE$41,4,0))</f>
        <v>Risultato Atteso</v>
      </c>
      <c r="V371" s="2">
        <f t="shared" si="6"/>
        <v>31</v>
      </c>
      <c r="W371" s="2" t="b">
        <f ca="1">IF(MID(VLOOKUP(MID("A"&amp;MID('Output Progetto'!B371&amp;" - "&amp;'Output Progetto'!D371,1,FIND(".",'Output Progetto'!B371&amp;" - "&amp;'Output Progetto'!D371)-1)&amp;" - "&amp;INDEX(Riferimenti!$BB$2:$BB$41,1),1,FIND(" ","A"&amp;MID('Output Progetto'!B371&amp;" - "&amp;'Output Progetto'!D371,1,FIND(".",'Output Progetto'!B371&amp;" - "&amp;'Output Progetto'!D371)-1)&amp;" - "&amp;INDEX(Riferimenti!$BB$2:$BB$41,1))-1),Riferimenti!$BZ$2:$CE$41,3,0),1,2)="LT",FALSE,TRUE)</f>
        <v>1</v>
      </c>
    </row>
    <row r="372" spans="2:23" ht="12.75" x14ac:dyDescent="0.2">
      <c r="B372" s="42"/>
      <c r="C372" s="42"/>
      <c r="D372" s="42"/>
      <c r="E372" s="42"/>
      <c r="F372" s="42"/>
      <c r="G372" s="42"/>
      <c r="P372" s="2" t="str">
        <f ca="1">IF(S372="Attività","Obiettivi generali",VLOOKUP(MID(S372,1,FIND(" ",S372)-1),Riferimenti!$BZ$2:$CE$41,5,0))</f>
        <v>Obiettivi generali</v>
      </c>
      <c r="Q372" s="2" t="str">
        <f ca="1">IF(S372="Attività","Obiettivi operativi",VLOOKUP(MID(S372,1,FIND(" ",S372)-1),Riferimenti!$BZ$2:$CE$41,6,0))</f>
        <v>Obiettivi operativi</v>
      </c>
      <c r="R372" s="2" t="str">
        <f ca="1">IF(S372="Attività","Linee Intervento",VLOOKUP(MID(S372,1,FIND(" ",S372)-1),Riferimenti!$BZ$2:$CE$41,3,0))</f>
        <v>Linee Intervento</v>
      </c>
      <c r="S372" s="2" t="str">
        <f ca="1">IF(T372="Output","Attività","A"&amp;MID(T372,1,FIND(".",T372)-1)&amp;" - "&amp;INDEX(Riferimenti!$BB$2:$BB$41,V372))</f>
        <v>Attività</v>
      </c>
      <c r="T372" s="2" t="str">
        <f ca="1">IF(OR(W372=FALSE,'Output Progetto'!U372=TRUE),"Output",'Output Progetto'!B372&amp;" - "&amp;'Output Progetto'!D372)</f>
        <v>Output</v>
      </c>
      <c r="U372" s="2" t="str">
        <f ca="1">IF(S372="Attività","Risultato Atteso",VLOOKUP(MID(S372,1,FIND(" ",S372)-1),Riferimenti!$BZ$2:$CE$41,4,0))</f>
        <v>Risultato Atteso</v>
      </c>
      <c r="V372" s="2">
        <f t="shared" si="6"/>
        <v>31</v>
      </c>
      <c r="W372" s="2" t="b">
        <f ca="1">IF(MID(VLOOKUP(MID("A"&amp;MID('Output Progetto'!B372&amp;" - "&amp;'Output Progetto'!D372,1,FIND(".",'Output Progetto'!B372&amp;" - "&amp;'Output Progetto'!D372)-1)&amp;" - "&amp;INDEX(Riferimenti!$BB$2:$BB$41,1),1,FIND(" ","A"&amp;MID('Output Progetto'!B372&amp;" - "&amp;'Output Progetto'!D372,1,FIND(".",'Output Progetto'!B372&amp;" - "&amp;'Output Progetto'!D372)-1)&amp;" - "&amp;INDEX(Riferimenti!$BB$2:$BB$41,1))-1),Riferimenti!$BZ$2:$CE$41,3,0),1,2)="LT",FALSE,TRUE)</f>
        <v>1</v>
      </c>
    </row>
    <row r="373" spans="2:23" ht="12.75" x14ac:dyDescent="0.2">
      <c r="B373" s="42"/>
      <c r="C373" s="42"/>
      <c r="D373" s="42"/>
      <c r="E373" s="42"/>
      <c r="F373" s="42"/>
      <c r="G373" s="42"/>
      <c r="P373" s="2" t="str">
        <f ca="1">IF(S373="Attività","Obiettivi generali",VLOOKUP(MID(S373,1,FIND(" ",S373)-1),Riferimenti!$BZ$2:$CE$41,5,0))</f>
        <v>Obiettivi generali</v>
      </c>
      <c r="Q373" s="2" t="str">
        <f ca="1">IF(S373="Attività","Obiettivi operativi",VLOOKUP(MID(S373,1,FIND(" ",S373)-1),Riferimenti!$BZ$2:$CE$41,6,0))</f>
        <v>Obiettivi operativi</v>
      </c>
      <c r="R373" s="2" t="str">
        <f ca="1">IF(S373="Attività","Linee Intervento",VLOOKUP(MID(S373,1,FIND(" ",S373)-1),Riferimenti!$BZ$2:$CE$41,3,0))</f>
        <v>Linee Intervento</v>
      </c>
      <c r="S373" s="2" t="str">
        <f ca="1">IF(T373="Output","Attività","A"&amp;MID(T373,1,FIND(".",T373)-1)&amp;" - "&amp;INDEX(Riferimenti!$BB$2:$BB$41,V373))</f>
        <v>Attività</v>
      </c>
      <c r="T373" s="2" t="str">
        <f ca="1">IF(OR(W373=FALSE,'Output Progetto'!U373=TRUE),"Output",'Output Progetto'!B373&amp;" - "&amp;'Output Progetto'!D373)</f>
        <v>Output</v>
      </c>
      <c r="U373" s="2" t="str">
        <f ca="1">IF(S373="Attività","Risultato Atteso",VLOOKUP(MID(S373,1,FIND(" ",S373)-1),Riferimenti!$BZ$2:$CE$41,4,0))</f>
        <v>Risultato Atteso</v>
      </c>
      <c r="V373" s="2">
        <f t="shared" si="6"/>
        <v>31</v>
      </c>
      <c r="W373" s="2" t="b">
        <f ca="1">IF(MID(VLOOKUP(MID("A"&amp;MID('Output Progetto'!B373&amp;" - "&amp;'Output Progetto'!D373,1,FIND(".",'Output Progetto'!B373&amp;" - "&amp;'Output Progetto'!D373)-1)&amp;" - "&amp;INDEX(Riferimenti!$BB$2:$BB$41,1),1,FIND(" ","A"&amp;MID('Output Progetto'!B373&amp;" - "&amp;'Output Progetto'!D373,1,FIND(".",'Output Progetto'!B373&amp;" - "&amp;'Output Progetto'!D373)-1)&amp;" - "&amp;INDEX(Riferimenti!$BB$2:$BB$41,1))-1),Riferimenti!$BZ$2:$CE$41,3,0),1,2)="LT",FALSE,TRUE)</f>
        <v>1</v>
      </c>
    </row>
    <row r="374" spans="2:23" ht="12.75" x14ac:dyDescent="0.2">
      <c r="B374" s="42"/>
      <c r="C374" s="42"/>
      <c r="D374" s="42"/>
      <c r="E374" s="42"/>
      <c r="F374" s="42"/>
      <c r="G374" s="42"/>
      <c r="P374" s="2" t="str">
        <f ca="1">IF(S374="Attività","Obiettivi generali",VLOOKUP(MID(S374,1,FIND(" ",S374)-1),Riferimenti!$BZ$2:$CE$41,5,0))</f>
        <v>Obiettivi generali</v>
      </c>
      <c r="Q374" s="2" t="str">
        <f ca="1">IF(S374="Attività","Obiettivi operativi",VLOOKUP(MID(S374,1,FIND(" ",S374)-1),Riferimenti!$BZ$2:$CE$41,6,0))</f>
        <v>Obiettivi operativi</v>
      </c>
      <c r="R374" s="2" t="str">
        <f ca="1">IF(S374="Attività","Linee Intervento",VLOOKUP(MID(S374,1,FIND(" ",S374)-1),Riferimenti!$BZ$2:$CE$41,3,0))</f>
        <v>Linee Intervento</v>
      </c>
      <c r="S374" s="2" t="str">
        <f ca="1">IF(T374="Output","Attività","A"&amp;MID(T374,1,FIND(".",T374)-1)&amp;" - "&amp;INDEX(Riferimenti!$BB$2:$BB$41,V374))</f>
        <v>Attività</v>
      </c>
      <c r="T374" s="2" t="str">
        <f ca="1">IF(OR(W374=FALSE,'Output Progetto'!U374=TRUE),"Output",'Output Progetto'!B374&amp;" - "&amp;'Output Progetto'!D374)</f>
        <v>Output</v>
      </c>
      <c r="U374" s="2" t="str">
        <f ca="1">IF(S374="Attività","Risultato Atteso",VLOOKUP(MID(S374,1,FIND(" ",S374)-1),Riferimenti!$BZ$2:$CE$41,4,0))</f>
        <v>Risultato Atteso</v>
      </c>
      <c r="V374" s="2">
        <f t="shared" si="6"/>
        <v>31</v>
      </c>
      <c r="W374" s="2" t="b">
        <f ca="1">IF(MID(VLOOKUP(MID("A"&amp;MID('Output Progetto'!B374&amp;" - "&amp;'Output Progetto'!D374,1,FIND(".",'Output Progetto'!B374&amp;" - "&amp;'Output Progetto'!D374)-1)&amp;" - "&amp;INDEX(Riferimenti!$BB$2:$BB$41,1),1,FIND(" ","A"&amp;MID('Output Progetto'!B374&amp;" - "&amp;'Output Progetto'!D374,1,FIND(".",'Output Progetto'!B374&amp;" - "&amp;'Output Progetto'!D374)-1)&amp;" - "&amp;INDEX(Riferimenti!$BB$2:$BB$41,1))-1),Riferimenti!$BZ$2:$CE$41,3,0),1,2)="LT",FALSE,TRUE)</f>
        <v>1</v>
      </c>
    </row>
    <row r="375" spans="2:23" ht="12.75" x14ac:dyDescent="0.2">
      <c r="B375" s="42"/>
      <c r="C375" s="42"/>
      <c r="D375" s="42"/>
      <c r="E375" s="42"/>
      <c r="F375" s="42"/>
      <c r="G375" s="42"/>
      <c r="P375" s="2" t="str">
        <f ca="1">IF(S375="Attività","Obiettivi generali",VLOOKUP(MID(S375,1,FIND(" ",S375)-1),Riferimenti!$BZ$2:$CE$41,5,0))</f>
        <v>Obiettivi generali</v>
      </c>
      <c r="Q375" s="2" t="str">
        <f ca="1">IF(S375="Attività","Obiettivi operativi",VLOOKUP(MID(S375,1,FIND(" ",S375)-1),Riferimenti!$BZ$2:$CE$41,6,0))</f>
        <v>Obiettivi operativi</v>
      </c>
      <c r="R375" s="2" t="str">
        <f ca="1">IF(S375="Attività","Linee Intervento",VLOOKUP(MID(S375,1,FIND(" ",S375)-1),Riferimenti!$BZ$2:$CE$41,3,0))</f>
        <v>Linee Intervento</v>
      </c>
      <c r="S375" s="2" t="str">
        <f ca="1">IF(T375="Output","Attività","A"&amp;MID(T375,1,FIND(".",T375)-1)&amp;" - "&amp;INDEX(Riferimenti!$BB$2:$BB$41,V375))</f>
        <v>Attività</v>
      </c>
      <c r="T375" s="2" t="str">
        <f ca="1">IF(OR(W375=FALSE,'Output Progetto'!U375=TRUE),"Output",'Output Progetto'!B375&amp;" - "&amp;'Output Progetto'!D375)</f>
        <v>Output</v>
      </c>
      <c r="U375" s="2" t="str">
        <f ca="1">IF(S375="Attività","Risultato Atteso",VLOOKUP(MID(S375,1,FIND(" ",S375)-1),Riferimenti!$BZ$2:$CE$41,4,0))</f>
        <v>Risultato Atteso</v>
      </c>
      <c r="V375" s="2">
        <f t="shared" si="6"/>
        <v>31</v>
      </c>
      <c r="W375" s="2" t="b">
        <f ca="1">IF(MID(VLOOKUP(MID("A"&amp;MID('Output Progetto'!B375&amp;" - "&amp;'Output Progetto'!D375,1,FIND(".",'Output Progetto'!B375&amp;" - "&amp;'Output Progetto'!D375)-1)&amp;" - "&amp;INDEX(Riferimenti!$BB$2:$BB$41,1),1,FIND(" ","A"&amp;MID('Output Progetto'!B375&amp;" - "&amp;'Output Progetto'!D375,1,FIND(".",'Output Progetto'!B375&amp;" - "&amp;'Output Progetto'!D375)-1)&amp;" - "&amp;INDEX(Riferimenti!$BB$2:$BB$41,1))-1),Riferimenti!$BZ$2:$CE$41,3,0),1,2)="LT",FALSE,TRUE)</f>
        <v>1</v>
      </c>
    </row>
    <row r="376" spans="2:23" ht="12.75" x14ac:dyDescent="0.2">
      <c r="B376" s="42"/>
      <c r="C376" s="42"/>
      <c r="D376" s="42"/>
      <c r="E376" s="42"/>
      <c r="F376" s="42"/>
      <c r="G376" s="42"/>
      <c r="P376" s="2" t="str">
        <f ca="1">IF(S376="Attività","Obiettivi generali",VLOOKUP(MID(S376,1,FIND(" ",S376)-1),Riferimenti!$BZ$2:$CE$41,5,0))</f>
        <v>Obiettivi generali</v>
      </c>
      <c r="Q376" s="2" t="str">
        <f ca="1">IF(S376="Attività","Obiettivi operativi",VLOOKUP(MID(S376,1,FIND(" ",S376)-1),Riferimenti!$BZ$2:$CE$41,6,0))</f>
        <v>Obiettivi operativi</v>
      </c>
      <c r="R376" s="2" t="str">
        <f ca="1">IF(S376="Attività","Linee Intervento",VLOOKUP(MID(S376,1,FIND(" ",S376)-1),Riferimenti!$BZ$2:$CE$41,3,0))</f>
        <v>Linee Intervento</v>
      </c>
      <c r="S376" s="2" t="str">
        <f ca="1">IF(T376="Output","Attività","A"&amp;MID(T376,1,FIND(".",T376)-1)&amp;" - "&amp;INDEX(Riferimenti!$BB$2:$BB$41,V376))</f>
        <v>Attività</v>
      </c>
      <c r="T376" s="2" t="str">
        <f ca="1">IF(OR(W376=FALSE,'Output Progetto'!U376=TRUE),"Output",'Output Progetto'!B376&amp;" - "&amp;'Output Progetto'!D376)</f>
        <v>Output</v>
      </c>
      <c r="U376" s="2" t="str">
        <f ca="1">IF(S376="Attività","Risultato Atteso",VLOOKUP(MID(S376,1,FIND(" ",S376)-1),Riferimenti!$BZ$2:$CE$41,4,0))</f>
        <v>Risultato Atteso</v>
      </c>
      <c r="V376" s="2">
        <f t="shared" si="6"/>
        <v>31</v>
      </c>
      <c r="W376" s="2" t="b">
        <f ca="1">IF(MID(VLOOKUP(MID("A"&amp;MID('Output Progetto'!B376&amp;" - "&amp;'Output Progetto'!D376,1,FIND(".",'Output Progetto'!B376&amp;" - "&amp;'Output Progetto'!D376)-1)&amp;" - "&amp;INDEX(Riferimenti!$BB$2:$BB$41,1),1,FIND(" ","A"&amp;MID('Output Progetto'!B376&amp;" - "&amp;'Output Progetto'!D376,1,FIND(".",'Output Progetto'!B376&amp;" - "&amp;'Output Progetto'!D376)-1)&amp;" - "&amp;INDEX(Riferimenti!$BB$2:$BB$41,1))-1),Riferimenti!$BZ$2:$CE$41,3,0),1,2)="LT",FALSE,TRUE)</f>
        <v>1</v>
      </c>
    </row>
    <row r="377" spans="2:23" ht="12.75" x14ac:dyDescent="0.2">
      <c r="B377" s="42"/>
      <c r="C377" s="42"/>
      <c r="D377" s="42"/>
      <c r="E377" s="42"/>
      <c r="F377" s="42"/>
      <c r="G377" s="42"/>
      <c r="P377" s="2" t="str">
        <f ca="1">IF(S377="Attività","Obiettivi generali",VLOOKUP(MID(S377,1,FIND(" ",S377)-1),Riferimenti!$BZ$2:$CE$41,5,0))</f>
        <v>Obiettivi generali</v>
      </c>
      <c r="Q377" s="2" t="str">
        <f ca="1">IF(S377="Attività","Obiettivi operativi",VLOOKUP(MID(S377,1,FIND(" ",S377)-1),Riferimenti!$BZ$2:$CE$41,6,0))</f>
        <v>Obiettivi operativi</v>
      </c>
      <c r="R377" s="2" t="str">
        <f ca="1">IF(S377="Attività","Linee Intervento",VLOOKUP(MID(S377,1,FIND(" ",S377)-1),Riferimenti!$BZ$2:$CE$41,3,0))</f>
        <v>Linee Intervento</v>
      </c>
      <c r="S377" s="2" t="str">
        <f ca="1">IF(T377="Output","Attività","A"&amp;MID(T377,1,FIND(".",T377)-1)&amp;" - "&amp;INDEX(Riferimenti!$BB$2:$BB$41,V377))</f>
        <v>Attività</v>
      </c>
      <c r="T377" s="2" t="str">
        <f ca="1">IF(OR(W377=FALSE,'Output Progetto'!U377=TRUE),"Output",'Output Progetto'!B377&amp;" - "&amp;'Output Progetto'!D377)</f>
        <v>Output</v>
      </c>
      <c r="U377" s="2" t="str">
        <f ca="1">IF(S377="Attività","Risultato Atteso",VLOOKUP(MID(S377,1,FIND(" ",S377)-1),Riferimenti!$BZ$2:$CE$41,4,0))</f>
        <v>Risultato Atteso</v>
      </c>
      <c r="V377" s="2">
        <f t="shared" si="6"/>
        <v>31</v>
      </c>
      <c r="W377" s="2" t="b">
        <f ca="1">IF(MID(VLOOKUP(MID("A"&amp;MID('Output Progetto'!B377&amp;" - "&amp;'Output Progetto'!D377,1,FIND(".",'Output Progetto'!B377&amp;" - "&amp;'Output Progetto'!D377)-1)&amp;" - "&amp;INDEX(Riferimenti!$BB$2:$BB$41,1),1,FIND(" ","A"&amp;MID('Output Progetto'!B377&amp;" - "&amp;'Output Progetto'!D377,1,FIND(".",'Output Progetto'!B377&amp;" - "&amp;'Output Progetto'!D377)-1)&amp;" - "&amp;INDEX(Riferimenti!$BB$2:$BB$41,1))-1),Riferimenti!$BZ$2:$CE$41,3,0),1,2)="LT",FALSE,TRUE)</f>
        <v>1</v>
      </c>
    </row>
    <row r="378" spans="2:23" ht="12.75" x14ac:dyDescent="0.2">
      <c r="B378" s="42"/>
      <c r="C378" s="42"/>
      <c r="D378" s="42"/>
      <c r="E378" s="42"/>
      <c r="F378" s="42"/>
      <c r="G378" s="42"/>
      <c r="P378" s="2" t="str">
        <f ca="1">IF(S378="Attività","Obiettivi generali",VLOOKUP(MID(S378,1,FIND(" ",S378)-1),Riferimenti!$BZ$2:$CE$41,5,0))</f>
        <v>Obiettivi generali</v>
      </c>
      <c r="Q378" s="2" t="str">
        <f ca="1">IF(S378="Attività","Obiettivi operativi",VLOOKUP(MID(S378,1,FIND(" ",S378)-1),Riferimenti!$BZ$2:$CE$41,6,0))</f>
        <v>Obiettivi operativi</v>
      </c>
      <c r="R378" s="2" t="str">
        <f ca="1">IF(S378="Attività","Linee Intervento",VLOOKUP(MID(S378,1,FIND(" ",S378)-1),Riferimenti!$BZ$2:$CE$41,3,0))</f>
        <v>Linee Intervento</v>
      </c>
      <c r="S378" s="2" t="str">
        <f ca="1">IF(T378="Output","Attività","A"&amp;MID(T378,1,FIND(".",T378)-1)&amp;" - "&amp;INDEX(Riferimenti!$BB$2:$BB$41,V378))</f>
        <v>Attività</v>
      </c>
      <c r="T378" s="2" t="str">
        <f ca="1">IF(OR(W378=FALSE,'Output Progetto'!U378=TRUE),"Output",'Output Progetto'!B378&amp;" - "&amp;'Output Progetto'!D378)</f>
        <v>Output</v>
      </c>
      <c r="U378" s="2" t="str">
        <f ca="1">IF(S378="Attività","Risultato Atteso",VLOOKUP(MID(S378,1,FIND(" ",S378)-1),Riferimenti!$BZ$2:$CE$41,4,0))</f>
        <v>Risultato Atteso</v>
      </c>
      <c r="V378" s="2">
        <f t="shared" si="6"/>
        <v>31</v>
      </c>
      <c r="W378" s="2" t="b">
        <f ca="1">IF(MID(VLOOKUP(MID("A"&amp;MID('Output Progetto'!B378&amp;" - "&amp;'Output Progetto'!D378,1,FIND(".",'Output Progetto'!B378&amp;" - "&amp;'Output Progetto'!D378)-1)&amp;" - "&amp;INDEX(Riferimenti!$BB$2:$BB$41,1),1,FIND(" ","A"&amp;MID('Output Progetto'!B378&amp;" - "&amp;'Output Progetto'!D378,1,FIND(".",'Output Progetto'!B378&amp;" - "&amp;'Output Progetto'!D378)-1)&amp;" - "&amp;INDEX(Riferimenti!$BB$2:$BB$41,1))-1),Riferimenti!$BZ$2:$CE$41,3,0),1,2)="LT",FALSE,TRUE)</f>
        <v>1</v>
      </c>
    </row>
    <row r="379" spans="2:23" ht="12.75" x14ac:dyDescent="0.2">
      <c r="B379" s="42"/>
      <c r="C379" s="42"/>
      <c r="D379" s="42"/>
      <c r="E379" s="42"/>
      <c r="F379" s="42"/>
      <c r="G379" s="42"/>
      <c r="P379" s="2" t="str">
        <f ca="1">IF(S379="Attività","Obiettivi generali",VLOOKUP(MID(S379,1,FIND(" ",S379)-1),Riferimenti!$BZ$2:$CE$41,5,0))</f>
        <v>Obiettivi generali</v>
      </c>
      <c r="Q379" s="2" t="str">
        <f ca="1">IF(S379="Attività","Obiettivi operativi",VLOOKUP(MID(S379,1,FIND(" ",S379)-1),Riferimenti!$BZ$2:$CE$41,6,0))</f>
        <v>Obiettivi operativi</v>
      </c>
      <c r="R379" s="2" t="str">
        <f ca="1">IF(S379="Attività","Linee Intervento",VLOOKUP(MID(S379,1,FIND(" ",S379)-1),Riferimenti!$BZ$2:$CE$41,3,0))</f>
        <v>Linee Intervento</v>
      </c>
      <c r="S379" s="2" t="str">
        <f ca="1">IF(T379="Output","Attività","A"&amp;MID(T379,1,FIND(".",T379)-1)&amp;" - "&amp;INDEX(Riferimenti!$BB$2:$BB$41,V379))</f>
        <v>Attività</v>
      </c>
      <c r="T379" s="2" t="str">
        <f ca="1">IF(OR(W379=FALSE,'Output Progetto'!U379=TRUE),"Output",'Output Progetto'!B379&amp;" - "&amp;'Output Progetto'!D379)</f>
        <v>Output</v>
      </c>
      <c r="U379" s="2" t="str">
        <f ca="1">IF(S379="Attività","Risultato Atteso",VLOOKUP(MID(S379,1,FIND(" ",S379)-1),Riferimenti!$BZ$2:$CE$41,4,0))</f>
        <v>Risultato Atteso</v>
      </c>
      <c r="V379" s="2">
        <f t="shared" si="6"/>
        <v>31</v>
      </c>
      <c r="W379" s="2" t="b">
        <f ca="1">IF(MID(VLOOKUP(MID("A"&amp;MID('Output Progetto'!B379&amp;" - "&amp;'Output Progetto'!D379,1,FIND(".",'Output Progetto'!B379&amp;" - "&amp;'Output Progetto'!D379)-1)&amp;" - "&amp;INDEX(Riferimenti!$BB$2:$BB$41,1),1,FIND(" ","A"&amp;MID('Output Progetto'!B379&amp;" - "&amp;'Output Progetto'!D379,1,FIND(".",'Output Progetto'!B379&amp;" - "&amp;'Output Progetto'!D379)-1)&amp;" - "&amp;INDEX(Riferimenti!$BB$2:$BB$41,1))-1),Riferimenti!$BZ$2:$CE$41,3,0),1,2)="LT",FALSE,TRUE)</f>
        <v>1</v>
      </c>
    </row>
    <row r="380" spans="2:23" ht="12.75" x14ac:dyDescent="0.2">
      <c r="B380" s="42"/>
      <c r="C380" s="42"/>
      <c r="D380" s="42"/>
      <c r="E380" s="42"/>
      <c r="F380" s="42"/>
      <c r="G380" s="42"/>
      <c r="P380" s="2" t="str">
        <f ca="1">IF(S380="Attività","Obiettivi generali",VLOOKUP(MID(S380,1,FIND(" ",S380)-1),Riferimenti!$BZ$2:$CE$41,5,0))</f>
        <v>Obiettivi generali</v>
      </c>
      <c r="Q380" s="2" t="str">
        <f ca="1">IF(S380="Attività","Obiettivi operativi",VLOOKUP(MID(S380,1,FIND(" ",S380)-1),Riferimenti!$BZ$2:$CE$41,6,0))</f>
        <v>Obiettivi operativi</v>
      </c>
      <c r="R380" s="2" t="str">
        <f ca="1">IF(S380="Attività","Linee Intervento",VLOOKUP(MID(S380,1,FIND(" ",S380)-1),Riferimenti!$BZ$2:$CE$41,3,0))</f>
        <v>Linee Intervento</v>
      </c>
      <c r="S380" s="2" t="str">
        <f ca="1">IF(T380="Output","Attività","A"&amp;MID(T380,1,FIND(".",T380)-1)&amp;" - "&amp;INDEX(Riferimenti!$BB$2:$BB$41,V380))</f>
        <v>Attività</v>
      </c>
      <c r="T380" s="2" t="str">
        <f ca="1">IF(OR(W380=FALSE,'Output Progetto'!U380=TRUE),"Output",'Output Progetto'!B380&amp;" - "&amp;'Output Progetto'!D380)</f>
        <v>Output</v>
      </c>
      <c r="U380" s="2" t="str">
        <f ca="1">IF(S380="Attività","Risultato Atteso",VLOOKUP(MID(S380,1,FIND(" ",S380)-1),Riferimenti!$BZ$2:$CE$41,4,0))</f>
        <v>Risultato Atteso</v>
      </c>
      <c r="V380" s="2">
        <f t="shared" si="6"/>
        <v>32</v>
      </c>
      <c r="W380" s="2" t="b">
        <f ca="1">IF(MID(VLOOKUP(MID("A"&amp;MID('Output Progetto'!B380&amp;" - "&amp;'Output Progetto'!D380,1,FIND(".",'Output Progetto'!B380&amp;" - "&amp;'Output Progetto'!D380)-1)&amp;" - "&amp;INDEX(Riferimenti!$BB$2:$BB$41,1),1,FIND(" ","A"&amp;MID('Output Progetto'!B380&amp;" - "&amp;'Output Progetto'!D380,1,FIND(".",'Output Progetto'!B380&amp;" - "&amp;'Output Progetto'!D380)-1)&amp;" - "&amp;INDEX(Riferimenti!$BB$2:$BB$41,1))-1),Riferimenti!$BZ$2:$CE$41,3,0),1,2)="LT",FALSE,TRUE)</f>
        <v>1</v>
      </c>
    </row>
    <row r="381" spans="2:23" ht="12.75" x14ac:dyDescent="0.2">
      <c r="B381" s="42"/>
      <c r="C381" s="42"/>
      <c r="D381" s="42"/>
      <c r="E381" s="42"/>
      <c r="F381" s="42"/>
      <c r="G381" s="42"/>
      <c r="P381" s="2" t="str">
        <f ca="1">IF(S381="Attività","Obiettivi generali",VLOOKUP(MID(S381,1,FIND(" ",S381)-1),Riferimenti!$BZ$2:$CE$41,5,0))</f>
        <v>Obiettivi generali</v>
      </c>
      <c r="Q381" s="2" t="str">
        <f ca="1">IF(S381="Attività","Obiettivi operativi",VLOOKUP(MID(S381,1,FIND(" ",S381)-1),Riferimenti!$BZ$2:$CE$41,6,0))</f>
        <v>Obiettivi operativi</v>
      </c>
      <c r="R381" s="2" t="str">
        <f ca="1">IF(S381="Attività","Linee Intervento",VLOOKUP(MID(S381,1,FIND(" ",S381)-1),Riferimenti!$BZ$2:$CE$41,3,0))</f>
        <v>Linee Intervento</v>
      </c>
      <c r="S381" s="2" t="str">
        <f ca="1">IF(T381="Output","Attività","A"&amp;MID(T381,1,FIND(".",T381)-1)&amp;" - "&amp;INDEX(Riferimenti!$BB$2:$BB$41,V381))</f>
        <v>Attività</v>
      </c>
      <c r="T381" s="2" t="str">
        <f ca="1">IF(OR(W381=FALSE,'Output Progetto'!U381=TRUE),"Output",'Output Progetto'!B381&amp;" - "&amp;'Output Progetto'!D381)</f>
        <v>Output</v>
      </c>
      <c r="U381" s="2" t="str">
        <f ca="1">IF(S381="Attività","Risultato Atteso",VLOOKUP(MID(S381,1,FIND(" ",S381)-1),Riferimenti!$BZ$2:$CE$41,4,0))</f>
        <v>Risultato Atteso</v>
      </c>
      <c r="V381" s="2">
        <f t="shared" si="6"/>
        <v>32</v>
      </c>
      <c r="W381" s="2" t="b">
        <f ca="1">IF(MID(VLOOKUP(MID("A"&amp;MID('Output Progetto'!B381&amp;" - "&amp;'Output Progetto'!D381,1,FIND(".",'Output Progetto'!B381&amp;" - "&amp;'Output Progetto'!D381)-1)&amp;" - "&amp;INDEX(Riferimenti!$BB$2:$BB$41,1),1,FIND(" ","A"&amp;MID('Output Progetto'!B381&amp;" - "&amp;'Output Progetto'!D381,1,FIND(".",'Output Progetto'!B381&amp;" - "&amp;'Output Progetto'!D381)-1)&amp;" - "&amp;INDEX(Riferimenti!$BB$2:$BB$41,1))-1),Riferimenti!$BZ$2:$CE$41,3,0),1,2)="LT",FALSE,TRUE)</f>
        <v>1</v>
      </c>
    </row>
    <row r="382" spans="2:23" ht="12.75" x14ac:dyDescent="0.2">
      <c r="B382" s="42"/>
      <c r="C382" s="42"/>
      <c r="D382" s="42"/>
      <c r="E382" s="42"/>
      <c r="F382" s="42"/>
      <c r="G382" s="42"/>
      <c r="P382" s="2" t="str">
        <f ca="1">IF(S382="Attività","Obiettivi generali",VLOOKUP(MID(S382,1,FIND(" ",S382)-1),Riferimenti!$BZ$2:$CE$41,5,0))</f>
        <v>Obiettivi generali</v>
      </c>
      <c r="Q382" s="2" t="str">
        <f ca="1">IF(S382="Attività","Obiettivi operativi",VLOOKUP(MID(S382,1,FIND(" ",S382)-1),Riferimenti!$BZ$2:$CE$41,6,0))</f>
        <v>Obiettivi operativi</v>
      </c>
      <c r="R382" s="2" t="str">
        <f ca="1">IF(S382="Attività","Linee Intervento",VLOOKUP(MID(S382,1,FIND(" ",S382)-1),Riferimenti!$BZ$2:$CE$41,3,0))</f>
        <v>Linee Intervento</v>
      </c>
      <c r="S382" s="2" t="str">
        <f ca="1">IF(T382="Output","Attività","A"&amp;MID(T382,1,FIND(".",T382)-1)&amp;" - "&amp;INDEX(Riferimenti!$BB$2:$BB$41,V382))</f>
        <v>Attività</v>
      </c>
      <c r="T382" s="2" t="str">
        <f ca="1">IF(OR(W382=FALSE,'Output Progetto'!U382=TRUE),"Output",'Output Progetto'!B382&amp;" - "&amp;'Output Progetto'!D382)</f>
        <v>Output</v>
      </c>
      <c r="U382" s="2" t="str">
        <f ca="1">IF(S382="Attività","Risultato Atteso",VLOOKUP(MID(S382,1,FIND(" ",S382)-1),Riferimenti!$BZ$2:$CE$41,4,0))</f>
        <v>Risultato Atteso</v>
      </c>
      <c r="V382" s="2">
        <f t="shared" si="6"/>
        <v>32</v>
      </c>
      <c r="W382" s="2" t="b">
        <f ca="1">IF(MID(VLOOKUP(MID("A"&amp;MID('Output Progetto'!B382&amp;" - "&amp;'Output Progetto'!D382,1,FIND(".",'Output Progetto'!B382&amp;" - "&amp;'Output Progetto'!D382)-1)&amp;" - "&amp;INDEX(Riferimenti!$BB$2:$BB$41,1),1,FIND(" ","A"&amp;MID('Output Progetto'!B382&amp;" - "&amp;'Output Progetto'!D382,1,FIND(".",'Output Progetto'!B382&amp;" - "&amp;'Output Progetto'!D382)-1)&amp;" - "&amp;INDEX(Riferimenti!$BB$2:$BB$41,1))-1),Riferimenti!$BZ$2:$CE$41,3,0),1,2)="LT",FALSE,TRUE)</f>
        <v>1</v>
      </c>
    </row>
    <row r="383" spans="2:23" ht="12.75" x14ac:dyDescent="0.2">
      <c r="B383" s="42"/>
      <c r="C383" s="42"/>
      <c r="D383" s="42"/>
      <c r="E383" s="42"/>
      <c r="F383" s="42"/>
      <c r="G383" s="42"/>
      <c r="P383" s="2" t="str">
        <f ca="1">IF(S383="Attività","Obiettivi generali",VLOOKUP(MID(S383,1,FIND(" ",S383)-1),Riferimenti!$BZ$2:$CE$41,5,0))</f>
        <v>Obiettivi generali</v>
      </c>
      <c r="Q383" s="2" t="str">
        <f ca="1">IF(S383="Attività","Obiettivi operativi",VLOOKUP(MID(S383,1,FIND(" ",S383)-1),Riferimenti!$BZ$2:$CE$41,6,0))</f>
        <v>Obiettivi operativi</v>
      </c>
      <c r="R383" s="2" t="str">
        <f ca="1">IF(S383="Attività","Linee Intervento",VLOOKUP(MID(S383,1,FIND(" ",S383)-1),Riferimenti!$BZ$2:$CE$41,3,0))</f>
        <v>Linee Intervento</v>
      </c>
      <c r="S383" s="2" t="str">
        <f ca="1">IF(T383="Output","Attività","A"&amp;MID(T383,1,FIND(".",T383)-1)&amp;" - "&amp;INDEX(Riferimenti!$BB$2:$BB$41,V383))</f>
        <v>Attività</v>
      </c>
      <c r="T383" s="2" t="str">
        <f ca="1">IF(OR(W383=FALSE,'Output Progetto'!U383=TRUE),"Output",'Output Progetto'!B383&amp;" - "&amp;'Output Progetto'!D383)</f>
        <v>Output</v>
      </c>
      <c r="U383" s="2" t="str">
        <f ca="1">IF(S383="Attività","Risultato Atteso",VLOOKUP(MID(S383,1,FIND(" ",S383)-1),Riferimenti!$BZ$2:$CE$41,4,0))</f>
        <v>Risultato Atteso</v>
      </c>
      <c r="V383" s="2">
        <f t="shared" si="6"/>
        <v>32</v>
      </c>
      <c r="W383" s="2" t="b">
        <f ca="1">IF(MID(VLOOKUP(MID("A"&amp;MID('Output Progetto'!B383&amp;" - "&amp;'Output Progetto'!D383,1,FIND(".",'Output Progetto'!B383&amp;" - "&amp;'Output Progetto'!D383)-1)&amp;" - "&amp;INDEX(Riferimenti!$BB$2:$BB$41,1),1,FIND(" ","A"&amp;MID('Output Progetto'!B383&amp;" - "&amp;'Output Progetto'!D383,1,FIND(".",'Output Progetto'!B383&amp;" - "&amp;'Output Progetto'!D383)-1)&amp;" - "&amp;INDEX(Riferimenti!$BB$2:$BB$41,1))-1),Riferimenti!$BZ$2:$CE$41,3,0),1,2)="LT",FALSE,TRUE)</f>
        <v>1</v>
      </c>
    </row>
    <row r="384" spans="2:23" ht="12.75" x14ac:dyDescent="0.2">
      <c r="B384" s="42"/>
      <c r="C384" s="42"/>
      <c r="D384" s="42"/>
      <c r="E384" s="42"/>
      <c r="F384" s="42"/>
      <c r="G384" s="42"/>
      <c r="P384" s="2" t="str">
        <f ca="1">IF(S384="Attività","Obiettivi generali",VLOOKUP(MID(S384,1,FIND(" ",S384)-1),Riferimenti!$BZ$2:$CE$41,5,0))</f>
        <v>Obiettivi generali</v>
      </c>
      <c r="Q384" s="2" t="str">
        <f ca="1">IF(S384="Attività","Obiettivi operativi",VLOOKUP(MID(S384,1,FIND(" ",S384)-1),Riferimenti!$BZ$2:$CE$41,6,0))</f>
        <v>Obiettivi operativi</v>
      </c>
      <c r="R384" s="2" t="str">
        <f ca="1">IF(S384="Attività","Linee Intervento",VLOOKUP(MID(S384,1,FIND(" ",S384)-1),Riferimenti!$BZ$2:$CE$41,3,0))</f>
        <v>Linee Intervento</v>
      </c>
      <c r="S384" s="2" t="str">
        <f ca="1">IF(T384="Output","Attività","A"&amp;MID(T384,1,FIND(".",T384)-1)&amp;" - "&amp;INDEX(Riferimenti!$BB$2:$BB$41,V384))</f>
        <v>Attività</v>
      </c>
      <c r="T384" s="2" t="str">
        <f ca="1">IF(OR(W384=FALSE,'Output Progetto'!U384=TRUE),"Output",'Output Progetto'!B384&amp;" - "&amp;'Output Progetto'!D384)</f>
        <v>Output</v>
      </c>
      <c r="U384" s="2" t="str">
        <f ca="1">IF(S384="Attività","Risultato Atteso",VLOOKUP(MID(S384,1,FIND(" ",S384)-1),Riferimenti!$BZ$2:$CE$41,4,0))</f>
        <v>Risultato Atteso</v>
      </c>
      <c r="V384" s="2">
        <f t="shared" si="6"/>
        <v>32</v>
      </c>
      <c r="W384" s="2" t="b">
        <f ca="1">IF(MID(VLOOKUP(MID("A"&amp;MID('Output Progetto'!B384&amp;" - "&amp;'Output Progetto'!D384,1,FIND(".",'Output Progetto'!B384&amp;" - "&amp;'Output Progetto'!D384)-1)&amp;" - "&amp;INDEX(Riferimenti!$BB$2:$BB$41,1),1,FIND(" ","A"&amp;MID('Output Progetto'!B384&amp;" - "&amp;'Output Progetto'!D384,1,FIND(".",'Output Progetto'!B384&amp;" - "&amp;'Output Progetto'!D384)-1)&amp;" - "&amp;INDEX(Riferimenti!$BB$2:$BB$41,1))-1),Riferimenti!$BZ$2:$CE$41,3,0),1,2)="LT",FALSE,TRUE)</f>
        <v>1</v>
      </c>
    </row>
    <row r="385" spans="2:23" ht="12.75" x14ac:dyDescent="0.2">
      <c r="B385" s="42"/>
      <c r="C385" s="42"/>
      <c r="D385" s="42"/>
      <c r="E385" s="42"/>
      <c r="F385" s="42"/>
      <c r="G385" s="42"/>
      <c r="P385" s="2" t="str">
        <f ca="1">IF(S385="Attività","Obiettivi generali",VLOOKUP(MID(S385,1,FIND(" ",S385)-1),Riferimenti!$BZ$2:$CE$41,5,0))</f>
        <v>Obiettivi generali</v>
      </c>
      <c r="Q385" s="2" t="str">
        <f ca="1">IF(S385="Attività","Obiettivi operativi",VLOOKUP(MID(S385,1,FIND(" ",S385)-1),Riferimenti!$BZ$2:$CE$41,6,0))</f>
        <v>Obiettivi operativi</v>
      </c>
      <c r="R385" s="2" t="str">
        <f ca="1">IF(S385="Attività","Linee Intervento",VLOOKUP(MID(S385,1,FIND(" ",S385)-1),Riferimenti!$BZ$2:$CE$41,3,0))</f>
        <v>Linee Intervento</v>
      </c>
      <c r="S385" s="2" t="str">
        <f ca="1">IF(T385="Output","Attività","A"&amp;MID(T385,1,FIND(".",T385)-1)&amp;" - "&amp;INDEX(Riferimenti!$BB$2:$BB$41,V385))</f>
        <v>Attività</v>
      </c>
      <c r="T385" s="2" t="str">
        <f ca="1">IF(OR(W385=FALSE,'Output Progetto'!U385=TRUE),"Output",'Output Progetto'!B385&amp;" - "&amp;'Output Progetto'!D385)</f>
        <v>Output</v>
      </c>
      <c r="U385" s="2" t="str">
        <f ca="1">IF(S385="Attività","Risultato Atteso",VLOOKUP(MID(S385,1,FIND(" ",S385)-1),Riferimenti!$BZ$2:$CE$41,4,0))</f>
        <v>Risultato Atteso</v>
      </c>
      <c r="V385" s="2">
        <f t="shared" si="6"/>
        <v>32</v>
      </c>
      <c r="W385" s="2" t="b">
        <f ca="1">IF(MID(VLOOKUP(MID("A"&amp;MID('Output Progetto'!B385&amp;" - "&amp;'Output Progetto'!D385,1,FIND(".",'Output Progetto'!B385&amp;" - "&amp;'Output Progetto'!D385)-1)&amp;" - "&amp;INDEX(Riferimenti!$BB$2:$BB$41,1),1,FIND(" ","A"&amp;MID('Output Progetto'!B385&amp;" - "&amp;'Output Progetto'!D385,1,FIND(".",'Output Progetto'!B385&amp;" - "&amp;'Output Progetto'!D385)-1)&amp;" - "&amp;INDEX(Riferimenti!$BB$2:$BB$41,1))-1),Riferimenti!$BZ$2:$CE$41,3,0),1,2)="LT",FALSE,TRUE)</f>
        <v>1</v>
      </c>
    </row>
    <row r="386" spans="2:23" ht="12.75" x14ac:dyDescent="0.2">
      <c r="B386" s="42"/>
      <c r="C386" s="42"/>
      <c r="D386" s="42"/>
      <c r="E386" s="42"/>
      <c r="F386" s="42"/>
      <c r="G386" s="42"/>
      <c r="P386" s="2" t="str">
        <f ca="1">IF(S386="Attività","Obiettivi generali",VLOOKUP(MID(S386,1,FIND(" ",S386)-1),Riferimenti!$BZ$2:$CE$41,5,0))</f>
        <v>Obiettivi generali</v>
      </c>
      <c r="Q386" s="2" t="str">
        <f ca="1">IF(S386="Attività","Obiettivi operativi",VLOOKUP(MID(S386,1,FIND(" ",S386)-1),Riferimenti!$BZ$2:$CE$41,6,0))</f>
        <v>Obiettivi operativi</v>
      </c>
      <c r="R386" s="2" t="str">
        <f ca="1">IF(S386="Attività","Linee Intervento",VLOOKUP(MID(S386,1,FIND(" ",S386)-1),Riferimenti!$BZ$2:$CE$41,3,0))</f>
        <v>Linee Intervento</v>
      </c>
      <c r="S386" s="2" t="str">
        <f ca="1">IF(T386="Output","Attività","A"&amp;MID(T386,1,FIND(".",T386)-1)&amp;" - "&amp;INDEX(Riferimenti!$BB$2:$BB$41,V386))</f>
        <v>Attività</v>
      </c>
      <c r="T386" s="2" t="str">
        <f ca="1">IF(OR(W386=FALSE,'Output Progetto'!U386=TRUE),"Output",'Output Progetto'!B386&amp;" - "&amp;'Output Progetto'!D386)</f>
        <v>Output</v>
      </c>
      <c r="U386" s="2" t="str">
        <f ca="1">IF(S386="Attività","Risultato Atteso",VLOOKUP(MID(S386,1,FIND(" ",S386)-1),Riferimenti!$BZ$2:$CE$41,4,0))</f>
        <v>Risultato Atteso</v>
      </c>
      <c r="V386" s="2">
        <f t="shared" si="6"/>
        <v>32</v>
      </c>
      <c r="W386" s="2" t="b">
        <f ca="1">IF(MID(VLOOKUP(MID("A"&amp;MID('Output Progetto'!B386&amp;" - "&amp;'Output Progetto'!D386,1,FIND(".",'Output Progetto'!B386&amp;" - "&amp;'Output Progetto'!D386)-1)&amp;" - "&amp;INDEX(Riferimenti!$BB$2:$BB$41,1),1,FIND(" ","A"&amp;MID('Output Progetto'!B386&amp;" - "&amp;'Output Progetto'!D386,1,FIND(".",'Output Progetto'!B386&amp;" - "&amp;'Output Progetto'!D386)-1)&amp;" - "&amp;INDEX(Riferimenti!$BB$2:$BB$41,1))-1),Riferimenti!$BZ$2:$CE$41,3,0),1,2)="LT",FALSE,TRUE)</f>
        <v>1</v>
      </c>
    </row>
    <row r="387" spans="2:23" ht="12.75" x14ac:dyDescent="0.2">
      <c r="B387" s="42"/>
      <c r="C387" s="42"/>
      <c r="D387" s="42"/>
      <c r="E387" s="42"/>
      <c r="F387" s="42"/>
      <c r="G387" s="42"/>
      <c r="P387" s="2" t="str">
        <f ca="1">IF(S387="Attività","Obiettivi generali",VLOOKUP(MID(S387,1,FIND(" ",S387)-1),Riferimenti!$BZ$2:$CE$41,5,0))</f>
        <v>Obiettivi generali</v>
      </c>
      <c r="Q387" s="2" t="str">
        <f ca="1">IF(S387="Attività","Obiettivi operativi",VLOOKUP(MID(S387,1,FIND(" ",S387)-1),Riferimenti!$BZ$2:$CE$41,6,0))</f>
        <v>Obiettivi operativi</v>
      </c>
      <c r="R387" s="2" t="str">
        <f ca="1">IF(S387="Attività","Linee Intervento",VLOOKUP(MID(S387,1,FIND(" ",S387)-1),Riferimenti!$BZ$2:$CE$41,3,0))</f>
        <v>Linee Intervento</v>
      </c>
      <c r="S387" s="2" t="str">
        <f ca="1">IF(T387="Output","Attività","A"&amp;MID(T387,1,FIND(".",T387)-1)&amp;" - "&amp;INDEX(Riferimenti!$BB$2:$BB$41,V387))</f>
        <v>Attività</v>
      </c>
      <c r="T387" s="2" t="str">
        <f ca="1">IF(OR(W387=FALSE,'Output Progetto'!U387=TRUE),"Output",'Output Progetto'!B387&amp;" - "&amp;'Output Progetto'!D387)</f>
        <v>Output</v>
      </c>
      <c r="U387" s="2" t="str">
        <f ca="1">IF(S387="Attività","Risultato Atteso",VLOOKUP(MID(S387,1,FIND(" ",S387)-1),Riferimenti!$BZ$2:$CE$41,4,0))</f>
        <v>Risultato Atteso</v>
      </c>
      <c r="V387" s="2">
        <f t="shared" si="6"/>
        <v>32</v>
      </c>
      <c r="W387" s="2" t="b">
        <f ca="1">IF(MID(VLOOKUP(MID("A"&amp;MID('Output Progetto'!B387&amp;" - "&amp;'Output Progetto'!D387,1,FIND(".",'Output Progetto'!B387&amp;" - "&amp;'Output Progetto'!D387)-1)&amp;" - "&amp;INDEX(Riferimenti!$BB$2:$BB$41,1),1,FIND(" ","A"&amp;MID('Output Progetto'!B387&amp;" - "&amp;'Output Progetto'!D387,1,FIND(".",'Output Progetto'!B387&amp;" - "&amp;'Output Progetto'!D387)-1)&amp;" - "&amp;INDEX(Riferimenti!$BB$2:$BB$41,1))-1),Riferimenti!$BZ$2:$CE$41,3,0),1,2)="LT",FALSE,TRUE)</f>
        <v>1</v>
      </c>
    </row>
    <row r="388" spans="2:23" ht="12.75" x14ac:dyDescent="0.2">
      <c r="B388" s="42"/>
      <c r="C388" s="42"/>
      <c r="D388" s="42"/>
      <c r="E388" s="42"/>
      <c r="F388" s="42"/>
      <c r="G388" s="42"/>
      <c r="P388" s="2" t="str">
        <f ca="1">IF(S388="Attività","Obiettivi generali",VLOOKUP(MID(S388,1,FIND(" ",S388)-1),Riferimenti!$BZ$2:$CE$41,5,0))</f>
        <v>Obiettivi generali</v>
      </c>
      <c r="Q388" s="2" t="str">
        <f ca="1">IF(S388="Attività","Obiettivi operativi",VLOOKUP(MID(S388,1,FIND(" ",S388)-1),Riferimenti!$BZ$2:$CE$41,6,0))</f>
        <v>Obiettivi operativi</v>
      </c>
      <c r="R388" s="2" t="str">
        <f ca="1">IF(S388="Attività","Linee Intervento",VLOOKUP(MID(S388,1,FIND(" ",S388)-1),Riferimenti!$BZ$2:$CE$41,3,0))</f>
        <v>Linee Intervento</v>
      </c>
      <c r="S388" s="2" t="str">
        <f ca="1">IF(T388="Output","Attività","A"&amp;MID(T388,1,FIND(".",T388)-1)&amp;" - "&amp;INDEX(Riferimenti!$BB$2:$BB$41,V388))</f>
        <v>Attività</v>
      </c>
      <c r="T388" s="2" t="str">
        <f ca="1">IF(OR(W388=FALSE,'Output Progetto'!U388=TRUE),"Output",'Output Progetto'!B388&amp;" - "&amp;'Output Progetto'!D388)</f>
        <v>Output</v>
      </c>
      <c r="U388" s="2" t="str">
        <f ca="1">IF(S388="Attività","Risultato Atteso",VLOOKUP(MID(S388,1,FIND(" ",S388)-1),Riferimenti!$BZ$2:$CE$41,4,0))</f>
        <v>Risultato Atteso</v>
      </c>
      <c r="V388" s="2">
        <f t="shared" si="6"/>
        <v>32</v>
      </c>
      <c r="W388" s="2" t="b">
        <f ca="1">IF(MID(VLOOKUP(MID("A"&amp;MID('Output Progetto'!B388&amp;" - "&amp;'Output Progetto'!D388,1,FIND(".",'Output Progetto'!B388&amp;" - "&amp;'Output Progetto'!D388)-1)&amp;" - "&amp;INDEX(Riferimenti!$BB$2:$BB$41,1),1,FIND(" ","A"&amp;MID('Output Progetto'!B388&amp;" - "&amp;'Output Progetto'!D388,1,FIND(".",'Output Progetto'!B388&amp;" - "&amp;'Output Progetto'!D388)-1)&amp;" - "&amp;INDEX(Riferimenti!$BB$2:$BB$41,1))-1),Riferimenti!$BZ$2:$CE$41,3,0),1,2)="LT",FALSE,TRUE)</f>
        <v>1</v>
      </c>
    </row>
    <row r="389" spans="2:23" ht="12.75" x14ac:dyDescent="0.2">
      <c r="B389" s="42"/>
      <c r="C389" s="42"/>
      <c r="D389" s="42"/>
      <c r="E389" s="42"/>
      <c r="F389" s="42"/>
      <c r="G389" s="42"/>
      <c r="P389" s="2" t="str">
        <f ca="1">IF(S389="Attività","Obiettivi generali",VLOOKUP(MID(S389,1,FIND(" ",S389)-1),Riferimenti!$BZ$2:$CE$41,5,0))</f>
        <v>Obiettivi generali</v>
      </c>
      <c r="Q389" s="2" t="str">
        <f ca="1">IF(S389="Attività","Obiettivi operativi",VLOOKUP(MID(S389,1,FIND(" ",S389)-1),Riferimenti!$BZ$2:$CE$41,6,0))</f>
        <v>Obiettivi operativi</v>
      </c>
      <c r="R389" s="2" t="str">
        <f ca="1">IF(S389="Attività","Linee Intervento",VLOOKUP(MID(S389,1,FIND(" ",S389)-1),Riferimenti!$BZ$2:$CE$41,3,0))</f>
        <v>Linee Intervento</v>
      </c>
      <c r="S389" s="2" t="str">
        <f ca="1">IF(T389="Output","Attività","A"&amp;MID(T389,1,FIND(".",T389)-1)&amp;" - "&amp;INDEX(Riferimenti!$BB$2:$BB$41,V389))</f>
        <v>Attività</v>
      </c>
      <c r="T389" s="2" t="str">
        <f ca="1">IF(OR(W389=FALSE,'Output Progetto'!U389=TRUE),"Output",'Output Progetto'!B389&amp;" - "&amp;'Output Progetto'!D389)</f>
        <v>Output</v>
      </c>
      <c r="U389" s="2" t="str">
        <f ca="1">IF(S389="Attività","Risultato Atteso",VLOOKUP(MID(S389,1,FIND(" ",S389)-1),Riferimenti!$BZ$2:$CE$41,4,0))</f>
        <v>Risultato Atteso</v>
      </c>
      <c r="V389" s="2">
        <f t="shared" si="6"/>
        <v>32</v>
      </c>
      <c r="W389" s="2" t="b">
        <f ca="1">IF(MID(VLOOKUP(MID("A"&amp;MID('Output Progetto'!B389&amp;" - "&amp;'Output Progetto'!D389,1,FIND(".",'Output Progetto'!B389&amp;" - "&amp;'Output Progetto'!D389)-1)&amp;" - "&amp;INDEX(Riferimenti!$BB$2:$BB$41,1),1,FIND(" ","A"&amp;MID('Output Progetto'!B389&amp;" - "&amp;'Output Progetto'!D389,1,FIND(".",'Output Progetto'!B389&amp;" - "&amp;'Output Progetto'!D389)-1)&amp;" - "&amp;INDEX(Riferimenti!$BB$2:$BB$41,1))-1),Riferimenti!$BZ$2:$CE$41,3,0),1,2)="LT",FALSE,TRUE)</f>
        <v>1</v>
      </c>
    </row>
    <row r="390" spans="2:23" ht="12.75" x14ac:dyDescent="0.2">
      <c r="B390" s="42"/>
      <c r="C390" s="42"/>
      <c r="D390" s="42"/>
      <c r="E390" s="42"/>
      <c r="F390" s="42"/>
      <c r="G390" s="42"/>
      <c r="P390" s="2" t="str">
        <f ca="1">IF(S390="Attività","Obiettivi generali",VLOOKUP(MID(S390,1,FIND(" ",S390)-1),Riferimenti!$BZ$2:$CE$41,5,0))</f>
        <v>Obiettivi generali</v>
      </c>
      <c r="Q390" s="2" t="str">
        <f ca="1">IF(S390="Attività","Obiettivi operativi",VLOOKUP(MID(S390,1,FIND(" ",S390)-1),Riferimenti!$BZ$2:$CE$41,6,0))</f>
        <v>Obiettivi operativi</v>
      </c>
      <c r="R390" s="2" t="str">
        <f ca="1">IF(S390="Attività","Linee Intervento",VLOOKUP(MID(S390,1,FIND(" ",S390)-1),Riferimenti!$BZ$2:$CE$41,3,0))</f>
        <v>Linee Intervento</v>
      </c>
      <c r="S390" s="2" t="str">
        <f ca="1">IF(T390="Output","Attività","A"&amp;MID(T390,1,FIND(".",T390)-1)&amp;" - "&amp;INDEX(Riferimenti!$BB$2:$BB$41,V390))</f>
        <v>Attività</v>
      </c>
      <c r="T390" s="2" t="str">
        <f ca="1">IF(OR(W390=FALSE,'Output Progetto'!U390=TRUE),"Output",'Output Progetto'!B390&amp;" - "&amp;'Output Progetto'!D390)</f>
        <v>Output</v>
      </c>
      <c r="U390" s="2" t="str">
        <f ca="1">IF(S390="Attività","Risultato Atteso",VLOOKUP(MID(S390,1,FIND(" ",S390)-1),Riferimenti!$BZ$2:$CE$41,4,0))</f>
        <v>Risultato Atteso</v>
      </c>
      <c r="V390" s="2">
        <f t="shared" si="6"/>
        <v>32</v>
      </c>
      <c r="W390" s="2" t="b">
        <f ca="1">IF(MID(VLOOKUP(MID("A"&amp;MID('Output Progetto'!B390&amp;" - "&amp;'Output Progetto'!D390,1,FIND(".",'Output Progetto'!B390&amp;" - "&amp;'Output Progetto'!D390)-1)&amp;" - "&amp;INDEX(Riferimenti!$BB$2:$BB$41,1),1,FIND(" ","A"&amp;MID('Output Progetto'!B390&amp;" - "&amp;'Output Progetto'!D390,1,FIND(".",'Output Progetto'!B390&amp;" - "&amp;'Output Progetto'!D390)-1)&amp;" - "&amp;INDEX(Riferimenti!$BB$2:$BB$41,1))-1),Riferimenti!$BZ$2:$CE$41,3,0),1,2)="LT",FALSE,TRUE)</f>
        <v>1</v>
      </c>
    </row>
    <row r="391" spans="2:23" ht="12.75" x14ac:dyDescent="0.2">
      <c r="B391" s="42"/>
      <c r="C391" s="42"/>
      <c r="D391" s="42"/>
      <c r="E391" s="42"/>
      <c r="F391" s="42"/>
      <c r="G391" s="42"/>
      <c r="P391" s="2" t="str">
        <f ca="1">IF(S391="Attività","Obiettivi generali",VLOOKUP(MID(S391,1,FIND(" ",S391)-1),Riferimenti!$BZ$2:$CE$41,5,0))</f>
        <v>Obiettivi generali</v>
      </c>
      <c r="Q391" s="2" t="str">
        <f ca="1">IF(S391="Attività","Obiettivi operativi",VLOOKUP(MID(S391,1,FIND(" ",S391)-1),Riferimenti!$BZ$2:$CE$41,6,0))</f>
        <v>Obiettivi operativi</v>
      </c>
      <c r="R391" s="2" t="str">
        <f ca="1">IF(S391="Attività","Linee Intervento",VLOOKUP(MID(S391,1,FIND(" ",S391)-1),Riferimenti!$BZ$2:$CE$41,3,0))</f>
        <v>Linee Intervento</v>
      </c>
      <c r="S391" s="2" t="str">
        <f ca="1">IF(T391="Output","Attività","A"&amp;MID(T391,1,FIND(".",T391)-1)&amp;" - "&amp;INDEX(Riferimenti!$BB$2:$BB$41,V391))</f>
        <v>Attività</v>
      </c>
      <c r="T391" s="2" t="str">
        <f ca="1">IF(OR(W391=FALSE,'Output Progetto'!U391=TRUE),"Output",'Output Progetto'!B391&amp;" - "&amp;'Output Progetto'!D391)</f>
        <v>Output</v>
      </c>
      <c r="U391" s="2" t="str">
        <f ca="1">IF(S391="Attività","Risultato Atteso",VLOOKUP(MID(S391,1,FIND(" ",S391)-1),Riferimenti!$BZ$2:$CE$41,4,0))</f>
        <v>Risultato Atteso</v>
      </c>
      <c r="V391" s="2">
        <f t="shared" si="6"/>
        <v>32</v>
      </c>
      <c r="W391" s="2" t="b">
        <f ca="1">IF(MID(VLOOKUP(MID("A"&amp;MID('Output Progetto'!B391&amp;" - "&amp;'Output Progetto'!D391,1,FIND(".",'Output Progetto'!B391&amp;" - "&amp;'Output Progetto'!D391)-1)&amp;" - "&amp;INDEX(Riferimenti!$BB$2:$BB$41,1),1,FIND(" ","A"&amp;MID('Output Progetto'!B391&amp;" - "&amp;'Output Progetto'!D391,1,FIND(".",'Output Progetto'!B391&amp;" - "&amp;'Output Progetto'!D391)-1)&amp;" - "&amp;INDEX(Riferimenti!$BB$2:$BB$41,1))-1),Riferimenti!$BZ$2:$CE$41,3,0),1,2)="LT",FALSE,TRUE)</f>
        <v>1</v>
      </c>
    </row>
    <row r="392" spans="2:23" ht="12.75" x14ac:dyDescent="0.2">
      <c r="B392" s="42"/>
      <c r="C392" s="42"/>
      <c r="D392" s="42"/>
      <c r="E392" s="42"/>
      <c r="F392" s="42"/>
      <c r="G392" s="42"/>
      <c r="P392" s="2" t="str">
        <f ca="1">IF(S392="Attività","Obiettivi generali",VLOOKUP(MID(S392,1,FIND(" ",S392)-1),Riferimenti!$BZ$2:$CE$41,5,0))</f>
        <v>Obiettivi generali</v>
      </c>
      <c r="Q392" s="2" t="str">
        <f ca="1">IF(S392="Attività","Obiettivi operativi",VLOOKUP(MID(S392,1,FIND(" ",S392)-1),Riferimenti!$BZ$2:$CE$41,6,0))</f>
        <v>Obiettivi operativi</v>
      </c>
      <c r="R392" s="2" t="str">
        <f ca="1">IF(S392="Attività","Linee Intervento",VLOOKUP(MID(S392,1,FIND(" ",S392)-1),Riferimenti!$BZ$2:$CE$41,3,0))</f>
        <v>Linee Intervento</v>
      </c>
      <c r="S392" s="2" t="str">
        <f ca="1">IF(T392="Output","Attività","A"&amp;MID(T392,1,FIND(".",T392)-1)&amp;" - "&amp;INDEX(Riferimenti!$BB$2:$BB$41,V392))</f>
        <v>Attività</v>
      </c>
      <c r="T392" s="2" t="str">
        <f ca="1">IF(OR(W392=FALSE,'Output Progetto'!U392=TRUE),"Output",'Output Progetto'!B392&amp;" - "&amp;'Output Progetto'!D392)</f>
        <v>Output</v>
      </c>
      <c r="U392" s="2" t="str">
        <f ca="1">IF(S392="Attività","Risultato Atteso",VLOOKUP(MID(S392,1,FIND(" ",S392)-1),Riferimenti!$BZ$2:$CE$41,4,0))</f>
        <v>Risultato Atteso</v>
      </c>
      <c r="V392" s="2">
        <f t="shared" si="6"/>
        <v>33</v>
      </c>
      <c r="W392" s="2" t="b">
        <f ca="1">IF(MID(VLOOKUP(MID("A"&amp;MID('Output Progetto'!B392&amp;" - "&amp;'Output Progetto'!D392,1,FIND(".",'Output Progetto'!B392&amp;" - "&amp;'Output Progetto'!D392)-1)&amp;" - "&amp;INDEX(Riferimenti!$BB$2:$BB$41,1),1,FIND(" ","A"&amp;MID('Output Progetto'!B392&amp;" - "&amp;'Output Progetto'!D392,1,FIND(".",'Output Progetto'!B392&amp;" - "&amp;'Output Progetto'!D392)-1)&amp;" - "&amp;INDEX(Riferimenti!$BB$2:$BB$41,1))-1),Riferimenti!$BZ$2:$CE$41,3,0),1,2)="LT",FALSE,TRUE)</f>
        <v>1</v>
      </c>
    </row>
    <row r="393" spans="2:23" ht="12.75" x14ac:dyDescent="0.2">
      <c r="B393" s="42"/>
      <c r="C393" s="42"/>
      <c r="D393" s="42"/>
      <c r="E393" s="42"/>
      <c r="F393" s="42"/>
      <c r="G393" s="42"/>
      <c r="P393" s="2" t="str">
        <f ca="1">IF(S393="Attività","Obiettivi generali",VLOOKUP(MID(S393,1,FIND(" ",S393)-1),Riferimenti!$BZ$2:$CE$41,5,0))</f>
        <v>Obiettivi generali</v>
      </c>
      <c r="Q393" s="2" t="str">
        <f ca="1">IF(S393="Attività","Obiettivi operativi",VLOOKUP(MID(S393,1,FIND(" ",S393)-1),Riferimenti!$BZ$2:$CE$41,6,0))</f>
        <v>Obiettivi operativi</v>
      </c>
      <c r="R393" s="2" t="str">
        <f ca="1">IF(S393="Attività","Linee Intervento",VLOOKUP(MID(S393,1,FIND(" ",S393)-1),Riferimenti!$BZ$2:$CE$41,3,0))</f>
        <v>Linee Intervento</v>
      </c>
      <c r="S393" s="2" t="str">
        <f ca="1">IF(T393="Output","Attività","A"&amp;MID(T393,1,FIND(".",T393)-1)&amp;" - "&amp;INDEX(Riferimenti!$BB$2:$BB$41,V393))</f>
        <v>Attività</v>
      </c>
      <c r="T393" s="2" t="str">
        <f ca="1">IF(OR(W393=FALSE,'Output Progetto'!U393=TRUE),"Output",'Output Progetto'!B393&amp;" - "&amp;'Output Progetto'!D393)</f>
        <v>Output</v>
      </c>
      <c r="U393" s="2" t="str">
        <f ca="1">IF(S393="Attività","Risultato Atteso",VLOOKUP(MID(S393,1,FIND(" ",S393)-1),Riferimenti!$BZ$2:$CE$41,4,0))</f>
        <v>Risultato Atteso</v>
      </c>
      <c r="V393" s="2">
        <f t="shared" si="6"/>
        <v>33</v>
      </c>
      <c r="W393" s="2" t="b">
        <f ca="1">IF(MID(VLOOKUP(MID("A"&amp;MID('Output Progetto'!B393&amp;" - "&amp;'Output Progetto'!D393,1,FIND(".",'Output Progetto'!B393&amp;" - "&amp;'Output Progetto'!D393)-1)&amp;" - "&amp;INDEX(Riferimenti!$BB$2:$BB$41,1),1,FIND(" ","A"&amp;MID('Output Progetto'!B393&amp;" - "&amp;'Output Progetto'!D393,1,FIND(".",'Output Progetto'!B393&amp;" - "&amp;'Output Progetto'!D393)-1)&amp;" - "&amp;INDEX(Riferimenti!$BB$2:$BB$41,1))-1),Riferimenti!$BZ$2:$CE$41,3,0),1,2)="LT",FALSE,TRUE)</f>
        <v>1</v>
      </c>
    </row>
    <row r="394" spans="2:23" ht="12.75" x14ac:dyDescent="0.2">
      <c r="B394" s="42"/>
      <c r="C394" s="42"/>
      <c r="D394" s="42"/>
      <c r="E394" s="42"/>
      <c r="F394" s="42"/>
      <c r="G394" s="42"/>
      <c r="P394" s="2" t="str">
        <f ca="1">IF(S394="Attività","Obiettivi generali",VLOOKUP(MID(S394,1,FIND(" ",S394)-1),Riferimenti!$BZ$2:$CE$41,5,0))</f>
        <v>Obiettivi generali</v>
      </c>
      <c r="Q394" s="2" t="str">
        <f ca="1">IF(S394="Attività","Obiettivi operativi",VLOOKUP(MID(S394,1,FIND(" ",S394)-1),Riferimenti!$BZ$2:$CE$41,6,0))</f>
        <v>Obiettivi operativi</v>
      </c>
      <c r="R394" s="2" t="str">
        <f ca="1">IF(S394="Attività","Linee Intervento",VLOOKUP(MID(S394,1,FIND(" ",S394)-1),Riferimenti!$BZ$2:$CE$41,3,0))</f>
        <v>Linee Intervento</v>
      </c>
      <c r="S394" s="2" t="str">
        <f ca="1">IF(T394="Output","Attività","A"&amp;MID(T394,1,FIND(".",T394)-1)&amp;" - "&amp;INDEX(Riferimenti!$BB$2:$BB$41,V394))</f>
        <v>Attività</v>
      </c>
      <c r="T394" s="2" t="str">
        <f ca="1">IF(OR(W394=FALSE,'Output Progetto'!U394=TRUE),"Output",'Output Progetto'!B394&amp;" - "&amp;'Output Progetto'!D394)</f>
        <v>Output</v>
      </c>
      <c r="U394" s="2" t="str">
        <f ca="1">IF(S394="Attività","Risultato Atteso",VLOOKUP(MID(S394,1,FIND(" ",S394)-1),Riferimenti!$BZ$2:$CE$41,4,0))</f>
        <v>Risultato Atteso</v>
      </c>
      <c r="V394" s="2">
        <f t="shared" si="6"/>
        <v>33</v>
      </c>
      <c r="W394" s="2" t="b">
        <f ca="1">IF(MID(VLOOKUP(MID("A"&amp;MID('Output Progetto'!B394&amp;" - "&amp;'Output Progetto'!D394,1,FIND(".",'Output Progetto'!B394&amp;" - "&amp;'Output Progetto'!D394)-1)&amp;" - "&amp;INDEX(Riferimenti!$BB$2:$BB$41,1),1,FIND(" ","A"&amp;MID('Output Progetto'!B394&amp;" - "&amp;'Output Progetto'!D394,1,FIND(".",'Output Progetto'!B394&amp;" - "&amp;'Output Progetto'!D394)-1)&amp;" - "&amp;INDEX(Riferimenti!$BB$2:$BB$41,1))-1),Riferimenti!$BZ$2:$CE$41,3,0),1,2)="LT",FALSE,TRUE)</f>
        <v>1</v>
      </c>
    </row>
    <row r="395" spans="2:23" ht="12.75" x14ac:dyDescent="0.2">
      <c r="B395" s="42"/>
      <c r="C395" s="42"/>
      <c r="D395" s="42"/>
      <c r="E395" s="42"/>
      <c r="F395" s="42"/>
      <c r="G395" s="42"/>
      <c r="P395" s="2" t="str">
        <f ca="1">IF(S395="Attività","Obiettivi generali",VLOOKUP(MID(S395,1,FIND(" ",S395)-1),Riferimenti!$BZ$2:$CE$41,5,0))</f>
        <v>Obiettivi generali</v>
      </c>
      <c r="Q395" s="2" t="str">
        <f ca="1">IF(S395="Attività","Obiettivi operativi",VLOOKUP(MID(S395,1,FIND(" ",S395)-1),Riferimenti!$BZ$2:$CE$41,6,0))</f>
        <v>Obiettivi operativi</v>
      </c>
      <c r="R395" s="2" t="str">
        <f ca="1">IF(S395="Attività","Linee Intervento",VLOOKUP(MID(S395,1,FIND(" ",S395)-1),Riferimenti!$BZ$2:$CE$41,3,0))</f>
        <v>Linee Intervento</v>
      </c>
      <c r="S395" s="2" t="str">
        <f ca="1">IF(T395="Output","Attività","A"&amp;MID(T395,1,FIND(".",T395)-1)&amp;" - "&amp;INDEX(Riferimenti!$BB$2:$BB$41,V395))</f>
        <v>Attività</v>
      </c>
      <c r="T395" s="2" t="str">
        <f ca="1">IF(OR(W395=FALSE,'Output Progetto'!U395=TRUE),"Output",'Output Progetto'!B395&amp;" - "&amp;'Output Progetto'!D395)</f>
        <v>Output</v>
      </c>
      <c r="U395" s="2" t="str">
        <f ca="1">IF(S395="Attività","Risultato Atteso",VLOOKUP(MID(S395,1,FIND(" ",S395)-1),Riferimenti!$BZ$2:$CE$41,4,0))</f>
        <v>Risultato Atteso</v>
      </c>
      <c r="V395" s="2">
        <f t="shared" si="6"/>
        <v>33</v>
      </c>
      <c r="W395" s="2" t="b">
        <f ca="1">IF(MID(VLOOKUP(MID("A"&amp;MID('Output Progetto'!B395&amp;" - "&amp;'Output Progetto'!D395,1,FIND(".",'Output Progetto'!B395&amp;" - "&amp;'Output Progetto'!D395)-1)&amp;" - "&amp;INDEX(Riferimenti!$BB$2:$BB$41,1),1,FIND(" ","A"&amp;MID('Output Progetto'!B395&amp;" - "&amp;'Output Progetto'!D395,1,FIND(".",'Output Progetto'!B395&amp;" - "&amp;'Output Progetto'!D395)-1)&amp;" - "&amp;INDEX(Riferimenti!$BB$2:$BB$41,1))-1),Riferimenti!$BZ$2:$CE$41,3,0),1,2)="LT",FALSE,TRUE)</f>
        <v>1</v>
      </c>
    </row>
    <row r="396" spans="2:23" ht="12.75" x14ac:dyDescent="0.2">
      <c r="B396" s="42"/>
      <c r="C396" s="42"/>
      <c r="D396" s="42"/>
      <c r="E396" s="42"/>
      <c r="F396" s="42"/>
      <c r="G396" s="42"/>
      <c r="P396" s="2" t="str">
        <f ca="1">IF(S396="Attività","Obiettivi generali",VLOOKUP(MID(S396,1,FIND(" ",S396)-1),Riferimenti!$BZ$2:$CE$41,5,0))</f>
        <v>Obiettivi generali</v>
      </c>
      <c r="Q396" s="2" t="str">
        <f ca="1">IF(S396="Attività","Obiettivi operativi",VLOOKUP(MID(S396,1,FIND(" ",S396)-1),Riferimenti!$BZ$2:$CE$41,6,0))</f>
        <v>Obiettivi operativi</v>
      </c>
      <c r="R396" s="2" t="str">
        <f ca="1">IF(S396="Attività","Linee Intervento",VLOOKUP(MID(S396,1,FIND(" ",S396)-1),Riferimenti!$BZ$2:$CE$41,3,0))</f>
        <v>Linee Intervento</v>
      </c>
      <c r="S396" s="2" t="str">
        <f ca="1">IF(T396="Output","Attività","A"&amp;MID(T396,1,FIND(".",T396)-1)&amp;" - "&amp;INDEX(Riferimenti!$BB$2:$BB$41,V396))</f>
        <v>Attività</v>
      </c>
      <c r="T396" s="2" t="str">
        <f ca="1">IF(OR(W396=FALSE,'Output Progetto'!U396=TRUE),"Output",'Output Progetto'!B396&amp;" - "&amp;'Output Progetto'!D396)</f>
        <v>Output</v>
      </c>
      <c r="U396" s="2" t="str">
        <f ca="1">IF(S396="Attività","Risultato Atteso",VLOOKUP(MID(S396,1,FIND(" ",S396)-1),Riferimenti!$BZ$2:$CE$41,4,0))</f>
        <v>Risultato Atteso</v>
      </c>
      <c r="V396" s="2">
        <f t="shared" si="6"/>
        <v>33</v>
      </c>
      <c r="W396" s="2" t="b">
        <f ca="1">IF(MID(VLOOKUP(MID("A"&amp;MID('Output Progetto'!B396&amp;" - "&amp;'Output Progetto'!D396,1,FIND(".",'Output Progetto'!B396&amp;" - "&amp;'Output Progetto'!D396)-1)&amp;" - "&amp;INDEX(Riferimenti!$BB$2:$BB$41,1),1,FIND(" ","A"&amp;MID('Output Progetto'!B396&amp;" - "&amp;'Output Progetto'!D396,1,FIND(".",'Output Progetto'!B396&amp;" - "&amp;'Output Progetto'!D396)-1)&amp;" - "&amp;INDEX(Riferimenti!$BB$2:$BB$41,1))-1),Riferimenti!$BZ$2:$CE$41,3,0),1,2)="LT",FALSE,TRUE)</f>
        <v>1</v>
      </c>
    </row>
    <row r="397" spans="2:23" ht="12.75" x14ac:dyDescent="0.2">
      <c r="B397" s="42"/>
      <c r="C397" s="42"/>
      <c r="D397" s="42"/>
      <c r="E397" s="42"/>
      <c r="F397" s="42"/>
      <c r="G397" s="42"/>
      <c r="P397" s="2" t="str">
        <f ca="1">IF(S397="Attività","Obiettivi generali",VLOOKUP(MID(S397,1,FIND(" ",S397)-1),Riferimenti!$BZ$2:$CE$41,5,0))</f>
        <v>Obiettivi generali</v>
      </c>
      <c r="Q397" s="2" t="str">
        <f ca="1">IF(S397="Attività","Obiettivi operativi",VLOOKUP(MID(S397,1,FIND(" ",S397)-1),Riferimenti!$BZ$2:$CE$41,6,0))</f>
        <v>Obiettivi operativi</v>
      </c>
      <c r="R397" s="2" t="str">
        <f ca="1">IF(S397="Attività","Linee Intervento",VLOOKUP(MID(S397,1,FIND(" ",S397)-1),Riferimenti!$BZ$2:$CE$41,3,0))</f>
        <v>Linee Intervento</v>
      </c>
      <c r="S397" s="2" t="str">
        <f ca="1">IF(T397="Output","Attività","A"&amp;MID(T397,1,FIND(".",T397)-1)&amp;" - "&amp;INDEX(Riferimenti!$BB$2:$BB$41,V397))</f>
        <v>Attività</v>
      </c>
      <c r="T397" s="2" t="str">
        <f ca="1">IF(OR(W397=FALSE,'Output Progetto'!U397=TRUE),"Output",'Output Progetto'!B397&amp;" - "&amp;'Output Progetto'!D397)</f>
        <v>Output</v>
      </c>
      <c r="U397" s="2" t="str">
        <f ca="1">IF(S397="Attività","Risultato Atteso",VLOOKUP(MID(S397,1,FIND(" ",S397)-1),Riferimenti!$BZ$2:$CE$41,4,0))</f>
        <v>Risultato Atteso</v>
      </c>
      <c r="V397" s="2">
        <f t="shared" si="6"/>
        <v>33</v>
      </c>
      <c r="W397" s="2" t="b">
        <f ca="1">IF(MID(VLOOKUP(MID("A"&amp;MID('Output Progetto'!B397&amp;" - "&amp;'Output Progetto'!D397,1,FIND(".",'Output Progetto'!B397&amp;" - "&amp;'Output Progetto'!D397)-1)&amp;" - "&amp;INDEX(Riferimenti!$BB$2:$BB$41,1),1,FIND(" ","A"&amp;MID('Output Progetto'!B397&amp;" - "&amp;'Output Progetto'!D397,1,FIND(".",'Output Progetto'!B397&amp;" - "&amp;'Output Progetto'!D397)-1)&amp;" - "&amp;INDEX(Riferimenti!$BB$2:$BB$41,1))-1),Riferimenti!$BZ$2:$CE$41,3,0),1,2)="LT",FALSE,TRUE)</f>
        <v>1</v>
      </c>
    </row>
    <row r="398" spans="2:23" ht="12.75" x14ac:dyDescent="0.2">
      <c r="B398" s="42"/>
      <c r="C398" s="42"/>
      <c r="D398" s="42"/>
      <c r="E398" s="42"/>
      <c r="F398" s="42"/>
      <c r="G398" s="42"/>
      <c r="P398" s="2" t="str">
        <f ca="1">IF(S398="Attività","Obiettivi generali",VLOOKUP(MID(S398,1,FIND(" ",S398)-1),Riferimenti!$BZ$2:$CE$41,5,0))</f>
        <v>Obiettivi generali</v>
      </c>
      <c r="Q398" s="2" t="str">
        <f ca="1">IF(S398="Attività","Obiettivi operativi",VLOOKUP(MID(S398,1,FIND(" ",S398)-1),Riferimenti!$BZ$2:$CE$41,6,0))</f>
        <v>Obiettivi operativi</v>
      </c>
      <c r="R398" s="2" t="str">
        <f ca="1">IF(S398="Attività","Linee Intervento",VLOOKUP(MID(S398,1,FIND(" ",S398)-1),Riferimenti!$BZ$2:$CE$41,3,0))</f>
        <v>Linee Intervento</v>
      </c>
      <c r="S398" s="2" t="str">
        <f ca="1">IF(T398="Output","Attività","A"&amp;MID(T398,1,FIND(".",T398)-1)&amp;" - "&amp;INDEX(Riferimenti!$BB$2:$BB$41,V398))</f>
        <v>Attività</v>
      </c>
      <c r="T398" s="2" t="str">
        <f ca="1">IF(OR(W398=FALSE,'Output Progetto'!U398=TRUE),"Output",'Output Progetto'!B398&amp;" - "&amp;'Output Progetto'!D398)</f>
        <v>Output</v>
      </c>
      <c r="U398" s="2" t="str">
        <f ca="1">IF(S398="Attività","Risultato Atteso",VLOOKUP(MID(S398,1,FIND(" ",S398)-1),Riferimenti!$BZ$2:$CE$41,4,0))</f>
        <v>Risultato Atteso</v>
      </c>
      <c r="V398" s="2">
        <f t="shared" si="6"/>
        <v>33</v>
      </c>
      <c r="W398" s="2" t="b">
        <f ca="1">IF(MID(VLOOKUP(MID("A"&amp;MID('Output Progetto'!B398&amp;" - "&amp;'Output Progetto'!D398,1,FIND(".",'Output Progetto'!B398&amp;" - "&amp;'Output Progetto'!D398)-1)&amp;" - "&amp;INDEX(Riferimenti!$BB$2:$BB$41,1),1,FIND(" ","A"&amp;MID('Output Progetto'!B398&amp;" - "&amp;'Output Progetto'!D398,1,FIND(".",'Output Progetto'!B398&amp;" - "&amp;'Output Progetto'!D398)-1)&amp;" - "&amp;INDEX(Riferimenti!$BB$2:$BB$41,1))-1),Riferimenti!$BZ$2:$CE$41,3,0),1,2)="LT",FALSE,TRUE)</f>
        <v>1</v>
      </c>
    </row>
    <row r="399" spans="2:23" ht="12.75" x14ac:dyDescent="0.2">
      <c r="B399" s="42"/>
      <c r="C399" s="42"/>
      <c r="D399" s="42"/>
      <c r="E399" s="42"/>
      <c r="F399" s="42"/>
      <c r="G399" s="42"/>
      <c r="P399" s="2" t="str">
        <f ca="1">IF(S399="Attività","Obiettivi generali",VLOOKUP(MID(S399,1,FIND(" ",S399)-1),Riferimenti!$BZ$2:$CE$41,5,0))</f>
        <v>Obiettivi generali</v>
      </c>
      <c r="Q399" s="2" t="str">
        <f ca="1">IF(S399="Attività","Obiettivi operativi",VLOOKUP(MID(S399,1,FIND(" ",S399)-1),Riferimenti!$BZ$2:$CE$41,6,0))</f>
        <v>Obiettivi operativi</v>
      </c>
      <c r="R399" s="2" t="str">
        <f ca="1">IF(S399="Attività","Linee Intervento",VLOOKUP(MID(S399,1,FIND(" ",S399)-1),Riferimenti!$BZ$2:$CE$41,3,0))</f>
        <v>Linee Intervento</v>
      </c>
      <c r="S399" s="2" t="str">
        <f ca="1">IF(T399="Output","Attività","A"&amp;MID(T399,1,FIND(".",T399)-1)&amp;" - "&amp;INDEX(Riferimenti!$BB$2:$BB$41,V399))</f>
        <v>Attività</v>
      </c>
      <c r="T399" s="2" t="str">
        <f ca="1">IF(OR(W399=FALSE,'Output Progetto'!U399=TRUE),"Output",'Output Progetto'!B399&amp;" - "&amp;'Output Progetto'!D399)</f>
        <v>Output</v>
      </c>
      <c r="U399" s="2" t="str">
        <f ca="1">IF(S399="Attività","Risultato Atteso",VLOOKUP(MID(S399,1,FIND(" ",S399)-1),Riferimenti!$BZ$2:$CE$41,4,0))</f>
        <v>Risultato Atteso</v>
      </c>
      <c r="V399" s="2">
        <f t="shared" si="6"/>
        <v>33</v>
      </c>
      <c r="W399" s="2" t="b">
        <f ca="1">IF(MID(VLOOKUP(MID("A"&amp;MID('Output Progetto'!B399&amp;" - "&amp;'Output Progetto'!D399,1,FIND(".",'Output Progetto'!B399&amp;" - "&amp;'Output Progetto'!D399)-1)&amp;" - "&amp;INDEX(Riferimenti!$BB$2:$BB$41,1),1,FIND(" ","A"&amp;MID('Output Progetto'!B399&amp;" - "&amp;'Output Progetto'!D399,1,FIND(".",'Output Progetto'!B399&amp;" - "&amp;'Output Progetto'!D399)-1)&amp;" - "&amp;INDEX(Riferimenti!$BB$2:$BB$41,1))-1),Riferimenti!$BZ$2:$CE$41,3,0),1,2)="LT",FALSE,TRUE)</f>
        <v>1</v>
      </c>
    </row>
    <row r="400" spans="2:23" ht="12.75" x14ac:dyDescent="0.2">
      <c r="B400" s="42"/>
      <c r="C400" s="42"/>
      <c r="D400" s="42"/>
      <c r="E400" s="42"/>
      <c r="F400" s="42"/>
      <c r="G400" s="42"/>
      <c r="P400" s="2" t="str">
        <f ca="1">IF(S400="Attività","Obiettivi generali",VLOOKUP(MID(S400,1,FIND(" ",S400)-1),Riferimenti!$BZ$2:$CE$41,5,0))</f>
        <v>Obiettivi generali</v>
      </c>
      <c r="Q400" s="2" t="str">
        <f ca="1">IF(S400="Attività","Obiettivi operativi",VLOOKUP(MID(S400,1,FIND(" ",S400)-1),Riferimenti!$BZ$2:$CE$41,6,0))</f>
        <v>Obiettivi operativi</v>
      </c>
      <c r="R400" s="2" t="str">
        <f ca="1">IF(S400="Attività","Linee Intervento",VLOOKUP(MID(S400,1,FIND(" ",S400)-1),Riferimenti!$BZ$2:$CE$41,3,0))</f>
        <v>Linee Intervento</v>
      </c>
      <c r="S400" s="2" t="str">
        <f ca="1">IF(T400="Output","Attività","A"&amp;MID(T400,1,FIND(".",T400)-1)&amp;" - "&amp;INDEX(Riferimenti!$BB$2:$BB$41,V400))</f>
        <v>Attività</v>
      </c>
      <c r="T400" s="2" t="str">
        <f ca="1">IF(OR(W400=FALSE,'Output Progetto'!U400=TRUE),"Output",'Output Progetto'!B400&amp;" - "&amp;'Output Progetto'!D400)</f>
        <v>Output</v>
      </c>
      <c r="U400" s="2" t="str">
        <f ca="1">IF(S400="Attività","Risultato Atteso",VLOOKUP(MID(S400,1,FIND(" ",S400)-1),Riferimenti!$BZ$2:$CE$41,4,0))</f>
        <v>Risultato Atteso</v>
      </c>
      <c r="V400" s="2">
        <f t="shared" si="6"/>
        <v>33</v>
      </c>
      <c r="W400" s="2" t="b">
        <f ca="1">IF(MID(VLOOKUP(MID("A"&amp;MID('Output Progetto'!B400&amp;" - "&amp;'Output Progetto'!D400,1,FIND(".",'Output Progetto'!B400&amp;" - "&amp;'Output Progetto'!D400)-1)&amp;" - "&amp;INDEX(Riferimenti!$BB$2:$BB$41,1),1,FIND(" ","A"&amp;MID('Output Progetto'!B400&amp;" - "&amp;'Output Progetto'!D400,1,FIND(".",'Output Progetto'!B400&amp;" - "&amp;'Output Progetto'!D400)-1)&amp;" - "&amp;INDEX(Riferimenti!$BB$2:$BB$41,1))-1),Riferimenti!$BZ$2:$CE$41,3,0),1,2)="LT",FALSE,TRUE)</f>
        <v>1</v>
      </c>
    </row>
    <row r="401" spans="2:23" ht="12.75" x14ac:dyDescent="0.2">
      <c r="B401" s="42"/>
      <c r="C401" s="42"/>
      <c r="D401" s="42"/>
      <c r="E401" s="42"/>
      <c r="F401" s="42"/>
      <c r="G401" s="42"/>
      <c r="P401" s="2" t="str">
        <f ca="1">IF(S401="Attività","Obiettivi generali",VLOOKUP(MID(S401,1,FIND(" ",S401)-1),Riferimenti!$BZ$2:$CE$41,5,0))</f>
        <v>Obiettivi generali</v>
      </c>
      <c r="Q401" s="2" t="str">
        <f ca="1">IF(S401="Attività","Obiettivi operativi",VLOOKUP(MID(S401,1,FIND(" ",S401)-1),Riferimenti!$BZ$2:$CE$41,6,0))</f>
        <v>Obiettivi operativi</v>
      </c>
      <c r="R401" s="2" t="str">
        <f ca="1">IF(S401="Attività","Linee Intervento",VLOOKUP(MID(S401,1,FIND(" ",S401)-1),Riferimenti!$BZ$2:$CE$41,3,0))</f>
        <v>Linee Intervento</v>
      </c>
      <c r="S401" s="2" t="str">
        <f ca="1">IF(T401="Output","Attività","A"&amp;MID(T401,1,FIND(".",T401)-1)&amp;" - "&amp;INDEX(Riferimenti!$BB$2:$BB$41,V401))</f>
        <v>Attività</v>
      </c>
      <c r="T401" s="2" t="str">
        <f ca="1">IF(OR(W401=FALSE,'Output Progetto'!U401=TRUE),"Output",'Output Progetto'!B401&amp;" - "&amp;'Output Progetto'!D401)</f>
        <v>Output</v>
      </c>
      <c r="U401" s="2" t="str">
        <f ca="1">IF(S401="Attività","Risultato Atteso",VLOOKUP(MID(S401,1,FIND(" ",S401)-1),Riferimenti!$BZ$2:$CE$41,4,0))</f>
        <v>Risultato Atteso</v>
      </c>
      <c r="V401" s="2">
        <f t="shared" si="6"/>
        <v>33</v>
      </c>
      <c r="W401" s="2" t="b">
        <f ca="1">IF(MID(VLOOKUP(MID("A"&amp;MID('Output Progetto'!B401&amp;" - "&amp;'Output Progetto'!D401,1,FIND(".",'Output Progetto'!B401&amp;" - "&amp;'Output Progetto'!D401)-1)&amp;" - "&amp;INDEX(Riferimenti!$BB$2:$BB$41,1),1,FIND(" ","A"&amp;MID('Output Progetto'!B401&amp;" - "&amp;'Output Progetto'!D401,1,FIND(".",'Output Progetto'!B401&amp;" - "&amp;'Output Progetto'!D401)-1)&amp;" - "&amp;INDEX(Riferimenti!$BB$2:$BB$41,1))-1),Riferimenti!$BZ$2:$CE$41,3,0),1,2)="LT",FALSE,TRUE)</f>
        <v>1</v>
      </c>
    </row>
    <row r="402" spans="2:23" ht="12.75" x14ac:dyDescent="0.2">
      <c r="B402" s="42"/>
      <c r="C402" s="42"/>
      <c r="D402" s="42"/>
      <c r="E402" s="42"/>
      <c r="F402" s="42"/>
      <c r="G402" s="42"/>
      <c r="P402" s="2" t="str">
        <f ca="1">IF(S402="Attività","Obiettivi generali",VLOOKUP(MID(S402,1,FIND(" ",S402)-1),Riferimenti!$BZ$2:$CE$41,5,0))</f>
        <v>Obiettivi generali</v>
      </c>
      <c r="Q402" s="2" t="str">
        <f ca="1">IF(S402="Attività","Obiettivi operativi",VLOOKUP(MID(S402,1,FIND(" ",S402)-1),Riferimenti!$BZ$2:$CE$41,6,0))</f>
        <v>Obiettivi operativi</v>
      </c>
      <c r="R402" s="2" t="str">
        <f ca="1">IF(S402="Attività","Linee Intervento",VLOOKUP(MID(S402,1,FIND(" ",S402)-1),Riferimenti!$BZ$2:$CE$41,3,0))</f>
        <v>Linee Intervento</v>
      </c>
      <c r="S402" s="2" t="str">
        <f ca="1">IF(T402="Output","Attività","A"&amp;MID(T402,1,FIND(".",T402)-1)&amp;" - "&amp;INDEX(Riferimenti!$BB$2:$BB$41,V402))</f>
        <v>Attività</v>
      </c>
      <c r="T402" s="2" t="str">
        <f ca="1">IF(OR(W402=FALSE,'Output Progetto'!U402=TRUE),"Output",'Output Progetto'!B402&amp;" - "&amp;'Output Progetto'!D402)</f>
        <v>Output</v>
      </c>
      <c r="U402" s="2" t="str">
        <f ca="1">IF(S402="Attività","Risultato Atteso",VLOOKUP(MID(S402,1,FIND(" ",S402)-1),Riferimenti!$BZ$2:$CE$41,4,0))</f>
        <v>Risultato Atteso</v>
      </c>
      <c r="V402" s="2">
        <f t="shared" si="6"/>
        <v>33</v>
      </c>
      <c r="W402" s="2" t="b">
        <f ca="1">IF(MID(VLOOKUP(MID("A"&amp;MID('Output Progetto'!B402&amp;" - "&amp;'Output Progetto'!D402,1,FIND(".",'Output Progetto'!B402&amp;" - "&amp;'Output Progetto'!D402)-1)&amp;" - "&amp;INDEX(Riferimenti!$BB$2:$BB$41,1),1,FIND(" ","A"&amp;MID('Output Progetto'!B402&amp;" - "&amp;'Output Progetto'!D402,1,FIND(".",'Output Progetto'!B402&amp;" - "&amp;'Output Progetto'!D402)-1)&amp;" - "&amp;INDEX(Riferimenti!$BB$2:$BB$41,1))-1),Riferimenti!$BZ$2:$CE$41,3,0),1,2)="LT",FALSE,TRUE)</f>
        <v>1</v>
      </c>
    </row>
    <row r="403" spans="2:23" ht="12.75" x14ac:dyDescent="0.2">
      <c r="B403" s="42"/>
      <c r="C403" s="42"/>
      <c r="D403" s="42"/>
      <c r="E403" s="42"/>
      <c r="F403" s="42"/>
      <c r="G403" s="42"/>
      <c r="P403" s="2" t="str">
        <f ca="1">IF(S403="Attività","Obiettivi generali",VLOOKUP(MID(S403,1,FIND(" ",S403)-1),Riferimenti!$BZ$2:$CE$41,5,0))</f>
        <v>Obiettivi generali</v>
      </c>
      <c r="Q403" s="2" t="str">
        <f ca="1">IF(S403="Attività","Obiettivi operativi",VLOOKUP(MID(S403,1,FIND(" ",S403)-1),Riferimenti!$BZ$2:$CE$41,6,0))</f>
        <v>Obiettivi operativi</v>
      </c>
      <c r="R403" s="2" t="str">
        <f ca="1">IF(S403="Attività","Linee Intervento",VLOOKUP(MID(S403,1,FIND(" ",S403)-1),Riferimenti!$BZ$2:$CE$41,3,0))</f>
        <v>Linee Intervento</v>
      </c>
      <c r="S403" s="2" t="str">
        <f ca="1">IF(T403="Output","Attività","A"&amp;MID(T403,1,FIND(".",T403)-1)&amp;" - "&amp;INDEX(Riferimenti!$BB$2:$BB$41,V403))</f>
        <v>Attività</v>
      </c>
      <c r="T403" s="2" t="str">
        <f ca="1">IF(OR(W403=FALSE,'Output Progetto'!U403=TRUE),"Output",'Output Progetto'!B403&amp;" - "&amp;'Output Progetto'!D403)</f>
        <v>Output</v>
      </c>
      <c r="U403" s="2" t="str">
        <f ca="1">IF(S403="Attività","Risultato Atteso",VLOOKUP(MID(S403,1,FIND(" ",S403)-1),Riferimenti!$BZ$2:$CE$41,4,0))</f>
        <v>Risultato Atteso</v>
      </c>
      <c r="V403" s="2">
        <f t="shared" si="6"/>
        <v>33</v>
      </c>
      <c r="W403" s="2" t="b">
        <f ca="1">IF(MID(VLOOKUP(MID("A"&amp;MID('Output Progetto'!B403&amp;" - "&amp;'Output Progetto'!D403,1,FIND(".",'Output Progetto'!B403&amp;" - "&amp;'Output Progetto'!D403)-1)&amp;" - "&amp;INDEX(Riferimenti!$BB$2:$BB$41,1),1,FIND(" ","A"&amp;MID('Output Progetto'!B403&amp;" - "&amp;'Output Progetto'!D403,1,FIND(".",'Output Progetto'!B403&amp;" - "&amp;'Output Progetto'!D403)-1)&amp;" - "&amp;INDEX(Riferimenti!$BB$2:$BB$41,1))-1),Riferimenti!$BZ$2:$CE$41,3,0),1,2)="LT",FALSE,TRUE)</f>
        <v>1</v>
      </c>
    </row>
    <row r="404" spans="2:23" ht="12.75" x14ac:dyDescent="0.2">
      <c r="B404" s="42"/>
      <c r="C404" s="42"/>
      <c r="D404" s="42"/>
      <c r="E404" s="42"/>
      <c r="F404" s="42"/>
      <c r="G404" s="42"/>
      <c r="P404" s="2" t="str">
        <f ca="1">IF(S404="Attività","Obiettivi generali",VLOOKUP(MID(S404,1,FIND(" ",S404)-1),Riferimenti!$BZ$2:$CE$41,5,0))</f>
        <v>Obiettivi generali</v>
      </c>
      <c r="Q404" s="2" t="str">
        <f ca="1">IF(S404="Attività","Obiettivi operativi",VLOOKUP(MID(S404,1,FIND(" ",S404)-1),Riferimenti!$BZ$2:$CE$41,6,0))</f>
        <v>Obiettivi operativi</v>
      </c>
      <c r="R404" s="2" t="str">
        <f ca="1">IF(S404="Attività","Linee Intervento",VLOOKUP(MID(S404,1,FIND(" ",S404)-1),Riferimenti!$BZ$2:$CE$41,3,0))</f>
        <v>Linee Intervento</v>
      </c>
      <c r="S404" s="2" t="str">
        <f ca="1">IF(T404="Output","Attività","A"&amp;MID(T404,1,FIND(".",T404)-1)&amp;" - "&amp;INDEX(Riferimenti!$BB$2:$BB$41,V404))</f>
        <v>Attività</v>
      </c>
      <c r="T404" s="2" t="str">
        <f ca="1">IF(OR(W404=FALSE,'Output Progetto'!U404=TRUE),"Output",'Output Progetto'!B404&amp;" - "&amp;'Output Progetto'!D404)</f>
        <v>Output</v>
      </c>
      <c r="U404" s="2" t="str">
        <f ca="1">IF(S404="Attività","Risultato Atteso",VLOOKUP(MID(S404,1,FIND(" ",S404)-1),Riferimenti!$BZ$2:$CE$41,4,0))</f>
        <v>Risultato Atteso</v>
      </c>
      <c r="V404" s="2">
        <f t="shared" si="6"/>
        <v>34</v>
      </c>
      <c r="W404" s="2" t="b">
        <f ca="1">IF(MID(VLOOKUP(MID("A"&amp;MID('Output Progetto'!B404&amp;" - "&amp;'Output Progetto'!D404,1,FIND(".",'Output Progetto'!B404&amp;" - "&amp;'Output Progetto'!D404)-1)&amp;" - "&amp;INDEX(Riferimenti!$BB$2:$BB$41,1),1,FIND(" ","A"&amp;MID('Output Progetto'!B404&amp;" - "&amp;'Output Progetto'!D404,1,FIND(".",'Output Progetto'!B404&amp;" - "&amp;'Output Progetto'!D404)-1)&amp;" - "&amp;INDEX(Riferimenti!$BB$2:$BB$41,1))-1),Riferimenti!$BZ$2:$CE$41,3,0),1,2)="LT",FALSE,TRUE)</f>
        <v>1</v>
      </c>
    </row>
    <row r="405" spans="2:23" ht="12.75" x14ac:dyDescent="0.2">
      <c r="B405" s="42"/>
      <c r="C405" s="42"/>
      <c r="D405" s="42"/>
      <c r="E405" s="42"/>
      <c r="F405" s="42"/>
      <c r="G405" s="42"/>
      <c r="P405" s="2" t="str">
        <f ca="1">IF(S405="Attività","Obiettivi generali",VLOOKUP(MID(S405,1,FIND(" ",S405)-1),Riferimenti!$BZ$2:$CE$41,5,0))</f>
        <v>Obiettivi generali</v>
      </c>
      <c r="Q405" s="2" t="str">
        <f ca="1">IF(S405="Attività","Obiettivi operativi",VLOOKUP(MID(S405,1,FIND(" ",S405)-1),Riferimenti!$BZ$2:$CE$41,6,0))</f>
        <v>Obiettivi operativi</v>
      </c>
      <c r="R405" s="2" t="str">
        <f ca="1">IF(S405="Attività","Linee Intervento",VLOOKUP(MID(S405,1,FIND(" ",S405)-1),Riferimenti!$BZ$2:$CE$41,3,0))</f>
        <v>Linee Intervento</v>
      </c>
      <c r="S405" s="2" t="str">
        <f ca="1">IF(T405="Output","Attività","A"&amp;MID(T405,1,FIND(".",T405)-1)&amp;" - "&amp;INDEX(Riferimenti!$BB$2:$BB$41,V405))</f>
        <v>Attività</v>
      </c>
      <c r="T405" s="2" t="str">
        <f ca="1">IF(OR(W405=FALSE,'Output Progetto'!U405=TRUE),"Output",'Output Progetto'!B405&amp;" - "&amp;'Output Progetto'!D405)</f>
        <v>Output</v>
      </c>
      <c r="U405" s="2" t="str">
        <f ca="1">IF(S405="Attività","Risultato Atteso",VLOOKUP(MID(S405,1,FIND(" ",S405)-1),Riferimenti!$BZ$2:$CE$41,4,0))</f>
        <v>Risultato Atteso</v>
      </c>
      <c r="V405" s="2">
        <f t="shared" ref="V405:V468" si="7">V393+1</f>
        <v>34</v>
      </c>
      <c r="W405" s="2" t="b">
        <f ca="1">IF(MID(VLOOKUP(MID("A"&amp;MID('Output Progetto'!B405&amp;" - "&amp;'Output Progetto'!D405,1,FIND(".",'Output Progetto'!B405&amp;" - "&amp;'Output Progetto'!D405)-1)&amp;" - "&amp;INDEX(Riferimenti!$BB$2:$BB$41,1),1,FIND(" ","A"&amp;MID('Output Progetto'!B405&amp;" - "&amp;'Output Progetto'!D405,1,FIND(".",'Output Progetto'!B405&amp;" - "&amp;'Output Progetto'!D405)-1)&amp;" - "&amp;INDEX(Riferimenti!$BB$2:$BB$41,1))-1),Riferimenti!$BZ$2:$CE$41,3,0),1,2)="LT",FALSE,TRUE)</f>
        <v>1</v>
      </c>
    </row>
    <row r="406" spans="2:23" ht="12.75" x14ac:dyDescent="0.2">
      <c r="B406" s="42"/>
      <c r="C406" s="42"/>
      <c r="D406" s="42"/>
      <c r="E406" s="42"/>
      <c r="F406" s="42"/>
      <c r="G406" s="42"/>
      <c r="P406" s="2" t="str">
        <f ca="1">IF(S406="Attività","Obiettivi generali",VLOOKUP(MID(S406,1,FIND(" ",S406)-1),Riferimenti!$BZ$2:$CE$41,5,0))</f>
        <v>Obiettivi generali</v>
      </c>
      <c r="Q406" s="2" t="str">
        <f ca="1">IF(S406="Attività","Obiettivi operativi",VLOOKUP(MID(S406,1,FIND(" ",S406)-1),Riferimenti!$BZ$2:$CE$41,6,0))</f>
        <v>Obiettivi operativi</v>
      </c>
      <c r="R406" s="2" t="str">
        <f ca="1">IF(S406="Attività","Linee Intervento",VLOOKUP(MID(S406,1,FIND(" ",S406)-1),Riferimenti!$BZ$2:$CE$41,3,0))</f>
        <v>Linee Intervento</v>
      </c>
      <c r="S406" s="2" t="str">
        <f ca="1">IF(T406="Output","Attività","A"&amp;MID(T406,1,FIND(".",T406)-1)&amp;" - "&amp;INDEX(Riferimenti!$BB$2:$BB$41,V406))</f>
        <v>Attività</v>
      </c>
      <c r="T406" s="2" t="str">
        <f ca="1">IF(OR(W406=FALSE,'Output Progetto'!U406=TRUE),"Output",'Output Progetto'!B406&amp;" - "&amp;'Output Progetto'!D406)</f>
        <v>Output</v>
      </c>
      <c r="U406" s="2" t="str">
        <f ca="1">IF(S406="Attività","Risultato Atteso",VLOOKUP(MID(S406,1,FIND(" ",S406)-1),Riferimenti!$BZ$2:$CE$41,4,0))</f>
        <v>Risultato Atteso</v>
      </c>
      <c r="V406" s="2">
        <f t="shared" si="7"/>
        <v>34</v>
      </c>
      <c r="W406" s="2" t="b">
        <f ca="1">IF(MID(VLOOKUP(MID("A"&amp;MID('Output Progetto'!B406&amp;" - "&amp;'Output Progetto'!D406,1,FIND(".",'Output Progetto'!B406&amp;" - "&amp;'Output Progetto'!D406)-1)&amp;" - "&amp;INDEX(Riferimenti!$BB$2:$BB$41,1),1,FIND(" ","A"&amp;MID('Output Progetto'!B406&amp;" - "&amp;'Output Progetto'!D406,1,FIND(".",'Output Progetto'!B406&amp;" - "&amp;'Output Progetto'!D406)-1)&amp;" - "&amp;INDEX(Riferimenti!$BB$2:$BB$41,1))-1),Riferimenti!$BZ$2:$CE$41,3,0),1,2)="LT",FALSE,TRUE)</f>
        <v>1</v>
      </c>
    </row>
    <row r="407" spans="2:23" ht="12.75" x14ac:dyDescent="0.2">
      <c r="B407" s="42"/>
      <c r="C407" s="42"/>
      <c r="D407" s="42"/>
      <c r="E407" s="42"/>
      <c r="F407" s="42"/>
      <c r="G407" s="42"/>
      <c r="P407" s="2" t="str">
        <f ca="1">IF(S407="Attività","Obiettivi generali",VLOOKUP(MID(S407,1,FIND(" ",S407)-1),Riferimenti!$BZ$2:$CE$41,5,0))</f>
        <v>Obiettivi generali</v>
      </c>
      <c r="Q407" s="2" t="str">
        <f ca="1">IF(S407="Attività","Obiettivi operativi",VLOOKUP(MID(S407,1,FIND(" ",S407)-1),Riferimenti!$BZ$2:$CE$41,6,0))</f>
        <v>Obiettivi operativi</v>
      </c>
      <c r="R407" s="2" t="str">
        <f ca="1">IF(S407="Attività","Linee Intervento",VLOOKUP(MID(S407,1,FIND(" ",S407)-1),Riferimenti!$BZ$2:$CE$41,3,0))</f>
        <v>Linee Intervento</v>
      </c>
      <c r="S407" s="2" t="str">
        <f ca="1">IF(T407="Output","Attività","A"&amp;MID(T407,1,FIND(".",T407)-1)&amp;" - "&amp;INDEX(Riferimenti!$BB$2:$BB$41,V407))</f>
        <v>Attività</v>
      </c>
      <c r="T407" s="2" t="str">
        <f ca="1">IF(OR(W407=FALSE,'Output Progetto'!U407=TRUE),"Output",'Output Progetto'!B407&amp;" - "&amp;'Output Progetto'!D407)</f>
        <v>Output</v>
      </c>
      <c r="U407" s="2" t="str">
        <f ca="1">IF(S407="Attività","Risultato Atteso",VLOOKUP(MID(S407,1,FIND(" ",S407)-1),Riferimenti!$BZ$2:$CE$41,4,0))</f>
        <v>Risultato Atteso</v>
      </c>
      <c r="V407" s="2">
        <f t="shared" si="7"/>
        <v>34</v>
      </c>
      <c r="W407" s="2" t="b">
        <f ca="1">IF(MID(VLOOKUP(MID("A"&amp;MID('Output Progetto'!B407&amp;" - "&amp;'Output Progetto'!D407,1,FIND(".",'Output Progetto'!B407&amp;" - "&amp;'Output Progetto'!D407)-1)&amp;" - "&amp;INDEX(Riferimenti!$BB$2:$BB$41,1),1,FIND(" ","A"&amp;MID('Output Progetto'!B407&amp;" - "&amp;'Output Progetto'!D407,1,FIND(".",'Output Progetto'!B407&amp;" - "&amp;'Output Progetto'!D407)-1)&amp;" - "&amp;INDEX(Riferimenti!$BB$2:$BB$41,1))-1),Riferimenti!$BZ$2:$CE$41,3,0),1,2)="LT",FALSE,TRUE)</f>
        <v>1</v>
      </c>
    </row>
    <row r="408" spans="2:23" ht="12.75" x14ac:dyDescent="0.2">
      <c r="B408" s="42"/>
      <c r="C408" s="42"/>
      <c r="D408" s="42"/>
      <c r="E408" s="42"/>
      <c r="F408" s="42"/>
      <c r="G408" s="42"/>
      <c r="P408" s="2" t="str">
        <f ca="1">IF(S408="Attività","Obiettivi generali",VLOOKUP(MID(S408,1,FIND(" ",S408)-1),Riferimenti!$BZ$2:$CE$41,5,0))</f>
        <v>Obiettivi generali</v>
      </c>
      <c r="Q408" s="2" t="str">
        <f ca="1">IF(S408="Attività","Obiettivi operativi",VLOOKUP(MID(S408,1,FIND(" ",S408)-1),Riferimenti!$BZ$2:$CE$41,6,0))</f>
        <v>Obiettivi operativi</v>
      </c>
      <c r="R408" s="2" t="str">
        <f ca="1">IF(S408="Attività","Linee Intervento",VLOOKUP(MID(S408,1,FIND(" ",S408)-1),Riferimenti!$BZ$2:$CE$41,3,0))</f>
        <v>Linee Intervento</v>
      </c>
      <c r="S408" s="2" t="str">
        <f ca="1">IF(T408="Output","Attività","A"&amp;MID(T408,1,FIND(".",T408)-1)&amp;" - "&amp;INDEX(Riferimenti!$BB$2:$BB$41,V408))</f>
        <v>Attività</v>
      </c>
      <c r="T408" s="2" t="str">
        <f ca="1">IF(OR(W408=FALSE,'Output Progetto'!U408=TRUE),"Output",'Output Progetto'!B408&amp;" - "&amp;'Output Progetto'!D408)</f>
        <v>Output</v>
      </c>
      <c r="U408" s="2" t="str">
        <f ca="1">IF(S408="Attività","Risultato Atteso",VLOOKUP(MID(S408,1,FIND(" ",S408)-1),Riferimenti!$BZ$2:$CE$41,4,0))</f>
        <v>Risultato Atteso</v>
      </c>
      <c r="V408" s="2">
        <f t="shared" si="7"/>
        <v>34</v>
      </c>
      <c r="W408" s="2" t="b">
        <f ca="1">IF(MID(VLOOKUP(MID("A"&amp;MID('Output Progetto'!B408&amp;" - "&amp;'Output Progetto'!D408,1,FIND(".",'Output Progetto'!B408&amp;" - "&amp;'Output Progetto'!D408)-1)&amp;" - "&amp;INDEX(Riferimenti!$BB$2:$BB$41,1),1,FIND(" ","A"&amp;MID('Output Progetto'!B408&amp;" - "&amp;'Output Progetto'!D408,1,FIND(".",'Output Progetto'!B408&amp;" - "&amp;'Output Progetto'!D408)-1)&amp;" - "&amp;INDEX(Riferimenti!$BB$2:$BB$41,1))-1),Riferimenti!$BZ$2:$CE$41,3,0),1,2)="LT",FALSE,TRUE)</f>
        <v>1</v>
      </c>
    </row>
    <row r="409" spans="2:23" ht="12.75" x14ac:dyDescent="0.2">
      <c r="B409" s="42"/>
      <c r="C409" s="42"/>
      <c r="D409" s="42"/>
      <c r="E409" s="42"/>
      <c r="F409" s="42"/>
      <c r="G409" s="42"/>
      <c r="P409" s="2" t="str">
        <f ca="1">IF(S409="Attività","Obiettivi generali",VLOOKUP(MID(S409,1,FIND(" ",S409)-1),Riferimenti!$BZ$2:$CE$41,5,0))</f>
        <v>Obiettivi generali</v>
      </c>
      <c r="Q409" s="2" t="str">
        <f ca="1">IF(S409="Attività","Obiettivi operativi",VLOOKUP(MID(S409,1,FIND(" ",S409)-1),Riferimenti!$BZ$2:$CE$41,6,0))</f>
        <v>Obiettivi operativi</v>
      </c>
      <c r="R409" s="2" t="str">
        <f ca="1">IF(S409="Attività","Linee Intervento",VLOOKUP(MID(S409,1,FIND(" ",S409)-1),Riferimenti!$BZ$2:$CE$41,3,0))</f>
        <v>Linee Intervento</v>
      </c>
      <c r="S409" s="2" t="str">
        <f ca="1">IF(T409="Output","Attività","A"&amp;MID(T409,1,FIND(".",T409)-1)&amp;" - "&amp;INDEX(Riferimenti!$BB$2:$BB$41,V409))</f>
        <v>Attività</v>
      </c>
      <c r="T409" s="2" t="str">
        <f ca="1">IF(OR(W409=FALSE,'Output Progetto'!U409=TRUE),"Output",'Output Progetto'!B409&amp;" - "&amp;'Output Progetto'!D409)</f>
        <v>Output</v>
      </c>
      <c r="U409" s="2" t="str">
        <f ca="1">IF(S409="Attività","Risultato Atteso",VLOOKUP(MID(S409,1,FIND(" ",S409)-1),Riferimenti!$BZ$2:$CE$41,4,0))</f>
        <v>Risultato Atteso</v>
      </c>
      <c r="V409" s="2">
        <f t="shared" si="7"/>
        <v>34</v>
      </c>
      <c r="W409" s="2" t="b">
        <f ca="1">IF(MID(VLOOKUP(MID("A"&amp;MID('Output Progetto'!B409&amp;" - "&amp;'Output Progetto'!D409,1,FIND(".",'Output Progetto'!B409&amp;" - "&amp;'Output Progetto'!D409)-1)&amp;" - "&amp;INDEX(Riferimenti!$BB$2:$BB$41,1),1,FIND(" ","A"&amp;MID('Output Progetto'!B409&amp;" - "&amp;'Output Progetto'!D409,1,FIND(".",'Output Progetto'!B409&amp;" - "&amp;'Output Progetto'!D409)-1)&amp;" - "&amp;INDEX(Riferimenti!$BB$2:$BB$41,1))-1),Riferimenti!$BZ$2:$CE$41,3,0),1,2)="LT",FALSE,TRUE)</f>
        <v>1</v>
      </c>
    </row>
    <row r="410" spans="2:23" ht="12.75" x14ac:dyDescent="0.2">
      <c r="B410" s="42"/>
      <c r="C410" s="42"/>
      <c r="D410" s="42"/>
      <c r="E410" s="42"/>
      <c r="F410" s="42"/>
      <c r="G410" s="42"/>
      <c r="P410" s="2" t="str">
        <f ca="1">IF(S410="Attività","Obiettivi generali",VLOOKUP(MID(S410,1,FIND(" ",S410)-1),Riferimenti!$BZ$2:$CE$41,5,0))</f>
        <v>Obiettivi generali</v>
      </c>
      <c r="Q410" s="2" t="str">
        <f ca="1">IF(S410="Attività","Obiettivi operativi",VLOOKUP(MID(S410,1,FIND(" ",S410)-1),Riferimenti!$BZ$2:$CE$41,6,0))</f>
        <v>Obiettivi operativi</v>
      </c>
      <c r="R410" s="2" t="str">
        <f ca="1">IF(S410="Attività","Linee Intervento",VLOOKUP(MID(S410,1,FIND(" ",S410)-1),Riferimenti!$BZ$2:$CE$41,3,0))</f>
        <v>Linee Intervento</v>
      </c>
      <c r="S410" s="2" t="str">
        <f ca="1">IF(T410="Output","Attività","A"&amp;MID(T410,1,FIND(".",T410)-1)&amp;" - "&amp;INDEX(Riferimenti!$BB$2:$BB$41,V410))</f>
        <v>Attività</v>
      </c>
      <c r="T410" s="2" t="str">
        <f ca="1">IF(OR(W410=FALSE,'Output Progetto'!U410=TRUE),"Output",'Output Progetto'!B410&amp;" - "&amp;'Output Progetto'!D410)</f>
        <v>Output</v>
      </c>
      <c r="U410" s="2" t="str">
        <f ca="1">IF(S410="Attività","Risultato Atteso",VLOOKUP(MID(S410,1,FIND(" ",S410)-1),Riferimenti!$BZ$2:$CE$41,4,0))</f>
        <v>Risultato Atteso</v>
      </c>
      <c r="V410" s="2">
        <f t="shared" si="7"/>
        <v>34</v>
      </c>
      <c r="W410" s="2" t="b">
        <f ca="1">IF(MID(VLOOKUP(MID("A"&amp;MID('Output Progetto'!B410&amp;" - "&amp;'Output Progetto'!D410,1,FIND(".",'Output Progetto'!B410&amp;" - "&amp;'Output Progetto'!D410)-1)&amp;" - "&amp;INDEX(Riferimenti!$BB$2:$BB$41,1),1,FIND(" ","A"&amp;MID('Output Progetto'!B410&amp;" - "&amp;'Output Progetto'!D410,1,FIND(".",'Output Progetto'!B410&amp;" - "&amp;'Output Progetto'!D410)-1)&amp;" - "&amp;INDEX(Riferimenti!$BB$2:$BB$41,1))-1),Riferimenti!$BZ$2:$CE$41,3,0),1,2)="LT",FALSE,TRUE)</f>
        <v>1</v>
      </c>
    </row>
    <row r="411" spans="2:23" ht="12.75" x14ac:dyDescent="0.2">
      <c r="B411" s="42"/>
      <c r="C411" s="42"/>
      <c r="D411" s="42"/>
      <c r="E411" s="42"/>
      <c r="F411" s="42"/>
      <c r="G411" s="42"/>
      <c r="P411" s="2" t="str">
        <f ca="1">IF(S411="Attività","Obiettivi generali",VLOOKUP(MID(S411,1,FIND(" ",S411)-1),Riferimenti!$BZ$2:$CE$41,5,0))</f>
        <v>Obiettivi generali</v>
      </c>
      <c r="Q411" s="2" t="str">
        <f ca="1">IF(S411="Attività","Obiettivi operativi",VLOOKUP(MID(S411,1,FIND(" ",S411)-1),Riferimenti!$BZ$2:$CE$41,6,0))</f>
        <v>Obiettivi operativi</v>
      </c>
      <c r="R411" s="2" t="str">
        <f ca="1">IF(S411="Attività","Linee Intervento",VLOOKUP(MID(S411,1,FIND(" ",S411)-1),Riferimenti!$BZ$2:$CE$41,3,0))</f>
        <v>Linee Intervento</v>
      </c>
      <c r="S411" s="2" t="str">
        <f ca="1">IF(T411="Output","Attività","A"&amp;MID(T411,1,FIND(".",T411)-1)&amp;" - "&amp;INDEX(Riferimenti!$BB$2:$BB$41,V411))</f>
        <v>Attività</v>
      </c>
      <c r="T411" s="2" t="str">
        <f ca="1">IF(OR(W411=FALSE,'Output Progetto'!U411=TRUE),"Output",'Output Progetto'!B411&amp;" - "&amp;'Output Progetto'!D411)</f>
        <v>Output</v>
      </c>
      <c r="U411" s="2" t="str">
        <f ca="1">IF(S411="Attività","Risultato Atteso",VLOOKUP(MID(S411,1,FIND(" ",S411)-1),Riferimenti!$BZ$2:$CE$41,4,0))</f>
        <v>Risultato Atteso</v>
      </c>
      <c r="V411" s="2">
        <f t="shared" si="7"/>
        <v>34</v>
      </c>
      <c r="W411" s="2" t="b">
        <f ca="1">IF(MID(VLOOKUP(MID("A"&amp;MID('Output Progetto'!B411&amp;" - "&amp;'Output Progetto'!D411,1,FIND(".",'Output Progetto'!B411&amp;" - "&amp;'Output Progetto'!D411)-1)&amp;" - "&amp;INDEX(Riferimenti!$BB$2:$BB$41,1),1,FIND(" ","A"&amp;MID('Output Progetto'!B411&amp;" - "&amp;'Output Progetto'!D411,1,FIND(".",'Output Progetto'!B411&amp;" - "&amp;'Output Progetto'!D411)-1)&amp;" - "&amp;INDEX(Riferimenti!$BB$2:$BB$41,1))-1),Riferimenti!$BZ$2:$CE$41,3,0),1,2)="LT",FALSE,TRUE)</f>
        <v>1</v>
      </c>
    </row>
    <row r="412" spans="2:23" ht="12.75" x14ac:dyDescent="0.2">
      <c r="B412" s="42"/>
      <c r="C412" s="42"/>
      <c r="D412" s="42"/>
      <c r="E412" s="42"/>
      <c r="F412" s="42"/>
      <c r="G412" s="42"/>
      <c r="P412" s="2" t="str">
        <f ca="1">IF(S412="Attività","Obiettivi generali",VLOOKUP(MID(S412,1,FIND(" ",S412)-1),Riferimenti!$BZ$2:$CE$41,5,0))</f>
        <v>Obiettivi generali</v>
      </c>
      <c r="Q412" s="2" t="str">
        <f ca="1">IF(S412="Attività","Obiettivi operativi",VLOOKUP(MID(S412,1,FIND(" ",S412)-1),Riferimenti!$BZ$2:$CE$41,6,0))</f>
        <v>Obiettivi operativi</v>
      </c>
      <c r="R412" s="2" t="str">
        <f ca="1">IF(S412="Attività","Linee Intervento",VLOOKUP(MID(S412,1,FIND(" ",S412)-1),Riferimenti!$BZ$2:$CE$41,3,0))</f>
        <v>Linee Intervento</v>
      </c>
      <c r="S412" s="2" t="str">
        <f ca="1">IF(T412="Output","Attività","A"&amp;MID(T412,1,FIND(".",T412)-1)&amp;" - "&amp;INDEX(Riferimenti!$BB$2:$BB$41,V412))</f>
        <v>Attività</v>
      </c>
      <c r="T412" s="2" t="str">
        <f ca="1">IF(OR(W412=FALSE,'Output Progetto'!U412=TRUE),"Output",'Output Progetto'!B412&amp;" - "&amp;'Output Progetto'!D412)</f>
        <v>Output</v>
      </c>
      <c r="U412" s="2" t="str">
        <f ca="1">IF(S412="Attività","Risultato Atteso",VLOOKUP(MID(S412,1,FIND(" ",S412)-1),Riferimenti!$BZ$2:$CE$41,4,0))</f>
        <v>Risultato Atteso</v>
      </c>
      <c r="V412" s="2">
        <f t="shared" si="7"/>
        <v>34</v>
      </c>
      <c r="W412" s="2" t="b">
        <f ca="1">IF(MID(VLOOKUP(MID("A"&amp;MID('Output Progetto'!B412&amp;" - "&amp;'Output Progetto'!D412,1,FIND(".",'Output Progetto'!B412&amp;" - "&amp;'Output Progetto'!D412)-1)&amp;" - "&amp;INDEX(Riferimenti!$BB$2:$BB$41,1),1,FIND(" ","A"&amp;MID('Output Progetto'!B412&amp;" - "&amp;'Output Progetto'!D412,1,FIND(".",'Output Progetto'!B412&amp;" - "&amp;'Output Progetto'!D412)-1)&amp;" - "&amp;INDEX(Riferimenti!$BB$2:$BB$41,1))-1),Riferimenti!$BZ$2:$CE$41,3,0),1,2)="LT",FALSE,TRUE)</f>
        <v>1</v>
      </c>
    </row>
    <row r="413" spans="2:23" ht="12.75" x14ac:dyDescent="0.2">
      <c r="B413" s="42"/>
      <c r="C413" s="42"/>
      <c r="D413" s="42"/>
      <c r="E413" s="42"/>
      <c r="F413" s="42"/>
      <c r="G413" s="42"/>
      <c r="P413" s="2" t="str">
        <f ca="1">IF(S413="Attività","Obiettivi generali",VLOOKUP(MID(S413,1,FIND(" ",S413)-1),Riferimenti!$BZ$2:$CE$41,5,0))</f>
        <v>Obiettivi generali</v>
      </c>
      <c r="Q413" s="2" t="str">
        <f ca="1">IF(S413="Attività","Obiettivi operativi",VLOOKUP(MID(S413,1,FIND(" ",S413)-1),Riferimenti!$BZ$2:$CE$41,6,0))</f>
        <v>Obiettivi operativi</v>
      </c>
      <c r="R413" s="2" t="str">
        <f ca="1">IF(S413="Attività","Linee Intervento",VLOOKUP(MID(S413,1,FIND(" ",S413)-1),Riferimenti!$BZ$2:$CE$41,3,0))</f>
        <v>Linee Intervento</v>
      </c>
      <c r="S413" s="2" t="str">
        <f ca="1">IF(T413="Output","Attività","A"&amp;MID(T413,1,FIND(".",T413)-1)&amp;" - "&amp;INDEX(Riferimenti!$BB$2:$BB$41,V413))</f>
        <v>Attività</v>
      </c>
      <c r="T413" s="2" t="str">
        <f ca="1">IF(OR(W413=FALSE,'Output Progetto'!U413=TRUE),"Output",'Output Progetto'!B413&amp;" - "&amp;'Output Progetto'!D413)</f>
        <v>Output</v>
      </c>
      <c r="U413" s="2" t="str">
        <f ca="1">IF(S413="Attività","Risultato Atteso",VLOOKUP(MID(S413,1,FIND(" ",S413)-1),Riferimenti!$BZ$2:$CE$41,4,0))</f>
        <v>Risultato Atteso</v>
      </c>
      <c r="V413" s="2">
        <f t="shared" si="7"/>
        <v>34</v>
      </c>
      <c r="W413" s="2" t="b">
        <f ca="1">IF(MID(VLOOKUP(MID("A"&amp;MID('Output Progetto'!B413&amp;" - "&amp;'Output Progetto'!D413,1,FIND(".",'Output Progetto'!B413&amp;" - "&amp;'Output Progetto'!D413)-1)&amp;" - "&amp;INDEX(Riferimenti!$BB$2:$BB$41,1),1,FIND(" ","A"&amp;MID('Output Progetto'!B413&amp;" - "&amp;'Output Progetto'!D413,1,FIND(".",'Output Progetto'!B413&amp;" - "&amp;'Output Progetto'!D413)-1)&amp;" - "&amp;INDEX(Riferimenti!$BB$2:$BB$41,1))-1),Riferimenti!$BZ$2:$CE$41,3,0),1,2)="LT",FALSE,TRUE)</f>
        <v>1</v>
      </c>
    </row>
    <row r="414" spans="2:23" ht="12.75" x14ac:dyDescent="0.2">
      <c r="B414" s="42"/>
      <c r="C414" s="42"/>
      <c r="D414" s="42"/>
      <c r="E414" s="42"/>
      <c r="F414" s="42"/>
      <c r="G414" s="42"/>
      <c r="P414" s="2" t="str">
        <f ca="1">IF(S414="Attività","Obiettivi generali",VLOOKUP(MID(S414,1,FIND(" ",S414)-1),Riferimenti!$BZ$2:$CE$41,5,0))</f>
        <v>Obiettivi generali</v>
      </c>
      <c r="Q414" s="2" t="str">
        <f ca="1">IF(S414="Attività","Obiettivi operativi",VLOOKUP(MID(S414,1,FIND(" ",S414)-1),Riferimenti!$BZ$2:$CE$41,6,0))</f>
        <v>Obiettivi operativi</v>
      </c>
      <c r="R414" s="2" t="str">
        <f ca="1">IF(S414="Attività","Linee Intervento",VLOOKUP(MID(S414,1,FIND(" ",S414)-1),Riferimenti!$BZ$2:$CE$41,3,0))</f>
        <v>Linee Intervento</v>
      </c>
      <c r="S414" s="2" t="str">
        <f ca="1">IF(T414="Output","Attività","A"&amp;MID(T414,1,FIND(".",T414)-1)&amp;" - "&amp;INDEX(Riferimenti!$BB$2:$BB$41,V414))</f>
        <v>Attività</v>
      </c>
      <c r="T414" s="2" t="str">
        <f ca="1">IF(OR(W414=FALSE,'Output Progetto'!U414=TRUE),"Output",'Output Progetto'!B414&amp;" - "&amp;'Output Progetto'!D414)</f>
        <v>Output</v>
      </c>
      <c r="U414" s="2" t="str">
        <f ca="1">IF(S414="Attività","Risultato Atteso",VLOOKUP(MID(S414,1,FIND(" ",S414)-1),Riferimenti!$BZ$2:$CE$41,4,0))</f>
        <v>Risultato Atteso</v>
      </c>
      <c r="V414" s="2">
        <f t="shared" si="7"/>
        <v>34</v>
      </c>
      <c r="W414" s="2" t="b">
        <f ca="1">IF(MID(VLOOKUP(MID("A"&amp;MID('Output Progetto'!B414&amp;" - "&amp;'Output Progetto'!D414,1,FIND(".",'Output Progetto'!B414&amp;" - "&amp;'Output Progetto'!D414)-1)&amp;" - "&amp;INDEX(Riferimenti!$BB$2:$BB$41,1),1,FIND(" ","A"&amp;MID('Output Progetto'!B414&amp;" - "&amp;'Output Progetto'!D414,1,FIND(".",'Output Progetto'!B414&amp;" - "&amp;'Output Progetto'!D414)-1)&amp;" - "&amp;INDEX(Riferimenti!$BB$2:$BB$41,1))-1),Riferimenti!$BZ$2:$CE$41,3,0),1,2)="LT",FALSE,TRUE)</f>
        <v>1</v>
      </c>
    </row>
    <row r="415" spans="2:23" ht="12.75" x14ac:dyDescent="0.2">
      <c r="B415" s="42"/>
      <c r="C415" s="42"/>
      <c r="D415" s="42"/>
      <c r="E415" s="42"/>
      <c r="F415" s="42"/>
      <c r="G415" s="42"/>
      <c r="P415" s="2" t="str">
        <f ca="1">IF(S415="Attività","Obiettivi generali",VLOOKUP(MID(S415,1,FIND(" ",S415)-1),Riferimenti!$BZ$2:$CE$41,5,0))</f>
        <v>Obiettivi generali</v>
      </c>
      <c r="Q415" s="2" t="str">
        <f ca="1">IF(S415="Attività","Obiettivi operativi",VLOOKUP(MID(S415,1,FIND(" ",S415)-1),Riferimenti!$BZ$2:$CE$41,6,0))</f>
        <v>Obiettivi operativi</v>
      </c>
      <c r="R415" s="2" t="str">
        <f ca="1">IF(S415="Attività","Linee Intervento",VLOOKUP(MID(S415,1,FIND(" ",S415)-1),Riferimenti!$BZ$2:$CE$41,3,0))</f>
        <v>Linee Intervento</v>
      </c>
      <c r="S415" s="2" t="str">
        <f ca="1">IF(T415="Output","Attività","A"&amp;MID(T415,1,FIND(".",T415)-1)&amp;" - "&amp;INDEX(Riferimenti!$BB$2:$BB$41,V415))</f>
        <v>Attività</v>
      </c>
      <c r="T415" s="2" t="str">
        <f ca="1">IF(OR(W415=FALSE,'Output Progetto'!U415=TRUE),"Output",'Output Progetto'!B415&amp;" - "&amp;'Output Progetto'!D415)</f>
        <v>Output</v>
      </c>
      <c r="U415" s="2" t="str">
        <f ca="1">IF(S415="Attività","Risultato Atteso",VLOOKUP(MID(S415,1,FIND(" ",S415)-1),Riferimenti!$BZ$2:$CE$41,4,0))</f>
        <v>Risultato Atteso</v>
      </c>
      <c r="V415" s="2">
        <f t="shared" si="7"/>
        <v>34</v>
      </c>
      <c r="W415" s="2" t="b">
        <f ca="1">IF(MID(VLOOKUP(MID("A"&amp;MID('Output Progetto'!B415&amp;" - "&amp;'Output Progetto'!D415,1,FIND(".",'Output Progetto'!B415&amp;" - "&amp;'Output Progetto'!D415)-1)&amp;" - "&amp;INDEX(Riferimenti!$BB$2:$BB$41,1),1,FIND(" ","A"&amp;MID('Output Progetto'!B415&amp;" - "&amp;'Output Progetto'!D415,1,FIND(".",'Output Progetto'!B415&amp;" - "&amp;'Output Progetto'!D415)-1)&amp;" - "&amp;INDEX(Riferimenti!$BB$2:$BB$41,1))-1),Riferimenti!$BZ$2:$CE$41,3,0),1,2)="LT",FALSE,TRUE)</f>
        <v>1</v>
      </c>
    </row>
    <row r="416" spans="2:23" ht="12.75" x14ac:dyDescent="0.2">
      <c r="B416" s="42"/>
      <c r="C416" s="42"/>
      <c r="D416" s="42"/>
      <c r="E416" s="42"/>
      <c r="F416" s="42"/>
      <c r="G416" s="42"/>
      <c r="P416" s="2" t="str">
        <f ca="1">IF(S416="Attività","Obiettivi generali",VLOOKUP(MID(S416,1,FIND(" ",S416)-1),Riferimenti!$BZ$2:$CE$41,5,0))</f>
        <v>Obiettivi generali</v>
      </c>
      <c r="Q416" s="2" t="str">
        <f ca="1">IF(S416="Attività","Obiettivi operativi",VLOOKUP(MID(S416,1,FIND(" ",S416)-1),Riferimenti!$BZ$2:$CE$41,6,0))</f>
        <v>Obiettivi operativi</v>
      </c>
      <c r="R416" s="2" t="str">
        <f ca="1">IF(S416="Attività","Linee Intervento",VLOOKUP(MID(S416,1,FIND(" ",S416)-1),Riferimenti!$BZ$2:$CE$41,3,0))</f>
        <v>Linee Intervento</v>
      </c>
      <c r="S416" s="2" t="str">
        <f ca="1">IF(T416="Output","Attività","A"&amp;MID(T416,1,FIND(".",T416)-1)&amp;" - "&amp;INDEX(Riferimenti!$BB$2:$BB$41,V416))</f>
        <v>Attività</v>
      </c>
      <c r="T416" s="2" t="str">
        <f ca="1">IF(OR(W416=FALSE,'Output Progetto'!U416=TRUE),"Output",'Output Progetto'!B416&amp;" - "&amp;'Output Progetto'!D416)</f>
        <v>Output</v>
      </c>
      <c r="U416" s="2" t="str">
        <f ca="1">IF(S416="Attività","Risultato Atteso",VLOOKUP(MID(S416,1,FIND(" ",S416)-1),Riferimenti!$BZ$2:$CE$41,4,0))</f>
        <v>Risultato Atteso</v>
      </c>
      <c r="V416" s="2">
        <f t="shared" si="7"/>
        <v>35</v>
      </c>
      <c r="W416" s="2" t="b">
        <f ca="1">IF(MID(VLOOKUP(MID("A"&amp;MID('Output Progetto'!B416&amp;" - "&amp;'Output Progetto'!D416,1,FIND(".",'Output Progetto'!B416&amp;" - "&amp;'Output Progetto'!D416)-1)&amp;" - "&amp;INDEX(Riferimenti!$BB$2:$BB$41,1),1,FIND(" ","A"&amp;MID('Output Progetto'!B416&amp;" - "&amp;'Output Progetto'!D416,1,FIND(".",'Output Progetto'!B416&amp;" - "&amp;'Output Progetto'!D416)-1)&amp;" - "&amp;INDEX(Riferimenti!$BB$2:$BB$41,1))-1),Riferimenti!$BZ$2:$CE$41,3,0),1,2)="LT",FALSE,TRUE)</f>
        <v>1</v>
      </c>
    </row>
    <row r="417" spans="2:23" ht="12.75" x14ac:dyDescent="0.2">
      <c r="B417" s="42"/>
      <c r="C417" s="42"/>
      <c r="D417" s="42"/>
      <c r="E417" s="42"/>
      <c r="F417" s="42"/>
      <c r="G417" s="42"/>
      <c r="P417" s="2" t="str">
        <f ca="1">IF(S417="Attività","Obiettivi generali",VLOOKUP(MID(S417,1,FIND(" ",S417)-1),Riferimenti!$BZ$2:$CE$41,5,0))</f>
        <v>Obiettivi generali</v>
      </c>
      <c r="Q417" s="2" t="str">
        <f ca="1">IF(S417="Attività","Obiettivi operativi",VLOOKUP(MID(S417,1,FIND(" ",S417)-1),Riferimenti!$BZ$2:$CE$41,6,0))</f>
        <v>Obiettivi operativi</v>
      </c>
      <c r="R417" s="2" t="str">
        <f ca="1">IF(S417="Attività","Linee Intervento",VLOOKUP(MID(S417,1,FIND(" ",S417)-1),Riferimenti!$BZ$2:$CE$41,3,0))</f>
        <v>Linee Intervento</v>
      </c>
      <c r="S417" s="2" t="str">
        <f ca="1">IF(T417="Output","Attività","A"&amp;MID(T417,1,FIND(".",T417)-1)&amp;" - "&amp;INDEX(Riferimenti!$BB$2:$BB$41,V417))</f>
        <v>Attività</v>
      </c>
      <c r="T417" s="2" t="str">
        <f ca="1">IF(OR(W417=FALSE,'Output Progetto'!U417=TRUE),"Output",'Output Progetto'!B417&amp;" - "&amp;'Output Progetto'!D417)</f>
        <v>Output</v>
      </c>
      <c r="U417" s="2" t="str">
        <f ca="1">IF(S417="Attività","Risultato Atteso",VLOOKUP(MID(S417,1,FIND(" ",S417)-1),Riferimenti!$BZ$2:$CE$41,4,0))</f>
        <v>Risultato Atteso</v>
      </c>
      <c r="V417" s="2">
        <f t="shared" si="7"/>
        <v>35</v>
      </c>
      <c r="W417" s="2" t="b">
        <f ca="1">IF(MID(VLOOKUP(MID("A"&amp;MID('Output Progetto'!B417&amp;" - "&amp;'Output Progetto'!D417,1,FIND(".",'Output Progetto'!B417&amp;" - "&amp;'Output Progetto'!D417)-1)&amp;" - "&amp;INDEX(Riferimenti!$BB$2:$BB$41,1),1,FIND(" ","A"&amp;MID('Output Progetto'!B417&amp;" - "&amp;'Output Progetto'!D417,1,FIND(".",'Output Progetto'!B417&amp;" - "&amp;'Output Progetto'!D417)-1)&amp;" - "&amp;INDEX(Riferimenti!$BB$2:$BB$41,1))-1),Riferimenti!$BZ$2:$CE$41,3,0),1,2)="LT",FALSE,TRUE)</f>
        <v>1</v>
      </c>
    </row>
    <row r="418" spans="2:23" ht="12.75" x14ac:dyDescent="0.2">
      <c r="B418" s="42"/>
      <c r="C418" s="42"/>
      <c r="D418" s="42"/>
      <c r="E418" s="42"/>
      <c r="F418" s="42"/>
      <c r="G418" s="42"/>
      <c r="P418" s="2" t="str">
        <f ca="1">IF(S418="Attività","Obiettivi generali",VLOOKUP(MID(S418,1,FIND(" ",S418)-1),Riferimenti!$BZ$2:$CE$41,5,0))</f>
        <v>Obiettivi generali</v>
      </c>
      <c r="Q418" s="2" t="str">
        <f ca="1">IF(S418="Attività","Obiettivi operativi",VLOOKUP(MID(S418,1,FIND(" ",S418)-1),Riferimenti!$BZ$2:$CE$41,6,0))</f>
        <v>Obiettivi operativi</v>
      </c>
      <c r="R418" s="2" t="str">
        <f ca="1">IF(S418="Attività","Linee Intervento",VLOOKUP(MID(S418,1,FIND(" ",S418)-1),Riferimenti!$BZ$2:$CE$41,3,0))</f>
        <v>Linee Intervento</v>
      </c>
      <c r="S418" s="2" t="str">
        <f ca="1">IF(T418="Output","Attività","A"&amp;MID(T418,1,FIND(".",T418)-1)&amp;" - "&amp;INDEX(Riferimenti!$BB$2:$BB$41,V418))</f>
        <v>Attività</v>
      </c>
      <c r="T418" s="2" t="str">
        <f ca="1">IF(OR(W418=FALSE,'Output Progetto'!U418=TRUE),"Output",'Output Progetto'!B418&amp;" - "&amp;'Output Progetto'!D418)</f>
        <v>Output</v>
      </c>
      <c r="U418" s="2" t="str">
        <f ca="1">IF(S418="Attività","Risultato Atteso",VLOOKUP(MID(S418,1,FIND(" ",S418)-1),Riferimenti!$BZ$2:$CE$41,4,0))</f>
        <v>Risultato Atteso</v>
      </c>
      <c r="V418" s="2">
        <f t="shared" si="7"/>
        <v>35</v>
      </c>
      <c r="W418" s="2" t="b">
        <f ca="1">IF(MID(VLOOKUP(MID("A"&amp;MID('Output Progetto'!B418&amp;" - "&amp;'Output Progetto'!D418,1,FIND(".",'Output Progetto'!B418&amp;" - "&amp;'Output Progetto'!D418)-1)&amp;" - "&amp;INDEX(Riferimenti!$BB$2:$BB$41,1),1,FIND(" ","A"&amp;MID('Output Progetto'!B418&amp;" - "&amp;'Output Progetto'!D418,1,FIND(".",'Output Progetto'!B418&amp;" - "&amp;'Output Progetto'!D418)-1)&amp;" - "&amp;INDEX(Riferimenti!$BB$2:$BB$41,1))-1),Riferimenti!$BZ$2:$CE$41,3,0),1,2)="LT",FALSE,TRUE)</f>
        <v>1</v>
      </c>
    </row>
    <row r="419" spans="2:23" ht="12.75" x14ac:dyDescent="0.2">
      <c r="B419" s="42"/>
      <c r="C419" s="42"/>
      <c r="D419" s="42"/>
      <c r="E419" s="42"/>
      <c r="F419" s="42"/>
      <c r="G419" s="42"/>
      <c r="P419" s="2" t="str">
        <f ca="1">IF(S419="Attività","Obiettivi generali",VLOOKUP(MID(S419,1,FIND(" ",S419)-1),Riferimenti!$BZ$2:$CE$41,5,0))</f>
        <v>Obiettivi generali</v>
      </c>
      <c r="Q419" s="2" t="str">
        <f ca="1">IF(S419="Attività","Obiettivi operativi",VLOOKUP(MID(S419,1,FIND(" ",S419)-1),Riferimenti!$BZ$2:$CE$41,6,0))</f>
        <v>Obiettivi operativi</v>
      </c>
      <c r="R419" s="2" t="str">
        <f ca="1">IF(S419="Attività","Linee Intervento",VLOOKUP(MID(S419,1,FIND(" ",S419)-1),Riferimenti!$BZ$2:$CE$41,3,0))</f>
        <v>Linee Intervento</v>
      </c>
      <c r="S419" s="2" t="str">
        <f ca="1">IF(T419="Output","Attività","A"&amp;MID(T419,1,FIND(".",T419)-1)&amp;" - "&amp;INDEX(Riferimenti!$BB$2:$BB$41,V419))</f>
        <v>Attività</v>
      </c>
      <c r="T419" s="2" t="str">
        <f ca="1">IF(OR(W419=FALSE,'Output Progetto'!U419=TRUE),"Output",'Output Progetto'!B419&amp;" - "&amp;'Output Progetto'!D419)</f>
        <v>Output</v>
      </c>
      <c r="U419" s="2" t="str">
        <f ca="1">IF(S419="Attività","Risultato Atteso",VLOOKUP(MID(S419,1,FIND(" ",S419)-1),Riferimenti!$BZ$2:$CE$41,4,0))</f>
        <v>Risultato Atteso</v>
      </c>
      <c r="V419" s="2">
        <f t="shared" si="7"/>
        <v>35</v>
      </c>
      <c r="W419" s="2" t="b">
        <f ca="1">IF(MID(VLOOKUP(MID("A"&amp;MID('Output Progetto'!B419&amp;" - "&amp;'Output Progetto'!D419,1,FIND(".",'Output Progetto'!B419&amp;" - "&amp;'Output Progetto'!D419)-1)&amp;" - "&amp;INDEX(Riferimenti!$BB$2:$BB$41,1),1,FIND(" ","A"&amp;MID('Output Progetto'!B419&amp;" - "&amp;'Output Progetto'!D419,1,FIND(".",'Output Progetto'!B419&amp;" - "&amp;'Output Progetto'!D419)-1)&amp;" - "&amp;INDEX(Riferimenti!$BB$2:$BB$41,1))-1),Riferimenti!$BZ$2:$CE$41,3,0),1,2)="LT",FALSE,TRUE)</f>
        <v>1</v>
      </c>
    </row>
    <row r="420" spans="2:23" ht="12.75" x14ac:dyDescent="0.2">
      <c r="B420" s="42"/>
      <c r="C420" s="42"/>
      <c r="D420" s="42"/>
      <c r="E420" s="42"/>
      <c r="F420" s="42"/>
      <c r="G420" s="42"/>
      <c r="P420" s="2" t="str">
        <f ca="1">IF(S420="Attività","Obiettivi generali",VLOOKUP(MID(S420,1,FIND(" ",S420)-1),Riferimenti!$BZ$2:$CE$41,5,0))</f>
        <v>Obiettivi generali</v>
      </c>
      <c r="Q420" s="2" t="str">
        <f ca="1">IF(S420="Attività","Obiettivi operativi",VLOOKUP(MID(S420,1,FIND(" ",S420)-1),Riferimenti!$BZ$2:$CE$41,6,0))</f>
        <v>Obiettivi operativi</v>
      </c>
      <c r="R420" s="2" t="str">
        <f ca="1">IF(S420="Attività","Linee Intervento",VLOOKUP(MID(S420,1,FIND(" ",S420)-1),Riferimenti!$BZ$2:$CE$41,3,0))</f>
        <v>Linee Intervento</v>
      </c>
      <c r="S420" s="2" t="str">
        <f ca="1">IF(T420="Output","Attività","A"&amp;MID(T420,1,FIND(".",T420)-1)&amp;" - "&amp;INDEX(Riferimenti!$BB$2:$BB$41,V420))</f>
        <v>Attività</v>
      </c>
      <c r="T420" s="2" t="str">
        <f ca="1">IF(OR(W420=FALSE,'Output Progetto'!U420=TRUE),"Output",'Output Progetto'!B420&amp;" - "&amp;'Output Progetto'!D420)</f>
        <v>Output</v>
      </c>
      <c r="U420" s="2" t="str">
        <f ca="1">IF(S420="Attività","Risultato Atteso",VLOOKUP(MID(S420,1,FIND(" ",S420)-1),Riferimenti!$BZ$2:$CE$41,4,0))</f>
        <v>Risultato Atteso</v>
      </c>
      <c r="V420" s="2">
        <f t="shared" si="7"/>
        <v>35</v>
      </c>
      <c r="W420" s="2" t="b">
        <f ca="1">IF(MID(VLOOKUP(MID("A"&amp;MID('Output Progetto'!B420&amp;" - "&amp;'Output Progetto'!D420,1,FIND(".",'Output Progetto'!B420&amp;" - "&amp;'Output Progetto'!D420)-1)&amp;" - "&amp;INDEX(Riferimenti!$BB$2:$BB$41,1),1,FIND(" ","A"&amp;MID('Output Progetto'!B420&amp;" - "&amp;'Output Progetto'!D420,1,FIND(".",'Output Progetto'!B420&amp;" - "&amp;'Output Progetto'!D420)-1)&amp;" - "&amp;INDEX(Riferimenti!$BB$2:$BB$41,1))-1),Riferimenti!$BZ$2:$CE$41,3,0),1,2)="LT",FALSE,TRUE)</f>
        <v>1</v>
      </c>
    </row>
    <row r="421" spans="2:23" ht="12.75" x14ac:dyDescent="0.2">
      <c r="B421" s="42"/>
      <c r="C421" s="42"/>
      <c r="D421" s="42"/>
      <c r="E421" s="42"/>
      <c r="F421" s="42"/>
      <c r="G421" s="42"/>
      <c r="P421" s="2" t="str">
        <f ca="1">IF(S421="Attività","Obiettivi generali",VLOOKUP(MID(S421,1,FIND(" ",S421)-1),Riferimenti!$BZ$2:$CE$41,5,0))</f>
        <v>Obiettivi generali</v>
      </c>
      <c r="Q421" s="2" t="str">
        <f ca="1">IF(S421="Attività","Obiettivi operativi",VLOOKUP(MID(S421,1,FIND(" ",S421)-1),Riferimenti!$BZ$2:$CE$41,6,0))</f>
        <v>Obiettivi operativi</v>
      </c>
      <c r="R421" s="2" t="str">
        <f ca="1">IF(S421="Attività","Linee Intervento",VLOOKUP(MID(S421,1,FIND(" ",S421)-1),Riferimenti!$BZ$2:$CE$41,3,0))</f>
        <v>Linee Intervento</v>
      </c>
      <c r="S421" s="2" t="str">
        <f ca="1">IF(T421="Output","Attività","A"&amp;MID(T421,1,FIND(".",T421)-1)&amp;" - "&amp;INDEX(Riferimenti!$BB$2:$BB$41,V421))</f>
        <v>Attività</v>
      </c>
      <c r="T421" s="2" t="str">
        <f ca="1">IF(OR(W421=FALSE,'Output Progetto'!U421=TRUE),"Output",'Output Progetto'!B421&amp;" - "&amp;'Output Progetto'!D421)</f>
        <v>Output</v>
      </c>
      <c r="U421" s="2" t="str">
        <f ca="1">IF(S421="Attività","Risultato Atteso",VLOOKUP(MID(S421,1,FIND(" ",S421)-1),Riferimenti!$BZ$2:$CE$41,4,0))</f>
        <v>Risultato Atteso</v>
      </c>
      <c r="V421" s="2">
        <f t="shared" si="7"/>
        <v>35</v>
      </c>
      <c r="W421" s="2" t="b">
        <f ca="1">IF(MID(VLOOKUP(MID("A"&amp;MID('Output Progetto'!B421&amp;" - "&amp;'Output Progetto'!D421,1,FIND(".",'Output Progetto'!B421&amp;" - "&amp;'Output Progetto'!D421)-1)&amp;" - "&amp;INDEX(Riferimenti!$BB$2:$BB$41,1),1,FIND(" ","A"&amp;MID('Output Progetto'!B421&amp;" - "&amp;'Output Progetto'!D421,1,FIND(".",'Output Progetto'!B421&amp;" - "&amp;'Output Progetto'!D421)-1)&amp;" - "&amp;INDEX(Riferimenti!$BB$2:$BB$41,1))-1),Riferimenti!$BZ$2:$CE$41,3,0),1,2)="LT",FALSE,TRUE)</f>
        <v>1</v>
      </c>
    </row>
    <row r="422" spans="2:23" ht="12.75" x14ac:dyDescent="0.2">
      <c r="B422" s="42"/>
      <c r="C422" s="42"/>
      <c r="D422" s="42"/>
      <c r="E422" s="42"/>
      <c r="F422" s="42"/>
      <c r="G422" s="42"/>
      <c r="P422" s="2" t="str">
        <f ca="1">IF(S422="Attività","Obiettivi generali",VLOOKUP(MID(S422,1,FIND(" ",S422)-1),Riferimenti!$BZ$2:$CE$41,5,0))</f>
        <v>Obiettivi generali</v>
      </c>
      <c r="Q422" s="2" t="str">
        <f ca="1">IF(S422="Attività","Obiettivi operativi",VLOOKUP(MID(S422,1,FIND(" ",S422)-1),Riferimenti!$BZ$2:$CE$41,6,0))</f>
        <v>Obiettivi operativi</v>
      </c>
      <c r="R422" s="2" t="str">
        <f ca="1">IF(S422="Attività","Linee Intervento",VLOOKUP(MID(S422,1,FIND(" ",S422)-1),Riferimenti!$BZ$2:$CE$41,3,0))</f>
        <v>Linee Intervento</v>
      </c>
      <c r="S422" s="2" t="str">
        <f ca="1">IF(T422="Output","Attività","A"&amp;MID(T422,1,FIND(".",T422)-1)&amp;" - "&amp;INDEX(Riferimenti!$BB$2:$BB$41,V422))</f>
        <v>Attività</v>
      </c>
      <c r="T422" s="2" t="str">
        <f ca="1">IF(OR(W422=FALSE,'Output Progetto'!U422=TRUE),"Output",'Output Progetto'!B422&amp;" - "&amp;'Output Progetto'!D422)</f>
        <v>Output</v>
      </c>
      <c r="U422" s="2" t="str">
        <f ca="1">IF(S422="Attività","Risultato Atteso",VLOOKUP(MID(S422,1,FIND(" ",S422)-1),Riferimenti!$BZ$2:$CE$41,4,0))</f>
        <v>Risultato Atteso</v>
      </c>
      <c r="V422" s="2">
        <f t="shared" si="7"/>
        <v>35</v>
      </c>
      <c r="W422" s="2" t="b">
        <f ca="1">IF(MID(VLOOKUP(MID("A"&amp;MID('Output Progetto'!B422&amp;" - "&amp;'Output Progetto'!D422,1,FIND(".",'Output Progetto'!B422&amp;" - "&amp;'Output Progetto'!D422)-1)&amp;" - "&amp;INDEX(Riferimenti!$BB$2:$BB$41,1),1,FIND(" ","A"&amp;MID('Output Progetto'!B422&amp;" - "&amp;'Output Progetto'!D422,1,FIND(".",'Output Progetto'!B422&amp;" - "&amp;'Output Progetto'!D422)-1)&amp;" - "&amp;INDEX(Riferimenti!$BB$2:$BB$41,1))-1),Riferimenti!$BZ$2:$CE$41,3,0),1,2)="LT",FALSE,TRUE)</f>
        <v>1</v>
      </c>
    </row>
    <row r="423" spans="2:23" ht="12.75" x14ac:dyDescent="0.2">
      <c r="B423" s="42"/>
      <c r="C423" s="42"/>
      <c r="D423" s="42"/>
      <c r="E423" s="42"/>
      <c r="F423" s="42"/>
      <c r="G423" s="42"/>
      <c r="P423" s="2" t="str">
        <f ca="1">IF(S423="Attività","Obiettivi generali",VLOOKUP(MID(S423,1,FIND(" ",S423)-1),Riferimenti!$BZ$2:$CE$41,5,0))</f>
        <v>Obiettivi generali</v>
      </c>
      <c r="Q423" s="2" t="str">
        <f ca="1">IF(S423="Attività","Obiettivi operativi",VLOOKUP(MID(S423,1,FIND(" ",S423)-1),Riferimenti!$BZ$2:$CE$41,6,0))</f>
        <v>Obiettivi operativi</v>
      </c>
      <c r="R423" s="2" t="str">
        <f ca="1">IF(S423="Attività","Linee Intervento",VLOOKUP(MID(S423,1,FIND(" ",S423)-1),Riferimenti!$BZ$2:$CE$41,3,0))</f>
        <v>Linee Intervento</v>
      </c>
      <c r="S423" s="2" t="str">
        <f ca="1">IF(T423="Output","Attività","A"&amp;MID(T423,1,FIND(".",T423)-1)&amp;" - "&amp;INDEX(Riferimenti!$BB$2:$BB$41,V423))</f>
        <v>Attività</v>
      </c>
      <c r="T423" s="2" t="str">
        <f ca="1">IF(OR(W423=FALSE,'Output Progetto'!U423=TRUE),"Output",'Output Progetto'!B423&amp;" - "&amp;'Output Progetto'!D423)</f>
        <v>Output</v>
      </c>
      <c r="U423" s="2" t="str">
        <f ca="1">IF(S423="Attività","Risultato Atteso",VLOOKUP(MID(S423,1,FIND(" ",S423)-1),Riferimenti!$BZ$2:$CE$41,4,0))</f>
        <v>Risultato Atteso</v>
      </c>
      <c r="V423" s="2">
        <f t="shared" si="7"/>
        <v>35</v>
      </c>
      <c r="W423" s="2" t="b">
        <f ca="1">IF(MID(VLOOKUP(MID("A"&amp;MID('Output Progetto'!B423&amp;" - "&amp;'Output Progetto'!D423,1,FIND(".",'Output Progetto'!B423&amp;" - "&amp;'Output Progetto'!D423)-1)&amp;" - "&amp;INDEX(Riferimenti!$BB$2:$BB$41,1),1,FIND(" ","A"&amp;MID('Output Progetto'!B423&amp;" - "&amp;'Output Progetto'!D423,1,FIND(".",'Output Progetto'!B423&amp;" - "&amp;'Output Progetto'!D423)-1)&amp;" - "&amp;INDEX(Riferimenti!$BB$2:$BB$41,1))-1),Riferimenti!$BZ$2:$CE$41,3,0),1,2)="LT",FALSE,TRUE)</f>
        <v>1</v>
      </c>
    </row>
    <row r="424" spans="2:23" ht="12.75" x14ac:dyDescent="0.2">
      <c r="B424" s="42"/>
      <c r="C424" s="42"/>
      <c r="D424" s="42"/>
      <c r="E424" s="42"/>
      <c r="F424" s="42"/>
      <c r="G424" s="42"/>
      <c r="P424" s="2" t="str">
        <f ca="1">IF(S424="Attività","Obiettivi generali",VLOOKUP(MID(S424,1,FIND(" ",S424)-1),Riferimenti!$BZ$2:$CE$41,5,0))</f>
        <v>Obiettivi generali</v>
      </c>
      <c r="Q424" s="2" t="str">
        <f ca="1">IF(S424="Attività","Obiettivi operativi",VLOOKUP(MID(S424,1,FIND(" ",S424)-1),Riferimenti!$BZ$2:$CE$41,6,0))</f>
        <v>Obiettivi operativi</v>
      </c>
      <c r="R424" s="2" t="str">
        <f ca="1">IF(S424="Attività","Linee Intervento",VLOOKUP(MID(S424,1,FIND(" ",S424)-1),Riferimenti!$BZ$2:$CE$41,3,0))</f>
        <v>Linee Intervento</v>
      </c>
      <c r="S424" s="2" t="str">
        <f ca="1">IF(T424="Output","Attività","A"&amp;MID(T424,1,FIND(".",T424)-1)&amp;" - "&amp;INDEX(Riferimenti!$BB$2:$BB$41,V424))</f>
        <v>Attività</v>
      </c>
      <c r="T424" s="2" t="str">
        <f ca="1">IF(OR(W424=FALSE,'Output Progetto'!U424=TRUE),"Output",'Output Progetto'!B424&amp;" - "&amp;'Output Progetto'!D424)</f>
        <v>Output</v>
      </c>
      <c r="U424" s="2" t="str">
        <f ca="1">IF(S424="Attività","Risultato Atteso",VLOOKUP(MID(S424,1,FIND(" ",S424)-1),Riferimenti!$BZ$2:$CE$41,4,0))</f>
        <v>Risultato Atteso</v>
      </c>
      <c r="V424" s="2">
        <f t="shared" si="7"/>
        <v>35</v>
      </c>
      <c r="W424" s="2" t="b">
        <f ca="1">IF(MID(VLOOKUP(MID("A"&amp;MID('Output Progetto'!B424&amp;" - "&amp;'Output Progetto'!D424,1,FIND(".",'Output Progetto'!B424&amp;" - "&amp;'Output Progetto'!D424)-1)&amp;" - "&amp;INDEX(Riferimenti!$BB$2:$BB$41,1),1,FIND(" ","A"&amp;MID('Output Progetto'!B424&amp;" - "&amp;'Output Progetto'!D424,1,FIND(".",'Output Progetto'!B424&amp;" - "&amp;'Output Progetto'!D424)-1)&amp;" - "&amp;INDEX(Riferimenti!$BB$2:$BB$41,1))-1),Riferimenti!$BZ$2:$CE$41,3,0),1,2)="LT",FALSE,TRUE)</f>
        <v>1</v>
      </c>
    </row>
    <row r="425" spans="2:23" ht="12.75" x14ac:dyDescent="0.2">
      <c r="B425" s="42"/>
      <c r="C425" s="42"/>
      <c r="D425" s="42"/>
      <c r="E425" s="42"/>
      <c r="F425" s="42"/>
      <c r="G425" s="42"/>
      <c r="P425" s="2" t="str">
        <f ca="1">IF(S425="Attività","Obiettivi generali",VLOOKUP(MID(S425,1,FIND(" ",S425)-1),Riferimenti!$BZ$2:$CE$41,5,0))</f>
        <v>Obiettivi generali</v>
      </c>
      <c r="Q425" s="2" t="str">
        <f ca="1">IF(S425="Attività","Obiettivi operativi",VLOOKUP(MID(S425,1,FIND(" ",S425)-1),Riferimenti!$BZ$2:$CE$41,6,0))</f>
        <v>Obiettivi operativi</v>
      </c>
      <c r="R425" s="2" t="str">
        <f ca="1">IF(S425="Attività","Linee Intervento",VLOOKUP(MID(S425,1,FIND(" ",S425)-1),Riferimenti!$BZ$2:$CE$41,3,0))</f>
        <v>Linee Intervento</v>
      </c>
      <c r="S425" s="2" t="str">
        <f ca="1">IF(T425="Output","Attività","A"&amp;MID(T425,1,FIND(".",T425)-1)&amp;" - "&amp;INDEX(Riferimenti!$BB$2:$BB$41,V425))</f>
        <v>Attività</v>
      </c>
      <c r="T425" s="2" t="str">
        <f ca="1">IF(OR(W425=FALSE,'Output Progetto'!U425=TRUE),"Output",'Output Progetto'!B425&amp;" - "&amp;'Output Progetto'!D425)</f>
        <v>Output</v>
      </c>
      <c r="U425" s="2" t="str">
        <f ca="1">IF(S425="Attività","Risultato Atteso",VLOOKUP(MID(S425,1,FIND(" ",S425)-1),Riferimenti!$BZ$2:$CE$41,4,0))</f>
        <v>Risultato Atteso</v>
      </c>
      <c r="V425" s="2">
        <f t="shared" si="7"/>
        <v>35</v>
      </c>
      <c r="W425" s="2" t="b">
        <f ca="1">IF(MID(VLOOKUP(MID("A"&amp;MID('Output Progetto'!B425&amp;" - "&amp;'Output Progetto'!D425,1,FIND(".",'Output Progetto'!B425&amp;" - "&amp;'Output Progetto'!D425)-1)&amp;" - "&amp;INDEX(Riferimenti!$BB$2:$BB$41,1),1,FIND(" ","A"&amp;MID('Output Progetto'!B425&amp;" - "&amp;'Output Progetto'!D425,1,FIND(".",'Output Progetto'!B425&amp;" - "&amp;'Output Progetto'!D425)-1)&amp;" - "&amp;INDEX(Riferimenti!$BB$2:$BB$41,1))-1),Riferimenti!$BZ$2:$CE$41,3,0),1,2)="LT",FALSE,TRUE)</f>
        <v>1</v>
      </c>
    </row>
    <row r="426" spans="2:23" ht="12.75" x14ac:dyDescent="0.2">
      <c r="B426" s="42"/>
      <c r="C426" s="42"/>
      <c r="D426" s="42"/>
      <c r="E426" s="42"/>
      <c r="F426" s="42"/>
      <c r="G426" s="42"/>
      <c r="P426" s="2" t="str">
        <f ca="1">IF(S426="Attività","Obiettivi generali",VLOOKUP(MID(S426,1,FIND(" ",S426)-1),Riferimenti!$BZ$2:$CE$41,5,0))</f>
        <v>Obiettivi generali</v>
      </c>
      <c r="Q426" s="2" t="str">
        <f ca="1">IF(S426="Attività","Obiettivi operativi",VLOOKUP(MID(S426,1,FIND(" ",S426)-1),Riferimenti!$BZ$2:$CE$41,6,0))</f>
        <v>Obiettivi operativi</v>
      </c>
      <c r="R426" s="2" t="str">
        <f ca="1">IF(S426="Attività","Linee Intervento",VLOOKUP(MID(S426,1,FIND(" ",S426)-1),Riferimenti!$BZ$2:$CE$41,3,0))</f>
        <v>Linee Intervento</v>
      </c>
      <c r="S426" s="2" t="str">
        <f ca="1">IF(T426="Output","Attività","A"&amp;MID(T426,1,FIND(".",T426)-1)&amp;" - "&amp;INDEX(Riferimenti!$BB$2:$BB$41,V426))</f>
        <v>Attività</v>
      </c>
      <c r="T426" s="2" t="str">
        <f ca="1">IF(OR(W426=FALSE,'Output Progetto'!U426=TRUE),"Output",'Output Progetto'!B426&amp;" - "&amp;'Output Progetto'!D426)</f>
        <v>Output</v>
      </c>
      <c r="U426" s="2" t="str">
        <f ca="1">IF(S426="Attività","Risultato Atteso",VLOOKUP(MID(S426,1,FIND(" ",S426)-1),Riferimenti!$BZ$2:$CE$41,4,0))</f>
        <v>Risultato Atteso</v>
      </c>
      <c r="V426" s="2">
        <f t="shared" si="7"/>
        <v>35</v>
      </c>
      <c r="W426" s="2" t="b">
        <f ca="1">IF(MID(VLOOKUP(MID("A"&amp;MID('Output Progetto'!B426&amp;" - "&amp;'Output Progetto'!D426,1,FIND(".",'Output Progetto'!B426&amp;" - "&amp;'Output Progetto'!D426)-1)&amp;" - "&amp;INDEX(Riferimenti!$BB$2:$BB$41,1),1,FIND(" ","A"&amp;MID('Output Progetto'!B426&amp;" - "&amp;'Output Progetto'!D426,1,FIND(".",'Output Progetto'!B426&amp;" - "&amp;'Output Progetto'!D426)-1)&amp;" - "&amp;INDEX(Riferimenti!$BB$2:$BB$41,1))-1),Riferimenti!$BZ$2:$CE$41,3,0),1,2)="LT",FALSE,TRUE)</f>
        <v>1</v>
      </c>
    </row>
    <row r="427" spans="2:23" ht="12.75" x14ac:dyDescent="0.2">
      <c r="B427" s="42"/>
      <c r="C427" s="42"/>
      <c r="D427" s="42"/>
      <c r="E427" s="42"/>
      <c r="F427" s="42"/>
      <c r="G427" s="42"/>
      <c r="P427" s="2" t="str">
        <f ca="1">IF(S427="Attività","Obiettivi generali",VLOOKUP(MID(S427,1,FIND(" ",S427)-1),Riferimenti!$BZ$2:$CE$41,5,0))</f>
        <v>Obiettivi generali</v>
      </c>
      <c r="Q427" s="2" t="str">
        <f ca="1">IF(S427="Attività","Obiettivi operativi",VLOOKUP(MID(S427,1,FIND(" ",S427)-1),Riferimenti!$BZ$2:$CE$41,6,0))</f>
        <v>Obiettivi operativi</v>
      </c>
      <c r="R427" s="2" t="str">
        <f ca="1">IF(S427="Attività","Linee Intervento",VLOOKUP(MID(S427,1,FIND(" ",S427)-1),Riferimenti!$BZ$2:$CE$41,3,0))</f>
        <v>Linee Intervento</v>
      </c>
      <c r="S427" s="2" t="str">
        <f ca="1">IF(T427="Output","Attività","A"&amp;MID(T427,1,FIND(".",T427)-1)&amp;" - "&amp;INDEX(Riferimenti!$BB$2:$BB$41,V427))</f>
        <v>Attività</v>
      </c>
      <c r="T427" s="2" t="str">
        <f ca="1">IF(OR(W427=FALSE,'Output Progetto'!U427=TRUE),"Output",'Output Progetto'!B427&amp;" - "&amp;'Output Progetto'!D427)</f>
        <v>Output</v>
      </c>
      <c r="U427" s="2" t="str">
        <f ca="1">IF(S427="Attività","Risultato Atteso",VLOOKUP(MID(S427,1,FIND(" ",S427)-1),Riferimenti!$BZ$2:$CE$41,4,0))</f>
        <v>Risultato Atteso</v>
      </c>
      <c r="V427" s="2">
        <f t="shared" si="7"/>
        <v>35</v>
      </c>
      <c r="W427" s="2" t="b">
        <f ca="1">IF(MID(VLOOKUP(MID("A"&amp;MID('Output Progetto'!B427&amp;" - "&amp;'Output Progetto'!D427,1,FIND(".",'Output Progetto'!B427&amp;" - "&amp;'Output Progetto'!D427)-1)&amp;" - "&amp;INDEX(Riferimenti!$BB$2:$BB$41,1),1,FIND(" ","A"&amp;MID('Output Progetto'!B427&amp;" - "&amp;'Output Progetto'!D427,1,FIND(".",'Output Progetto'!B427&amp;" - "&amp;'Output Progetto'!D427)-1)&amp;" - "&amp;INDEX(Riferimenti!$BB$2:$BB$41,1))-1),Riferimenti!$BZ$2:$CE$41,3,0),1,2)="LT",FALSE,TRUE)</f>
        <v>1</v>
      </c>
    </row>
    <row r="428" spans="2:23" ht="12.75" x14ac:dyDescent="0.2">
      <c r="B428" s="42"/>
      <c r="C428" s="42"/>
      <c r="D428" s="42"/>
      <c r="E428" s="42"/>
      <c r="F428" s="42"/>
      <c r="G428" s="42"/>
      <c r="P428" s="2" t="str">
        <f ca="1">IF(S428="Attività","Obiettivi generali",VLOOKUP(MID(S428,1,FIND(" ",S428)-1),Riferimenti!$BZ$2:$CE$41,5,0))</f>
        <v>Obiettivi generali</v>
      </c>
      <c r="Q428" s="2" t="str">
        <f ca="1">IF(S428="Attività","Obiettivi operativi",VLOOKUP(MID(S428,1,FIND(" ",S428)-1),Riferimenti!$BZ$2:$CE$41,6,0))</f>
        <v>Obiettivi operativi</v>
      </c>
      <c r="R428" s="2" t="str">
        <f ca="1">IF(S428="Attività","Linee Intervento",VLOOKUP(MID(S428,1,FIND(" ",S428)-1),Riferimenti!$BZ$2:$CE$41,3,0))</f>
        <v>Linee Intervento</v>
      </c>
      <c r="S428" s="2" t="str">
        <f ca="1">IF(T428="Output","Attività","A"&amp;MID(T428,1,FIND(".",T428)-1)&amp;" - "&amp;INDEX(Riferimenti!$BB$2:$BB$41,V428))</f>
        <v>Attività</v>
      </c>
      <c r="T428" s="2" t="str">
        <f ca="1">IF(OR(W428=FALSE,'Output Progetto'!U428=TRUE),"Output",'Output Progetto'!B428&amp;" - "&amp;'Output Progetto'!D428)</f>
        <v>Output</v>
      </c>
      <c r="U428" s="2" t="str">
        <f ca="1">IF(S428="Attività","Risultato Atteso",VLOOKUP(MID(S428,1,FIND(" ",S428)-1),Riferimenti!$BZ$2:$CE$41,4,0))</f>
        <v>Risultato Atteso</v>
      </c>
      <c r="V428" s="2">
        <f t="shared" si="7"/>
        <v>36</v>
      </c>
      <c r="W428" s="2" t="b">
        <f ca="1">IF(MID(VLOOKUP(MID("A"&amp;MID('Output Progetto'!B428&amp;" - "&amp;'Output Progetto'!D428,1,FIND(".",'Output Progetto'!B428&amp;" - "&amp;'Output Progetto'!D428)-1)&amp;" - "&amp;INDEX(Riferimenti!$BB$2:$BB$41,1),1,FIND(" ","A"&amp;MID('Output Progetto'!B428&amp;" - "&amp;'Output Progetto'!D428,1,FIND(".",'Output Progetto'!B428&amp;" - "&amp;'Output Progetto'!D428)-1)&amp;" - "&amp;INDEX(Riferimenti!$BB$2:$BB$41,1))-1),Riferimenti!$BZ$2:$CE$41,3,0),1,2)="LT",FALSE,TRUE)</f>
        <v>1</v>
      </c>
    </row>
    <row r="429" spans="2:23" ht="12.75" x14ac:dyDescent="0.2">
      <c r="B429" s="42"/>
      <c r="C429" s="42"/>
      <c r="D429" s="42"/>
      <c r="E429" s="42"/>
      <c r="F429" s="42"/>
      <c r="G429" s="42"/>
      <c r="P429" s="2" t="str">
        <f ca="1">IF(S429="Attività","Obiettivi generali",VLOOKUP(MID(S429,1,FIND(" ",S429)-1),Riferimenti!$BZ$2:$CE$41,5,0))</f>
        <v>Obiettivi generali</v>
      </c>
      <c r="Q429" s="2" t="str">
        <f ca="1">IF(S429="Attività","Obiettivi operativi",VLOOKUP(MID(S429,1,FIND(" ",S429)-1),Riferimenti!$BZ$2:$CE$41,6,0))</f>
        <v>Obiettivi operativi</v>
      </c>
      <c r="R429" s="2" t="str">
        <f ca="1">IF(S429="Attività","Linee Intervento",VLOOKUP(MID(S429,1,FIND(" ",S429)-1),Riferimenti!$BZ$2:$CE$41,3,0))</f>
        <v>Linee Intervento</v>
      </c>
      <c r="S429" s="2" t="str">
        <f ca="1">IF(T429="Output","Attività","A"&amp;MID(T429,1,FIND(".",T429)-1)&amp;" - "&amp;INDEX(Riferimenti!$BB$2:$BB$41,V429))</f>
        <v>Attività</v>
      </c>
      <c r="T429" s="2" t="str">
        <f ca="1">IF(OR(W429=FALSE,'Output Progetto'!U429=TRUE),"Output",'Output Progetto'!B429&amp;" - "&amp;'Output Progetto'!D429)</f>
        <v>Output</v>
      </c>
      <c r="U429" s="2" t="str">
        <f ca="1">IF(S429="Attività","Risultato Atteso",VLOOKUP(MID(S429,1,FIND(" ",S429)-1),Riferimenti!$BZ$2:$CE$41,4,0))</f>
        <v>Risultato Atteso</v>
      </c>
      <c r="V429" s="2">
        <f t="shared" si="7"/>
        <v>36</v>
      </c>
      <c r="W429" s="2" t="b">
        <f ca="1">IF(MID(VLOOKUP(MID("A"&amp;MID('Output Progetto'!B429&amp;" - "&amp;'Output Progetto'!D429,1,FIND(".",'Output Progetto'!B429&amp;" - "&amp;'Output Progetto'!D429)-1)&amp;" - "&amp;INDEX(Riferimenti!$BB$2:$BB$41,1),1,FIND(" ","A"&amp;MID('Output Progetto'!B429&amp;" - "&amp;'Output Progetto'!D429,1,FIND(".",'Output Progetto'!B429&amp;" - "&amp;'Output Progetto'!D429)-1)&amp;" - "&amp;INDEX(Riferimenti!$BB$2:$BB$41,1))-1),Riferimenti!$BZ$2:$CE$41,3,0),1,2)="LT",FALSE,TRUE)</f>
        <v>1</v>
      </c>
    </row>
    <row r="430" spans="2:23" ht="12.75" x14ac:dyDescent="0.2">
      <c r="B430" s="42"/>
      <c r="C430" s="42"/>
      <c r="D430" s="42"/>
      <c r="E430" s="42"/>
      <c r="F430" s="42"/>
      <c r="G430" s="42"/>
      <c r="P430" s="2" t="str">
        <f ca="1">IF(S430="Attività","Obiettivi generali",VLOOKUP(MID(S430,1,FIND(" ",S430)-1),Riferimenti!$BZ$2:$CE$41,5,0))</f>
        <v>Obiettivi generali</v>
      </c>
      <c r="Q430" s="2" t="str">
        <f ca="1">IF(S430="Attività","Obiettivi operativi",VLOOKUP(MID(S430,1,FIND(" ",S430)-1),Riferimenti!$BZ$2:$CE$41,6,0))</f>
        <v>Obiettivi operativi</v>
      </c>
      <c r="R430" s="2" t="str">
        <f ca="1">IF(S430="Attività","Linee Intervento",VLOOKUP(MID(S430,1,FIND(" ",S430)-1),Riferimenti!$BZ$2:$CE$41,3,0))</f>
        <v>Linee Intervento</v>
      </c>
      <c r="S430" s="2" t="str">
        <f ca="1">IF(T430="Output","Attività","A"&amp;MID(T430,1,FIND(".",T430)-1)&amp;" - "&amp;INDEX(Riferimenti!$BB$2:$BB$41,V430))</f>
        <v>Attività</v>
      </c>
      <c r="T430" s="2" t="str">
        <f ca="1">IF(OR(W430=FALSE,'Output Progetto'!U430=TRUE),"Output",'Output Progetto'!B430&amp;" - "&amp;'Output Progetto'!D430)</f>
        <v>Output</v>
      </c>
      <c r="U430" s="2" t="str">
        <f ca="1">IF(S430="Attività","Risultato Atteso",VLOOKUP(MID(S430,1,FIND(" ",S430)-1),Riferimenti!$BZ$2:$CE$41,4,0))</f>
        <v>Risultato Atteso</v>
      </c>
      <c r="V430" s="2">
        <f t="shared" si="7"/>
        <v>36</v>
      </c>
      <c r="W430" s="2" t="b">
        <f ca="1">IF(MID(VLOOKUP(MID("A"&amp;MID('Output Progetto'!B430&amp;" - "&amp;'Output Progetto'!D430,1,FIND(".",'Output Progetto'!B430&amp;" - "&amp;'Output Progetto'!D430)-1)&amp;" - "&amp;INDEX(Riferimenti!$BB$2:$BB$41,1),1,FIND(" ","A"&amp;MID('Output Progetto'!B430&amp;" - "&amp;'Output Progetto'!D430,1,FIND(".",'Output Progetto'!B430&amp;" - "&amp;'Output Progetto'!D430)-1)&amp;" - "&amp;INDEX(Riferimenti!$BB$2:$BB$41,1))-1),Riferimenti!$BZ$2:$CE$41,3,0),1,2)="LT",FALSE,TRUE)</f>
        <v>1</v>
      </c>
    </row>
    <row r="431" spans="2:23" ht="12.75" x14ac:dyDescent="0.2">
      <c r="B431" s="42"/>
      <c r="C431" s="42"/>
      <c r="D431" s="42"/>
      <c r="E431" s="42"/>
      <c r="F431" s="42"/>
      <c r="G431" s="42"/>
      <c r="P431" s="2" t="str">
        <f ca="1">IF(S431="Attività","Obiettivi generali",VLOOKUP(MID(S431,1,FIND(" ",S431)-1),Riferimenti!$BZ$2:$CE$41,5,0))</f>
        <v>Obiettivi generali</v>
      </c>
      <c r="Q431" s="2" t="str">
        <f ca="1">IF(S431="Attività","Obiettivi operativi",VLOOKUP(MID(S431,1,FIND(" ",S431)-1),Riferimenti!$BZ$2:$CE$41,6,0))</f>
        <v>Obiettivi operativi</v>
      </c>
      <c r="R431" s="2" t="str">
        <f ca="1">IF(S431="Attività","Linee Intervento",VLOOKUP(MID(S431,1,FIND(" ",S431)-1),Riferimenti!$BZ$2:$CE$41,3,0))</f>
        <v>Linee Intervento</v>
      </c>
      <c r="S431" s="2" t="str">
        <f ca="1">IF(T431="Output","Attività","A"&amp;MID(T431,1,FIND(".",T431)-1)&amp;" - "&amp;INDEX(Riferimenti!$BB$2:$BB$41,V431))</f>
        <v>Attività</v>
      </c>
      <c r="T431" s="2" t="str">
        <f ca="1">IF(OR(W431=FALSE,'Output Progetto'!U431=TRUE),"Output",'Output Progetto'!B431&amp;" - "&amp;'Output Progetto'!D431)</f>
        <v>Output</v>
      </c>
      <c r="U431" s="2" t="str">
        <f ca="1">IF(S431="Attività","Risultato Atteso",VLOOKUP(MID(S431,1,FIND(" ",S431)-1),Riferimenti!$BZ$2:$CE$41,4,0))</f>
        <v>Risultato Atteso</v>
      </c>
      <c r="V431" s="2">
        <f t="shared" si="7"/>
        <v>36</v>
      </c>
      <c r="W431" s="2" t="b">
        <f ca="1">IF(MID(VLOOKUP(MID("A"&amp;MID('Output Progetto'!B431&amp;" - "&amp;'Output Progetto'!D431,1,FIND(".",'Output Progetto'!B431&amp;" - "&amp;'Output Progetto'!D431)-1)&amp;" - "&amp;INDEX(Riferimenti!$BB$2:$BB$41,1),1,FIND(" ","A"&amp;MID('Output Progetto'!B431&amp;" - "&amp;'Output Progetto'!D431,1,FIND(".",'Output Progetto'!B431&amp;" - "&amp;'Output Progetto'!D431)-1)&amp;" - "&amp;INDEX(Riferimenti!$BB$2:$BB$41,1))-1),Riferimenti!$BZ$2:$CE$41,3,0),1,2)="LT",FALSE,TRUE)</f>
        <v>1</v>
      </c>
    </row>
    <row r="432" spans="2:23" ht="12.75" x14ac:dyDescent="0.2">
      <c r="B432" s="42"/>
      <c r="C432" s="42"/>
      <c r="D432" s="42"/>
      <c r="E432" s="42"/>
      <c r="F432" s="42"/>
      <c r="G432" s="42"/>
      <c r="P432" s="2" t="str">
        <f ca="1">IF(S432="Attività","Obiettivi generali",VLOOKUP(MID(S432,1,FIND(" ",S432)-1),Riferimenti!$BZ$2:$CE$41,5,0))</f>
        <v>Obiettivi generali</v>
      </c>
      <c r="Q432" s="2" t="str">
        <f ca="1">IF(S432="Attività","Obiettivi operativi",VLOOKUP(MID(S432,1,FIND(" ",S432)-1),Riferimenti!$BZ$2:$CE$41,6,0))</f>
        <v>Obiettivi operativi</v>
      </c>
      <c r="R432" s="2" t="str">
        <f ca="1">IF(S432="Attività","Linee Intervento",VLOOKUP(MID(S432,1,FIND(" ",S432)-1),Riferimenti!$BZ$2:$CE$41,3,0))</f>
        <v>Linee Intervento</v>
      </c>
      <c r="S432" s="2" t="str">
        <f ca="1">IF(T432="Output","Attività","A"&amp;MID(T432,1,FIND(".",T432)-1)&amp;" - "&amp;INDEX(Riferimenti!$BB$2:$BB$41,V432))</f>
        <v>Attività</v>
      </c>
      <c r="T432" s="2" t="str">
        <f ca="1">IF(OR(W432=FALSE,'Output Progetto'!U432=TRUE),"Output",'Output Progetto'!B432&amp;" - "&amp;'Output Progetto'!D432)</f>
        <v>Output</v>
      </c>
      <c r="U432" s="2" t="str">
        <f ca="1">IF(S432="Attività","Risultato Atteso",VLOOKUP(MID(S432,1,FIND(" ",S432)-1),Riferimenti!$BZ$2:$CE$41,4,0))</f>
        <v>Risultato Atteso</v>
      </c>
      <c r="V432" s="2">
        <f t="shared" si="7"/>
        <v>36</v>
      </c>
      <c r="W432" s="2" t="b">
        <f ca="1">IF(MID(VLOOKUP(MID("A"&amp;MID('Output Progetto'!B432&amp;" - "&amp;'Output Progetto'!D432,1,FIND(".",'Output Progetto'!B432&amp;" - "&amp;'Output Progetto'!D432)-1)&amp;" - "&amp;INDEX(Riferimenti!$BB$2:$BB$41,1),1,FIND(" ","A"&amp;MID('Output Progetto'!B432&amp;" - "&amp;'Output Progetto'!D432,1,FIND(".",'Output Progetto'!B432&amp;" - "&amp;'Output Progetto'!D432)-1)&amp;" - "&amp;INDEX(Riferimenti!$BB$2:$BB$41,1))-1),Riferimenti!$BZ$2:$CE$41,3,0),1,2)="LT",FALSE,TRUE)</f>
        <v>1</v>
      </c>
    </row>
    <row r="433" spans="2:23" ht="12.75" x14ac:dyDescent="0.2">
      <c r="B433" s="42"/>
      <c r="C433" s="42"/>
      <c r="D433" s="42"/>
      <c r="E433" s="42"/>
      <c r="F433" s="42"/>
      <c r="G433" s="42"/>
      <c r="P433" s="2" t="str">
        <f ca="1">IF(S433="Attività","Obiettivi generali",VLOOKUP(MID(S433,1,FIND(" ",S433)-1),Riferimenti!$BZ$2:$CE$41,5,0))</f>
        <v>Obiettivi generali</v>
      </c>
      <c r="Q433" s="2" t="str">
        <f ca="1">IF(S433="Attività","Obiettivi operativi",VLOOKUP(MID(S433,1,FIND(" ",S433)-1),Riferimenti!$BZ$2:$CE$41,6,0))</f>
        <v>Obiettivi operativi</v>
      </c>
      <c r="R433" s="2" t="str">
        <f ca="1">IF(S433="Attività","Linee Intervento",VLOOKUP(MID(S433,1,FIND(" ",S433)-1),Riferimenti!$BZ$2:$CE$41,3,0))</f>
        <v>Linee Intervento</v>
      </c>
      <c r="S433" s="2" t="str">
        <f ca="1">IF(T433="Output","Attività","A"&amp;MID(T433,1,FIND(".",T433)-1)&amp;" - "&amp;INDEX(Riferimenti!$BB$2:$BB$41,V433))</f>
        <v>Attività</v>
      </c>
      <c r="T433" s="2" t="str">
        <f ca="1">IF(OR(W433=FALSE,'Output Progetto'!U433=TRUE),"Output",'Output Progetto'!B433&amp;" - "&amp;'Output Progetto'!D433)</f>
        <v>Output</v>
      </c>
      <c r="U433" s="2" t="str">
        <f ca="1">IF(S433="Attività","Risultato Atteso",VLOOKUP(MID(S433,1,FIND(" ",S433)-1),Riferimenti!$BZ$2:$CE$41,4,0))</f>
        <v>Risultato Atteso</v>
      </c>
      <c r="V433" s="2">
        <f t="shared" si="7"/>
        <v>36</v>
      </c>
      <c r="W433" s="2" t="b">
        <f ca="1">IF(MID(VLOOKUP(MID("A"&amp;MID('Output Progetto'!B433&amp;" - "&amp;'Output Progetto'!D433,1,FIND(".",'Output Progetto'!B433&amp;" - "&amp;'Output Progetto'!D433)-1)&amp;" - "&amp;INDEX(Riferimenti!$BB$2:$BB$41,1),1,FIND(" ","A"&amp;MID('Output Progetto'!B433&amp;" - "&amp;'Output Progetto'!D433,1,FIND(".",'Output Progetto'!B433&amp;" - "&amp;'Output Progetto'!D433)-1)&amp;" - "&amp;INDEX(Riferimenti!$BB$2:$BB$41,1))-1),Riferimenti!$BZ$2:$CE$41,3,0),1,2)="LT",FALSE,TRUE)</f>
        <v>1</v>
      </c>
    </row>
    <row r="434" spans="2:23" ht="12.75" x14ac:dyDescent="0.2">
      <c r="B434" s="42"/>
      <c r="C434" s="42"/>
      <c r="D434" s="42"/>
      <c r="E434" s="42"/>
      <c r="F434" s="42"/>
      <c r="G434" s="42"/>
      <c r="P434" s="2" t="str">
        <f ca="1">IF(S434="Attività","Obiettivi generali",VLOOKUP(MID(S434,1,FIND(" ",S434)-1),Riferimenti!$BZ$2:$CE$41,5,0))</f>
        <v>Obiettivi generali</v>
      </c>
      <c r="Q434" s="2" t="str">
        <f ca="1">IF(S434="Attività","Obiettivi operativi",VLOOKUP(MID(S434,1,FIND(" ",S434)-1),Riferimenti!$BZ$2:$CE$41,6,0))</f>
        <v>Obiettivi operativi</v>
      </c>
      <c r="R434" s="2" t="str">
        <f ca="1">IF(S434="Attività","Linee Intervento",VLOOKUP(MID(S434,1,FIND(" ",S434)-1),Riferimenti!$BZ$2:$CE$41,3,0))</f>
        <v>Linee Intervento</v>
      </c>
      <c r="S434" s="2" t="str">
        <f ca="1">IF(T434="Output","Attività","A"&amp;MID(T434,1,FIND(".",T434)-1)&amp;" - "&amp;INDEX(Riferimenti!$BB$2:$BB$41,V434))</f>
        <v>Attività</v>
      </c>
      <c r="T434" s="2" t="str">
        <f ca="1">IF(OR(W434=FALSE,'Output Progetto'!U434=TRUE),"Output",'Output Progetto'!B434&amp;" - "&amp;'Output Progetto'!D434)</f>
        <v>Output</v>
      </c>
      <c r="U434" s="2" t="str">
        <f ca="1">IF(S434="Attività","Risultato Atteso",VLOOKUP(MID(S434,1,FIND(" ",S434)-1),Riferimenti!$BZ$2:$CE$41,4,0))</f>
        <v>Risultato Atteso</v>
      </c>
      <c r="V434" s="2">
        <f t="shared" si="7"/>
        <v>36</v>
      </c>
      <c r="W434" s="2" t="b">
        <f ca="1">IF(MID(VLOOKUP(MID("A"&amp;MID('Output Progetto'!B434&amp;" - "&amp;'Output Progetto'!D434,1,FIND(".",'Output Progetto'!B434&amp;" - "&amp;'Output Progetto'!D434)-1)&amp;" - "&amp;INDEX(Riferimenti!$BB$2:$BB$41,1),1,FIND(" ","A"&amp;MID('Output Progetto'!B434&amp;" - "&amp;'Output Progetto'!D434,1,FIND(".",'Output Progetto'!B434&amp;" - "&amp;'Output Progetto'!D434)-1)&amp;" - "&amp;INDEX(Riferimenti!$BB$2:$BB$41,1))-1),Riferimenti!$BZ$2:$CE$41,3,0),1,2)="LT",FALSE,TRUE)</f>
        <v>1</v>
      </c>
    </row>
    <row r="435" spans="2:23" ht="12.75" x14ac:dyDescent="0.2">
      <c r="B435" s="42"/>
      <c r="C435" s="42"/>
      <c r="D435" s="42"/>
      <c r="E435" s="42"/>
      <c r="F435" s="42"/>
      <c r="G435" s="42"/>
      <c r="P435" s="2" t="str">
        <f ca="1">IF(S435="Attività","Obiettivi generali",VLOOKUP(MID(S435,1,FIND(" ",S435)-1),Riferimenti!$BZ$2:$CE$41,5,0))</f>
        <v>Obiettivi generali</v>
      </c>
      <c r="Q435" s="2" t="str">
        <f ca="1">IF(S435="Attività","Obiettivi operativi",VLOOKUP(MID(S435,1,FIND(" ",S435)-1),Riferimenti!$BZ$2:$CE$41,6,0))</f>
        <v>Obiettivi operativi</v>
      </c>
      <c r="R435" s="2" t="str">
        <f ca="1">IF(S435="Attività","Linee Intervento",VLOOKUP(MID(S435,1,FIND(" ",S435)-1),Riferimenti!$BZ$2:$CE$41,3,0))</f>
        <v>Linee Intervento</v>
      </c>
      <c r="S435" s="2" t="str">
        <f ca="1">IF(T435="Output","Attività","A"&amp;MID(T435,1,FIND(".",T435)-1)&amp;" - "&amp;INDEX(Riferimenti!$BB$2:$BB$41,V435))</f>
        <v>Attività</v>
      </c>
      <c r="T435" s="2" t="str">
        <f ca="1">IF(OR(W435=FALSE,'Output Progetto'!U435=TRUE),"Output",'Output Progetto'!B435&amp;" - "&amp;'Output Progetto'!D435)</f>
        <v>Output</v>
      </c>
      <c r="U435" s="2" t="str">
        <f ca="1">IF(S435="Attività","Risultato Atteso",VLOOKUP(MID(S435,1,FIND(" ",S435)-1),Riferimenti!$BZ$2:$CE$41,4,0))</f>
        <v>Risultato Atteso</v>
      </c>
      <c r="V435" s="2">
        <f t="shared" si="7"/>
        <v>36</v>
      </c>
      <c r="W435" s="2" t="b">
        <f ca="1">IF(MID(VLOOKUP(MID("A"&amp;MID('Output Progetto'!B435&amp;" - "&amp;'Output Progetto'!D435,1,FIND(".",'Output Progetto'!B435&amp;" - "&amp;'Output Progetto'!D435)-1)&amp;" - "&amp;INDEX(Riferimenti!$BB$2:$BB$41,1),1,FIND(" ","A"&amp;MID('Output Progetto'!B435&amp;" - "&amp;'Output Progetto'!D435,1,FIND(".",'Output Progetto'!B435&amp;" - "&amp;'Output Progetto'!D435)-1)&amp;" - "&amp;INDEX(Riferimenti!$BB$2:$BB$41,1))-1),Riferimenti!$BZ$2:$CE$41,3,0),1,2)="LT",FALSE,TRUE)</f>
        <v>1</v>
      </c>
    </row>
    <row r="436" spans="2:23" ht="12.75" x14ac:dyDescent="0.2">
      <c r="B436" s="42"/>
      <c r="C436" s="42"/>
      <c r="D436" s="42"/>
      <c r="E436" s="42"/>
      <c r="F436" s="42"/>
      <c r="G436" s="42"/>
      <c r="P436" s="2" t="str">
        <f ca="1">IF(S436="Attività","Obiettivi generali",VLOOKUP(MID(S436,1,FIND(" ",S436)-1),Riferimenti!$BZ$2:$CE$41,5,0))</f>
        <v>Obiettivi generali</v>
      </c>
      <c r="Q436" s="2" t="str">
        <f ca="1">IF(S436="Attività","Obiettivi operativi",VLOOKUP(MID(S436,1,FIND(" ",S436)-1),Riferimenti!$BZ$2:$CE$41,6,0))</f>
        <v>Obiettivi operativi</v>
      </c>
      <c r="R436" s="2" t="str">
        <f ca="1">IF(S436="Attività","Linee Intervento",VLOOKUP(MID(S436,1,FIND(" ",S436)-1),Riferimenti!$BZ$2:$CE$41,3,0))</f>
        <v>Linee Intervento</v>
      </c>
      <c r="S436" s="2" t="str">
        <f ca="1">IF(T436="Output","Attività","A"&amp;MID(T436,1,FIND(".",T436)-1)&amp;" - "&amp;INDEX(Riferimenti!$BB$2:$BB$41,V436))</f>
        <v>Attività</v>
      </c>
      <c r="T436" s="2" t="str">
        <f ca="1">IF(OR(W436=FALSE,'Output Progetto'!U436=TRUE),"Output",'Output Progetto'!B436&amp;" - "&amp;'Output Progetto'!D436)</f>
        <v>Output</v>
      </c>
      <c r="U436" s="2" t="str">
        <f ca="1">IF(S436="Attività","Risultato Atteso",VLOOKUP(MID(S436,1,FIND(" ",S436)-1),Riferimenti!$BZ$2:$CE$41,4,0))</f>
        <v>Risultato Atteso</v>
      </c>
      <c r="V436" s="2">
        <f t="shared" si="7"/>
        <v>36</v>
      </c>
      <c r="W436" s="2" t="b">
        <f ca="1">IF(MID(VLOOKUP(MID("A"&amp;MID('Output Progetto'!B436&amp;" - "&amp;'Output Progetto'!D436,1,FIND(".",'Output Progetto'!B436&amp;" - "&amp;'Output Progetto'!D436)-1)&amp;" - "&amp;INDEX(Riferimenti!$BB$2:$BB$41,1),1,FIND(" ","A"&amp;MID('Output Progetto'!B436&amp;" - "&amp;'Output Progetto'!D436,1,FIND(".",'Output Progetto'!B436&amp;" - "&amp;'Output Progetto'!D436)-1)&amp;" - "&amp;INDEX(Riferimenti!$BB$2:$BB$41,1))-1),Riferimenti!$BZ$2:$CE$41,3,0),1,2)="LT",FALSE,TRUE)</f>
        <v>1</v>
      </c>
    </row>
    <row r="437" spans="2:23" ht="12.75" x14ac:dyDescent="0.2">
      <c r="B437" s="42"/>
      <c r="C437" s="42"/>
      <c r="D437" s="42"/>
      <c r="E437" s="42"/>
      <c r="F437" s="42"/>
      <c r="G437" s="42"/>
      <c r="P437" s="2" t="str">
        <f ca="1">IF(S437="Attività","Obiettivi generali",VLOOKUP(MID(S437,1,FIND(" ",S437)-1),Riferimenti!$BZ$2:$CE$41,5,0))</f>
        <v>Obiettivi generali</v>
      </c>
      <c r="Q437" s="2" t="str">
        <f ca="1">IF(S437="Attività","Obiettivi operativi",VLOOKUP(MID(S437,1,FIND(" ",S437)-1),Riferimenti!$BZ$2:$CE$41,6,0))</f>
        <v>Obiettivi operativi</v>
      </c>
      <c r="R437" s="2" t="str">
        <f ca="1">IF(S437="Attività","Linee Intervento",VLOOKUP(MID(S437,1,FIND(" ",S437)-1),Riferimenti!$BZ$2:$CE$41,3,0))</f>
        <v>Linee Intervento</v>
      </c>
      <c r="S437" s="2" t="str">
        <f ca="1">IF(T437="Output","Attività","A"&amp;MID(T437,1,FIND(".",T437)-1)&amp;" - "&amp;INDEX(Riferimenti!$BB$2:$BB$41,V437))</f>
        <v>Attività</v>
      </c>
      <c r="T437" s="2" t="str">
        <f ca="1">IF(OR(W437=FALSE,'Output Progetto'!U437=TRUE),"Output",'Output Progetto'!B437&amp;" - "&amp;'Output Progetto'!D437)</f>
        <v>Output</v>
      </c>
      <c r="U437" s="2" t="str">
        <f ca="1">IF(S437="Attività","Risultato Atteso",VLOOKUP(MID(S437,1,FIND(" ",S437)-1),Riferimenti!$BZ$2:$CE$41,4,0))</f>
        <v>Risultato Atteso</v>
      </c>
      <c r="V437" s="2">
        <f t="shared" si="7"/>
        <v>36</v>
      </c>
      <c r="W437" s="2" t="b">
        <f ca="1">IF(MID(VLOOKUP(MID("A"&amp;MID('Output Progetto'!B437&amp;" - "&amp;'Output Progetto'!D437,1,FIND(".",'Output Progetto'!B437&amp;" - "&amp;'Output Progetto'!D437)-1)&amp;" - "&amp;INDEX(Riferimenti!$BB$2:$BB$41,1),1,FIND(" ","A"&amp;MID('Output Progetto'!B437&amp;" - "&amp;'Output Progetto'!D437,1,FIND(".",'Output Progetto'!B437&amp;" - "&amp;'Output Progetto'!D437)-1)&amp;" - "&amp;INDEX(Riferimenti!$BB$2:$BB$41,1))-1),Riferimenti!$BZ$2:$CE$41,3,0),1,2)="LT",FALSE,TRUE)</f>
        <v>1</v>
      </c>
    </row>
    <row r="438" spans="2:23" ht="12.75" x14ac:dyDescent="0.2">
      <c r="B438" s="42"/>
      <c r="C438" s="42"/>
      <c r="D438" s="42"/>
      <c r="E438" s="42"/>
      <c r="F438" s="42"/>
      <c r="G438" s="42"/>
      <c r="P438" s="2" t="str">
        <f ca="1">IF(S438="Attività","Obiettivi generali",VLOOKUP(MID(S438,1,FIND(" ",S438)-1),Riferimenti!$BZ$2:$CE$41,5,0))</f>
        <v>Obiettivi generali</v>
      </c>
      <c r="Q438" s="2" t="str">
        <f ca="1">IF(S438="Attività","Obiettivi operativi",VLOOKUP(MID(S438,1,FIND(" ",S438)-1),Riferimenti!$BZ$2:$CE$41,6,0))</f>
        <v>Obiettivi operativi</v>
      </c>
      <c r="R438" s="2" t="str">
        <f ca="1">IF(S438="Attività","Linee Intervento",VLOOKUP(MID(S438,1,FIND(" ",S438)-1),Riferimenti!$BZ$2:$CE$41,3,0))</f>
        <v>Linee Intervento</v>
      </c>
      <c r="S438" s="2" t="str">
        <f ca="1">IF(T438="Output","Attività","A"&amp;MID(T438,1,FIND(".",T438)-1)&amp;" - "&amp;INDEX(Riferimenti!$BB$2:$BB$41,V438))</f>
        <v>Attività</v>
      </c>
      <c r="T438" s="2" t="str">
        <f ca="1">IF(OR(W438=FALSE,'Output Progetto'!U438=TRUE),"Output",'Output Progetto'!B438&amp;" - "&amp;'Output Progetto'!D438)</f>
        <v>Output</v>
      </c>
      <c r="U438" s="2" t="str">
        <f ca="1">IF(S438="Attività","Risultato Atteso",VLOOKUP(MID(S438,1,FIND(" ",S438)-1),Riferimenti!$BZ$2:$CE$41,4,0))</f>
        <v>Risultato Atteso</v>
      </c>
      <c r="V438" s="2">
        <f t="shared" si="7"/>
        <v>36</v>
      </c>
      <c r="W438" s="2" t="b">
        <f ca="1">IF(MID(VLOOKUP(MID("A"&amp;MID('Output Progetto'!B438&amp;" - "&amp;'Output Progetto'!D438,1,FIND(".",'Output Progetto'!B438&amp;" - "&amp;'Output Progetto'!D438)-1)&amp;" - "&amp;INDEX(Riferimenti!$BB$2:$BB$41,1),1,FIND(" ","A"&amp;MID('Output Progetto'!B438&amp;" - "&amp;'Output Progetto'!D438,1,FIND(".",'Output Progetto'!B438&amp;" - "&amp;'Output Progetto'!D438)-1)&amp;" - "&amp;INDEX(Riferimenti!$BB$2:$BB$41,1))-1),Riferimenti!$BZ$2:$CE$41,3,0),1,2)="LT",FALSE,TRUE)</f>
        <v>1</v>
      </c>
    </row>
    <row r="439" spans="2:23" ht="12.75" x14ac:dyDescent="0.2">
      <c r="B439" s="42"/>
      <c r="C439" s="42"/>
      <c r="D439" s="42"/>
      <c r="E439" s="42"/>
      <c r="F439" s="42"/>
      <c r="G439" s="42"/>
      <c r="P439" s="2" t="str">
        <f ca="1">IF(S439="Attività","Obiettivi generali",VLOOKUP(MID(S439,1,FIND(" ",S439)-1),Riferimenti!$BZ$2:$CE$41,5,0))</f>
        <v>Obiettivi generali</v>
      </c>
      <c r="Q439" s="2" t="str">
        <f ca="1">IF(S439="Attività","Obiettivi operativi",VLOOKUP(MID(S439,1,FIND(" ",S439)-1),Riferimenti!$BZ$2:$CE$41,6,0))</f>
        <v>Obiettivi operativi</v>
      </c>
      <c r="R439" s="2" t="str">
        <f ca="1">IF(S439="Attività","Linee Intervento",VLOOKUP(MID(S439,1,FIND(" ",S439)-1),Riferimenti!$BZ$2:$CE$41,3,0))</f>
        <v>Linee Intervento</v>
      </c>
      <c r="S439" s="2" t="str">
        <f ca="1">IF(T439="Output","Attività","A"&amp;MID(T439,1,FIND(".",T439)-1)&amp;" - "&amp;INDEX(Riferimenti!$BB$2:$BB$41,V439))</f>
        <v>Attività</v>
      </c>
      <c r="T439" s="2" t="str">
        <f ca="1">IF(OR(W439=FALSE,'Output Progetto'!U439=TRUE),"Output",'Output Progetto'!B439&amp;" - "&amp;'Output Progetto'!D439)</f>
        <v>Output</v>
      </c>
      <c r="U439" s="2" t="str">
        <f ca="1">IF(S439="Attività","Risultato Atteso",VLOOKUP(MID(S439,1,FIND(" ",S439)-1),Riferimenti!$BZ$2:$CE$41,4,0))</f>
        <v>Risultato Atteso</v>
      </c>
      <c r="V439" s="2">
        <f t="shared" si="7"/>
        <v>36</v>
      </c>
      <c r="W439" s="2" t="b">
        <f ca="1">IF(MID(VLOOKUP(MID("A"&amp;MID('Output Progetto'!B439&amp;" - "&amp;'Output Progetto'!D439,1,FIND(".",'Output Progetto'!B439&amp;" - "&amp;'Output Progetto'!D439)-1)&amp;" - "&amp;INDEX(Riferimenti!$BB$2:$BB$41,1),1,FIND(" ","A"&amp;MID('Output Progetto'!B439&amp;" - "&amp;'Output Progetto'!D439,1,FIND(".",'Output Progetto'!B439&amp;" - "&amp;'Output Progetto'!D439)-1)&amp;" - "&amp;INDEX(Riferimenti!$BB$2:$BB$41,1))-1),Riferimenti!$BZ$2:$CE$41,3,0),1,2)="LT",FALSE,TRUE)</f>
        <v>1</v>
      </c>
    </row>
    <row r="440" spans="2:23" ht="12.75" x14ac:dyDescent="0.2">
      <c r="B440" s="42"/>
      <c r="C440" s="42"/>
      <c r="D440" s="42"/>
      <c r="E440" s="42"/>
      <c r="F440" s="42"/>
      <c r="G440" s="42"/>
      <c r="P440" s="2" t="str">
        <f ca="1">IF(S440="Attività","Obiettivi generali",VLOOKUP(MID(S440,1,FIND(" ",S440)-1),Riferimenti!$BZ$2:$CE$41,5,0))</f>
        <v>Obiettivi generali</v>
      </c>
      <c r="Q440" s="2" t="str">
        <f ca="1">IF(S440="Attività","Obiettivi operativi",VLOOKUP(MID(S440,1,FIND(" ",S440)-1),Riferimenti!$BZ$2:$CE$41,6,0))</f>
        <v>Obiettivi operativi</v>
      </c>
      <c r="R440" s="2" t="str">
        <f ca="1">IF(S440="Attività","Linee Intervento",VLOOKUP(MID(S440,1,FIND(" ",S440)-1),Riferimenti!$BZ$2:$CE$41,3,0))</f>
        <v>Linee Intervento</v>
      </c>
      <c r="S440" s="2" t="str">
        <f ca="1">IF(T440="Output","Attività","A"&amp;MID(T440,1,FIND(".",T440)-1)&amp;" - "&amp;INDEX(Riferimenti!$BB$2:$BB$41,V440))</f>
        <v>Attività</v>
      </c>
      <c r="T440" s="2" t="str">
        <f ca="1">IF(OR(W440=FALSE,'Output Progetto'!U440=TRUE),"Output",'Output Progetto'!B440&amp;" - "&amp;'Output Progetto'!D440)</f>
        <v>Output</v>
      </c>
      <c r="U440" s="2" t="str">
        <f ca="1">IF(S440="Attività","Risultato Atteso",VLOOKUP(MID(S440,1,FIND(" ",S440)-1),Riferimenti!$BZ$2:$CE$41,4,0))</f>
        <v>Risultato Atteso</v>
      </c>
      <c r="V440" s="2">
        <f t="shared" si="7"/>
        <v>37</v>
      </c>
      <c r="W440" s="2" t="b">
        <f ca="1">IF(MID(VLOOKUP(MID("A"&amp;MID('Output Progetto'!B440&amp;" - "&amp;'Output Progetto'!D440,1,FIND(".",'Output Progetto'!B440&amp;" - "&amp;'Output Progetto'!D440)-1)&amp;" - "&amp;INDEX(Riferimenti!$BB$2:$BB$41,1),1,FIND(" ","A"&amp;MID('Output Progetto'!B440&amp;" - "&amp;'Output Progetto'!D440,1,FIND(".",'Output Progetto'!B440&amp;" - "&amp;'Output Progetto'!D440)-1)&amp;" - "&amp;INDEX(Riferimenti!$BB$2:$BB$41,1))-1),Riferimenti!$BZ$2:$CE$41,3,0),1,2)="LT",FALSE,TRUE)</f>
        <v>1</v>
      </c>
    </row>
    <row r="441" spans="2:23" ht="12.75" x14ac:dyDescent="0.2">
      <c r="B441" s="42"/>
      <c r="C441" s="42"/>
      <c r="D441" s="42"/>
      <c r="E441" s="42"/>
      <c r="F441" s="42"/>
      <c r="G441" s="42"/>
      <c r="P441" s="2" t="str">
        <f ca="1">IF(S441="Attività","Obiettivi generali",VLOOKUP(MID(S441,1,FIND(" ",S441)-1),Riferimenti!$BZ$2:$CE$41,5,0))</f>
        <v>Obiettivi generali</v>
      </c>
      <c r="Q441" s="2" t="str">
        <f ca="1">IF(S441="Attività","Obiettivi operativi",VLOOKUP(MID(S441,1,FIND(" ",S441)-1),Riferimenti!$BZ$2:$CE$41,6,0))</f>
        <v>Obiettivi operativi</v>
      </c>
      <c r="R441" s="2" t="str">
        <f ca="1">IF(S441="Attività","Linee Intervento",VLOOKUP(MID(S441,1,FIND(" ",S441)-1),Riferimenti!$BZ$2:$CE$41,3,0))</f>
        <v>Linee Intervento</v>
      </c>
      <c r="S441" s="2" t="str">
        <f ca="1">IF(T441="Output","Attività","A"&amp;MID(T441,1,FIND(".",T441)-1)&amp;" - "&amp;INDEX(Riferimenti!$BB$2:$BB$41,V441))</f>
        <v>Attività</v>
      </c>
      <c r="T441" s="2" t="str">
        <f ca="1">IF(OR(W441=FALSE,'Output Progetto'!U441=TRUE),"Output",'Output Progetto'!B441&amp;" - "&amp;'Output Progetto'!D441)</f>
        <v>Output</v>
      </c>
      <c r="U441" s="2" t="str">
        <f ca="1">IF(S441="Attività","Risultato Atteso",VLOOKUP(MID(S441,1,FIND(" ",S441)-1),Riferimenti!$BZ$2:$CE$41,4,0))</f>
        <v>Risultato Atteso</v>
      </c>
      <c r="V441" s="2">
        <f t="shared" si="7"/>
        <v>37</v>
      </c>
      <c r="W441" s="2" t="b">
        <f ca="1">IF(MID(VLOOKUP(MID("A"&amp;MID('Output Progetto'!B441&amp;" - "&amp;'Output Progetto'!D441,1,FIND(".",'Output Progetto'!B441&amp;" - "&amp;'Output Progetto'!D441)-1)&amp;" - "&amp;INDEX(Riferimenti!$BB$2:$BB$41,1),1,FIND(" ","A"&amp;MID('Output Progetto'!B441&amp;" - "&amp;'Output Progetto'!D441,1,FIND(".",'Output Progetto'!B441&amp;" - "&amp;'Output Progetto'!D441)-1)&amp;" - "&amp;INDEX(Riferimenti!$BB$2:$BB$41,1))-1),Riferimenti!$BZ$2:$CE$41,3,0),1,2)="LT",FALSE,TRUE)</f>
        <v>1</v>
      </c>
    </row>
    <row r="442" spans="2:23" ht="12.75" x14ac:dyDescent="0.2">
      <c r="B442" s="42"/>
      <c r="C442" s="42"/>
      <c r="D442" s="42"/>
      <c r="E442" s="42"/>
      <c r="F442" s="42"/>
      <c r="G442" s="42"/>
      <c r="P442" s="2" t="str">
        <f ca="1">IF(S442="Attività","Obiettivi generali",VLOOKUP(MID(S442,1,FIND(" ",S442)-1),Riferimenti!$BZ$2:$CE$41,5,0))</f>
        <v>Obiettivi generali</v>
      </c>
      <c r="Q442" s="2" t="str">
        <f ca="1">IF(S442="Attività","Obiettivi operativi",VLOOKUP(MID(S442,1,FIND(" ",S442)-1),Riferimenti!$BZ$2:$CE$41,6,0))</f>
        <v>Obiettivi operativi</v>
      </c>
      <c r="R442" s="2" t="str">
        <f ca="1">IF(S442="Attività","Linee Intervento",VLOOKUP(MID(S442,1,FIND(" ",S442)-1),Riferimenti!$BZ$2:$CE$41,3,0))</f>
        <v>Linee Intervento</v>
      </c>
      <c r="S442" s="2" t="str">
        <f ca="1">IF(T442="Output","Attività","A"&amp;MID(T442,1,FIND(".",T442)-1)&amp;" - "&amp;INDEX(Riferimenti!$BB$2:$BB$41,V442))</f>
        <v>Attività</v>
      </c>
      <c r="T442" s="2" t="str">
        <f ca="1">IF(OR(W442=FALSE,'Output Progetto'!U442=TRUE),"Output",'Output Progetto'!B442&amp;" - "&amp;'Output Progetto'!D442)</f>
        <v>Output</v>
      </c>
      <c r="U442" s="2" t="str">
        <f ca="1">IF(S442="Attività","Risultato Atteso",VLOOKUP(MID(S442,1,FIND(" ",S442)-1),Riferimenti!$BZ$2:$CE$41,4,0))</f>
        <v>Risultato Atteso</v>
      </c>
      <c r="V442" s="2">
        <f t="shared" si="7"/>
        <v>37</v>
      </c>
      <c r="W442" s="2" t="b">
        <f ca="1">IF(MID(VLOOKUP(MID("A"&amp;MID('Output Progetto'!B442&amp;" - "&amp;'Output Progetto'!D442,1,FIND(".",'Output Progetto'!B442&amp;" - "&amp;'Output Progetto'!D442)-1)&amp;" - "&amp;INDEX(Riferimenti!$BB$2:$BB$41,1),1,FIND(" ","A"&amp;MID('Output Progetto'!B442&amp;" - "&amp;'Output Progetto'!D442,1,FIND(".",'Output Progetto'!B442&amp;" - "&amp;'Output Progetto'!D442)-1)&amp;" - "&amp;INDEX(Riferimenti!$BB$2:$BB$41,1))-1),Riferimenti!$BZ$2:$CE$41,3,0),1,2)="LT",FALSE,TRUE)</f>
        <v>1</v>
      </c>
    </row>
    <row r="443" spans="2:23" ht="12.75" x14ac:dyDescent="0.2">
      <c r="B443" s="42"/>
      <c r="C443" s="42"/>
      <c r="D443" s="42"/>
      <c r="E443" s="42"/>
      <c r="F443" s="42"/>
      <c r="G443" s="42"/>
      <c r="P443" s="2" t="str">
        <f ca="1">IF(S443="Attività","Obiettivi generali",VLOOKUP(MID(S443,1,FIND(" ",S443)-1),Riferimenti!$BZ$2:$CE$41,5,0))</f>
        <v>Obiettivi generali</v>
      </c>
      <c r="Q443" s="2" t="str">
        <f ca="1">IF(S443="Attività","Obiettivi operativi",VLOOKUP(MID(S443,1,FIND(" ",S443)-1),Riferimenti!$BZ$2:$CE$41,6,0))</f>
        <v>Obiettivi operativi</v>
      </c>
      <c r="R443" s="2" t="str">
        <f ca="1">IF(S443="Attività","Linee Intervento",VLOOKUP(MID(S443,1,FIND(" ",S443)-1),Riferimenti!$BZ$2:$CE$41,3,0))</f>
        <v>Linee Intervento</v>
      </c>
      <c r="S443" s="2" t="str">
        <f ca="1">IF(T443="Output","Attività","A"&amp;MID(T443,1,FIND(".",T443)-1)&amp;" - "&amp;INDEX(Riferimenti!$BB$2:$BB$41,V443))</f>
        <v>Attività</v>
      </c>
      <c r="T443" s="2" t="str">
        <f ca="1">IF(OR(W443=FALSE,'Output Progetto'!U443=TRUE),"Output",'Output Progetto'!B443&amp;" - "&amp;'Output Progetto'!D443)</f>
        <v>Output</v>
      </c>
      <c r="U443" s="2" t="str">
        <f ca="1">IF(S443="Attività","Risultato Atteso",VLOOKUP(MID(S443,1,FIND(" ",S443)-1),Riferimenti!$BZ$2:$CE$41,4,0))</f>
        <v>Risultato Atteso</v>
      </c>
      <c r="V443" s="2">
        <f t="shared" si="7"/>
        <v>37</v>
      </c>
      <c r="W443" s="2" t="b">
        <f ca="1">IF(MID(VLOOKUP(MID("A"&amp;MID('Output Progetto'!B443&amp;" - "&amp;'Output Progetto'!D443,1,FIND(".",'Output Progetto'!B443&amp;" - "&amp;'Output Progetto'!D443)-1)&amp;" - "&amp;INDEX(Riferimenti!$BB$2:$BB$41,1),1,FIND(" ","A"&amp;MID('Output Progetto'!B443&amp;" - "&amp;'Output Progetto'!D443,1,FIND(".",'Output Progetto'!B443&amp;" - "&amp;'Output Progetto'!D443)-1)&amp;" - "&amp;INDEX(Riferimenti!$BB$2:$BB$41,1))-1),Riferimenti!$BZ$2:$CE$41,3,0),1,2)="LT",FALSE,TRUE)</f>
        <v>1</v>
      </c>
    </row>
    <row r="444" spans="2:23" ht="12.75" x14ac:dyDescent="0.2">
      <c r="B444" s="42"/>
      <c r="C444" s="42"/>
      <c r="D444" s="42"/>
      <c r="E444" s="42"/>
      <c r="F444" s="42"/>
      <c r="G444" s="42"/>
      <c r="P444" s="2" t="str">
        <f ca="1">IF(S444="Attività","Obiettivi generali",VLOOKUP(MID(S444,1,FIND(" ",S444)-1),Riferimenti!$BZ$2:$CE$41,5,0))</f>
        <v>Obiettivi generali</v>
      </c>
      <c r="Q444" s="2" t="str">
        <f ca="1">IF(S444="Attività","Obiettivi operativi",VLOOKUP(MID(S444,1,FIND(" ",S444)-1),Riferimenti!$BZ$2:$CE$41,6,0))</f>
        <v>Obiettivi operativi</v>
      </c>
      <c r="R444" s="2" t="str">
        <f ca="1">IF(S444="Attività","Linee Intervento",VLOOKUP(MID(S444,1,FIND(" ",S444)-1),Riferimenti!$BZ$2:$CE$41,3,0))</f>
        <v>Linee Intervento</v>
      </c>
      <c r="S444" s="2" t="str">
        <f ca="1">IF(T444="Output","Attività","A"&amp;MID(T444,1,FIND(".",T444)-1)&amp;" - "&amp;INDEX(Riferimenti!$BB$2:$BB$41,V444))</f>
        <v>Attività</v>
      </c>
      <c r="T444" s="2" t="str">
        <f ca="1">IF(OR(W444=FALSE,'Output Progetto'!U444=TRUE),"Output",'Output Progetto'!B444&amp;" - "&amp;'Output Progetto'!D444)</f>
        <v>Output</v>
      </c>
      <c r="U444" s="2" t="str">
        <f ca="1">IF(S444="Attività","Risultato Atteso",VLOOKUP(MID(S444,1,FIND(" ",S444)-1),Riferimenti!$BZ$2:$CE$41,4,0))</f>
        <v>Risultato Atteso</v>
      </c>
      <c r="V444" s="2">
        <f t="shared" si="7"/>
        <v>37</v>
      </c>
      <c r="W444" s="2" t="b">
        <f ca="1">IF(MID(VLOOKUP(MID("A"&amp;MID('Output Progetto'!B444&amp;" - "&amp;'Output Progetto'!D444,1,FIND(".",'Output Progetto'!B444&amp;" - "&amp;'Output Progetto'!D444)-1)&amp;" - "&amp;INDEX(Riferimenti!$BB$2:$BB$41,1),1,FIND(" ","A"&amp;MID('Output Progetto'!B444&amp;" - "&amp;'Output Progetto'!D444,1,FIND(".",'Output Progetto'!B444&amp;" - "&amp;'Output Progetto'!D444)-1)&amp;" - "&amp;INDEX(Riferimenti!$BB$2:$BB$41,1))-1),Riferimenti!$BZ$2:$CE$41,3,0),1,2)="LT",FALSE,TRUE)</f>
        <v>1</v>
      </c>
    </row>
    <row r="445" spans="2:23" ht="12.75" x14ac:dyDescent="0.2">
      <c r="B445" s="42"/>
      <c r="C445" s="42"/>
      <c r="D445" s="42"/>
      <c r="E445" s="42"/>
      <c r="F445" s="42"/>
      <c r="G445" s="42"/>
      <c r="P445" s="2" t="str">
        <f ca="1">IF(S445="Attività","Obiettivi generali",VLOOKUP(MID(S445,1,FIND(" ",S445)-1),Riferimenti!$BZ$2:$CE$41,5,0))</f>
        <v>Obiettivi generali</v>
      </c>
      <c r="Q445" s="2" t="str">
        <f ca="1">IF(S445="Attività","Obiettivi operativi",VLOOKUP(MID(S445,1,FIND(" ",S445)-1),Riferimenti!$BZ$2:$CE$41,6,0))</f>
        <v>Obiettivi operativi</v>
      </c>
      <c r="R445" s="2" t="str">
        <f ca="1">IF(S445="Attività","Linee Intervento",VLOOKUP(MID(S445,1,FIND(" ",S445)-1),Riferimenti!$BZ$2:$CE$41,3,0))</f>
        <v>Linee Intervento</v>
      </c>
      <c r="S445" s="2" t="str">
        <f ca="1">IF(T445="Output","Attività","A"&amp;MID(T445,1,FIND(".",T445)-1)&amp;" - "&amp;INDEX(Riferimenti!$BB$2:$BB$41,V445))</f>
        <v>Attività</v>
      </c>
      <c r="T445" s="2" t="str">
        <f ca="1">IF(OR(W445=FALSE,'Output Progetto'!U445=TRUE),"Output",'Output Progetto'!B445&amp;" - "&amp;'Output Progetto'!D445)</f>
        <v>Output</v>
      </c>
      <c r="U445" s="2" t="str">
        <f ca="1">IF(S445="Attività","Risultato Atteso",VLOOKUP(MID(S445,1,FIND(" ",S445)-1),Riferimenti!$BZ$2:$CE$41,4,0))</f>
        <v>Risultato Atteso</v>
      </c>
      <c r="V445" s="2">
        <f t="shared" si="7"/>
        <v>37</v>
      </c>
      <c r="W445" s="2" t="b">
        <f ca="1">IF(MID(VLOOKUP(MID("A"&amp;MID('Output Progetto'!B445&amp;" - "&amp;'Output Progetto'!D445,1,FIND(".",'Output Progetto'!B445&amp;" - "&amp;'Output Progetto'!D445)-1)&amp;" - "&amp;INDEX(Riferimenti!$BB$2:$BB$41,1),1,FIND(" ","A"&amp;MID('Output Progetto'!B445&amp;" - "&amp;'Output Progetto'!D445,1,FIND(".",'Output Progetto'!B445&amp;" - "&amp;'Output Progetto'!D445)-1)&amp;" - "&amp;INDEX(Riferimenti!$BB$2:$BB$41,1))-1),Riferimenti!$BZ$2:$CE$41,3,0),1,2)="LT",FALSE,TRUE)</f>
        <v>1</v>
      </c>
    </row>
    <row r="446" spans="2:23" ht="12.75" x14ac:dyDescent="0.2">
      <c r="B446" s="42"/>
      <c r="C446" s="42"/>
      <c r="D446" s="42"/>
      <c r="E446" s="42"/>
      <c r="F446" s="42"/>
      <c r="G446" s="42"/>
      <c r="P446" s="2" t="str">
        <f ca="1">IF(S446="Attività","Obiettivi generali",VLOOKUP(MID(S446,1,FIND(" ",S446)-1),Riferimenti!$BZ$2:$CE$41,5,0))</f>
        <v>Obiettivi generali</v>
      </c>
      <c r="Q446" s="2" t="str">
        <f ca="1">IF(S446="Attività","Obiettivi operativi",VLOOKUP(MID(S446,1,FIND(" ",S446)-1),Riferimenti!$BZ$2:$CE$41,6,0))</f>
        <v>Obiettivi operativi</v>
      </c>
      <c r="R446" s="2" t="str">
        <f ca="1">IF(S446="Attività","Linee Intervento",VLOOKUP(MID(S446,1,FIND(" ",S446)-1),Riferimenti!$BZ$2:$CE$41,3,0))</f>
        <v>Linee Intervento</v>
      </c>
      <c r="S446" s="2" t="str">
        <f ca="1">IF(T446="Output","Attività","A"&amp;MID(T446,1,FIND(".",T446)-1)&amp;" - "&amp;INDEX(Riferimenti!$BB$2:$BB$41,V446))</f>
        <v>Attività</v>
      </c>
      <c r="T446" s="2" t="str">
        <f ca="1">IF(OR(W446=FALSE,'Output Progetto'!U446=TRUE),"Output",'Output Progetto'!B446&amp;" - "&amp;'Output Progetto'!D446)</f>
        <v>Output</v>
      </c>
      <c r="U446" s="2" t="str">
        <f ca="1">IF(S446="Attività","Risultato Atteso",VLOOKUP(MID(S446,1,FIND(" ",S446)-1),Riferimenti!$BZ$2:$CE$41,4,0))</f>
        <v>Risultato Atteso</v>
      </c>
      <c r="V446" s="2">
        <f t="shared" si="7"/>
        <v>37</v>
      </c>
      <c r="W446" s="2" t="b">
        <f ca="1">IF(MID(VLOOKUP(MID("A"&amp;MID('Output Progetto'!B446&amp;" - "&amp;'Output Progetto'!D446,1,FIND(".",'Output Progetto'!B446&amp;" - "&amp;'Output Progetto'!D446)-1)&amp;" - "&amp;INDEX(Riferimenti!$BB$2:$BB$41,1),1,FIND(" ","A"&amp;MID('Output Progetto'!B446&amp;" - "&amp;'Output Progetto'!D446,1,FIND(".",'Output Progetto'!B446&amp;" - "&amp;'Output Progetto'!D446)-1)&amp;" - "&amp;INDEX(Riferimenti!$BB$2:$BB$41,1))-1),Riferimenti!$BZ$2:$CE$41,3,0),1,2)="LT",FALSE,TRUE)</f>
        <v>1</v>
      </c>
    </row>
    <row r="447" spans="2:23" ht="12.75" x14ac:dyDescent="0.2">
      <c r="B447" s="42"/>
      <c r="C447" s="42"/>
      <c r="D447" s="42"/>
      <c r="E447" s="42"/>
      <c r="F447" s="42"/>
      <c r="G447" s="42"/>
      <c r="P447" s="2" t="str">
        <f ca="1">IF(S447="Attività","Obiettivi generali",VLOOKUP(MID(S447,1,FIND(" ",S447)-1),Riferimenti!$BZ$2:$CE$41,5,0))</f>
        <v>Obiettivi generali</v>
      </c>
      <c r="Q447" s="2" t="str">
        <f ca="1">IF(S447="Attività","Obiettivi operativi",VLOOKUP(MID(S447,1,FIND(" ",S447)-1),Riferimenti!$BZ$2:$CE$41,6,0))</f>
        <v>Obiettivi operativi</v>
      </c>
      <c r="R447" s="2" t="str">
        <f ca="1">IF(S447="Attività","Linee Intervento",VLOOKUP(MID(S447,1,FIND(" ",S447)-1),Riferimenti!$BZ$2:$CE$41,3,0))</f>
        <v>Linee Intervento</v>
      </c>
      <c r="S447" s="2" t="str">
        <f ca="1">IF(T447="Output","Attività","A"&amp;MID(T447,1,FIND(".",T447)-1)&amp;" - "&amp;INDEX(Riferimenti!$BB$2:$BB$41,V447))</f>
        <v>Attività</v>
      </c>
      <c r="T447" s="2" t="str">
        <f ca="1">IF(OR(W447=FALSE,'Output Progetto'!U447=TRUE),"Output",'Output Progetto'!B447&amp;" - "&amp;'Output Progetto'!D447)</f>
        <v>Output</v>
      </c>
      <c r="U447" s="2" t="str">
        <f ca="1">IF(S447="Attività","Risultato Atteso",VLOOKUP(MID(S447,1,FIND(" ",S447)-1),Riferimenti!$BZ$2:$CE$41,4,0))</f>
        <v>Risultato Atteso</v>
      </c>
      <c r="V447" s="2">
        <f t="shared" si="7"/>
        <v>37</v>
      </c>
      <c r="W447" s="2" t="b">
        <f ca="1">IF(MID(VLOOKUP(MID("A"&amp;MID('Output Progetto'!B447&amp;" - "&amp;'Output Progetto'!D447,1,FIND(".",'Output Progetto'!B447&amp;" - "&amp;'Output Progetto'!D447)-1)&amp;" - "&amp;INDEX(Riferimenti!$BB$2:$BB$41,1),1,FIND(" ","A"&amp;MID('Output Progetto'!B447&amp;" - "&amp;'Output Progetto'!D447,1,FIND(".",'Output Progetto'!B447&amp;" - "&amp;'Output Progetto'!D447)-1)&amp;" - "&amp;INDEX(Riferimenti!$BB$2:$BB$41,1))-1),Riferimenti!$BZ$2:$CE$41,3,0),1,2)="LT",FALSE,TRUE)</f>
        <v>1</v>
      </c>
    </row>
    <row r="448" spans="2:23" ht="12.75" x14ac:dyDescent="0.2">
      <c r="B448" s="42"/>
      <c r="C448" s="42"/>
      <c r="D448" s="42"/>
      <c r="E448" s="42"/>
      <c r="F448" s="42"/>
      <c r="G448" s="42"/>
      <c r="P448" s="2" t="str">
        <f ca="1">IF(S448="Attività","Obiettivi generali",VLOOKUP(MID(S448,1,FIND(" ",S448)-1),Riferimenti!$BZ$2:$CE$41,5,0))</f>
        <v>Obiettivi generali</v>
      </c>
      <c r="Q448" s="2" t="str">
        <f ca="1">IF(S448="Attività","Obiettivi operativi",VLOOKUP(MID(S448,1,FIND(" ",S448)-1),Riferimenti!$BZ$2:$CE$41,6,0))</f>
        <v>Obiettivi operativi</v>
      </c>
      <c r="R448" s="2" t="str">
        <f ca="1">IF(S448="Attività","Linee Intervento",VLOOKUP(MID(S448,1,FIND(" ",S448)-1),Riferimenti!$BZ$2:$CE$41,3,0))</f>
        <v>Linee Intervento</v>
      </c>
      <c r="S448" s="2" t="str">
        <f ca="1">IF(T448="Output","Attività","A"&amp;MID(T448,1,FIND(".",T448)-1)&amp;" - "&amp;INDEX(Riferimenti!$BB$2:$BB$41,V448))</f>
        <v>Attività</v>
      </c>
      <c r="T448" s="2" t="str">
        <f ca="1">IF(OR(W448=FALSE,'Output Progetto'!U448=TRUE),"Output",'Output Progetto'!B448&amp;" - "&amp;'Output Progetto'!D448)</f>
        <v>Output</v>
      </c>
      <c r="U448" s="2" t="str">
        <f ca="1">IF(S448="Attività","Risultato Atteso",VLOOKUP(MID(S448,1,FIND(" ",S448)-1),Riferimenti!$BZ$2:$CE$41,4,0))</f>
        <v>Risultato Atteso</v>
      </c>
      <c r="V448" s="2">
        <f t="shared" si="7"/>
        <v>37</v>
      </c>
      <c r="W448" s="2" t="b">
        <f ca="1">IF(MID(VLOOKUP(MID("A"&amp;MID('Output Progetto'!B448&amp;" - "&amp;'Output Progetto'!D448,1,FIND(".",'Output Progetto'!B448&amp;" - "&amp;'Output Progetto'!D448)-1)&amp;" - "&amp;INDEX(Riferimenti!$BB$2:$BB$41,1),1,FIND(" ","A"&amp;MID('Output Progetto'!B448&amp;" - "&amp;'Output Progetto'!D448,1,FIND(".",'Output Progetto'!B448&amp;" - "&amp;'Output Progetto'!D448)-1)&amp;" - "&amp;INDEX(Riferimenti!$BB$2:$BB$41,1))-1),Riferimenti!$BZ$2:$CE$41,3,0),1,2)="LT",FALSE,TRUE)</f>
        <v>1</v>
      </c>
    </row>
    <row r="449" spans="2:23" ht="12.75" x14ac:dyDescent="0.2">
      <c r="B449" s="42"/>
      <c r="C449" s="42"/>
      <c r="D449" s="42"/>
      <c r="E449" s="42"/>
      <c r="F449" s="42"/>
      <c r="G449" s="42"/>
      <c r="P449" s="2" t="str">
        <f ca="1">IF(S449="Attività","Obiettivi generali",VLOOKUP(MID(S449,1,FIND(" ",S449)-1),Riferimenti!$BZ$2:$CE$41,5,0))</f>
        <v>Obiettivi generali</v>
      </c>
      <c r="Q449" s="2" t="str">
        <f ca="1">IF(S449="Attività","Obiettivi operativi",VLOOKUP(MID(S449,1,FIND(" ",S449)-1),Riferimenti!$BZ$2:$CE$41,6,0))</f>
        <v>Obiettivi operativi</v>
      </c>
      <c r="R449" s="2" t="str">
        <f ca="1">IF(S449="Attività","Linee Intervento",VLOOKUP(MID(S449,1,FIND(" ",S449)-1),Riferimenti!$BZ$2:$CE$41,3,0))</f>
        <v>Linee Intervento</v>
      </c>
      <c r="S449" s="2" t="str">
        <f ca="1">IF(T449="Output","Attività","A"&amp;MID(T449,1,FIND(".",T449)-1)&amp;" - "&amp;INDEX(Riferimenti!$BB$2:$BB$41,V449))</f>
        <v>Attività</v>
      </c>
      <c r="T449" s="2" t="str">
        <f ca="1">IF(OR(W449=FALSE,'Output Progetto'!U449=TRUE),"Output",'Output Progetto'!B449&amp;" - "&amp;'Output Progetto'!D449)</f>
        <v>Output</v>
      </c>
      <c r="U449" s="2" t="str">
        <f ca="1">IF(S449="Attività","Risultato Atteso",VLOOKUP(MID(S449,1,FIND(" ",S449)-1),Riferimenti!$BZ$2:$CE$41,4,0))</f>
        <v>Risultato Atteso</v>
      </c>
      <c r="V449" s="2">
        <f t="shared" si="7"/>
        <v>37</v>
      </c>
      <c r="W449" s="2" t="b">
        <f ca="1">IF(MID(VLOOKUP(MID("A"&amp;MID('Output Progetto'!B449&amp;" - "&amp;'Output Progetto'!D449,1,FIND(".",'Output Progetto'!B449&amp;" - "&amp;'Output Progetto'!D449)-1)&amp;" - "&amp;INDEX(Riferimenti!$BB$2:$BB$41,1),1,FIND(" ","A"&amp;MID('Output Progetto'!B449&amp;" - "&amp;'Output Progetto'!D449,1,FIND(".",'Output Progetto'!B449&amp;" - "&amp;'Output Progetto'!D449)-1)&amp;" - "&amp;INDEX(Riferimenti!$BB$2:$BB$41,1))-1),Riferimenti!$BZ$2:$CE$41,3,0),1,2)="LT",FALSE,TRUE)</f>
        <v>1</v>
      </c>
    </row>
    <row r="450" spans="2:23" ht="12.75" x14ac:dyDescent="0.2">
      <c r="B450" s="42"/>
      <c r="C450" s="42"/>
      <c r="D450" s="42"/>
      <c r="E450" s="42"/>
      <c r="F450" s="42"/>
      <c r="G450" s="42"/>
      <c r="P450" s="2" t="str">
        <f ca="1">IF(S450="Attività","Obiettivi generali",VLOOKUP(MID(S450,1,FIND(" ",S450)-1),Riferimenti!$BZ$2:$CE$41,5,0))</f>
        <v>Obiettivi generali</v>
      </c>
      <c r="Q450" s="2" t="str">
        <f ca="1">IF(S450="Attività","Obiettivi operativi",VLOOKUP(MID(S450,1,FIND(" ",S450)-1),Riferimenti!$BZ$2:$CE$41,6,0))</f>
        <v>Obiettivi operativi</v>
      </c>
      <c r="R450" s="2" t="str">
        <f ca="1">IF(S450="Attività","Linee Intervento",VLOOKUP(MID(S450,1,FIND(" ",S450)-1),Riferimenti!$BZ$2:$CE$41,3,0))</f>
        <v>Linee Intervento</v>
      </c>
      <c r="S450" s="2" t="str">
        <f ca="1">IF(T450="Output","Attività","A"&amp;MID(T450,1,FIND(".",T450)-1)&amp;" - "&amp;INDEX(Riferimenti!$BB$2:$BB$41,V450))</f>
        <v>Attività</v>
      </c>
      <c r="T450" s="2" t="str">
        <f ca="1">IF(OR(W450=FALSE,'Output Progetto'!U450=TRUE),"Output",'Output Progetto'!B450&amp;" - "&amp;'Output Progetto'!D450)</f>
        <v>Output</v>
      </c>
      <c r="U450" s="2" t="str">
        <f ca="1">IF(S450="Attività","Risultato Atteso",VLOOKUP(MID(S450,1,FIND(" ",S450)-1),Riferimenti!$BZ$2:$CE$41,4,0))</f>
        <v>Risultato Atteso</v>
      </c>
      <c r="V450" s="2">
        <f t="shared" si="7"/>
        <v>37</v>
      </c>
      <c r="W450" s="2" t="b">
        <f ca="1">IF(MID(VLOOKUP(MID("A"&amp;MID('Output Progetto'!B450&amp;" - "&amp;'Output Progetto'!D450,1,FIND(".",'Output Progetto'!B450&amp;" - "&amp;'Output Progetto'!D450)-1)&amp;" - "&amp;INDEX(Riferimenti!$BB$2:$BB$41,1),1,FIND(" ","A"&amp;MID('Output Progetto'!B450&amp;" - "&amp;'Output Progetto'!D450,1,FIND(".",'Output Progetto'!B450&amp;" - "&amp;'Output Progetto'!D450)-1)&amp;" - "&amp;INDEX(Riferimenti!$BB$2:$BB$41,1))-1),Riferimenti!$BZ$2:$CE$41,3,0),1,2)="LT",FALSE,TRUE)</f>
        <v>1</v>
      </c>
    </row>
    <row r="451" spans="2:23" ht="12.75" x14ac:dyDescent="0.2">
      <c r="B451" s="42"/>
      <c r="C451" s="42"/>
      <c r="D451" s="42"/>
      <c r="E451" s="42"/>
      <c r="F451" s="42"/>
      <c r="G451" s="42"/>
      <c r="P451" s="2" t="str">
        <f ca="1">IF(S451="Attività","Obiettivi generali",VLOOKUP(MID(S451,1,FIND(" ",S451)-1),Riferimenti!$BZ$2:$CE$41,5,0))</f>
        <v>Obiettivi generali</v>
      </c>
      <c r="Q451" s="2" t="str">
        <f ca="1">IF(S451="Attività","Obiettivi operativi",VLOOKUP(MID(S451,1,FIND(" ",S451)-1),Riferimenti!$BZ$2:$CE$41,6,0))</f>
        <v>Obiettivi operativi</v>
      </c>
      <c r="R451" s="2" t="str">
        <f ca="1">IF(S451="Attività","Linee Intervento",VLOOKUP(MID(S451,1,FIND(" ",S451)-1),Riferimenti!$BZ$2:$CE$41,3,0))</f>
        <v>Linee Intervento</v>
      </c>
      <c r="S451" s="2" t="str">
        <f ca="1">IF(T451="Output","Attività","A"&amp;MID(T451,1,FIND(".",T451)-1)&amp;" - "&amp;INDEX(Riferimenti!$BB$2:$BB$41,V451))</f>
        <v>Attività</v>
      </c>
      <c r="T451" s="2" t="str">
        <f ca="1">IF(OR(W451=FALSE,'Output Progetto'!U451=TRUE),"Output",'Output Progetto'!B451&amp;" - "&amp;'Output Progetto'!D451)</f>
        <v>Output</v>
      </c>
      <c r="U451" s="2" t="str">
        <f ca="1">IF(S451="Attività","Risultato Atteso",VLOOKUP(MID(S451,1,FIND(" ",S451)-1),Riferimenti!$BZ$2:$CE$41,4,0))</f>
        <v>Risultato Atteso</v>
      </c>
      <c r="V451" s="2">
        <f t="shared" si="7"/>
        <v>37</v>
      </c>
      <c r="W451" s="2" t="b">
        <f ca="1">IF(MID(VLOOKUP(MID("A"&amp;MID('Output Progetto'!B451&amp;" - "&amp;'Output Progetto'!D451,1,FIND(".",'Output Progetto'!B451&amp;" - "&amp;'Output Progetto'!D451)-1)&amp;" - "&amp;INDEX(Riferimenti!$BB$2:$BB$41,1),1,FIND(" ","A"&amp;MID('Output Progetto'!B451&amp;" - "&amp;'Output Progetto'!D451,1,FIND(".",'Output Progetto'!B451&amp;" - "&amp;'Output Progetto'!D451)-1)&amp;" - "&amp;INDEX(Riferimenti!$BB$2:$BB$41,1))-1),Riferimenti!$BZ$2:$CE$41,3,0),1,2)="LT",FALSE,TRUE)</f>
        <v>1</v>
      </c>
    </row>
    <row r="452" spans="2:23" ht="12.75" x14ac:dyDescent="0.2">
      <c r="B452" s="42"/>
      <c r="C452" s="42"/>
      <c r="D452" s="42"/>
      <c r="E452" s="42"/>
      <c r="F452" s="42"/>
      <c r="G452" s="42"/>
      <c r="P452" s="2" t="str">
        <f ca="1">IF(S452="Attività","Obiettivi generali",VLOOKUP(MID(S452,1,FIND(" ",S452)-1),Riferimenti!$BZ$2:$CE$41,5,0))</f>
        <v>Obiettivi generali</v>
      </c>
      <c r="Q452" s="2" t="str">
        <f ca="1">IF(S452="Attività","Obiettivi operativi",VLOOKUP(MID(S452,1,FIND(" ",S452)-1),Riferimenti!$BZ$2:$CE$41,6,0))</f>
        <v>Obiettivi operativi</v>
      </c>
      <c r="R452" s="2" t="str">
        <f ca="1">IF(S452="Attività","Linee Intervento",VLOOKUP(MID(S452,1,FIND(" ",S452)-1),Riferimenti!$BZ$2:$CE$41,3,0))</f>
        <v>Linee Intervento</v>
      </c>
      <c r="S452" s="2" t="str">
        <f ca="1">IF(T452="Output","Attività","A"&amp;MID(T452,1,FIND(".",T452)-1)&amp;" - "&amp;INDEX(Riferimenti!$BB$2:$BB$41,V452))</f>
        <v>Attività</v>
      </c>
      <c r="T452" s="2" t="str">
        <f ca="1">IF(OR(W452=FALSE,'Output Progetto'!U452=TRUE),"Output",'Output Progetto'!B452&amp;" - "&amp;'Output Progetto'!D452)</f>
        <v>Output</v>
      </c>
      <c r="U452" s="2" t="str">
        <f ca="1">IF(S452="Attività","Risultato Atteso",VLOOKUP(MID(S452,1,FIND(" ",S452)-1),Riferimenti!$BZ$2:$CE$41,4,0))</f>
        <v>Risultato Atteso</v>
      </c>
      <c r="V452" s="2">
        <f t="shared" si="7"/>
        <v>38</v>
      </c>
      <c r="W452" s="2" t="b">
        <f ca="1">IF(MID(VLOOKUP(MID("A"&amp;MID('Output Progetto'!B452&amp;" - "&amp;'Output Progetto'!D452,1,FIND(".",'Output Progetto'!B452&amp;" - "&amp;'Output Progetto'!D452)-1)&amp;" - "&amp;INDEX(Riferimenti!$BB$2:$BB$41,1),1,FIND(" ","A"&amp;MID('Output Progetto'!B452&amp;" - "&amp;'Output Progetto'!D452,1,FIND(".",'Output Progetto'!B452&amp;" - "&amp;'Output Progetto'!D452)-1)&amp;" - "&amp;INDEX(Riferimenti!$BB$2:$BB$41,1))-1),Riferimenti!$BZ$2:$CE$41,3,0),1,2)="LT",FALSE,TRUE)</f>
        <v>1</v>
      </c>
    </row>
    <row r="453" spans="2:23" ht="12.75" x14ac:dyDescent="0.2">
      <c r="B453" s="42"/>
      <c r="C453" s="42"/>
      <c r="D453" s="42"/>
      <c r="E453" s="42"/>
      <c r="F453" s="42"/>
      <c r="G453" s="42"/>
      <c r="P453" s="2" t="str">
        <f ca="1">IF(S453="Attività","Obiettivi generali",VLOOKUP(MID(S453,1,FIND(" ",S453)-1),Riferimenti!$BZ$2:$CE$41,5,0))</f>
        <v>Obiettivi generali</v>
      </c>
      <c r="Q453" s="2" t="str">
        <f ca="1">IF(S453="Attività","Obiettivi operativi",VLOOKUP(MID(S453,1,FIND(" ",S453)-1),Riferimenti!$BZ$2:$CE$41,6,0))</f>
        <v>Obiettivi operativi</v>
      </c>
      <c r="R453" s="2" t="str">
        <f ca="1">IF(S453="Attività","Linee Intervento",VLOOKUP(MID(S453,1,FIND(" ",S453)-1),Riferimenti!$BZ$2:$CE$41,3,0))</f>
        <v>Linee Intervento</v>
      </c>
      <c r="S453" s="2" t="str">
        <f ca="1">IF(T453="Output","Attività","A"&amp;MID(T453,1,FIND(".",T453)-1)&amp;" - "&amp;INDEX(Riferimenti!$BB$2:$BB$41,V453))</f>
        <v>Attività</v>
      </c>
      <c r="T453" s="2" t="str">
        <f ca="1">IF(OR(W453=FALSE,'Output Progetto'!U453=TRUE),"Output",'Output Progetto'!B453&amp;" - "&amp;'Output Progetto'!D453)</f>
        <v>Output</v>
      </c>
      <c r="U453" s="2" t="str">
        <f ca="1">IF(S453="Attività","Risultato Atteso",VLOOKUP(MID(S453,1,FIND(" ",S453)-1),Riferimenti!$BZ$2:$CE$41,4,0))</f>
        <v>Risultato Atteso</v>
      </c>
      <c r="V453" s="2">
        <f t="shared" si="7"/>
        <v>38</v>
      </c>
      <c r="W453" s="2" t="b">
        <f ca="1">IF(MID(VLOOKUP(MID("A"&amp;MID('Output Progetto'!B453&amp;" - "&amp;'Output Progetto'!D453,1,FIND(".",'Output Progetto'!B453&amp;" - "&amp;'Output Progetto'!D453)-1)&amp;" - "&amp;INDEX(Riferimenti!$BB$2:$BB$41,1),1,FIND(" ","A"&amp;MID('Output Progetto'!B453&amp;" - "&amp;'Output Progetto'!D453,1,FIND(".",'Output Progetto'!B453&amp;" - "&amp;'Output Progetto'!D453)-1)&amp;" - "&amp;INDEX(Riferimenti!$BB$2:$BB$41,1))-1),Riferimenti!$BZ$2:$CE$41,3,0),1,2)="LT",FALSE,TRUE)</f>
        <v>1</v>
      </c>
    </row>
    <row r="454" spans="2:23" ht="12.75" x14ac:dyDescent="0.2">
      <c r="B454" s="42"/>
      <c r="C454" s="42"/>
      <c r="D454" s="42"/>
      <c r="E454" s="42"/>
      <c r="F454" s="42"/>
      <c r="G454" s="42"/>
      <c r="P454" s="2" t="str">
        <f ca="1">IF(S454="Attività","Obiettivi generali",VLOOKUP(MID(S454,1,FIND(" ",S454)-1),Riferimenti!$BZ$2:$CE$41,5,0))</f>
        <v>Obiettivi generali</v>
      </c>
      <c r="Q454" s="2" t="str">
        <f ca="1">IF(S454="Attività","Obiettivi operativi",VLOOKUP(MID(S454,1,FIND(" ",S454)-1),Riferimenti!$BZ$2:$CE$41,6,0))</f>
        <v>Obiettivi operativi</v>
      </c>
      <c r="R454" s="2" t="str">
        <f ca="1">IF(S454="Attività","Linee Intervento",VLOOKUP(MID(S454,1,FIND(" ",S454)-1),Riferimenti!$BZ$2:$CE$41,3,0))</f>
        <v>Linee Intervento</v>
      </c>
      <c r="S454" s="2" t="str">
        <f ca="1">IF(T454="Output","Attività","A"&amp;MID(T454,1,FIND(".",T454)-1)&amp;" - "&amp;INDEX(Riferimenti!$BB$2:$BB$41,V454))</f>
        <v>Attività</v>
      </c>
      <c r="T454" s="2" t="str">
        <f ca="1">IF(OR(W454=FALSE,'Output Progetto'!U454=TRUE),"Output",'Output Progetto'!B454&amp;" - "&amp;'Output Progetto'!D454)</f>
        <v>Output</v>
      </c>
      <c r="U454" s="2" t="str">
        <f ca="1">IF(S454="Attività","Risultato Atteso",VLOOKUP(MID(S454,1,FIND(" ",S454)-1),Riferimenti!$BZ$2:$CE$41,4,0))</f>
        <v>Risultato Atteso</v>
      </c>
      <c r="V454" s="2">
        <f t="shared" si="7"/>
        <v>38</v>
      </c>
      <c r="W454" s="2" t="b">
        <f ca="1">IF(MID(VLOOKUP(MID("A"&amp;MID('Output Progetto'!B454&amp;" - "&amp;'Output Progetto'!D454,1,FIND(".",'Output Progetto'!B454&amp;" - "&amp;'Output Progetto'!D454)-1)&amp;" - "&amp;INDEX(Riferimenti!$BB$2:$BB$41,1),1,FIND(" ","A"&amp;MID('Output Progetto'!B454&amp;" - "&amp;'Output Progetto'!D454,1,FIND(".",'Output Progetto'!B454&amp;" - "&amp;'Output Progetto'!D454)-1)&amp;" - "&amp;INDEX(Riferimenti!$BB$2:$BB$41,1))-1),Riferimenti!$BZ$2:$CE$41,3,0),1,2)="LT",FALSE,TRUE)</f>
        <v>1</v>
      </c>
    </row>
    <row r="455" spans="2:23" ht="12.75" x14ac:dyDescent="0.2">
      <c r="B455" s="42"/>
      <c r="C455" s="42"/>
      <c r="D455" s="42"/>
      <c r="E455" s="42"/>
      <c r="F455" s="42"/>
      <c r="G455" s="42"/>
      <c r="P455" s="2" t="str">
        <f ca="1">IF(S455="Attività","Obiettivi generali",VLOOKUP(MID(S455,1,FIND(" ",S455)-1),Riferimenti!$BZ$2:$CE$41,5,0))</f>
        <v>Obiettivi generali</v>
      </c>
      <c r="Q455" s="2" t="str">
        <f ca="1">IF(S455="Attività","Obiettivi operativi",VLOOKUP(MID(S455,1,FIND(" ",S455)-1),Riferimenti!$BZ$2:$CE$41,6,0))</f>
        <v>Obiettivi operativi</v>
      </c>
      <c r="R455" s="2" t="str">
        <f ca="1">IF(S455="Attività","Linee Intervento",VLOOKUP(MID(S455,1,FIND(" ",S455)-1),Riferimenti!$BZ$2:$CE$41,3,0))</f>
        <v>Linee Intervento</v>
      </c>
      <c r="S455" s="2" t="str">
        <f ca="1">IF(T455="Output","Attività","A"&amp;MID(T455,1,FIND(".",T455)-1)&amp;" - "&amp;INDEX(Riferimenti!$BB$2:$BB$41,V455))</f>
        <v>Attività</v>
      </c>
      <c r="T455" s="2" t="str">
        <f ca="1">IF(OR(W455=FALSE,'Output Progetto'!U455=TRUE),"Output",'Output Progetto'!B455&amp;" - "&amp;'Output Progetto'!D455)</f>
        <v>Output</v>
      </c>
      <c r="U455" s="2" t="str">
        <f ca="1">IF(S455="Attività","Risultato Atteso",VLOOKUP(MID(S455,1,FIND(" ",S455)-1),Riferimenti!$BZ$2:$CE$41,4,0))</f>
        <v>Risultato Atteso</v>
      </c>
      <c r="V455" s="2">
        <f t="shared" si="7"/>
        <v>38</v>
      </c>
      <c r="W455" s="2" t="b">
        <f ca="1">IF(MID(VLOOKUP(MID("A"&amp;MID('Output Progetto'!B455&amp;" - "&amp;'Output Progetto'!D455,1,FIND(".",'Output Progetto'!B455&amp;" - "&amp;'Output Progetto'!D455)-1)&amp;" - "&amp;INDEX(Riferimenti!$BB$2:$BB$41,1),1,FIND(" ","A"&amp;MID('Output Progetto'!B455&amp;" - "&amp;'Output Progetto'!D455,1,FIND(".",'Output Progetto'!B455&amp;" - "&amp;'Output Progetto'!D455)-1)&amp;" - "&amp;INDEX(Riferimenti!$BB$2:$BB$41,1))-1),Riferimenti!$BZ$2:$CE$41,3,0),1,2)="LT",FALSE,TRUE)</f>
        <v>1</v>
      </c>
    </row>
    <row r="456" spans="2:23" ht="12.75" x14ac:dyDescent="0.2">
      <c r="B456" s="42"/>
      <c r="C456" s="42"/>
      <c r="D456" s="42"/>
      <c r="E456" s="42"/>
      <c r="F456" s="42"/>
      <c r="G456" s="42"/>
      <c r="P456" s="2" t="str">
        <f ca="1">IF(S456="Attività","Obiettivi generali",VLOOKUP(MID(S456,1,FIND(" ",S456)-1),Riferimenti!$BZ$2:$CE$41,5,0))</f>
        <v>Obiettivi generali</v>
      </c>
      <c r="Q456" s="2" t="str">
        <f ca="1">IF(S456="Attività","Obiettivi operativi",VLOOKUP(MID(S456,1,FIND(" ",S456)-1),Riferimenti!$BZ$2:$CE$41,6,0))</f>
        <v>Obiettivi operativi</v>
      </c>
      <c r="R456" s="2" t="str">
        <f ca="1">IF(S456="Attività","Linee Intervento",VLOOKUP(MID(S456,1,FIND(" ",S456)-1),Riferimenti!$BZ$2:$CE$41,3,0))</f>
        <v>Linee Intervento</v>
      </c>
      <c r="S456" s="2" t="str">
        <f ca="1">IF(T456="Output","Attività","A"&amp;MID(T456,1,FIND(".",T456)-1)&amp;" - "&amp;INDEX(Riferimenti!$BB$2:$BB$41,V456))</f>
        <v>Attività</v>
      </c>
      <c r="T456" s="2" t="str">
        <f ca="1">IF(OR(W456=FALSE,'Output Progetto'!U456=TRUE),"Output",'Output Progetto'!B456&amp;" - "&amp;'Output Progetto'!D456)</f>
        <v>Output</v>
      </c>
      <c r="U456" s="2" t="str">
        <f ca="1">IF(S456="Attività","Risultato Atteso",VLOOKUP(MID(S456,1,FIND(" ",S456)-1),Riferimenti!$BZ$2:$CE$41,4,0))</f>
        <v>Risultato Atteso</v>
      </c>
      <c r="V456" s="2">
        <f t="shared" si="7"/>
        <v>38</v>
      </c>
      <c r="W456" s="2" t="b">
        <f ca="1">IF(MID(VLOOKUP(MID("A"&amp;MID('Output Progetto'!B456&amp;" - "&amp;'Output Progetto'!D456,1,FIND(".",'Output Progetto'!B456&amp;" - "&amp;'Output Progetto'!D456)-1)&amp;" - "&amp;INDEX(Riferimenti!$BB$2:$BB$41,1),1,FIND(" ","A"&amp;MID('Output Progetto'!B456&amp;" - "&amp;'Output Progetto'!D456,1,FIND(".",'Output Progetto'!B456&amp;" - "&amp;'Output Progetto'!D456)-1)&amp;" - "&amp;INDEX(Riferimenti!$BB$2:$BB$41,1))-1),Riferimenti!$BZ$2:$CE$41,3,0),1,2)="LT",FALSE,TRUE)</f>
        <v>1</v>
      </c>
    </row>
    <row r="457" spans="2:23" ht="12.75" x14ac:dyDescent="0.2">
      <c r="B457" s="42"/>
      <c r="C457" s="42"/>
      <c r="D457" s="42"/>
      <c r="E457" s="42"/>
      <c r="F457" s="42"/>
      <c r="G457" s="42"/>
      <c r="P457" s="2" t="str">
        <f ca="1">IF(S457="Attività","Obiettivi generali",VLOOKUP(MID(S457,1,FIND(" ",S457)-1),Riferimenti!$BZ$2:$CE$41,5,0))</f>
        <v>Obiettivi generali</v>
      </c>
      <c r="Q457" s="2" t="str">
        <f ca="1">IF(S457="Attività","Obiettivi operativi",VLOOKUP(MID(S457,1,FIND(" ",S457)-1),Riferimenti!$BZ$2:$CE$41,6,0))</f>
        <v>Obiettivi operativi</v>
      </c>
      <c r="R457" s="2" t="str">
        <f ca="1">IF(S457="Attività","Linee Intervento",VLOOKUP(MID(S457,1,FIND(" ",S457)-1),Riferimenti!$BZ$2:$CE$41,3,0))</f>
        <v>Linee Intervento</v>
      </c>
      <c r="S457" s="2" t="str">
        <f ca="1">IF(T457="Output","Attività","A"&amp;MID(T457,1,FIND(".",T457)-1)&amp;" - "&amp;INDEX(Riferimenti!$BB$2:$BB$41,V457))</f>
        <v>Attività</v>
      </c>
      <c r="T457" s="2" t="str">
        <f ca="1">IF(OR(W457=FALSE,'Output Progetto'!U457=TRUE),"Output",'Output Progetto'!B457&amp;" - "&amp;'Output Progetto'!D457)</f>
        <v>Output</v>
      </c>
      <c r="U457" s="2" t="str">
        <f ca="1">IF(S457="Attività","Risultato Atteso",VLOOKUP(MID(S457,1,FIND(" ",S457)-1),Riferimenti!$BZ$2:$CE$41,4,0))</f>
        <v>Risultato Atteso</v>
      </c>
      <c r="V457" s="2">
        <f t="shared" si="7"/>
        <v>38</v>
      </c>
      <c r="W457" s="2" t="b">
        <f ca="1">IF(MID(VLOOKUP(MID("A"&amp;MID('Output Progetto'!B457&amp;" - "&amp;'Output Progetto'!D457,1,FIND(".",'Output Progetto'!B457&amp;" - "&amp;'Output Progetto'!D457)-1)&amp;" - "&amp;INDEX(Riferimenti!$BB$2:$BB$41,1),1,FIND(" ","A"&amp;MID('Output Progetto'!B457&amp;" - "&amp;'Output Progetto'!D457,1,FIND(".",'Output Progetto'!B457&amp;" - "&amp;'Output Progetto'!D457)-1)&amp;" - "&amp;INDEX(Riferimenti!$BB$2:$BB$41,1))-1),Riferimenti!$BZ$2:$CE$41,3,0),1,2)="LT",FALSE,TRUE)</f>
        <v>1</v>
      </c>
    </row>
    <row r="458" spans="2:23" ht="12.75" x14ac:dyDescent="0.2">
      <c r="B458" s="42"/>
      <c r="C458" s="42"/>
      <c r="D458" s="42"/>
      <c r="E458" s="42"/>
      <c r="F458" s="42"/>
      <c r="G458" s="42"/>
      <c r="P458" s="2" t="str">
        <f ca="1">IF(S458="Attività","Obiettivi generali",VLOOKUP(MID(S458,1,FIND(" ",S458)-1),Riferimenti!$BZ$2:$CE$41,5,0))</f>
        <v>Obiettivi generali</v>
      </c>
      <c r="Q458" s="2" t="str">
        <f ca="1">IF(S458="Attività","Obiettivi operativi",VLOOKUP(MID(S458,1,FIND(" ",S458)-1),Riferimenti!$BZ$2:$CE$41,6,0))</f>
        <v>Obiettivi operativi</v>
      </c>
      <c r="R458" s="2" t="str">
        <f ca="1">IF(S458="Attività","Linee Intervento",VLOOKUP(MID(S458,1,FIND(" ",S458)-1),Riferimenti!$BZ$2:$CE$41,3,0))</f>
        <v>Linee Intervento</v>
      </c>
      <c r="S458" s="2" t="str">
        <f ca="1">IF(T458="Output","Attività","A"&amp;MID(T458,1,FIND(".",T458)-1)&amp;" - "&amp;INDEX(Riferimenti!$BB$2:$BB$41,V458))</f>
        <v>Attività</v>
      </c>
      <c r="T458" s="2" t="str">
        <f ca="1">IF(OR(W458=FALSE,'Output Progetto'!U458=TRUE),"Output",'Output Progetto'!B458&amp;" - "&amp;'Output Progetto'!D458)</f>
        <v>Output</v>
      </c>
      <c r="U458" s="2" t="str">
        <f ca="1">IF(S458="Attività","Risultato Atteso",VLOOKUP(MID(S458,1,FIND(" ",S458)-1),Riferimenti!$BZ$2:$CE$41,4,0))</f>
        <v>Risultato Atteso</v>
      </c>
      <c r="V458" s="2">
        <f t="shared" si="7"/>
        <v>38</v>
      </c>
      <c r="W458" s="2" t="b">
        <f ca="1">IF(MID(VLOOKUP(MID("A"&amp;MID('Output Progetto'!B458&amp;" - "&amp;'Output Progetto'!D458,1,FIND(".",'Output Progetto'!B458&amp;" - "&amp;'Output Progetto'!D458)-1)&amp;" - "&amp;INDEX(Riferimenti!$BB$2:$BB$41,1),1,FIND(" ","A"&amp;MID('Output Progetto'!B458&amp;" - "&amp;'Output Progetto'!D458,1,FIND(".",'Output Progetto'!B458&amp;" - "&amp;'Output Progetto'!D458)-1)&amp;" - "&amp;INDEX(Riferimenti!$BB$2:$BB$41,1))-1),Riferimenti!$BZ$2:$CE$41,3,0),1,2)="LT",FALSE,TRUE)</f>
        <v>1</v>
      </c>
    </row>
    <row r="459" spans="2:23" ht="12.75" x14ac:dyDescent="0.2">
      <c r="B459" s="42"/>
      <c r="C459" s="42"/>
      <c r="D459" s="42"/>
      <c r="E459" s="42"/>
      <c r="F459" s="42"/>
      <c r="G459" s="42"/>
      <c r="P459" s="2" t="str">
        <f ca="1">IF(S459="Attività","Obiettivi generali",VLOOKUP(MID(S459,1,FIND(" ",S459)-1),Riferimenti!$BZ$2:$CE$41,5,0))</f>
        <v>Obiettivi generali</v>
      </c>
      <c r="Q459" s="2" t="str">
        <f ca="1">IF(S459="Attività","Obiettivi operativi",VLOOKUP(MID(S459,1,FIND(" ",S459)-1),Riferimenti!$BZ$2:$CE$41,6,0))</f>
        <v>Obiettivi operativi</v>
      </c>
      <c r="R459" s="2" t="str">
        <f ca="1">IF(S459="Attività","Linee Intervento",VLOOKUP(MID(S459,1,FIND(" ",S459)-1),Riferimenti!$BZ$2:$CE$41,3,0))</f>
        <v>Linee Intervento</v>
      </c>
      <c r="S459" s="2" t="str">
        <f ca="1">IF(T459="Output","Attività","A"&amp;MID(T459,1,FIND(".",T459)-1)&amp;" - "&amp;INDEX(Riferimenti!$BB$2:$BB$41,V459))</f>
        <v>Attività</v>
      </c>
      <c r="T459" s="2" t="str">
        <f ca="1">IF(OR(W459=FALSE,'Output Progetto'!U459=TRUE),"Output",'Output Progetto'!B459&amp;" - "&amp;'Output Progetto'!D459)</f>
        <v>Output</v>
      </c>
      <c r="U459" s="2" t="str">
        <f ca="1">IF(S459="Attività","Risultato Atteso",VLOOKUP(MID(S459,1,FIND(" ",S459)-1),Riferimenti!$BZ$2:$CE$41,4,0))</f>
        <v>Risultato Atteso</v>
      </c>
      <c r="V459" s="2">
        <f t="shared" si="7"/>
        <v>38</v>
      </c>
      <c r="W459" s="2" t="b">
        <f ca="1">IF(MID(VLOOKUP(MID("A"&amp;MID('Output Progetto'!B459&amp;" - "&amp;'Output Progetto'!D459,1,FIND(".",'Output Progetto'!B459&amp;" - "&amp;'Output Progetto'!D459)-1)&amp;" - "&amp;INDEX(Riferimenti!$BB$2:$BB$41,1),1,FIND(" ","A"&amp;MID('Output Progetto'!B459&amp;" - "&amp;'Output Progetto'!D459,1,FIND(".",'Output Progetto'!B459&amp;" - "&amp;'Output Progetto'!D459)-1)&amp;" - "&amp;INDEX(Riferimenti!$BB$2:$BB$41,1))-1),Riferimenti!$BZ$2:$CE$41,3,0),1,2)="LT",FALSE,TRUE)</f>
        <v>1</v>
      </c>
    </row>
    <row r="460" spans="2:23" ht="12.75" x14ac:dyDescent="0.2">
      <c r="B460" s="42"/>
      <c r="C460" s="42"/>
      <c r="D460" s="42"/>
      <c r="E460" s="42"/>
      <c r="F460" s="42"/>
      <c r="G460" s="42"/>
      <c r="P460" s="2" t="str">
        <f ca="1">IF(S460="Attività","Obiettivi generali",VLOOKUP(MID(S460,1,FIND(" ",S460)-1),Riferimenti!$BZ$2:$CE$41,5,0))</f>
        <v>Obiettivi generali</v>
      </c>
      <c r="Q460" s="2" t="str">
        <f ca="1">IF(S460="Attività","Obiettivi operativi",VLOOKUP(MID(S460,1,FIND(" ",S460)-1),Riferimenti!$BZ$2:$CE$41,6,0))</f>
        <v>Obiettivi operativi</v>
      </c>
      <c r="R460" s="2" t="str">
        <f ca="1">IF(S460="Attività","Linee Intervento",VLOOKUP(MID(S460,1,FIND(" ",S460)-1),Riferimenti!$BZ$2:$CE$41,3,0))</f>
        <v>Linee Intervento</v>
      </c>
      <c r="S460" s="2" t="str">
        <f ca="1">IF(T460="Output","Attività","A"&amp;MID(T460,1,FIND(".",T460)-1)&amp;" - "&amp;INDEX(Riferimenti!$BB$2:$BB$41,V460))</f>
        <v>Attività</v>
      </c>
      <c r="T460" s="2" t="str">
        <f ca="1">IF(OR(W460=FALSE,'Output Progetto'!U460=TRUE),"Output",'Output Progetto'!B460&amp;" - "&amp;'Output Progetto'!D460)</f>
        <v>Output</v>
      </c>
      <c r="U460" s="2" t="str">
        <f ca="1">IF(S460="Attività","Risultato Atteso",VLOOKUP(MID(S460,1,FIND(" ",S460)-1),Riferimenti!$BZ$2:$CE$41,4,0))</f>
        <v>Risultato Atteso</v>
      </c>
      <c r="V460" s="2">
        <f t="shared" si="7"/>
        <v>38</v>
      </c>
      <c r="W460" s="2" t="b">
        <f ca="1">IF(MID(VLOOKUP(MID("A"&amp;MID('Output Progetto'!B460&amp;" - "&amp;'Output Progetto'!D460,1,FIND(".",'Output Progetto'!B460&amp;" - "&amp;'Output Progetto'!D460)-1)&amp;" - "&amp;INDEX(Riferimenti!$BB$2:$BB$41,1),1,FIND(" ","A"&amp;MID('Output Progetto'!B460&amp;" - "&amp;'Output Progetto'!D460,1,FIND(".",'Output Progetto'!B460&amp;" - "&amp;'Output Progetto'!D460)-1)&amp;" - "&amp;INDEX(Riferimenti!$BB$2:$BB$41,1))-1),Riferimenti!$BZ$2:$CE$41,3,0),1,2)="LT",FALSE,TRUE)</f>
        <v>1</v>
      </c>
    </row>
    <row r="461" spans="2:23" ht="12.75" x14ac:dyDescent="0.2">
      <c r="B461" s="42"/>
      <c r="C461" s="42"/>
      <c r="D461" s="42"/>
      <c r="E461" s="42"/>
      <c r="F461" s="42"/>
      <c r="G461" s="42"/>
      <c r="P461" s="2" t="str">
        <f ca="1">IF(S461="Attività","Obiettivi generali",VLOOKUP(MID(S461,1,FIND(" ",S461)-1),Riferimenti!$BZ$2:$CE$41,5,0))</f>
        <v>Obiettivi generali</v>
      </c>
      <c r="Q461" s="2" t="str">
        <f ca="1">IF(S461="Attività","Obiettivi operativi",VLOOKUP(MID(S461,1,FIND(" ",S461)-1),Riferimenti!$BZ$2:$CE$41,6,0))</f>
        <v>Obiettivi operativi</v>
      </c>
      <c r="R461" s="2" t="str">
        <f ca="1">IF(S461="Attività","Linee Intervento",VLOOKUP(MID(S461,1,FIND(" ",S461)-1),Riferimenti!$BZ$2:$CE$41,3,0))</f>
        <v>Linee Intervento</v>
      </c>
      <c r="S461" s="2" t="str">
        <f ca="1">IF(T461="Output","Attività","A"&amp;MID(T461,1,FIND(".",T461)-1)&amp;" - "&amp;INDEX(Riferimenti!$BB$2:$BB$41,V461))</f>
        <v>Attività</v>
      </c>
      <c r="T461" s="2" t="str">
        <f ca="1">IF(OR(W461=FALSE,'Output Progetto'!U461=TRUE),"Output",'Output Progetto'!B461&amp;" - "&amp;'Output Progetto'!D461)</f>
        <v>Output</v>
      </c>
      <c r="U461" s="2" t="str">
        <f ca="1">IF(S461="Attività","Risultato Atteso",VLOOKUP(MID(S461,1,FIND(" ",S461)-1),Riferimenti!$BZ$2:$CE$41,4,0))</f>
        <v>Risultato Atteso</v>
      </c>
      <c r="V461" s="2">
        <f t="shared" si="7"/>
        <v>38</v>
      </c>
      <c r="W461" s="2" t="b">
        <f ca="1">IF(MID(VLOOKUP(MID("A"&amp;MID('Output Progetto'!B461&amp;" - "&amp;'Output Progetto'!D461,1,FIND(".",'Output Progetto'!B461&amp;" - "&amp;'Output Progetto'!D461)-1)&amp;" - "&amp;INDEX(Riferimenti!$BB$2:$BB$41,1),1,FIND(" ","A"&amp;MID('Output Progetto'!B461&amp;" - "&amp;'Output Progetto'!D461,1,FIND(".",'Output Progetto'!B461&amp;" - "&amp;'Output Progetto'!D461)-1)&amp;" - "&amp;INDEX(Riferimenti!$BB$2:$BB$41,1))-1),Riferimenti!$BZ$2:$CE$41,3,0),1,2)="LT",FALSE,TRUE)</f>
        <v>1</v>
      </c>
    </row>
    <row r="462" spans="2:23" ht="12.75" x14ac:dyDescent="0.2">
      <c r="B462" s="42"/>
      <c r="C462" s="42"/>
      <c r="D462" s="42"/>
      <c r="E462" s="42"/>
      <c r="F462" s="42"/>
      <c r="G462" s="42"/>
      <c r="P462" s="2" t="str">
        <f ca="1">IF(S462="Attività","Obiettivi generali",VLOOKUP(MID(S462,1,FIND(" ",S462)-1),Riferimenti!$BZ$2:$CE$41,5,0))</f>
        <v>Obiettivi generali</v>
      </c>
      <c r="Q462" s="2" t="str">
        <f ca="1">IF(S462="Attività","Obiettivi operativi",VLOOKUP(MID(S462,1,FIND(" ",S462)-1),Riferimenti!$BZ$2:$CE$41,6,0))</f>
        <v>Obiettivi operativi</v>
      </c>
      <c r="R462" s="2" t="str">
        <f ca="1">IF(S462="Attività","Linee Intervento",VLOOKUP(MID(S462,1,FIND(" ",S462)-1),Riferimenti!$BZ$2:$CE$41,3,0))</f>
        <v>Linee Intervento</v>
      </c>
      <c r="S462" s="2" t="str">
        <f ca="1">IF(T462="Output","Attività","A"&amp;MID(T462,1,FIND(".",T462)-1)&amp;" - "&amp;INDEX(Riferimenti!$BB$2:$BB$41,V462))</f>
        <v>Attività</v>
      </c>
      <c r="T462" s="2" t="str">
        <f ca="1">IF(OR(W462=FALSE,'Output Progetto'!U462=TRUE),"Output",'Output Progetto'!B462&amp;" - "&amp;'Output Progetto'!D462)</f>
        <v>Output</v>
      </c>
      <c r="U462" s="2" t="str">
        <f ca="1">IF(S462="Attività","Risultato Atteso",VLOOKUP(MID(S462,1,FIND(" ",S462)-1),Riferimenti!$BZ$2:$CE$41,4,0))</f>
        <v>Risultato Atteso</v>
      </c>
      <c r="V462" s="2">
        <f t="shared" si="7"/>
        <v>38</v>
      </c>
      <c r="W462" s="2" t="b">
        <f ca="1">IF(MID(VLOOKUP(MID("A"&amp;MID('Output Progetto'!B462&amp;" - "&amp;'Output Progetto'!D462,1,FIND(".",'Output Progetto'!B462&amp;" - "&amp;'Output Progetto'!D462)-1)&amp;" - "&amp;INDEX(Riferimenti!$BB$2:$BB$41,1),1,FIND(" ","A"&amp;MID('Output Progetto'!B462&amp;" - "&amp;'Output Progetto'!D462,1,FIND(".",'Output Progetto'!B462&amp;" - "&amp;'Output Progetto'!D462)-1)&amp;" - "&amp;INDEX(Riferimenti!$BB$2:$BB$41,1))-1),Riferimenti!$BZ$2:$CE$41,3,0),1,2)="LT",FALSE,TRUE)</f>
        <v>1</v>
      </c>
    </row>
    <row r="463" spans="2:23" ht="12.75" x14ac:dyDescent="0.2">
      <c r="B463" s="42"/>
      <c r="C463" s="42"/>
      <c r="D463" s="42"/>
      <c r="E463" s="42"/>
      <c r="F463" s="42"/>
      <c r="G463" s="42"/>
      <c r="P463" s="2" t="str">
        <f ca="1">IF(S463="Attività","Obiettivi generali",VLOOKUP(MID(S463,1,FIND(" ",S463)-1),Riferimenti!$BZ$2:$CE$41,5,0))</f>
        <v>Obiettivi generali</v>
      </c>
      <c r="Q463" s="2" t="str">
        <f ca="1">IF(S463="Attività","Obiettivi operativi",VLOOKUP(MID(S463,1,FIND(" ",S463)-1),Riferimenti!$BZ$2:$CE$41,6,0))</f>
        <v>Obiettivi operativi</v>
      </c>
      <c r="R463" s="2" t="str">
        <f ca="1">IF(S463="Attività","Linee Intervento",VLOOKUP(MID(S463,1,FIND(" ",S463)-1),Riferimenti!$BZ$2:$CE$41,3,0))</f>
        <v>Linee Intervento</v>
      </c>
      <c r="S463" s="2" t="str">
        <f ca="1">IF(T463="Output","Attività","A"&amp;MID(T463,1,FIND(".",T463)-1)&amp;" - "&amp;INDEX(Riferimenti!$BB$2:$BB$41,V463))</f>
        <v>Attività</v>
      </c>
      <c r="T463" s="2" t="str">
        <f ca="1">IF(OR(W463=FALSE,'Output Progetto'!U463=TRUE),"Output",'Output Progetto'!B463&amp;" - "&amp;'Output Progetto'!D463)</f>
        <v>Output</v>
      </c>
      <c r="U463" s="2" t="str">
        <f ca="1">IF(S463="Attività","Risultato Atteso",VLOOKUP(MID(S463,1,FIND(" ",S463)-1),Riferimenti!$BZ$2:$CE$41,4,0))</f>
        <v>Risultato Atteso</v>
      </c>
      <c r="V463" s="2">
        <f t="shared" si="7"/>
        <v>38</v>
      </c>
      <c r="W463" s="2" t="b">
        <f ca="1">IF(MID(VLOOKUP(MID("A"&amp;MID('Output Progetto'!B463&amp;" - "&amp;'Output Progetto'!D463,1,FIND(".",'Output Progetto'!B463&amp;" - "&amp;'Output Progetto'!D463)-1)&amp;" - "&amp;INDEX(Riferimenti!$BB$2:$BB$41,1),1,FIND(" ","A"&amp;MID('Output Progetto'!B463&amp;" - "&amp;'Output Progetto'!D463,1,FIND(".",'Output Progetto'!B463&amp;" - "&amp;'Output Progetto'!D463)-1)&amp;" - "&amp;INDEX(Riferimenti!$BB$2:$BB$41,1))-1),Riferimenti!$BZ$2:$CE$41,3,0),1,2)="LT",FALSE,TRUE)</f>
        <v>1</v>
      </c>
    </row>
    <row r="464" spans="2:23" ht="12.75" x14ac:dyDescent="0.2">
      <c r="B464" s="42"/>
      <c r="C464" s="42"/>
      <c r="D464" s="42"/>
      <c r="E464" s="42"/>
      <c r="F464" s="42"/>
      <c r="G464" s="42"/>
      <c r="P464" s="2" t="str">
        <f ca="1">IF(S464="Attività","Obiettivi generali",VLOOKUP(MID(S464,1,FIND(" ",S464)-1),Riferimenti!$BZ$2:$CE$41,5,0))</f>
        <v>Obiettivi generali</v>
      </c>
      <c r="Q464" s="2" t="str">
        <f ca="1">IF(S464="Attività","Obiettivi operativi",VLOOKUP(MID(S464,1,FIND(" ",S464)-1),Riferimenti!$BZ$2:$CE$41,6,0))</f>
        <v>Obiettivi operativi</v>
      </c>
      <c r="R464" s="2" t="str">
        <f ca="1">IF(S464="Attività","Linee Intervento",VLOOKUP(MID(S464,1,FIND(" ",S464)-1),Riferimenti!$BZ$2:$CE$41,3,0))</f>
        <v>Linee Intervento</v>
      </c>
      <c r="S464" s="2" t="str">
        <f ca="1">IF(T464="Output","Attività","A"&amp;MID(T464,1,FIND(".",T464)-1)&amp;" - "&amp;INDEX(Riferimenti!$BB$2:$BB$41,V464))</f>
        <v>Attività</v>
      </c>
      <c r="T464" s="2" t="str">
        <f ca="1">IF(OR(W464=FALSE,'Output Progetto'!U464=TRUE),"Output",'Output Progetto'!B464&amp;" - "&amp;'Output Progetto'!D464)</f>
        <v>Output</v>
      </c>
      <c r="U464" s="2" t="str">
        <f ca="1">IF(S464="Attività","Risultato Atteso",VLOOKUP(MID(S464,1,FIND(" ",S464)-1),Riferimenti!$BZ$2:$CE$41,4,0))</f>
        <v>Risultato Atteso</v>
      </c>
      <c r="V464" s="2">
        <f t="shared" si="7"/>
        <v>39</v>
      </c>
      <c r="W464" s="2" t="b">
        <f ca="1">IF(MID(VLOOKUP(MID("A"&amp;MID('Output Progetto'!B464&amp;" - "&amp;'Output Progetto'!D464,1,FIND(".",'Output Progetto'!B464&amp;" - "&amp;'Output Progetto'!D464)-1)&amp;" - "&amp;INDEX(Riferimenti!$BB$2:$BB$41,1),1,FIND(" ","A"&amp;MID('Output Progetto'!B464&amp;" - "&amp;'Output Progetto'!D464,1,FIND(".",'Output Progetto'!B464&amp;" - "&amp;'Output Progetto'!D464)-1)&amp;" - "&amp;INDEX(Riferimenti!$BB$2:$BB$41,1))-1),Riferimenti!$BZ$2:$CE$41,3,0),1,2)="LT",FALSE,TRUE)</f>
        <v>1</v>
      </c>
    </row>
    <row r="465" spans="2:23" ht="12.75" x14ac:dyDescent="0.2">
      <c r="B465" s="42"/>
      <c r="C465" s="42"/>
      <c r="D465" s="42"/>
      <c r="E465" s="42"/>
      <c r="F465" s="42"/>
      <c r="G465" s="42"/>
      <c r="P465" s="2" t="str">
        <f ca="1">IF(S465="Attività","Obiettivi generali",VLOOKUP(MID(S465,1,FIND(" ",S465)-1),Riferimenti!$BZ$2:$CE$41,5,0))</f>
        <v>Obiettivi generali</v>
      </c>
      <c r="Q465" s="2" t="str">
        <f ca="1">IF(S465="Attività","Obiettivi operativi",VLOOKUP(MID(S465,1,FIND(" ",S465)-1),Riferimenti!$BZ$2:$CE$41,6,0))</f>
        <v>Obiettivi operativi</v>
      </c>
      <c r="R465" s="2" t="str">
        <f ca="1">IF(S465="Attività","Linee Intervento",VLOOKUP(MID(S465,1,FIND(" ",S465)-1),Riferimenti!$BZ$2:$CE$41,3,0))</f>
        <v>Linee Intervento</v>
      </c>
      <c r="S465" s="2" t="str">
        <f ca="1">IF(T465="Output","Attività","A"&amp;MID(T465,1,FIND(".",T465)-1)&amp;" - "&amp;INDEX(Riferimenti!$BB$2:$BB$41,V465))</f>
        <v>Attività</v>
      </c>
      <c r="T465" s="2" t="str">
        <f ca="1">IF(OR(W465=FALSE,'Output Progetto'!U465=TRUE),"Output",'Output Progetto'!B465&amp;" - "&amp;'Output Progetto'!D465)</f>
        <v>Output</v>
      </c>
      <c r="U465" s="2" t="str">
        <f ca="1">IF(S465="Attività","Risultato Atteso",VLOOKUP(MID(S465,1,FIND(" ",S465)-1),Riferimenti!$BZ$2:$CE$41,4,0))</f>
        <v>Risultato Atteso</v>
      </c>
      <c r="V465" s="2">
        <f t="shared" si="7"/>
        <v>39</v>
      </c>
      <c r="W465" s="2" t="b">
        <f ca="1">IF(MID(VLOOKUP(MID("A"&amp;MID('Output Progetto'!B465&amp;" - "&amp;'Output Progetto'!D465,1,FIND(".",'Output Progetto'!B465&amp;" - "&amp;'Output Progetto'!D465)-1)&amp;" - "&amp;INDEX(Riferimenti!$BB$2:$BB$41,1),1,FIND(" ","A"&amp;MID('Output Progetto'!B465&amp;" - "&amp;'Output Progetto'!D465,1,FIND(".",'Output Progetto'!B465&amp;" - "&amp;'Output Progetto'!D465)-1)&amp;" - "&amp;INDEX(Riferimenti!$BB$2:$BB$41,1))-1),Riferimenti!$BZ$2:$CE$41,3,0),1,2)="LT",FALSE,TRUE)</f>
        <v>1</v>
      </c>
    </row>
    <row r="466" spans="2:23" ht="12.75" x14ac:dyDescent="0.2">
      <c r="B466" s="42"/>
      <c r="C466" s="42"/>
      <c r="D466" s="42"/>
      <c r="E466" s="42"/>
      <c r="F466" s="42"/>
      <c r="G466" s="42"/>
      <c r="P466" s="2" t="str">
        <f ca="1">IF(S466="Attività","Obiettivi generali",VLOOKUP(MID(S466,1,FIND(" ",S466)-1),Riferimenti!$BZ$2:$CE$41,5,0))</f>
        <v>Obiettivi generali</v>
      </c>
      <c r="Q466" s="2" t="str">
        <f ca="1">IF(S466="Attività","Obiettivi operativi",VLOOKUP(MID(S466,1,FIND(" ",S466)-1),Riferimenti!$BZ$2:$CE$41,6,0))</f>
        <v>Obiettivi operativi</v>
      </c>
      <c r="R466" s="2" t="str">
        <f ca="1">IF(S466="Attività","Linee Intervento",VLOOKUP(MID(S466,1,FIND(" ",S466)-1),Riferimenti!$BZ$2:$CE$41,3,0))</f>
        <v>Linee Intervento</v>
      </c>
      <c r="S466" s="2" t="str">
        <f ca="1">IF(T466="Output","Attività","A"&amp;MID(T466,1,FIND(".",T466)-1)&amp;" - "&amp;INDEX(Riferimenti!$BB$2:$BB$41,V466))</f>
        <v>Attività</v>
      </c>
      <c r="T466" s="2" t="str">
        <f ca="1">IF(OR(W466=FALSE,'Output Progetto'!U466=TRUE),"Output",'Output Progetto'!B466&amp;" - "&amp;'Output Progetto'!D466)</f>
        <v>Output</v>
      </c>
      <c r="U466" s="2" t="str">
        <f ca="1">IF(S466="Attività","Risultato Atteso",VLOOKUP(MID(S466,1,FIND(" ",S466)-1),Riferimenti!$BZ$2:$CE$41,4,0))</f>
        <v>Risultato Atteso</v>
      </c>
      <c r="V466" s="2">
        <f t="shared" si="7"/>
        <v>39</v>
      </c>
      <c r="W466" s="2" t="b">
        <f ca="1">IF(MID(VLOOKUP(MID("A"&amp;MID('Output Progetto'!B466&amp;" - "&amp;'Output Progetto'!D466,1,FIND(".",'Output Progetto'!B466&amp;" - "&amp;'Output Progetto'!D466)-1)&amp;" - "&amp;INDEX(Riferimenti!$BB$2:$BB$41,1),1,FIND(" ","A"&amp;MID('Output Progetto'!B466&amp;" - "&amp;'Output Progetto'!D466,1,FIND(".",'Output Progetto'!B466&amp;" - "&amp;'Output Progetto'!D466)-1)&amp;" - "&amp;INDEX(Riferimenti!$BB$2:$BB$41,1))-1),Riferimenti!$BZ$2:$CE$41,3,0),1,2)="LT",FALSE,TRUE)</f>
        <v>1</v>
      </c>
    </row>
    <row r="467" spans="2:23" ht="12.75" x14ac:dyDescent="0.2">
      <c r="B467" s="42"/>
      <c r="C467" s="42"/>
      <c r="D467" s="42"/>
      <c r="E467" s="42"/>
      <c r="F467" s="42"/>
      <c r="G467" s="42"/>
      <c r="P467" s="2" t="str">
        <f ca="1">IF(S467="Attività","Obiettivi generali",VLOOKUP(MID(S467,1,FIND(" ",S467)-1),Riferimenti!$BZ$2:$CE$41,5,0))</f>
        <v>Obiettivi generali</v>
      </c>
      <c r="Q467" s="2" t="str">
        <f ca="1">IF(S467="Attività","Obiettivi operativi",VLOOKUP(MID(S467,1,FIND(" ",S467)-1),Riferimenti!$BZ$2:$CE$41,6,0))</f>
        <v>Obiettivi operativi</v>
      </c>
      <c r="R467" s="2" t="str">
        <f ca="1">IF(S467="Attività","Linee Intervento",VLOOKUP(MID(S467,1,FIND(" ",S467)-1),Riferimenti!$BZ$2:$CE$41,3,0))</f>
        <v>Linee Intervento</v>
      </c>
      <c r="S467" s="2" t="str">
        <f ca="1">IF(T467="Output","Attività","A"&amp;MID(T467,1,FIND(".",T467)-1)&amp;" - "&amp;INDEX(Riferimenti!$BB$2:$BB$41,V467))</f>
        <v>Attività</v>
      </c>
      <c r="T467" s="2" t="str">
        <f ca="1">IF(OR(W467=FALSE,'Output Progetto'!U467=TRUE),"Output",'Output Progetto'!B467&amp;" - "&amp;'Output Progetto'!D467)</f>
        <v>Output</v>
      </c>
      <c r="U467" s="2" t="str">
        <f ca="1">IF(S467="Attività","Risultato Atteso",VLOOKUP(MID(S467,1,FIND(" ",S467)-1),Riferimenti!$BZ$2:$CE$41,4,0))</f>
        <v>Risultato Atteso</v>
      </c>
      <c r="V467" s="2">
        <f t="shared" si="7"/>
        <v>39</v>
      </c>
      <c r="W467" s="2" t="b">
        <f ca="1">IF(MID(VLOOKUP(MID("A"&amp;MID('Output Progetto'!B467&amp;" - "&amp;'Output Progetto'!D467,1,FIND(".",'Output Progetto'!B467&amp;" - "&amp;'Output Progetto'!D467)-1)&amp;" - "&amp;INDEX(Riferimenti!$BB$2:$BB$41,1),1,FIND(" ","A"&amp;MID('Output Progetto'!B467&amp;" - "&amp;'Output Progetto'!D467,1,FIND(".",'Output Progetto'!B467&amp;" - "&amp;'Output Progetto'!D467)-1)&amp;" - "&amp;INDEX(Riferimenti!$BB$2:$BB$41,1))-1),Riferimenti!$BZ$2:$CE$41,3,0),1,2)="LT",FALSE,TRUE)</f>
        <v>1</v>
      </c>
    </row>
    <row r="468" spans="2:23" ht="12.75" x14ac:dyDescent="0.2">
      <c r="B468" s="42"/>
      <c r="C468" s="42"/>
      <c r="D468" s="42"/>
      <c r="E468" s="42"/>
      <c r="F468" s="42"/>
      <c r="G468" s="42"/>
      <c r="P468" s="2" t="str">
        <f ca="1">IF(S468="Attività","Obiettivi generali",VLOOKUP(MID(S468,1,FIND(" ",S468)-1),Riferimenti!$BZ$2:$CE$41,5,0))</f>
        <v>Obiettivi generali</v>
      </c>
      <c r="Q468" s="2" t="str">
        <f ca="1">IF(S468="Attività","Obiettivi operativi",VLOOKUP(MID(S468,1,FIND(" ",S468)-1),Riferimenti!$BZ$2:$CE$41,6,0))</f>
        <v>Obiettivi operativi</v>
      </c>
      <c r="R468" s="2" t="str">
        <f ca="1">IF(S468="Attività","Linee Intervento",VLOOKUP(MID(S468,1,FIND(" ",S468)-1),Riferimenti!$BZ$2:$CE$41,3,0))</f>
        <v>Linee Intervento</v>
      </c>
      <c r="S468" s="2" t="str">
        <f ca="1">IF(T468="Output","Attività","A"&amp;MID(T468,1,FIND(".",T468)-1)&amp;" - "&amp;INDEX(Riferimenti!$BB$2:$BB$41,V468))</f>
        <v>Attività</v>
      </c>
      <c r="T468" s="2" t="str">
        <f ca="1">IF(OR(W468=FALSE,'Output Progetto'!U468=TRUE),"Output",'Output Progetto'!B468&amp;" - "&amp;'Output Progetto'!D468)</f>
        <v>Output</v>
      </c>
      <c r="U468" s="2" t="str">
        <f ca="1">IF(S468="Attività","Risultato Atteso",VLOOKUP(MID(S468,1,FIND(" ",S468)-1),Riferimenti!$BZ$2:$CE$41,4,0))</f>
        <v>Risultato Atteso</v>
      </c>
      <c r="V468" s="2">
        <f t="shared" si="7"/>
        <v>39</v>
      </c>
      <c r="W468" s="2" t="b">
        <f ca="1">IF(MID(VLOOKUP(MID("A"&amp;MID('Output Progetto'!B468&amp;" - "&amp;'Output Progetto'!D468,1,FIND(".",'Output Progetto'!B468&amp;" - "&amp;'Output Progetto'!D468)-1)&amp;" - "&amp;INDEX(Riferimenti!$BB$2:$BB$41,1),1,FIND(" ","A"&amp;MID('Output Progetto'!B468&amp;" - "&amp;'Output Progetto'!D468,1,FIND(".",'Output Progetto'!B468&amp;" - "&amp;'Output Progetto'!D468)-1)&amp;" - "&amp;INDEX(Riferimenti!$BB$2:$BB$41,1))-1),Riferimenti!$BZ$2:$CE$41,3,0),1,2)="LT",FALSE,TRUE)</f>
        <v>1</v>
      </c>
    </row>
    <row r="469" spans="2:23" ht="12.75" x14ac:dyDescent="0.2">
      <c r="B469" s="42"/>
      <c r="C469" s="42"/>
      <c r="D469" s="42"/>
      <c r="E469" s="42"/>
      <c r="F469" s="42"/>
      <c r="G469" s="42"/>
      <c r="P469" s="2" t="str">
        <f ca="1">IF(S469="Attività","Obiettivi generali",VLOOKUP(MID(S469,1,FIND(" ",S469)-1),Riferimenti!$BZ$2:$CE$41,5,0))</f>
        <v>Obiettivi generali</v>
      </c>
      <c r="Q469" s="2" t="str">
        <f ca="1">IF(S469="Attività","Obiettivi operativi",VLOOKUP(MID(S469,1,FIND(" ",S469)-1),Riferimenti!$BZ$2:$CE$41,6,0))</f>
        <v>Obiettivi operativi</v>
      </c>
      <c r="R469" s="2" t="str">
        <f ca="1">IF(S469="Attività","Linee Intervento",VLOOKUP(MID(S469,1,FIND(" ",S469)-1),Riferimenti!$BZ$2:$CE$41,3,0))</f>
        <v>Linee Intervento</v>
      </c>
      <c r="S469" s="2" t="str">
        <f ca="1">IF(T469="Output","Attività","A"&amp;MID(T469,1,FIND(".",T469)-1)&amp;" - "&amp;INDEX(Riferimenti!$BB$2:$BB$41,V469))</f>
        <v>Attività</v>
      </c>
      <c r="T469" s="2" t="str">
        <f ca="1">IF(OR(W469=FALSE,'Output Progetto'!U469=TRUE),"Output",'Output Progetto'!B469&amp;" - "&amp;'Output Progetto'!D469)</f>
        <v>Output</v>
      </c>
      <c r="U469" s="2" t="str">
        <f ca="1">IF(S469="Attività","Risultato Atteso",VLOOKUP(MID(S469,1,FIND(" ",S469)-1),Riferimenti!$BZ$2:$CE$41,4,0))</f>
        <v>Risultato Atteso</v>
      </c>
      <c r="V469" s="2">
        <f t="shared" ref="V469:V487" si="8">V457+1</f>
        <v>39</v>
      </c>
      <c r="W469" s="2" t="b">
        <f ca="1">IF(MID(VLOOKUP(MID("A"&amp;MID('Output Progetto'!B469&amp;" - "&amp;'Output Progetto'!D469,1,FIND(".",'Output Progetto'!B469&amp;" - "&amp;'Output Progetto'!D469)-1)&amp;" - "&amp;INDEX(Riferimenti!$BB$2:$BB$41,1),1,FIND(" ","A"&amp;MID('Output Progetto'!B469&amp;" - "&amp;'Output Progetto'!D469,1,FIND(".",'Output Progetto'!B469&amp;" - "&amp;'Output Progetto'!D469)-1)&amp;" - "&amp;INDEX(Riferimenti!$BB$2:$BB$41,1))-1),Riferimenti!$BZ$2:$CE$41,3,0),1,2)="LT",FALSE,TRUE)</f>
        <v>1</v>
      </c>
    </row>
    <row r="470" spans="2:23" ht="12.75" x14ac:dyDescent="0.2">
      <c r="B470" s="42"/>
      <c r="C470" s="42"/>
      <c r="D470" s="42"/>
      <c r="E470" s="42"/>
      <c r="F470" s="42"/>
      <c r="G470" s="42"/>
      <c r="P470" s="2" t="str">
        <f ca="1">IF(S470="Attività","Obiettivi generali",VLOOKUP(MID(S470,1,FIND(" ",S470)-1),Riferimenti!$BZ$2:$CE$41,5,0))</f>
        <v>Obiettivi generali</v>
      </c>
      <c r="Q470" s="2" t="str">
        <f ca="1">IF(S470="Attività","Obiettivi operativi",VLOOKUP(MID(S470,1,FIND(" ",S470)-1),Riferimenti!$BZ$2:$CE$41,6,0))</f>
        <v>Obiettivi operativi</v>
      </c>
      <c r="R470" s="2" t="str">
        <f ca="1">IF(S470="Attività","Linee Intervento",VLOOKUP(MID(S470,1,FIND(" ",S470)-1),Riferimenti!$BZ$2:$CE$41,3,0))</f>
        <v>Linee Intervento</v>
      </c>
      <c r="S470" s="2" t="str">
        <f ca="1">IF(T470="Output","Attività","A"&amp;MID(T470,1,FIND(".",T470)-1)&amp;" - "&amp;INDEX(Riferimenti!$BB$2:$BB$41,V470))</f>
        <v>Attività</v>
      </c>
      <c r="T470" s="2" t="str">
        <f ca="1">IF(OR(W470=FALSE,'Output Progetto'!U470=TRUE),"Output",'Output Progetto'!B470&amp;" - "&amp;'Output Progetto'!D470)</f>
        <v>Output</v>
      </c>
      <c r="U470" s="2" t="str">
        <f ca="1">IF(S470="Attività","Risultato Atteso",VLOOKUP(MID(S470,1,FIND(" ",S470)-1),Riferimenti!$BZ$2:$CE$41,4,0))</f>
        <v>Risultato Atteso</v>
      </c>
      <c r="V470" s="2">
        <f t="shared" si="8"/>
        <v>39</v>
      </c>
      <c r="W470" s="2" t="b">
        <f ca="1">IF(MID(VLOOKUP(MID("A"&amp;MID('Output Progetto'!B470&amp;" - "&amp;'Output Progetto'!D470,1,FIND(".",'Output Progetto'!B470&amp;" - "&amp;'Output Progetto'!D470)-1)&amp;" - "&amp;INDEX(Riferimenti!$BB$2:$BB$41,1),1,FIND(" ","A"&amp;MID('Output Progetto'!B470&amp;" - "&amp;'Output Progetto'!D470,1,FIND(".",'Output Progetto'!B470&amp;" - "&amp;'Output Progetto'!D470)-1)&amp;" - "&amp;INDEX(Riferimenti!$BB$2:$BB$41,1))-1),Riferimenti!$BZ$2:$CE$41,3,0),1,2)="LT",FALSE,TRUE)</f>
        <v>1</v>
      </c>
    </row>
    <row r="471" spans="2:23" ht="12.75" x14ac:dyDescent="0.2">
      <c r="B471" s="42"/>
      <c r="C471" s="42"/>
      <c r="D471" s="42"/>
      <c r="E471" s="42"/>
      <c r="F471" s="42"/>
      <c r="G471" s="42"/>
      <c r="P471" s="2" t="str">
        <f ca="1">IF(S471="Attività","Obiettivi generali",VLOOKUP(MID(S471,1,FIND(" ",S471)-1),Riferimenti!$BZ$2:$CE$41,5,0))</f>
        <v>Obiettivi generali</v>
      </c>
      <c r="Q471" s="2" t="str">
        <f ca="1">IF(S471="Attività","Obiettivi operativi",VLOOKUP(MID(S471,1,FIND(" ",S471)-1),Riferimenti!$BZ$2:$CE$41,6,0))</f>
        <v>Obiettivi operativi</v>
      </c>
      <c r="R471" s="2" t="str">
        <f ca="1">IF(S471="Attività","Linee Intervento",VLOOKUP(MID(S471,1,FIND(" ",S471)-1),Riferimenti!$BZ$2:$CE$41,3,0))</f>
        <v>Linee Intervento</v>
      </c>
      <c r="S471" s="2" t="str">
        <f ca="1">IF(T471="Output","Attività","A"&amp;MID(T471,1,FIND(".",T471)-1)&amp;" - "&amp;INDEX(Riferimenti!$BB$2:$BB$41,V471))</f>
        <v>Attività</v>
      </c>
      <c r="T471" s="2" t="str">
        <f ca="1">IF(OR(W471=FALSE,'Output Progetto'!U471=TRUE),"Output",'Output Progetto'!B471&amp;" - "&amp;'Output Progetto'!D471)</f>
        <v>Output</v>
      </c>
      <c r="U471" s="2" t="str">
        <f ca="1">IF(S471="Attività","Risultato Atteso",VLOOKUP(MID(S471,1,FIND(" ",S471)-1),Riferimenti!$BZ$2:$CE$41,4,0))</f>
        <v>Risultato Atteso</v>
      </c>
      <c r="V471" s="2">
        <f t="shared" si="8"/>
        <v>39</v>
      </c>
      <c r="W471" s="2" t="b">
        <f ca="1">IF(MID(VLOOKUP(MID("A"&amp;MID('Output Progetto'!B471&amp;" - "&amp;'Output Progetto'!D471,1,FIND(".",'Output Progetto'!B471&amp;" - "&amp;'Output Progetto'!D471)-1)&amp;" - "&amp;INDEX(Riferimenti!$BB$2:$BB$41,1),1,FIND(" ","A"&amp;MID('Output Progetto'!B471&amp;" - "&amp;'Output Progetto'!D471,1,FIND(".",'Output Progetto'!B471&amp;" - "&amp;'Output Progetto'!D471)-1)&amp;" - "&amp;INDEX(Riferimenti!$BB$2:$BB$41,1))-1),Riferimenti!$BZ$2:$CE$41,3,0),1,2)="LT",FALSE,TRUE)</f>
        <v>1</v>
      </c>
    </row>
    <row r="472" spans="2:23" ht="12.75" x14ac:dyDescent="0.2">
      <c r="B472" s="42"/>
      <c r="C472" s="42"/>
      <c r="D472" s="42"/>
      <c r="E472" s="42"/>
      <c r="F472" s="42"/>
      <c r="G472" s="42"/>
      <c r="P472" s="2" t="str">
        <f ca="1">IF(S472="Attività","Obiettivi generali",VLOOKUP(MID(S472,1,FIND(" ",S472)-1),Riferimenti!$BZ$2:$CE$41,5,0))</f>
        <v>Obiettivi generali</v>
      </c>
      <c r="Q472" s="2" t="str">
        <f ca="1">IF(S472="Attività","Obiettivi operativi",VLOOKUP(MID(S472,1,FIND(" ",S472)-1),Riferimenti!$BZ$2:$CE$41,6,0))</f>
        <v>Obiettivi operativi</v>
      </c>
      <c r="R472" s="2" t="str">
        <f ca="1">IF(S472="Attività","Linee Intervento",VLOOKUP(MID(S472,1,FIND(" ",S472)-1),Riferimenti!$BZ$2:$CE$41,3,0))</f>
        <v>Linee Intervento</v>
      </c>
      <c r="S472" s="2" t="str">
        <f ca="1">IF(T472="Output","Attività","A"&amp;MID(T472,1,FIND(".",T472)-1)&amp;" - "&amp;INDEX(Riferimenti!$BB$2:$BB$41,V472))</f>
        <v>Attività</v>
      </c>
      <c r="T472" s="2" t="str">
        <f ca="1">IF(OR(W472=FALSE,'Output Progetto'!U472=TRUE),"Output",'Output Progetto'!B472&amp;" - "&amp;'Output Progetto'!D472)</f>
        <v>Output</v>
      </c>
      <c r="U472" s="2" t="str">
        <f ca="1">IF(S472="Attività","Risultato Atteso",VLOOKUP(MID(S472,1,FIND(" ",S472)-1),Riferimenti!$BZ$2:$CE$41,4,0))</f>
        <v>Risultato Atteso</v>
      </c>
      <c r="V472" s="2">
        <f t="shared" si="8"/>
        <v>39</v>
      </c>
      <c r="W472" s="2" t="b">
        <f ca="1">IF(MID(VLOOKUP(MID("A"&amp;MID('Output Progetto'!B472&amp;" - "&amp;'Output Progetto'!D472,1,FIND(".",'Output Progetto'!B472&amp;" - "&amp;'Output Progetto'!D472)-1)&amp;" - "&amp;INDEX(Riferimenti!$BB$2:$BB$41,1),1,FIND(" ","A"&amp;MID('Output Progetto'!B472&amp;" - "&amp;'Output Progetto'!D472,1,FIND(".",'Output Progetto'!B472&amp;" - "&amp;'Output Progetto'!D472)-1)&amp;" - "&amp;INDEX(Riferimenti!$BB$2:$BB$41,1))-1),Riferimenti!$BZ$2:$CE$41,3,0),1,2)="LT",FALSE,TRUE)</f>
        <v>1</v>
      </c>
    </row>
    <row r="473" spans="2:23" ht="12.75" x14ac:dyDescent="0.2">
      <c r="B473" s="42"/>
      <c r="C473" s="42"/>
      <c r="D473" s="42"/>
      <c r="E473" s="42"/>
      <c r="F473" s="42"/>
      <c r="G473" s="42"/>
      <c r="P473" s="2" t="str">
        <f ca="1">IF(S473="Attività","Obiettivi generali",VLOOKUP(MID(S473,1,FIND(" ",S473)-1),Riferimenti!$BZ$2:$CE$41,5,0))</f>
        <v>Obiettivi generali</v>
      </c>
      <c r="Q473" s="2" t="str">
        <f ca="1">IF(S473="Attività","Obiettivi operativi",VLOOKUP(MID(S473,1,FIND(" ",S473)-1),Riferimenti!$BZ$2:$CE$41,6,0))</f>
        <v>Obiettivi operativi</v>
      </c>
      <c r="R473" s="2" t="str">
        <f ca="1">IF(S473="Attività","Linee Intervento",VLOOKUP(MID(S473,1,FIND(" ",S473)-1),Riferimenti!$BZ$2:$CE$41,3,0))</f>
        <v>Linee Intervento</v>
      </c>
      <c r="S473" s="2" t="str">
        <f ca="1">IF(T473="Output","Attività","A"&amp;MID(T473,1,FIND(".",T473)-1)&amp;" - "&amp;INDEX(Riferimenti!$BB$2:$BB$41,V473))</f>
        <v>Attività</v>
      </c>
      <c r="T473" s="2" t="str">
        <f ca="1">IF(OR(W473=FALSE,'Output Progetto'!U473=TRUE),"Output",'Output Progetto'!B473&amp;" - "&amp;'Output Progetto'!D473)</f>
        <v>Output</v>
      </c>
      <c r="U473" s="2" t="str">
        <f ca="1">IF(S473="Attività","Risultato Atteso",VLOOKUP(MID(S473,1,FIND(" ",S473)-1),Riferimenti!$BZ$2:$CE$41,4,0))</f>
        <v>Risultato Atteso</v>
      </c>
      <c r="V473" s="2">
        <f t="shared" si="8"/>
        <v>39</v>
      </c>
      <c r="W473" s="2" t="b">
        <f ca="1">IF(MID(VLOOKUP(MID("A"&amp;MID('Output Progetto'!B473&amp;" - "&amp;'Output Progetto'!D473,1,FIND(".",'Output Progetto'!B473&amp;" - "&amp;'Output Progetto'!D473)-1)&amp;" - "&amp;INDEX(Riferimenti!$BB$2:$BB$41,1),1,FIND(" ","A"&amp;MID('Output Progetto'!B473&amp;" - "&amp;'Output Progetto'!D473,1,FIND(".",'Output Progetto'!B473&amp;" - "&amp;'Output Progetto'!D473)-1)&amp;" - "&amp;INDEX(Riferimenti!$BB$2:$BB$41,1))-1),Riferimenti!$BZ$2:$CE$41,3,0),1,2)="LT",FALSE,TRUE)</f>
        <v>1</v>
      </c>
    </row>
    <row r="474" spans="2:23" ht="12.75" x14ac:dyDescent="0.2">
      <c r="B474" s="42"/>
      <c r="C474" s="42"/>
      <c r="D474" s="42"/>
      <c r="E474" s="42"/>
      <c r="F474" s="42"/>
      <c r="G474" s="42"/>
      <c r="P474" s="2" t="str">
        <f ca="1">IF(S474="Attività","Obiettivi generali",VLOOKUP(MID(S474,1,FIND(" ",S474)-1),Riferimenti!$BZ$2:$CE$41,5,0))</f>
        <v>Obiettivi generali</v>
      </c>
      <c r="Q474" s="2" t="str">
        <f ca="1">IF(S474="Attività","Obiettivi operativi",VLOOKUP(MID(S474,1,FIND(" ",S474)-1),Riferimenti!$BZ$2:$CE$41,6,0))</f>
        <v>Obiettivi operativi</v>
      </c>
      <c r="R474" s="2" t="str">
        <f ca="1">IF(S474="Attività","Linee Intervento",VLOOKUP(MID(S474,1,FIND(" ",S474)-1),Riferimenti!$BZ$2:$CE$41,3,0))</f>
        <v>Linee Intervento</v>
      </c>
      <c r="S474" s="2" t="str">
        <f ca="1">IF(T474="Output","Attività","A"&amp;MID(T474,1,FIND(".",T474)-1)&amp;" - "&amp;INDEX(Riferimenti!$BB$2:$BB$41,V474))</f>
        <v>Attività</v>
      </c>
      <c r="T474" s="2" t="str">
        <f ca="1">IF(OR(W474=FALSE,'Output Progetto'!U474=TRUE),"Output",'Output Progetto'!B474&amp;" - "&amp;'Output Progetto'!D474)</f>
        <v>Output</v>
      </c>
      <c r="U474" s="2" t="str">
        <f ca="1">IF(S474="Attività","Risultato Atteso",VLOOKUP(MID(S474,1,FIND(" ",S474)-1),Riferimenti!$BZ$2:$CE$41,4,0))</f>
        <v>Risultato Atteso</v>
      </c>
      <c r="V474" s="2">
        <f t="shared" si="8"/>
        <v>39</v>
      </c>
      <c r="W474" s="2" t="b">
        <f ca="1">IF(MID(VLOOKUP(MID("A"&amp;MID('Output Progetto'!B474&amp;" - "&amp;'Output Progetto'!D474,1,FIND(".",'Output Progetto'!B474&amp;" - "&amp;'Output Progetto'!D474)-1)&amp;" - "&amp;INDEX(Riferimenti!$BB$2:$BB$41,1),1,FIND(" ","A"&amp;MID('Output Progetto'!B474&amp;" - "&amp;'Output Progetto'!D474,1,FIND(".",'Output Progetto'!B474&amp;" - "&amp;'Output Progetto'!D474)-1)&amp;" - "&amp;INDEX(Riferimenti!$BB$2:$BB$41,1))-1),Riferimenti!$BZ$2:$CE$41,3,0),1,2)="LT",FALSE,TRUE)</f>
        <v>1</v>
      </c>
    </row>
    <row r="475" spans="2:23" ht="12.75" x14ac:dyDescent="0.2">
      <c r="B475" s="42"/>
      <c r="C475" s="42"/>
      <c r="D475" s="42"/>
      <c r="E475" s="42"/>
      <c r="F475" s="42"/>
      <c r="G475" s="42"/>
      <c r="P475" s="2" t="str">
        <f ca="1">IF(S475="Attività","Obiettivi generali",VLOOKUP(MID(S475,1,FIND(" ",S475)-1),Riferimenti!$BZ$2:$CE$41,5,0))</f>
        <v>Obiettivi generali</v>
      </c>
      <c r="Q475" s="2" t="str">
        <f ca="1">IF(S475="Attività","Obiettivi operativi",VLOOKUP(MID(S475,1,FIND(" ",S475)-1),Riferimenti!$BZ$2:$CE$41,6,0))</f>
        <v>Obiettivi operativi</v>
      </c>
      <c r="R475" s="2" t="str">
        <f ca="1">IF(S475="Attività","Linee Intervento",VLOOKUP(MID(S475,1,FIND(" ",S475)-1),Riferimenti!$BZ$2:$CE$41,3,0))</f>
        <v>Linee Intervento</v>
      </c>
      <c r="S475" s="2" t="str">
        <f ca="1">IF(T475="Output","Attività","A"&amp;MID(T475,1,FIND(".",T475)-1)&amp;" - "&amp;INDEX(Riferimenti!$BB$2:$BB$41,V475))</f>
        <v>Attività</v>
      </c>
      <c r="T475" s="2" t="str">
        <f ca="1">IF(OR(W475=FALSE,'Output Progetto'!U475=TRUE),"Output",'Output Progetto'!B475&amp;" - "&amp;'Output Progetto'!D475)</f>
        <v>Output</v>
      </c>
      <c r="U475" s="2" t="str">
        <f ca="1">IF(S475="Attività","Risultato Atteso",VLOOKUP(MID(S475,1,FIND(" ",S475)-1),Riferimenti!$BZ$2:$CE$41,4,0))</f>
        <v>Risultato Atteso</v>
      </c>
      <c r="V475" s="2">
        <f t="shared" si="8"/>
        <v>39</v>
      </c>
      <c r="W475" s="2" t="b">
        <f ca="1">IF(MID(VLOOKUP(MID("A"&amp;MID('Output Progetto'!B475&amp;" - "&amp;'Output Progetto'!D475,1,FIND(".",'Output Progetto'!B475&amp;" - "&amp;'Output Progetto'!D475)-1)&amp;" - "&amp;INDEX(Riferimenti!$BB$2:$BB$41,1),1,FIND(" ","A"&amp;MID('Output Progetto'!B475&amp;" - "&amp;'Output Progetto'!D475,1,FIND(".",'Output Progetto'!B475&amp;" - "&amp;'Output Progetto'!D475)-1)&amp;" - "&amp;INDEX(Riferimenti!$BB$2:$BB$41,1))-1),Riferimenti!$BZ$2:$CE$41,3,0),1,2)="LT",FALSE,TRUE)</f>
        <v>1</v>
      </c>
    </row>
    <row r="476" spans="2:23" ht="12.75" x14ac:dyDescent="0.2">
      <c r="B476" s="42"/>
      <c r="C476" s="42"/>
      <c r="D476" s="42"/>
      <c r="E476" s="42"/>
      <c r="F476" s="42"/>
      <c r="G476" s="42"/>
      <c r="P476" s="2" t="str">
        <f ca="1">IF(S476="Attività","Obiettivi generali",VLOOKUP(MID(S476,1,FIND(" ",S476)-1),Riferimenti!$BZ$2:$CE$41,5,0))</f>
        <v>Obiettivi generali</v>
      </c>
      <c r="Q476" s="2" t="str">
        <f ca="1">IF(S476="Attività","Obiettivi operativi",VLOOKUP(MID(S476,1,FIND(" ",S476)-1),Riferimenti!$BZ$2:$CE$41,6,0))</f>
        <v>Obiettivi operativi</v>
      </c>
      <c r="R476" s="2" t="str">
        <f ca="1">IF(S476="Attività","Linee Intervento",VLOOKUP(MID(S476,1,FIND(" ",S476)-1),Riferimenti!$BZ$2:$CE$41,3,0))</f>
        <v>Linee Intervento</v>
      </c>
      <c r="S476" s="2" t="str">
        <f ca="1">IF(T476="Output","Attività","A"&amp;MID(T476,1,FIND(".",T476)-1)&amp;" - "&amp;INDEX(Riferimenti!$BB$2:$BB$41,V476))</f>
        <v>Attività</v>
      </c>
      <c r="T476" s="2" t="str">
        <f ca="1">IF(OR(W476=FALSE,'Output Progetto'!U476=TRUE),"Output",'Output Progetto'!B476&amp;" - "&amp;'Output Progetto'!D476)</f>
        <v>Output</v>
      </c>
      <c r="U476" s="2" t="str">
        <f ca="1">IF(S476="Attività","Risultato Atteso",VLOOKUP(MID(S476,1,FIND(" ",S476)-1),Riferimenti!$BZ$2:$CE$41,4,0))</f>
        <v>Risultato Atteso</v>
      </c>
      <c r="V476" s="2">
        <f t="shared" si="8"/>
        <v>40</v>
      </c>
      <c r="W476" s="2" t="b">
        <f ca="1">IF(MID(VLOOKUP(MID("A"&amp;MID('Output Progetto'!B476&amp;" - "&amp;'Output Progetto'!D476,1,FIND(".",'Output Progetto'!B476&amp;" - "&amp;'Output Progetto'!D476)-1)&amp;" - "&amp;INDEX(Riferimenti!$BB$2:$BB$41,1),1,FIND(" ","A"&amp;MID('Output Progetto'!B476&amp;" - "&amp;'Output Progetto'!D476,1,FIND(".",'Output Progetto'!B476&amp;" - "&amp;'Output Progetto'!D476)-1)&amp;" - "&amp;INDEX(Riferimenti!$BB$2:$BB$41,1))-1),Riferimenti!$BZ$2:$CE$41,3,0),1,2)="LT",FALSE,TRUE)</f>
        <v>1</v>
      </c>
    </row>
    <row r="477" spans="2:23" ht="12.75" x14ac:dyDescent="0.2">
      <c r="B477" s="42"/>
      <c r="C477" s="42"/>
      <c r="D477" s="42"/>
      <c r="E477" s="42"/>
      <c r="F477" s="42"/>
      <c r="G477" s="42"/>
      <c r="P477" s="2" t="str">
        <f ca="1">IF(S477="Attività","Obiettivi generali",VLOOKUP(MID(S477,1,FIND(" ",S477)-1),Riferimenti!$BZ$2:$CE$41,5,0))</f>
        <v>Obiettivi generali</v>
      </c>
      <c r="Q477" s="2" t="str">
        <f ca="1">IF(S477="Attività","Obiettivi operativi",VLOOKUP(MID(S477,1,FIND(" ",S477)-1),Riferimenti!$BZ$2:$CE$41,6,0))</f>
        <v>Obiettivi operativi</v>
      </c>
      <c r="R477" s="2" t="str">
        <f ca="1">IF(S477="Attività","Linee Intervento",VLOOKUP(MID(S477,1,FIND(" ",S477)-1),Riferimenti!$BZ$2:$CE$41,3,0))</f>
        <v>Linee Intervento</v>
      </c>
      <c r="S477" s="2" t="str">
        <f ca="1">IF(T477="Output","Attività","A"&amp;MID(T477,1,FIND(".",T477)-1)&amp;" - "&amp;INDEX(Riferimenti!$BB$2:$BB$41,V477))</f>
        <v>Attività</v>
      </c>
      <c r="T477" s="2" t="str">
        <f ca="1">IF(OR(W477=FALSE,'Output Progetto'!U477=TRUE),"Output",'Output Progetto'!B477&amp;" - "&amp;'Output Progetto'!D477)</f>
        <v>Output</v>
      </c>
      <c r="U477" s="2" t="str">
        <f ca="1">IF(S477="Attività","Risultato Atteso",VLOOKUP(MID(S477,1,FIND(" ",S477)-1),Riferimenti!$BZ$2:$CE$41,4,0))</f>
        <v>Risultato Atteso</v>
      </c>
      <c r="V477" s="2">
        <f t="shared" si="8"/>
        <v>40</v>
      </c>
      <c r="W477" s="2" t="b">
        <f ca="1">IF(MID(VLOOKUP(MID("A"&amp;MID('Output Progetto'!B477&amp;" - "&amp;'Output Progetto'!D477,1,FIND(".",'Output Progetto'!B477&amp;" - "&amp;'Output Progetto'!D477)-1)&amp;" - "&amp;INDEX(Riferimenti!$BB$2:$BB$41,1),1,FIND(" ","A"&amp;MID('Output Progetto'!B477&amp;" - "&amp;'Output Progetto'!D477,1,FIND(".",'Output Progetto'!B477&amp;" - "&amp;'Output Progetto'!D477)-1)&amp;" - "&amp;INDEX(Riferimenti!$BB$2:$BB$41,1))-1),Riferimenti!$BZ$2:$CE$41,3,0),1,2)="LT",FALSE,TRUE)</f>
        <v>1</v>
      </c>
    </row>
    <row r="478" spans="2:23" ht="12.75" x14ac:dyDescent="0.2">
      <c r="B478" s="42"/>
      <c r="C478" s="42"/>
      <c r="D478" s="42"/>
      <c r="E478" s="42"/>
      <c r="F478" s="42"/>
      <c r="G478" s="42"/>
      <c r="P478" s="2" t="str">
        <f ca="1">IF(S478="Attività","Obiettivi generali",VLOOKUP(MID(S478,1,FIND(" ",S478)-1),Riferimenti!$BZ$2:$CE$41,5,0))</f>
        <v>Obiettivi generali</v>
      </c>
      <c r="Q478" s="2" t="str">
        <f ca="1">IF(S478="Attività","Obiettivi operativi",VLOOKUP(MID(S478,1,FIND(" ",S478)-1),Riferimenti!$BZ$2:$CE$41,6,0))</f>
        <v>Obiettivi operativi</v>
      </c>
      <c r="R478" s="2" t="str">
        <f ca="1">IF(S478="Attività","Linee Intervento",VLOOKUP(MID(S478,1,FIND(" ",S478)-1),Riferimenti!$BZ$2:$CE$41,3,0))</f>
        <v>Linee Intervento</v>
      </c>
      <c r="S478" s="2" t="str">
        <f ca="1">IF(T478="Output","Attività","A"&amp;MID(T478,1,FIND(".",T478)-1)&amp;" - "&amp;INDEX(Riferimenti!$BB$2:$BB$41,V478))</f>
        <v>Attività</v>
      </c>
      <c r="T478" s="2" t="str">
        <f ca="1">IF(OR(W478=FALSE,'Output Progetto'!U478=TRUE),"Output",'Output Progetto'!B478&amp;" - "&amp;'Output Progetto'!D478)</f>
        <v>Output</v>
      </c>
      <c r="U478" s="2" t="str">
        <f ca="1">IF(S478="Attività","Risultato Atteso",VLOOKUP(MID(S478,1,FIND(" ",S478)-1),Riferimenti!$BZ$2:$CE$41,4,0))</f>
        <v>Risultato Atteso</v>
      </c>
      <c r="V478" s="2">
        <f t="shared" si="8"/>
        <v>40</v>
      </c>
      <c r="W478" s="2" t="b">
        <f ca="1">IF(MID(VLOOKUP(MID("A"&amp;MID('Output Progetto'!B478&amp;" - "&amp;'Output Progetto'!D478,1,FIND(".",'Output Progetto'!B478&amp;" - "&amp;'Output Progetto'!D478)-1)&amp;" - "&amp;INDEX(Riferimenti!$BB$2:$BB$41,1),1,FIND(" ","A"&amp;MID('Output Progetto'!B478&amp;" - "&amp;'Output Progetto'!D478,1,FIND(".",'Output Progetto'!B478&amp;" - "&amp;'Output Progetto'!D478)-1)&amp;" - "&amp;INDEX(Riferimenti!$BB$2:$BB$41,1))-1),Riferimenti!$BZ$2:$CE$41,3,0),1,2)="LT",FALSE,TRUE)</f>
        <v>1</v>
      </c>
    </row>
    <row r="479" spans="2:23" ht="12.75" x14ac:dyDescent="0.2">
      <c r="B479" s="42"/>
      <c r="C479" s="42"/>
      <c r="D479" s="42"/>
      <c r="E479" s="42"/>
      <c r="F479" s="42"/>
      <c r="G479" s="42"/>
      <c r="P479" s="2" t="str">
        <f ca="1">IF(S479="Attività","Obiettivi generali",VLOOKUP(MID(S479,1,FIND(" ",S479)-1),Riferimenti!$BZ$2:$CE$41,5,0))</f>
        <v>Obiettivi generali</v>
      </c>
      <c r="Q479" s="2" t="str">
        <f ca="1">IF(S479="Attività","Obiettivi operativi",VLOOKUP(MID(S479,1,FIND(" ",S479)-1),Riferimenti!$BZ$2:$CE$41,6,0))</f>
        <v>Obiettivi operativi</v>
      </c>
      <c r="R479" s="2" t="str">
        <f ca="1">IF(S479="Attività","Linee Intervento",VLOOKUP(MID(S479,1,FIND(" ",S479)-1),Riferimenti!$BZ$2:$CE$41,3,0))</f>
        <v>Linee Intervento</v>
      </c>
      <c r="S479" s="2" t="str">
        <f ca="1">IF(T479="Output","Attività","A"&amp;MID(T479,1,FIND(".",T479)-1)&amp;" - "&amp;INDEX(Riferimenti!$BB$2:$BB$41,V479))</f>
        <v>Attività</v>
      </c>
      <c r="T479" s="2" t="str">
        <f ca="1">IF(OR(W479=FALSE,'Output Progetto'!U479=TRUE),"Output",'Output Progetto'!B479&amp;" - "&amp;'Output Progetto'!D479)</f>
        <v>Output</v>
      </c>
      <c r="U479" s="2" t="str">
        <f ca="1">IF(S479="Attività","Risultato Atteso",VLOOKUP(MID(S479,1,FIND(" ",S479)-1),Riferimenti!$BZ$2:$CE$41,4,0))</f>
        <v>Risultato Atteso</v>
      </c>
      <c r="V479" s="2">
        <f t="shared" si="8"/>
        <v>40</v>
      </c>
      <c r="W479" s="2" t="b">
        <f ca="1">IF(MID(VLOOKUP(MID("A"&amp;MID('Output Progetto'!B479&amp;" - "&amp;'Output Progetto'!D479,1,FIND(".",'Output Progetto'!B479&amp;" - "&amp;'Output Progetto'!D479)-1)&amp;" - "&amp;INDEX(Riferimenti!$BB$2:$BB$41,1),1,FIND(" ","A"&amp;MID('Output Progetto'!B479&amp;" - "&amp;'Output Progetto'!D479,1,FIND(".",'Output Progetto'!B479&amp;" - "&amp;'Output Progetto'!D479)-1)&amp;" - "&amp;INDEX(Riferimenti!$BB$2:$BB$41,1))-1),Riferimenti!$BZ$2:$CE$41,3,0),1,2)="LT",FALSE,TRUE)</f>
        <v>1</v>
      </c>
    </row>
    <row r="480" spans="2:23" ht="12.75" x14ac:dyDescent="0.2">
      <c r="B480" s="42"/>
      <c r="C480" s="42"/>
      <c r="D480" s="42"/>
      <c r="E480" s="42"/>
      <c r="F480" s="42"/>
      <c r="G480" s="42"/>
      <c r="P480" s="2" t="str">
        <f ca="1">IF(S480="Attività","Obiettivi generali",VLOOKUP(MID(S480,1,FIND(" ",S480)-1),Riferimenti!$BZ$2:$CE$41,5,0))</f>
        <v>Obiettivi generali</v>
      </c>
      <c r="Q480" s="2" t="str">
        <f ca="1">IF(S480="Attività","Obiettivi operativi",VLOOKUP(MID(S480,1,FIND(" ",S480)-1),Riferimenti!$BZ$2:$CE$41,6,0))</f>
        <v>Obiettivi operativi</v>
      </c>
      <c r="R480" s="2" t="str">
        <f ca="1">IF(S480="Attività","Linee Intervento",VLOOKUP(MID(S480,1,FIND(" ",S480)-1),Riferimenti!$BZ$2:$CE$41,3,0))</f>
        <v>Linee Intervento</v>
      </c>
      <c r="S480" s="2" t="str">
        <f ca="1">IF(T480="Output","Attività","A"&amp;MID(T480,1,FIND(".",T480)-1)&amp;" - "&amp;INDEX(Riferimenti!$BB$2:$BB$41,V480))</f>
        <v>Attività</v>
      </c>
      <c r="T480" s="2" t="str">
        <f ca="1">IF(OR(W480=FALSE,'Output Progetto'!U480=TRUE),"Output",'Output Progetto'!B480&amp;" - "&amp;'Output Progetto'!D480)</f>
        <v>Output</v>
      </c>
      <c r="U480" s="2" t="str">
        <f ca="1">IF(S480="Attività","Risultato Atteso",VLOOKUP(MID(S480,1,FIND(" ",S480)-1),Riferimenti!$BZ$2:$CE$41,4,0))</f>
        <v>Risultato Atteso</v>
      </c>
      <c r="V480" s="2">
        <f t="shared" si="8"/>
        <v>40</v>
      </c>
      <c r="W480" s="2" t="b">
        <f ca="1">IF(MID(VLOOKUP(MID("A"&amp;MID('Output Progetto'!B480&amp;" - "&amp;'Output Progetto'!D480,1,FIND(".",'Output Progetto'!B480&amp;" - "&amp;'Output Progetto'!D480)-1)&amp;" - "&amp;INDEX(Riferimenti!$BB$2:$BB$41,1),1,FIND(" ","A"&amp;MID('Output Progetto'!B480&amp;" - "&amp;'Output Progetto'!D480,1,FIND(".",'Output Progetto'!B480&amp;" - "&amp;'Output Progetto'!D480)-1)&amp;" - "&amp;INDEX(Riferimenti!$BB$2:$BB$41,1))-1),Riferimenti!$BZ$2:$CE$41,3,0),1,2)="LT",FALSE,TRUE)</f>
        <v>1</v>
      </c>
    </row>
    <row r="481" spans="2:23" ht="12.75" x14ac:dyDescent="0.2">
      <c r="B481" s="42"/>
      <c r="C481" s="42"/>
      <c r="D481" s="42"/>
      <c r="E481" s="42"/>
      <c r="F481" s="42"/>
      <c r="G481" s="42"/>
      <c r="P481" s="2" t="str">
        <f ca="1">IF(S481="Attività","Obiettivi generali",VLOOKUP(MID(S481,1,FIND(" ",S481)-1),Riferimenti!$BZ$2:$CE$41,5,0))</f>
        <v>Obiettivi generali</v>
      </c>
      <c r="Q481" s="2" t="str">
        <f ca="1">IF(S481="Attività","Obiettivi operativi",VLOOKUP(MID(S481,1,FIND(" ",S481)-1),Riferimenti!$BZ$2:$CE$41,6,0))</f>
        <v>Obiettivi operativi</v>
      </c>
      <c r="R481" s="2" t="str">
        <f ca="1">IF(S481="Attività","Linee Intervento",VLOOKUP(MID(S481,1,FIND(" ",S481)-1),Riferimenti!$BZ$2:$CE$41,3,0))</f>
        <v>Linee Intervento</v>
      </c>
      <c r="S481" s="2" t="str">
        <f ca="1">IF(T481="Output","Attività","A"&amp;MID(T481,1,FIND(".",T481)-1)&amp;" - "&amp;INDEX(Riferimenti!$BB$2:$BB$41,V481))</f>
        <v>Attività</v>
      </c>
      <c r="T481" s="2" t="str">
        <f ca="1">IF(OR(W481=FALSE,'Output Progetto'!U481=TRUE),"Output",'Output Progetto'!B481&amp;" - "&amp;'Output Progetto'!D481)</f>
        <v>Output</v>
      </c>
      <c r="U481" s="2" t="str">
        <f ca="1">IF(S481="Attività","Risultato Atteso",VLOOKUP(MID(S481,1,FIND(" ",S481)-1),Riferimenti!$BZ$2:$CE$41,4,0))</f>
        <v>Risultato Atteso</v>
      </c>
      <c r="V481" s="2">
        <f t="shared" si="8"/>
        <v>40</v>
      </c>
      <c r="W481" s="2" t="b">
        <f ca="1">IF(MID(VLOOKUP(MID("A"&amp;MID('Output Progetto'!B481&amp;" - "&amp;'Output Progetto'!D481,1,FIND(".",'Output Progetto'!B481&amp;" - "&amp;'Output Progetto'!D481)-1)&amp;" - "&amp;INDEX(Riferimenti!$BB$2:$BB$41,1),1,FIND(" ","A"&amp;MID('Output Progetto'!B481&amp;" - "&amp;'Output Progetto'!D481,1,FIND(".",'Output Progetto'!B481&amp;" - "&amp;'Output Progetto'!D481)-1)&amp;" - "&amp;INDEX(Riferimenti!$BB$2:$BB$41,1))-1),Riferimenti!$BZ$2:$CE$41,3,0),1,2)="LT",FALSE,TRUE)</f>
        <v>1</v>
      </c>
    </row>
    <row r="482" spans="2:23" ht="12.75" x14ac:dyDescent="0.2">
      <c r="B482" s="42"/>
      <c r="C482" s="42"/>
      <c r="D482" s="42"/>
      <c r="E482" s="42"/>
      <c r="F482" s="42"/>
      <c r="G482" s="42"/>
      <c r="P482" s="2" t="str">
        <f ca="1">IF(S482="Attività","Obiettivi generali",VLOOKUP(MID(S482,1,FIND(" ",S482)-1),Riferimenti!$BZ$2:$CE$41,5,0))</f>
        <v>Obiettivi generali</v>
      </c>
      <c r="Q482" s="2" t="str">
        <f ca="1">IF(S482="Attività","Obiettivi operativi",VLOOKUP(MID(S482,1,FIND(" ",S482)-1),Riferimenti!$BZ$2:$CE$41,6,0))</f>
        <v>Obiettivi operativi</v>
      </c>
      <c r="R482" s="2" t="str">
        <f ca="1">IF(S482="Attività","Linee Intervento",VLOOKUP(MID(S482,1,FIND(" ",S482)-1),Riferimenti!$BZ$2:$CE$41,3,0))</f>
        <v>Linee Intervento</v>
      </c>
      <c r="S482" s="2" t="str">
        <f ca="1">IF(T482="Output","Attività","A"&amp;MID(T482,1,FIND(".",T482)-1)&amp;" - "&amp;INDEX(Riferimenti!$BB$2:$BB$41,V482))</f>
        <v>Attività</v>
      </c>
      <c r="T482" s="2" t="str">
        <f ca="1">IF(OR(W482=FALSE,'Output Progetto'!U482=TRUE),"Output",'Output Progetto'!B482&amp;" - "&amp;'Output Progetto'!D482)</f>
        <v>Output</v>
      </c>
      <c r="U482" s="2" t="str">
        <f ca="1">IF(S482="Attività","Risultato Atteso",VLOOKUP(MID(S482,1,FIND(" ",S482)-1),Riferimenti!$BZ$2:$CE$41,4,0))</f>
        <v>Risultato Atteso</v>
      </c>
      <c r="V482" s="2">
        <f t="shared" si="8"/>
        <v>40</v>
      </c>
      <c r="W482" s="2" t="b">
        <f ca="1">IF(MID(VLOOKUP(MID("A"&amp;MID('Output Progetto'!B482&amp;" - "&amp;'Output Progetto'!D482,1,FIND(".",'Output Progetto'!B482&amp;" - "&amp;'Output Progetto'!D482)-1)&amp;" - "&amp;INDEX(Riferimenti!$BB$2:$BB$41,1),1,FIND(" ","A"&amp;MID('Output Progetto'!B482&amp;" - "&amp;'Output Progetto'!D482,1,FIND(".",'Output Progetto'!B482&amp;" - "&amp;'Output Progetto'!D482)-1)&amp;" - "&amp;INDEX(Riferimenti!$BB$2:$BB$41,1))-1),Riferimenti!$BZ$2:$CE$41,3,0),1,2)="LT",FALSE,TRUE)</f>
        <v>1</v>
      </c>
    </row>
    <row r="483" spans="2:23" ht="12.75" x14ac:dyDescent="0.2">
      <c r="B483" s="42"/>
      <c r="C483" s="42"/>
      <c r="D483" s="42"/>
      <c r="E483" s="42"/>
      <c r="F483" s="42"/>
      <c r="G483" s="42"/>
      <c r="P483" s="2" t="str">
        <f ca="1">IF(S483="Attività","Obiettivi generali",VLOOKUP(MID(S483,1,FIND(" ",S483)-1),Riferimenti!$BZ$2:$CE$41,5,0))</f>
        <v>Obiettivi generali</v>
      </c>
      <c r="Q483" s="2" t="str">
        <f ca="1">IF(S483="Attività","Obiettivi operativi",VLOOKUP(MID(S483,1,FIND(" ",S483)-1),Riferimenti!$BZ$2:$CE$41,6,0))</f>
        <v>Obiettivi operativi</v>
      </c>
      <c r="R483" s="2" t="str">
        <f ca="1">IF(S483="Attività","Linee Intervento",VLOOKUP(MID(S483,1,FIND(" ",S483)-1),Riferimenti!$BZ$2:$CE$41,3,0))</f>
        <v>Linee Intervento</v>
      </c>
      <c r="S483" s="2" t="str">
        <f ca="1">IF(T483="Output","Attività","A"&amp;MID(T483,1,FIND(".",T483)-1)&amp;" - "&amp;INDEX(Riferimenti!$BB$2:$BB$41,V483))</f>
        <v>Attività</v>
      </c>
      <c r="T483" s="2" t="str">
        <f ca="1">IF(OR(W483=FALSE,'Output Progetto'!U483=TRUE),"Output",'Output Progetto'!B483&amp;" - "&amp;'Output Progetto'!D483)</f>
        <v>Output</v>
      </c>
      <c r="U483" s="2" t="str">
        <f ca="1">IF(S483="Attività","Risultato Atteso",VLOOKUP(MID(S483,1,FIND(" ",S483)-1),Riferimenti!$BZ$2:$CE$41,4,0))</f>
        <v>Risultato Atteso</v>
      </c>
      <c r="V483" s="2">
        <f t="shared" si="8"/>
        <v>40</v>
      </c>
      <c r="W483" s="2" t="b">
        <f ca="1">IF(MID(VLOOKUP(MID("A"&amp;MID('Output Progetto'!B483&amp;" - "&amp;'Output Progetto'!D483,1,FIND(".",'Output Progetto'!B483&amp;" - "&amp;'Output Progetto'!D483)-1)&amp;" - "&amp;INDEX(Riferimenti!$BB$2:$BB$41,1),1,FIND(" ","A"&amp;MID('Output Progetto'!B483&amp;" - "&amp;'Output Progetto'!D483,1,FIND(".",'Output Progetto'!B483&amp;" - "&amp;'Output Progetto'!D483)-1)&amp;" - "&amp;INDEX(Riferimenti!$BB$2:$BB$41,1))-1),Riferimenti!$BZ$2:$CE$41,3,0),1,2)="LT",FALSE,TRUE)</f>
        <v>1</v>
      </c>
    </row>
    <row r="484" spans="2:23" ht="12.75" x14ac:dyDescent="0.2">
      <c r="B484" s="42"/>
      <c r="C484" s="42"/>
      <c r="D484" s="42"/>
      <c r="E484" s="42"/>
      <c r="F484" s="42"/>
      <c r="G484" s="42"/>
      <c r="P484" s="2" t="str">
        <f ca="1">IF(S484="Attività","Obiettivi generali",VLOOKUP(MID(S484,1,FIND(" ",S484)-1),Riferimenti!$BZ$2:$CE$41,5,0))</f>
        <v>Obiettivi generali</v>
      </c>
      <c r="Q484" s="2" t="str">
        <f ca="1">IF(S484="Attività","Obiettivi operativi",VLOOKUP(MID(S484,1,FIND(" ",S484)-1),Riferimenti!$BZ$2:$CE$41,6,0))</f>
        <v>Obiettivi operativi</v>
      </c>
      <c r="R484" s="2" t="str">
        <f ca="1">IF(S484="Attività","Linee Intervento",VLOOKUP(MID(S484,1,FIND(" ",S484)-1),Riferimenti!$BZ$2:$CE$41,3,0))</f>
        <v>Linee Intervento</v>
      </c>
      <c r="S484" s="2" t="str">
        <f ca="1">IF(T484="Output","Attività","A"&amp;MID(T484,1,FIND(".",T484)-1)&amp;" - "&amp;INDEX(Riferimenti!$BB$2:$BB$41,V484))</f>
        <v>Attività</v>
      </c>
      <c r="T484" s="2" t="str">
        <f ca="1">IF(OR(W484=FALSE,'Output Progetto'!U484=TRUE),"Output",'Output Progetto'!B484&amp;" - "&amp;'Output Progetto'!D484)</f>
        <v>Output</v>
      </c>
      <c r="U484" s="2" t="str">
        <f ca="1">IF(S484="Attività","Risultato Atteso",VLOOKUP(MID(S484,1,FIND(" ",S484)-1),Riferimenti!$BZ$2:$CE$41,4,0))</f>
        <v>Risultato Atteso</v>
      </c>
      <c r="V484" s="2">
        <f t="shared" si="8"/>
        <v>40</v>
      </c>
      <c r="W484" s="2" t="b">
        <f ca="1">IF(MID(VLOOKUP(MID("A"&amp;MID('Output Progetto'!B484&amp;" - "&amp;'Output Progetto'!D484,1,FIND(".",'Output Progetto'!B484&amp;" - "&amp;'Output Progetto'!D484)-1)&amp;" - "&amp;INDEX(Riferimenti!$BB$2:$BB$41,1),1,FIND(" ","A"&amp;MID('Output Progetto'!B484&amp;" - "&amp;'Output Progetto'!D484,1,FIND(".",'Output Progetto'!B484&amp;" - "&amp;'Output Progetto'!D484)-1)&amp;" - "&amp;INDEX(Riferimenti!$BB$2:$BB$41,1))-1),Riferimenti!$BZ$2:$CE$41,3,0),1,2)="LT",FALSE,TRUE)</f>
        <v>1</v>
      </c>
    </row>
    <row r="485" spans="2:23" ht="12.75" x14ac:dyDescent="0.2">
      <c r="B485" s="42"/>
      <c r="C485" s="42"/>
      <c r="D485" s="42"/>
      <c r="E485" s="42"/>
      <c r="F485" s="42"/>
      <c r="G485" s="42"/>
      <c r="P485" s="2" t="str">
        <f ca="1">IF(S485="Attività","Obiettivi generali",VLOOKUP(MID(S485,1,FIND(" ",S485)-1),Riferimenti!$BZ$2:$CE$41,5,0))</f>
        <v>Obiettivi generali</v>
      </c>
      <c r="Q485" s="2" t="str">
        <f ca="1">IF(S485="Attività","Obiettivi operativi",VLOOKUP(MID(S485,1,FIND(" ",S485)-1),Riferimenti!$BZ$2:$CE$41,6,0))</f>
        <v>Obiettivi operativi</v>
      </c>
      <c r="R485" s="2" t="str">
        <f ca="1">IF(S485="Attività","Linee Intervento",VLOOKUP(MID(S485,1,FIND(" ",S485)-1),Riferimenti!$BZ$2:$CE$41,3,0))</f>
        <v>Linee Intervento</v>
      </c>
      <c r="S485" s="2" t="str">
        <f ca="1">IF(T485="Output","Attività","A"&amp;MID(T485,1,FIND(".",T485)-1)&amp;" - "&amp;INDEX(Riferimenti!$BB$2:$BB$41,V485))</f>
        <v>Attività</v>
      </c>
      <c r="T485" s="2" t="str">
        <f ca="1">IF(OR(W485=FALSE,'Output Progetto'!U485=TRUE),"Output",'Output Progetto'!B485&amp;" - "&amp;'Output Progetto'!D485)</f>
        <v>Output</v>
      </c>
      <c r="U485" s="2" t="str">
        <f ca="1">IF(S485="Attività","Risultato Atteso",VLOOKUP(MID(S485,1,FIND(" ",S485)-1),Riferimenti!$BZ$2:$CE$41,4,0))</f>
        <v>Risultato Atteso</v>
      </c>
      <c r="V485" s="2">
        <f t="shared" si="8"/>
        <v>40</v>
      </c>
      <c r="W485" s="2" t="b">
        <f ca="1">IF(MID(VLOOKUP(MID("A"&amp;MID('Output Progetto'!B485&amp;" - "&amp;'Output Progetto'!D485,1,FIND(".",'Output Progetto'!B485&amp;" - "&amp;'Output Progetto'!D485)-1)&amp;" - "&amp;INDEX(Riferimenti!$BB$2:$BB$41,1),1,FIND(" ","A"&amp;MID('Output Progetto'!B485&amp;" - "&amp;'Output Progetto'!D485,1,FIND(".",'Output Progetto'!B485&amp;" - "&amp;'Output Progetto'!D485)-1)&amp;" - "&amp;INDEX(Riferimenti!$BB$2:$BB$41,1))-1),Riferimenti!$BZ$2:$CE$41,3,0),1,2)="LT",FALSE,TRUE)</f>
        <v>1</v>
      </c>
    </row>
    <row r="486" spans="2:23" ht="12.75" x14ac:dyDescent="0.2">
      <c r="B486" s="42"/>
      <c r="C486" s="42"/>
      <c r="D486" s="42"/>
      <c r="E486" s="42"/>
      <c r="F486" s="42"/>
      <c r="G486" s="42"/>
      <c r="P486" s="2" t="str">
        <f ca="1">IF(S486="Attività","Obiettivi generali",VLOOKUP(MID(S486,1,FIND(" ",S486)-1),Riferimenti!$BZ$2:$CE$41,5,0))</f>
        <v>Obiettivi generali</v>
      </c>
      <c r="Q486" s="2" t="str">
        <f ca="1">IF(S486="Attività","Obiettivi operativi",VLOOKUP(MID(S486,1,FIND(" ",S486)-1),Riferimenti!$BZ$2:$CE$41,6,0))</f>
        <v>Obiettivi operativi</v>
      </c>
      <c r="R486" s="2" t="str">
        <f ca="1">IF(S486="Attività","Linee Intervento",VLOOKUP(MID(S486,1,FIND(" ",S486)-1),Riferimenti!$BZ$2:$CE$41,3,0))</f>
        <v>Linee Intervento</v>
      </c>
      <c r="S486" s="2" t="str">
        <f ca="1">IF(T486="Output","Attività","A"&amp;MID(T486,1,FIND(".",T486)-1)&amp;" - "&amp;INDEX(Riferimenti!$BB$2:$BB$41,V486))</f>
        <v>Attività</v>
      </c>
      <c r="T486" s="2" t="str">
        <f ca="1">IF(OR(W486=FALSE,'Output Progetto'!U486=TRUE),"Output",'Output Progetto'!B486&amp;" - "&amp;'Output Progetto'!D486)</f>
        <v>Output</v>
      </c>
      <c r="U486" s="2" t="str">
        <f ca="1">IF(S486="Attività","Risultato Atteso",VLOOKUP(MID(S486,1,FIND(" ",S486)-1),Riferimenti!$BZ$2:$CE$41,4,0))</f>
        <v>Risultato Atteso</v>
      </c>
      <c r="V486" s="2">
        <f t="shared" si="8"/>
        <v>40</v>
      </c>
      <c r="W486" s="2" t="b">
        <f ca="1">IF(MID(VLOOKUP(MID("A"&amp;MID('Output Progetto'!B486&amp;" - "&amp;'Output Progetto'!D486,1,FIND(".",'Output Progetto'!B486&amp;" - "&amp;'Output Progetto'!D486)-1)&amp;" - "&amp;INDEX(Riferimenti!$BB$2:$BB$41,1),1,FIND(" ","A"&amp;MID('Output Progetto'!B486&amp;" - "&amp;'Output Progetto'!D486,1,FIND(".",'Output Progetto'!B486&amp;" - "&amp;'Output Progetto'!D486)-1)&amp;" - "&amp;INDEX(Riferimenti!$BB$2:$BB$41,1))-1),Riferimenti!$BZ$2:$CE$41,3,0),1,2)="LT",FALSE,TRUE)</f>
        <v>1</v>
      </c>
    </row>
    <row r="487" spans="2:23" ht="15" customHeight="1" x14ac:dyDescent="0.2">
      <c r="P487" s="2" t="str">
        <f ca="1">IF(S487="Attività","Obiettivi generali",VLOOKUP(MID(S487,1,FIND(" ",S487)-1),Riferimenti!$BZ$2:$CE$41,5,0))</f>
        <v>Obiettivi generali</v>
      </c>
      <c r="Q487" s="2" t="str">
        <f ca="1">IF(S487="Attività","Obiettivi operativi",VLOOKUP(MID(S487,1,FIND(" ",S487)-1),Riferimenti!$BZ$2:$CE$41,6,0))</f>
        <v>Obiettivi operativi</v>
      </c>
      <c r="R487" s="2" t="str">
        <f ca="1">IF(S487="Attività","Linee Intervento",VLOOKUP(MID(S487,1,FIND(" ",S487)-1),Riferimenti!$BZ$2:$CE$41,3,0))</f>
        <v>Linee Intervento</v>
      </c>
      <c r="S487" s="2" t="str">
        <f ca="1">IF(T487="Output","Attività","A"&amp;MID(T487,1,FIND(".",T487)-1)&amp;" - "&amp;INDEX(Riferimenti!$BB$2:$BB$41,V487))</f>
        <v>Attività</v>
      </c>
      <c r="T487" s="2" t="str">
        <f ca="1">IF(OR(W487=FALSE,'Output Progetto'!U487=TRUE),"Output",'Output Progetto'!B487&amp;" - "&amp;'Output Progetto'!D487)</f>
        <v>Output</v>
      </c>
      <c r="U487" s="2" t="str">
        <f ca="1">IF(S487="Attività","Risultato Atteso",VLOOKUP(MID(S487,1,FIND(" ",S487)-1),Riferimenti!$BZ$2:$CE$41,4,0))</f>
        <v>Risultato Atteso</v>
      </c>
      <c r="V487" s="2">
        <f t="shared" si="8"/>
        <v>40</v>
      </c>
      <c r="W487" s="2" t="b">
        <f ca="1">IF(MID(VLOOKUP(MID("A"&amp;MID('Output Progetto'!B487&amp;" - "&amp;'Output Progetto'!D487,1,FIND(".",'Output Progetto'!B487&amp;" - "&amp;'Output Progetto'!D487)-1)&amp;" - "&amp;INDEX(Riferimenti!$BB$2:$BB$41,1),1,FIND(" ","A"&amp;MID('Output Progetto'!B487&amp;" - "&amp;'Output Progetto'!D487,1,FIND(".",'Output Progetto'!B487&amp;" - "&amp;'Output Progetto'!D487)-1)&amp;" - "&amp;INDEX(Riferimenti!$BB$2:$BB$41,1))-1),Riferimenti!$BZ$2:$CE$41,3,0),1,2)="LT",FALSE,TRUE)</f>
        <v>1</v>
      </c>
    </row>
  </sheetData>
  <sheetProtection algorithmName="SHA-1" hashValue="JwuvOkXn6M+VFHBY2pJUVpLDfIo=" saltValue="Mqvy32E6gdfPT6cwfXhcRg==" spinCount="100000" sheet="1" objects="1" scenarios="1"/>
  <mergeCells count="11">
    <mergeCell ref="H17:H25"/>
    <mergeCell ref="B4:G4"/>
    <mergeCell ref="H8:H12"/>
    <mergeCell ref="H13:H16"/>
    <mergeCell ref="B8:B25"/>
    <mergeCell ref="C8:C12"/>
    <mergeCell ref="C13:C25"/>
    <mergeCell ref="D8:D12"/>
    <mergeCell ref="D13:D16"/>
    <mergeCell ref="D17:D22"/>
    <mergeCell ref="D23:D25"/>
  </mergeCells>
  <hyperlinks>
    <hyperlink ref="C2" location="'Indice sezioni'!A1" display="Torna all'indice"/>
  </hyperlinks>
  <pageMargins left="0.25" right="0.25" top="0.75" bottom="0.75" header="0.3" footer="0.3"/>
  <pageSetup paperSize="9" orientation="landscape" horizontalDpi="300" verticalDpi="300"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dimension ref="B1:V213"/>
  <sheetViews>
    <sheetView showGridLines="0" zoomScaleNormal="100" workbookViewId="0">
      <selection activeCell="B14" sqref="B14:L14"/>
    </sheetView>
  </sheetViews>
  <sheetFormatPr defaultColWidth="9.140625" defaultRowHeight="15" customHeight="1" x14ac:dyDescent="0.2"/>
  <cols>
    <col min="1" max="1" width="1.42578125" style="2" customWidth="1"/>
    <col min="2" max="13" width="8.140625" style="2" customWidth="1"/>
    <col min="14" max="14" width="9.140625" style="2"/>
    <col min="15" max="15" width="0" style="2" hidden="1" customWidth="1"/>
    <col min="16" max="22" width="9.140625" style="2" hidden="1" customWidth="1"/>
    <col min="23" max="23" width="0" style="2" hidden="1" customWidth="1"/>
    <col min="24" max="16384" width="9.140625" style="2"/>
  </cols>
  <sheetData>
    <row r="1" spans="2:21" ht="7.5" customHeight="1" x14ac:dyDescent="0.2"/>
    <row r="2" spans="2:21" ht="15" customHeight="1" x14ac:dyDescent="0.2">
      <c r="G2" s="3" t="s">
        <v>13</v>
      </c>
      <c r="I2" s="14"/>
      <c r="M2" s="15"/>
    </row>
    <row r="4" spans="2:21" ht="15" customHeight="1" x14ac:dyDescent="0.2">
      <c r="B4" s="110" t="s">
        <v>397</v>
      </c>
      <c r="C4" s="111"/>
      <c r="D4" s="111"/>
      <c r="E4" s="111"/>
      <c r="F4" s="111"/>
      <c r="G4" s="111"/>
      <c r="H4" s="111"/>
      <c r="I4" s="111"/>
      <c r="J4" s="111"/>
      <c r="K4" s="111"/>
      <c r="L4" s="111"/>
      <c r="M4" s="112"/>
    </row>
    <row r="7" spans="2:21" ht="15" customHeight="1" x14ac:dyDescent="0.2">
      <c r="B7" s="188" t="s">
        <v>398</v>
      </c>
      <c r="C7" s="188"/>
      <c r="D7" s="188"/>
      <c r="E7" s="188"/>
      <c r="F7" s="188"/>
      <c r="G7" s="188"/>
      <c r="H7" s="188"/>
      <c r="I7" s="188"/>
      <c r="J7" s="188"/>
      <c r="K7" s="188"/>
      <c r="L7" s="188"/>
      <c r="M7" s="188"/>
    </row>
    <row r="8" spans="2:21" ht="15" customHeight="1" x14ac:dyDescent="0.2">
      <c r="B8" s="227" t="s">
        <v>1363</v>
      </c>
      <c r="C8" s="227"/>
      <c r="D8" s="227"/>
      <c r="E8" s="227"/>
      <c r="F8" s="227"/>
      <c r="G8" s="227"/>
      <c r="H8" s="227"/>
      <c r="I8" s="227"/>
      <c r="J8" s="227"/>
      <c r="K8" s="227"/>
      <c r="L8" s="227"/>
      <c r="M8" s="48"/>
      <c r="Q8" s="2" t="b">
        <f>IF(OR('Anagrafica Progetto'!$Q$22=1),FALSE,TRUE)</f>
        <v>1</v>
      </c>
      <c r="R8" s="2">
        <f ca="1">MATCH("X",INDIRECT(ADDRESS(ROW(Q8)+Q7,13)&amp;":"&amp;ADDRESS(ROW($Q$36),13)),0)</f>
        <v>5</v>
      </c>
      <c r="S8" s="2" t="s">
        <v>1363</v>
      </c>
      <c r="T8" s="2" t="s">
        <v>1348</v>
      </c>
      <c r="U8" s="2" t="s">
        <v>1332</v>
      </c>
    </row>
    <row r="9" spans="2:21" ht="15" customHeight="1" x14ac:dyDescent="0.2">
      <c r="B9" s="227" t="s">
        <v>1364</v>
      </c>
      <c r="C9" s="227"/>
      <c r="D9" s="227"/>
      <c r="E9" s="227"/>
      <c r="F9" s="227"/>
      <c r="G9" s="227"/>
      <c r="H9" s="227"/>
      <c r="I9" s="227"/>
      <c r="J9" s="227"/>
      <c r="K9" s="227"/>
      <c r="L9" s="227"/>
      <c r="M9" s="48"/>
      <c r="Q9" s="2" t="b">
        <f>IF(OR('Anagrafica Progetto'!$Q$22=1),FALSE,TRUE)</f>
        <v>1</v>
      </c>
      <c r="R9" s="2" t="e">
        <f ca="1">MATCH("X",INDIRECT(ADDRESS(ROW($Q$8)+R8,13)&amp;":"&amp;ADDRESS(ROW($Q$36),13)),0)+R8</f>
        <v>#N/A</v>
      </c>
      <c r="S9" s="2" t="s">
        <v>1364</v>
      </c>
      <c r="T9" s="2" t="s">
        <v>1349</v>
      </c>
      <c r="U9" s="2" t="s">
        <v>1333</v>
      </c>
    </row>
    <row r="10" spans="2:21" ht="15" customHeight="1" x14ac:dyDescent="0.2">
      <c r="B10" s="227" t="s">
        <v>1365</v>
      </c>
      <c r="C10" s="227"/>
      <c r="D10" s="227"/>
      <c r="E10" s="227"/>
      <c r="F10" s="227"/>
      <c r="G10" s="227"/>
      <c r="H10" s="227"/>
      <c r="I10" s="227"/>
      <c r="J10" s="227"/>
      <c r="K10" s="227"/>
      <c r="L10" s="227"/>
      <c r="M10" s="48"/>
      <c r="Q10" s="2" t="b">
        <f>IF(OR('Anagrafica Progetto'!$Q$22=2),FALSE,TRUE)</f>
        <v>1</v>
      </c>
      <c r="R10" s="2" t="e">
        <f t="shared" ref="R10:R13" ca="1" si="0">MATCH("X",INDIRECT(ADDRESS(ROW($Q$8)+R9,13)&amp;":"&amp;ADDRESS(ROW($Q$36),13)),0)+R9</f>
        <v>#N/A</v>
      </c>
      <c r="S10" s="2" t="s">
        <v>1365</v>
      </c>
      <c r="T10" s="2" t="s">
        <v>1350</v>
      </c>
      <c r="U10" s="2" t="s">
        <v>1334</v>
      </c>
    </row>
    <row r="11" spans="2:21" ht="15" customHeight="1" x14ac:dyDescent="0.2">
      <c r="B11" s="227" t="s">
        <v>1366</v>
      </c>
      <c r="C11" s="227"/>
      <c r="D11" s="227"/>
      <c r="E11" s="227"/>
      <c r="F11" s="227"/>
      <c r="G11" s="227"/>
      <c r="H11" s="227"/>
      <c r="I11" s="227"/>
      <c r="J11" s="227"/>
      <c r="K11" s="227"/>
      <c r="L11" s="227"/>
      <c r="M11" s="48"/>
      <c r="Q11" s="2" t="b">
        <f>IF(AND('Anagrafica Progetto'!$Q$22&gt;=3,'Anagrafica Progetto'!$Q$22&lt;=7),FALSE,TRUE)</f>
        <v>0</v>
      </c>
      <c r="R11" s="2" t="e">
        <f t="shared" ca="1" si="0"/>
        <v>#N/A</v>
      </c>
      <c r="S11" s="2" t="s">
        <v>1366</v>
      </c>
      <c r="T11" s="2" t="s">
        <v>1351</v>
      </c>
      <c r="U11" s="2" t="s">
        <v>1335</v>
      </c>
    </row>
    <row r="12" spans="2:21" ht="45" customHeight="1" x14ac:dyDescent="0.2">
      <c r="B12" s="227" t="s">
        <v>1394</v>
      </c>
      <c r="C12" s="227"/>
      <c r="D12" s="227"/>
      <c r="E12" s="227"/>
      <c r="F12" s="227"/>
      <c r="G12" s="227"/>
      <c r="H12" s="227"/>
      <c r="I12" s="227"/>
      <c r="J12" s="227"/>
      <c r="K12" s="227"/>
      <c r="L12" s="227"/>
      <c r="M12" s="48" t="s">
        <v>1331</v>
      </c>
      <c r="Q12" s="2" t="b">
        <f>IF(AND('Anagrafica Progetto'!$Q$22&gt;=3,'Anagrafica Progetto'!$Q$22&lt;=7),FALSE,TRUE)</f>
        <v>0</v>
      </c>
      <c r="R12" s="2" t="e">
        <f t="shared" ca="1" si="0"/>
        <v>#N/A</v>
      </c>
      <c r="S12" s="2" t="s">
        <v>1394</v>
      </c>
      <c r="T12" s="2" t="s">
        <v>1352</v>
      </c>
      <c r="U12" s="2" t="s">
        <v>1336</v>
      </c>
    </row>
    <row r="13" spans="2:21" ht="15" customHeight="1" x14ac:dyDescent="0.2">
      <c r="B13" s="227" t="s">
        <v>1367</v>
      </c>
      <c r="C13" s="227"/>
      <c r="D13" s="227"/>
      <c r="E13" s="227"/>
      <c r="F13" s="227"/>
      <c r="G13" s="227"/>
      <c r="H13" s="227"/>
      <c r="I13" s="227"/>
      <c r="J13" s="227"/>
      <c r="K13" s="227"/>
      <c r="L13" s="227"/>
      <c r="M13" s="48"/>
      <c r="Q13" s="2" t="b">
        <f>IF(OR('Anagrafica Progetto'!$Q$22=8),FALSE,TRUE)</f>
        <v>1</v>
      </c>
      <c r="R13" s="2" t="e">
        <f t="shared" ca="1" si="0"/>
        <v>#N/A</v>
      </c>
      <c r="S13" s="2" t="s">
        <v>1367</v>
      </c>
      <c r="T13" s="2" t="s">
        <v>1353</v>
      </c>
      <c r="U13" s="2" t="s">
        <v>1337</v>
      </c>
    </row>
    <row r="14" spans="2:21" ht="15" customHeight="1" x14ac:dyDescent="0.2">
      <c r="B14" s="227" t="s">
        <v>1368</v>
      </c>
      <c r="C14" s="227"/>
      <c r="D14" s="227"/>
      <c r="E14" s="227"/>
      <c r="F14" s="227"/>
      <c r="G14" s="227"/>
      <c r="H14" s="227"/>
      <c r="I14" s="227"/>
      <c r="J14" s="227"/>
      <c r="K14" s="227"/>
      <c r="L14" s="227"/>
      <c r="M14" s="48"/>
      <c r="Q14" s="2" t="b">
        <f>IF(OR('Anagrafica Progetto'!$Q$22=8),FALSE,TRUE)</f>
        <v>1</v>
      </c>
      <c r="S14" s="2" t="s">
        <v>1368</v>
      </c>
      <c r="T14" s="2" t="s">
        <v>1354</v>
      </c>
      <c r="U14" s="2" t="s">
        <v>1338</v>
      </c>
    </row>
    <row r="15" spans="2:21" ht="30" customHeight="1" x14ac:dyDescent="0.2">
      <c r="B15" s="227" t="s">
        <v>1369</v>
      </c>
      <c r="C15" s="227"/>
      <c r="D15" s="227"/>
      <c r="E15" s="227"/>
      <c r="F15" s="227"/>
      <c r="G15" s="227"/>
      <c r="H15" s="227"/>
      <c r="I15" s="227"/>
      <c r="J15" s="227"/>
      <c r="K15" s="227"/>
      <c r="L15" s="227"/>
      <c r="M15" s="48"/>
      <c r="Q15" s="2" t="b">
        <f>IF(OR('Anagrafica Progetto'!$Q$22=8),FALSE,TRUE)</f>
        <v>1</v>
      </c>
      <c r="S15" s="2" t="s">
        <v>1369</v>
      </c>
      <c r="T15" s="2" t="s">
        <v>1355</v>
      </c>
      <c r="U15" s="2" t="s">
        <v>1339</v>
      </c>
    </row>
    <row r="16" spans="2:21" ht="15" customHeight="1" x14ac:dyDescent="0.2">
      <c r="B16" s="227" t="s">
        <v>1370</v>
      </c>
      <c r="C16" s="227"/>
      <c r="D16" s="227"/>
      <c r="E16" s="227"/>
      <c r="F16" s="227"/>
      <c r="G16" s="227"/>
      <c r="H16" s="227"/>
      <c r="I16" s="227"/>
      <c r="J16" s="227"/>
      <c r="K16" s="227"/>
      <c r="L16" s="227"/>
      <c r="M16" s="48"/>
      <c r="Q16" s="2" t="b">
        <f>IF(OR('Anagrafica Progetto'!$Q$22=9),FALSE,TRUE)</f>
        <v>1</v>
      </c>
      <c r="S16" s="2" t="s">
        <v>1370</v>
      </c>
      <c r="T16" s="2" t="s">
        <v>1356</v>
      </c>
      <c r="U16" s="2" t="s">
        <v>1340</v>
      </c>
    </row>
    <row r="17" spans="2:21" ht="30" customHeight="1" x14ac:dyDescent="0.2">
      <c r="B17" s="227" t="s">
        <v>1371</v>
      </c>
      <c r="C17" s="227"/>
      <c r="D17" s="227"/>
      <c r="E17" s="227"/>
      <c r="F17" s="227"/>
      <c r="G17" s="227"/>
      <c r="H17" s="227"/>
      <c r="I17" s="227"/>
      <c r="J17" s="227"/>
      <c r="K17" s="227"/>
      <c r="L17" s="227"/>
      <c r="M17" s="48"/>
      <c r="Q17" s="2" t="b">
        <f>IF(OR('Anagrafica Progetto'!$Q$22=9),FALSE,TRUE)</f>
        <v>1</v>
      </c>
      <c r="S17" s="2" t="s">
        <v>1371</v>
      </c>
      <c r="T17" s="2" t="s">
        <v>1357</v>
      </c>
      <c r="U17" s="2" t="s">
        <v>1341</v>
      </c>
    </row>
    <row r="18" spans="2:21" ht="15" customHeight="1" x14ac:dyDescent="0.2">
      <c r="B18" s="227" t="s">
        <v>1447</v>
      </c>
      <c r="C18" s="227"/>
      <c r="D18" s="227"/>
      <c r="E18" s="227"/>
      <c r="F18" s="227"/>
      <c r="G18" s="227"/>
      <c r="H18" s="227"/>
      <c r="I18" s="227"/>
      <c r="J18" s="227"/>
      <c r="K18" s="227"/>
      <c r="L18" s="227"/>
      <c r="M18" s="48"/>
      <c r="Q18" s="2" t="b">
        <f>IF(OR('Anagrafica Progetto'!$Q$22=10),FALSE,TRUE)</f>
        <v>1</v>
      </c>
      <c r="S18" s="2" t="s">
        <v>1447</v>
      </c>
      <c r="T18" s="2" t="s">
        <v>418</v>
      </c>
      <c r="U18" s="2" t="s">
        <v>1342</v>
      </c>
    </row>
    <row r="19" spans="2:21" ht="30" customHeight="1" x14ac:dyDescent="0.2">
      <c r="B19" s="227" t="s">
        <v>1372</v>
      </c>
      <c r="C19" s="227"/>
      <c r="D19" s="227"/>
      <c r="E19" s="227"/>
      <c r="F19" s="227"/>
      <c r="G19" s="227"/>
      <c r="H19" s="227"/>
      <c r="I19" s="227"/>
      <c r="J19" s="227"/>
      <c r="K19" s="227"/>
      <c r="L19" s="227"/>
      <c r="M19" s="48"/>
      <c r="Q19" s="2" t="b">
        <f>IF(AND('Anagrafica Progetto'!$Q$22&gt;=11,'Anagrafica Progetto'!$Q$22&lt;=13),FALSE,TRUE)</f>
        <v>1</v>
      </c>
      <c r="S19" s="2" t="s">
        <v>1372</v>
      </c>
      <c r="T19" s="2" t="s">
        <v>1358</v>
      </c>
      <c r="U19" s="2" t="s">
        <v>1343</v>
      </c>
    </row>
    <row r="20" spans="2:21" ht="15" customHeight="1" x14ac:dyDescent="0.2">
      <c r="B20" s="227" t="s">
        <v>1373</v>
      </c>
      <c r="C20" s="227"/>
      <c r="D20" s="227"/>
      <c r="E20" s="227"/>
      <c r="F20" s="227"/>
      <c r="G20" s="227"/>
      <c r="H20" s="227"/>
      <c r="I20" s="227"/>
      <c r="J20" s="227"/>
      <c r="K20" s="227"/>
      <c r="L20" s="227"/>
      <c r="M20" s="48"/>
      <c r="Q20" s="2" t="b">
        <f>IF(AND('Anagrafica Progetto'!$Q$22&gt;=11,'Anagrafica Progetto'!$Q$22&lt;=13),FALSE,TRUE)</f>
        <v>1</v>
      </c>
      <c r="S20" s="2" t="s">
        <v>1373</v>
      </c>
      <c r="T20" s="2" t="s">
        <v>1359</v>
      </c>
      <c r="U20" s="2" t="s">
        <v>1344</v>
      </c>
    </row>
    <row r="21" spans="2:21" ht="15" customHeight="1" x14ac:dyDescent="0.2">
      <c r="B21" s="227" t="s">
        <v>1360</v>
      </c>
      <c r="C21" s="227"/>
      <c r="D21" s="227"/>
      <c r="E21" s="227"/>
      <c r="F21" s="227"/>
      <c r="G21" s="227"/>
      <c r="H21" s="227"/>
      <c r="I21" s="227"/>
      <c r="J21" s="227"/>
      <c r="K21" s="227"/>
      <c r="L21" s="227"/>
      <c r="M21" s="48"/>
      <c r="Q21" s="2" t="b">
        <f>IF(AND('Anagrafica Progetto'!$Q$22&gt;=11,'Anagrafica Progetto'!$Q$22&lt;=13),FALSE,TRUE)</f>
        <v>1</v>
      </c>
      <c r="S21" s="2" t="s">
        <v>1360</v>
      </c>
      <c r="T21" s="2" t="s">
        <v>1374</v>
      </c>
      <c r="U21" s="2" t="s">
        <v>1345</v>
      </c>
    </row>
    <row r="22" spans="2:21" ht="15" customHeight="1" x14ac:dyDescent="0.2">
      <c r="B22" s="227" t="s">
        <v>1375</v>
      </c>
      <c r="C22" s="227"/>
      <c r="D22" s="227"/>
      <c r="E22" s="227"/>
      <c r="F22" s="227"/>
      <c r="G22" s="227"/>
      <c r="H22" s="227"/>
      <c r="I22" s="227"/>
      <c r="J22" s="227"/>
      <c r="K22" s="227"/>
      <c r="L22" s="227"/>
      <c r="M22" s="48"/>
      <c r="Q22" s="2" t="b">
        <f>IF(AND('Anagrafica Progetto'!$Q$22&gt;=11,'Anagrafica Progetto'!$Q$22&lt;=13),FALSE,TRUE)</f>
        <v>1</v>
      </c>
      <c r="S22" s="2" t="s">
        <v>1375</v>
      </c>
      <c r="T22" s="2" t="s">
        <v>1361</v>
      </c>
      <c r="U22" s="2" t="s">
        <v>1346</v>
      </c>
    </row>
    <row r="23" spans="2:21" ht="15" customHeight="1" x14ac:dyDescent="0.2">
      <c r="B23" s="227" t="s">
        <v>1362</v>
      </c>
      <c r="C23" s="227"/>
      <c r="D23" s="227"/>
      <c r="E23" s="227"/>
      <c r="F23" s="227"/>
      <c r="G23" s="227"/>
      <c r="H23" s="227"/>
      <c r="I23" s="227"/>
      <c r="J23" s="227"/>
      <c r="K23" s="227"/>
      <c r="L23" s="227"/>
      <c r="M23" s="48"/>
      <c r="Q23" s="2" t="b">
        <v>1</v>
      </c>
      <c r="S23" s="2" t="s">
        <v>1362</v>
      </c>
      <c r="T23" s="2" t="s">
        <v>1362</v>
      </c>
      <c r="U23" s="2" t="s">
        <v>1347</v>
      </c>
    </row>
    <row r="24" spans="2:21" ht="15" customHeight="1" x14ac:dyDescent="0.2">
      <c r="B24" s="227" t="s">
        <v>399</v>
      </c>
      <c r="C24" s="227"/>
      <c r="D24" s="227"/>
      <c r="E24" s="227"/>
      <c r="F24" s="227"/>
      <c r="G24" s="227"/>
      <c r="H24" s="227"/>
      <c r="I24" s="227"/>
      <c r="J24" s="227"/>
      <c r="K24" s="227"/>
      <c r="L24" s="227"/>
      <c r="M24" s="48"/>
      <c r="Q24" s="2" t="b">
        <f>IF(AND('Anagrafica Progetto'!$Q$22&gt;=14,'Anagrafica Progetto'!$Q$22&lt;=18),FALSE,TRUE)</f>
        <v>1</v>
      </c>
      <c r="S24" s="2" t="s">
        <v>399</v>
      </c>
      <c r="T24" s="2" t="s">
        <v>415</v>
      </c>
      <c r="U24" s="2" t="s">
        <v>422</v>
      </c>
    </row>
    <row r="25" spans="2:21" ht="15" customHeight="1" x14ac:dyDescent="0.2">
      <c r="B25" s="227" t="s">
        <v>400</v>
      </c>
      <c r="C25" s="227"/>
      <c r="D25" s="227"/>
      <c r="E25" s="227"/>
      <c r="F25" s="227"/>
      <c r="G25" s="227"/>
      <c r="H25" s="227"/>
      <c r="I25" s="227"/>
      <c r="J25" s="227"/>
      <c r="K25" s="227"/>
      <c r="L25" s="227"/>
      <c r="M25" s="48"/>
      <c r="Q25" s="2" t="b">
        <f>IF(AND('Anagrafica Progetto'!$Q$22&gt;=14,'Anagrafica Progetto'!$Q$22&lt;=18),FALSE,TRUE)</f>
        <v>1</v>
      </c>
      <c r="S25" s="2" t="s">
        <v>400</v>
      </c>
      <c r="T25" s="2" t="s">
        <v>416</v>
      </c>
      <c r="U25" s="2" t="s">
        <v>423</v>
      </c>
    </row>
    <row r="26" spans="2:21" ht="15" customHeight="1" x14ac:dyDescent="0.2">
      <c r="B26" s="227" t="s">
        <v>401</v>
      </c>
      <c r="C26" s="227"/>
      <c r="D26" s="227"/>
      <c r="E26" s="227"/>
      <c r="F26" s="227"/>
      <c r="G26" s="227"/>
      <c r="H26" s="227"/>
      <c r="I26" s="227"/>
      <c r="J26" s="227"/>
      <c r="K26" s="227"/>
      <c r="L26" s="227"/>
      <c r="M26" s="48"/>
      <c r="Q26" s="2" t="b">
        <f>IF(AND('Anagrafica Progetto'!$Q$22&gt;=14,'Anagrafica Progetto'!$Q$22&lt;=18),FALSE,TRUE)</f>
        <v>1</v>
      </c>
      <c r="S26" s="2" t="s">
        <v>401</v>
      </c>
      <c r="T26" s="2" t="s">
        <v>417</v>
      </c>
      <c r="U26" s="2" t="s">
        <v>424</v>
      </c>
    </row>
    <row r="27" spans="2:21" ht="15" customHeight="1" x14ac:dyDescent="0.2">
      <c r="B27" s="227" t="s">
        <v>402</v>
      </c>
      <c r="C27" s="227"/>
      <c r="D27" s="227"/>
      <c r="E27" s="227"/>
      <c r="F27" s="227"/>
      <c r="G27" s="227"/>
      <c r="H27" s="227"/>
      <c r="I27" s="227"/>
      <c r="J27" s="227"/>
      <c r="K27" s="227"/>
      <c r="L27" s="227"/>
      <c r="M27" s="48"/>
      <c r="Q27" s="2" t="b">
        <f>IF(AND('Anagrafica Progetto'!$Q$22&gt;=14,'Anagrafica Progetto'!$Q$22&lt;=18),FALSE,TRUE)</f>
        <v>1</v>
      </c>
      <c r="S27" s="2" t="s">
        <v>402</v>
      </c>
      <c r="T27" s="2" t="s">
        <v>418</v>
      </c>
      <c r="U27" s="2" t="s">
        <v>425</v>
      </c>
    </row>
    <row r="28" spans="2:21" ht="15" customHeight="1" x14ac:dyDescent="0.2">
      <c r="B28" s="227" t="s">
        <v>403</v>
      </c>
      <c r="C28" s="227"/>
      <c r="D28" s="227"/>
      <c r="E28" s="227"/>
      <c r="F28" s="227"/>
      <c r="G28" s="227"/>
      <c r="H28" s="227"/>
      <c r="I28" s="227"/>
      <c r="J28" s="227"/>
      <c r="K28" s="227"/>
      <c r="L28" s="227"/>
      <c r="M28" s="48"/>
      <c r="Q28" s="2" t="b">
        <f>IF(AND('Anagrafica Progetto'!$Q$22&gt;=14,'Anagrafica Progetto'!$Q$22&lt;=18),FALSE,TRUE)</f>
        <v>1</v>
      </c>
      <c r="S28" s="2" t="s">
        <v>403</v>
      </c>
      <c r="T28" s="2" t="s">
        <v>419</v>
      </c>
      <c r="U28" s="2" t="s">
        <v>426</v>
      </c>
    </row>
    <row r="29" spans="2:21" ht="15" customHeight="1" x14ac:dyDescent="0.2">
      <c r="B29" s="227" t="s">
        <v>404</v>
      </c>
      <c r="C29" s="227"/>
      <c r="D29" s="227"/>
      <c r="E29" s="227"/>
      <c r="F29" s="227"/>
      <c r="G29" s="227"/>
      <c r="H29" s="227"/>
      <c r="I29" s="227"/>
      <c r="J29" s="227"/>
      <c r="K29" s="227"/>
      <c r="L29" s="227"/>
      <c r="M29" s="48"/>
      <c r="Q29" s="2" t="b">
        <f>IF(AND('Anagrafica Progetto'!$Q$22&gt;=14,'Anagrafica Progetto'!$Q$22&lt;=18),FALSE,TRUE)</f>
        <v>1</v>
      </c>
      <c r="S29" s="2" t="s">
        <v>404</v>
      </c>
      <c r="T29" s="2" t="s">
        <v>420</v>
      </c>
      <c r="U29" s="2" t="s">
        <v>427</v>
      </c>
    </row>
    <row r="30" spans="2:21" ht="15" customHeight="1" x14ac:dyDescent="0.2">
      <c r="B30" s="227" t="s">
        <v>1381</v>
      </c>
      <c r="C30" s="227"/>
      <c r="D30" s="227"/>
      <c r="E30" s="227"/>
      <c r="F30" s="227"/>
      <c r="G30" s="227"/>
      <c r="H30" s="227"/>
      <c r="I30" s="227"/>
      <c r="J30" s="227"/>
      <c r="K30" s="227"/>
      <c r="L30" s="227"/>
      <c r="M30" s="48"/>
      <c r="Q30" s="2" t="b">
        <f>IF(AND('Anagrafica Progetto'!$Q$22&gt;=19,'Anagrafica Progetto'!$O$20&lt;=20),FALSE,TRUE)</f>
        <v>1</v>
      </c>
      <c r="S30" s="2" t="s">
        <v>1381</v>
      </c>
      <c r="T30" s="2" t="s">
        <v>1382</v>
      </c>
      <c r="U30" s="2" t="s">
        <v>1388</v>
      </c>
    </row>
    <row r="31" spans="2:21" ht="15" customHeight="1" x14ac:dyDescent="0.2">
      <c r="B31" s="227" t="s">
        <v>1376</v>
      </c>
      <c r="C31" s="227"/>
      <c r="D31" s="227"/>
      <c r="E31" s="227"/>
      <c r="F31" s="227"/>
      <c r="G31" s="227"/>
      <c r="H31" s="227"/>
      <c r="I31" s="227"/>
      <c r="J31" s="227"/>
      <c r="K31" s="227"/>
      <c r="L31" s="227"/>
      <c r="M31" s="48"/>
      <c r="Q31" s="2" t="b">
        <f>IF(AND('Anagrafica Progetto'!$Q$22&gt;=19,'Anagrafica Progetto'!$O$20&lt;=20),FALSE,TRUE)</f>
        <v>1</v>
      </c>
      <c r="S31" s="2" t="s">
        <v>1376</v>
      </c>
      <c r="T31" s="2" t="s">
        <v>1383</v>
      </c>
      <c r="U31" s="2" t="s">
        <v>1389</v>
      </c>
    </row>
    <row r="32" spans="2:21" ht="15" customHeight="1" x14ac:dyDescent="0.2">
      <c r="B32" s="227" t="s">
        <v>1377</v>
      </c>
      <c r="C32" s="227"/>
      <c r="D32" s="227"/>
      <c r="E32" s="227"/>
      <c r="F32" s="227"/>
      <c r="G32" s="227"/>
      <c r="H32" s="227"/>
      <c r="I32" s="227"/>
      <c r="J32" s="227"/>
      <c r="K32" s="227"/>
      <c r="L32" s="227"/>
      <c r="M32" s="48"/>
      <c r="Q32" s="2" t="b">
        <f>IF(AND('Anagrafica Progetto'!$Q$22&gt;=19,'Anagrafica Progetto'!$O$20&lt;=21),FALSE,TRUE)</f>
        <v>1</v>
      </c>
      <c r="S32" s="2" t="s">
        <v>1377</v>
      </c>
      <c r="T32" s="2" t="s">
        <v>1384</v>
      </c>
      <c r="U32" s="2" t="s">
        <v>1390</v>
      </c>
    </row>
    <row r="33" spans="2:21" ht="15" customHeight="1" x14ac:dyDescent="0.2">
      <c r="B33" s="227" t="s">
        <v>1378</v>
      </c>
      <c r="C33" s="227"/>
      <c r="D33" s="227"/>
      <c r="E33" s="227"/>
      <c r="F33" s="227"/>
      <c r="G33" s="227"/>
      <c r="H33" s="227"/>
      <c r="I33" s="227"/>
      <c r="J33" s="227"/>
      <c r="K33" s="227"/>
      <c r="L33" s="227"/>
      <c r="M33" s="48"/>
      <c r="Q33" s="2" t="b">
        <f>IF(AND('Anagrafica Progetto'!$Q$22&gt;=19,'Anagrafica Progetto'!$O$20&lt;=21),FALSE,TRUE)</f>
        <v>1</v>
      </c>
      <c r="S33" s="2" t="s">
        <v>1378</v>
      </c>
      <c r="T33" s="2" t="s">
        <v>1385</v>
      </c>
      <c r="U33" s="2" t="s">
        <v>1391</v>
      </c>
    </row>
    <row r="34" spans="2:21" ht="15" customHeight="1" x14ac:dyDescent="0.2">
      <c r="B34" s="227" t="s">
        <v>1379</v>
      </c>
      <c r="C34" s="227"/>
      <c r="D34" s="227"/>
      <c r="E34" s="227"/>
      <c r="F34" s="227"/>
      <c r="G34" s="227"/>
      <c r="H34" s="227"/>
      <c r="I34" s="227"/>
      <c r="J34" s="227"/>
      <c r="K34" s="227"/>
      <c r="L34" s="227"/>
      <c r="M34" s="48"/>
      <c r="Q34" s="2" t="b">
        <f>IF(AND('Anagrafica Progetto'!$Q$22&gt;=19,'Anagrafica Progetto'!$O$20&lt;=21),FALSE,TRUE)</f>
        <v>1</v>
      </c>
      <c r="S34" s="2" t="s">
        <v>1379</v>
      </c>
      <c r="T34" s="2" t="s">
        <v>1386</v>
      </c>
      <c r="U34" s="2" t="s">
        <v>1392</v>
      </c>
    </row>
    <row r="35" spans="2:21" ht="15" customHeight="1" x14ac:dyDescent="0.2">
      <c r="B35" s="227" t="s">
        <v>1380</v>
      </c>
      <c r="C35" s="227"/>
      <c r="D35" s="227"/>
      <c r="E35" s="227"/>
      <c r="F35" s="227"/>
      <c r="G35" s="227"/>
      <c r="H35" s="227"/>
      <c r="I35" s="227"/>
      <c r="J35" s="227"/>
      <c r="K35" s="227"/>
      <c r="L35" s="227"/>
      <c r="M35" s="48"/>
      <c r="Q35" s="2" t="b">
        <f>IF(AND('Anagrafica Progetto'!$Q$22&gt;=19,'Anagrafica Progetto'!$O$20&lt;=20),FALSE,TRUE)</f>
        <v>1</v>
      </c>
      <c r="S35" s="2" t="s">
        <v>1380</v>
      </c>
      <c r="T35" s="2" t="s">
        <v>1387</v>
      </c>
      <c r="U35" s="2" t="s">
        <v>1393</v>
      </c>
    </row>
    <row r="38" spans="2:21" ht="15" customHeight="1" x14ac:dyDescent="0.2">
      <c r="B38" s="188" t="s">
        <v>395</v>
      </c>
      <c r="C38" s="188"/>
      <c r="D38" s="188"/>
      <c r="E38" s="188"/>
      <c r="F38" s="188"/>
      <c r="G38" s="188"/>
      <c r="H38" s="188"/>
      <c r="I38" s="188"/>
      <c r="J38" s="188"/>
      <c r="K38" s="188"/>
      <c r="L38" s="188"/>
      <c r="M38" s="188"/>
      <c r="Q38" s="2" t="b">
        <f>IF('Anagrafica Progetto'!$Q$84=1,FALSE,TRUE)</f>
        <v>0</v>
      </c>
    </row>
    <row r="39" spans="2:21" ht="15" customHeight="1" x14ac:dyDescent="0.2">
      <c r="B39" s="258"/>
      <c r="C39" s="258"/>
      <c r="D39" s="258"/>
      <c r="E39" s="258" t="s">
        <v>379</v>
      </c>
      <c r="F39" s="258"/>
      <c r="G39" s="258"/>
      <c r="H39" s="258" t="s">
        <v>380</v>
      </c>
      <c r="I39" s="258"/>
      <c r="J39" s="258"/>
      <c r="K39" s="258" t="s">
        <v>381</v>
      </c>
      <c r="L39" s="258"/>
      <c r="M39" s="258"/>
      <c r="Q39" s="2" t="b">
        <f>IF('Anagrafica Progetto'!$Q$84=1,FALSE,TRUE)</f>
        <v>0</v>
      </c>
    </row>
    <row r="40" spans="2:21" ht="165.95" customHeight="1" x14ac:dyDescent="0.2">
      <c r="B40" s="240" t="s">
        <v>382</v>
      </c>
      <c r="C40" s="241"/>
      <c r="D40" s="256"/>
      <c r="E40" s="281" t="str">
        <f ca="1">IFERROR(IF(INDIRECT(ADDRESS(ROW($B$7)+$R$8,2))="","Inserire il nome della realizzazione nella tabella precedente",INDIRECT(ADDRESS(ROW($B$7)+$R$8,2))),"")</f>
        <v>Amministrazioni/Uffici/Strutture coinvolte in nuovi processi di riorganizzazione e di razionalizzazione della propria struttura organizzativa, di ridefinizione delle modalità di erogazione dei servizi, di adozione di sistemi di gestione orientati alla qualità</v>
      </c>
      <c r="F40" s="281"/>
      <c r="G40" s="281"/>
      <c r="H40" s="281" t="str">
        <f ca="1">IFERROR(IF(INDIRECT(ADDRESS(ROW($E$7)+$R$9,2))="","Inserire il nome della realizzazione nella tabella precedente",INDIRECT(ADDRESS(ROW($E$7)+$R$9,2))),"")</f>
        <v/>
      </c>
      <c r="I40" s="281"/>
      <c r="J40" s="281"/>
      <c r="K40" s="281" t="str">
        <f ca="1">IFERROR(IF(INDIRECT(ADDRESS(ROW($H$7)+$R$10,2))="","Inserire il nome della realizzazione nella tabella precedente",INDIRECT(ADDRESS(ROW($H$7)+$R$10,2))),"")</f>
        <v/>
      </c>
      <c r="L40" s="281"/>
      <c r="M40" s="281"/>
      <c r="Q40" s="2" t="b">
        <f>IF('Anagrafica Progetto'!$Q$84=1,FALSE,TRUE)</f>
        <v>0</v>
      </c>
    </row>
    <row r="41" spans="2:21" ht="15" customHeight="1" x14ac:dyDescent="0.2">
      <c r="B41" s="240" t="s">
        <v>421</v>
      </c>
      <c r="C41" s="241"/>
      <c r="D41" s="256"/>
      <c r="E41" s="300" t="s">
        <v>1336</v>
      </c>
      <c r="F41" s="300"/>
      <c r="G41" s="300"/>
      <c r="H41" s="281" t="str">
        <f ca="1">IF(H40="","",VLOOKUP(H40,$S$8:$U$35,3,0))</f>
        <v/>
      </c>
      <c r="I41" s="281"/>
      <c r="J41" s="281"/>
      <c r="K41" s="281" t="str">
        <f ca="1">IF(K40="","",VLOOKUP(K40,$S$8:$U$35,3,0))</f>
        <v/>
      </c>
      <c r="L41" s="281"/>
      <c r="M41" s="281"/>
      <c r="Q41" s="2" t="b">
        <f>IF('Anagrafica Progetto'!$Q$84=1,FALSE,TRUE)</f>
        <v>0</v>
      </c>
    </row>
    <row r="42" spans="2:21" ht="161.44999999999999" customHeight="1" x14ac:dyDescent="0.2">
      <c r="B42" s="240" t="s">
        <v>383</v>
      </c>
      <c r="C42" s="241"/>
      <c r="D42" s="256"/>
      <c r="E42" s="281" t="s">
        <v>1673</v>
      </c>
      <c r="F42" s="281"/>
      <c r="G42" s="281"/>
      <c r="H42" s="281" t="str">
        <f ca="1">IF(H40="","",VLOOKUP(H40,$S$8:$U$35,2,0))</f>
        <v/>
      </c>
      <c r="I42" s="281"/>
      <c r="J42" s="281"/>
      <c r="K42" s="281" t="str">
        <f ca="1">IF(K40="","",VLOOKUP(K40,$S$8:$U$35,2,0))</f>
        <v/>
      </c>
      <c r="L42" s="281"/>
      <c r="M42" s="281"/>
      <c r="Q42" s="2" t="b">
        <f>IF('Anagrafica Progetto'!$Q$84=1,FALSE,TRUE)</f>
        <v>0</v>
      </c>
    </row>
    <row r="43" spans="2:21" ht="15.75" customHeight="1" x14ac:dyDescent="0.2">
      <c r="B43" s="240" t="s">
        <v>384</v>
      </c>
      <c r="C43" s="241"/>
      <c r="D43" s="256"/>
      <c r="E43" s="282" t="str">
        <f ca="1">IF(E40="","","Numero")</f>
        <v>Numero</v>
      </c>
      <c r="F43" s="283"/>
      <c r="G43" s="284"/>
      <c r="H43" s="282" t="str">
        <f ca="1">IF(H40="","","Numero")</f>
        <v/>
      </c>
      <c r="I43" s="283"/>
      <c r="J43" s="284"/>
      <c r="K43" s="282" t="str">
        <f ca="1">IF(K40="","","Numero")</f>
        <v/>
      </c>
      <c r="L43" s="283"/>
      <c r="M43" s="284"/>
      <c r="Q43" s="2" t="b">
        <f>IF('Anagrafica Progetto'!$Q$84=1,FALSE,TRUE)</f>
        <v>0</v>
      </c>
    </row>
    <row r="44" spans="2:21" ht="30" customHeight="1" x14ac:dyDescent="0.2">
      <c r="B44" s="240" t="s">
        <v>385</v>
      </c>
      <c r="C44" s="241"/>
      <c r="D44" s="256"/>
      <c r="E44" s="285" t="s">
        <v>1550</v>
      </c>
      <c r="F44" s="285"/>
      <c r="G44" s="285"/>
      <c r="H44" s="285" t="s">
        <v>1550</v>
      </c>
      <c r="I44" s="285"/>
      <c r="J44" s="285"/>
      <c r="K44" s="285" t="s">
        <v>1550</v>
      </c>
      <c r="L44" s="285"/>
      <c r="M44" s="285"/>
      <c r="Q44" s="2" t="b">
        <f>IF('Anagrafica Progetto'!$Q$84=1,FALSE,TRUE)</f>
        <v>0</v>
      </c>
    </row>
    <row r="45" spans="2:21" ht="15" customHeight="1" x14ac:dyDescent="0.2">
      <c r="B45" s="240" t="s">
        <v>396</v>
      </c>
      <c r="C45" s="241"/>
      <c r="D45" s="256"/>
      <c r="E45" s="281" t="str">
        <f ca="1">IF(E40="","","Tutte")</f>
        <v>Tutte</v>
      </c>
      <c r="F45" s="281"/>
      <c r="G45" s="281"/>
      <c r="H45" s="281" t="str">
        <f ca="1">IF(H40="","","Tutte")</f>
        <v/>
      </c>
      <c r="I45" s="281"/>
      <c r="J45" s="281"/>
      <c r="K45" s="281" t="str">
        <f ca="1">IF(K40="","","Tutte")</f>
        <v/>
      </c>
      <c r="L45" s="281"/>
      <c r="M45" s="281"/>
      <c r="Q45" s="2" t="b">
        <f>IF('Anagrafica Progetto'!$Q$84=1,FALSE,TRUE)</f>
        <v>0</v>
      </c>
    </row>
    <row r="46" spans="2:21" ht="15" customHeight="1" x14ac:dyDescent="0.2">
      <c r="B46" s="240" t="s">
        <v>386</v>
      </c>
      <c r="C46" s="241"/>
      <c r="D46" s="256"/>
      <c r="E46" s="280">
        <v>0</v>
      </c>
      <c r="F46" s="280"/>
      <c r="G46" s="280"/>
      <c r="H46" s="280"/>
      <c r="I46" s="280"/>
      <c r="J46" s="280"/>
      <c r="K46" s="280"/>
      <c r="L46" s="280"/>
      <c r="M46" s="280"/>
      <c r="Q46" s="2" t="b">
        <f>IF('Anagrafica Progetto'!$Q$84=1,FALSE,TRUE)</f>
        <v>0</v>
      </c>
    </row>
    <row r="47" spans="2:21" ht="15" customHeight="1" x14ac:dyDescent="0.2">
      <c r="B47" s="240">
        <v>2015</v>
      </c>
      <c r="C47" s="241"/>
      <c r="D47" s="256"/>
      <c r="E47" s="280">
        <v>0</v>
      </c>
      <c r="F47" s="280"/>
      <c r="G47" s="280"/>
      <c r="H47" s="280"/>
      <c r="I47" s="280"/>
      <c r="J47" s="280"/>
      <c r="K47" s="280"/>
      <c r="L47" s="280"/>
      <c r="M47" s="280"/>
      <c r="Q47" s="2" t="b">
        <f>IF(AND(R47=FALSE,'Anagrafica Progetto'!$Q$84=1),FALSE,TRUE)</f>
        <v>1</v>
      </c>
      <c r="R47" s="2" t="b">
        <f>IF(OR('Anagrafica Progetto'!$H$77="",'Anagrafica Progetto'!$H$80=""),FALSE,IF(AND(B47&gt;=YEAR('Anagrafica Progetto'!$H$77),B47&lt;YEAR('Anagrafica Progetto'!$H$80)),FALSE,TRUE))</f>
        <v>1</v>
      </c>
    </row>
    <row r="48" spans="2:21" ht="15" customHeight="1" x14ac:dyDescent="0.2">
      <c r="B48" s="240">
        <v>2016</v>
      </c>
      <c r="C48" s="241"/>
      <c r="D48" s="256"/>
      <c r="E48" s="280">
        <v>0</v>
      </c>
      <c r="F48" s="280"/>
      <c r="G48" s="280"/>
      <c r="H48" s="280"/>
      <c r="I48" s="280"/>
      <c r="J48" s="280"/>
      <c r="K48" s="280"/>
      <c r="L48" s="280"/>
      <c r="M48" s="280"/>
      <c r="Q48" s="2" t="b">
        <f>IF(AND(R48=FALSE,'Anagrafica Progetto'!$Q$84=1),FALSE,TRUE)</f>
        <v>0</v>
      </c>
      <c r="R48" s="2" t="b">
        <f>IF(OR('Anagrafica Progetto'!$H$77="",'Anagrafica Progetto'!$H$80=""),FALSE,IF(AND(B48&gt;=YEAR('Anagrafica Progetto'!$H$77),B48&lt;YEAR('Anagrafica Progetto'!$H$80)),FALSE,TRUE))</f>
        <v>0</v>
      </c>
    </row>
    <row r="49" spans="2:18" ht="15" customHeight="1" x14ac:dyDescent="0.2">
      <c r="B49" s="240">
        <v>2017</v>
      </c>
      <c r="C49" s="241"/>
      <c r="D49" s="256"/>
      <c r="E49" s="280">
        <v>0</v>
      </c>
      <c r="F49" s="280"/>
      <c r="G49" s="280"/>
      <c r="H49" s="280"/>
      <c r="I49" s="280"/>
      <c r="J49" s="280"/>
      <c r="K49" s="280"/>
      <c r="L49" s="280"/>
      <c r="M49" s="280"/>
      <c r="Q49" s="2" t="b">
        <f>IF(AND(R49=FALSE,'Anagrafica Progetto'!$Q$84=1),FALSE,TRUE)</f>
        <v>0</v>
      </c>
      <c r="R49" s="2" t="b">
        <f>IF(OR('Anagrafica Progetto'!$H$77="",'Anagrafica Progetto'!$H$80=""),FALSE,IF(AND(B49&gt;=YEAR('Anagrafica Progetto'!$H$77),B49&lt;YEAR('Anagrafica Progetto'!$H$80)),FALSE,TRUE))</f>
        <v>0</v>
      </c>
    </row>
    <row r="50" spans="2:18" ht="15" customHeight="1" x14ac:dyDescent="0.2">
      <c r="B50" s="240">
        <v>2018</v>
      </c>
      <c r="C50" s="241"/>
      <c r="D50" s="256"/>
      <c r="E50" s="280">
        <v>0</v>
      </c>
      <c r="F50" s="280"/>
      <c r="G50" s="280"/>
      <c r="H50" s="280"/>
      <c r="I50" s="280"/>
      <c r="J50" s="280"/>
      <c r="K50" s="280"/>
      <c r="L50" s="280"/>
      <c r="M50" s="280"/>
      <c r="Q50" s="2" t="b">
        <f>IF(AND(R50=FALSE,'Anagrafica Progetto'!$Q$84=1),FALSE,TRUE)</f>
        <v>0</v>
      </c>
      <c r="R50" s="2" t="b">
        <f>IF(OR('Anagrafica Progetto'!$H$77="",'Anagrafica Progetto'!$H$80=""),FALSE,IF(AND(B50&gt;=YEAR('Anagrafica Progetto'!$H$77),B50&lt;YEAR('Anagrafica Progetto'!$H$80)),FALSE,TRUE))</f>
        <v>0</v>
      </c>
    </row>
    <row r="51" spans="2:18" ht="15" customHeight="1" x14ac:dyDescent="0.2">
      <c r="B51" s="240">
        <v>2019</v>
      </c>
      <c r="C51" s="241"/>
      <c r="D51" s="256"/>
      <c r="E51" s="280">
        <v>0</v>
      </c>
      <c r="F51" s="280"/>
      <c r="G51" s="280"/>
      <c r="H51" s="280"/>
      <c r="I51" s="280"/>
      <c r="J51" s="280"/>
      <c r="K51" s="280"/>
      <c r="L51" s="280"/>
      <c r="M51" s="280"/>
      <c r="Q51" s="2" t="b">
        <f>IF(AND(R51=FALSE,'Anagrafica Progetto'!$Q$84=1),FALSE,TRUE)</f>
        <v>0</v>
      </c>
      <c r="R51" s="2" t="b">
        <f>IF(OR('Anagrafica Progetto'!$H$77="",'Anagrafica Progetto'!$H$80=""),FALSE,IF(AND(B51&gt;=YEAR('Anagrafica Progetto'!$H$77),B51&lt;YEAR('Anagrafica Progetto'!$H$80)),FALSE,TRUE))</f>
        <v>0</v>
      </c>
    </row>
    <row r="52" spans="2:18" ht="15" customHeight="1" x14ac:dyDescent="0.2">
      <c r="B52" s="240">
        <v>2020</v>
      </c>
      <c r="C52" s="241"/>
      <c r="D52" s="256"/>
      <c r="E52" s="280">
        <v>10</v>
      </c>
      <c r="F52" s="280"/>
      <c r="G52" s="280"/>
      <c r="H52" s="280"/>
      <c r="I52" s="280"/>
      <c r="J52" s="280"/>
      <c r="K52" s="280"/>
      <c r="L52" s="280"/>
      <c r="M52" s="280"/>
      <c r="Q52" s="2" t="b">
        <f>IF(AND(R52=FALSE,'Anagrafica Progetto'!$Q$84=1),FALSE,TRUE)</f>
        <v>0</v>
      </c>
      <c r="R52" s="2" t="b">
        <f>IF(OR('Anagrafica Progetto'!$H$77="",'Anagrafica Progetto'!$H$80=""),FALSE,IF(AND(B52&gt;=YEAR('Anagrafica Progetto'!$H$77),B52&lt;YEAR('Anagrafica Progetto'!$H$80)),FALSE,TRUE))</f>
        <v>0</v>
      </c>
    </row>
    <row r="53" spans="2:18" ht="15" customHeight="1" x14ac:dyDescent="0.2">
      <c r="B53" s="240">
        <v>2021</v>
      </c>
      <c r="C53" s="241"/>
      <c r="D53" s="256"/>
      <c r="E53" s="280">
        <v>20</v>
      </c>
      <c r="F53" s="280"/>
      <c r="G53" s="280"/>
      <c r="H53" s="280"/>
      <c r="I53" s="280"/>
      <c r="J53" s="280"/>
      <c r="K53" s="280"/>
      <c r="L53" s="280"/>
      <c r="M53" s="280"/>
      <c r="Q53" s="2" t="b">
        <f>IF(AND(R53=FALSE,'Anagrafica Progetto'!$Q$84=1),FALSE,TRUE)</f>
        <v>0</v>
      </c>
      <c r="R53" s="2" t="b">
        <f>IF(OR('Anagrafica Progetto'!$H$77="",'Anagrafica Progetto'!$H$80=""),FALSE,IF(AND(B53&gt;=YEAR('Anagrafica Progetto'!$H$77),B53&lt;YEAR('Anagrafica Progetto'!$H$80)),FALSE,TRUE))</f>
        <v>0</v>
      </c>
    </row>
    <row r="54" spans="2:18" ht="15" customHeight="1" x14ac:dyDescent="0.2">
      <c r="B54" s="240">
        <v>2022</v>
      </c>
      <c r="C54" s="241"/>
      <c r="D54" s="256"/>
      <c r="E54" s="280">
        <v>30</v>
      </c>
      <c r="F54" s="280"/>
      <c r="G54" s="280"/>
      <c r="H54" s="280"/>
      <c r="I54" s="280"/>
      <c r="J54" s="280"/>
      <c r="K54" s="280"/>
      <c r="L54" s="280"/>
      <c r="M54" s="280"/>
      <c r="Q54" s="2" t="b">
        <f>IF(AND(R54=FALSE,'Anagrafica Progetto'!$Q$84=1),FALSE,TRUE)</f>
        <v>0</v>
      </c>
      <c r="R54" s="2" t="b">
        <f>IF(OR('Anagrafica Progetto'!$H$77="",'Anagrafica Progetto'!$H$80=""),FALSE,IF(AND(B54&gt;=YEAR('Anagrafica Progetto'!$H$77),B54&lt;YEAR('Anagrafica Progetto'!$H$80)),FALSE,TRUE))</f>
        <v>0</v>
      </c>
    </row>
    <row r="55" spans="2:18" ht="15" customHeight="1" x14ac:dyDescent="0.2">
      <c r="B55" s="240">
        <v>2023</v>
      </c>
      <c r="C55" s="241"/>
      <c r="D55" s="256"/>
      <c r="E55" s="280">
        <v>40</v>
      </c>
      <c r="F55" s="280"/>
      <c r="G55" s="280"/>
      <c r="H55" s="280"/>
      <c r="I55" s="280"/>
      <c r="J55" s="280"/>
      <c r="K55" s="280"/>
      <c r="L55" s="280"/>
      <c r="M55" s="280"/>
    </row>
    <row r="56" spans="2:18" ht="15" customHeight="1" x14ac:dyDescent="0.2">
      <c r="B56" s="240" t="s">
        <v>387</v>
      </c>
      <c r="C56" s="241"/>
      <c r="D56" s="256"/>
      <c r="E56" s="297">
        <v>40</v>
      </c>
      <c r="F56" s="298"/>
      <c r="G56" s="299"/>
      <c r="H56" s="280"/>
      <c r="I56" s="280"/>
      <c r="J56" s="280"/>
      <c r="K56" s="280"/>
      <c r="L56" s="280"/>
      <c r="M56" s="280"/>
      <c r="Q56" s="2" t="b">
        <f>IF('Anagrafica Progetto'!$Q$84=1,FALSE,TRUE)</f>
        <v>0</v>
      </c>
    </row>
    <row r="57" spans="2:18" ht="15" customHeight="1" x14ac:dyDescent="0.2">
      <c r="Q57" s="2" t="b">
        <f>IF('Anagrafica Progetto'!$Q$84=1,FALSE,TRUE)</f>
        <v>0</v>
      </c>
    </row>
    <row r="58" spans="2:18" ht="15" customHeight="1" x14ac:dyDescent="0.2">
      <c r="B58" s="188" t="s">
        <v>395</v>
      </c>
      <c r="C58" s="188"/>
      <c r="D58" s="188"/>
      <c r="E58" s="188"/>
      <c r="F58" s="188"/>
      <c r="G58" s="188"/>
      <c r="H58" s="188"/>
      <c r="I58" s="188"/>
      <c r="J58" s="188"/>
      <c r="K58" s="188"/>
      <c r="L58" s="188"/>
      <c r="M58" s="188"/>
      <c r="Q58" s="2" t="b">
        <f>IF('Anagrafica Progetto'!$Q$84=1,FALSE,TRUE)</f>
        <v>0</v>
      </c>
    </row>
    <row r="59" spans="2:18" ht="15" customHeight="1" x14ac:dyDescent="0.2">
      <c r="B59" s="258"/>
      <c r="C59" s="258"/>
      <c r="D59" s="258"/>
      <c r="E59" s="258" t="s">
        <v>405</v>
      </c>
      <c r="F59" s="258"/>
      <c r="G59" s="258"/>
      <c r="H59" s="258" t="s">
        <v>406</v>
      </c>
      <c r="I59" s="258"/>
      <c r="J59" s="258"/>
      <c r="K59" s="258" t="s">
        <v>407</v>
      </c>
      <c r="L59" s="258"/>
      <c r="M59" s="258"/>
      <c r="Q59" s="2" t="b">
        <f>IF('Anagrafica Progetto'!$Q$84=1,FALSE,TRUE)</f>
        <v>0</v>
      </c>
    </row>
    <row r="60" spans="2:18" ht="67.5" customHeight="1" x14ac:dyDescent="0.2">
      <c r="B60" s="240" t="s">
        <v>382</v>
      </c>
      <c r="C60" s="241"/>
      <c r="D60" s="256"/>
      <c r="E60" s="281" t="str">
        <f ca="1">IFERROR(IF(INDIRECT(ADDRESS(ROW($B$7)+$R$11,2))="","Inserire il nome della realizzazione nella tabella precedente",INDIRECT(ADDRESS(ROW($B$7)+$R$11,2))),"")</f>
        <v/>
      </c>
      <c r="F60" s="281"/>
      <c r="G60" s="281"/>
      <c r="H60" s="281" t="str">
        <f ca="1">IFERROR(IF(INDIRECT(ADDRESS(ROW($E$7)+$R$12,2))="","Inserire il nome della realizzazione nella tabella precedente",INDIRECT(ADDRESS(ROW($E$7)+$R$12,2))),"")</f>
        <v/>
      </c>
      <c r="I60" s="281"/>
      <c r="J60" s="281"/>
      <c r="K60" s="281" t="str">
        <f ca="1">IFERROR(IF(INDIRECT(ADDRESS(ROW($H$7)+$R$13,2))="","Inserire il nome della realizzazione nella tabella precedente",INDIRECT(ADDRESS(ROW($H$7)+$R$13,2))),"")</f>
        <v/>
      </c>
      <c r="L60" s="281"/>
      <c r="M60" s="281"/>
      <c r="Q60" s="2" t="b">
        <f>IF('Anagrafica Progetto'!$Q$84=1,FALSE,TRUE)</f>
        <v>0</v>
      </c>
    </row>
    <row r="61" spans="2:18" ht="15" customHeight="1" x14ac:dyDescent="0.2">
      <c r="B61" s="240" t="s">
        <v>421</v>
      </c>
      <c r="C61" s="241"/>
      <c r="D61" s="256"/>
      <c r="E61" s="281" t="str">
        <f ca="1">IF(E60="","",VLOOKUP(E60,$S$8:$U$35,3,0))</f>
        <v/>
      </c>
      <c r="F61" s="281"/>
      <c r="G61" s="281"/>
      <c r="H61" s="281" t="str">
        <f ca="1">IF(H60="","",VLOOKUP(H60,$S$8:$U$35,3,0))</f>
        <v/>
      </c>
      <c r="I61" s="281"/>
      <c r="J61" s="281"/>
      <c r="K61" s="281" t="str">
        <f ca="1">IF(K60="","",VLOOKUP(K60,$S$8:$U$35,3,0))</f>
        <v/>
      </c>
      <c r="L61" s="281"/>
      <c r="M61" s="281"/>
      <c r="Q61" s="2" t="b">
        <f>IF('Anagrafica Progetto'!$Q$84=1,FALSE,TRUE)</f>
        <v>0</v>
      </c>
    </row>
    <row r="62" spans="2:18" ht="82.5" customHeight="1" x14ac:dyDescent="0.2">
      <c r="B62" s="240" t="s">
        <v>383</v>
      </c>
      <c r="C62" s="241"/>
      <c r="D62" s="256"/>
      <c r="E62" s="281" t="str">
        <f ca="1">IF(E60="","",VLOOKUP(E60,$S$8:$U$35,2,0))</f>
        <v/>
      </c>
      <c r="F62" s="281"/>
      <c r="G62" s="281"/>
      <c r="H62" s="281" t="str">
        <f ca="1">IF(H60="","",VLOOKUP(H60,$S$8:$U$35,2,0))</f>
        <v/>
      </c>
      <c r="I62" s="281"/>
      <c r="J62" s="281"/>
      <c r="K62" s="281" t="str">
        <f ca="1">IF(K60="","",VLOOKUP(K60,$S$8:$U$35,2,0))</f>
        <v/>
      </c>
      <c r="L62" s="281"/>
      <c r="M62" s="281"/>
      <c r="Q62" s="2" t="b">
        <f>IF('Anagrafica Progetto'!$Q$84=1,FALSE,TRUE)</f>
        <v>0</v>
      </c>
    </row>
    <row r="63" spans="2:18" ht="15.75" customHeight="1" x14ac:dyDescent="0.2">
      <c r="B63" s="240" t="s">
        <v>384</v>
      </c>
      <c r="C63" s="241"/>
      <c r="D63" s="256"/>
      <c r="E63" s="282" t="str">
        <f ca="1">IF(E60="","","Numero")</f>
        <v/>
      </c>
      <c r="F63" s="283"/>
      <c r="G63" s="284"/>
      <c r="H63" s="282" t="str">
        <f ca="1">IF(H60="","","Numero")</f>
        <v/>
      </c>
      <c r="I63" s="283"/>
      <c r="J63" s="284"/>
      <c r="K63" s="282" t="str">
        <f ca="1">IF(K60="","","Numero")</f>
        <v/>
      </c>
      <c r="L63" s="283"/>
      <c r="M63" s="284"/>
      <c r="Q63" s="2" t="b">
        <f>IF('Anagrafica Progetto'!$Q$84=1,FALSE,TRUE)</f>
        <v>0</v>
      </c>
    </row>
    <row r="64" spans="2:18" ht="30" customHeight="1" x14ac:dyDescent="0.2">
      <c r="B64" s="240" t="s">
        <v>385</v>
      </c>
      <c r="C64" s="241"/>
      <c r="D64" s="256"/>
      <c r="E64" s="285"/>
      <c r="F64" s="285"/>
      <c r="G64" s="285"/>
      <c r="H64" s="285"/>
      <c r="I64" s="285"/>
      <c r="J64" s="285"/>
      <c r="K64" s="285"/>
      <c r="L64" s="285"/>
      <c r="M64" s="285"/>
      <c r="Q64" s="2" t="b">
        <f>IF('Anagrafica Progetto'!$Q$84=1,FALSE,TRUE)</f>
        <v>0</v>
      </c>
    </row>
    <row r="65" spans="2:18" ht="15" customHeight="1" x14ac:dyDescent="0.2">
      <c r="B65" s="240" t="s">
        <v>396</v>
      </c>
      <c r="C65" s="241"/>
      <c r="D65" s="256"/>
      <c r="E65" s="281" t="str">
        <f ca="1">IF(E60="","","Tutte")</f>
        <v/>
      </c>
      <c r="F65" s="281"/>
      <c r="G65" s="281"/>
      <c r="H65" s="281" t="str">
        <f ca="1">IF(H60="","","Tutte")</f>
        <v/>
      </c>
      <c r="I65" s="281"/>
      <c r="J65" s="281"/>
      <c r="K65" s="281" t="str">
        <f ca="1">IF(K60="","","Tutte")</f>
        <v/>
      </c>
      <c r="L65" s="281"/>
      <c r="M65" s="281"/>
      <c r="Q65" s="2" t="b">
        <f>IF('Anagrafica Progetto'!$Q$84=1,FALSE,TRUE)</f>
        <v>0</v>
      </c>
    </row>
    <row r="66" spans="2:18" ht="15" customHeight="1" x14ac:dyDescent="0.2">
      <c r="B66" s="240" t="s">
        <v>386</v>
      </c>
      <c r="C66" s="241"/>
      <c r="D66" s="256"/>
      <c r="E66" s="280"/>
      <c r="F66" s="280"/>
      <c r="G66" s="280"/>
      <c r="H66" s="280"/>
      <c r="I66" s="280"/>
      <c r="J66" s="280"/>
      <c r="K66" s="280"/>
      <c r="L66" s="280"/>
      <c r="M66" s="280"/>
      <c r="Q66" s="2" t="b">
        <f>IF('Anagrafica Progetto'!$Q$84=1,FALSE,TRUE)</f>
        <v>0</v>
      </c>
    </row>
    <row r="67" spans="2:18" ht="15" customHeight="1" x14ac:dyDescent="0.2">
      <c r="B67" s="240">
        <v>2015</v>
      </c>
      <c r="C67" s="241"/>
      <c r="D67" s="256"/>
      <c r="E67" s="280"/>
      <c r="F67" s="280"/>
      <c r="G67" s="280"/>
      <c r="H67" s="280"/>
      <c r="I67" s="280"/>
      <c r="J67" s="280"/>
      <c r="K67" s="280"/>
      <c r="L67" s="280"/>
      <c r="M67" s="280"/>
      <c r="Q67" s="2" t="b">
        <f>IF(AND(R67=FALSE,'Anagrafica Progetto'!$Q$84=1),FALSE,TRUE)</f>
        <v>1</v>
      </c>
      <c r="R67" s="2" t="b">
        <f>IF(OR('Anagrafica Progetto'!$H$77="",'Anagrafica Progetto'!$H$80=""),FALSE,IF(AND(B67&gt;=YEAR('Anagrafica Progetto'!$H$77),B67&lt;YEAR('Anagrafica Progetto'!$H$80)),FALSE,TRUE))</f>
        <v>1</v>
      </c>
    </row>
    <row r="68" spans="2:18" ht="15" customHeight="1" x14ac:dyDescent="0.2">
      <c r="B68" s="240">
        <v>2016</v>
      </c>
      <c r="C68" s="241"/>
      <c r="D68" s="256"/>
      <c r="E68" s="280"/>
      <c r="F68" s="280"/>
      <c r="G68" s="280"/>
      <c r="H68" s="280"/>
      <c r="I68" s="280"/>
      <c r="J68" s="280"/>
      <c r="K68" s="280"/>
      <c r="L68" s="280"/>
      <c r="M68" s="280"/>
      <c r="Q68" s="2" t="b">
        <f>IF(AND(R68=FALSE,'Anagrafica Progetto'!$Q$84=1),FALSE,TRUE)</f>
        <v>0</v>
      </c>
      <c r="R68" s="2" t="b">
        <f>IF(OR('Anagrafica Progetto'!$H$77="",'Anagrafica Progetto'!$H$80=""),FALSE,IF(AND(B68&gt;=YEAR('Anagrafica Progetto'!$H$77),B68&lt;YEAR('Anagrafica Progetto'!$H$80)),FALSE,TRUE))</f>
        <v>0</v>
      </c>
    </row>
    <row r="69" spans="2:18" ht="15" customHeight="1" x14ac:dyDescent="0.2">
      <c r="B69" s="240">
        <v>2017</v>
      </c>
      <c r="C69" s="241"/>
      <c r="D69" s="256"/>
      <c r="E69" s="280"/>
      <c r="F69" s="280"/>
      <c r="G69" s="280"/>
      <c r="H69" s="280"/>
      <c r="I69" s="280"/>
      <c r="J69" s="280"/>
      <c r="K69" s="280"/>
      <c r="L69" s="280"/>
      <c r="M69" s="280"/>
      <c r="Q69" s="2" t="b">
        <f>IF(AND(R69=FALSE,'Anagrafica Progetto'!$Q$84=1),FALSE,TRUE)</f>
        <v>0</v>
      </c>
      <c r="R69" s="2" t="b">
        <f>IF(OR('Anagrafica Progetto'!$H$77="",'Anagrafica Progetto'!$H$80=""),FALSE,IF(AND(B69&gt;=YEAR('Anagrafica Progetto'!$H$77),B69&lt;YEAR('Anagrafica Progetto'!$H$80)),FALSE,TRUE))</f>
        <v>0</v>
      </c>
    </row>
    <row r="70" spans="2:18" ht="15" customHeight="1" x14ac:dyDescent="0.2">
      <c r="B70" s="240">
        <v>2018</v>
      </c>
      <c r="C70" s="241"/>
      <c r="D70" s="256"/>
      <c r="E70" s="280"/>
      <c r="F70" s="280"/>
      <c r="G70" s="280"/>
      <c r="H70" s="280"/>
      <c r="I70" s="280"/>
      <c r="J70" s="280"/>
      <c r="K70" s="280"/>
      <c r="L70" s="280"/>
      <c r="M70" s="280"/>
      <c r="Q70" s="2" t="b">
        <f>IF(AND(R70=FALSE,'Anagrafica Progetto'!$Q$84=1),FALSE,TRUE)</f>
        <v>0</v>
      </c>
      <c r="R70" s="2" t="b">
        <f>IF(OR('Anagrafica Progetto'!$H$77="",'Anagrafica Progetto'!$H$80=""),FALSE,IF(AND(B70&gt;=YEAR('Anagrafica Progetto'!$H$77),B70&lt;YEAR('Anagrafica Progetto'!$H$80)),FALSE,TRUE))</f>
        <v>0</v>
      </c>
    </row>
    <row r="71" spans="2:18" ht="15" customHeight="1" x14ac:dyDescent="0.2">
      <c r="B71" s="240">
        <v>2019</v>
      </c>
      <c r="C71" s="241"/>
      <c r="D71" s="256"/>
      <c r="E71" s="280"/>
      <c r="F71" s="280"/>
      <c r="G71" s="280"/>
      <c r="H71" s="280"/>
      <c r="I71" s="280"/>
      <c r="J71" s="280"/>
      <c r="K71" s="280"/>
      <c r="L71" s="280"/>
      <c r="M71" s="280"/>
      <c r="Q71" s="2" t="b">
        <f>IF(AND(R71=FALSE,'Anagrafica Progetto'!$Q$84=1),FALSE,TRUE)</f>
        <v>0</v>
      </c>
      <c r="R71" s="2" t="b">
        <f>IF(OR('Anagrafica Progetto'!$H$77="",'Anagrafica Progetto'!$H$80=""),FALSE,IF(AND(B71&gt;=YEAR('Anagrafica Progetto'!$H$77),B71&lt;YEAR('Anagrafica Progetto'!$H$80)),FALSE,TRUE))</f>
        <v>0</v>
      </c>
    </row>
    <row r="72" spans="2:18" ht="15" customHeight="1" x14ac:dyDescent="0.2">
      <c r="B72" s="240">
        <v>2020</v>
      </c>
      <c r="C72" s="241"/>
      <c r="D72" s="256"/>
      <c r="E72" s="280"/>
      <c r="F72" s="280"/>
      <c r="G72" s="280"/>
      <c r="H72" s="280"/>
      <c r="I72" s="280"/>
      <c r="J72" s="280"/>
      <c r="K72" s="280"/>
      <c r="L72" s="280"/>
      <c r="M72" s="280"/>
      <c r="Q72" s="2" t="b">
        <f>IF(AND(R72=FALSE,'Anagrafica Progetto'!$Q$84=1),FALSE,TRUE)</f>
        <v>0</v>
      </c>
      <c r="R72" s="2" t="b">
        <f>IF(OR('Anagrafica Progetto'!$H$77="",'Anagrafica Progetto'!$H$80=""),FALSE,IF(AND(B72&gt;=YEAR('Anagrafica Progetto'!$H$77),B72&lt;YEAR('Anagrafica Progetto'!$H$80)),FALSE,TRUE))</f>
        <v>0</v>
      </c>
    </row>
    <row r="73" spans="2:18" ht="15" customHeight="1" x14ac:dyDescent="0.2">
      <c r="B73" s="240">
        <v>2021</v>
      </c>
      <c r="C73" s="241"/>
      <c r="D73" s="256"/>
      <c r="E73" s="280"/>
      <c r="F73" s="280"/>
      <c r="G73" s="280"/>
      <c r="H73" s="280"/>
      <c r="I73" s="280"/>
      <c r="J73" s="280"/>
      <c r="K73" s="280"/>
      <c r="L73" s="280"/>
      <c r="M73" s="280"/>
      <c r="Q73" s="2" t="b">
        <f>IF(AND(R73=FALSE,'Anagrafica Progetto'!$Q$84=1),FALSE,TRUE)</f>
        <v>0</v>
      </c>
      <c r="R73" s="2" t="b">
        <f>IF(OR('Anagrafica Progetto'!$H$77="",'Anagrafica Progetto'!$H$80=""),FALSE,IF(AND(B73&gt;=YEAR('Anagrafica Progetto'!$H$77),B73&lt;YEAR('Anagrafica Progetto'!$H$80)),FALSE,TRUE))</f>
        <v>0</v>
      </c>
    </row>
    <row r="74" spans="2:18" ht="15" customHeight="1" x14ac:dyDescent="0.2">
      <c r="B74" s="240">
        <v>2022</v>
      </c>
      <c r="C74" s="241"/>
      <c r="D74" s="256"/>
      <c r="E74" s="280"/>
      <c r="F74" s="280"/>
      <c r="G74" s="280"/>
      <c r="H74" s="280"/>
      <c r="I74" s="280"/>
      <c r="J74" s="280"/>
      <c r="K74" s="280"/>
      <c r="L74" s="280"/>
      <c r="M74" s="280"/>
      <c r="Q74" s="2" t="b">
        <f>IF(AND(R74=FALSE,'Anagrafica Progetto'!$Q$84=1),FALSE,TRUE)</f>
        <v>0</v>
      </c>
      <c r="R74" s="2" t="b">
        <f>IF(OR('Anagrafica Progetto'!$H$77="",'Anagrafica Progetto'!$H$80=""),FALSE,IF(AND(B74&gt;=YEAR('Anagrafica Progetto'!$H$77),B74&lt;YEAR('Anagrafica Progetto'!$H$80)),FALSE,TRUE))</f>
        <v>0</v>
      </c>
    </row>
    <row r="75" spans="2:18" ht="15" customHeight="1" x14ac:dyDescent="0.2">
      <c r="B75" s="240" t="s">
        <v>387</v>
      </c>
      <c r="C75" s="241"/>
      <c r="D75" s="256"/>
      <c r="E75" s="280"/>
      <c r="F75" s="280"/>
      <c r="G75" s="280"/>
      <c r="H75" s="280"/>
      <c r="I75" s="280"/>
      <c r="J75" s="280"/>
      <c r="K75" s="280"/>
      <c r="L75" s="280"/>
      <c r="M75" s="280"/>
      <c r="Q75" s="2" t="b">
        <f>IF('Anagrafica Progetto'!$Q$84=1,FALSE,TRUE)</f>
        <v>0</v>
      </c>
    </row>
    <row r="76" spans="2:18" ht="15" customHeight="1" x14ac:dyDescent="0.2">
      <c r="Q76" s="2" t="b">
        <f>IF('Anagrafica Progetto'!$Q$84=1,FALSE,TRUE)</f>
        <v>0</v>
      </c>
    </row>
    <row r="77" spans="2:18" ht="135" customHeight="1" x14ac:dyDescent="0.2">
      <c r="B77" s="203" t="s">
        <v>575</v>
      </c>
      <c r="C77" s="204"/>
      <c r="D77" s="204"/>
      <c r="E77" s="204"/>
      <c r="F77" s="204"/>
      <c r="G77" s="204"/>
      <c r="H77" s="204"/>
      <c r="I77" s="204"/>
      <c r="J77" s="204"/>
      <c r="K77" s="204"/>
      <c r="L77" s="204"/>
      <c r="M77" s="205"/>
      <c r="Q77" s="2" t="b">
        <f>IF('Anagrafica Progetto'!$Q$84=1,FALSE,TRUE)</f>
        <v>0</v>
      </c>
    </row>
    <row r="78" spans="2:18" ht="15" customHeight="1" x14ac:dyDescent="0.2">
      <c r="Q78" s="2" t="b">
        <f>IF('Anagrafica Progetto'!$Q$84=1,FALSE,TRUE)</f>
        <v>0</v>
      </c>
    </row>
    <row r="79" spans="2:18" ht="15" customHeight="1" x14ac:dyDescent="0.2">
      <c r="Q79" s="2" t="b">
        <f>IF('Anagrafica Progetto'!$Q$84=1,FALSE,TRUE)</f>
        <v>0</v>
      </c>
    </row>
    <row r="80" spans="2:18" ht="15" customHeight="1" x14ac:dyDescent="0.2">
      <c r="B80" s="188" t="s">
        <v>395</v>
      </c>
      <c r="C80" s="188"/>
      <c r="D80" s="188"/>
      <c r="E80" s="188"/>
      <c r="F80" s="188"/>
      <c r="G80" s="188"/>
      <c r="H80" s="188"/>
      <c r="I80" s="188"/>
      <c r="J80" s="188"/>
      <c r="K80" s="188"/>
      <c r="L80" s="188"/>
      <c r="M80" s="188"/>
      <c r="Q80" s="2" t="b">
        <f>IF(AND('Anagrafica Progetto'!$Q$84=2,'Anagrafica Progetto'!$Q$89),FALSE,TRUE)</f>
        <v>1</v>
      </c>
    </row>
    <row r="81" spans="2:18" ht="15" customHeight="1" x14ac:dyDescent="0.2">
      <c r="B81" s="258"/>
      <c r="C81" s="258"/>
      <c r="D81" s="258"/>
      <c r="E81" s="258" t="s">
        <v>379</v>
      </c>
      <c r="F81" s="258"/>
      <c r="G81" s="258"/>
      <c r="H81" s="258" t="s">
        <v>380</v>
      </c>
      <c r="I81" s="258"/>
      <c r="J81" s="258"/>
      <c r="K81" s="258" t="s">
        <v>381</v>
      </c>
      <c r="L81" s="258"/>
      <c r="M81" s="258"/>
      <c r="Q81" s="2" t="b">
        <f>IF(AND('Anagrafica Progetto'!$Q$84=2,'Anagrafica Progetto'!$Q$89),FALSE,TRUE)</f>
        <v>1</v>
      </c>
    </row>
    <row r="82" spans="2:18" ht="67.5" customHeight="1" x14ac:dyDescent="0.2">
      <c r="B82" s="240" t="s">
        <v>382</v>
      </c>
      <c r="C82" s="241"/>
      <c r="D82" s="256"/>
      <c r="E82" s="281" t="str">
        <f ca="1">IFERROR(IF(INDIRECT(ADDRESS(ROW($B$7)+$R$8,2))="","Inserire il nome della realizzazione nella tabella precedente",INDIRECT(ADDRESS(ROW($B$7)+$R$8,2))),"")</f>
        <v>Amministrazioni/Uffici/Strutture coinvolte in nuovi processi di riorganizzazione e di razionalizzazione della propria struttura organizzativa, di ridefinizione delle modalità di erogazione dei servizi, di adozione di sistemi di gestione orientati alla qualità</v>
      </c>
      <c r="F82" s="281"/>
      <c r="G82" s="281"/>
      <c r="H82" s="281" t="str">
        <f ca="1">IFERROR(IF(INDIRECT(ADDRESS(ROW($E$7)+$R$9,2))="","Inserire il nome della realizzazione nella tabella precedente",INDIRECT(ADDRESS(ROW($E$7)+$R$9,2))),"")</f>
        <v/>
      </c>
      <c r="I82" s="281"/>
      <c r="J82" s="281"/>
      <c r="K82" s="281" t="str">
        <f ca="1">IFERROR(IF(INDIRECT(ADDRESS(ROW($H$7)+$R$10,2))="","Inserire il nome della realizzazione nella tabella precedente",INDIRECT(ADDRESS(ROW($H$7)+$R$10,2))),"")</f>
        <v/>
      </c>
      <c r="L82" s="281"/>
      <c r="M82" s="281"/>
      <c r="Q82" s="2" t="b">
        <f>IF(AND('Anagrafica Progetto'!$Q$84=2,'Anagrafica Progetto'!$Q$89),FALSE,TRUE)</f>
        <v>1</v>
      </c>
    </row>
    <row r="83" spans="2:18" ht="15" customHeight="1" x14ac:dyDescent="0.2">
      <c r="B83" s="240" t="s">
        <v>421</v>
      </c>
      <c r="C83" s="241"/>
      <c r="D83" s="256"/>
      <c r="E83" s="281" t="e">
        <f ca="1">IF(E82="","",VLOOKUP(E82,$S$8:$U$35,3,0))</f>
        <v>#VALUE!</v>
      </c>
      <c r="F83" s="281"/>
      <c r="G83" s="281"/>
      <c r="H83" s="281" t="str">
        <f ca="1">IF(H82="","",VLOOKUP(H82,$S$8:$U$35,3,0))</f>
        <v/>
      </c>
      <c r="I83" s="281"/>
      <c r="J83" s="281"/>
      <c r="K83" s="281" t="str">
        <f ca="1">IF(K82="","",VLOOKUP(K82,$S$8:$U$35,3,0))</f>
        <v/>
      </c>
      <c r="L83" s="281"/>
      <c r="M83" s="281"/>
      <c r="Q83" s="2" t="b">
        <f>IF(AND('Anagrafica Progetto'!$Q$84=2,'Anagrafica Progetto'!$Q$89),FALSE,TRUE)</f>
        <v>1</v>
      </c>
    </row>
    <row r="84" spans="2:18" ht="82.5" customHeight="1" x14ac:dyDescent="0.2">
      <c r="B84" s="240" t="s">
        <v>383</v>
      </c>
      <c r="C84" s="241"/>
      <c r="D84" s="256"/>
      <c r="E84" s="281" t="e">
        <f ca="1">IF(E82="","",VLOOKUP(E82,$S$8:$U$35,2,0))</f>
        <v>#VALUE!</v>
      </c>
      <c r="F84" s="281"/>
      <c r="G84" s="281"/>
      <c r="H84" s="281" t="str">
        <f ca="1">IF(H82="","",VLOOKUP(H82,$S$8:$U$35,2,0))</f>
        <v/>
      </c>
      <c r="I84" s="281"/>
      <c r="J84" s="281"/>
      <c r="K84" s="281" t="str">
        <f ca="1">IF(K82="","",VLOOKUP(K82,$S$8:$U$35,2,0))</f>
        <v/>
      </c>
      <c r="L84" s="281"/>
      <c r="M84" s="281"/>
      <c r="Q84" s="2" t="b">
        <f>IF(AND('Anagrafica Progetto'!$Q$84=2,'Anagrafica Progetto'!$Q$89),FALSE,TRUE)</f>
        <v>1</v>
      </c>
    </row>
    <row r="85" spans="2:18" ht="15.75" customHeight="1" x14ac:dyDescent="0.2">
      <c r="B85" s="240" t="s">
        <v>384</v>
      </c>
      <c r="C85" s="241"/>
      <c r="D85" s="256"/>
      <c r="E85" s="282" t="str">
        <f ca="1">IF(E82="","","Numero")</f>
        <v>Numero</v>
      </c>
      <c r="F85" s="283"/>
      <c r="G85" s="284"/>
      <c r="H85" s="282" t="str">
        <f ca="1">IF(H82="","","Numero")</f>
        <v/>
      </c>
      <c r="I85" s="283"/>
      <c r="J85" s="284"/>
      <c r="K85" s="282" t="str">
        <f ca="1">IF(K82="","","Numero")</f>
        <v/>
      </c>
      <c r="L85" s="283"/>
      <c r="M85" s="284"/>
      <c r="Q85" s="2" t="b">
        <f>IF(AND('Anagrafica Progetto'!$Q$84=2,'Anagrafica Progetto'!$Q$89),FALSE,TRUE)</f>
        <v>1</v>
      </c>
    </row>
    <row r="86" spans="2:18" ht="30" customHeight="1" x14ac:dyDescent="0.2">
      <c r="B86" s="240" t="s">
        <v>385</v>
      </c>
      <c r="C86" s="241"/>
      <c r="D86" s="256"/>
      <c r="E86" s="285"/>
      <c r="F86" s="285"/>
      <c r="G86" s="285"/>
      <c r="H86" s="285"/>
      <c r="I86" s="285"/>
      <c r="J86" s="285"/>
      <c r="K86" s="285"/>
      <c r="L86" s="285"/>
      <c r="M86" s="285"/>
      <c r="Q86" s="2" t="b">
        <f>IF(AND('Anagrafica Progetto'!$Q$84=2,'Anagrafica Progetto'!$Q$89),FALSE,TRUE)</f>
        <v>1</v>
      </c>
    </row>
    <row r="87" spans="2:18" ht="15" customHeight="1" x14ac:dyDescent="0.2">
      <c r="B87" s="240" t="s">
        <v>396</v>
      </c>
      <c r="C87" s="241"/>
      <c r="D87" s="256"/>
      <c r="E87" s="281" t="str">
        <f ca="1">IF(E82="","","Più sviluppate")</f>
        <v>Più sviluppate</v>
      </c>
      <c r="F87" s="281"/>
      <c r="G87" s="281"/>
      <c r="H87" s="281" t="str">
        <f ca="1">IF(H82="","","Più sviluppate")</f>
        <v/>
      </c>
      <c r="I87" s="281"/>
      <c r="J87" s="281"/>
      <c r="K87" s="281" t="str">
        <f ca="1">IF(K82="","","Più sviluppate")</f>
        <v/>
      </c>
      <c r="L87" s="281"/>
      <c r="M87" s="281"/>
      <c r="Q87" s="2" t="b">
        <f>IF(AND('Anagrafica Progetto'!$Q$84=2,'Anagrafica Progetto'!$Q$89),FALSE,TRUE)</f>
        <v>1</v>
      </c>
    </row>
    <row r="88" spans="2:18" ht="15" customHeight="1" x14ac:dyDescent="0.2">
      <c r="B88" s="240" t="s">
        <v>386</v>
      </c>
      <c r="C88" s="241"/>
      <c r="D88" s="256"/>
      <c r="E88" s="296"/>
      <c r="F88" s="285"/>
      <c r="G88" s="285"/>
      <c r="H88" s="285"/>
      <c r="I88" s="285"/>
      <c r="J88" s="285"/>
      <c r="K88" s="285"/>
      <c r="L88" s="285"/>
      <c r="M88" s="285"/>
      <c r="Q88" s="2" t="b">
        <f>IF(AND('Anagrafica Progetto'!$Q$84=2,'Anagrafica Progetto'!$Q$89),FALSE,TRUE)</f>
        <v>1</v>
      </c>
    </row>
    <row r="89" spans="2:18" ht="15" customHeight="1" x14ac:dyDescent="0.2">
      <c r="B89" s="240">
        <v>2015</v>
      </c>
      <c r="C89" s="241"/>
      <c r="D89" s="256"/>
      <c r="E89" s="296"/>
      <c r="F89" s="285"/>
      <c r="G89" s="285"/>
      <c r="H89" s="285"/>
      <c r="I89" s="285"/>
      <c r="J89" s="285"/>
      <c r="K89" s="285"/>
      <c r="L89" s="285"/>
      <c r="M89" s="285"/>
      <c r="Q89" s="2" t="b">
        <f>IF(AND('Anagrafica Progetto'!$Q$84=2,'Anagrafica Progetto'!$Q$89,R89=FALSE),FALSE,TRUE)</f>
        <v>1</v>
      </c>
      <c r="R89" s="2" t="b">
        <f>IF(OR('Anagrafica Progetto'!$H$77="",'Anagrafica Progetto'!$H$80=""),FALSE,IF(AND(B89&gt;=YEAR('Anagrafica Progetto'!$H$77),B89&lt;YEAR('Anagrafica Progetto'!$H$80)),FALSE,TRUE))</f>
        <v>1</v>
      </c>
    </row>
    <row r="90" spans="2:18" ht="15" customHeight="1" x14ac:dyDescent="0.2">
      <c r="B90" s="240">
        <v>2016</v>
      </c>
      <c r="C90" s="241"/>
      <c r="D90" s="256"/>
      <c r="E90" s="285"/>
      <c r="F90" s="285"/>
      <c r="G90" s="285"/>
      <c r="H90" s="285"/>
      <c r="I90" s="285"/>
      <c r="J90" s="285"/>
      <c r="K90" s="285"/>
      <c r="L90" s="285"/>
      <c r="M90" s="285"/>
      <c r="Q90" s="2" t="b">
        <f>IF(AND('Anagrafica Progetto'!$Q$84=2,'Anagrafica Progetto'!$Q$89,R90=FALSE),FALSE,TRUE)</f>
        <v>1</v>
      </c>
      <c r="R90" s="2" t="b">
        <f>IF(OR('Anagrafica Progetto'!$H$77="",'Anagrafica Progetto'!$H$80=""),FALSE,IF(AND(B90&gt;=YEAR('Anagrafica Progetto'!$H$77),B90&lt;YEAR('Anagrafica Progetto'!$H$80)),FALSE,TRUE))</f>
        <v>0</v>
      </c>
    </row>
    <row r="91" spans="2:18" ht="15" customHeight="1" x14ac:dyDescent="0.2">
      <c r="B91" s="240">
        <v>2017</v>
      </c>
      <c r="C91" s="241"/>
      <c r="D91" s="256"/>
      <c r="E91" s="285"/>
      <c r="F91" s="285"/>
      <c r="G91" s="285"/>
      <c r="H91" s="285"/>
      <c r="I91" s="285"/>
      <c r="J91" s="285"/>
      <c r="K91" s="285"/>
      <c r="L91" s="285"/>
      <c r="M91" s="285"/>
      <c r="Q91" s="2" t="b">
        <f>IF(AND('Anagrafica Progetto'!$Q$84=2,'Anagrafica Progetto'!$Q$89,R91=FALSE),FALSE,TRUE)</f>
        <v>1</v>
      </c>
      <c r="R91" s="2" t="b">
        <f>IF(OR('Anagrafica Progetto'!$H$77="",'Anagrafica Progetto'!$H$80=""),FALSE,IF(AND(B91&gt;=YEAR('Anagrafica Progetto'!$H$77),B91&lt;YEAR('Anagrafica Progetto'!$H$80)),FALSE,TRUE))</f>
        <v>0</v>
      </c>
    </row>
    <row r="92" spans="2:18" ht="15" customHeight="1" x14ac:dyDescent="0.2">
      <c r="B92" s="240">
        <v>2018</v>
      </c>
      <c r="C92" s="241"/>
      <c r="D92" s="256"/>
      <c r="E92" s="285"/>
      <c r="F92" s="285"/>
      <c r="G92" s="285"/>
      <c r="H92" s="285"/>
      <c r="I92" s="285"/>
      <c r="J92" s="285"/>
      <c r="K92" s="285"/>
      <c r="L92" s="285"/>
      <c r="M92" s="285"/>
      <c r="Q92" s="2" t="b">
        <f>IF(AND('Anagrafica Progetto'!$Q$84=2,'Anagrafica Progetto'!$Q$89,R92=FALSE),FALSE,TRUE)</f>
        <v>1</v>
      </c>
      <c r="R92" s="2" t="b">
        <f>IF(OR('Anagrafica Progetto'!$H$77="",'Anagrafica Progetto'!$H$80=""),FALSE,IF(AND(B92&gt;=YEAR('Anagrafica Progetto'!$H$77),B92&lt;YEAR('Anagrafica Progetto'!$H$80)),FALSE,TRUE))</f>
        <v>0</v>
      </c>
    </row>
    <row r="93" spans="2:18" ht="15" customHeight="1" x14ac:dyDescent="0.2">
      <c r="B93" s="240">
        <v>2019</v>
      </c>
      <c r="C93" s="241"/>
      <c r="D93" s="256"/>
      <c r="E93" s="285"/>
      <c r="F93" s="285"/>
      <c r="G93" s="285"/>
      <c r="H93" s="285"/>
      <c r="I93" s="285"/>
      <c r="J93" s="285"/>
      <c r="K93" s="285"/>
      <c r="L93" s="285"/>
      <c r="M93" s="285"/>
      <c r="Q93" s="2" t="b">
        <f>IF(AND('Anagrafica Progetto'!$Q$84=2,'Anagrafica Progetto'!$Q$89,R93=FALSE),FALSE,TRUE)</f>
        <v>1</v>
      </c>
      <c r="R93" s="2" t="b">
        <f>IF(OR('Anagrafica Progetto'!$H$77="",'Anagrafica Progetto'!$H$80=""),FALSE,IF(AND(B93&gt;=YEAR('Anagrafica Progetto'!$H$77),B93&lt;YEAR('Anagrafica Progetto'!$H$80)),FALSE,TRUE))</f>
        <v>0</v>
      </c>
    </row>
    <row r="94" spans="2:18" ht="15" customHeight="1" x14ac:dyDescent="0.2">
      <c r="B94" s="240">
        <v>2020</v>
      </c>
      <c r="C94" s="241"/>
      <c r="D94" s="256"/>
      <c r="E94" s="285"/>
      <c r="F94" s="285"/>
      <c r="G94" s="285"/>
      <c r="H94" s="285"/>
      <c r="I94" s="285"/>
      <c r="J94" s="285"/>
      <c r="K94" s="285"/>
      <c r="L94" s="285"/>
      <c r="M94" s="285"/>
      <c r="Q94" s="2" t="b">
        <f>IF(AND('Anagrafica Progetto'!$Q$84=2,'Anagrafica Progetto'!$Q$89,R94=FALSE),FALSE,TRUE)</f>
        <v>1</v>
      </c>
      <c r="R94" s="2" t="b">
        <f>IF(OR('Anagrafica Progetto'!$H$77="",'Anagrafica Progetto'!$H$80=""),FALSE,IF(AND(B94&gt;=YEAR('Anagrafica Progetto'!$H$77),B94&lt;YEAR('Anagrafica Progetto'!$H$80)),FALSE,TRUE))</f>
        <v>0</v>
      </c>
    </row>
    <row r="95" spans="2:18" ht="15" customHeight="1" x14ac:dyDescent="0.2">
      <c r="B95" s="240">
        <v>2021</v>
      </c>
      <c r="C95" s="241"/>
      <c r="D95" s="256"/>
      <c r="E95" s="285"/>
      <c r="F95" s="285"/>
      <c r="G95" s="285"/>
      <c r="H95" s="285"/>
      <c r="I95" s="285"/>
      <c r="J95" s="285"/>
      <c r="K95" s="285"/>
      <c r="L95" s="285"/>
      <c r="M95" s="285"/>
      <c r="Q95" s="2" t="b">
        <f>IF(AND('Anagrafica Progetto'!$Q$84=2,'Anagrafica Progetto'!$Q$89,R95=FALSE),FALSE,TRUE)</f>
        <v>1</v>
      </c>
      <c r="R95" s="2" t="b">
        <f>IF(OR('Anagrafica Progetto'!$H$77="",'Anagrafica Progetto'!$H$80=""),FALSE,IF(AND(B95&gt;=YEAR('Anagrafica Progetto'!$H$77),B95&lt;YEAR('Anagrafica Progetto'!$H$80)),FALSE,TRUE))</f>
        <v>0</v>
      </c>
    </row>
    <row r="96" spans="2:18" ht="15" customHeight="1" x14ac:dyDescent="0.2">
      <c r="B96" s="240">
        <v>2022</v>
      </c>
      <c r="C96" s="241"/>
      <c r="D96" s="256"/>
      <c r="E96" s="285"/>
      <c r="F96" s="285"/>
      <c r="G96" s="285"/>
      <c r="H96" s="285"/>
      <c r="I96" s="285"/>
      <c r="J96" s="285"/>
      <c r="K96" s="285"/>
      <c r="L96" s="285"/>
      <c r="M96" s="285"/>
      <c r="Q96" s="2" t="b">
        <f>IF(AND('Anagrafica Progetto'!$Q$84=2,'Anagrafica Progetto'!$Q$89,R96=FALSE),FALSE,TRUE)</f>
        <v>1</v>
      </c>
      <c r="R96" s="2" t="b">
        <f>IF(OR('Anagrafica Progetto'!$H$77="",'Anagrafica Progetto'!$H$80=""),FALSE,IF(AND(B96&gt;=YEAR('Anagrafica Progetto'!$H$77),B96&lt;YEAR('Anagrafica Progetto'!$H$80)),FALSE,TRUE))</f>
        <v>0</v>
      </c>
    </row>
    <row r="97" spans="2:18" ht="15" customHeight="1" x14ac:dyDescent="0.2">
      <c r="B97" s="240" t="s">
        <v>387</v>
      </c>
      <c r="C97" s="241"/>
      <c r="D97" s="256"/>
      <c r="E97" s="285"/>
      <c r="F97" s="285"/>
      <c r="G97" s="285"/>
      <c r="H97" s="285"/>
      <c r="I97" s="285"/>
      <c r="J97" s="285"/>
      <c r="K97" s="285"/>
      <c r="L97" s="285"/>
      <c r="M97" s="285"/>
      <c r="Q97" s="2" t="b">
        <f>IF(AND('Anagrafica Progetto'!$Q$84=2,'Anagrafica Progetto'!$Q$89),FALSE,TRUE)</f>
        <v>1</v>
      </c>
    </row>
    <row r="98" spans="2:18" ht="15" customHeight="1" x14ac:dyDescent="0.2">
      <c r="Q98" s="2" t="b">
        <f>IF(AND('Anagrafica Progetto'!$Q$84=2,'Anagrafica Progetto'!$Q$89),FALSE,TRUE)</f>
        <v>1</v>
      </c>
    </row>
    <row r="99" spans="2:18" ht="15" customHeight="1" x14ac:dyDescent="0.2">
      <c r="B99" s="188" t="s">
        <v>395</v>
      </c>
      <c r="C99" s="188"/>
      <c r="D99" s="188"/>
      <c r="E99" s="188"/>
      <c r="F99" s="188"/>
      <c r="G99" s="188"/>
      <c r="H99" s="188"/>
      <c r="I99" s="188"/>
      <c r="J99" s="188"/>
      <c r="K99" s="188"/>
      <c r="L99" s="188"/>
      <c r="M99" s="188"/>
      <c r="Q99" s="2" t="b">
        <f>IF(AND('Anagrafica Progetto'!$Q$84=2,'Anagrafica Progetto'!$Q$89),FALSE,TRUE)</f>
        <v>1</v>
      </c>
    </row>
    <row r="100" spans="2:18" ht="15" customHeight="1" x14ac:dyDescent="0.2">
      <c r="B100" s="258"/>
      <c r="C100" s="258"/>
      <c r="D100" s="258"/>
      <c r="E100" s="258" t="s">
        <v>405</v>
      </c>
      <c r="F100" s="258"/>
      <c r="G100" s="258"/>
      <c r="H100" s="258" t="s">
        <v>406</v>
      </c>
      <c r="I100" s="258"/>
      <c r="J100" s="258"/>
      <c r="K100" s="258" t="s">
        <v>407</v>
      </c>
      <c r="L100" s="258"/>
      <c r="M100" s="258"/>
      <c r="Q100" s="2" t="b">
        <f>IF(AND('Anagrafica Progetto'!$Q$84=2,'Anagrafica Progetto'!$Q$89),FALSE,TRUE)</f>
        <v>1</v>
      </c>
    </row>
    <row r="101" spans="2:18" ht="67.5" customHeight="1" x14ac:dyDescent="0.2">
      <c r="B101" s="240" t="s">
        <v>382</v>
      </c>
      <c r="C101" s="241"/>
      <c r="D101" s="256"/>
      <c r="E101" s="281" t="str">
        <f ca="1">IFERROR(IF(INDIRECT(ADDRESS(ROW($B$7)+$R$11,2))="","Inserire il nome della realizzazione nella tabella precedente",INDIRECT(ADDRESS(ROW($B$7)+$R$11,2))),"")</f>
        <v/>
      </c>
      <c r="F101" s="281"/>
      <c r="G101" s="281"/>
      <c r="H101" s="281" t="str">
        <f ca="1">IFERROR(IF(INDIRECT(ADDRESS(ROW($E$7)+$R$12,2))="","Inserire il nome della realizzazione nella tabella precedente",INDIRECT(ADDRESS(ROW($E$7)+$R$12,2))),"")</f>
        <v/>
      </c>
      <c r="I101" s="281"/>
      <c r="J101" s="281"/>
      <c r="K101" s="281" t="str">
        <f ca="1">IFERROR(IF(INDIRECT(ADDRESS(ROW($H$7)+$R$13,2))="","Inserire il nome della realizzazione nella tabella precedente",INDIRECT(ADDRESS(ROW($H$7)+$R$13,2))),"")</f>
        <v/>
      </c>
      <c r="L101" s="281"/>
      <c r="M101" s="281"/>
      <c r="Q101" s="2" t="b">
        <f>IF(AND('Anagrafica Progetto'!$Q$84=2,'Anagrafica Progetto'!$Q$89),FALSE,TRUE)</f>
        <v>1</v>
      </c>
    </row>
    <row r="102" spans="2:18" ht="15" customHeight="1" x14ac:dyDescent="0.2">
      <c r="B102" s="240" t="s">
        <v>421</v>
      </c>
      <c r="C102" s="241"/>
      <c r="D102" s="256"/>
      <c r="E102" s="281" t="str">
        <f ca="1">IF(E101="","",VLOOKUP(E101,$S$8:$U$35,3,0))</f>
        <v/>
      </c>
      <c r="F102" s="281"/>
      <c r="G102" s="281"/>
      <c r="H102" s="281" t="str">
        <f ca="1">IF(H101="","",VLOOKUP(H101,$S$8:$U$35,3,0))</f>
        <v/>
      </c>
      <c r="I102" s="281"/>
      <c r="J102" s="281"/>
      <c r="K102" s="281" t="str">
        <f ca="1">IF(K101="","",VLOOKUP(K101,$S$8:$U$35,3,0))</f>
        <v/>
      </c>
      <c r="L102" s="281"/>
      <c r="M102" s="281"/>
      <c r="Q102" s="2" t="b">
        <f>IF(AND('Anagrafica Progetto'!$Q$84=2,'Anagrafica Progetto'!$Q$89),FALSE,TRUE)</f>
        <v>1</v>
      </c>
    </row>
    <row r="103" spans="2:18" ht="82.5" customHeight="1" x14ac:dyDescent="0.2">
      <c r="B103" s="240" t="s">
        <v>383</v>
      </c>
      <c r="C103" s="241"/>
      <c r="D103" s="256"/>
      <c r="E103" s="281" t="str">
        <f ca="1">IF(E101="","",VLOOKUP(E101,$S$8:$U$35,2,0))</f>
        <v/>
      </c>
      <c r="F103" s="281"/>
      <c r="G103" s="281"/>
      <c r="H103" s="281" t="str">
        <f ca="1">IF(H101="","",VLOOKUP(H101,$S$8:$U$35,2,0))</f>
        <v/>
      </c>
      <c r="I103" s="281"/>
      <c r="J103" s="281"/>
      <c r="K103" s="281" t="str">
        <f ca="1">IF(K101="","",VLOOKUP(K101,$S$8:$U$35,2,0))</f>
        <v/>
      </c>
      <c r="L103" s="281"/>
      <c r="M103" s="281"/>
      <c r="Q103" s="2" t="b">
        <f>IF(AND('Anagrafica Progetto'!$Q$84=2,'Anagrafica Progetto'!$Q$89),FALSE,TRUE)</f>
        <v>1</v>
      </c>
    </row>
    <row r="104" spans="2:18" ht="15.75" customHeight="1" x14ac:dyDescent="0.2">
      <c r="B104" s="240" t="s">
        <v>384</v>
      </c>
      <c r="C104" s="241"/>
      <c r="D104" s="256"/>
      <c r="E104" s="282" t="str">
        <f ca="1">IF(E101="","","Numero")</f>
        <v/>
      </c>
      <c r="F104" s="283"/>
      <c r="G104" s="284"/>
      <c r="H104" s="282" t="str">
        <f ca="1">IF(H101="","","Numero")</f>
        <v/>
      </c>
      <c r="I104" s="283"/>
      <c r="J104" s="284"/>
      <c r="K104" s="282" t="str">
        <f ca="1">IF(K101="","","Numero")</f>
        <v/>
      </c>
      <c r="L104" s="283"/>
      <c r="M104" s="284"/>
      <c r="Q104" s="2" t="b">
        <f>IF(AND('Anagrafica Progetto'!$Q$84=2,'Anagrafica Progetto'!$Q$89),FALSE,TRUE)</f>
        <v>1</v>
      </c>
    </row>
    <row r="105" spans="2:18" ht="30" customHeight="1" x14ac:dyDescent="0.2">
      <c r="B105" s="240" t="s">
        <v>385</v>
      </c>
      <c r="C105" s="241"/>
      <c r="D105" s="256"/>
      <c r="E105" s="285"/>
      <c r="F105" s="285"/>
      <c r="G105" s="285"/>
      <c r="H105" s="285"/>
      <c r="I105" s="285"/>
      <c r="J105" s="285"/>
      <c r="K105" s="285"/>
      <c r="L105" s="285"/>
      <c r="M105" s="285"/>
      <c r="Q105" s="2" t="b">
        <f>IF(AND('Anagrafica Progetto'!$Q$84=2,'Anagrafica Progetto'!$Q$89),FALSE,TRUE)</f>
        <v>1</v>
      </c>
    </row>
    <row r="106" spans="2:18" ht="15" customHeight="1" x14ac:dyDescent="0.2">
      <c r="B106" s="240" t="s">
        <v>396</v>
      </c>
      <c r="C106" s="241"/>
      <c r="D106" s="256"/>
      <c r="E106" s="281" t="str">
        <f ca="1">IF(E101="","","Più sviluppate")</f>
        <v/>
      </c>
      <c r="F106" s="281"/>
      <c r="G106" s="281"/>
      <c r="H106" s="281" t="str">
        <f ca="1">IF(H101="","","Più sviluppate")</f>
        <v/>
      </c>
      <c r="I106" s="281"/>
      <c r="J106" s="281"/>
      <c r="K106" s="281" t="str">
        <f ca="1">IF(K101="","","Più sviluppate")</f>
        <v/>
      </c>
      <c r="L106" s="281"/>
      <c r="M106" s="281"/>
      <c r="Q106" s="2" t="b">
        <f>IF(AND('Anagrafica Progetto'!$Q$84=2,'Anagrafica Progetto'!$Q$89),FALSE,TRUE)</f>
        <v>1</v>
      </c>
    </row>
    <row r="107" spans="2:18" ht="15" customHeight="1" x14ac:dyDescent="0.2">
      <c r="B107" s="240" t="s">
        <v>386</v>
      </c>
      <c r="C107" s="241"/>
      <c r="D107" s="256"/>
      <c r="E107" s="296"/>
      <c r="F107" s="285"/>
      <c r="G107" s="285"/>
      <c r="H107" s="285"/>
      <c r="I107" s="285"/>
      <c r="J107" s="285"/>
      <c r="K107" s="285"/>
      <c r="L107" s="285"/>
      <c r="M107" s="285"/>
      <c r="Q107" s="2" t="b">
        <f>IF(AND('Anagrafica Progetto'!$Q$84=2,'Anagrafica Progetto'!$Q$89),FALSE,TRUE)</f>
        <v>1</v>
      </c>
    </row>
    <row r="108" spans="2:18" ht="15" customHeight="1" x14ac:dyDescent="0.2">
      <c r="B108" s="240">
        <v>2015</v>
      </c>
      <c r="C108" s="241"/>
      <c r="D108" s="256"/>
      <c r="E108" s="296"/>
      <c r="F108" s="285"/>
      <c r="G108" s="285"/>
      <c r="H108" s="285"/>
      <c r="I108" s="285"/>
      <c r="J108" s="285"/>
      <c r="K108" s="285"/>
      <c r="L108" s="285"/>
      <c r="M108" s="285"/>
      <c r="Q108" s="2" t="b">
        <f>IF(AND('Anagrafica Progetto'!$Q$84=2,'Anagrafica Progetto'!$Q$89,R108=FALSE),FALSE,TRUE)</f>
        <v>1</v>
      </c>
      <c r="R108" s="2" t="b">
        <f>IF(OR('Anagrafica Progetto'!$H$77="",'Anagrafica Progetto'!$H$80=""),FALSE,IF(AND(B108&gt;=YEAR('Anagrafica Progetto'!$H$77),B108&lt;YEAR('Anagrafica Progetto'!$H$80)),FALSE,TRUE))</f>
        <v>1</v>
      </c>
    </row>
    <row r="109" spans="2:18" ht="15" customHeight="1" x14ac:dyDescent="0.2">
      <c r="B109" s="240">
        <v>2016</v>
      </c>
      <c r="C109" s="241"/>
      <c r="D109" s="256"/>
      <c r="E109" s="285"/>
      <c r="F109" s="285"/>
      <c r="G109" s="285"/>
      <c r="H109" s="285"/>
      <c r="I109" s="285"/>
      <c r="J109" s="285"/>
      <c r="K109" s="285"/>
      <c r="L109" s="285"/>
      <c r="M109" s="285"/>
      <c r="Q109" s="2" t="b">
        <f>IF(AND('Anagrafica Progetto'!$Q$84=2,'Anagrafica Progetto'!$Q$89,R109=FALSE),FALSE,TRUE)</f>
        <v>1</v>
      </c>
      <c r="R109" s="2" t="b">
        <f>IF(OR('Anagrafica Progetto'!$H$77="",'Anagrafica Progetto'!$H$80=""),FALSE,IF(AND(B109&gt;=YEAR('Anagrafica Progetto'!$H$77),B109&lt;YEAR('Anagrafica Progetto'!$H$80)),FALSE,TRUE))</f>
        <v>0</v>
      </c>
    </row>
    <row r="110" spans="2:18" ht="15" customHeight="1" x14ac:dyDescent="0.2">
      <c r="B110" s="240">
        <v>2017</v>
      </c>
      <c r="C110" s="241"/>
      <c r="D110" s="256"/>
      <c r="E110" s="285"/>
      <c r="F110" s="285"/>
      <c r="G110" s="285"/>
      <c r="H110" s="285"/>
      <c r="I110" s="285"/>
      <c r="J110" s="285"/>
      <c r="K110" s="285"/>
      <c r="L110" s="285"/>
      <c r="M110" s="285"/>
      <c r="Q110" s="2" t="b">
        <f>IF(AND('Anagrafica Progetto'!$Q$84=2,'Anagrafica Progetto'!$Q$89,R110=FALSE),FALSE,TRUE)</f>
        <v>1</v>
      </c>
      <c r="R110" s="2" t="b">
        <f>IF(OR('Anagrafica Progetto'!$H$77="",'Anagrafica Progetto'!$H$80=""),FALSE,IF(AND(B110&gt;=YEAR('Anagrafica Progetto'!$H$77),B110&lt;YEAR('Anagrafica Progetto'!$H$80)),FALSE,TRUE))</f>
        <v>0</v>
      </c>
    </row>
    <row r="111" spans="2:18" ht="15" customHeight="1" x14ac:dyDescent="0.2">
      <c r="B111" s="240">
        <v>2018</v>
      </c>
      <c r="C111" s="241"/>
      <c r="D111" s="256"/>
      <c r="E111" s="285"/>
      <c r="F111" s="285"/>
      <c r="G111" s="285"/>
      <c r="H111" s="285"/>
      <c r="I111" s="285"/>
      <c r="J111" s="285"/>
      <c r="K111" s="285"/>
      <c r="L111" s="285"/>
      <c r="M111" s="285"/>
      <c r="Q111" s="2" t="b">
        <f>IF(AND('Anagrafica Progetto'!$Q$84=2,'Anagrafica Progetto'!$Q$89,R111=FALSE),FALSE,TRUE)</f>
        <v>1</v>
      </c>
      <c r="R111" s="2" t="b">
        <f>IF(OR('Anagrafica Progetto'!$H$77="",'Anagrafica Progetto'!$H$80=""),FALSE,IF(AND(B111&gt;=YEAR('Anagrafica Progetto'!$H$77),B111&lt;YEAR('Anagrafica Progetto'!$H$80)),FALSE,TRUE))</f>
        <v>0</v>
      </c>
    </row>
    <row r="112" spans="2:18" ht="15" customHeight="1" x14ac:dyDescent="0.2">
      <c r="B112" s="240">
        <v>2019</v>
      </c>
      <c r="C112" s="241"/>
      <c r="D112" s="256"/>
      <c r="E112" s="285"/>
      <c r="F112" s="285"/>
      <c r="G112" s="285"/>
      <c r="H112" s="285"/>
      <c r="I112" s="285"/>
      <c r="J112" s="285"/>
      <c r="K112" s="285"/>
      <c r="L112" s="285"/>
      <c r="M112" s="285"/>
      <c r="Q112" s="2" t="b">
        <f>IF(AND('Anagrafica Progetto'!$Q$84=2,'Anagrafica Progetto'!$Q$89,R112=FALSE),FALSE,TRUE)</f>
        <v>1</v>
      </c>
      <c r="R112" s="2" t="b">
        <f>IF(OR('Anagrafica Progetto'!$H$77="",'Anagrafica Progetto'!$H$80=""),FALSE,IF(AND(B112&gt;=YEAR('Anagrafica Progetto'!$H$77),B112&lt;YEAR('Anagrafica Progetto'!$H$80)),FALSE,TRUE))</f>
        <v>0</v>
      </c>
    </row>
    <row r="113" spans="2:18" ht="15" customHeight="1" x14ac:dyDescent="0.2">
      <c r="B113" s="240">
        <v>2020</v>
      </c>
      <c r="C113" s="241"/>
      <c r="D113" s="256"/>
      <c r="E113" s="285"/>
      <c r="F113" s="285"/>
      <c r="G113" s="285"/>
      <c r="H113" s="285"/>
      <c r="I113" s="285"/>
      <c r="J113" s="285"/>
      <c r="K113" s="285"/>
      <c r="L113" s="285"/>
      <c r="M113" s="285"/>
      <c r="Q113" s="2" t="b">
        <f>IF(AND('Anagrafica Progetto'!$Q$84=2,'Anagrafica Progetto'!$Q$89,R113=FALSE),FALSE,TRUE)</f>
        <v>1</v>
      </c>
      <c r="R113" s="2" t="b">
        <f>IF(OR('Anagrafica Progetto'!$H$77="",'Anagrafica Progetto'!$H$80=""),FALSE,IF(AND(B113&gt;=YEAR('Anagrafica Progetto'!$H$77),B113&lt;YEAR('Anagrafica Progetto'!$H$80)),FALSE,TRUE))</f>
        <v>0</v>
      </c>
    </row>
    <row r="114" spans="2:18" ht="15" customHeight="1" x14ac:dyDescent="0.2">
      <c r="B114" s="240">
        <v>2021</v>
      </c>
      <c r="C114" s="241"/>
      <c r="D114" s="256"/>
      <c r="E114" s="285"/>
      <c r="F114" s="285"/>
      <c r="G114" s="285"/>
      <c r="H114" s="285"/>
      <c r="I114" s="285"/>
      <c r="J114" s="285"/>
      <c r="K114" s="285"/>
      <c r="L114" s="285"/>
      <c r="M114" s="285"/>
      <c r="Q114" s="2" t="b">
        <f>IF(AND('Anagrafica Progetto'!$Q$84=2,'Anagrafica Progetto'!$Q$89,R114=FALSE),FALSE,TRUE)</f>
        <v>1</v>
      </c>
      <c r="R114" s="2" t="b">
        <f>IF(OR('Anagrafica Progetto'!$H$77="",'Anagrafica Progetto'!$H$80=""),FALSE,IF(AND(B114&gt;=YEAR('Anagrafica Progetto'!$H$77),B114&lt;YEAR('Anagrafica Progetto'!$H$80)),FALSE,TRUE))</f>
        <v>0</v>
      </c>
    </row>
    <row r="115" spans="2:18" ht="15" customHeight="1" x14ac:dyDescent="0.2">
      <c r="B115" s="240">
        <v>2022</v>
      </c>
      <c r="C115" s="241"/>
      <c r="D115" s="256"/>
      <c r="E115" s="285"/>
      <c r="F115" s="285"/>
      <c r="G115" s="285"/>
      <c r="H115" s="285"/>
      <c r="I115" s="285"/>
      <c r="J115" s="285"/>
      <c r="K115" s="285"/>
      <c r="L115" s="285"/>
      <c r="M115" s="285"/>
      <c r="Q115" s="2" t="b">
        <f>IF(AND('Anagrafica Progetto'!$Q$84=2,'Anagrafica Progetto'!$Q$89,R115=FALSE),FALSE,TRUE)</f>
        <v>1</v>
      </c>
      <c r="R115" s="2" t="b">
        <f>IF(OR('Anagrafica Progetto'!$H$77="",'Anagrafica Progetto'!$H$80=""),FALSE,IF(AND(B115&gt;=YEAR('Anagrafica Progetto'!$H$77),B115&lt;YEAR('Anagrafica Progetto'!$H$80)),FALSE,TRUE))</f>
        <v>0</v>
      </c>
    </row>
    <row r="116" spans="2:18" ht="15" customHeight="1" x14ac:dyDescent="0.2">
      <c r="B116" s="240" t="s">
        <v>387</v>
      </c>
      <c r="C116" s="241"/>
      <c r="D116" s="256"/>
      <c r="E116" s="285"/>
      <c r="F116" s="285"/>
      <c r="G116" s="285"/>
      <c r="H116" s="285"/>
      <c r="I116" s="285"/>
      <c r="J116" s="285"/>
      <c r="K116" s="285"/>
      <c r="L116" s="285"/>
      <c r="M116" s="285"/>
      <c r="Q116" s="2" t="b">
        <f>IF(AND('Anagrafica Progetto'!$Q$84=2,'Anagrafica Progetto'!$Q$89),FALSE,TRUE)</f>
        <v>1</v>
      </c>
    </row>
    <row r="117" spans="2:18" ht="15" customHeight="1" x14ac:dyDescent="0.2">
      <c r="Q117" s="2" t="b">
        <f>IF(AND('Anagrafica Progetto'!$Q$84=2,'Anagrafica Progetto'!$Q$89),FALSE,TRUE)</f>
        <v>1</v>
      </c>
    </row>
    <row r="118" spans="2:18" ht="135" customHeight="1" x14ac:dyDescent="0.2">
      <c r="B118" s="203" t="s">
        <v>575</v>
      </c>
      <c r="C118" s="204"/>
      <c r="D118" s="204"/>
      <c r="E118" s="204"/>
      <c r="F118" s="204"/>
      <c r="G118" s="204"/>
      <c r="H118" s="204"/>
      <c r="I118" s="204"/>
      <c r="J118" s="204"/>
      <c r="K118" s="204"/>
      <c r="L118" s="204"/>
      <c r="M118" s="205"/>
      <c r="Q118" s="2" t="b">
        <f>IF(AND('Anagrafica Progetto'!$Q$84=2,'Anagrafica Progetto'!$Q$89),FALSE,TRUE)</f>
        <v>1</v>
      </c>
    </row>
    <row r="119" spans="2:18" ht="15" customHeight="1" x14ac:dyDescent="0.2">
      <c r="Q119" s="2" t="b">
        <f>IF(AND('Anagrafica Progetto'!$Q$84=2,'Anagrafica Progetto'!$Q$89),FALSE,TRUE)</f>
        <v>1</v>
      </c>
    </row>
    <row r="120" spans="2:18" ht="15" customHeight="1" x14ac:dyDescent="0.2">
      <c r="Q120" s="2" t="b">
        <f>IF(AND('Anagrafica Progetto'!$Q$84=2,'Anagrafica Progetto'!$Q$89),FALSE,TRUE)</f>
        <v>1</v>
      </c>
    </row>
    <row r="121" spans="2:18" ht="15" customHeight="1" x14ac:dyDescent="0.2">
      <c r="B121" s="188" t="s">
        <v>395</v>
      </c>
      <c r="C121" s="188"/>
      <c r="D121" s="188"/>
      <c r="E121" s="188"/>
      <c r="F121" s="188"/>
      <c r="G121" s="188"/>
      <c r="H121" s="188"/>
      <c r="I121" s="188"/>
      <c r="J121" s="188"/>
      <c r="K121" s="188"/>
      <c r="L121" s="188"/>
      <c r="M121" s="188"/>
      <c r="Q121" s="2" t="b">
        <f>IF(AND('Anagrafica Progetto'!$Q$84=2,'Anagrafica Progetto'!$Q$90),FALSE,TRUE)</f>
        <v>1</v>
      </c>
    </row>
    <row r="122" spans="2:18" ht="15" customHeight="1" x14ac:dyDescent="0.2">
      <c r="B122" s="258"/>
      <c r="C122" s="258"/>
      <c r="D122" s="258"/>
      <c r="E122" s="258" t="s">
        <v>379</v>
      </c>
      <c r="F122" s="258"/>
      <c r="G122" s="258"/>
      <c r="H122" s="258" t="s">
        <v>380</v>
      </c>
      <c r="I122" s="258"/>
      <c r="J122" s="258"/>
      <c r="K122" s="258" t="s">
        <v>381</v>
      </c>
      <c r="L122" s="258"/>
      <c r="M122" s="258"/>
      <c r="Q122" s="2" t="b">
        <f>IF(AND('Anagrafica Progetto'!$Q$84=2,'Anagrafica Progetto'!$Q$90),FALSE,TRUE)</f>
        <v>1</v>
      </c>
    </row>
    <row r="123" spans="2:18" ht="67.5" customHeight="1" x14ac:dyDescent="0.2">
      <c r="B123" s="240" t="s">
        <v>382</v>
      </c>
      <c r="C123" s="241"/>
      <c r="D123" s="256"/>
      <c r="E123" s="281" t="str">
        <f ca="1">IFERROR(IF(INDIRECT(ADDRESS(ROW($B$7)+$R$8,2))="","Inserire il nome della realizzazione nella tabella precedente",INDIRECT(ADDRESS(ROW($B$7)+$R$8,2))),"")</f>
        <v>Amministrazioni/Uffici/Strutture coinvolte in nuovi processi di riorganizzazione e di razionalizzazione della propria struttura organizzativa, di ridefinizione delle modalità di erogazione dei servizi, di adozione di sistemi di gestione orientati alla qualità</v>
      </c>
      <c r="F123" s="281"/>
      <c r="G123" s="281"/>
      <c r="H123" s="281" t="str">
        <f ca="1">IFERROR(IF(INDIRECT(ADDRESS(ROW($E$7)+$R$9,2))="","Inserire il nome della realizzazione nella tabella precedente",INDIRECT(ADDRESS(ROW($E$7)+$R$9,2))),"")</f>
        <v/>
      </c>
      <c r="I123" s="281"/>
      <c r="J123" s="281"/>
      <c r="K123" s="281" t="str">
        <f ca="1">IFERROR(IF(INDIRECT(ADDRESS(ROW($H$7)+$R$10,2))="","Inserire il nome della realizzazione nella tabella precedente",INDIRECT(ADDRESS(ROW($H$7)+$R$10,2))),"")</f>
        <v/>
      </c>
      <c r="L123" s="281"/>
      <c r="M123" s="281"/>
      <c r="Q123" s="2" t="b">
        <f>IF(AND('Anagrafica Progetto'!$Q$84=2,'Anagrafica Progetto'!$Q$90),FALSE,TRUE)</f>
        <v>1</v>
      </c>
    </row>
    <row r="124" spans="2:18" ht="15" customHeight="1" x14ac:dyDescent="0.2">
      <c r="B124" s="240" t="s">
        <v>421</v>
      </c>
      <c r="C124" s="241"/>
      <c r="D124" s="256"/>
      <c r="E124" s="281" t="e">
        <f ca="1">IF(E123="","",VLOOKUP(E123,$S$8:$U$35,3,0))</f>
        <v>#VALUE!</v>
      </c>
      <c r="F124" s="281"/>
      <c r="G124" s="281"/>
      <c r="H124" s="281" t="str">
        <f ca="1">IF(H123="","",VLOOKUP(H123,$S$8:$U$35,3,0))</f>
        <v/>
      </c>
      <c r="I124" s="281"/>
      <c r="J124" s="281"/>
      <c r="K124" s="281" t="str">
        <f ca="1">IF(K123="","",VLOOKUP(K123,$S$8:$U$35,3,0))</f>
        <v/>
      </c>
      <c r="L124" s="281"/>
      <c r="M124" s="281"/>
      <c r="Q124" s="2" t="b">
        <f>IF(AND('Anagrafica Progetto'!$Q$84=2,'Anagrafica Progetto'!$Q$90),FALSE,TRUE)</f>
        <v>1</v>
      </c>
    </row>
    <row r="125" spans="2:18" ht="82.5" customHeight="1" x14ac:dyDescent="0.2">
      <c r="B125" s="240" t="s">
        <v>383</v>
      </c>
      <c r="C125" s="241"/>
      <c r="D125" s="256"/>
      <c r="E125" s="281" t="e">
        <f ca="1">IF(E123="","",VLOOKUP(E123,$S$8:$U$35,2,0))</f>
        <v>#VALUE!</v>
      </c>
      <c r="F125" s="281"/>
      <c r="G125" s="281"/>
      <c r="H125" s="281" t="str">
        <f ca="1">IF(H123="","",VLOOKUP(H123,$S$8:$U$35,2,0))</f>
        <v/>
      </c>
      <c r="I125" s="281"/>
      <c r="J125" s="281"/>
      <c r="K125" s="281" t="str">
        <f ca="1">IF(K123="","",VLOOKUP(K123,$S$8:$U$35,2,0))</f>
        <v/>
      </c>
      <c r="L125" s="281"/>
      <c r="M125" s="281"/>
      <c r="Q125" s="2" t="b">
        <f>IF(AND('Anagrafica Progetto'!$Q$84=2,'Anagrafica Progetto'!$Q$90),FALSE,TRUE)</f>
        <v>1</v>
      </c>
    </row>
    <row r="126" spans="2:18" ht="15.75" customHeight="1" x14ac:dyDescent="0.2">
      <c r="B126" s="240" t="s">
        <v>384</v>
      </c>
      <c r="C126" s="241"/>
      <c r="D126" s="256"/>
      <c r="E126" s="282" t="str">
        <f ca="1">IF(E123="","","Numero")</f>
        <v>Numero</v>
      </c>
      <c r="F126" s="283"/>
      <c r="G126" s="284"/>
      <c r="H126" s="282" t="str">
        <f ca="1">IF(H123="","","Numero")</f>
        <v/>
      </c>
      <c r="I126" s="283"/>
      <c r="J126" s="284"/>
      <c r="K126" s="282" t="str">
        <f ca="1">IF(K123="","","Numero")</f>
        <v/>
      </c>
      <c r="L126" s="283"/>
      <c r="M126" s="284"/>
      <c r="Q126" s="2" t="b">
        <f>IF(AND('Anagrafica Progetto'!$Q$84=2,'Anagrafica Progetto'!$Q$90),FALSE,TRUE)</f>
        <v>1</v>
      </c>
    </row>
    <row r="127" spans="2:18" ht="30" customHeight="1" x14ac:dyDescent="0.2">
      <c r="B127" s="240" t="s">
        <v>385</v>
      </c>
      <c r="C127" s="241"/>
      <c r="D127" s="256"/>
      <c r="E127" s="285"/>
      <c r="F127" s="285"/>
      <c r="G127" s="285"/>
      <c r="H127" s="285"/>
      <c r="I127" s="285"/>
      <c r="J127" s="285"/>
      <c r="K127" s="285"/>
      <c r="L127" s="285"/>
      <c r="M127" s="285"/>
      <c r="Q127" s="2" t="b">
        <f>IF(AND('Anagrafica Progetto'!$Q$84=2,'Anagrafica Progetto'!$Q$90),FALSE,TRUE)</f>
        <v>1</v>
      </c>
    </row>
    <row r="128" spans="2:18" ht="15" customHeight="1" x14ac:dyDescent="0.2">
      <c r="B128" s="240" t="s">
        <v>396</v>
      </c>
      <c r="C128" s="241"/>
      <c r="D128" s="256"/>
      <c r="E128" s="281" t="str">
        <f ca="1">IF(E123="","","In transizione")</f>
        <v>In transizione</v>
      </c>
      <c r="F128" s="281"/>
      <c r="G128" s="281"/>
      <c r="H128" s="281" t="str">
        <f ca="1">IF(H123="","","In transizione")</f>
        <v/>
      </c>
      <c r="I128" s="281"/>
      <c r="J128" s="281"/>
      <c r="K128" s="281" t="str">
        <f ca="1">IF(K123="","","In transizione")</f>
        <v/>
      </c>
      <c r="L128" s="281"/>
      <c r="M128" s="281"/>
      <c r="Q128" s="2" t="b">
        <f>IF(AND('Anagrafica Progetto'!$Q$84=2,'Anagrafica Progetto'!$Q$90),FALSE,TRUE)</f>
        <v>1</v>
      </c>
    </row>
    <row r="129" spans="2:18" ht="15" customHeight="1" x14ac:dyDescent="0.2">
      <c r="B129" s="240" t="s">
        <v>386</v>
      </c>
      <c r="C129" s="241"/>
      <c r="D129" s="256"/>
      <c r="E129" s="296"/>
      <c r="F129" s="285"/>
      <c r="G129" s="285"/>
      <c r="H129" s="285"/>
      <c r="I129" s="285"/>
      <c r="J129" s="285"/>
      <c r="K129" s="285"/>
      <c r="L129" s="285"/>
      <c r="M129" s="285"/>
      <c r="Q129" s="2" t="b">
        <f>IF(AND('Anagrafica Progetto'!$Q$84=2,'Anagrafica Progetto'!$Q$90),FALSE,TRUE)</f>
        <v>1</v>
      </c>
    </row>
    <row r="130" spans="2:18" ht="15" customHeight="1" x14ac:dyDescent="0.2">
      <c r="B130" s="240">
        <v>2015</v>
      </c>
      <c r="C130" s="241"/>
      <c r="D130" s="256"/>
      <c r="E130" s="296"/>
      <c r="F130" s="285"/>
      <c r="G130" s="285"/>
      <c r="H130" s="285"/>
      <c r="I130" s="285"/>
      <c r="J130" s="285"/>
      <c r="K130" s="285"/>
      <c r="L130" s="285"/>
      <c r="M130" s="285"/>
      <c r="Q130" s="2" t="b">
        <f>IF(AND('Anagrafica Progetto'!$Q$84=2,'Anagrafica Progetto'!$Q$90,R130=FALSE),FALSE,TRUE)</f>
        <v>1</v>
      </c>
      <c r="R130" s="2" t="b">
        <f>IF(OR('Anagrafica Progetto'!$H$77="",'Anagrafica Progetto'!$H$80=""),FALSE,IF(AND(B130&gt;=YEAR('Anagrafica Progetto'!$H$77),B130&lt;YEAR('Anagrafica Progetto'!$H$80)),FALSE,TRUE))</f>
        <v>1</v>
      </c>
    </row>
    <row r="131" spans="2:18" ht="15" customHeight="1" x14ac:dyDescent="0.2">
      <c r="B131" s="240">
        <v>2016</v>
      </c>
      <c r="C131" s="241"/>
      <c r="D131" s="256"/>
      <c r="E131" s="285"/>
      <c r="F131" s="285"/>
      <c r="G131" s="285"/>
      <c r="H131" s="285"/>
      <c r="I131" s="285"/>
      <c r="J131" s="285"/>
      <c r="K131" s="285"/>
      <c r="L131" s="285"/>
      <c r="M131" s="285"/>
      <c r="Q131" s="2" t="b">
        <f>IF(AND('Anagrafica Progetto'!$Q$84=2,'Anagrafica Progetto'!$Q$90,R131=FALSE),FALSE,TRUE)</f>
        <v>1</v>
      </c>
      <c r="R131" s="2" t="b">
        <f>IF(OR('Anagrafica Progetto'!$H$77="",'Anagrafica Progetto'!$H$80=""),FALSE,IF(AND(B131&gt;=YEAR('Anagrafica Progetto'!$H$77),B131&lt;YEAR('Anagrafica Progetto'!$H$80)),FALSE,TRUE))</f>
        <v>0</v>
      </c>
    </row>
    <row r="132" spans="2:18" ht="15" customHeight="1" x14ac:dyDescent="0.2">
      <c r="B132" s="240">
        <v>2017</v>
      </c>
      <c r="C132" s="241"/>
      <c r="D132" s="256"/>
      <c r="E132" s="285"/>
      <c r="F132" s="285"/>
      <c r="G132" s="285"/>
      <c r="H132" s="285"/>
      <c r="I132" s="285"/>
      <c r="J132" s="285"/>
      <c r="K132" s="285"/>
      <c r="L132" s="285"/>
      <c r="M132" s="285"/>
      <c r="Q132" s="2" t="b">
        <f>IF(AND('Anagrafica Progetto'!$Q$84=2,'Anagrafica Progetto'!$Q$90,R132=FALSE),FALSE,TRUE)</f>
        <v>1</v>
      </c>
      <c r="R132" s="2" t="b">
        <f>IF(OR('Anagrafica Progetto'!$H$77="",'Anagrafica Progetto'!$H$80=""),FALSE,IF(AND(B132&gt;=YEAR('Anagrafica Progetto'!$H$77),B132&lt;YEAR('Anagrafica Progetto'!$H$80)),FALSE,TRUE))</f>
        <v>0</v>
      </c>
    </row>
    <row r="133" spans="2:18" ht="15" customHeight="1" x14ac:dyDescent="0.2">
      <c r="B133" s="240">
        <v>2018</v>
      </c>
      <c r="C133" s="241"/>
      <c r="D133" s="256"/>
      <c r="E133" s="285"/>
      <c r="F133" s="285"/>
      <c r="G133" s="285"/>
      <c r="H133" s="285"/>
      <c r="I133" s="285"/>
      <c r="J133" s="285"/>
      <c r="K133" s="285"/>
      <c r="L133" s="285"/>
      <c r="M133" s="285"/>
      <c r="Q133" s="2" t="b">
        <f>IF(AND('Anagrafica Progetto'!$Q$84=2,'Anagrafica Progetto'!$Q$90,R133=FALSE),FALSE,TRUE)</f>
        <v>1</v>
      </c>
      <c r="R133" s="2" t="b">
        <f>IF(OR('Anagrafica Progetto'!$H$77="",'Anagrafica Progetto'!$H$80=""),FALSE,IF(AND(B133&gt;=YEAR('Anagrafica Progetto'!$H$77),B133&lt;YEAR('Anagrafica Progetto'!$H$80)),FALSE,TRUE))</f>
        <v>0</v>
      </c>
    </row>
    <row r="134" spans="2:18" ht="15" customHeight="1" x14ac:dyDescent="0.2">
      <c r="B134" s="240">
        <v>2019</v>
      </c>
      <c r="C134" s="241"/>
      <c r="D134" s="256"/>
      <c r="E134" s="285"/>
      <c r="F134" s="285"/>
      <c r="G134" s="285"/>
      <c r="H134" s="285"/>
      <c r="I134" s="285"/>
      <c r="J134" s="285"/>
      <c r="K134" s="285"/>
      <c r="L134" s="285"/>
      <c r="M134" s="285"/>
      <c r="Q134" s="2" t="b">
        <f>IF(AND('Anagrafica Progetto'!$Q$84=2,'Anagrafica Progetto'!$Q$90,R134=FALSE),FALSE,TRUE)</f>
        <v>1</v>
      </c>
      <c r="R134" s="2" t="b">
        <f>IF(OR('Anagrafica Progetto'!$H$77="",'Anagrafica Progetto'!$H$80=""),FALSE,IF(AND(B134&gt;=YEAR('Anagrafica Progetto'!$H$77),B134&lt;YEAR('Anagrafica Progetto'!$H$80)),FALSE,TRUE))</f>
        <v>0</v>
      </c>
    </row>
    <row r="135" spans="2:18" ht="15" customHeight="1" x14ac:dyDescent="0.2">
      <c r="B135" s="240">
        <v>2020</v>
      </c>
      <c r="C135" s="241"/>
      <c r="D135" s="256"/>
      <c r="E135" s="285"/>
      <c r="F135" s="285"/>
      <c r="G135" s="285"/>
      <c r="H135" s="285"/>
      <c r="I135" s="285"/>
      <c r="J135" s="285"/>
      <c r="K135" s="285"/>
      <c r="L135" s="285"/>
      <c r="M135" s="285"/>
      <c r="Q135" s="2" t="b">
        <f>IF(AND('Anagrafica Progetto'!$Q$84=2,'Anagrafica Progetto'!$Q$90,R135=FALSE),FALSE,TRUE)</f>
        <v>1</v>
      </c>
      <c r="R135" s="2" t="b">
        <f>IF(OR('Anagrafica Progetto'!$H$77="",'Anagrafica Progetto'!$H$80=""),FALSE,IF(AND(B135&gt;=YEAR('Anagrafica Progetto'!$H$77),B135&lt;YEAR('Anagrafica Progetto'!$H$80)),FALSE,TRUE))</f>
        <v>0</v>
      </c>
    </row>
    <row r="136" spans="2:18" ht="15" customHeight="1" x14ac:dyDescent="0.2">
      <c r="B136" s="240">
        <v>2021</v>
      </c>
      <c r="C136" s="241"/>
      <c r="D136" s="256"/>
      <c r="E136" s="285"/>
      <c r="F136" s="285"/>
      <c r="G136" s="285"/>
      <c r="H136" s="285"/>
      <c r="I136" s="285"/>
      <c r="J136" s="285"/>
      <c r="K136" s="285"/>
      <c r="L136" s="285"/>
      <c r="M136" s="285"/>
      <c r="Q136" s="2" t="b">
        <f>IF(AND('Anagrafica Progetto'!$Q$84=2,'Anagrafica Progetto'!$Q$90,R136=FALSE),FALSE,TRUE)</f>
        <v>1</v>
      </c>
      <c r="R136" s="2" t="b">
        <f>IF(OR('Anagrafica Progetto'!$H$77="",'Anagrafica Progetto'!$H$80=""),FALSE,IF(AND(B136&gt;=YEAR('Anagrafica Progetto'!$H$77),B136&lt;YEAR('Anagrafica Progetto'!$H$80)),FALSE,TRUE))</f>
        <v>0</v>
      </c>
    </row>
    <row r="137" spans="2:18" ht="15" customHeight="1" x14ac:dyDescent="0.2">
      <c r="B137" s="240">
        <v>2022</v>
      </c>
      <c r="C137" s="241"/>
      <c r="D137" s="256"/>
      <c r="E137" s="285"/>
      <c r="F137" s="285"/>
      <c r="G137" s="285"/>
      <c r="H137" s="285"/>
      <c r="I137" s="285"/>
      <c r="J137" s="285"/>
      <c r="K137" s="285"/>
      <c r="L137" s="285"/>
      <c r="M137" s="285"/>
      <c r="Q137" s="2" t="b">
        <f>IF(AND('Anagrafica Progetto'!$Q$84=2,'Anagrafica Progetto'!$Q$90,R137=FALSE),FALSE,TRUE)</f>
        <v>1</v>
      </c>
      <c r="R137" s="2" t="b">
        <f>IF(OR('Anagrafica Progetto'!$H$77="",'Anagrafica Progetto'!$H$80=""),FALSE,IF(AND(B137&gt;=YEAR('Anagrafica Progetto'!$H$77),B137&lt;YEAR('Anagrafica Progetto'!$H$80)),FALSE,TRUE))</f>
        <v>0</v>
      </c>
    </row>
    <row r="138" spans="2:18" ht="15" customHeight="1" x14ac:dyDescent="0.2">
      <c r="B138" s="240" t="s">
        <v>387</v>
      </c>
      <c r="C138" s="241"/>
      <c r="D138" s="256"/>
      <c r="E138" s="285"/>
      <c r="F138" s="285"/>
      <c r="G138" s="285"/>
      <c r="H138" s="285"/>
      <c r="I138" s="285"/>
      <c r="J138" s="285"/>
      <c r="K138" s="285"/>
      <c r="L138" s="285"/>
      <c r="M138" s="285"/>
      <c r="Q138" s="2" t="b">
        <f>IF(AND('Anagrafica Progetto'!$Q$84=2,'Anagrafica Progetto'!$Q$90),FALSE,TRUE)</f>
        <v>1</v>
      </c>
    </row>
    <row r="139" spans="2:18" ht="15" customHeight="1" x14ac:dyDescent="0.2">
      <c r="Q139" s="2" t="b">
        <f>IF(AND('Anagrafica Progetto'!$Q$84=2,'Anagrafica Progetto'!$Q$90),FALSE,TRUE)</f>
        <v>1</v>
      </c>
    </row>
    <row r="140" spans="2:18" ht="15" customHeight="1" x14ac:dyDescent="0.2">
      <c r="B140" s="188" t="s">
        <v>395</v>
      </c>
      <c r="C140" s="188"/>
      <c r="D140" s="188"/>
      <c r="E140" s="188"/>
      <c r="F140" s="188"/>
      <c r="G140" s="188"/>
      <c r="H140" s="188"/>
      <c r="I140" s="188"/>
      <c r="J140" s="188"/>
      <c r="K140" s="188"/>
      <c r="L140" s="188"/>
      <c r="M140" s="188"/>
      <c r="Q140" s="2" t="b">
        <f>IF(AND('Anagrafica Progetto'!$Q$84=2,'Anagrafica Progetto'!$Q$90),FALSE,TRUE)</f>
        <v>1</v>
      </c>
    </row>
    <row r="141" spans="2:18" ht="15" customHeight="1" x14ac:dyDescent="0.2">
      <c r="B141" s="258"/>
      <c r="C141" s="258"/>
      <c r="D141" s="258"/>
      <c r="E141" s="258" t="s">
        <v>405</v>
      </c>
      <c r="F141" s="258"/>
      <c r="G141" s="258"/>
      <c r="H141" s="258" t="s">
        <v>406</v>
      </c>
      <c r="I141" s="258"/>
      <c r="J141" s="258"/>
      <c r="K141" s="258" t="s">
        <v>407</v>
      </c>
      <c r="L141" s="258"/>
      <c r="M141" s="258"/>
      <c r="Q141" s="2" t="b">
        <f>IF(AND('Anagrafica Progetto'!$Q$84=2,'Anagrafica Progetto'!$Q$90),FALSE,TRUE)</f>
        <v>1</v>
      </c>
    </row>
    <row r="142" spans="2:18" ht="67.5" customHeight="1" x14ac:dyDescent="0.2">
      <c r="B142" s="240" t="s">
        <v>382</v>
      </c>
      <c r="C142" s="241"/>
      <c r="D142" s="256"/>
      <c r="E142" s="281" t="str">
        <f ca="1">IFERROR(IF(INDIRECT(ADDRESS(ROW($B$7)+$R$11,2))="","Inserire il nome della realizzazione nella tabella precedente",INDIRECT(ADDRESS(ROW($B$7)+$R$11,2))),"")</f>
        <v/>
      </c>
      <c r="F142" s="281"/>
      <c r="G142" s="281"/>
      <c r="H142" s="281" t="str">
        <f ca="1">IFERROR(IF(INDIRECT(ADDRESS(ROW($E$7)+$R$12,2))="","Inserire il nome della realizzazione nella tabella precedente",INDIRECT(ADDRESS(ROW($E$7)+$R$12,2))),"")</f>
        <v/>
      </c>
      <c r="I142" s="281"/>
      <c r="J142" s="281"/>
      <c r="K142" s="281" t="str">
        <f ca="1">IFERROR(IF(INDIRECT(ADDRESS(ROW($H$7)+$R$13,2))="","Inserire il nome della realizzazione nella tabella precedente",INDIRECT(ADDRESS(ROW($H$7)+$R$13,2))),"")</f>
        <v/>
      </c>
      <c r="L142" s="281"/>
      <c r="M142" s="281"/>
      <c r="Q142" s="2" t="b">
        <f>IF(AND('Anagrafica Progetto'!$Q$84=2,'Anagrafica Progetto'!$Q$90),FALSE,TRUE)</f>
        <v>1</v>
      </c>
    </row>
    <row r="143" spans="2:18" ht="15" customHeight="1" x14ac:dyDescent="0.2">
      <c r="B143" s="240" t="s">
        <v>421</v>
      </c>
      <c r="C143" s="241"/>
      <c r="D143" s="256"/>
      <c r="E143" s="281" t="str">
        <f ca="1">IF(E142="","",VLOOKUP(E142,$S$8:$U$35,3,0))</f>
        <v/>
      </c>
      <c r="F143" s="281"/>
      <c r="G143" s="281"/>
      <c r="H143" s="281" t="str">
        <f ca="1">IF(H142="","",VLOOKUP(H142,$S$8:$U$35,3,0))</f>
        <v/>
      </c>
      <c r="I143" s="281"/>
      <c r="J143" s="281"/>
      <c r="K143" s="281" t="str">
        <f ca="1">IF(K142="","",VLOOKUP(K142,$S$8:$U$35,3,0))</f>
        <v/>
      </c>
      <c r="L143" s="281"/>
      <c r="M143" s="281"/>
      <c r="Q143" s="2" t="b">
        <f>IF(AND('Anagrafica Progetto'!$Q$84=2,'Anagrafica Progetto'!$Q$90),FALSE,TRUE)</f>
        <v>1</v>
      </c>
    </row>
    <row r="144" spans="2:18" ht="82.5" customHeight="1" x14ac:dyDescent="0.2">
      <c r="B144" s="240" t="s">
        <v>383</v>
      </c>
      <c r="C144" s="241"/>
      <c r="D144" s="256"/>
      <c r="E144" s="281" t="str">
        <f ca="1">IF(E142="","",VLOOKUP(E142,$S$8:$U$35,2,0))</f>
        <v/>
      </c>
      <c r="F144" s="281"/>
      <c r="G144" s="281"/>
      <c r="H144" s="281" t="str">
        <f ca="1">IF(H142="","",VLOOKUP(H142,$S$8:$U$35,2,0))</f>
        <v/>
      </c>
      <c r="I144" s="281"/>
      <c r="J144" s="281"/>
      <c r="K144" s="281" t="str">
        <f ca="1">IF(K142="","",VLOOKUP(K142,$S$8:$U$35,2,0))</f>
        <v/>
      </c>
      <c r="L144" s="281"/>
      <c r="M144" s="281"/>
      <c r="Q144" s="2" t="b">
        <f>IF(AND('Anagrafica Progetto'!$Q$84=2,'Anagrafica Progetto'!$Q$90),FALSE,TRUE)</f>
        <v>1</v>
      </c>
    </row>
    <row r="145" spans="2:18" ht="15.75" customHeight="1" x14ac:dyDescent="0.2">
      <c r="B145" s="240" t="s">
        <v>384</v>
      </c>
      <c r="C145" s="241"/>
      <c r="D145" s="256"/>
      <c r="E145" s="282" t="str">
        <f ca="1">IF(E142="","","Numero")</f>
        <v/>
      </c>
      <c r="F145" s="283"/>
      <c r="G145" s="284"/>
      <c r="H145" s="282" t="str">
        <f ca="1">IF(H142="","","Numero")</f>
        <v/>
      </c>
      <c r="I145" s="283"/>
      <c r="J145" s="284"/>
      <c r="K145" s="282" t="str">
        <f ca="1">IF(K142="","","Numero")</f>
        <v/>
      </c>
      <c r="L145" s="283"/>
      <c r="M145" s="284"/>
      <c r="Q145" s="2" t="b">
        <f>IF(AND('Anagrafica Progetto'!$Q$84=2,'Anagrafica Progetto'!$Q$90),FALSE,TRUE)</f>
        <v>1</v>
      </c>
    </row>
    <row r="146" spans="2:18" ht="30" customHeight="1" x14ac:dyDescent="0.2">
      <c r="B146" s="240" t="s">
        <v>385</v>
      </c>
      <c r="C146" s="241"/>
      <c r="D146" s="256"/>
      <c r="E146" s="285"/>
      <c r="F146" s="285"/>
      <c r="G146" s="285"/>
      <c r="H146" s="285"/>
      <c r="I146" s="285"/>
      <c r="J146" s="285"/>
      <c r="K146" s="285"/>
      <c r="L146" s="285"/>
      <c r="M146" s="285"/>
      <c r="Q146" s="2" t="b">
        <f>IF(AND('Anagrafica Progetto'!$Q$84=2,'Anagrafica Progetto'!$Q$90),FALSE,TRUE)</f>
        <v>1</v>
      </c>
    </row>
    <row r="147" spans="2:18" ht="15" customHeight="1" x14ac:dyDescent="0.2">
      <c r="B147" s="240" t="s">
        <v>396</v>
      </c>
      <c r="C147" s="241"/>
      <c r="D147" s="256"/>
      <c r="E147" s="281" t="str">
        <f ca="1">IF(E142="","","In transizione")</f>
        <v/>
      </c>
      <c r="F147" s="281"/>
      <c r="G147" s="281"/>
      <c r="H147" s="281" t="str">
        <f ca="1">IF(H142="","","In transizione")</f>
        <v/>
      </c>
      <c r="I147" s="281"/>
      <c r="J147" s="281"/>
      <c r="K147" s="281" t="str">
        <f ca="1">IF(K142="","","In transizione")</f>
        <v/>
      </c>
      <c r="L147" s="281"/>
      <c r="M147" s="281"/>
      <c r="Q147" s="2" t="b">
        <f>IF(AND('Anagrafica Progetto'!$Q$84=2,'Anagrafica Progetto'!$Q$90),FALSE,TRUE)</f>
        <v>1</v>
      </c>
    </row>
    <row r="148" spans="2:18" ht="15" customHeight="1" x14ac:dyDescent="0.2">
      <c r="B148" s="240" t="s">
        <v>386</v>
      </c>
      <c r="C148" s="241"/>
      <c r="D148" s="256"/>
      <c r="E148" s="296"/>
      <c r="F148" s="285"/>
      <c r="G148" s="285"/>
      <c r="H148" s="285"/>
      <c r="I148" s="285"/>
      <c r="J148" s="285"/>
      <c r="K148" s="285"/>
      <c r="L148" s="285"/>
      <c r="M148" s="285"/>
      <c r="Q148" s="2" t="b">
        <f>IF(AND('Anagrafica Progetto'!$Q$84=2,'Anagrafica Progetto'!$Q$90),FALSE,TRUE)</f>
        <v>1</v>
      </c>
    </row>
    <row r="149" spans="2:18" ht="15" customHeight="1" x14ac:dyDescent="0.2">
      <c r="B149" s="240">
        <v>2015</v>
      </c>
      <c r="C149" s="241"/>
      <c r="D149" s="256"/>
      <c r="E149" s="296"/>
      <c r="F149" s="285"/>
      <c r="G149" s="285"/>
      <c r="H149" s="285"/>
      <c r="I149" s="285"/>
      <c r="J149" s="285"/>
      <c r="K149" s="285"/>
      <c r="L149" s="285"/>
      <c r="M149" s="285"/>
      <c r="Q149" s="2" t="b">
        <f>IF(AND('Anagrafica Progetto'!$Q$84=2,'Anagrafica Progetto'!$Q$90,R149=FALSE),FALSE,TRUE)</f>
        <v>1</v>
      </c>
      <c r="R149" s="2" t="b">
        <f>IF(OR('Anagrafica Progetto'!$H$77="",'Anagrafica Progetto'!$H$80=""),FALSE,IF(AND(B149&gt;=YEAR('Anagrafica Progetto'!$H$77),B149&lt;YEAR('Anagrafica Progetto'!$H$80)),FALSE,TRUE))</f>
        <v>1</v>
      </c>
    </row>
    <row r="150" spans="2:18" ht="15" customHeight="1" x14ac:dyDescent="0.2">
      <c r="B150" s="240">
        <v>2016</v>
      </c>
      <c r="C150" s="241"/>
      <c r="D150" s="256"/>
      <c r="E150" s="285"/>
      <c r="F150" s="285"/>
      <c r="G150" s="285"/>
      <c r="H150" s="285"/>
      <c r="I150" s="285"/>
      <c r="J150" s="285"/>
      <c r="K150" s="285"/>
      <c r="L150" s="285"/>
      <c r="M150" s="285"/>
      <c r="Q150" s="2" t="b">
        <f>IF(AND('Anagrafica Progetto'!$Q$84=2,'Anagrafica Progetto'!$Q$90,R150=FALSE),FALSE,TRUE)</f>
        <v>1</v>
      </c>
      <c r="R150" s="2" t="b">
        <f>IF(OR('Anagrafica Progetto'!$H$77="",'Anagrafica Progetto'!$H$80=""),FALSE,IF(AND(B150&gt;=YEAR('Anagrafica Progetto'!$H$77),B150&lt;YEAR('Anagrafica Progetto'!$H$80)),FALSE,TRUE))</f>
        <v>0</v>
      </c>
    </row>
    <row r="151" spans="2:18" ht="15" customHeight="1" x14ac:dyDescent="0.2">
      <c r="B151" s="240">
        <v>2017</v>
      </c>
      <c r="C151" s="241"/>
      <c r="D151" s="256"/>
      <c r="E151" s="285"/>
      <c r="F151" s="285"/>
      <c r="G151" s="285"/>
      <c r="H151" s="285"/>
      <c r="I151" s="285"/>
      <c r="J151" s="285"/>
      <c r="K151" s="285"/>
      <c r="L151" s="285"/>
      <c r="M151" s="285"/>
      <c r="Q151" s="2" t="b">
        <f>IF(AND('Anagrafica Progetto'!$Q$84=2,'Anagrafica Progetto'!$Q$90,R151=FALSE),FALSE,TRUE)</f>
        <v>1</v>
      </c>
      <c r="R151" s="2" t="b">
        <f>IF(OR('Anagrafica Progetto'!$H$77="",'Anagrafica Progetto'!$H$80=""),FALSE,IF(AND(B151&gt;=YEAR('Anagrafica Progetto'!$H$77),B151&lt;YEAR('Anagrafica Progetto'!$H$80)),FALSE,TRUE))</f>
        <v>0</v>
      </c>
    </row>
    <row r="152" spans="2:18" ht="15" customHeight="1" x14ac:dyDescent="0.2">
      <c r="B152" s="240">
        <v>2018</v>
      </c>
      <c r="C152" s="241"/>
      <c r="D152" s="256"/>
      <c r="E152" s="285"/>
      <c r="F152" s="285"/>
      <c r="G152" s="285"/>
      <c r="H152" s="285"/>
      <c r="I152" s="285"/>
      <c r="J152" s="285"/>
      <c r="K152" s="285"/>
      <c r="L152" s="285"/>
      <c r="M152" s="285"/>
      <c r="Q152" s="2" t="b">
        <f>IF(AND('Anagrafica Progetto'!$Q$84=2,'Anagrafica Progetto'!$Q$90,R152=FALSE),FALSE,TRUE)</f>
        <v>1</v>
      </c>
      <c r="R152" s="2" t="b">
        <f>IF(OR('Anagrafica Progetto'!$H$77="",'Anagrafica Progetto'!$H$80=""),FALSE,IF(AND(B152&gt;=YEAR('Anagrafica Progetto'!$H$77),B152&lt;YEAR('Anagrafica Progetto'!$H$80)),FALSE,TRUE))</f>
        <v>0</v>
      </c>
    </row>
    <row r="153" spans="2:18" ht="15" customHeight="1" x14ac:dyDescent="0.2">
      <c r="B153" s="240">
        <v>2019</v>
      </c>
      <c r="C153" s="241"/>
      <c r="D153" s="256"/>
      <c r="E153" s="285"/>
      <c r="F153" s="285"/>
      <c r="G153" s="285"/>
      <c r="H153" s="285"/>
      <c r="I153" s="285"/>
      <c r="J153" s="285"/>
      <c r="K153" s="285"/>
      <c r="L153" s="285"/>
      <c r="M153" s="285"/>
      <c r="Q153" s="2" t="b">
        <f>IF(AND('Anagrafica Progetto'!$Q$84=2,'Anagrafica Progetto'!$Q$90,R153=FALSE),FALSE,TRUE)</f>
        <v>1</v>
      </c>
      <c r="R153" s="2" t="b">
        <f>IF(OR('Anagrafica Progetto'!$H$77="",'Anagrafica Progetto'!$H$80=""),FALSE,IF(AND(B153&gt;=YEAR('Anagrafica Progetto'!$H$77),B153&lt;YEAR('Anagrafica Progetto'!$H$80)),FALSE,TRUE))</f>
        <v>0</v>
      </c>
    </row>
    <row r="154" spans="2:18" ht="15" customHeight="1" x14ac:dyDescent="0.2">
      <c r="B154" s="240">
        <v>2020</v>
      </c>
      <c r="C154" s="241"/>
      <c r="D154" s="256"/>
      <c r="E154" s="285"/>
      <c r="F154" s="285"/>
      <c r="G154" s="285"/>
      <c r="H154" s="285"/>
      <c r="I154" s="285"/>
      <c r="J154" s="285"/>
      <c r="K154" s="285"/>
      <c r="L154" s="285"/>
      <c r="M154" s="285"/>
      <c r="Q154" s="2" t="b">
        <f>IF(AND('Anagrafica Progetto'!$Q$84=2,'Anagrafica Progetto'!$Q$90,R154=FALSE),FALSE,TRUE)</f>
        <v>1</v>
      </c>
      <c r="R154" s="2" t="b">
        <f>IF(OR('Anagrafica Progetto'!$H$77="",'Anagrafica Progetto'!$H$80=""),FALSE,IF(AND(B154&gt;=YEAR('Anagrafica Progetto'!$H$77),B154&lt;YEAR('Anagrafica Progetto'!$H$80)),FALSE,TRUE))</f>
        <v>0</v>
      </c>
    </row>
    <row r="155" spans="2:18" ht="15" customHeight="1" x14ac:dyDescent="0.2">
      <c r="B155" s="240">
        <v>2021</v>
      </c>
      <c r="C155" s="241"/>
      <c r="D155" s="256"/>
      <c r="E155" s="285"/>
      <c r="F155" s="285"/>
      <c r="G155" s="285"/>
      <c r="H155" s="285"/>
      <c r="I155" s="285"/>
      <c r="J155" s="285"/>
      <c r="K155" s="285"/>
      <c r="L155" s="285"/>
      <c r="M155" s="285"/>
      <c r="Q155" s="2" t="b">
        <f>IF(AND('Anagrafica Progetto'!$Q$84=2,'Anagrafica Progetto'!$Q$90,R155=FALSE),FALSE,TRUE)</f>
        <v>1</v>
      </c>
      <c r="R155" s="2" t="b">
        <f>IF(OR('Anagrafica Progetto'!$H$77="",'Anagrafica Progetto'!$H$80=""),FALSE,IF(AND(B155&gt;=YEAR('Anagrafica Progetto'!$H$77),B155&lt;YEAR('Anagrafica Progetto'!$H$80)),FALSE,TRUE))</f>
        <v>0</v>
      </c>
    </row>
    <row r="156" spans="2:18" ht="15" customHeight="1" x14ac:dyDescent="0.2">
      <c r="B156" s="240">
        <v>2022</v>
      </c>
      <c r="C156" s="241"/>
      <c r="D156" s="256"/>
      <c r="E156" s="285"/>
      <c r="F156" s="285"/>
      <c r="G156" s="285"/>
      <c r="H156" s="285"/>
      <c r="I156" s="285"/>
      <c r="J156" s="285"/>
      <c r="K156" s="285"/>
      <c r="L156" s="285"/>
      <c r="M156" s="285"/>
      <c r="Q156" s="2" t="b">
        <f>IF(AND('Anagrafica Progetto'!$Q$84=2,'Anagrafica Progetto'!$Q$90,R156=FALSE),FALSE,TRUE)</f>
        <v>1</v>
      </c>
      <c r="R156" s="2" t="b">
        <f>IF(OR('Anagrafica Progetto'!$H$77="",'Anagrafica Progetto'!$H$80=""),FALSE,IF(AND(B156&gt;=YEAR('Anagrafica Progetto'!$H$77),B156&lt;YEAR('Anagrafica Progetto'!$H$80)),FALSE,TRUE))</f>
        <v>0</v>
      </c>
    </row>
    <row r="157" spans="2:18" ht="15" customHeight="1" x14ac:dyDescent="0.2">
      <c r="B157" s="240" t="s">
        <v>387</v>
      </c>
      <c r="C157" s="241"/>
      <c r="D157" s="256"/>
      <c r="E157" s="285"/>
      <c r="F157" s="285"/>
      <c r="G157" s="285"/>
      <c r="H157" s="285"/>
      <c r="I157" s="285"/>
      <c r="J157" s="285"/>
      <c r="K157" s="285"/>
      <c r="L157" s="285"/>
      <c r="M157" s="285"/>
      <c r="Q157" s="2" t="b">
        <f>IF(AND('Anagrafica Progetto'!$Q$84=2,'Anagrafica Progetto'!$Q$90),FALSE,TRUE)</f>
        <v>1</v>
      </c>
    </row>
    <row r="158" spans="2:18" ht="15" customHeight="1" x14ac:dyDescent="0.2">
      <c r="Q158" s="2" t="b">
        <f>IF(AND('Anagrafica Progetto'!$Q$84=2,'Anagrafica Progetto'!$Q$90),FALSE,TRUE)</f>
        <v>1</v>
      </c>
    </row>
    <row r="159" spans="2:18" ht="135" customHeight="1" x14ac:dyDescent="0.2">
      <c r="B159" s="203" t="s">
        <v>575</v>
      </c>
      <c r="C159" s="204"/>
      <c r="D159" s="204"/>
      <c r="E159" s="204"/>
      <c r="F159" s="204"/>
      <c r="G159" s="204"/>
      <c r="H159" s="204"/>
      <c r="I159" s="204"/>
      <c r="J159" s="204"/>
      <c r="K159" s="204"/>
      <c r="L159" s="204"/>
      <c r="M159" s="205"/>
      <c r="Q159" s="2" t="b">
        <f>IF(AND('Anagrafica Progetto'!$Q$84=2,'Anagrafica Progetto'!$Q$90),FALSE,TRUE)</f>
        <v>1</v>
      </c>
    </row>
    <row r="160" spans="2:18" ht="15" customHeight="1" x14ac:dyDescent="0.2">
      <c r="Q160" s="2" t="b">
        <f>IF(AND('Anagrafica Progetto'!$Q$84=2,'Anagrafica Progetto'!$Q$90),FALSE,TRUE)</f>
        <v>1</v>
      </c>
    </row>
    <row r="161" spans="2:18" ht="15" customHeight="1" x14ac:dyDescent="0.2">
      <c r="Q161" s="2" t="b">
        <f>IF(AND('Anagrafica Progetto'!$Q$84=2,'Anagrafica Progetto'!$Q$90),FALSE,TRUE)</f>
        <v>1</v>
      </c>
    </row>
    <row r="162" spans="2:18" ht="15" customHeight="1" x14ac:dyDescent="0.2">
      <c r="B162" s="188" t="s">
        <v>395</v>
      </c>
      <c r="C162" s="188"/>
      <c r="D162" s="188"/>
      <c r="E162" s="188"/>
      <c r="F162" s="188"/>
      <c r="G162" s="188"/>
      <c r="H162" s="188"/>
      <c r="I162" s="188"/>
      <c r="J162" s="188"/>
      <c r="K162" s="188"/>
      <c r="L162" s="188"/>
      <c r="M162" s="188"/>
      <c r="Q162" s="2" t="b">
        <f>IF(AND('Anagrafica Progetto'!$Q$84=2,'Anagrafica Progetto'!$Q$91),FALSE,TRUE)</f>
        <v>1</v>
      </c>
    </row>
    <row r="163" spans="2:18" ht="15" customHeight="1" x14ac:dyDescent="0.2">
      <c r="B163" s="258"/>
      <c r="C163" s="258"/>
      <c r="D163" s="258"/>
      <c r="E163" s="258" t="s">
        <v>379</v>
      </c>
      <c r="F163" s="258"/>
      <c r="G163" s="258"/>
      <c r="H163" s="258" t="s">
        <v>380</v>
      </c>
      <c r="I163" s="258"/>
      <c r="J163" s="258"/>
      <c r="K163" s="258" t="s">
        <v>381</v>
      </c>
      <c r="L163" s="258"/>
      <c r="M163" s="258"/>
      <c r="Q163" s="2" t="b">
        <f>IF(AND('Anagrafica Progetto'!$Q$84=2,'Anagrafica Progetto'!$Q$91),FALSE,TRUE)</f>
        <v>1</v>
      </c>
    </row>
    <row r="164" spans="2:18" ht="67.5" customHeight="1" x14ac:dyDescent="0.2">
      <c r="B164" s="240" t="s">
        <v>382</v>
      </c>
      <c r="C164" s="241"/>
      <c r="D164" s="256"/>
      <c r="E164" s="281" t="str">
        <f ca="1">IFERROR(IF(INDIRECT(ADDRESS(ROW($B$7)+$R$8,2))="","Inserire il nome della realizzazione nella tabella precedente",INDIRECT(ADDRESS(ROW($B$7)+$R$8,2))),"")</f>
        <v>Amministrazioni/Uffici/Strutture coinvolte in nuovi processi di riorganizzazione e di razionalizzazione della propria struttura organizzativa, di ridefinizione delle modalità di erogazione dei servizi, di adozione di sistemi di gestione orientati alla qualità</v>
      </c>
      <c r="F164" s="281"/>
      <c r="G164" s="281"/>
      <c r="H164" s="281" t="str">
        <f ca="1">IFERROR(IF(INDIRECT(ADDRESS(ROW($E$7)+$R$9,2))="","Inserire il nome della realizzazione nella tabella precedente",INDIRECT(ADDRESS(ROW($E$7)+$R$9,2))),"")</f>
        <v/>
      </c>
      <c r="I164" s="281"/>
      <c r="J164" s="281"/>
      <c r="K164" s="281" t="str">
        <f ca="1">IFERROR(IF(INDIRECT(ADDRESS(ROW($H$7)+$R$10,2))="","Inserire il nome della realizzazione nella tabella precedente",INDIRECT(ADDRESS(ROW($H$7)+$R$10,2))),"")</f>
        <v/>
      </c>
      <c r="L164" s="281"/>
      <c r="M164" s="281"/>
      <c r="Q164" s="2" t="b">
        <f>IF(AND('Anagrafica Progetto'!$Q$84=2,'Anagrafica Progetto'!$Q$91),FALSE,TRUE)</f>
        <v>1</v>
      </c>
    </row>
    <row r="165" spans="2:18" ht="15" customHeight="1" x14ac:dyDescent="0.2">
      <c r="B165" s="240" t="s">
        <v>421</v>
      </c>
      <c r="C165" s="241"/>
      <c r="D165" s="256"/>
      <c r="E165" s="281" t="e">
        <f ca="1">IF(E164="","",VLOOKUP(E164,$S$8:$U$35,3,0))</f>
        <v>#VALUE!</v>
      </c>
      <c r="F165" s="281"/>
      <c r="G165" s="281"/>
      <c r="H165" s="281" t="str">
        <f ca="1">IF(H164="","",VLOOKUP(H164,$S$8:$U$35,3,0))</f>
        <v/>
      </c>
      <c r="I165" s="281"/>
      <c r="J165" s="281"/>
      <c r="K165" s="281" t="str">
        <f ca="1">IF(K164="","",VLOOKUP(K164,$S$8:$U$35,3,0))</f>
        <v/>
      </c>
      <c r="L165" s="281"/>
      <c r="M165" s="281"/>
      <c r="Q165" s="2" t="b">
        <f>IF(AND('Anagrafica Progetto'!$Q$84=2,'Anagrafica Progetto'!$Q$91),FALSE,TRUE)</f>
        <v>1</v>
      </c>
    </row>
    <row r="166" spans="2:18" ht="82.5" customHeight="1" x14ac:dyDescent="0.2">
      <c r="B166" s="240" t="s">
        <v>383</v>
      </c>
      <c r="C166" s="241"/>
      <c r="D166" s="256"/>
      <c r="E166" s="281" t="e">
        <f ca="1">IF(E164="","",VLOOKUP(E164,$S$8:$U$35,2,0))</f>
        <v>#VALUE!</v>
      </c>
      <c r="F166" s="281"/>
      <c r="G166" s="281"/>
      <c r="H166" s="281" t="str">
        <f ca="1">IF(H164="","",VLOOKUP(H164,$S$8:$U$35,2,0))</f>
        <v/>
      </c>
      <c r="I166" s="281"/>
      <c r="J166" s="281"/>
      <c r="K166" s="281" t="str">
        <f ca="1">IF(K164="","",VLOOKUP(K164,$S$8:$U$35,2,0))</f>
        <v/>
      </c>
      <c r="L166" s="281"/>
      <c r="M166" s="281"/>
      <c r="Q166" s="2" t="b">
        <f>IF(AND('Anagrafica Progetto'!$Q$84=2,'Anagrafica Progetto'!$Q$91),FALSE,TRUE)</f>
        <v>1</v>
      </c>
    </row>
    <row r="167" spans="2:18" ht="15.75" customHeight="1" x14ac:dyDescent="0.2">
      <c r="B167" s="240" t="s">
        <v>384</v>
      </c>
      <c r="C167" s="241"/>
      <c r="D167" s="256"/>
      <c r="E167" s="282" t="str">
        <f ca="1">IF(E164="","","Numero")</f>
        <v>Numero</v>
      </c>
      <c r="F167" s="283"/>
      <c r="G167" s="284"/>
      <c r="H167" s="282" t="str">
        <f ca="1">IF(H164="","","Numero")</f>
        <v/>
      </c>
      <c r="I167" s="283"/>
      <c r="J167" s="284"/>
      <c r="K167" s="282" t="str">
        <f ca="1">IF(K164="","","Numero")</f>
        <v/>
      </c>
      <c r="L167" s="283"/>
      <c r="M167" s="284"/>
      <c r="Q167" s="2" t="b">
        <f>IF(AND('Anagrafica Progetto'!$Q$84=2,'Anagrafica Progetto'!$Q$91),FALSE,TRUE)</f>
        <v>1</v>
      </c>
    </row>
    <row r="168" spans="2:18" ht="30" customHeight="1" x14ac:dyDescent="0.2">
      <c r="B168" s="240" t="s">
        <v>385</v>
      </c>
      <c r="C168" s="241"/>
      <c r="D168" s="256"/>
      <c r="E168" s="285"/>
      <c r="F168" s="285"/>
      <c r="G168" s="285"/>
      <c r="H168" s="285"/>
      <c r="I168" s="285"/>
      <c r="J168" s="285"/>
      <c r="K168" s="285"/>
      <c r="L168" s="285"/>
      <c r="M168" s="285"/>
      <c r="Q168" s="2" t="b">
        <f>IF(AND('Anagrafica Progetto'!$Q$84=2,'Anagrafica Progetto'!$Q$91),FALSE,TRUE)</f>
        <v>1</v>
      </c>
    </row>
    <row r="169" spans="2:18" ht="15" customHeight="1" x14ac:dyDescent="0.2">
      <c r="B169" s="240" t="s">
        <v>396</v>
      </c>
      <c r="C169" s="241"/>
      <c r="D169" s="256"/>
      <c r="E169" s="281" t="str">
        <f ca="1">IF(E164="","","Meno sviluppate")</f>
        <v>Meno sviluppate</v>
      </c>
      <c r="F169" s="281"/>
      <c r="G169" s="281"/>
      <c r="H169" s="281" t="str">
        <f ca="1">IF(H164="","","Meno sviluppate")</f>
        <v/>
      </c>
      <c r="I169" s="281"/>
      <c r="J169" s="281"/>
      <c r="K169" s="281" t="str">
        <f ca="1">IF(K164="","","Meno sviluppate")</f>
        <v/>
      </c>
      <c r="L169" s="281"/>
      <c r="M169" s="281"/>
      <c r="Q169" s="2" t="b">
        <f>IF(AND('Anagrafica Progetto'!$Q$84=2,'Anagrafica Progetto'!$Q$91),FALSE,TRUE)</f>
        <v>1</v>
      </c>
    </row>
    <row r="170" spans="2:18" ht="15" customHeight="1" x14ac:dyDescent="0.2">
      <c r="B170" s="240" t="s">
        <v>386</v>
      </c>
      <c r="C170" s="241"/>
      <c r="D170" s="256"/>
      <c r="E170" s="296"/>
      <c r="F170" s="285"/>
      <c r="G170" s="285"/>
      <c r="H170" s="285"/>
      <c r="I170" s="285"/>
      <c r="J170" s="285"/>
      <c r="K170" s="285"/>
      <c r="L170" s="285"/>
      <c r="M170" s="285"/>
      <c r="Q170" s="2" t="b">
        <f>IF(AND('Anagrafica Progetto'!$Q$84=2,'Anagrafica Progetto'!$Q$91),FALSE,TRUE)</f>
        <v>1</v>
      </c>
    </row>
    <row r="171" spans="2:18" ht="15" customHeight="1" x14ac:dyDescent="0.2">
      <c r="B171" s="240">
        <v>2015</v>
      </c>
      <c r="C171" s="241"/>
      <c r="D171" s="256"/>
      <c r="E171" s="296"/>
      <c r="F171" s="285"/>
      <c r="G171" s="285"/>
      <c r="H171" s="285"/>
      <c r="I171" s="285"/>
      <c r="J171" s="285"/>
      <c r="K171" s="285"/>
      <c r="L171" s="285"/>
      <c r="M171" s="285"/>
      <c r="Q171" s="2" t="b">
        <f>IF(AND('Anagrafica Progetto'!$Q$84=2,'Anagrafica Progetto'!$Q$91,R171=FALSE),FALSE,TRUE)</f>
        <v>1</v>
      </c>
      <c r="R171" s="2" t="b">
        <f>IF(OR('Anagrafica Progetto'!$H$77="",'Anagrafica Progetto'!$H$80=""),FALSE,IF(AND(B171&gt;=YEAR('Anagrafica Progetto'!$H$77),B171&lt;YEAR('Anagrafica Progetto'!$H$80)),FALSE,TRUE))</f>
        <v>1</v>
      </c>
    </row>
    <row r="172" spans="2:18" ht="15" customHeight="1" x14ac:dyDescent="0.2">
      <c r="B172" s="240">
        <v>2016</v>
      </c>
      <c r="C172" s="241"/>
      <c r="D172" s="256"/>
      <c r="E172" s="285"/>
      <c r="F172" s="285"/>
      <c r="G172" s="285"/>
      <c r="H172" s="285"/>
      <c r="I172" s="285"/>
      <c r="J172" s="285"/>
      <c r="K172" s="285"/>
      <c r="L172" s="285"/>
      <c r="M172" s="285"/>
      <c r="Q172" s="2" t="b">
        <f>IF(AND('Anagrafica Progetto'!$Q$84=2,'Anagrafica Progetto'!$Q$91,R172=FALSE),FALSE,TRUE)</f>
        <v>1</v>
      </c>
      <c r="R172" s="2" t="b">
        <f>IF(OR('Anagrafica Progetto'!$H$77="",'Anagrafica Progetto'!$H$80=""),FALSE,IF(AND(B172&gt;=YEAR('Anagrafica Progetto'!$H$77),B172&lt;YEAR('Anagrafica Progetto'!$H$80)),FALSE,TRUE))</f>
        <v>0</v>
      </c>
    </row>
    <row r="173" spans="2:18" ht="15" customHeight="1" x14ac:dyDescent="0.2">
      <c r="B173" s="240">
        <v>2017</v>
      </c>
      <c r="C173" s="241"/>
      <c r="D173" s="256"/>
      <c r="E173" s="285"/>
      <c r="F173" s="285"/>
      <c r="G173" s="285"/>
      <c r="H173" s="285"/>
      <c r="I173" s="285"/>
      <c r="J173" s="285"/>
      <c r="K173" s="285"/>
      <c r="L173" s="285"/>
      <c r="M173" s="285"/>
      <c r="Q173" s="2" t="b">
        <f>IF(AND('Anagrafica Progetto'!$Q$84=2,'Anagrafica Progetto'!$Q$91,R173=FALSE),FALSE,TRUE)</f>
        <v>1</v>
      </c>
      <c r="R173" s="2" t="b">
        <f>IF(OR('Anagrafica Progetto'!$H$77="",'Anagrafica Progetto'!$H$80=""),FALSE,IF(AND(B173&gt;=YEAR('Anagrafica Progetto'!$H$77),B173&lt;YEAR('Anagrafica Progetto'!$H$80)),FALSE,TRUE))</f>
        <v>0</v>
      </c>
    </row>
    <row r="174" spans="2:18" ht="15" customHeight="1" x14ac:dyDescent="0.2">
      <c r="B174" s="240">
        <v>2018</v>
      </c>
      <c r="C174" s="241"/>
      <c r="D174" s="256"/>
      <c r="E174" s="285"/>
      <c r="F174" s="285"/>
      <c r="G174" s="285"/>
      <c r="H174" s="285"/>
      <c r="I174" s="285"/>
      <c r="J174" s="285"/>
      <c r="K174" s="285"/>
      <c r="L174" s="285"/>
      <c r="M174" s="285"/>
      <c r="Q174" s="2" t="b">
        <f>IF(AND('Anagrafica Progetto'!$Q$84=2,'Anagrafica Progetto'!$Q$91,R174=FALSE),FALSE,TRUE)</f>
        <v>1</v>
      </c>
      <c r="R174" s="2" t="b">
        <f>IF(OR('Anagrafica Progetto'!$H$77="",'Anagrafica Progetto'!$H$80=""),FALSE,IF(AND(B174&gt;=YEAR('Anagrafica Progetto'!$H$77),B174&lt;YEAR('Anagrafica Progetto'!$H$80)),FALSE,TRUE))</f>
        <v>0</v>
      </c>
    </row>
    <row r="175" spans="2:18" ht="15" customHeight="1" x14ac:dyDescent="0.2">
      <c r="B175" s="240">
        <v>2019</v>
      </c>
      <c r="C175" s="241"/>
      <c r="D175" s="256"/>
      <c r="E175" s="285"/>
      <c r="F175" s="285"/>
      <c r="G175" s="285"/>
      <c r="H175" s="285"/>
      <c r="I175" s="285"/>
      <c r="J175" s="285"/>
      <c r="K175" s="285"/>
      <c r="L175" s="285"/>
      <c r="M175" s="285"/>
      <c r="Q175" s="2" t="b">
        <f>IF(AND('Anagrafica Progetto'!$Q$84=2,'Anagrafica Progetto'!$Q$91,R175=FALSE),FALSE,TRUE)</f>
        <v>1</v>
      </c>
      <c r="R175" s="2" t="b">
        <f>IF(OR('Anagrafica Progetto'!$H$77="",'Anagrafica Progetto'!$H$80=""),FALSE,IF(AND(B175&gt;=YEAR('Anagrafica Progetto'!$H$77),B175&lt;YEAR('Anagrafica Progetto'!$H$80)),FALSE,TRUE))</f>
        <v>0</v>
      </c>
    </row>
    <row r="176" spans="2:18" ht="15" customHeight="1" x14ac:dyDescent="0.2">
      <c r="B176" s="240">
        <v>2020</v>
      </c>
      <c r="C176" s="241"/>
      <c r="D176" s="256"/>
      <c r="E176" s="285"/>
      <c r="F176" s="285"/>
      <c r="G176" s="285"/>
      <c r="H176" s="285"/>
      <c r="I176" s="285"/>
      <c r="J176" s="285"/>
      <c r="K176" s="285"/>
      <c r="L176" s="285"/>
      <c r="M176" s="285"/>
      <c r="Q176" s="2" t="b">
        <f>IF(AND('Anagrafica Progetto'!$Q$84=2,'Anagrafica Progetto'!$Q$91,R176=FALSE),FALSE,TRUE)</f>
        <v>1</v>
      </c>
      <c r="R176" s="2" t="b">
        <f>IF(OR('Anagrafica Progetto'!$H$77="",'Anagrafica Progetto'!$H$80=""),FALSE,IF(AND(B176&gt;=YEAR('Anagrafica Progetto'!$H$77),B176&lt;YEAR('Anagrafica Progetto'!$H$80)),FALSE,TRUE))</f>
        <v>0</v>
      </c>
    </row>
    <row r="177" spans="2:18" ht="15" customHeight="1" x14ac:dyDescent="0.2">
      <c r="B177" s="240">
        <v>2021</v>
      </c>
      <c r="C177" s="241"/>
      <c r="D177" s="256"/>
      <c r="E177" s="285"/>
      <c r="F177" s="285"/>
      <c r="G177" s="285"/>
      <c r="H177" s="285"/>
      <c r="I177" s="285"/>
      <c r="J177" s="285"/>
      <c r="K177" s="285"/>
      <c r="L177" s="285"/>
      <c r="M177" s="285"/>
      <c r="Q177" s="2" t="b">
        <f>IF(AND('Anagrafica Progetto'!$Q$84=2,'Anagrafica Progetto'!$Q$91,R177=FALSE),FALSE,TRUE)</f>
        <v>1</v>
      </c>
      <c r="R177" s="2" t="b">
        <f>IF(OR('Anagrafica Progetto'!$H$77="",'Anagrafica Progetto'!$H$80=""),FALSE,IF(AND(B177&gt;=YEAR('Anagrafica Progetto'!$H$77),B177&lt;YEAR('Anagrafica Progetto'!$H$80)),FALSE,TRUE))</f>
        <v>0</v>
      </c>
    </row>
    <row r="178" spans="2:18" ht="15" customHeight="1" x14ac:dyDescent="0.2">
      <c r="B178" s="240">
        <v>2022</v>
      </c>
      <c r="C178" s="241"/>
      <c r="D178" s="256"/>
      <c r="E178" s="285"/>
      <c r="F178" s="285"/>
      <c r="G178" s="285"/>
      <c r="H178" s="285"/>
      <c r="I178" s="285"/>
      <c r="J178" s="285"/>
      <c r="K178" s="285"/>
      <c r="L178" s="285"/>
      <c r="M178" s="285"/>
      <c r="Q178" s="2" t="b">
        <f>IF(AND('Anagrafica Progetto'!$Q$84=2,'Anagrafica Progetto'!$Q$91,R178=FALSE),FALSE,TRUE)</f>
        <v>1</v>
      </c>
      <c r="R178" s="2" t="b">
        <f>IF(OR('Anagrafica Progetto'!$H$77="",'Anagrafica Progetto'!$H$80=""),FALSE,IF(AND(B178&gt;=YEAR('Anagrafica Progetto'!$H$77),B178&lt;YEAR('Anagrafica Progetto'!$H$80)),FALSE,TRUE))</f>
        <v>0</v>
      </c>
    </row>
    <row r="179" spans="2:18" ht="15" customHeight="1" x14ac:dyDescent="0.2">
      <c r="B179" s="240" t="s">
        <v>387</v>
      </c>
      <c r="C179" s="241"/>
      <c r="D179" s="256"/>
      <c r="E179" s="285"/>
      <c r="F179" s="285"/>
      <c r="G179" s="285"/>
      <c r="H179" s="285"/>
      <c r="I179" s="285"/>
      <c r="J179" s="285"/>
      <c r="K179" s="285"/>
      <c r="L179" s="285"/>
      <c r="M179" s="285"/>
      <c r="Q179" s="2" t="b">
        <f>IF(AND('Anagrafica Progetto'!$Q$84=2,'Anagrafica Progetto'!$Q$91),FALSE,TRUE)</f>
        <v>1</v>
      </c>
    </row>
    <row r="180" spans="2:18" ht="15" customHeight="1" x14ac:dyDescent="0.2">
      <c r="Q180" s="2" t="b">
        <f>IF(AND('Anagrafica Progetto'!$Q$84=2,'Anagrafica Progetto'!$Q$91),FALSE,TRUE)</f>
        <v>1</v>
      </c>
    </row>
    <row r="181" spans="2:18" ht="15" customHeight="1" x14ac:dyDescent="0.2">
      <c r="B181" s="188" t="s">
        <v>395</v>
      </c>
      <c r="C181" s="188"/>
      <c r="D181" s="188"/>
      <c r="E181" s="188"/>
      <c r="F181" s="188"/>
      <c r="G181" s="188"/>
      <c r="H181" s="188"/>
      <c r="I181" s="188"/>
      <c r="J181" s="188"/>
      <c r="K181" s="188"/>
      <c r="L181" s="188"/>
      <c r="M181" s="188"/>
      <c r="Q181" s="2" t="b">
        <f>IF(AND('Anagrafica Progetto'!$Q$84=2,'Anagrafica Progetto'!$Q$91),FALSE,TRUE)</f>
        <v>1</v>
      </c>
    </row>
    <row r="182" spans="2:18" ht="15" customHeight="1" x14ac:dyDescent="0.2">
      <c r="B182" s="258"/>
      <c r="C182" s="258"/>
      <c r="D182" s="258"/>
      <c r="E182" s="258" t="s">
        <v>405</v>
      </c>
      <c r="F182" s="258"/>
      <c r="G182" s="258"/>
      <c r="H182" s="258" t="s">
        <v>406</v>
      </c>
      <c r="I182" s="258"/>
      <c r="J182" s="258"/>
      <c r="K182" s="258" t="s">
        <v>407</v>
      </c>
      <c r="L182" s="258"/>
      <c r="M182" s="258"/>
      <c r="Q182" s="2" t="b">
        <f>IF(AND('Anagrafica Progetto'!$Q$84=2,'Anagrafica Progetto'!$Q$91),FALSE,TRUE)</f>
        <v>1</v>
      </c>
    </row>
    <row r="183" spans="2:18" ht="67.5" customHeight="1" x14ac:dyDescent="0.2">
      <c r="B183" s="240" t="s">
        <v>382</v>
      </c>
      <c r="C183" s="241"/>
      <c r="D183" s="256"/>
      <c r="E183" s="281" t="str">
        <f ca="1">IFERROR(IF(INDIRECT(ADDRESS(ROW($B$7)+$R$11,2))="","Inserire il nome della realizzazione nella tabella precedente",INDIRECT(ADDRESS(ROW($B$7)+$R$11,2))),"")</f>
        <v/>
      </c>
      <c r="F183" s="281"/>
      <c r="G183" s="281"/>
      <c r="H183" s="281" t="str">
        <f ca="1">IFERROR(IF(INDIRECT(ADDRESS(ROW($E$7)+$R$12,2))="","Inserire il nome della realizzazione nella tabella precedente",INDIRECT(ADDRESS(ROW($E$7)+$R$12,2))),"")</f>
        <v/>
      </c>
      <c r="I183" s="281"/>
      <c r="J183" s="281"/>
      <c r="K183" s="281" t="str">
        <f ca="1">IFERROR(IF(INDIRECT(ADDRESS(ROW($H$7)+$R$13,2))="","Inserire il nome della realizzazione nella tabella precedente",INDIRECT(ADDRESS(ROW($H$7)+$R$13,2))),"")</f>
        <v/>
      </c>
      <c r="L183" s="281"/>
      <c r="M183" s="281"/>
      <c r="Q183" s="2" t="b">
        <f>IF(AND('Anagrafica Progetto'!$Q$84=2,'Anagrafica Progetto'!$Q$91),FALSE,TRUE)</f>
        <v>1</v>
      </c>
    </row>
    <row r="184" spans="2:18" ht="15" customHeight="1" x14ac:dyDescent="0.2">
      <c r="B184" s="240" t="s">
        <v>421</v>
      </c>
      <c r="C184" s="241"/>
      <c r="D184" s="256"/>
      <c r="E184" s="281" t="str">
        <f ca="1">IF(E183="","",VLOOKUP(E183,$S$8:$U$35,3,0))</f>
        <v/>
      </c>
      <c r="F184" s="281"/>
      <c r="G184" s="281"/>
      <c r="H184" s="281" t="str">
        <f ca="1">IF(H183="","",VLOOKUP(H183,$S$8:$U$35,3,0))</f>
        <v/>
      </c>
      <c r="I184" s="281"/>
      <c r="J184" s="281"/>
      <c r="K184" s="281" t="str">
        <f ca="1">IF(K183="","",VLOOKUP(K183,$S$8:$U$35,3,0))</f>
        <v/>
      </c>
      <c r="L184" s="281"/>
      <c r="M184" s="281"/>
      <c r="Q184" s="2" t="b">
        <f>IF(AND('Anagrafica Progetto'!$Q$84=2,'Anagrafica Progetto'!$Q$91),FALSE,TRUE)</f>
        <v>1</v>
      </c>
    </row>
    <row r="185" spans="2:18" ht="82.5" customHeight="1" x14ac:dyDescent="0.2">
      <c r="B185" s="240" t="s">
        <v>383</v>
      </c>
      <c r="C185" s="241"/>
      <c r="D185" s="256"/>
      <c r="E185" s="281" t="str">
        <f ca="1">IF(E183="","",VLOOKUP(E183,$S$8:$U$35,2,0))</f>
        <v/>
      </c>
      <c r="F185" s="281"/>
      <c r="G185" s="281"/>
      <c r="H185" s="281" t="str">
        <f ca="1">IF(H183="","",VLOOKUP(H183,$S$8:$U$35,2,0))</f>
        <v/>
      </c>
      <c r="I185" s="281"/>
      <c r="J185" s="281"/>
      <c r="K185" s="281" t="str">
        <f ca="1">IF(K183="","",VLOOKUP(K183,$S$8:$U$35,2,0))</f>
        <v/>
      </c>
      <c r="L185" s="281"/>
      <c r="M185" s="281"/>
      <c r="Q185" s="2" t="b">
        <f>IF(AND('Anagrafica Progetto'!$Q$84=2,'Anagrafica Progetto'!$Q$91),FALSE,TRUE)</f>
        <v>1</v>
      </c>
    </row>
    <row r="186" spans="2:18" ht="15.75" customHeight="1" x14ac:dyDescent="0.2">
      <c r="B186" s="240" t="s">
        <v>384</v>
      </c>
      <c r="C186" s="241"/>
      <c r="D186" s="256"/>
      <c r="E186" s="282" t="str">
        <f ca="1">IF(E183="","","Numero")</f>
        <v/>
      </c>
      <c r="F186" s="283"/>
      <c r="G186" s="284"/>
      <c r="H186" s="282" t="str">
        <f ca="1">IF(H183="","","Numero")</f>
        <v/>
      </c>
      <c r="I186" s="283"/>
      <c r="J186" s="284"/>
      <c r="K186" s="282" t="str">
        <f ca="1">IF(K183="","","Numero")</f>
        <v/>
      </c>
      <c r="L186" s="283"/>
      <c r="M186" s="284"/>
      <c r="Q186" s="2" t="b">
        <f>IF(AND('Anagrafica Progetto'!$Q$84=2,'Anagrafica Progetto'!$Q$91),FALSE,TRUE)</f>
        <v>1</v>
      </c>
    </row>
    <row r="187" spans="2:18" ht="30" customHeight="1" x14ac:dyDescent="0.2">
      <c r="B187" s="240" t="s">
        <v>385</v>
      </c>
      <c r="C187" s="241"/>
      <c r="D187" s="256"/>
      <c r="E187" s="285"/>
      <c r="F187" s="285"/>
      <c r="G187" s="285"/>
      <c r="H187" s="285"/>
      <c r="I187" s="285"/>
      <c r="J187" s="285"/>
      <c r="K187" s="285"/>
      <c r="L187" s="285"/>
      <c r="M187" s="285"/>
      <c r="Q187" s="2" t="b">
        <f>IF(AND('Anagrafica Progetto'!$Q$84=2,'Anagrafica Progetto'!$Q$91),FALSE,TRUE)</f>
        <v>1</v>
      </c>
    </row>
    <row r="188" spans="2:18" ht="15" customHeight="1" x14ac:dyDescent="0.2">
      <c r="B188" s="240" t="s">
        <v>396</v>
      </c>
      <c r="C188" s="241"/>
      <c r="D188" s="256"/>
      <c r="E188" s="281" t="str">
        <f ca="1">IF(E183="","","Meno sviluppate")</f>
        <v/>
      </c>
      <c r="F188" s="281"/>
      <c r="G188" s="281"/>
      <c r="H188" s="281" t="str">
        <f ca="1">IF(H183="","","Meno sviluppate")</f>
        <v/>
      </c>
      <c r="I188" s="281"/>
      <c r="J188" s="281"/>
      <c r="K188" s="281" t="str">
        <f ca="1">IF(K183="","","Meno sviluppate")</f>
        <v/>
      </c>
      <c r="L188" s="281"/>
      <c r="M188" s="281"/>
      <c r="Q188" s="2" t="b">
        <f>IF(AND('Anagrafica Progetto'!$Q$84=2,'Anagrafica Progetto'!$Q$91),FALSE,TRUE)</f>
        <v>1</v>
      </c>
    </row>
    <row r="189" spans="2:18" ht="15" customHeight="1" x14ac:dyDescent="0.2">
      <c r="B189" s="240" t="s">
        <v>386</v>
      </c>
      <c r="C189" s="241"/>
      <c r="D189" s="256"/>
      <c r="E189" s="296"/>
      <c r="F189" s="285"/>
      <c r="G189" s="285"/>
      <c r="H189" s="285"/>
      <c r="I189" s="285"/>
      <c r="J189" s="285"/>
      <c r="K189" s="285"/>
      <c r="L189" s="285"/>
      <c r="M189" s="285"/>
      <c r="Q189" s="2" t="b">
        <f>IF(AND('Anagrafica Progetto'!$Q$84=2,'Anagrafica Progetto'!$Q$91),FALSE,TRUE)</f>
        <v>1</v>
      </c>
    </row>
    <row r="190" spans="2:18" ht="15" customHeight="1" x14ac:dyDescent="0.2">
      <c r="B190" s="240">
        <v>2015</v>
      </c>
      <c r="C190" s="241"/>
      <c r="D190" s="256"/>
      <c r="E190" s="296"/>
      <c r="F190" s="285"/>
      <c r="G190" s="285"/>
      <c r="H190" s="285"/>
      <c r="I190" s="285"/>
      <c r="J190" s="285"/>
      <c r="K190" s="285"/>
      <c r="L190" s="285"/>
      <c r="M190" s="285"/>
      <c r="Q190" s="2" t="b">
        <f>IF(AND('Anagrafica Progetto'!$Q$84=2,'Anagrafica Progetto'!$Q$91,R190=FALSE),FALSE,TRUE)</f>
        <v>1</v>
      </c>
      <c r="R190" s="2" t="b">
        <f>IF(OR('Anagrafica Progetto'!$H$77="",'Anagrafica Progetto'!$H$80=""),FALSE,IF(AND(B190&gt;=YEAR('Anagrafica Progetto'!$H$77),B190&lt;YEAR('Anagrafica Progetto'!$H$80)),FALSE,TRUE))</f>
        <v>1</v>
      </c>
    </row>
    <row r="191" spans="2:18" ht="15" customHeight="1" x14ac:dyDescent="0.2">
      <c r="B191" s="240">
        <v>2016</v>
      </c>
      <c r="C191" s="241"/>
      <c r="D191" s="256"/>
      <c r="E191" s="285"/>
      <c r="F191" s="285"/>
      <c r="G191" s="285"/>
      <c r="H191" s="285"/>
      <c r="I191" s="285"/>
      <c r="J191" s="285"/>
      <c r="K191" s="285"/>
      <c r="L191" s="285"/>
      <c r="M191" s="285"/>
      <c r="Q191" s="2" t="b">
        <f>IF(AND('Anagrafica Progetto'!$Q$84=2,'Anagrafica Progetto'!$Q$91,R191=FALSE),FALSE,TRUE)</f>
        <v>1</v>
      </c>
      <c r="R191" s="2" t="b">
        <f>IF(OR('Anagrafica Progetto'!$H$77="",'Anagrafica Progetto'!$H$80=""),FALSE,IF(AND(B191&gt;=YEAR('Anagrafica Progetto'!$H$77),B191&lt;YEAR('Anagrafica Progetto'!$H$80)),FALSE,TRUE))</f>
        <v>0</v>
      </c>
    </row>
    <row r="192" spans="2:18" ht="15" customHeight="1" x14ac:dyDescent="0.2">
      <c r="B192" s="240">
        <v>2017</v>
      </c>
      <c r="C192" s="241"/>
      <c r="D192" s="256"/>
      <c r="E192" s="285"/>
      <c r="F192" s="285"/>
      <c r="G192" s="285"/>
      <c r="H192" s="285"/>
      <c r="I192" s="285"/>
      <c r="J192" s="285"/>
      <c r="K192" s="285"/>
      <c r="L192" s="285"/>
      <c r="M192" s="285"/>
      <c r="Q192" s="2" t="b">
        <f>IF(AND('Anagrafica Progetto'!$Q$84=2,'Anagrafica Progetto'!$Q$91,R192=FALSE),FALSE,TRUE)</f>
        <v>1</v>
      </c>
      <c r="R192" s="2" t="b">
        <f>IF(OR('Anagrafica Progetto'!$H$77="",'Anagrafica Progetto'!$H$80=""),FALSE,IF(AND(B192&gt;=YEAR('Anagrafica Progetto'!$H$77),B192&lt;YEAR('Anagrafica Progetto'!$H$80)),FALSE,TRUE))</f>
        <v>0</v>
      </c>
    </row>
    <row r="193" spans="2:18" ht="15" customHeight="1" x14ac:dyDescent="0.2">
      <c r="B193" s="240">
        <v>2018</v>
      </c>
      <c r="C193" s="241"/>
      <c r="D193" s="256"/>
      <c r="E193" s="285"/>
      <c r="F193" s="285"/>
      <c r="G193" s="285"/>
      <c r="H193" s="285"/>
      <c r="I193" s="285"/>
      <c r="J193" s="285"/>
      <c r="K193" s="285"/>
      <c r="L193" s="285"/>
      <c r="M193" s="285"/>
      <c r="Q193" s="2" t="b">
        <f>IF(AND('Anagrafica Progetto'!$Q$84=2,'Anagrafica Progetto'!$Q$91,R193=FALSE),FALSE,TRUE)</f>
        <v>1</v>
      </c>
      <c r="R193" s="2" t="b">
        <f>IF(OR('Anagrafica Progetto'!$H$77="",'Anagrafica Progetto'!$H$80=""),FALSE,IF(AND(B193&gt;=YEAR('Anagrafica Progetto'!$H$77),B193&lt;YEAR('Anagrafica Progetto'!$H$80)),FALSE,TRUE))</f>
        <v>0</v>
      </c>
    </row>
    <row r="194" spans="2:18" ht="15" customHeight="1" x14ac:dyDescent="0.2">
      <c r="B194" s="240">
        <v>2019</v>
      </c>
      <c r="C194" s="241"/>
      <c r="D194" s="256"/>
      <c r="E194" s="285"/>
      <c r="F194" s="285"/>
      <c r="G194" s="285"/>
      <c r="H194" s="285"/>
      <c r="I194" s="285"/>
      <c r="J194" s="285"/>
      <c r="K194" s="285"/>
      <c r="L194" s="285"/>
      <c r="M194" s="285"/>
      <c r="Q194" s="2" t="b">
        <f>IF(AND('Anagrafica Progetto'!$Q$84=2,'Anagrafica Progetto'!$Q$91,R194=FALSE),FALSE,TRUE)</f>
        <v>1</v>
      </c>
      <c r="R194" s="2" t="b">
        <f>IF(OR('Anagrafica Progetto'!$H$77="",'Anagrafica Progetto'!$H$80=""),FALSE,IF(AND(B194&gt;=YEAR('Anagrafica Progetto'!$H$77),B194&lt;YEAR('Anagrafica Progetto'!$H$80)),FALSE,TRUE))</f>
        <v>0</v>
      </c>
    </row>
    <row r="195" spans="2:18" ht="15" customHeight="1" x14ac:dyDescent="0.2">
      <c r="B195" s="240">
        <v>2020</v>
      </c>
      <c r="C195" s="241"/>
      <c r="D195" s="256"/>
      <c r="E195" s="285"/>
      <c r="F195" s="285"/>
      <c r="G195" s="285"/>
      <c r="H195" s="285"/>
      <c r="I195" s="285"/>
      <c r="J195" s="285"/>
      <c r="K195" s="285"/>
      <c r="L195" s="285"/>
      <c r="M195" s="285"/>
      <c r="Q195" s="2" t="b">
        <f>IF(AND('Anagrafica Progetto'!$Q$84=2,'Anagrafica Progetto'!$Q$91,R195=FALSE),FALSE,TRUE)</f>
        <v>1</v>
      </c>
      <c r="R195" s="2" t="b">
        <f>IF(OR('Anagrafica Progetto'!$H$77="",'Anagrafica Progetto'!$H$80=""),FALSE,IF(AND(B195&gt;=YEAR('Anagrafica Progetto'!$H$77),B195&lt;YEAR('Anagrafica Progetto'!$H$80)),FALSE,TRUE))</f>
        <v>0</v>
      </c>
    </row>
    <row r="196" spans="2:18" ht="15" customHeight="1" x14ac:dyDescent="0.2">
      <c r="B196" s="240">
        <v>2021</v>
      </c>
      <c r="C196" s="241"/>
      <c r="D196" s="256"/>
      <c r="E196" s="285"/>
      <c r="F196" s="285"/>
      <c r="G196" s="285"/>
      <c r="H196" s="285"/>
      <c r="I196" s="285"/>
      <c r="J196" s="285"/>
      <c r="K196" s="285"/>
      <c r="L196" s="285"/>
      <c r="M196" s="285"/>
      <c r="Q196" s="2" t="b">
        <f>IF(AND('Anagrafica Progetto'!$Q$84=2,'Anagrafica Progetto'!$Q$91,R196=FALSE),FALSE,TRUE)</f>
        <v>1</v>
      </c>
      <c r="R196" s="2" t="b">
        <f>IF(OR('Anagrafica Progetto'!$H$77="",'Anagrafica Progetto'!$H$80=""),FALSE,IF(AND(B196&gt;=YEAR('Anagrafica Progetto'!$H$77),B196&lt;YEAR('Anagrafica Progetto'!$H$80)),FALSE,TRUE))</f>
        <v>0</v>
      </c>
    </row>
    <row r="197" spans="2:18" ht="15" customHeight="1" x14ac:dyDescent="0.2">
      <c r="B197" s="240">
        <v>2022</v>
      </c>
      <c r="C197" s="241"/>
      <c r="D197" s="256"/>
      <c r="E197" s="285"/>
      <c r="F197" s="285"/>
      <c r="G197" s="285"/>
      <c r="H197" s="285"/>
      <c r="I197" s="285"/>
      <c r="J197" s="285"/>
      <c r="K197" s="285"/>
      <c r="L197" s="285"/>
      <c r="M197" s="285"/>
      <c r="Q197" s="2" t="b">
        <f>IF(AND('Anagrafica Progetto'!$Q$84=2,'Anagrafica Progetto'!$Q$91,R197=FALSE),FALSE,TRUE)</f>
        <v>1</v>
      </c>
      <c r="R197" s="2" t="b">
        <f>IF(OR('Anagrafica Progetto'!$H$77="",'Anagrafica Progetto'!$H$80=""),FALSE,IF(AND(B197&gt;=YEAR('Anagrafica Progetto'!$H$77),B197&lt;YEAR('Anagrafica Progetto'!$H$80)),FALSE,TRUE))</f>
        <v>0</v>
      </c>
    </row>
    <row r="198" spans="2:18" ht="15" customHeight="1" x14ac:dyDescent="0.2">
      <c r="B198" s="240" t="s">
        <v>387</v>
      </c>
      <c r="C198" s="241"/>
      <c r="D198" s="256"/>
      <c r="E198" s="285"/>
      <c r="F198" s="285"/>
      <c r="G198" s="285"/>
      <c r="H198" s="285"/>
      <c r="I198" s="285"/>
      <c r="J198" s="285"/>
      <c r="K198" s="285"/>
      <c r="L198" s="285"/>
      <c r="M198" s="285"/>
      <c r="Q198" s="2" t="b">
        <f>IF(AND('Anagrafica Progetto'!$Q$84=2,'Anagrafica Progetto'!$Q$91),FALSE,TRUE)</f>
        <v>1</v>
      </c>
    </row>
    <row r="199" spans="2:18" ht="15" customHeight="1" x14ac:dyDescent="0.2">
      <c r="Q199" s="2" t="b">
        <f>IF(AND('Anagrafica Progetto'!$Q$84=2,'Anagrafica Progetto'!$Q$91),FALSE,TRUE)</f>
        <v>1</v>
      </c>
    </row>
    <row r="200" spans="2:18" ht="135" customHeight="1" x14ac:dyDescent="0.2">
      <c r="B200" s="203" t="s">
        <v>575</v>
      </c>
      <c r="C200" s="204"/>
      <c r="D200" s="204"/>
      <c r="E200" s="204"/>
      <c r="F200" s="204"/>
      <c r="G200" s="204"/>
      <c r="H200" s="204"/>
      <c r="I200" s="204"/>
      <c r="J200" s="204"/>
      <c r="K200" s="204"/>
      <c r="L200" s="204"/>
      <c r="M200" s="205"/>
      <c r="Q200" s="2" t="b">
        <f>IF(AND('Anagrafica Progetto'!$Q$84=2,'Anagrafica Progetto'!$Q$91),FALSE,TRUE)</f>
        <v>1</v>
      </c>
    </row>
    <row r="201" spans="2:18" ht="15" customHeight="1" x14ac:dyDescent="0.2">
      <c r="Q201" s="2" t="b">
        <f>IF(AND('Anagrafica Progetto'!$Q$84=2,'Anagrafica Progetto'!$Q$91),FALSE,TRUE)</f>
        <v>1</v>
      </c>
    </row>
    <row r="202" spans="2:18" ht="15" customHeight="1" x14ac:dyDescent="0.2">
      <c r="Q202" s="2" t="b">
        <f>IF(AND('Anagrafica Progetto'!$Q$84=2,'Anagrafica Progetto'!$Q$91),FALSE,TRUE)</f>
        <v>1</v>
      </c>
    </row>
    <row r="203" spans="2:18" ht="15" customHeight="1" x14ac:dyDescent="0.2">
      <c r="B203" s="82" t="s">
        <v>540</v>
      </c>
      <c r="C203" s="83"/>
      <c r="D203" s="83"/>
      <c r="E203" s="83"/>
      <c r="F203" s="83"/>
      <c r="G203" s="83"/>
      <c r="H203" s="83"/>
      <c r="I203" s="83"/>
      <c r="J203" s="83"/>
      <c r="K203" s="83"/>
      <c r="L203" s="83"/>
      <c r="M203" s="84"/>
    </row>
    <row r="204" spans="2:18" ht="112.5" customHeight="1" x14ac:dyDescent="0.2">
      <c r="B204" s="85"/>
      <c r="C204" s="294"/>
      <c r="D204" s="294"/>
      <c r="E204" s="294"/>
      <c r="F204" s="294"/>
      <c r="G204" s="294"/>
      <c r="H204" s="294"/>
      <c r="I204" s="294"/>
      <c r="J204" s="294"/>
      <c r="K204" s="294"/>
      <c r="L204" s="294"/>
      <c r="M204" s="295"/>
    </row>
    <row r="206" spans="2:18" ht="15" customHeight="1" x14ac:dyDescent="0.2">
      <c r="B206" s="9" t="s">
        <v>295</v>
      </c>
      <c r="C206" s="10"/>
      <c r="D206" s="10"/>
      <c r="E206" s="10"/>
      <c r="F206" s="10"/>
      <c r="G206" s="10"/>
      <c r="H206" s="10"/>
      <c r="I206" s="10"/>
      <c r="J206" s="10"/>
      <c r="K206" s="10"/>
      <c r="L206" s="10"/>
      <c r="M206" s="11"/>
    </row>
    <row r="209" spans="2:13" ht="15" customHeight="1" x14ac:dyDescent="0.2">
      <c r="B209" s="82" t="s">
        <v>541</v>
      </c>
      <c r="C209" s="83"/>
      <c r="D209" s="83"/>
      <c r="E209" s="83"/>
      <c r="F209" s="83"/>
      <c r="G209" s="83"/>
      <c r="H209" s="83"/>
      <c r="I209" s="83"/>
      <c r="J209" s="83"/>
      <c r="K209" s="83"/>
      <c r="L209" s="83"/>
      <c r="M209" s="84"/>
    </row>
    <row r="210" spans="2:13" ht="112.5" customHeight="1" x14ac:dyDescent="0.2">
      <c r="B210" s="85"/>
      <c r="C210" s="294"/>
      <c r="D210" s="294"/>
      <c r="E210" s="294"/>
      <c r="F210" s="294"/>
      <c r="G210" s="294"/>
      <c r="H210" s="294"/>
      <c r="I210" s="294"/>
      <c r="J210" s="294"/>
      <c r="K210" s="294"/>
      <c r="L210" s="294"/>
      <c r="M210" s="295"/>
    </row>
    <row r="211" spans="2:13" ht="15" hidden="1" customHeight="1" x14ac:dyDescent="0.2"/>
    <row r="212" spans="2:13" ht="15" hidden="1" customHeight="1" x14ac:dyDescent="0.2"/>
    <row r="213" spans="2:13" ht="15" hidden="1" customHeight="1" x14ac:dyDescent="0.2"/>
  </sheetData>
  <sheetProtection algorithmName="SHA-1" hashValue="DCNWQwXr4tm1zJHCF+39O7eFesY=" saltValue="CevnGObtaDiE95iYcVc3Jg==" spinCount="100000" sheet="1" objects="1" scenarios="1"/>
  <autoFilter ref="Q1:Q210"/>
  <mergeCells count="594">
    <mergeCell ref="B143:D143"/>
    <mergeCell ref="E143:G143"/>
    <mergeCell ref="H143:J143"/>
    <mergeCell ref="K143:M143"/>
    <mergeCell ref="B165:D165"/>
    <mergeCell ref="E165:G165"/>
    <mergeCell ref="H165:J165"/>
    <mergeCell ref="K165:M165"/>
    <mergeCell ref="B184:D184"/>
    <mergeCell ref="E184:G184"/>
    <mergeCell ref="H184:J184"/>
    <mergeCell ref="K184:M184"/>
    <mergeCell ref="B164:D164"/>
    <mergeCell ref="E164:G164"/>
    <mergeCell ref="H164:J164"/>
    <mergeCell ref="K164:M164"/>
    <mergeCell ref="B166:D166"/>
    <mergeCell ref="E166:G166"/>
    <mergeCell ref="H166:J166"/>
    <mergeCell ref="K166:M166"/>
    <mergeCell ref="B162:M162"/>
    <mergeCell ref="B163:D163"/>
    <mergeCell ref="E163:G163"/>
    <mergeCell ref="H163:J163"/>
    <mergeCell ref="B4:M4"/>
    <mergeCell ref="B7:M7"/>
    <mergeCell ref="B24:L24"/>
    <mergeCell ref="B25:L25"/>
    <mergeCell ref="B41:D41"/>
    <mergeCell ref="E41:G41"/>
    <mergeCell ref="H41:J41"/>
    <mergeCell ref="K41:M41"/>
    <mergeCell ref="B39:D39"/>
    <mergeCell ref="E39:G39"/>
    <mergeCell ref="H39:J39"/>
    <mergeCell ref="K39:M39"/>
    <mergeCell ref="B40:D40"/>
    <mergeCell ref="E40:G40"/>
    <mergeCell ref="H40:J40"/>
    <mergeCell ref="K40:M40"/>
    <mergeCell ref="B26:L26"/>
    <mergeCell ref="B27:L27"/>
    <mergeCell ref="B28:L28"/>
    <mergeCell ref="B29:L29"/>
    <mergeCell ref="B38:M38"/>
    <mergeCell ref="B8:L8"/>
    <mergeCell ref="B9:L9"/>
    <mergeCell ref="B10:L10"/>
    <mergeCell ref="B44:D44"/>
    <mergeCell ref="E44:G44"/>
    <mergeCell ref="H44:J44"/>
    <mergeCell ref="K44:M44"/>
    <mergeCell ref="B45:D45"/>
    <mergeCell ref="E45:G45"/>
    <mergeCell ref="H45:J45"/>
    <mergeCell ref="K45:M45"/>
    <mergeCell ref="B42:D42"/>
    <mergeCell ref="E42:G42"/>
    <mergeCell ref="H42:J42"/>
    <mergeCell ref="K42:M42"/>
    <mergeCell ref="B43:D43"/>
    <mergeCell ref="E43:G43"/>
    <mergeCell ref="H43:J43"/>
    <mergeCell ref="K43:M43"/>
    <mergeCell ref="B48:D48"/>
    <mergeCell ref="E48:G48"/>
    <mergeCell ref="H48:J48"/>
    <mergeCell ref="K48:M48"/>
    <mergeCell ref="B49:D49"/>
    <mergeCell ref="E49:G49"/>
    <mergeCell ref="H49:J49"/>
    <mergeCell ref="K49:M49"/>
    <mergeCell ref="B46:D46"/>
    <mergeCell ref="E46:G46"/>
    <mergeCell ref="H46:J46"/>
    <mergeCell ref="K46:M46"/>
    <mergeCell ref="B47:D47"/>
    <mergeCell ref="E47:G47"/>
    <mergeCell ref="H47:J47"/>
    <mergeCell ref="K47:M47"/>
    <mergeCell ref="B52:D52"/>
    <mergeCell ref="E52:G52"/>
    <mergeCell ref="H52:J52"/>
    <mergeCell ref="K52:M52"/>
    <mergeCell ref="B53:D53"/>
    <mergeCell ref="E53:G53"/>
    <mergeCell ref="H53:J53"/>
    <mergeCell ref="K53:M53"/>
    <mergeCell ref="B50:D50"/>
    <mergeCell ref="E50:G50"/>
    <mergeCell ref="H50:J50"/>
    <mergeCell ref="K50:M50"/>
    <mergeCell ref="B51:D51"/>
    <mergeCell ref="E51:G51"/>
    <mergeCell ref="H51:J51"/>
    <mergeCell ref="K51:M51"/>
    <mergeCell ref="B58:M58"/>
    <mergeCell ref="B59:D59"/>
    <mergeCell ref="E59:G59"/>
    <mergeCell ref="H59:J59"/>
    <mergeCell ref="K59:M59"/>
    <mergeCell ref="B54:D54"/>
    <mergeCell ref="E54:G54"/>
    <mergeCell ref="H54:J54"/>
    <mergeCell ref="K54:M54"/>
    <mergeCell ref="B56:D56"/>
    <mergeCell ref="E56:G56"/>
    <mergeCell ref="H56:J56"/>
    <mergeCell ref="K56:M56"/>
    <mergeCell ref="B55:D55"/>
    <mergeCell ref="E55:G55"/>
    <mergeCell ref="H55:J55"/>
    <mergeCell ref="K55:M55"/>
    <mergeCell ref="B63:D63"/>
    <mergeCell ref="E63:G63"/>
    <mergeCell ref="H63:J63"/>
    <mergeCell ref="K63:M63"/>
    <mergeCell ref="B64:D64"/>
    <mergeCell ref="E64:G64"/>
    <mergeCell ref="H64:J64"/>
    <mergeCell ref="K64:M64"/>
    <mergeCell ref="B60:D60"/>
    <mergeCell ref="E60:G60"/>
    <mergeCell ref="H60:J60"/>
    <mergeCell ref="K60:M60"/>
    <mergeCell ref="B62:D62"/>
    <mergeCell ref="E62:G62"/>
    <mergeCell ref="H62:J62"/>
    <mergeCell ref="K62:M62"/>
    <mergeCell ref="B61:D61"/>
    <mergeCell ref="E61:G61"/>
    <mergeCell ref="H61:J61"/>
    <mergeCell ref="K61:M61"/>
    <mergeCell ref="B67:D67"/>
    <mergeCell ref="E67:G67"/>
    <mergeCell ref="H67:J67"/>
    <mergeCell ref="K67:M67"/>
    <mergeCell ref="B68:D68"/>
    <mergeCell ref="E68:G68"/>
    <mergeCell ref="H68:J68"/>
    <mergeCell ref="K68:M68"/>
    <mergeCell ref="B65:D65"/>
    <mergeCell ref="E65:G65"/>
    <mergeCell ref="H65:J65"/>
    <mergeCell ref="K65:M65"/>
    <mergeCell ref="B66:D66"/>
    <mergeCell ref="E66:G66"/>
    <mergeCell ref="H66:J66"/>
    <mergeCell ref="K66:M66"/>
    <mergeCell ref="B71:D71"/>
    <mergeCell ref="E71:G71"/>
    <mergeCell ref="H71:J71"/>
    <mergeCell ref="K71:M71"/>
    <mergeCell ref="B72:D72"/>
    <mergeCell ref="E72:G72"/>
    <mergeCell ref="H72:J72"/>
    <mergeCell ref="K72:M72"/>
    <mergeCell ref="B69:D69"/>
    <mergeCell ref="E69:G69"/>
    <mergeCell ref="H69:J69"/>
    <mergeCell ref="K69:M69"/>
    <mergeCell ref="B70:D70"/>
    <mergeCell ref="E70:G70"/>
    <mergeCell ref="H70:J70"/>
    <mergeCell ref="K70:M70"/>
    <mergeCell ref="B75:D75"/>
    <mergeCell ref="E75:G75"/>
    <mergeCell ref="H75:J75"/>
    <mergeCell ref="K75:M75"/>
    <mergeCell ref="B77:M77"/>
    <mergeCell ref="B73:D73"/>
    <mergeCell ref="E73:G73"/>
    <mergeCell ref="H73:J73"/>
    <mergeCell ref="K73:M73"/>
    <mergeCell ref="B74:D74"/>
    <mergeCell ref="E74:G74"/>
    <mergeCell ref="H74:J74"/>
    <mergeCell ref="K74:M74"/>
    <mergeCell ref="K163:M163"/>
    <mergeCell ref="B169:D169"/>
    <mergeCell ref="E169:G169"/>
    <mergeCell ref="H169:J169"/>
    <mergeCell ref="K169:M169"/>
    <mergeCell ref="B170:D170"/>
    <mergeCell ref="E170:G170"/>
    <mergeCell ref="H170:J170"/>
    <mergeCell ref="K170:M170"/>
    <mergeCell ref="B167:D167"/>
    <mergeCell ref="E167:G167"/>
    <mergeCell ref="H167:J167"/>
    <mergeCell ref="K167:M167"/>
    <mergeCell ref="B168:D168"/>
    <mergeCell ref="E168:G168"/>
    <mergeCell ref="H168:J168"/>
    <mergeCell ref="K168:M168"/>
    <mergeCell ref="B173:D173"/>
    <mergeCell ref="E173:G173"/>
    <mergeCell ref="H173:J173"/>
    <mergeCell ref="K173:M173"/>
    <mergeCell ref="B174:D174"/>
    <mergeCell ref="E174:G174"/>
    <mergeCell ref="H174:J174"/>
    <mergeCell ref="K174:M174"/>
    <mergeCell ref="B171:D171"/>
    <mergeCell ref="E171:G171"/>
    <mergeCell ref="H171:J171"/>
    <mergeCell ref="K171:M171"/>
    <mergeCell ref="B172:D172"/>
    <mergeCell ref="E172:G172"/>
    <mergeCell ref="H172:J172"/>
    <mergeCell ref="K172:M172"/>
    <mergeCell ref="B177:D177"/>
    <mergeCell ref="E177:G177"/>
    <mergeCell ref="H177:J177"/>
    <mergeCell ref="K177:M177"/>
    <mergeCell ref="B178:D178"/>
    <mergeCell ref="E178:G178"/>
    <mergeCell ref="H178:J178"/>
    <mergeCell ref="K178:M178"/>
    <mergeCell ref="B175:D175"/>
    <mergeCell ref="E175:G175"/>
    <mergeCell ref="H175:J175"/>
    <mergeCell ref="K175:M175"/>
    <mergeCell ref="B176:D176"/>
    <mergeCell ref="E176:G176"/>
    <mergeCell ref="H176:J176"/>
    <mergeCell ref="K176:M176"/>
    <mergeCell ref="B182:D182"/>
    <mergeCell ref="E182:G182"/>
    <mergeCell ref="H182:J182"/>
    <mergeCell ref="K182:M182"/>
    <mergeCell ref="B183:D183"/>
    <mergeCell ref="E183:G183"/>
    <mergeCell ref="H183:J183"/>
    <mergeCell ref="K183:M183"/>
    <mergeCell ref="B179:D179"/>
    <mergeCell ref="E179:G179"/>
    <mergeCell ref="H179:J179"/>
    <mergeCell ref="K179:M179"/>
    <mergeCell ref="B181:M181"/>
    <mergeCell ref="B187:D187"/>
    <mergeCell ref="E187:G187"/>
    <mergeCell ref="H187:J187"/>
    <mergeCell ref="K187:M187"/>
    <mergeCell ref="B188:D188"/>
    <mergeCell ref="E188:G188"/>
    <mergeCell ref="H188:J188"/>
    <mergeCell ref="K188:M188"/>
    <mergeCell ref="B185:D185"/>
    <mergeCell ref="E185:G185"/>
    <mergeCell ref="H185:J185"/>
    <mergeCell ref="K185:M185"/>
    <mergeCell ref="B186:D186"/>
    <mergeCell ref="E186:G186"/>
    <mergeCell ref="H186:J186"/>
    <mergeCell ref="K186:M186"/>
    <mergeCell ref="E192:G192"/>
    <mergeCell ref="H192:J192"/>
    <mergeCell ref="K192:M192"/>
    <mergeCell ref="B189:D189"/>
    <mergeCell ref="E189:G189"/>
    <mergeCell ref="H189:J189"/>
    <mergeCell ref="K189:M189"/>
    <mergeCell ref="B190:D190"/>
    <mergeCell ref="E190:G190"/>
    <mergeCell ref="H190:J190"/>
    <mergeCell ref="K190:M190"/>
    <mergeCell ref="B80:M80"/>
    <mergeCell ref="B81:D81"/>
    <mergeCell ref="E81:G81"/>
    <mergeCell ref="H81:J81"/>
    <mergeCell ref="K81:M81"/>
    <mergeCell ref="B197:D197"/>
    <mergeCell ref="E197:G197"/>
    <mergeCell ref="H197:J197"/>
    <mergeCell ref="K197:M197"/>
    <mergeCell ref="B195:D195"/>
    <mergeCell ref="E195:G195"/>
    <mergeCell ref="H195:J195"/>
    <mergeCell ref="K195:M195"/>
    <mergeCell ref="B196:D196"/>
    <mergeCell ref="E196:G196"/>
    <mergeCell ref="H196:J196"/>
    <mergeCell ref="K196:M196"/>
    <mergeCell ref="B193:D193"/>
    <mergeCell ref="E193:G193"/>
    <mergeCell ref="H193:J193"/>
    <mergeCell ref="K193:M193"/>
    <mergeCell ref="B194:D194"/>
    <mergeCell ref="E194:G194"/>
    <mergeCell ref="H194:J194"/>
    <mergeCell ref="B85:D85"/>
    <mergeCell ref="E85:G85"/>
    <mergeCell ref="H85:J85"/>
    <mergeCell ref="K85:M85"/>
    <mergeCell ref="B86:D86"/>
    <mergeCell ref="E86:G86"/>
    <mergeCell ref="H86:J86"/>
    <mergeCell ref="K86:M86"/>
    <mergeCell ref="B82:D82"/>
    <mergeCell ref="E82:G82"/>
    <mergeCell ref="H82:J82"/>
    <mergeCell ref="K82:M82"/>
    <mergeCell ref="B84:D84"/>
    <mergeCell ref="E84:G84"/>
    <mergeCell ref="H84:J84"/>
    <mergeCell ref="K84:M84"/>
    <mergeCell ref="B83:D83"/>
    <mergeCell ref="E83:G83"/>
    <mergeCell ref="H83:J83"/>
    <mergeCell ref="K83:M83"/>
    <mergeCell ref="B89:D89"/>
    <mergeCell ref="E89:G89"/>
    <mergeCell ref="H89:J89"/>
    <mergeCell ref="K89:M89"/>
    <mergeCell ref="B90:D90"/>
    <mergeCell ref="E90:G90"/>
    <mergeCell ref="H90:J90"/>
    <mergeCell ref="K90:M90"/>
    <mergeCell ref="B87:D87"/>
    <mergeCell ref="E87:G87"/>
    <mergeCell ref="H87:J87"/>
    <mergeCell ref="K87:M87"/>
    <mergeCell ref="B88:D88"/>
    <mergeCell ref="E88:G88"/>
    <mergeCell ref="H88:J88"/>
    <mergeCell ref="K88:M88"/>
    <mergeCell ref="B93:D93"/>
    <mergeCell ref="E93:G93"/>
    <mergeCell ref="H93:J93"/>
    <mergeCell ref="K93:M93"/>
    <mergeCell ref="B94:D94"/>
    <mergeCell ref="E94:G94"/>
    <mergeCell ref="H94:J94"/>
    <mergeCell ref="K94:M94"/>
    <mergeCell ref="B91:D91"/>
    <mergeCell ref="E91:G91"/>
    <mergeCell ref="H91:J91"/>
    <mergeCell ref="K91:M91"/>
    <mergeCell ref="B92:D92"/>
    <mergeCell ref="E92:G92"/>
    <mergeCell ref="H92:J92"/>
    <mergeCell ref="K92:M92"/>
    <mergeCell ref="B97:D97"/>
    <mergeCell ref="E97:G97"/>
    <mergeCell ref="H97:J97"/>
    <mergeCell ref="K97:M97"/>
    <mergeCell ref="B99:M99"/>
    <mergeCell ref="B95:D95"/>
    <mergeCell ref="E95:G95"/>
    <mergeCell ref="H95:J95"/>
    <mergeCell ref="K95:M95"/>
    <mergeCell ref="B96:D96"/>
    <mergeCell ref="E96:G96"/>
    <mergeCell ref="H96:J96"/>
    <mergeCell ref="K96:M96"/>
    <mergeCell ref="B103:D103"/>
    <mergeCell ref="E103:G103"/>
    <mergeCell ref="H103:J103"/>
    <mergeCell ref="K103:M103"/>
    <mergeCell ref="B104:D104"/>
    <mergeCell ref="E104:G104"/>
    <mergeCell ref="H104:J104"/>
    <mergeCell ref="K104:M104"/>
    <mergeCell ref="B100:D100"/>
    <mergeCell ref="E100:G100"/>
    <mergeCell ref="H100:J100"/>
    <mergeCell ref="K100:M100"/>
    <mergeCell ref="B101:D101"/>
    <mergeCell ref="E101:G101"/>
    <mergeCell ref="H101:J101"/>
    <mergeCell ref="K101:M101"/>
    <mergeCell ref="B102:D102"/>
    <mergeCell ref="E102:G102"/>
    <mergeCell ref="H102:J102"/>
    <mergeCell ref="K102:M102"/>
    <mergeCell ref="B107:D107"/>
    <mergeCell ref="E107:G107"/>
    <mergeCell ref="H107:J107"/>
    <mergeCell ref="K107:M107"/>
    <mergeCell ref="B108:D108"/>
    <mergeCell ref="E108:G108"/>
    <mergeCell ref="H108:J108"/>
    <mergeCell ref="K108:M108"/>
    <mergeCell ref="B105:D105"/>
    <mergeCell ref="E105:G105"/>
    <mergeCell ref="H105:J105"/>
    <mergeCell ref="K105:M105"/>
    <mergeCell ref="B106:D106"/>
    <mergeCell ref="E106:G106"/>
    <mergeCell ref="H106:J106"/>
    <mergeCell ref="K106:M106"/>
    <mergeCell ref="B111:D111"/>
    <mergeCell ref="E111:G111"/>
    <mergeCell ref="H111:J111"/>
    <mergeCell ref="K111:M111"/>
    <mergeCell ref="B112:D112"/>
    <mergeCell ref="E112:G112"/>
    <mergeCell ref="H112:J112"/>
    <mergeCell ref="K112:M112"/>
    <mergeCell ref="B109:D109"/>
    <mergeCell ref="E109:G109"/>
    <mergeCell ref="H109:J109"/>
    <mergeCell ref="K109:M109"/>
    <mergeCell ref="B110:D110"/>
    <mergeCell ref="E110:G110"/>
    <mergeCell ref="H110:J110"/>
    <mergeCell ref="K110:M110"/>
    <mergeCell ref="B115:D115"/>
    <mergeCell ref="E115:G115"/>
    <mergeCell ref="H115:J115"/>
    <mergeCell ref="K115:M115"/>
    <mergeCell ref="B116:D116"/>
    <mergeCell ref="E116:G116"/>
    <mergeCell ref="H116:J116"/>
    <mergeCell ref="K116:M116"/>
    <mergeCell ref="B113:D113"/>
    <mergeCell ref="E113:G113"/>
    <mergeCell ref="H113:J113"/>
    <mergeCell ref="K113:M113"/>
    <mergeCell ref="B114:D114"/>
    <mergeCell ref="E114:G114"/>
    <mergeCell ref="H114:J114"/>
    <mergeCell ref="K114:M114"/>
    <mergeCell ref="B123:D123"/>
    <mergeCell ref="E123:G123"/>
    <mergeCell ref="H123:J123"/>
    <mergeCell ref="K123:M123"/>
    <mergeCell ref="B125:D125"/>
    <mergeCell ref="E125:G125"/>
    <mergeCell ref="H125:J125"/>
    <mergeCell ref="K125:M125"/>
    <mergeCell ref="B118:M118"/>
    <mergeCell ref="B121:M121"/>
    <mergeCell ref="B122:D122"/>
    <mergeCell ref="E122:G122"/>
    <mergeCell ref="H122:J122"/>
    <mergeCell ref="K122:M122"/>
    <mergeCell ref="B124:D124"/>
    <mergeCell ref="E124:G124"/>
    <mergeCell ref="H124:J124"/>
    <mergeCell ref="K124:M124"/>
    <mergeCell ref="B128:D128"/>
    <mergeCell ref="E128:G128"/>
    <mergeCell ref="H128:J128"/>
    <mergeCell ref="K128:M128"/>
    <mergeCell ref="B129:D129"/>
    <mergeCell ref="E129:G129"/>
    <mergeCell ref="H129:J129"/>
    <mergeCell ref="K129:M129"/>
    <mergeCell ref="B126:D126"/>
    <mergeCell ref="E126:G126"/>
    <mergeCell ref="H126:J126"/>
    <mergeCell ref="K126:M126"/>
    <mergeCell ref="B127:D127"/>
    <mergeCell ref="E127:G127"/>
    <mergeCell ref="H127:J127"/>
    <mergeCell ref="K127:M127"/>
    <mergeCell ref="B132:D132"/>
    <mergeCell ref="E132:G132"/>
    <mergeCell ref="H132:J132"/>
    <mergeCell ref="K132:M132"/>
    <mergeCell ref="B133:D133"/>
    <mergeCell ref="E133:G133"/>
    <mergeCell ref="H133:J133"/>
    <mergeCell ref="K133:M133"/>
    <mergeCell ref="B130:D130"/>
    <mergeCell ref="E130:G130"/>
    <mergeCell ref="H130:J130"/>
    <mergeCell ref="K130:M130"/>
    <mergeCell ref="B131:D131"/>
    <mergeCell ref="E131:G131"/>
    <mergeCell ref="H131:J131"/>
    <mergeCell ref="K131:M131"/>
    <mergeCell ref="B136:D136"/>
    <mergeCell ref="E136:G136"/>
    <mergeCell ref="H136:J136"/>
    <mergeCell ref="K136:M136"/>
    <mergeCell ref="B137:D137"/>
    <mergeCell ref="E137:G137"/>
    <mergeCell ref="H137:J137"/>
    <mergeCell ref="K137:M137"/>
    <mergeCell ref="B134:D134"/>
    <mergeCell ref="E134:G134"/>
    <mergeCell ref="H134:J134"/>
    <mergeCell ref="K134:M134"/>
    <mergeCell ref="B135:D135"/>
    <mergeCell ref="E135:G135"/>
    <mergeCell ref="H135:J135"/>
    <mergeCell ref="K135:M135"/>
    <mergeCell ref="B141:D141"/>
    <mergeCell ref="E141:G141"/>
    <mergeCell ref="H141:J141"/>
    <mergeCell ref="K141:M141"/>
    <mergeCell ref="B142:D142"/>
    <mergeCell ref="E142:G142"/>
    <mergeCell ref="H142:J142"/>
    <mergeCell ref="K142:M142"/>
    <mergeCell ref="B138:D138"/>
    <mergeCell ref="E138:G138"/>
    <mergeCell ref="H138:J138"/>
    <mergeCell ref="K138:M138"/>
    <mergeCell ref="B140:M140"/>
    <mergeCell ref="B146:D146"/>
    <mergeCell ref="E146:G146"/>
    <mergeCell ref="H146:J146"/>
    <mergeCell ref="K146:M146"/>
    <mergeCell ref="B147:D147"/>
    <mergeCell ref="E147:G147"/>
    <mergeCell ref="H147:J147"/>
    <mergeCell ref="K147:M147"/>
    <mergeCell ref="B144:D144"/>
    <mergeCell ref="E144:G144"/>
    <mergeCell ref="H144:J144"/>
    <mergeCell ref="K144:M144"/>
    <mergeCell ref="B145:D145"/>
    <mergeCell ref="E145:G145"/>
    <mergeCell ref="H145:J145"/>
    <mergeCell ref="K145:M145"/>
    <mergeCell ref="B150:D150"/>
    <mergeCell ref="E150:G150"/>
    <mergeCell ref="H150:J150"/>
    <mergeCell ref="K150:M150"/>
    <mergeCell ref="B151:D151"/>
    <mergeCell ref="E151:G151"/>
    <mergeCell ref="H151:J151"/>
    <mergeCell ref="K151:M151"/>
    <mergeCell ref="B148:D148"/>
    <mergeCell ref="E148:G148"/>
    <mergeCell ref="H148:J148"/>
    <mergeCell ref="K148:M148"/>
    <mergeCell ref="B149:D149"/>
    <mergeCell ref="E149:G149"/>
    <mergeCell ref="H149:J149"/>
    <mergeCell ref="K149:M149"/>
    <mergeCell ref="B154:D154"/>
    <mergeCell ref="E154:G154"/>
    <mergeCell ref="H154:J154"/>
    <mergeCell ref="K154:M154"/>
    <mergeCell ref="B155:D155"/>
    <mergeCell ref="E155:G155"/>
    <mergeCell ref="H155:J155"/>
    <mergeCell ref="K155:M155"/>
    <mergeCell ref="B152:D152"/>
    <mergeCell ref="E152:G152"/>
    <mergeCell ref="H152:J152"/>
    <mergeCell ref="K152:M152"/>
    <mergeCell ref="B153:D153"/>
    <mergeCell ref="E153:G153"/>
    <mergeCell ref="H153:J153"/>
    <mergeCell ref="K153:M153"/>
    <mergeCell ref="B159:M159"/>
    <mergeCell ref="B203:M203"/>
    <mergeCell ref="B204:M204"/>
    <mergeCell ref="B209:M209"/>
    <mergeCell ref="B210:M210"/>
    <mergeCell ref="B156:D156"/>
    <mergeCell ref="E156:G156"/>
    <mergeCell ref="H156:J156"/>
    <mergeCell ref="K156:M156"/>
    <mergeCell ref="B157:D157"/>
    <mergeCell ref="E157:G157"/>
    <mergeCell ref="H157:J157"/>
    <mergeCell ref="K157:M157"/>
    <mergeCell ref="B200:M200"/>
    <mergeCell ref="B198:D198"/>
    <mergeCell ref="E198:G198"/>
    <mergeCell ref="H198:J198"/>
    <mergeCell ref="K198:M198"/>
    <mergeCell ref="K194:M194"/>
    <mergeCell ref="B191:D191"/>
    <mergeCell ref="E191:G191"/>
    <mergeCell ref="H191:J191"/>
    <mergeCell ref="K191:M191"/>
    <mergeCell ref="B192:D192"/>
    <mergeCell ref="B11:L11"/>
    <mergeCell ref="B12:L12"/>
    <mergeCell ref="B13:L13"/>
    <mergeCell ref="B14:L14"/>
    <mergeCell ref="B15:L15"/>
    <mergeCell ref="B16:L16"/>
    <mergeCell ref="B17:L17"/>
    <mergeCell ref="B18:L18"/>
    <mergeCell ref="B19:L19"/>
    <mergeCell ref="B35:L35"/>
    <mergeCell ref="B20:L20"/>
    <mergeCell ref="B21:L21"/>
    <mergeCell ref="B22:L22"/>
    <mergeCell ref="B23:L23"/>
    <mergeCell ref="B30:L30"/>
    <mergeCell ref="B31:L31"/>
    <mergeCell ref="B32:L32"/>
    <mergeCell ref="B33:L33"/>
    <mergeCell ref="B34:L34"/>
  </mergeCells>
  <dataValidations count="1">
    <dataValidation type="list" allowBlank="1" showInputMessage="1" showErrorMessage="1" errorTitle="Errore" error="Una X è l'unico valore accettato" sqref="M8:M35">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0"/>
  <dimension ref="B1:W132"/>
  <sheetViews>
    <sheetView showGridLines="0" workbookViewId="0">
      <selection activeCell="B16" sqref="B16:L16"/>
    </sheetView>
  </sheetViews>
  <sheetFormatPr defaultColWidth="9.140625" defaultRowHeight="15" customHeight="1" x14ac:dyDescent="0.2"/>
  <cols>
    <col min="1" max="1" width="1.42578125" style="2" customWidth="1"/>
    <col min="2" max="13" width="8.140625" style="2" customWidth="1"/>
    <col min="14" max="14" width="9.140625" style="2"/>
    <col min="15" max="15" width="0" style="2" hidden="1" customWidth="1"/>
    <col min="16" max="23" width="9.140625" style="2" hidden="1" customWidth="1"/>
    <col min="24" max="16384" width="9.140625" style="2"/>
  </cols>
  <sheetData>
    <row r="1" spans="2:22" ht="7.5" customHeight="1" x14ac:dyDescent="0.2"/>
    <row r="2" spans="2:22" ht="15" customHeight="1" x14ac:dyDescent="0.2">
      <c r="G2" s="3" t="s">
        <v>13</v>
      </c>
      <c r="I2" s="14"/>
      <c r="M2" s="15"/>
    </row>
    <row r="4" spans="2:22" ht="15" customHeight="1" x14ac:dyDescent="0.2">
      <c r="B4" s="110" t="s">
        <v>413</v>
      </c>
      <c r="C4" s="111"/>
      <c r="D4" s="111"/>
      <c r="E4" s="111"/>
      <c r="F4" s="111"/>
      <c r="G4" s="111"/>
      <c r="H4" s="111"/>
      <c r="I4" s="111"/>
      <c r="J4" s="111"/>
      <c r="K4" s="111"/>
      <c r="L4" s="111"/>
      <c r="M4" s="112"/>
    </row>
    <row r="7" spans="2:22" ht="15" customHeight="1" x14ac:dyDescent="0.2">
      <c r="B7" s="188" t="s">
        <v>408</v>
      </c>
      <c r="C7" s="188"/>
      <c r="D7" s="188"/>
      <c r="E7" s="188"/>
      <c r="F7" s="188"/>
      <c r="G7" s="188"/>
      <c r="H7" s="188"/>
      <c r="I7" s="188"/>
      <c r="J7" s="188"/>
      <c r="K7" s="188"/>
      <c r="L7" s="188"/>
      <c r="M7" s="188"/>
    </row>
    <row r="8" spans="2:22" ht="30" customHeight="1" x14ac:dyDescent="0.2">
      <c r="B8" s="227" t="s">
        <v>1395</v>
      </c>
      <c r="C8" s="227"/>
      <c r="D8" s="227"/>
      <c r="E8" s="227"/>
      <c r="F8" s="227"/>
      <c r="G8" s="227"/>
      <c r="H8" s="227"/>
      <c r="I8" s="227"/>
      <c r="J8" s="227"/>
      <c r="K8" s="227"/>
      <c r="L8" s="227"/>
      <c r="M8" s="48"/>
      <c r="Q8" s="2" t="b">
        <f>IF(OR('Anagrafica Progetto'!$Q$22=1),FALSE,TRUE)</f>
        <v>1</v>
      </c>
      <c r="R8" s="2">
        <f ca="1">MATCH("X",INDIRECT(ADDRESS(ROW(Q8)+Q7,13)&amp;":"&amp;ADDRESS(ROW($Q$47),13)),0)</f>
        <v>7</v>
      </c>
      <c r="S8" s="2" t="s">
        <v>1395</v>
      </c>
      <c r="T8" s="2" t="s">
        <v>1395</v>
      </c>
      <c r="U8" s="2" t="s">
        <v>1424</v>
      </c>
      <c r="V8" s="2" t="s">
        <v>391</v>
      </c>
    </row>
    <row r="9" spans="2:22" ht="15" customHeight="1" x14ac:dyDescent="0.2">
      <c r="B9" s="227" t="s">
        <v>1396</v>
      </c>
      <c r="C9" s="227"/>
      <c r="D9" s="227"/>
      <c r="E9" s="227"/>
      <c r="F9" s="227"/>
      <c r="G9" s="227"/>
      <c r="H9" s="227"/>
      <c r="I9" s="227"/>
      <c r="J9" s="227"/>
      <c r="K9" s="227"/>
      <c r="L9" s="227"/>
      <c r="M9" s="48"/>
      <c r="Q9" s="2" t="b">
        <f>IF(OR('Anagrafica Progetto'!$Q$22=1,'Anagrafica Progetto'!$Q$22=10),FALSE,TRUE)</f>
        <v>1</v>
      </c>
      <c r="R9" s="2" t="e">
        <f ca="1">MATCH("X",INDIRECT(ADDRESS(ROW($Q$8)+R8,13)&amp;":"&amp;ADDRESS(ROW($Q$45),13)),0)+R8</f>
        <v>#N/A</v>
      </c>
      <c r="S9" s="2" t="s">
        <v>1396</v>
      </c>
      <c r="T9" s="2" t="s">
        <v>1410</v>
      </c>
      <c r="U9" s="2" t="s">
        <v>1425</v>
      </c>
      <c r="V9" s="2" t="s">
        <v>391</v>
      </c>
    </row>
    <row r="10" spans="2:22" ht="15" customHeight="1" x14ac:dyDescent="0.2">
      <c r="B10" s="227" t="s">
        <v>1397</v>
      </c>
      <c r="C10" s="227"/>
      <c r="D10" s="227"/>
      <c r="E10" s="227"/>
      <c r="F10" s="227"/>
      <c r="G10" s="227"/>
      <c r="H10" s="227"/>
      <c r="I10" s="227"/>
      <c r="J10" s="227"/>
      <c r="K10" s="227"/>
      <c r="L10" s="227"/>
      <c r="M10" s="48"/>
      <c r="Q10" s="2" t="b">
        <f>IF(OR('Anagrafica Progetto'!$Q$22=2),FALSE,TRUE)</f>
        <v>1</v>
      </c>
      <c r="R10" s="2" t="e">
        <f t="shared" ref="R10:R11" ca="1" si="0">MATCH("X",INDIRECT(ADDRESS(ROW($Q$8)+R9,13)&amp;":"&amp;ADDRESS(ROW($Q$45),13)),0)+R9</f>
        <v>#N/A</v>
      </c>
      <c r="S10" s="2" t="s">
        <v>1397</v>
      </c>
      <c r="T10" s="2" t="s">
        <v>1411</v>
      </c>
      <c r="U10" s="2" t="s">
        <v>1426</v>
      </c>
      <c r="V10" s="2" t="s">
        <v>355</v>
      </c>
    </row>
    <row r="11" spans="2:22" ht="15" customHeight="1" x14ac:dyDescent="0.2">
      <c r="B11" s="227" t="s">
        <v>1399</v>
      </c>
      <c r="C11" s="227"/>
      <c r="D11" s="227"/>
      <c r="E11" s="227"/>
      <c r="F11" s="227"/>
      <c r="G11" s="227"/>
      <c r="H11" s="227"/>
      <c r="I11" s="227"/>
      <c r="J11" s="227"/>
      <c r="K11" s="227"/>
      <c r="L11" s="227"/>
      <c r="M11" s="48"/>
      <c r="Q11" s="2" t="b">
        <f>IF(OR('Anagrafica Progetto'!$Q$22=2),FALSE,TRUE)</f>
        <v>1</v>
      </c>
      <c r="R11" s="2" t="e">
        <f t="shared" ca="1" si="0"/>
        <v>#N/A</v>
      </c>
      <c r="S11" s="2" t="s">
        <v>1399</v>
      </c>
      <c r="T11" s="2" t="s">
        <v>1399</v>
      </c>
      <c r="U11" s="2" t="s">
        <v>1428</v>
      </c>
      <c r="V11" s="2" t="s">
        <v>355</v>
      </c>
    </row>
    <row r="12" spans="2:22" ht="15" customHeight="1" x14ac:dyDescent="0.2">
      <c r="B12" s="227" t="s">
        <v>1398</v>
      </c>
      <c r="C12" s="227"/>
      <c r="D12" s="227"/>
      <c r="E12" s="227"/>
      <c r="F12" s="227"/>
      <c r="G12" s="227"/>
      <c r="H12" s="227"/>
      <c r="I12" s="227"/>
      <c r="J12" s="227"/>
      <c r="K12" s="227"/>
      <c r="L12" s="227"/>
      <c r="M12" s="48"/>
      <c r="Q12" s="2" t="b">
        <f>IF(AND('Anagrafica Progetto'!$Q$22&gt;=3,'Anagrafica Progetto'!$Q$22&lt;=7),FALSE,TRUE)</f>
        <v>0</v>
      </c>
      <c r="S12" s="2" t="s">
        <v>1398</v>
      </c>
      <c r="T12" s="2" t="s">
        <v>1413</v>
      </c>
      <c r="U12" s="2" t="s">
        <v>1427</v>
      </c>
      <c r="V12" s="2" t="s">
        <v>391</v>
      </c>
    </row>
    <row r="13" spans="2:22" ht="15" customHeight="1" x14ac:dyDescent="0.2">
      <c r="B13" s="227" t="s">
        <v>1400</v>
      </c>
      <c r="C13" s="227"/>
      <c r="D13" s="227"/>
      <c r="E13" s="227"/>
      <c r="F13" s="227"/>
      <c r="G13" s="227"/>
      <c r="H13" s="227"/>
      <c r="I13" s="227"/>
      <c r="J13" s="227"/>
      <c r="K13" s="227"/>
      <c r="L13" s="227"/>
      <c r="M13" s="48"/>
      <c r="Q13" s="2" t="b">
        <f>IF(AND('Anagrafica Progetto'!$Q$22&gt;=3,'Anagrafica Progetto'!$Q$22&lt;=7),FALSE,TRUE)</f>
        <v>0</v>
      </c>
      <c r="S13" s="2" t="s">
        <v>1400</v>
      </c>
      <c r="T13" s="2" t="s">
        <v>1400</v>
      </c>
      <c r="U13" s="2" t="s">
        <v>1429</v>
      </c>
      <c r="V13" s="2" t="s">
        <v>391</v>
      </c>
    </row>
    <row r="14" spans="2:22" ht="15" customHeight="1" x14ac:dyDescent="0.2">
      <c r="B14" s="227" t="s">
        <v>1401</v>
      </c>
      <c r="C14" s="227"/>
      <c r="D14" s="227"/>
      <c r="E14" s="227"/>
      <c r="F14" s="227"/>
      <c r="G14" s="227"/>
      <c r="H14" s="227"/>
      <c r="I14" s="227"/>
      <c r="J14" s="227"/>
      <c r="K14" s="227"/>
      <c r="L14" s="227"/>
      <c r="M14" s="48" t="s">
        <v>1331</v>
      </c>
      <c r="Q14" s="2" t="b">
        <f>IF(AND('Anagrafica Progetto'!$Q$22&gt;=3,'Anagrafica Progetto'!$Q$22&lt;=7),FALSE,TRUE)</f>
        <v>0</v>
      </c>
      <c r="S14" s="2" t="s">
        <v>1401</v>
      </c>
      <c r="T14" s="2" t="s">
        <v>1412</v>
      </c>
      <c r="U14" s="2" t="s">
        <v>1430</v>
      </c>
      <c r="V14" s="2" t="s">
        <v>355</v>
      </c>
    </row>
    <row r="15" spans="2:22" ht="15" customHeight="1" x14ac:dyDescent="0.2">
      <c r="B15" s="227" t="s">
        <v>1414</v>
      </c>
      <c r="C15" s="227"/>
      <c r="D15" s="227"/>
      <c r="E15" s="227"/>
      <c r="F15" s="227"/>
      <c r="G15" s="227"/>
      <c r="H15" s="227"/>
      <c r="I15" s="227"/>
      <c r="J15" s="227"/>
      <c r="K15" s="227"/>
      <c r="L15" s="227"/>
      <c r="M15" s="48"/>
      <c r="Q15" s="2" t="b">
        <f>IF(OR('Anagrafica Progetto'!$Q$22=8),FALSE,TRUE)</f>
        <v>1</v>
      </c>
      <c r="S15" s="2" t="s">
        <v>1414</v>
      </c>
      <c r="T15" s="2" t="s">
        <v>1415</v>
      </c>
      <c r="U15" s="2" t="s">
        <v>1431</v>
      </c>
      <c r="V15" s="2" t="s">
        <v>355</v>
      </c>
    </row>
    <row r="16" spans="2:22" ht="15" customHeight="1" x14ac:dyDescent="0.2">
      <c r="B16" s="227" t="s">
        <v>1402</v>
      </c>
      <c r="C16" s="227"/>
      <c r="D16" s="227"/>
      <c r="E16" s="227"/>
      <c r="F16" s="227"/>
      <c r="G16" s="227"/>
      <c r="H16" s="227"/>
      <c r="I16" s="227"/>
      <c r="J16" s="227"/>
      <c r="K16" s="227"/>
      <c r="L16" s="227"/>
      <c r="M16" s="48"/>
      <c r="Q16" s="2" t="b">
        <f>IF(OR('Anagrafica Progetto'!$Q$22=8),FALSE,TRUE)</f>
        <v>1</v>
      </c>
      <c r="S16" s="2" t="s">
        <v>1402</v>
      </c>
      <c r="T16" s="2" t="s">
        <v>1416</v>
      </c>
      <c r="U16" s="2" t="s">
        <v>1432</v>
      </c>
      <c r="V16" s="2" t="s">
        <v>391</v>
      </c>
    </row>
    <row r="17" spans="2:22" ht="15" customHeight="1" x14ac:dyDescent="0.2">
      <c r="B17" s="227" t="s">
        <v>1403</v>
      </c>
      <c r="C17" s="227"/>
      <c r="D17" s="227"/>
      <c r="E17" s="227"/>
      <c r="F17" s="227"/>
      <c r="G17" s="227"/>
      <c r="H17" s="227"/>
      <c r="I17" s="227"/>
      <c r="J17" s="227"/>
      <c r="K17" s="227"/>
      <c r="L17" s="227"/>
      <c r="M17" s="48"/>
      <c r="Q17" s="2" t="b">
        <f>IF(OR('Anagrafica Progetto'!$Q$22=8),FALSE,TRUE)</f>
        <v>1</v>
      </c>
      <c r="S17" s="2" t="s">
        <v>1403</v>
      </c>
      <c r="T17" s="2" t="s">
        <v>1417</v>
      </c>
      <c r="U17" s="2" t="s">
        <v>1433</v>
      </c>
      <c r="V17" s="2" t="s">
        <v>355</v>
      </c>
    </row>
    <row r="18" spans="2:22" ht="15" customHeight="1" x14ac:dyDescent="0.2">
      <c r="B18" s="227" t="s">
        <v>1404</v>
      </c>
      <c r="C18" s="227"/>
      <c r="D18" s="227"/>
      <c r="E18" s="227"/>
      <c r="F18" s="227"/>
      <c r="G18" s="227"/>
      <c r="H18" s="227"/>
      <c r="I18" s="227"/>
      <c r="J18" s="227"/>
      <c r="K18" s="227"/>
      <c r="L18" s="227"/>
      <c r="M18" s="48"/>
      <c r="Q18" s="2" t="b">
        <f>IF(OR('Anagrafica Progetto'!$Q$22=9),FALSE,TRUE)</f>
        <v>1</v>
      </c>
      <c r="S18" s="2" t="s">
        <v>1404</v>
      </c>
      <c r="T18" s="2" t="s">
        <v>1418</v>
      </c>
      <c r="U18" s="2" t="s">
        <v>1434</v>
      </c>
      <c r="V18" s="2" t="s">
        <v>355</v>
      </c>
    </row>
    <row r="19" spans="2:22" ht="15" customHeight="1" x14ac:dyDescent="0.2">
      <c r="B19" s="227" t="s">
        <v>1405</v>
      </c>
      <c r="C19" s="227"/>
      <c r="D19" s="227"/>
      <c r="E19" s="227"/>
      <c r="F19" s="227"/>
      <c r="G19" s="227"/>
      <c r="H19" s="227"/>
      <c r="I19" s="227"/>
      <c r="J19" s="227"/>
      <c r="K19" s="227"/>
      <c r="L19" s="227"/>
      <c r="M19" s="48"/>
      <c r="Q19" s="2" t="b">
        <f>IF(OR('Anagrafica Progetto'!$Q$22=9),FALSE,TRUE)</f>
        <v>1</v>
      </c>
      <c r="S19" s="2" t="s">
        <v>1405</v>
      </c>
      <c r="T19" s="2" t="s">
        <v>1419</v>
      </c>
      <c r="U19" s="2" t="s">
        <v>1435</v>
      </c>
      <c r="V19" s="2" t="s">
        <v>355</v>
      </c>
    </row>
    <row r="20" spans="2:22" ht="15" customHeight="1" x14ac:dyDescent="0.2">
      <c r="B20" s="227" t="s">
        <v>1406</v>
      </c>
      <c r="C20" s="227"/>
      <c r="D20" s="227"/>
      <c r="E20" s="227"/>
      <c r="F20" s="227"/>
      <c r="G20" s="227"/>
      <c r="H20" s="227"/>
      <c r="I20" s="227"/>
      <c r="J20" s="227"/>
      <c r="K20" s="227"/>
      <c r="L20" s="227"/>
      <c r="M20" s="48"/>
      <c r="Q20" s="2" t="b">
        <f>IF(AND('Anagrafica Progetto'!$Q$22&gt;=11,'Anagrafica Progetto'!$Q$22&lt;=13),FALSE,TRUE)</f>
        <v>1</v>
      </c>
      <c r="S20" s="2" t="s">
        <v>1406</v>
      </c>
      <c r="T20" s="2" t="s">
        <v>1420</v>
      </c>
      <c r="U20" s="2" t="s">
        <v>1436</v>
      </c>
      <c r="V20" s="2" t="s">
        <v>391</v>
      </c>
    </row>
    <row r="21" spans="2:22" ht="15" customHeight="1" x14ac:dyDescent="0.2">
      <c r="B21" s="227" t="s">
        <v>1407</v>
      </c>
      <c r="C21" s="227"/>
      <c r="D21" s="227"/>
      <c r="E21" s="227"/>
      <c r="F21" s="227"/>
      <c r="G21" s="227"/>
      <c r="H21" s="227"/>
      <c r="I21" s="227"/>
      <c r="J21" s="227"/>
      <c r="K21" s="227"/>
      <c r="L21" s="227"/>
      <c r="M21" s="48"/>
      <c r="Q21" s="2" t="b">
        <f>IF(AND('Anagrafica Progetto'!$Q$22&gt;=11,'Anagrafica Progetto'!$Q$22&lt;=13),FALSE,TRUE)</f>
        <v>1</v>
      </c>
      <c r="S21" s="2" t="s">
        <v>1407</v>
      </c>
      <c r="T21" s="2" t="s">
        <v>1421</v>
      </c>
      <c r="U21" s="2" t="s">
        <v>1437</v>
      </c>
      <c r="V21" s="2" t="s">
        <v>355</v>
      </c>
    </row>
    <row r="22" spans="2:22" ht="15" customHeight="1" x14ac:dyDescent="0.2">
      <c r="B22" s="227" t="s">
        <v>1408</v>
      </c>
      <c r="C22" s="227"/>
      <c r="D22" s="227"/>
      <c r="E22" s="227"/>
      <c r="F22" s="227"/>
      <c r="G22" s="227"/>
      <c r="H22" s="227"/>
      <c r="I22" s="227"/>
      <c r="J22" s="227"/>
      <c r="K22" s="227"/>
      <c r="L22" s="227"/>
      <c r="M22" s="48"/>
      <c r="Q22" s="2" t="b">
        <f>IF(AND('Anagrafica Progetto'!$Q$22&gt;=11,'Anagrafica Progetto'!$Q$22&lt;=13),FALSE,TRUE)</f>
        <v>1</v>
      </c>
      <c r="S22" s="2" t="s">
        <v>1408</v>
      </c>
      <c r="T22" s="2" t="s">
        <v>1422</v>
      </c>
      <c r="U22" s="2" t="s">
        <v>1438</v>
      </c>
      <c r="V22" s="2" t="s">
        <v>355</v>
      </c>
    </row>
    <row r="23" spans="2:22" ht="15" customHeight="1" x14ac:dyDescent="0.2">
      <c r="B23" s="227" t="s">
        <v>1409</v>
      </c>
      <c r="C23" s="227"/>
      <c r="D23" s="227"/>
      <c r="E23" s="227"/>
      <c r="F23" s="227"/>
      <c r="G23" s="227"/>
      <c r="H23" s="227"/>
      <c r="I23" s="227"/>
      <c r="J23" s="227"/>
      <c r="K23" s="227"/>
      <c r="L23" s="227"/>
      <c r="M23" s="48"/>
      <c r="Q23" s="2" t="b">
        <f>IF(AND('Anagrafica Progetto'!$Q$22&gt;=11,'Anagrafica Progetto'!$Q$22&lt;=13),FALSE,TRUE)</f>
        <v>1</v>
      </c>
      <c r="S23" s="2" t="s">
        <v>1409</v>
      </c>
      <c r="T23" s="2" t="s">
        <v>1423</v>
      </c>
      <c r="U23" s="2" t="s">
        <v>1439</v>
      </c>
      <c r="V23" s="2" t="s">
        <v>355</v>
      </c>
    </row>
    <row r="24" spans="2:22" ht="15" customHeight="1" x14ac:dyDescent="0.2">
      <c r="B24" s="227" t="s">
        <v>409</v>
      </c>
      <c r="C24" s="227"/>
      <c r="D24" s="227"/>
      <c r="E24" s="227"/>
      <c r="F24" s="227"/>
      <c r="G24" s="227"/>
      <c r="H24" s="227"/>
      <c r="I24" s="227"/>
      <c r="J24" s="227"/>
      <c r="K24" s="227"/>
      <c r="L24" s="227"/>
      <c r="M24" s="48"/>
      <c r="Q24" s="2" t="b">
        <f>IF(AND('Anagrafica Progetto'!$Q$22&gt;=14,'Anagrafica Progetto'!$Q$22&lt;=18),FALSE,TRUE)</f>
        <v>1</v>
      </c>
      <c r="S24" s="2" t="s">
        <v>409</v>
      </c>
      <c r="T24" s="2" t="s">
        <v>428</v>
      </c>
      <c r="U24" s="2" t="s">
        <v>432</v>
      </c>
      <c r="V24" s="2" t="s">
        <v>391</v>
      </c>
    </row>
    <row r="25" spans="2:22" ht="15" customHeight="1" x14ac:dyDescent="0.2">
      <c r="B25" s="227" t="s">
        <v>410</v>
      </c>
      <c r="C25" s="227"/>
      <c r="D25" s="227"/>
      <c r="E25" s="227"/>
      <c r="F25" s="227"/>
      <c r="G25" s="227"/>
      <c r="H25" s="227"/>
      <c r="I25" s="227"/>
      <c r="J25" s="227"/>
      <c r="K25" s="227"/>
      <c r="L25" s="227"/>
      <c r="M25" s="48"/>
      <c r="Q25" s="2" t="b">
        <f>IF(AND('Anagrafica Progetto'!$Q$22&gt;=14,'Anagrafica Progetto'!$Q$22&lt;=18),FALSE,TRUE)</f>
        <v>1</v>
      </c>
      <c r="S25" s="2" t="s">
        <v>410</v>
      </c>
      <c r="T25" s="2" t="s">
        <v>429</v>
      </c>
      <c r="U25" s="2" t="s">
        <v>433</v>
      </c>
      <c r="V25" s="2" t="s">
        <v>391</v>
      </c>
    </row>
    <row r="26" spans="2:22" ht="15" customHeight="1" x14ac:dyDescent="0.2">
      <c r="B26" s="227" t="s">
        <v>411</v>
      </c>
      <c r="C26" s="227"/>
      <c r="D26" s="227"/>
      <c r="E26" s="227"/>
      <c r="F26" s="227"/>
      <c r="G26" s="227"/>
      <c r="H26" s="227"/>
      <c r="I26" s="227"/>
      <c r="J26" s="227"/>
      <c r="K26" s="227"/>
      <c r="L26" s="227"/>
      <c r="M26" s="48"/>
      <c r="Q26" s="2" t="b">
        <f>IF(AND('Anagrafica Progetto'!$Q$22&gt;=14,'Anagrafica Progetto'!$Q$22&lt;=18),FALSE,TRUE)</f>
        <v>1</v>
      </c>
      <c r="S26" s="2" t="s">
        <v>411</v>
      </c>
      <c r="T26" s="2" t="s">
        <v>430</v>
      </c>
      <c r="U26" s="2" t="s">
        <v>434</v>
      </c>
      <c r="V26" s="2" t="s">
        <v>391</v>
      </c>
    </row>
    <row r="27" spans="2:22" ht="15" customHeight="1" x14ac:dyDescent="0.2">
      <c r="B27" s="227" t="s">
        <v>412</v>
      </c>
      <c r="C27" s="227"/>
      <c r="D27" s="227"/>
      <c r="E27" s="227"/>
      <c r="F27" s="227"/>
      <c r="G27" s="227"/>
      <c r="H27" s="227"/>
      <c r="I27" s="227"/>
      <c r="J27" s="227"/>
      <c r="K27" s="227"/>
      <c r="L27" s="227"/>
      <c r="M27" s="48"/>
      <c r="Q27" s="2" t="b">
        <f>IF(AND('Anagrafica Progetto'!$Q$22&gt;=14,'Anagrafica Progetto'!$Q$22&lt;=18),FALSE,TRUE)</f>
        <v>1</v>
      </c>
      <c r="S27" s="2" t="s">
        <v>412</v>
      </c>
      <c r="T27" s="2" t="s">
        <v>431</v>
      </c>
      <c r="U27" s="2" t="s">
        <v>435</v>
      </c>
      <c r="V27" s="2" t="s">
        <v>355</v>
      </c>
    </row>
    <row r="28" spans="2:22" ht="15" customHeight="1" x14ac:dyDescent="0.2">
      <c r="B28" s="227" t="s">
        <v>1443</v>
      </c>
      <c r="C28" s="227"/>
      <c r="D28" s="227"/>
      <c r="E28" s="227"/>
      <c r="F28" s="227"/>
      <c r="G28" s="227"/>
      <c r="H28" s="227"/>
      <c r="I28" s="227"/>
      <c r="J28" s="227"/>
      <c r="K28" s="227"/>
      <c r="L28" s="227"/>
      <c r="M28" s="48"/>
      <c r="Q28" s="2" t="b">
        <f>IF(OR('Anagrafica Progetto'!$Q$22=19),FALSE,TRUE)</f>
        <v>1</v>
      </c>
      <c r="S28" s="2" t="s">
        <v>1443</v>
      </c>
      <c r="T28" s="2" t="s">
        <v>1446</v>
      </c>
      <c r="U28" s="2" t="s">
        <v>1440</v>
      </c>
      <c r="V28" s="2" t="s">
        <v>391</v>
      </c>
    </row>
    <row r="29" spans="2:22" ht="15" customHeight="1" x14ac:dyDescent="0.2">
      <c r="B29" s="227" t="s">
        <v>1444</v>
      </c>
      <c r="C29" s="227"/>
      <c r="D29" s="227"/>
      <c r="E29" s="227"/>
      <c r="F29" s="227"/>
      <c r="G29" s="227"/>
      <c r="H29" s="227"/>
      <c r="I29" s="227"/>
      <c r="J29" s="227"/>
      <c r="K29" s="227"/>
      <c r="L29" s="227"/>
      <c r="M29" s="48"/>
      <c r="Q29" s="2" t="b">
        <f>IF(OR('Anagrafica Progetto'!$Q$22=20),FALSE,TRUE)</f>
        <v>1</v>
      </c>
      <c r="S29" s="2" t="s">
        <v>1444</v>
      </c>
      <c r="T29" s="2" t="s">
        <v>1444</v>
      </c>
      <c r="U29" s="2" t="s">
        <v>1441</v>
      </c>
      <c r="V29" s="2" t="s">
        <v>391</v>
      </c>
    </row>
    <row r="30" spans="2:22" ht="30" customHeight="1" x14ac:dyDescent="0.2">
      <c r="B30" s="227" t="s">
        <v>1445</v>
      </c>
      <c r="C30" s="227"/>
      <c r="D30" s="227"/>
      <c r="E30" s="227"/>
      <c r="F30" s="227"/>
      <c r="G30" s="227"/>
      <c r="H30" s="227"/>
      <c r="I30" s="227"/>
      <c r="J30" s="227"/>
      <c r="K30" s="227"/>
      <c r="L30" s="227"/>
      <c r="M30" s="48"/>
      <c r="Q30" s="2" t="b">
        <f>IF(OR('Anagrafica Progetto'!$Q$22=21),FALSE,TRUE)</f>
        <v>1</v>
      </c>
      <c r="S30" s="2" t="s">
        <v>1445</v>
      </c>
      <c r="T30" s="2" t="s">
        <v>1445</v>
      </c>
      <c r="U30" s="2" t="s">
        <v>1442</v>
      </c>
      <c r="V30" s="2" t="s">
        <v>391</v>
      </c>
    </row>
    <row r="33" spans="2:18" ht="15" customHeight="1" x14ac:dyDescent="0.2">
      <c r="B33" s="188" t="s">
        <v>414</v>
      </c>
      <c r="C33" s="188"/>
      <c r="D33" s="188"/>
      <c r="E33" s="188"/>
      <c r="F33" s="188"/>
      <c r="G33" s="188"/>
      <c r="H33" s="188"/>
      <c r="I33" s="188"/>
      <c r="J33" s="188"/>
      <c r="K33" s="188"/>
      <c r="L33" s="188"/>
      <c r="M33" s="188"/>
      <c r="Q33" s="2" t="b">
        <f>IF('Anagrafica Progetto'!$Q$84=1,FALSE,TRUE)</f>
        <v>0</v>
      </c>
    </row>
    <row r="34" spans="2:18" ht="15" customHeight="1" x14ac:dyDescent="0.2">
      <c r="B34" s="258"/>
      <c r="C34" s="258"/>
      <c r="D34" s="258"/>
      <c r="E34" s="258" t="s">
        <v>129</v>
      </c>
      <c r="F34" s="258"/>
      <c r="G34" s="258"/>
      <c r="H34" s="258" t="s">
        <v>130</v>
      </c>
      <c r="I34" s="258"/>
      <c r="J34" s="258"/>
      <c r="K34" s="258" t="s">
        <v>131</v>
      </c>
      <c r="L34" s="258"/>
      <c r="M34" s="258"/>
      <c r="Q34" s="2" t="b">
        <f>IF('Anagrafica Progetto'!$Q$84=1,FALSE,TRUE)</f>
        <v>0</v>
      </c>
    </row>
    <row r="35" spans="2:18" ht="90" customHeight="1" x14ac:dyDescent="0.2">
      <c r="B35" s="240" t="s">
        <v>574</v>
      </c>
      <c r="C35" s="241"/>
      <c r="D35" s="256"/>
      <c r="E35" s="281" t="str">
        <f ca="1">IFERROR(IF(INDIRECT(ADDRESS(ROW($B$7)+$R$8,2))="","Inserire il nome della realizzazione nella tabella precedente",INDIRECT(ADDRESS(ROW($B$7)+$R$8,2))),"")</f>
        <v xml:space="preserve">Amministrazioni che si sono riorganizzate </v>
      </c>
      <c r="F35" s="281"/>
      <c r="G35" s="281"/>
      <c r="H35" s="281" t="str">
        <f ca="1">IFERROR(IF(INDIRECT(ADDRESS(ROW($E$7)+$R$9,2))="","Inserire il nome della realizzazione nella tabella precedente",INDIRECT(ADDRESS(ROW($E$7)+$R$9,2))),"")</f>
        <v/>
      </c>
      <c r="I35" s="281"/>
      <c r="J35" s="281"/>
      <c r="K35" s="281" t="str">
        <f ca="1">IFERROR(IF(INDIRECT(ADDRESS(ROW($H$7)+$R$10,2))="","Inserire il nome della realizzazione nella tabella precedente",INDIRECT(ADDRESS(ROW($H$7)+$R$10,2))),"")</f>
        <v/>
      </c>
      <c r="L35" s="281"/>
      <c r="M35" s="281"/>
      <c r="Q35" s="2" t="b">
        <f>IF('Anagrafica Progetto'!$Q$84=1,FALSE,TRUE)</f>
        <v>0</v>
      </c>
    </row>
    <row r="36" spans="2:18" ht="15" customHeight="1" x14ac:dyDescent="0.2">
      <c r="B36" s="240" t="s">
        <v>421</v>
      </c>
      <c r="C36" s="241"/>
      <c r="D36" s="256"/>
      <c r="E36" s="300" t="str">
        <f ca="1">IF(E35="","",VLOOKUP(E35,$S$8:$V$30,3,0))</f>
        <v>7RIS</v>
      </c>
      <c r="F36" s="300"/>
      <c r="G36" s="300"/>
      <c r="H36" s="281" t="str">
        <f ca="1">IF(H35="","",VLOOKUP(H35,$S$8:$V$30,3,0))</f>
        <v/>
      </c>
      <c r="I36" s="281"/>
      <c r="J36" s="281"/>
      <c r="K36" s="281" t="str">
        <f ca="1">IF(K35="","",VLOOKUP(K35,$S$8:$V$30,3,0))</f>
        <v/>
      </c>
      <c r="L36" s="281"/>
      <c r="M36" s="281"/>
      <c r="Q36" s="2" t="b">
        <f>IF('Anagrafica Progetto'!$Q$84=1,FALSE,TRUE)</f>
        <v>0</v>
      </c>
    </row>
    <row r="37" spans="2:18" ht="111.6" customHeight="1" x14ac:dyDescent="0.2">
      <c r="B37" s="240" t="s">
        <v>383</v>
      </c>
      <c r="C37" s="241"/>
      <c r="D37" s="256"/>
      <c r="E37" s="281" t="str">
        <f ca="1">IF(E35="","",VLOOKUP(E35,$S$8:$V$30,2,0))</f>
        <v>Numero di Amministrazioni/Uffici/Strutture che hanno implementato nuovi processi di riorganizzazione e razionalizzazione della propria struttura</v>
      </c>
      <c r="F37" s="281"/>
      <c r="G37" s="281"/>
      <c r="H37" s="281" t="str">
        <f ca="1">IF(H35="","",VLOOKUP(H35,$S$8:$V$30,2,0))</f>
        <v/>
      </c>
      <c r="I37" s="281"/>
      <c r="J37" s="281"/>
      <c r="K37" s="281" t="str">
        <f ca="1">IF(K35="","",VLOOKUP(K35,$S$8:$V$30,2,0))</f>
        <v/>
      </c>
      <c r="L37" s="281"/>
      <c r="M37" s="281"/>
      <c r="Q37" s="2" t="b">
        <f>IF('Anagrafica Progetto'!$Q$84=1,FALSE,TRUE)</f>
        <v>0</v>
      </c>
    </row>
    <row r="38" spans="2:18" ht="15.75" customHeight="1" x14ac:dyDescent="0.2">
      <c r="B38" s="240" t="s">
        <v>384</v>
      </c>
      <c r="C38" s="241"/>
      <c r="D38" s="256"/>
      <c r="E38" s="281" t="str">
        <f ca="1">IF(E35="","",VLOOKUP(E35,$S$8:$V$30,4,0))</f>
        <v>Numero</v>
      </c>
      <c r="F38" s="281"/>
      <c r="G38" s="281"/>
      <c r="H38" s="281" t="str">
        <f ca="1">IF(H35="","",VLOOKUP(H35,$S$8:$V$30,4,0))</f>
        <v/>
      </c>
      <c r="I38" s="281"/>
      <c r="J38" s="281"/>
      <c r="K38" s="281" t="str">
        <f ca="1">IF(K35="","",VLOOKUP(K35,$S$8:$V$30,4,0))</f>
        <v/>
      </c>
      <c r="L38" s="281"/>
      <c r="M38" s="281"/>
      <c r="Q38" s="2" t="b">
        <f>IF('Anagrafica Progetto'!$Q$84=1,FALSE,TRUE)</f>
        <v>0</v>
      </c>
    </row>
    <row r="39" spans="2:18" ht="30" customHeight="1" x14ac:dyDescent="0.2">
      <c r="B39" s="240" t="s">
        <v>385</v>
      </c>
      <c r="C39" s="241"/>
      <c r="D39" s="256"/>
      <c r="E39" s="285" t="s">
        <v>1551</v>
      </c>
      <c r="F39" s="285"/>
      <c r="G39" s="285"/>
      <c r="H39" s="285"/>
      <c r="I39" s="285"/>
      <c r="J39" s="285"/>
      <c r="K39" s="285"/>
      <c r="L39" s="285"/>
      <c r="M39" s="285"/>
      <c r="Q39" s="2" t="b">
        <f>IF('Anagrafica Progetto'!$Q$84=1,FALSE,TRUE)</f>
        <v>0</v>
      </c>
    </row>
    <row r="40" spans="2:18" ht="15" customHeight="1" x14ac:dyDescent="0.2">
      <c r="B40" s="240" t="s">
        <v>396</v>
      </c>
      <c r="C40" s="241"/>
      <c r="D40" s="256"/>
      <c r="E40" s="281" t="str">
        <f ca="1">IF(E35="","","Tutte")</f>
        <v>Tutte</v>
      </c>
      <c r="F40" s="281"/>
      <c r="G40" s="281"/>
      <c r="H40" s="281" t="str">
        <f ca="1">IF(H35="","","Tutte")</f>
        <v/>
      </c>
      <c r="I40" s="281"/>
      <c r="J40" s="281"/>
      <c r="K40" s="281" t="str">
        <f ca="1">IF(K35="","","Tutte")</f>
        <v/>
      </c>
      <c r="L40" s="281"/>
      <c r="M40" s="281"/>
      <c r="Q40" s="2" t="b">
        <f>IF('Anagrafica Progetto'!$Q$84=1,FALSE,TRUE)</f>
        <v>0</v>
      </c>
    </row>
    <row r="41" spans="2:18" ht="15" customHeight="1" x14ac:dyDescent="0.2">
      <c r="B41" s="240" t="s">
        <v>386</v>
      </c>
      <c r="C41" s="241"/>
      <c r="D41" s="256"/>
      <c r="E41" s="280">
        <v>0</v>
      </c>
      <c r="F41" s="280"/>
      <c r="G41" s="280"/>
      <c r="H41" s="280"/>
      <c r="I41" s="280"/>
      <c r="J41" s="280"/>
      <c r="K41" s="280"/>
      <c r="L41" s="280"/>
      <c r="M41" s="280"/>
      <c r="Q41" s="2" t="b">
        <f>IF('Anagrafica Progetto'!$Q$84=1,FALSE,TRUE)</f>
        <v>0</v>
      </c>
    </row>
    <row r="42" spans="2:18" ht="15" customHeight="1" x14ac:dyDescent="0.2">
      <c r="B42" s="240">
        <v>2015</v>
      </c>
      <c r="C42" s="241"/>
      <c r="D42" s="256"/>
      <c r="E42" s="280">
        <v>0</v>
      </c>
      <c r="F42" s="280"/>
      <c r="G42" s="280"/>
      <c r="H42" s="280"/>
      <c r="I42" s="280"/>
      <c r="J42" s="280"/>
      <c r="K42" s="280"/>
      <c r="L42" s="280"/>
      <c r="M42" s="280"/>
      <c r="Q42" s="2" t="b">
        <f>IF(AND(R42=FALSE,'Anagrafica Progetto'!$Q$84=1),FALSE,TRUE)</f>
        <v>1</v>
      </c>
      <c r="R42" s="2" t="b">
        <f>IF(OR('Anagrafica Progetto'!$H$77="",'Anagrafica Progetto'!$H$80=""),FALSE,IF(AND(B42&gt;=YEAR('Anagrafica Progetto'!$H$77),B42&lt;YEAR('Anagrafica Progetto'!$H$80)),FALSE,TRUE))</f>
        <v>1</v>
      </c>
    </row>
    <row r="43" spans="2:18" ht="15" customHeight="1" x14ac:dyDescent="0.2">
      <c r="B43" s="240">
        <v>2016</v>
      </c>
      <c r="C43" s="241"/>
      <c r="D43" s="256"/>
      <c r="E43" s="280">
        <v>0</v>
      </c>
      <c r="F43" s="280"/>
      <c r="G43" s="280"/>
      <c r="H43" s="280"/>
      <c r="I43" s="280"/>
      <c r="J43" s="280"/>
      <c r="K43" s="280"/>
      <c r="L43" s="280"/>
      <c r="M43" s="280"/>
      <c r="Q43" s="2" t="b">
        <f>IF(AND(R43=FALSE,'Anagrafica Progetto'!$Q$84=1),FALSE,TRUE)</f>
        <v>0</v>
      </c>
      <c r="R43" s="2" t="b">
        <f>IF(OR('Anagrafica Progetto'!$H$77="",'Anagrafica Progetto'!$H$80=""),FALSE,IF(AND(B43&gt;=YEAR('Anagrafica Progetto'!$H$77),B43&lt;YEAR('Anagrafica Progetto'!$H$80)),FALSE,TRUE))</f>
        <v>0</v>
      </c>
    </row>
    <row r="44" spans="2:18" ht="15" customHeight="1" x14ac:dyDescent="0.2">
      <c r="B44" s="240">
        <v>2017</v>
      </c>
      <c r="C44" s="241"/>
      <c r="D44" s="256"/>
      <c r="E44" s="280">
        <v>0</v>
      </c>
      <c r="F44" s="280"/>
      <c r="G44" s="280"/>
      <c r="H44" s="280"/>
      <c r="I44" s="280"/>
      <c r="J44" s="280"/>
      <c r="K44" s="280"/>
      <c r="L44" s="280"/>
      <c r="M44" s="280"/>
      <c r="Q44" s="2" t="b">
        <f>IF(AND(R44=FALSE,'Anagrafica Progetto'!$Q$84=1),FALSE,TRUE)</f>
        <v>0</v>
      </c>
      <c r="R44" s="2" t="b">
        <f>IF(OR('Anagrafica Progetto'!$H$77="",'Anagrafica Progetto'!$H$80=""),FALSE,IF(AND(B44&gt;=YEAR('Anagrafica Progetto'!$H$77),B44&lt;YEAR('Anagrafica Progetto'!$H$80)),FALSE,TRUE))</f>
        <v>0</v>
      </c>
    </row>
    <row r="45" spans="2:18" ht="15" customHeight="1" x14ac:dyDescent="0.2">
      <c r="B45" s="240">
        <v>2018</v>
      </c>
      <c r="C45" s="241"/>
      <c r="D45" s="256"/>
      <c r="E45" s="280">
        <v>0</v>
      </c>
      <c r="F45" s="280"/>
      <c r="G45" s="280"/>
      <c r="H45" s="280"/>
      <c r="I45" s="280"/>
      <c r="J45" s="280"/>
      <c r="K45" s="280"/>
      <c r="L45" s="280"/>
      <c r="M45" s="280"/>
      <c r="Q45" s="2" t="b">
        <f>IF(AND(R45=FALSE,'Anagrafica Progetto'!$Q$84=1),FALSE,TRUE)</f>
        <v>0</v>
      </c>
      <c r="R45" s="2" t="b">
        <f>IF(OR('Anagrafica Progetto'!$H$77="",'Anagrafica Progetto'!$H$80=""),FALSE,IF(AND(B45&gt;=YEAR('Anagrafica Progetto'!$H$77),B45&lt;YEAR('Anagrafica Progetto'!$H$80)),FALSE,TRUE))</f>
        <v>0</v>
      </c>
    </row>
    <row r="46" spans="2:18" ht="15" customHeight="1" x14ac:dyDescent="0.2">
      <c r="B46" s="240">
        <v>2019</v>
      </c>
      <c r="C46" s="241"/>
      <c r="D46" s="256"/>
      <c r="E46" s="280">
        <v>0</v>
      </c>
      <c r="F46" s="280"/>
      <c r="G46" s="280"/>
      <c r="H46" s="280"/>
      <c r="I46" s="280"/>
      <c r="J46" s="280"/>
      <c r="K46" s="280"/>
      <c r="L46" s="280"/>
      <c r="M46" s="280"/>
      <c r="Q46" s="2" t="b">
        <f>IF(AND(R46=FALSE,'Anagrafica Progetto'!$Q$84=1),FALSE,TRUE)</f>
        <v>0</v>
      </c>
      <c r="R46" s="2" t="b">
        <f>IF(OR('Anagrafica Progetto'!$H$77="",'Anagrafica Progetto'!$H$80=""),FALSE,IF(AND(B46&gt;=YEAR('Anagrafica Progetto'!$H$77),B46&lt;YEAR('Anagrafica Progetto'!$H$80)),FALSE,TRUE))</f>
        <v>0</v>
      </c>
    </row>
    <row r="47" spans="2:18" ht="15" customHeight="1" x14ac:dyDescent="0.2">
      <c r="B47" s="240">
        <v>2020</v>
      </c>
      <c r="C47" s="241"/>
      <c r="D47" s="256"/>
      <c r="E47" s="280">
        <v>5</v>
      </c>
      <c r="F47" s="280"/>
      <c r="G47" s="280"/>
      <c r="H47" s="280"/>
      <c r="I47" s="280"/>
      <c r="J47" s="280"/>
      <c r="K47" s="280"/>
      <c r="L47" s="280"/>
      <c r="M47" s="280"/>
      <c r="Q47" s="2" t="b">
        <f>IF(AND(R47=FALSE,'Anagrafica Progetto'!$Q$84=1),FALSE,TRUE)</f>
        <v>0</v>
      </c>
      <c r="R47" s="2" t="b">
        <f>IF(OR('Anagrafica Progetto'!$H$77="",'Anagrafica Progetto'!$H$80=""),FALSE,IF(AND(B47&gt;=YEAR('Anagrafica Progetto'!$H$77),B47&lt;YEAR('Anagrafica Progetto'!$H$80)),FALSE,TRUE))</f>
        <v>0</v>
      </c>
    </row>
    <row r="48" spans="2:18" ht="15" customHeight="1" x14ac:dyDescent="0.2">
      <c r="B48" s="240">
        <v>2021</v>
      </c>
      <c r="C48" s="241"/>
      <c r="D48" s="256"/>
      <c r="E48" s="280">
        <v>10</v>
      </c>
      <c r="F48" s="280"/>
      <c r="G48" s="280"/>
      <c r="H48" s="280"/>
      <c r="I48" s="280"/>
      <c r="J48" s="280"/>
      <c r="K48" s="280"/>
      <c r="L48" s="280"/>
      <c r="M48" s="280"/>
      <c r="Q48" s="2" t="b">
        <f>IF(AND(R48=FALSE,'Anagrafica Progetto'!$Q$84=1),FALSE,TRUE)</f>
        <v>0</v>
      </c>
      <c r="R48" s="2" t="b">
        <f>IF(OR('Anagrafica Progetto'!$H$77="",'Anagrafica Progetto'!$H$80=""),FALSE,IF(AND(B48&gt;=YEAR('Anagrafica Progetto'!$H$77),B48&lt;YEAR('Anagrafica Progetto'!$H$80)),FALSE,TRUE))</f>
        <v>0</v>
      </c>
    </row>
    <row r="49" spans="2:18" ht="15" customHeight="1" x14ac:dyDescent="0.2">
      <c r="B49" s="240">
        <v>2022</v>
      </c>
      <c r="C49" s="241"/>
      <c r="D49" s="256"/>
      <c r="E49" s="280">
        <v>15</v>
      </c>
      <c r="F49" s="298"/>
      <c r="G49" s="299"/>
      <c r="H49" s="280"/>
      <c r="I49" s="298"/>
      <c r="J49" s="299"/>
      <c r="K49" s="280"/>
      <c r="L49" s="280"/>
      <c r="M49" s="280"/>
      <c r="Q49" s="2" t="b">
        <f>IF(AND(R49=FALSE,'Anagrafica Progetto'!$Q$84=1),FALSE,TRUE)</f>
        <v>0</v>
      </c>
      <c r="R49" s="2" t="b">
        <f>IF(OR('Anagrafica Progetto'!$H$77="",'Anagrafica Progetto'!$H$80=""),FALSE,IF(AND(B49&gt;=YEAR('Anagrafica Progetto'!$H$77),B49&lt;YEAR('Anagrafica Progetto'!$H$80)),FALSE,TRUE))</f>
        <v>0</v>
      </c>
    </row>
    <row r="50" spans="2:18" ht="15" customHeight="1" x14ac:dyDescent="0.2">
      <c r="B50" s="240">
        <v>2023</v>
      </c>
      <c r="C50" s="241"/>
      <c r="D50" s="256"/>
      <c r="E50" s="280">
        <v>20</v>
      </c>
      <c r="F50" s="298"/>
      <c r="G50" s="299"/>
      <c r="H50" s="280"/>
      <c r="I50" s="298"/>
      <c r="J50" s="299"/>
      <c r="K50" s="280"/>
      <c r="L50" s="280"/>
      <c r="M50" s="280"/>
    </row>
    <row r="51" spans="2:18" ht="15" customHeight="1" x14ac:dyDescent="0.2">
      <c r="B51" s="240" t="s">
        <v>387</v>
      </c>
      <c r="C51" s="241"/>
      <c r="D51" s="256"/>
      <c r="E51" s="297">
        <v>20</v>
      </c>
      <c r="F51" s="298"/>
      <c r="G51" s="299"/>
      <c r="H51" s="280"/>
      <c r="I51" s="280"/>
      <c r="J51" s="280"/>
      <c r="K51" s="280"/>
      <c r="L51" s="280"/>
      <c r="M51" s="280"/>
      <c r="Q51" s="2" t="b">
        <f>IF('Anagrafica Progetto'!$Q$84=1,FALSE,TRUE)</f>
        <v>0</v>
      </c>
    </row>
    <row r="52" spans="2:18" ht="15" customHeight="1" x14ac:dyDescent="0.2">
      <c r="Q52" s="2" t="b">
        <f>IF('Anagrafica Progetto'!$Q$84=1,FALSE,TRUE)</f>
        <v>0</v>
      </c>
    </row>
    <row r="53" spans="2:18" ht="135" customHeight="1" x14ac:dyDescent="0.2">
      <c r="B53" s="203" t="s">
        <v>576</v>
      </c>
      <c r="C53" s="204"/>
      <c r="D53" s="204"/>
      <c r="E53" s="204"/>
      <c r="F53" s="204"/>
      <c r="G53" s="204"/>
      <c r="H53" s="204"/>
      <c r="I53" s="204"/>
      <c r="J53" s="204"/>
      <c r="K53" s="204"/>
      <c r="L53" s="204"/>
      <c r="M53" s="205"/>
      <c r="Q53" s="2" t="b">
        <f>IF('Anagrafica Progetto'!$Q$84=1,FALSE,TRUE)</f>
        <v>0</v>
      </c>
    </row>
    <row r="54" spans="2:18" ht="15" customHeight="1" x14ac:dyDescent="0.2">
      <c r="Q54" s="2" t="b">
        <f>IF('Anagrafica Progetto'!$Q$84=1,FALSE,TRUE)</f>
        <v>0</v>
      </c>
    </row>
    <row r="55" spans="2:18" ht="15" customHeight="1" x14ac:dyDescent="0.2">
      <c r="Q55" s="2" t="b">
        <f>IF('Anagrafica Progetto'!$Q$84=1,FALSE,TRUE)</f>
        <v>0</v>
      </c>
    </row>
    <row r="56" spans="2:18" ht="15" customHeight="1" x14ac:dyDescent="0.2">
      <c r="B56" s="188" t="s">
        <v>414</v>
      </c>
      <c r="C56" s="188"/>
      <c r="D56" s="188"/>
      <c r="E56" s="188"/>
      <c r="F56" s="188"/>
      <c r="G56" s="188"/>
      <c r="H56" s="188"/>
      <c r="I56" s="188"/>
      <c r="J56" s="188"/>
      <c r="K56" s="188"/>
      <c r="L56" s="188"/>
      <c r="M56" s="188"/>
      <c r="Q56" s="2" t="b">
        <f>IF(AND('Anagrafica Progetto'!$Q$84=2,'Anagrafica Progetto'!$Q$89),FALSE,TRUE)</f>
        <v>1</v>
      </c>
    </row>
    <row r="57" spans="2:18" ht="15" customHeight="1" x14ac:dyDescent="0.2">
      <c r="B57" s="258"/>
      <c r="C57" s="258"/>
      <c r="D57" s="258"/>
      <c r="E57" s="258" t="s">
        <v>129</v>
      </c>
      <c r="F57" s="258"/>
      <c r="G57" s="258"/>
      <c r="H57" s="258" t="s">
        <v>130</v>
      </c>
      <c r="I57" s="258"/>
      <c r="J57" s="258"/>
      <c r="K57" s="258" t="s">
        <v>131</v>
      </c>
      <c r="L57" s="258"/>
      <c r="M57" s="258"/>
      <c r="Q57" s="2" t="b">
        <f>IF(AND('Anagrafica Progetto'!$Q$84=2,'Anagrafica Progetto'!$Q$89),FALSE,TRUE)</f>
        <v>1</v>
      </c>
    </row>
    <row r="58" spans="2:18" ht="67.5" customHeight="1" x14ac:dyDescent="0.2">
      <c r="B58" s="240" t="s">
        <v>574</v>
      </c>
      <c r="C58" s="241"/>
      <c r="D58" s="256"/>
      <c r="E58" s="281" t="str">
        <f ca="1">IFERROR(IF(INDIRECT(ADDRESS(ROW($B$7)+$R$8,2))="","Inserire il nome della realizzazione nella tabella precedente",INDIRECT(ADDRESS(ROW($B$7)+$R$8,2))),"")</f>
        <v xml:space="preserve">Amministrazioni che si sono riorganizzate </v>
      </c>
      <c r="F58" s="281"/>
      <c r="G58" s="281"/>
      <c r="H58" s="281" t="str">
        <f ca="1">IFERROR(IF(INDIRECT(ADDRESS(ROW($E$7)+$R$9,2))="","Inserire il nome della realizzazione nella tabella precedente",INDIRECT(ADDRESS(ROW($E$7)+$R$9,2))),"")</f>
        <v/>
      </c>
      <c r="I58" s="281"/>
      <c r="J58" s="281"/>
      <c r="K58" s="281" t="str">
        <f ca="1">IFERROR(IF(INDIRECT(ADDRESS(ROW($H$7)+$R$10,2))="","Inserire il nome della realizzazione nella tabella precedente",INDIRECT(ADDRESS(ROW($H$7)+$R$10,2))),"")</f>
        <v/>
      </c>
      <c r="L58" s="281"/>
      <c r="M58" s="281"/>
      <c r="Q58" s="2" t="b">
        <f>IF(AND('Anagrafica Progetto'!$Q$84=2,'Anagrafica Progetto'!$Q$89),FALSE,TRUE)</f>
        <v>1</v>
      </c>
    </row>
    <row r="59" spans="2:18" ht="15" customHeight="1" x14ac:dyDescent="0.2">
      <c r="B59" s="240" t="s">
        <v>421</v>
      </c>
      <c r="C59" s="241"/>
      <c r="D59" s="256"/>
      <c r="E59" s="281" t="str">
        <f ca="1">IF(E58="","",VLOOKUP(E58,$S$8:$V$30,3,0))</f>
        <v>7RIS</v>
      </c>
      <c r="F59" s="281"/>
      <c r="G59" s="281"/>
      <c r="H59" s="281" t="str">
        <f ca="1">IF(H58="","",VLOOKUP(H58,$S$8:$V$30,3,0))</f>
        <v/>
      </c>
      <c r="I59" s="281"/>
      <c r="J59" s="281"/>
      <c r="K59" s="281" t="str">
        <f ca="1">IF(K58="","",VLOOKUP(K58,$S$8:$V$30,3,0))</f>
        <v/>
      </c>
      <c r="L59" s="281"/>
      <c r="M59" s="281"/>
      <c r="Q59" s="2" t="b">
        <f>IF(AND('Anagrafica Progetto'!$Q$84=2,'Anagrafica Progetto'!$Q$89),FALSE,TRUE)</f>
        <v>1</v>
      </c>
    </row>
    <row r="60" spans="2:18" ht="90" customHeight="1" x14ac:dyDescent="0.2">
      <c r="B60" s="240" t="s">
        <v>383</v>
      </c>
      <c r="C60" s="241"/>
      <c r="D60" s="256"/>
      <c r="E60" s="281" t="str">
        <f ca="1">IF(E58="","",VLOOKUP(E58,$S$8:$V$30,2,0))</f>
        <v>Numero di Amministrazioni/Uffici/Strutture che hanno implementato nuovi processi di riorganizzazione e razionalizzazione della propria struttura</v>
      </c>
      <c r="F60" s="281"/>
      <c r="G60" s="281"/>
      <c r="H60" s="281" t="str">
        <f ca="1">IF(H58="","",VLOOKUP(H58,$S$8:$V$30,2,0))</f>
        <v/>
      </c>
      <c r="I60" s="281"/>
      <c r="J60" s="281"/>
      <c r="K60" s="281" t="str">
        <f ca="1">IF(K58="","",VLOOKUP(K58,$S$8:$V$30,2,0))</f>
        <v/>
      </c>
      <c r="L60" s="281"/>
      <c r="M60" s="281"/>
      <c r="Q60" s="2" t="b">
        <f>IF(AND('Anagrafica Progetto'!$Q$84=2,'Anagrafica Progetto'!$Q$89),FALSE,TRUE)</f>
        <v>1</v>
      </c>
    </row>
    <row r="61" spans="2:18" ht="15.75" customHeight="1" x14ac:dyDescent="0.2">
      <c r="B61" s="240" t="s">
        <v>384</v>
      </c>
      <c r="C61" s="241"/>
      <c r="D61" s="256"/>
      <c r="E61" s="281" t="str">
        <f ca="1">IF(E58="","",VLOOKUP(E58,$S$8:$V$30,4,0))</f>
        <v>Numero</v>
      </c>
      <c r="F61" s="281"/>
      <c r="G61" s="281"/>
      <c r="H61" s="281" t="str">
        <f ca="1">IF(H58="","",VLOOKUP(H58,$S$8:$V$30,4,0))</f>
        <v/>
      </c>
      <c r="I61" s="281"/>
      <c r="J61" s="281"/>
      <c r="K61" s="281" t="str">
        <f ca="1">IF(K58="","",VLOOKUP(K58,$S$8:$V$30,4,0))</f>
        <v/>
      </c>
      <c r="L61" s="281"/>
      <c r="M61" s="281"/>
      <c r="Q61" s="2" t="b">
        <f>IF(AND('Anagrafica Progetto'!$Q$84=2,'Anagrafica Progetto'!$Q$89),FALSE,TRUE)</f>
        <v>1</v>
      </c>
    </row>
    <row r="62" spans="2:18" ht="30" customHeight="1" x14ac:dyDescent="0.2">
      <c r="B62" s="240" t="s">
        <v>385</v>
      </c>
      <c r="C62" s="241"/>
      <c r="D62" s="256"/>
      <c r="E62" s="285"/>
      <c r="F62" s="285"/>
      <c r="G62" s="285"/>
      <c r="H62" s="285"/>
      <c r="I62" s="285"/>
      <c r="J62" s="285"/>
      <c r="K62" s="285"/>
      <c r="L62" s="285"/>
      <c r="M62" s="285"/>
      <c r="Q62" s="2" t="b">
        <f>IF(AND('Anagrafica Progetto'!$Q$84=2,'Anagrafica Progetto'!$Q$89),FALSE,TRUE)</f>
        <v>1</v>
      </c>
    </row>
    <row r="63" spans="2:18" ht="15" customHeight="1" x14ac:dyDescent="0.2">
      <c r="B63" s="240" t="s">
        <v>396</v>
      </c>
      <c r="C63" s="241"/>
      <c r="D63" s="256"/>
      <c r="E63" s="281" t="str">
        <f ca="1">IF(E58="","","Più sviluppate")</f>
        <v>Più sviluppate</v>
      </c>
      <c r="F63" s="281"/>
      <c r="G63" s="281"/>
      <c r="H63" s="281" t="str">
        <f ca="1">IF(H58="","","Più sviluppate")</f>
        <v/>
      </c>
      <c r="I63" s="281"/>
      <c r="J63" s="281"/>
      <c r="K63" s="281" t="str">
        <f ca="1">IF(K58="","","Più sviluppate")</f>
        <v/>
      </c>
      <c r="L63" s="281"/>
      <c r="M63" s="281"/>
      <c r="Q63" s="2" t="b">
        <f>IF(AND('Anagrafica Progetto'!$Q$84=2,'Anagrafica Progetto'!$Q$89),FALSE,TRUE)</f>
        <v>1</v>
      </c>
    </row>
    <row r="64" spans="2:18" ht="15" customHeight="1" x14ac:dyDescent="0.2">
      <c r="B64" s="240" t="s">
        <v>386</v>
      </c>
      <c r="C64" s="241"/>
      <c r="D64" s="256"/>
      <c r="E64" s="280"/>
      <c r="F64" s="280"/>
      <c r="G64" s="280"/>
      <c r="H64" s="280"/>
      <c r="I64" s="280"/>
      <c r="J64" s="280"/>
      <c r="K64" s="280"/>
      <c r="L64" s="280"/>
      <c r="M64" s="280"/>
      <c r="Q64" s="2" t="b">
        <f>IF(AND('Anagrafica Progetto'!$Q$84=2,'Anagrafica Progetto'!$Q$89),FALSE,TRUE)</f>
        <v>1</v>
      </c>
    </row>
    <row r="65" spans="2:18" ht="15" customHeight="1" x14ac:dyDescent="0.2">
      <c r="B65" s="240">
        <v>2015</v>
      </c>
      <c r="C65" s="241"/>
      <c r="D65" s="256"/>
      <c r="E65" s="280"/>
      <c r="F65" s="280"/>
      <c r="G65" s="280"/>
      <c r="H65" s="280"/>
      <c r="I65" s="280"/>
      <c r="J65" s="280"/>
      <c r="K65" s="280"/>
      <c r="L65" s="280"/>
      <c r="M65" s="280"/>
      <c r="Q65" s="2" t="b">
        <f>IF(AND('Anagrafica Progetto'!$Q$84=2,'Anagrafica Progetto'!$Q$89,R65=FALSE),FALSE,TRUE)</f>
        <v>1</v>
      </c>
      <c r="R65" s="2" t="b">
        <f>IF(OR('Anagrafica Progetto'!$H$77="",'Anagrafica Progetto'!$H$80=""),FALSE,IF(AND(B65&gt;=YEAR('Anagrafica Progetto'!$H$77),B65&lt;YEAR('Anagrafica Progetto'!$H$80)),FALSE,TRUE))</f>
        <v>1</v>
      </c>
    </row>
    <row r="66" spans="2:18" ht="15" customHeight="1" x14ac:dyDescent="0.2">
      <c r="B66" s="240">
        <v>2016</v>
      </c>
      <c r="C66" s="241"/>
      <c r="D66" s="256"/>
      <c r="E66" s="280"/>
      <c r="F66" s="280"/>
      <c r="G66" s="280"/>
      <c r="H66" s="280"/>
      <c r="I66" s="280"/>
      <c r="J66" s="280"/>
      <c r="K66" s="280"/>
      <c r="L66" s="280"/>
      <c r="M66" s="280"/>
      <c r="Q66" s="2" t="b">
        <f>IF(AND('Anagrafica Progetto'!$Q$84=2,'Anagrafica Progetto'!$Q$89,R66=FALSE),FALSE,TRUE)</f>
        <v>1</v>
      </c>
      <c r="R66" s="2" t="b">
        <f>IF(OR('Anagrafica Progetto'!$H$77="",'Anagrafica Progetto'!$H$80=""),FALSE,IF(AND(B66&gt;=YEAR('Anagrafica Progetto'!$H$77),B66&lt;YEAR('Anagrafica Progetto'!$H$80)),FALSE,TRUE))</f>
        <v>0</v>
      </c>
    </row>
    <row r="67" spans="2:18" ht="15" customHeight="1" x14ac:dyDescent="0.2">
      <c r="B67" s="240">
        <v>2017</v>
      </c>
      <c r="C67" s="241"/>
      <c r="D67" s="256"/>
      <c r="E67" s="280"/>
      <c r="F67" s="280"/>
      <c r="G67" s="280"/>
      <c r="H67" s="280"/>
      <c r="I67" s="280"/>
      <c r="J67" s="280"/>
      <c r="K67" s="280"/>
      <c r="L67" s="280"/>
      <c r="M67" s="280"/>
      <c r="Q67" s="2" t="b">
        <f>IF(AND('Anagrafica Progetto'!$Q$84=2,'Anagrafica Progetto'!$Q$89,R67=FALSE),FALSE,TRUE)</f>
        <v>1</v>
      </c>
      <c r="R67" s="2" t="b">
        <f>IF(OR('Anagrafica Progetto'!$H$77="",'Anagrafica Progetto'!$H$80=""),FALSE,IF(AND(B67&gt;=YEAR('Anagrafica Progetto'!$H$77),B67&lt;YEAR('Anagrafica Progetto'!$H$80)),FALSE,TRUE))</f>
        <v>0</v>
      </c>
    </row>
    <row r="68" spans="2:18" ht="15" customHeight="1" x14ac:dyDescent="0.2">
      <c r="B68" s="240">
        <v>2018</v>
      </c>
      <c r="C68" s="241"/>
      <c r="D68" s="256"/>
      <c r="E68" s="280"/>
      <c r="F68" s="280"/>
      <c r="G68" s="280"/>
      <c r="H68" s="280"/>
      <c r="I68" s="280"/>
      <c r="J68" s="280"/>
      <c r="K68" s="280"/>
      <c r="L68" s="280"/>
      <c r="M68" s="280"/>
      <c r="Q68" s="2" t="b">
        <f>IF(AND('Anagrafica Progetto'!$Q$84=2,'Anagrafica Progetto'!$Q$89,R68=FALSE),FALSE,TRUE)</f>
        <v>1</v>
      </c>
      <c r="R68" s="2" t="b">
        <f>IF(OR('Anagrafica Progetto'!$H$77="",'Anagrafica Progetto'!$H$80=""),FALSE,IF(AND(B68&gt;=YEAR('Anagrafica Progetto'!$H$77),B68&lt;YEAR('Anagrafica Progetto'!$H$80)),FALSE,TRUE))</f>
        <v>0</v>
      </c>
    </row>
    <row r="69" spans="2:18" ht="15" customHeight="1" x14ac:dyDescent="0.2">
      <c r="B69" s="240">
        <v>2019</v>
      </c>
      <c r="C69" s="241"/>
      <c r="D69" s="256"/>
      <c r="E69" s="280"/>
      <c r="F69" s="280"/>
      <c r="G69" s="280"/>
      <c r="H69" s="280"/>
      <c r="I69" s="280"/>
      <c r="J69" s="280"/>
      <c r="K69" s="280"/>
      <c r="L69" s="280"/>
      <c r="M69" s="280"/>
      <c r="Q69" s="2" t="b">
        <f>IF(AND('Anagrafica Progetto'!$Q$84=2,'Anagrafica Progetto'!$Q$89,R69=FALSE),FALSE,TRUE)</f>
        <v>1</v>
      </c>
      <c r="R69" s="2" t="b">
        <f>IF(OR('Anagrafica Progetto'!$H$77="",'Anagrafica Progetto'!$H$80=""),FALSE,IF(AND(B69&gt;=YEAR('Anagrafica Progetto'!$H$77),B69&lt;YEAR('Anagrafica Progetto'!$H$80)),FALSE,TRUE))</f>
        <v>0</v>
      </c>
    </row>
    <row r="70" spans="2:18" ht="15" customHeight="1" x14ac:dyDescent="0.2">
      <c r="B70" s="240">
        <v>2020</v>
      </c>
      <c r="C70" s="241"/>
      <c r="D70" s="256"/>
      <c r="E70" s="280"/>
      <c r="F70" s="280"/>
      <c r="G70" s="280"/>
      <c r="H70" s="280"/>
      <c r="I70" s="280"/>
      <c r="J70" s="280"/>
      <c r="K70" s="280"/>
      <c r="L70" s="280"/>
      <c r="M70" s="280"/>
      <c r="Q70" s="2" t="b">
        <f>IF(AND('Anagrafica Progetto'!$Q$84=2,'Anagrafica Progetto'!$Q$89,R70=FALSE),FALSE,TRUE)</f>
        <v>1</v>
      </c>
      <c r="R70" s="2" t="b">
        <f>IF(OR('Anagrafica Progetto'!$H$77="",'Anagrafica Progetto'!$H$80=""),FALSE,IF(AND(B70&gt;=YEAR('Anagrafica Progetto'!$H$77),B70&lt;YEAR('Anagrafica Progetto'!$H$80)),FALSE,TRUE))</f>
        <v>0</v>
      </c>
    </row>
    <row r="71" spans="2:18" ht="15" customHeight="1" x14ac:dyDescent="0.2">
      <c r="B71" s="240">
        <v>2021</v>
      </c>
      <c r="C71" s="241"/>
      <c r="D71" s="256"/>
      <c r="E71" s="280"/>
      <c r="F71" s="280"/>
      <c r="G71" s="280"/>
      <c r="H71" s="280"/>
      <c r="I71" s="280"/>
      <c r="J71" s="280"/>
      <c r="K71" s="280"/>
      <c r="L71" s="280"/>
      <c r="M71" s="280"/>
      <c r="Q71" s="2" t="b">
        <f>IF(AND('Anagrafica Progetto'!$Q$84=2,'Anagrafica Progetto'!$Q$89,R71=FALSE),FALSE,TRUE)</f>
        <v>1</v>
      </c>
      <c r="R71" s="2" t="b">
        <f>IF(OR('Anagrafica Progetto'!$H$77="",'Anagrafica Progetto'!$H$80=""),FALSE,IF(AND(B71&gt;=YEAR('Anagrafica Progetto'!$H$77),B71&lt;YEAR('Anagrafica Progetto'!$H$80)),FALSE,TRUE))</f>
        <v>0</v>
      </c>
    </row>
    <row r="72" spans="2:18" ht="15" customHeight="1" x14ac:dyDescent="0.2">
      <c r="B72" s="240">
        <v>2022</v>
      </c>
      <c r="C72" s="241"/>
      <c r="D72" s="256"/>
      <c r="E72" s="280"/>
      <c r="F72" s="280"/>
      <c r="G72" s="280"/>
      <c r="H72" s="280"/>
      <c r="I72" s="280"/>
      <c r="J72" s="280"/>
      <c r="K72" s="280"/>
      <c r="L72" s="280"/>
      <c r="M72" s="280"/>
      <c r="Q72" s="2" t="b">
        <f>IF(AND('Anagrafica Progetto'!$Q$84=2,'Anagrafica Progetto'!$Q$89,R72=FALSE),FALSE,TRUE)</f>
        <v>1</v>
      </c>
      <c r="R72" s="2" t="b">
        <f>IF(OR('Anagrafica Progetto'!$H$77="",'Anagrafica Progetto'!$H$80=""),FALSE,IF(AND(B72&gt;=YEAR('Anagrafica Progetto'!$H$77),B72&lt;YEAR('Anagrafica Progetto'!$H$80)),FALSE,TRUE))</f>
        <v>0</v>
      </c>
    </row>
    <row r="73" spans="2:18" ht="15" customHeight="1" x14ac:dyDescent="0.2">
      <c r="B73" s="240" t="s">
        <v>387</v>
      </c>
      <c r="C73" s="241"/>
      <c r="D73" s="256"/>
      <c r="E73" s="280"/>
      <c r="F73" s="280"/>
      <c r="G73" s="280"/>
      <c r="H73" s="280"/>
      <c r="I73" s="280"/>
      <c r="J73" s="280"/>
      <c r="K73" s="280"/>
      <c r="L73" s="280"/>
      <c r="M73" s="280"/>
      <c r="Q73" s="2" t="b">
        <f>IF(AND('Anagrafica Progetto'!$Q$84=2,'Anagrafica Progetto'!$Q$89),FALSE,TRUE)</f>
        <v>1</v>
      </c>
    </row>
    <row r="74" spans="2:18" ht="15" customHeight="1" x14ac:dyDescent="0.2">
      <c r="Q74" s="2" t="b">
        <f>IF(AND('Anagrafica Progetto'!$Q$84=2,'Anagrafica Progetto'!$Q$89),FALSE,TRUE)</f>
        <v>1</v>
      </c>
    </row>
    <row r="75" spans="2:18" ht="135" customHeight="1" x14ac:dyDescent="0.2">
      <c r="B75" s="203" t="s">
        <v>576</v>
      </c>
      <c r="C75" s="204"/>
      <c r="D75" s="204"/>
      <c r="E75" s="204"/>
      <c r="F75" s="204"/>
      <c r="G75" s="204"/>
      <c r="H75" s="204"/>
      <c r="I75" s="204"/>
      <c r="J75" s="204"/>
      <c r="K75" s="204"/>
      <c r="L75" s="204"/>
      <c r="M75" s="205"/>
      <c r="Q75" s="2" t="b">
        <f>IF(AND('Anagrafica Progetto'!$Q$84=2,'Anagrafica Progetto'!$Q$89),FALSE,TRUE)</f>
        <v>1</v>
      </c>
    </row>
    <row r="76" spans="2:18" ht="15" customHeight="1" x14ac:dyDescent="0.2">
      <c r="Q76" s="2" t="b">
        <f>IF(AND('Anagrafica Progetto'!$Q$84=2,'Anagrafica Progetto'!$Q$89),FALSE,TRUE)</f>
        <v>1</v>
      </c>
    </row>
    <row r="77" spans="2:18" ht="15" customHeight="1" x14ac:dyDescent="0.2">
      <c r="Q77" s="2" t="b">
        <f>IF(AND('Anagrafica Progetto'!$Q$84=2,'Anagrafica Progetto'!$Q$89),FALSE,TRUE)</f>
        <v>1</v>
      </c>
    </row>
    <row r="78" spans="2:18" ht="15" customHeight="1" x14ac:dyDescent="0.2">
      <c r="B78" s="188" t="s">
        <v>414</v>
      </c>
      <c r="C78" s="188"/>
      <c r="D78" s="188"/>
      <c r="E78" s="188"/>
      <c r="F78" s="188"/>
      <c r="G78" s="188"/>
      <c r="H78" s="188"/>
      <c r="I78" s="188"/>
      <c r="J78" s="188"/>
      <c r="K78" s="188"/>
      <c r="L78" s="188"/>
      <c r="M78" s="188"/>
      <c r="Q78" s="2" t="b">
        <f>IF(AND('Anagrafica Progetto'!$Q$84=2,'Anagrafica Progetto'!$Q$90),FALSE,TRUE)</f>
        <v>1</v>
      </c>
    </row>
    <row r="79" spans="2:18" ht="15" customHeight="1" x14ac:dyDescent="0.2">
      <c r="B79" s="258"/>
      <c r="C79" s="258"/>
      <c r="D79" s="258"/>
      <c r="E79" s="258" t="s">
        <v>129</v>
      </c>
      <c r="F79" s="258"/>
      <c r="G79" s="258"/>
      <c r="H79" s="258" t="s">
        <v>130</v>
      </c>
      <c r="I79" s="258"/>
      <c r="J79" s="258"/>
      <c r="K79" s="258" t="s">
        <v>131</v>
      </c>
      <c r="L79" s="258"/>
      <c r="M79" s="258"/>
      <c r="Q79" s="2" t="b">
        <f>IF(AND('Anagrafica Progetto'!$Q$84=2,'Anagrafica Progetto'!$Q$90),FALSE,TRUE)</f>
        <v>1</v>
      </c>
    </row>
    <row r="80" spans="2:18" ht="67.5" customHeight="1" x14ac:dyDescent="0.2">
      <c r="B80" s="240" t="s">
        <v>574</v>
      </c>
      <c r="C80" s="241"/>
      <c r="D80" s="256"/>
      <c r="E80" s="281" t="str">
        <f ca="1">IFERROR(IF(INDIRECT(ADDRESS(ROW($B$7)+$R$8,2))="","Inserire il nome della realizzazione nella tabella precedente",INDIRECT(ADDRESS(ROW($B$7)+$R$8,2))),"")</f>
        <v xml:space="preserve">Amministrazioni che si sono riorganizzate </v>
      </c>
      <c r="F80" s="281"/>
      <c r="G80" s="281"/>
      <c r="H80" s="281" t="str">
        <f ca="1">IFERROR(IF(INDIRECT(ADDRESS(ROW($E$7)+$R$9,2))="","Inserire il nome della realizzazione nella tabella precedente",INDIRECT(ADDRESS(ROW($E$7)+$R$9,2))),"")</f>
        <v/>
      </c>
      <c r="I80" s="281"/>
      <c r="J80" s="281"/>
      <c r="K80" s="281" t="str">
        <f ca="1">IFERROR(IF(INDIRECT(ADDRESS(ROW($H$7)+$R$10,2))="","Inserire il nome della realizzazione nella tabella precedente",INDIRECT(ADDRESS(ROW($H$7)+$R$10,2))),"")</f>
        <v/>
      </c>
      <c r="L80" s="281"/>
      <c r="M80" s="281"/>
      <c r="Q80" s="2" t="b">
        <f>IF(AND('Anagrafica Progetto'!$Q$84=2,'Anagrafica Progetto'!$Q$90),FALSE,TRUE)</f>
        <v>1</v>
      </c>
    </row>
    <row r="81" spans="2:18" ht="15" customHeight="1" x14ac:dyDescent="0.2">
      <c r="B81" s="240" t="s">
        <v>421</v>
      </c>
      <c r="C81" s="241"/>
      <c r="D81" s="256"/>
      <c r="E81" s="281" t="str">
        <f ca="1">IF(E80="","",VLOOKUP(E80,$S$8:$V$30,3,0))</f>
        <v>7RIS</v>
      </c>
      <c r="F81" s="281"/>
      <c r="G81" s="281"/>
      <c r="H81" s="281" t="str">
        <f ca="1">IF(H80="","",VLOOKUP(H80,$S$8:$V$30,3,0))</f>
        <v/>
      </c>
      <c r="I81" s="281"/>
      <c r="J81" s="281"/>
      <c r="K81" s="281" t="str">
        <f ca="1">IF(K80="","",VLOOKUP(K80,$S$8:$V$30,3,0))</f>
        <v/>
      </c>
      <c r="L81" s="281"/>
      <c r="M81" s="281"/>
      <c r="Q81" s="2" t="b">
        <f>IF(AND('Anagrafica Progetto'!$Q$84=2,'Anagrafica Progetto'!$Q$90),FALSE,TRUE)</f>
        <v>1</v>
      </c>
    </row>
    <row r="82" spans="2:18" ht="90" customHeight="1" x14ac:dyDescent="0.2">
      <c r="B82" s="240" t="s">
        <v>383</v>
      </c>
      <c r="C82" s="241"/>
      <c r="D82" s="256"/>
      <c r="E82" s="281" t="str">
        <f ca="1">IF(E80="","",VLOOKUP(E80,$S$8:$V$30,2,0))</f>
        <v>Numero di Amministrazioni/Uffici/Strutture che hanno implementato nuovi processi di riorganizzazione e razionalizzazione della propria struttura</v>
      </c>
      <c r="F82" s="281"/>
      <c r="G82" s="281"/>
      <c r="H82" s="281" t="str">
        <f ca="1">IF(H80="","",VLOOKUP(H80,$S$8:$V$30,2,0))</f>
        <v/>
      </c>
      <c r="I82" s="281"/>
      <c r="J82" s="281"/>
      <c r="K82" s="281" t="str">
        <f ca="1">IF(K80="","",VLOOKUP(K80,$S$8:$V$30,2,0))</f>
        <v/>
      </c>
      <c r="L82" s="281"/>
      <c r="M82" s="281"/>
      <c r="Q82" s="2" t="b">
        <f>IF(AND('Anagrafica Progetto'!$Q$84=2,'Anagrafica Progetto'!$Q$90),FALSE,TRUE)</f>
        <v>1</v>
      </c>
    </row>
    <row r="83" spans="2:18" ht="15.75" customHeight="1" x14ac:dyDescent="0.2">
      <c r="B83" s="240" t="s">
        <v>384</v>
      </c>
      <c r="C83" s="241"/>
      <c r="D83" s="256"/>
      <c r="E83" s="281" t="str">
        <f ca="1">IF(E80="","",VLOOKUP(E80,$S$8:$V$30,4,0))</f>
        <v>Numero</v>
      </c>
      <c r="F83" s="281"/>
      <c r="G83" s="281"/>
      <c r="H83" s="281" t="str">
        <f ca="1">IF(H80="","",VLOOKUP(H80,$S$8:$V$30,4,0))</f>
        <v/>
      </c>
      <c r="I83" s="281"/>
      <c r="J83" s="281"/>
      <c r="K83" s="281" t="str">
        <f ca="1">IF(K80="","",VLOOKUP(K80,$S$8:$V$30,4,0))</f>
        <v/>
      </c>
      <c r="L83" s="281"/>
      <c r="M83" s="281"/>
      <c r="Q83" s="2" t="b">
        <f>IF(AND('Anagrafica Progetto'!$Q$84=2,'Anagrafica Progetto'!$Q$90),FALSE,TRUE)</f>
        <v>1</v>
      </c>
    </row>
    <row r="84" spans="2:18" ht="30" customHeight="1" x14ac:dyDescent="0.2">
      <c r="B84" s="240" t="s">
        <v>385</v>
      </c>
      <c r="C84" s="241"/>
      <c r="D84" s="256"/>
      <c r="E84" s="285"/>
      <c r="F84" s="285"/>
      <c r="G84" s="285"/>
      <c r="H84" s="285"/>
      <c r="I84" s="285"/>
      <c r="J84" s="285"/>
      <c r="K84" s="285"/>
      <c r="L84" s="285"/>
      <c r="M84" s="285"/>
      <c r="Q84" s="2" t="b">
        <f>IF(AND('Anagrafica Progetto'!$Q$84=2,'Anagrafica Progetto'!$Q$90),FALSE,TRUE)</f>
        <v>1</v>
      </c>
    </row>
    <row r="85" spans="2:18" ht="15" customHeight="1" x14ac:dyDescent="0.2">
      <c r="B85" s="240" t="s">
        <v>396</v>
      </c>
      <c r="C85" s="241"/>
      <c r="D85" s="256"/>
      <c r="E85" s="281" t="str">
        <f ca="1">IF(E80="","","In transizione")</f>
        <v>In transizione</v>
      </c>
      <c r="F85" s="281"/>
      <c r="G85" s="281"/>
      <c r="H85" s="281" t="str">
        <f ca="1">IF(H80="","","In transizione")</f>
        <v/>
      </c>
      <c r="I85" s="281"/>
      <c r="J85" s="281"/>
      <c r="K85" s="281" t="str">
        <f ca="1">IF(K80="","","In transizione")</f>
        <v/>
      </c>
      <c r="L85" s="281"/>
      <c r="M85" s="281"/>
      <c r="Q85" s="2" t="b">
        <f>IF(AND('Anagrafica Progetto'!$Q$84=2,'Anagrafica Progetto'!$Q$90),FALSE,TRUE)</f>
        <v>1</v>
      </c>
    </row>
    <row r="86" spans="2:18" ht="15" customHeight="1" x14ac:dyDescent="0.2">
      <c r="B86" s="240" t="s">
        <v>386</v>
      </c>
      <c r="C86" s="241"/>
      <c r="D86" s="256"/>
      <c r="E86" s="280"/>
      <c r="F86" s="280"/>
      <c r="G86" s="280"/>
      <c r="H86" s="280"/>
      <c r="I86" s="280"/>
      <c r="J86" s="280"/>
      <c r="K86" s="280"/>
      <c r="L86" s="280"/>
      <c r="M86" s="280"/>
      <c r="Q86" s="2" t="b">
        <f>IF(AND('Anagrafica Progetto'!$Q$84=2,'Anagrafica Progetto'!$Q$90),FALSE,TRUE)</f>
        <v>1</v>
      </c>
    </row>
    <row r="87" spans="2:18" ht="15" customHeight="1" x14ac:dyDescent="0.2">
      <c r="B87" s="240">
        <v>2015</v>
      </c>
      <c r="C87" s="241"/>
      <c r="D87" s="256"/>
      <c r="E87" s="280"/>
      <c r="F87" s="280"/>
      <c r="G87" s="280"/>
      <c r="H87" s="280"/>
      <c r="I87" s="280"/>
      <c r="J87" s="280"/>
      <c r="K87" s="280"/>
      <c r="L87" s="280"/>
      <c r="M87" s="280"/>
      <c r="Q87" s="2" t="b">
        <f>IF(AND('Anagrafica Progetto'!$Q$84=2,'Anagrafica Progetto'!$Q$90,R87=FALSE),FALSE,TRUE)</f>
        <v>1</v>
      </c>
      <c r="R87" s="2" t="b">
        <f>IF(OR('Anagrafica Progetto'!$H$77="",'Anagrafica Progetto'!$H$80=""),FALSE,IF(AND(B87&gt;=YEAR('Anagrafica Progetto'!$H$77),B87&lt;YEAR('Anagrafica Progetto'!$H$80)),FALSE,TRUE))</f>
        <v>1</v>
      </c>
    </row>
    <row r="88" spans="2:18" ht="15" customHeight="1" x14ac:dyDescent="0.2">
      <c r="B88" s="240">
        <v>2016</v>
      </c>
      <c r="C88" s="241"/>
      <c r="D88" s="256"/>
      <c r="E88" s="280"/>
      <c r="F88" s="280"/>
      <c r="G88" s="280"/>
      <c r="H88" s="280"/>
      <c r="I88" s="280"/>
      <c r="J88" s="280"/>
      <c r="K88" s="280"/>
      <c r="L88" s="280"/>
      <c r="M88" s="280"/>
      <c r="Q88" s="2" t="b">
        <f>IF(AND('Anagrafica Progetto'!$Q$84=2,'Anagrafica Progetto'!$Q$90,R88=FALSE),FALSE,TRUE)</f>
        <v>1</v>
      </c>
      <c r="R88" s="2" t="b">
        <f>IF(OR('Anagrafica Progetto'!$H$77="",'Anagrafica Progetto'!$H$80=""),FALSE,IF(AND(B88&gt;=YEAR('Anagrafica Progetto'!$H$77),B88&lt;YEAR('Anagrafica Progetto'!$H$80)),FALSE,TRUE))</f>
        <v>0</v>
      </c>
    </row>
    <row r="89" spans="2:18" ht="15" customHeight="1" x14ac:dyDescent="0.2">
      <c r="B89" s="240">
        <v>2017</v>
      </c>
      <c r="C89" s="241"/>
      <c r="D89" s="256"/>
      <c r="E89" s="280"/>
      <c r="F89" s="280"/>
      <c r="G89" s="280"/>
      <c r="H89" s="280"/>
      <c r="I89" s="280"/>
      <c r="J89" s="280"/>
      <c r="K89" s="280"/>
      <c r="L89" s="280"/>
      <c r="M89" s="280"/>
      <c r="Q89" s="2" t="b">
        <f>IF(AND('Anagrafica Progetto'!$Q$84=2,'Anagrafica Progetto'!$Q$90,R89=FALSE),FALSE,TRUE)</f>
        <v>1</v>
      </c>
      <c r="R89" s="2" t="b">
        <f>IF(OR('Anagrafica Progetto'!$H$77="",'Anagrafica Progetto'!$H$80=""),FALSE,IF(AND(B89&gt;=YEAR('Anagrafica Progetto'!$H$77),B89&lt;YEAR('Anagrafica Progetto'!$H$80)),FALSE,TRUE))</f>
        <v>0</v>
      </c>
    </row>
    <row r="90" spans="2:18" ht="15" customHeight="1" x14ac:dyDescent="0.2">
      <c r="B90" s="240">
        <v>2018</v>
      </c>
      <c r="C90" s="241"/>
      <c r="D90" s="256"/>
      <c r="E90" s="280"/>
      <c r="F90" s="280"/>
      <c r="G90" s="280"/>
      <c r="H90" s="280"/>
      <c r="I90" s="280"/>
      <c r="J90" s="280"/>
      <c r="K90" s="280"/>
      <c r="L90" s="280"/>
      <c r="M90" s="280"/>
      <c r="Q90" s="2" t="b">
        <f>IF(AND('Anagrafica Progetto'!$Q$84=2,'Anagrafica Progetto'!$Q$90,R90=FALSE),FALSE,TRUE)</f>
        <v>1</v>
      </c>
      <c r="R90" s="2" t="b">
        <f>IF(OR('Anagrafica Progetto'!$H$77="",'Anagrafica Progetto'!$H$80=""),FALSE,IF(AND(B90&gt;=YEAR('Anagrafica Progetto'!$H$77),B90&lt;YEAR('Anagrafica Progetto'!$H$80)),FALSE,TRUE))</f>
        <v>0</v>
      </c>
    </row>
    <row r="91" spans="2:18" ht="15" customHeight="1" x14ac:dyDescent="0.2">
      <c r="B91" s="240">
        <v>2019</v>
      </c>
      <c r="C91" s="241"/>
      <c r="D91" s="256"/>
      <c r="E91" s="280"/>
      <c r="F91" s="280"/>
      <c r="G91" s="280"/>
      <c r="H91" s="280"/>
      <c r="I91" s="280"/>
      <c r="J91" s="280"/>
      <c r="K91" s="280"/>
      <c r="L91" s="280"/>
      <c r="M91" s="280"/>
      <c r="Q91" s="2" t="b">
        <f>IF(AND('Anagrafica Progetto'!$Q$84=2,'Anagrafica Progetto'!$Q$90,R91=FALSE),FALSE,TRUE)</f>
        <v>1</v>
      </c>
      <c r="R91" s="2" t="b">
        <f>IF(OR('Anagrafica Progetto'!$H$77="",'Anagrafica Progetto'!$H$80=""),FALSE,IF(AND(B91&gt;=YEAR('Anagrafica Progetto'!$H$77),B91&lt;YEAR('Anagrafica Progetto'!$H$80)),FALSE,TRUE))</f>
        <v>0</v>
      </c>
    </row>
    <row r="92" spans="2:18" ht="15" customHeight="1" x14ac:dyDescent="0.2">
      <c r="B92" s="240">
        <v>2020</v>
      </c>
      <c r="C92" s="241"/>
      <c r="D92" s="256"/>
      <c r="E92" s="280"/>
      <c r="F92" s="280"/>
      <c r="G92" s="280"/>
      <c r="H92" s="280"/>
      <c r="I92" s="280"/>
      <c r="J92" s="280"/>
      <c r="K92" s="280"/>
      <c r="L92" s="280"/>
      <c r="M92" s="280"/>
      <c r="Q92" s="2" t="b">
        <f>IF(AND('Anagrafica Progetto'!$Q$84=2,'Anagrafica Progetto'!$Q$90,R92=FALSE),FALSE,TRUE)</f>
        <v>1</v>
      </c>
      <c r="R92" s="2" t="b">
        <f>IF(OR('Anagrafica Progetto'!$H$77="",'Anagrafica Progetto'!$H$80=""),FALSE,IF(AND(B92&gt;=YEAR('Anagrafica Progetto'!$H$77),B92&lt;YEAR('Anagrafica Progetto'!$H$80)),FALSE,TRUE))</f>
        <v>0</v>
      </c>
    </row>
    <row r="93" spans="2:18" ht="15" customHeight="1" x14ac:dyDescent="0.2">
      <c r="B93" s="240">
        <v>2021</v>
      </c>
      <c r="C93" s="241"/>
      <c r="D93" s="256"/>
      <c r="E93" s="280"/>
      <c r="F93" s="280"/>
      <c r="G93" s="280"/>
      <c r="H93" s="280"/>
      <c r="I93" s="280"/>
      <c r="J93" s="280"/>
      <c r="K93" s="280"/>
      <c r="L93" s="280"/>
      <c r="M93" s="280"/>
      <c r="Q93" s="2" t="b">
        <f>IF(AND('Anagrafica Progetto'!$Q$84=2,'Anagrafica Progetto'!$Q$90,R93=FALSE),FALSE,TRUE)</f>
        <v>1</v>
      </c>
      <c r="R93" s="2" t="b">
        <f>IF(OR('Anagrafica Progetto'!$H$77="",'Anagrafica Progetto'!$H$80=""),FALSE,IF(AND(B93&gt;=YEAR('Anagrafica Progetto'!$H$77),B93&lt;YEAR('Anagrafica Progetto'!$H$80)),FALSE,TRUE))</f>
        <v>0</v>
      </c>
    </row>
    <row r="94" spans="2:18" ht="15" customHeight="1" x14ac:dyDescent="0.2">
      <c r="B94" s="240">
        <v>2022</v>
      </c>
      <c r="C94" s="241"/>
      <c r="D94" s="256"/>
      <c r="E94" s="280"/>
      <c r="F94" s="280"/>
      <c r="G94" s="280"/>
      <c r="H94" s="280"/>
      <c r="I94" s="280"/>
      <c r="J94" s="280"/>
      <c r="K94" s="280"/>
      <c r="L94" s="280"/>
      <c r="M94" s="280"/>
      <c r="Q94" s="2" t="b">
        <f>IF(AND('Anagrafica Progetto'!$Q$84=2,'Anagrafica Progetto'!$Q$90,R94=FALSE),FALSE,TRUE)</f>
        <v>1</v>
      </c>
      <c r="R94" s="2" t="b">
        <f>IF(OR('Anagrafica Progetto'!$H$77="",'Anagrafica Progetto'!$H$80=""),FALSE,IF(AND(B94&gt;=YEAR('Anagrafica Progetto'!$H$77),B94&lt;YEAR('Anagrafica Progetto'!$H$80)),FALSE,TRUE))</f>
        <v>0</v>
      </c>
    </row>
    <row r="95" spans="2:18" ht="15" customHeight="1" x14ac:dyDescent="0.2">
      <c r="B95" s="240" t="s">
        <v>387</v>
      </c>
      <c r="C95" s="241"/>
      <c r="D95" s="256"/>
      <c r="E95" s="280"/>
      <c r="F95" s="280"/>
      <c r="G95" s="280"/>
      <c r="H95" s="280"/>
      <c r="I95" s="280"/>
      <c r="J95" s="280"/>
      <c r="K95" s="280"/>
      <c r="L95" s="280"/>
      <c r="M95" s="280"/>
      <c r="Q95" s="2" t="b">
        <f>IF(AND('Anagrafica Progetto'!$Q$84=2,'Anagrafica Progetto'!$Q$90),FALSE,TRUE)</f>
        <v>1</v>
      </c>
    </row>
    <row r="96" spans="2:18" ht="15" customHeight="1" x14ac:dyDescent="0.2">
      <c r="Q96" s="2" t="b">
        <f>IF(AND('Anagrafica Progetto'!$Q$84=2,'Anagrafica Progetto'!$Q$90),FALSE,TRUE)</f>
        <v>1</v>
      </c>
    </row>
    <row r="97" spans="2:18" ht="135" customHeight="1" x14ac:dyDescent="0.2">
      <c r="B97" s="203" t="s">
        <v>576</v>
      </c>
      <c r="C97" s="204"/>
      <c r="D97" s="204"/>
      <c r="E97" s="204"/>
      <c r="F97" s="204"/>
      <c r="G97" s="204"/>
      <c r="H97" s="204"/>
      <c r="I97" s="204"/>
      <c r="J97" s="204"/>
      <c r="K97" s="204"/>
      <c r="L97" s="204"/>
      <c r="M97" s="205"/>
      <c r="Q97" s="2" t="b">
        <f>IF(AND('Anagrafica Progetto'!$Q$84=2,'Anagrafica Progetto'!$Q$90),FALSE,TRUE)</f>
        <v>1</v>
      </c>
    </row>
    <row r="98" spans="2:18" ht="15" customHeight="1" x14ac:dyDescent="0.2">
      <c r="Q98" s="2" t="b">
        <f>IF(AND('Anagrafica Progetto'!$Q$84=2,'Anagrafica Progetto'!$Q$90),FALSE,TRUE)</f>
        <v>1</v>
      </c>
    </row>
    <row r="99" spans="2:18" ht="15" customHeight="1" x14ac:dyDescent="0.2">
      <c r="Q99" s="2" t="b">
        <f>IF(AND('Anagrafica Progetto'!$Q$84=2,'Anagrafica Progetto'!$Q$90),FALSE,TRUE)</f>
        <v>1</v>
      </c>
    </row>
    <row r="100" spans="2:18" ht="15" customHeight="1" x14ac:dyDescent="0.2">
      <c r="B100" s="188" t="s">
        <v>414</v>
      </c>
      <c r="C100" s="188"/>
      <c r="D100" s="188"/>
      <c r="E100" s="188"/>
      <c r="F100" s="188"/>
      <c r="G100" s="188"/>
      <c r="H100" s="188"/>
      <c r="I100" s="188"/>
      <c r="J100" s="188"/>
      <c r="K100" s="188"/>
      <c r="L100" s="188"/>
      <c r="M100" s="188"/>
      <c r="Q100" s="2" t="b">
        <f>IF(AND('Anagrafica Progetto'!$Q$84=2,'Anagrafica Progetto'!$Q$91),FALSE,TRUE)</f>
        <v>1</v>
      </c>
    </row>
    <row r="101" spans="2:18" ht="15" customHeight="1" x14ac:dyDescent="0.2">
      <c r="B101" s="258"/>
      <c r="C101" s="258"/>
      <c r="D101" s="258"/>
      <c r="E101" s="258" t="s">
        <v>129</v>
      </c>
      <c r="F101" s="258"/>
      <c r="G101" s="258"/>
      <c r="H101" s="258" t="s">
        <v>130</v>
      </c>
      <c r="I101" s="258"/>
      <c r="J101" s="258"/>
      <c r="K101" s="258" t="s">
        <v>131</v>
      </c>
      <c r="L101" s="258"/>
      <c r="M101" s="258"/>
      <c r="Q101" s="2" t="b">
        <f>IF(AND('Anagrafica Progetto'!$Q$84=2,'Anagrafica Progetto'!$Q$91),FALSE,TRUE)</f>
        <v>1</v>
      </c>
    </row>
    <row r="102" spans="2:18" ht="67.5" customHeight="1" x14ac:dyDescent="0.2">
      <c r="B102" s="240" t="s">
        <v>574</v>
      </c>
      <c r="C102" s="241"/>
      <c r="D102" s="256"/>
      <c r="E102" s="281" t="str">
        <f ca="1">IFERROR(IF(INDIRECT(ADDRESS(ROW($B$7)+$R$8,2))="","Inserire il nome della realizzazione nella tabella precedente",INDIRECT(ADDRESS(ROW($B$7)+$R$8,2))),"")</f>
        <v xml:space="preserve">Amministrazioni che si sono riorganizzate </v>
      </c>
      <c r="F102" s="281"/>
      <c r="G102" s="281"/>
      <c r="H102" s="281" t="str">
        <f ca="1">IFERROR(IF(INDIRECT(ADDRESS(ROW($E$7)+$R$9,2))="","Inserire il nome della realizzazione nella tabella precedente",INDIRECT(ADDRESS(ROW($E$7)+$R$9,2))),"")</f>
        <v/>
      </c>
      <c r="I102" s="281"/>
      <c r="J102" s="281"/>
      <c r="K102" s="281" t="str">
        <f ca="1">IFERROR(IF(INDIRECT(ADDRESS(ROW($H$7)+$R$10,2))="","Inserire il nome della realizzazione nella tabella precedente",INDIRECT(ADDRESS(ROW($H$7)+$R$10,2))),"")</f>
        <v/>
      </c>
      <c r="L102" s="281"/>
      <c r="M102" s="281"/>
      <c r="Q102" s="2" t="b">
        <f>IF(AND('Anagrafica Progetto'!$Q$84=2,'Anagrafica Progetto'!$Q$91),FALSE,TRUE)</f>
        <v>1</v>
      </c>
    </row>
    <row r="103" spans="2:18" ht="15" customHeight="1" x14ac:dyDescent="0.2">
      <c r="B103" s="240" t="s">
        <v>421</v>
      </c>
      <c r="C103" s="241"/>
      <c r="D103" s="256"/>
      <c r="E103" s="281" t="str">
        <f ca="1">IF(E102="","",VLOOKUP(E102,$S$8:$V$30,3,0))</f>
        <v>7RIS</v>
      </c>
      <c r="F103" s="281"/>
      <c r="G103" s="281"/>
      <c r="H103" s="281" t="str">
        <f ca="1">IF(H102="","",VLOOKUP(H102,$S$8:$V$30,3,0))</f>
        <v/>
      </c>
      <c r="I103" s="281"/>
      <c r="J103" s="281"/>
      <c r="K103" s="281" t="str">
        <f ca="1">IF(K102="","",VLOOKUP(K102,$S$8:$V$30,3,0))</f>
        <v/>
      </c>
      <c r="L103" s="281"/>
      <c r="M103" s="281"/>
      <c r="Q103" s="2" t="b">
        <f>IF(AND('Anagrafica Progetto'!$Q$84=2,'Anagrafica Progetto'!$Q$91),FALSE,TRUE)</f>
        <v>1</v>
      </c>
    </row>
    <row r="104" spans="2:18" ht="90" customHeight="1" x14ac:dyDescent="0.2">
      <c r="B104" s="240" t="s">
        <v>383</v>
      </c>
      <c r="C104" s="241"/>
      <c r="D104" s="256"/>
      <c r="E104" s="281" t="str">
        <f ca="1">IF(E102="","",VLOOKUP(E102,$S$8:$V$30,2,0))</f>
        <v>Numero di Amministrazioni/Uffici/Strutture che hanno implementato nuovi processi di riorganizzazione e razionalizzazione della propria struttura</v>
      </c>
      <c r="F104" s="281"/>
      <c r="G104" s="281"/>
      <c r="H104" s="281" t="str">
        <f ca="1">IF(H102="","",VLOOKUP(H102,$S$8:$V$30,2,0))</f>
        <v/>
      </c>
      <c r="I104" s="281"/>
      <c r="J104" s="281"/>
      <c r="K104" s="281" t="str">
        <f ca="1">IF(K102="","",VLOOKUP(K102,$S$8:$V$30,2,0))</f>
        <v/>
      </c>
      <c r="L104" s="281"/>
      <c r="M104" s="281"/>
      <c r="Q104" s="2" t="b">
        <f>IF(AND('Anagrafica Progetto'!$Q$84=2,'Anagrafica Progetto'!$Q$91),FALSE,TRUE)</f>
        <v>1</v>
      </c>
    </row>
    <row r="105" spans="2:18" ht="15.75" customHeight="1" x14ac:dyDescent="0.2">
      <c r="B105" s="240" t="s">
        <v>384</v>
      </c>
      <c r="C105" s="241"/>
      <c r="D105" s="256"/>
      <c r="E105" s="281" t="str">
        <f ca="1">IF(E102="","",VLOOKUP(E102,$S$8:$V$30,4,0))</f>
        <v>Numero</v>
      </c>
      <c r="F105" s="281"/>
      <c r="G105" s="281"/>
      <c r="H105" s="281" t="str">
        <f ca="1">IF(H102="","",VLOOKUP(H102,$S$8:$V$30,4,0))</f>
        <v/>
      </c>
      <c r="I105" s="281"/>
      <c r="J105" s="281"/>
      <c r="K105" s="281" t="str">
        <f ca="1">IF(K102="","",VLOOKUP(K102,$S$8:$V$30,4,0))</f>
        <v/>
      </c>
      <c r="L105" s="281"/>
      <c r="M105" s="281"/>
      <c r="Q105" s="2" t="b">
        <f>IF(AND('Anagrafica Progetto'!$Q$84=2,'Anagrafica Progetto'!$Q$91),FALSE,TRUE)</f>
        <v>1</v>
      </c>
    </row>
    <row r="106" spans="2:18" ht="30" customHeight="1" x14ac:dyDescent="0.2">
      <c r="B106" s="240" t="s">
        <v>385</v>
      </c>
      <c r="C106" s="241"/>
      <c r="D106" s="256"/>
      <c r="E106" s="285"/>
      <c r="F106" s="285"/>
      <c r="G106" s="285"/>
      <c r="H106" s="285"/>
      <c r="I106" s="285"/>
      <c r="J106" s="285"/>
      <c r="K106" s="285"/>
      <c r="L106" s="285"/>
      <c r="M106" s="285"/>
      <c r="Q106" s="2" t="b">
        <f>IF(AND('Anagrafica Progetto'!$Q$84=2,'Anagrafica Progetto'!$Q$91),FALSE,TRUE)</f>
        <v>1</v>
      </c>
    </row>
    <row r="107" spans="2:18" ht="15" customHeight="1" x14ac:dyDescent="0.2">
      <c r="B107" s="240" t="s">
        <v>396</v>
      </c>
      <c r="C107" s="241"/>
      <c r="D107" s="256"/>
      <c r="E107" s="281" t="str">
        <f ca="1">IF(E102="","","Meno sviluppate")</f>
        <v>Meno sviluppate</v>
      </c>
      <c r="F107" s="281"/>
      <c r="G107" s="281"/>
      <c r="H107" s="281" t="str">
        <f ca="1">IF(H102="","","Meno sviluppate")</f>
        <v/>
      </c>
      <c r="I107" s="281"/>
      <c r="J107" s="281"/>
      <c r="K107" s="281" t="str">
        <f ca="1">IF(K102="","","Meno sviluppate")</f>
        <v/>
      </c>
      <c r="L107" s="281"/>
      <c r="M107" s="281"/>
      <c r="Q107" s="2" t="b">
        <f>IF(AND('Anagrafica Progetto'!$Q$84=2,'Anagrafica Progetto'!$Q$91),FALSE,TRUE)</f>
        <v>1</v>
      </c>
    </row>
    <row r="108" spans="2:18" ht="15" customHeight="1" x14ac:dyDescent="0.2">
      <c r="B108" s="240" t="s">
        <v>386</v>
      </c>
      <c r="C108" s="241"/>
      <c r="D108" s="256"/>
      <c r="E108" s="280"/>
      <c r="F108" s="280"/>
      <c r="G108" s="280"/>
      <c r="H108" s="280"/>
      <c r="I108" s="280"/>
      <c r="J108" s="280"/>
      <c r="K108" s="280"/>
      <c r="L108" s="280"/>
      <c r="M108" s="280"/>
      <c r="Q108" s="2" t="b">
        <f>IF(AND('Anagrafica Progetto'!$Q$84=2,'Anagrafica Progetto'!$Q$91),FALSE,TRUE)</f>
        <v>1</v>
      </c>
    </row>
    <row r="109" spans="2:18" ht="15" customHeight="1" x14ac:dyDescent="0.2">
      <c r="B109" s="240">
        <v>2015</v>
      </c>
      <c r="C109" s="241"/>
      <c r="D109" s="256"/>
      <c r="E109" s="280"/>
      <c r="F109" s="280"/>
      <c r="G109" s="280"/>
      <c r="H109" s="280"/>
      <c r="I109" s="280"/>
      <c r="J109" s="280"/>
      <c r="K109" s="280"/>
      <c r="L109" s="280"/>
      <c r="M109" s="280"/>
      <c r="Q109" s="2" t="b">
        <f>IF(AND('Anagrafica Progetto'!$Q$84=2,'Anagrafica Progetto'!$Q$91,R109=FALSE),FALSE,TRUE)</f>
        <v>1</v>
      </c>
      <c r="R109" s="2" t="b">
        <f>IF(OR('Anagrafica Progetto'!$H$77="",'Anagrafica Progetto'!$H$80=""),FALSE,IF(AND(B109&gt;=YEAR('Anagrafica Progetto'!$H$77),B109&lt;YEAR('Anagrafica Progetto'!$H$80)),FALSE,TRUE))</f>
        <v>1</v>
      </c>
    </row>
    <row r="110" spans="2:18" ht="15" customHeight="1" x14ac:dyDescent="0.2">
      <c r="B110" s="240">
        <v>2016</v>
      </c>
      <c r="C110" s="241"/>
      <c r="D110" s="256"/>
      <c r="E110" s="280"/>
      <c r="F110" s="280"/>
      <c r="G110" s="280"/>
      <c r="H110" s="280"/>
      <c r="I110" s="280"/>
      <c r="J110" s="280"/>
      <c r="K110" s="280"/>
      <c r="L110" s="280"/>
      <c r="M110" s="280"/>
      <c r="Q110" s="2" t="b">
        <f>IF(AND('Anagrafica Progetto'!$Q$84=2,'Anagrafica Progetto'!$Q$91,R110=FALSE),FALSE,TRUE)</f>
        <v>1</v>
      </c>
      <c r="R110" s="2" t="b">
        <f>IF(OR('Anagrafica Progetto'!$H$77="",'Anagrafica Progetto'!$H$80=""),FALSE,IF(AND(B110&gt;=YEAR('Anagrafica Progetto'!$H$77),B110&lt;YEAR('Anagrafica Progetto'!$H$80)),FALSE,TRUE))</f>
        <v>0</v>
      </c>
    </row>
    <row r="111" spans="2:18" ht="15" customHeight="1" x14ac:dyDescent="0.2">
      <c r="B111" s="240">
        <v>2017</v>
      </c>
      <c r="C111" s="241"/>
      <c r="D111" s="256"/>
      <c r="E111" s="280"/>
      <c r="F111" s="280"/>
      <c r="G111" s="280"/>
      <c r="H111" s="280"/>
      <c r="I111" s="280"/>
      <c r="J111" s="280"/>
      <c r="K111" s="280"/>
      <c r="L111" s="280"/>
      <c r="M111" s="280"/>
      <c r="Q111" s="2" t="b">
        <f>IF(AND('Anagrafica Progetto'!$Q$84=2,'Anagrafica Progetto'!$Q$91,R111=FALSE),FALSE,TRUE)</f>
        <v>1</v>
      </c>
      <c r="R111" s="2" t="b">
        <f>IF(OR('Anagrafica Progetto'!$H$77="",'Anagrafica Progetto'!$H$80=""),FALSE,IF(AND(B111&gt;=YEAR('Anagrafica Progetto'!$H$77),B111&lt;YEAR('Anagrafica Progetto'!$H$80)),FALSE,TRUE))</f>
        <v>0</v>
      </c>
    </row>
    <row r="112" spans="2:18" ht="15" customHeight="1" x14ac:dyDescent="0.2">
      <c r="B112" s="240">
        <v>2018</v>
      </c>
      <c r="C112" s="241"/>
      <c r="D112" s="256"/>
      <c r="E112" s="280"/>
      <c r="F112" s="280"/>
      <c r="G112" s="280"/>
      <c r="H112" s="280"/>
      <c r="I112" s="280"/>
      <c r="J112" s="280"/>
      <c r="K112" s="280"/>
      <c r="L112" s="280"/>
      <c r="M112" s="280"/>
      <c r="Q112" s="2" t="b">
        <f>IF(AND('Anagrafica Progetto'!$Q$84=2,'Anagrafica Progetto'!$Q$91,R112=FALSE),FALSE,TRUE)</f>
        <v>1</v>
      </c>
      <c r="R112" s="2" t="b">
        <f>IF(OR('Anagrafica Progetto'!$H$77="",'Anagrafica Progetto'!$H$80=""),FALSE,IF(AND(B112&gt;=YEAR('Anagrafica Progetto'!$H$77),B112&lt;YEAR('Anagrafica Progetto'!$H$80)),FALSE,TRUE))</f>
        <v>0</v>
      </c>
    </row>
    <row r="113" spans="2:18" ht="15" customHeight="1" x14ac:dyDescent="0.2">
      <c r="B113" s="240">
        <v>2019</v>
      </c>
      <c r="C113" s="241"/>
      <c r="D113" s="256"/>
      <c r="E113" s="280"/>
      <c r="F113" s="280"/>
      <c r="G113" s="280"/>
      <c r="H113" s="280"/>
      <c r="I113" s="280"/>
      <c r="J113" s="280"/>
      <c r="K113" s="280"/>
      <c r="L113" s="280"/>
      <c r="M113" s="280"/>
      <c r="Q113" s="2" t="b">
        <f>IF(AND('Anagrafica Progetto'!$Q$84=2,'Anagrafica Progetto'!$Q$91,R113=FALSE),FALSE,TRUE)</f>
        <v>1</v>
      </c>
      <c r="R113" s="2" t="b">
        <f>IF(OR('Anagrafica Progetto'!$H$77="",'Anagrafica Progetto'!$H$80=""),FALSE,IF(AND(B113&gt;=YEAR('Anagrafica Progetto'!$H$77),B113&lt;YEAR('Anagrafica Progetto'!$H$80)),FALSE,TRUE))</f>
        <v>0</v>
      </c>
    </row>
    <row r="114" spans="2:18" ht="15" customHeight="1" x14ac:dyDescent="0.2">
      <c r="B114" s="240">
        <v>2020</v>
      </c>
      <c r="C114" s="241"/>
      <c r="D114" s="256"/>
      <c r="E114" s="280"/>
      <c r="F114" s="280"/>
      <c r="G114" s="280"/>
      <c r="H114" s="280"/>
      <c r="I114" s="280"/>
      <c r="J114" s="280"/>
      <c r="K114" s="280"/>
      <c r="L114" s="280"/>
      <c r="M114" s="280"/>
      <c r="Q114" s="2" t="b">
        <f>IF(AND('Anagrafica Progetto'!$Q$84=2,'Anagrafica Progetto'!$Q$91,R114=FALSE),FALSE,TRUE)</f>
        <v>1</v>
      </c>
      <c r="R114" s="2" t="b">
        <f>IF(OR('Anagrafica Progetto'!$H$77="",'Anagrafica Progetto'!$H$80=""),FALSE,IF(AND(B114&gt;=YEAR('Anagrafica Progetto'!$H$77),B114&lt;YEAR('Anagrafica Progetto'!$H$80)),FALSE,TRUE))</f>
        <v>0</v>
      </c>
    </row>
    <row r="115" spans="2:18" ht="15" customHeight="1" x14ac:dyDescent="0.2">
      <c r="B115" s="240">
        <v>2021</v>
      </c>
      <c r="C115" s="241"/>
      <c r="D115" s="256"/>
      <c r="E115" s="280"/>
      <c r="F115" s="280"/>
      <c r="G115" s="280"/>
      <c r="H115" s="280"/>
      <c r="I115" s="280"/>
      <c r="J115" s="280"/>
      <c r="K115" s="280"/>
      <c r="L115" s="280"/>
      <c r="M115" s="280"/>
      <c r="Q115" s="2" t="b">
        <f>IF(AND('Anagrafica Progetto'!$Q$84=2,'Anagrafica Progetto'!$Q$91,R115=FALSE),FALSE,TRUE)</f>
        <v>1</v>
      </c>
      <c r="R115" s="2" t="b">
        <f>IF(OR('Anagrafica Progetto'!$H$77="",'Anagrafica Progetto'!$H$80=""),FALSE,IF(AND(B115&gt;=YEAR('Anagrafica Progetto'!$H$77),B115&lt;YEAR('Anagrafica Progetto'!$H$80)),FALSE,TRUE))</f>
        <v>0</v>
      </c>
    </row>
    <row r="116" spans="2:18" ht="15" customHeight="1" x14ac:dyDescent="0.2">
      <c r="B116" s="240">
        <v>2022</v>
      </c>
      <c r="C116" s="241"/>
      <c r="D116" s="256"/>
      <c r="E116" s="280"/>
      <c r="F116" s="280"/>
      <c r="G116" s="280"/>
      <c r="H116" s="280"/>
      <c r="I116" s="280"/>
      <c r="J116" s="280"/>
      <c r="K116" s="280"/>
      <c r="L116" s="280"/>
      <c r="M116" s="280"/>
      <c r="Q116" s="2" t="b">
        <f>IF(AND('Anagrafica Progetto'!$Q$84=2,'Anagrafica Progetto'!$Q$91,R116=FALSE),FALSE,TRUE)</f>
        <v>1</v>
      </c>
      <c r="R116" s="2" t="b">
        <f>IF(OR('Anagrafica Progetto'!$H$77="",'Anagrafica Progetto'!$H$80=""),FALSE,IF(AND(B116&gt;=YEAR('Anagrafica Progetto'!$H$77),B116&lt;YEAR('Anagrafica Progetto'!$H$80)),FALSE,TRUE))</f>
        <v>0</v>
      </c>
    </row>
    <row r="117" spans="2:18" ht="15" customHeight="1" x14ac:dyDescent="0.2">
      <c r="B117" s="240" t="s">
        <v>387</v>
      </c>
      <c r="C117" s="241"/>
      <c r="D117" s="256"/>
      <c r="E117" s="280"/>
      <c r="F117" s="280"/>
      <c r="G117" s="280"/>
      <c r="H117" s="280"/>
      <c r="I117" s="280"/>
      <c r="J117" s="280"/>
      <c r="K117" s="280"/>
      <c r="L117" s="280"/>
      <c r="M117" s="280"/>
      <c r="Q117" s="2" t="b">
        <f>IF(AND('Anagrafica Progetto'!$Q$84=2,'Anagrafica Progetto'!$Q$91),FALSE,TRUE)</f>
        <v>1</v>
      </c>
    </row>
    <row r="118" spans="2:18" ht="15" customHeight="1" x14ac:dyDescent="0.2">
      <c r="Q118" s="2" t="b">
        <f>IF(AND('Anagrafica Progetto'!$Q$84=2,'Anagrafica Progetto'!$Q$91),FALSE,TRUE)</f>
        <v>1</v>
      </c>
    </row>
    <row r="119" spans="2:18" ht="135" customHeight="1" x14ac:dyDescent="0.2">
      <c r="B119" s="203" t="s">
        <v>576</v>
      </c>
      <c r="C119" s="204"/>
      <c r="D119" s="204"/>
      <c r="E119" s="204"/>
      <c r="F119" s="204"/>
      <c r="G119" s="204"/>
      <c r="H119" s="204"/>
      <c r="I119" s="204"/>
      <c r="J119" s="204"/>
      <c r="K119" s="204"/>
      <c r="L119" s="204"/>
      <c r="M119" s="205"/>
      <c r="Q119" s="2" t="b">
        <f>IF(AND('Anagrafica Progetto'!$Q$84=2,'Anagrafica Progetto'!$Q$91),FALSE,TRUE)</f>
        <v>1</v>
      </c>
    </row>
    <row r="120" spans="2:18" ht="15" customHeight="1" x14ac:dyDescent="0.2">
      <c r="Q120" s="2" t="b">
        <f>IF(AND('Anagrafica Progetto'!$Q$84=2,'Anagrafica Progetto'!$Q$91),FALSE,TRUE)</f>
        <v>1</v>
      </c>
    </row>
    <row r="121" spans="2:18" ht="15" customHeight="1" x14ac:dyDescent="0.2">
      <c r="Q121" s="2" t="b">
        <f>IF(AND('Anagrafica Progetto'!$Q$84=2,'Anagrafica Progetto'!$Q$91),FALSE,TRUE)</f>
        <v>1</v>
      </c>
    </row>
    <row r="122" spans="2:18" ht="15" customHeight="1" x14ac:dyDescent="0.2">
      <c r="B122" s="82" t="s">
        <v>540</v>
      </c>
      <c r="C122" s="83"/>
      <c r="D122" s="83"/>
      <c r="E122" s="83"/>
      <c r="F122" s="83"/>
      <c r="G122" s="83"/>
      <c r="H122" s="83"/>
      <c r="I122" s="83"/>
      <c r="J122" s="83"/>
      <c r="K122" s="83"/>
      <c r="L122" s="83"/>
      <c r="M122" s="84"/>
    </row>
    <row r="123" spans="2:18" ht="112.5" customHeight="1" x14ac:dyDescent="0.2">
      <c r="B123" s="132"/>
      <c r="C123" s="225"/>
      <c r="D123" s="225"/>
      <c r="E123" s="225"/>
      <c r="F123" s="225"/>
      <c r="G123" s="225"/>
      <c r="H123" s="225"/>
      <c r="I123" s="225"/>
      <c r="J123" s="225"/>
      <c r="K123" s="225"/>
      <c r="L123" s="225"/>
      <c r="M123" s="226"/>
    </row>
    <row r="125" spans="2:18" ht="15" customHeight="1" x14ac:dyDescent="0.2">
      <c r="B125" s="9" t="s">
        <v>295</v>
      </c>
      <c r="C125" s="10"/>
      <c r="D125" s="10"/>
      <c r="E125" s="10"/>
      <c r="F125" s="10"/>
      <c r="G125" s="10"/>
      <c r="H125" s="10"/>
      <c r="I125" s="10"/>
      <c r="J125" s="10"/>
      <c r="K125" s="10"/>
      <c r="L125" s="10"/>
      <c r="M125" s="11"/>
    </row>
    <row r="128" spans="2:18" ht="15" customHeight="1" x14ac:dyDescent="0.2">
      <c r="B128" s="82" t="s">
        <v>541</v>
      </c>
      <c r="C128" s="83"/>
      <c r="D128" s="83"/>
      <c r="E128" s="83"/>
      <c r="F128" s="83"/>
      <c r="G128" s="83"/>
      <c r="H128" s="83"/>
      <c r="I128" s="83"/>
      <c r="J128" s="83"/>
      <c r="K128" s="83"/>
      <c r="L128" s="83"/>
      <c r="M128" s="84"/>
    </row>
    <row r="129" spans="2:13" ht="112.5" customHeight="1" x14ac:dyDescent="0.2">
      <c r="B129" s="132"/>
      <c r="C129" s="225"/>
      <c r="D129" s="225"/>
      <c r="E129" s="225"/>
      <c r="F129" s="225"/>
      <c r="G129" s="225"/>
      <c r="H129" s="225"/>
      <c r="I129" s="225"/>
      <c r="J129" s="225"/>
      <c r="K129" s="225"/>
      <c r="L129" s="225"/>
      <c r="M129" s="226"/>
    </row>
    <row r="130" spans="2:13" ht="15" hidden="1" customHeight="1" x14ac:dyDescent="0.2"/>
    <row r="131" spans="2:13" ht="15" hidden="1" customHeight="1" x14ac:dyDescent="0.2"/>
    <row r="132" spans="2:13" ht="15" hidden="1" customHeight="1" x14ac:dyDescent="0.2"/>
  </sheetData>
  <sheetProtection algorithmName="SHA-1" hashValue="3WQ/Lwi4TuREkIce9n0Yc88gSMs=" saltValue="8w4WETtlaDfH7skj6o8ouA==" spinCount="100000" sheet="1" objects="1" scenarios="1"/>
  <autoFilter ref="Q1:Q129"/>
  <mergeCells count="313">
    <mergeCell ref="B59:D59"/>
    <mergeCell ref="E59:G59"/>
    <mergeCell ref="H59:J59"/>
    <mergeCell ref="K59:M59"/>
    <mergeCell ref="B81:D81"/>
    <mergeCell ref="E81:G81"/>
    <mergeCell ref="H81:J81"/>
    <mergeCell ref="K81:M81"/>
    <mergeCell ref="B103:D103"/>
    <mergeCell ref="E103:G103"/>
    <mergeCell ref="H103:J103"/>
    <mergeCell ref="K103:M103"/>
    <mergeCell ref="B62:D62"/>
    <mergeCell ref="E62:G62"/>
    <mergeCell ref="H62:J62"/>
    <mergeCell ref="K62:M62"/>
    <mergeCell ref="B63:D63"/>
    <mergeCell ref="E63:G63"/>
    <mergeCell ref="H63:J63"/>
    <mergeCell ref="K63:M63"/>
    <mergeCell ref="B60:D60"/>
    <mergeCell ref="E60:G60"/>
    <mergeCell ref="H60:J60"/>
    <mergeCell ref="K60:M60"/>
    <mergeCell ref="B33:M33"/>
    <mergeCell ref="B34:D34"/>
    <mergeCell ref="E34:G34"/>
    <mergeCell ref="H34:J34"/>
    <mergeCell ref="K34:M34"/>
    <mergeCell ref="B4:M4"/>
    <mergeCell ref="B7:M7"/>
    <mergeCell ref="B24:L24"/>
    <mergeCell ref="B25:L25"/>
    <mergeCell ref="B26:L26"/>
    <mergeCell ref="B27:L27"/>
    <mergeCell ref="B8:L8"/>
    <mergeCell ref="B9:L9"/>
    <mergeCell ref="B10:L10"/>
    <mergeCell ref="B11:L11"/>
    <mergeCell ref="B12:L12"/>
    <mergeCell ref="B13:L13"/>
    <mergeCell ref="B14:L14"/>
    <mergeCell ref="B15:L15"/>
    <mergeCell ref="B16:L16"/>
    <mergeCell ref="B17:L17"/>
    <mergeCell ref="B18:L18"/>
    <mergeCell ref="B19:L19"/>
    <mergeCell ref="B20:L20"/>
    <mergeCell ref="B38:D38"/>
    <mergeCell ref="E38:G38"/>
    <mergeCell ref="H38:J38"/>
    <mergeCell ref="K38:M38"/>
    <mergeCell ref="B39:D39"/>
    <mergeCell ref="E39:G39"/>
    <mergeCell ref="H39:J39"/>
    <mergeCell ref="K39:M39"/>
    <mergeCell ref="B35:D35"/>
    <mergeCell ref="E35:G35"/>
    <mergeCell ref="H35:J35"/>
    <mergeCell ref="K35:M35"/>
    <mergeCell ref="B37:D37"/>
    <mergeCell ref="E37:G37"/>
    <mergeCell ref="H37:J37"/>
    <mergeCell ref="K37:M37"/>
    <mergeCell ref="B36:D36"/>
    <mergeCell ref="E36:G36"/>
    <mergeCell ref="H36:J36"/>
    <mergeCell ref="K36:M36"/>
    <mergeCell ref="B42:D42"/>
    <mergeCell ref="E42:G42"/>
    <mergeCell ref="H42:J42"/>
    <mergeCell ref="K42:M42"/>
    <mergeCell ref="B43:D43"/>
    <mergeCell ref="E43:G43"/>
    <mergeCell ref="H43:J43"/>
    <mergeCell ref="K43:M43"/>
    <mergeCell ref="B40:D40"/>
    <mergeCell ref="E40:G40"/>
    <mergeCell ref="H40:J40"/>
    <mergeCell ref="K40:M40"/>
    <mergeCell ref="B41:D41"/>
    <mergeCell ref="E41:G41"/>
    <mergeCell ref="H41:J41"/>
    <mergeCell ref="K41:M41"/>
    <mergeCell ref="B46:D46"/>
    <mergeCell ref="E46:G46"/>
    <mergeCell ref="H46:J46"/>
    <mergeCell ref="K46:M46"/>
    <mergeCell ref="B47:D47"/>
    <mergeCell ref="E47:G47"/>
    <mergeCell ref="H47:J47"/>
    <mergeCell ref="K47:M47"/>
    <mergeCell ref="B44:D44"/>
    <mergeCell ref="E44:G44"/>
    <mergeCell ref="H44:J44"/>
    <mergeCell ref="K44:M44"/>
    <mergeCell ref="B45:D45"/>
    <mergeCell ref="E45:G45"/>
    <mergeCell ref="H45:J45"/>
    <mergeCell ref="K45:M45"/>
    <mergeCell ref="B51:D51"/>
    <mergeCell ref="E51:G51"/>
    <mergeCell ref="H51:J51"/>
    <mergeCell ref="K51:M51"/>
    <mergeCell ref="B48:D48"/>
    <mergeCell ref="E48:G48"/>
    <mergeCell ref="H48:J48"/>
    <mergeCell ref="K48:M48"/>
    <mergeCell ref="B49:D49"/>
    <mergeCell ref="E49:G49"/>
    <mergeCell ref="H49:J49"/>
    <mergeCell ref="K49:M49"/>
    <mergeCell ref="B50:D50"/>
    <mergeCell ref="E50:G50"/>
    <mergeCell ref="H50:J50"/>
    <mergeCell ref="K50:M50"/>
    <mergeCell ref="B57:D57"/>
    <mergeCell ref="E57:G57"/>
    <mergeCell ref="H57:J57"/>
    <mergeCell ref="K57:M57"/>
    <mergeCell ref="B58:D58"/>
    <mergeCell ref="E58:G58"/>
    <mergeCell ref="H58:J58"/>
    <mergeCell ref="K58:M58"/>
    <mergeCell ref="B53:M53"/>
    <mergeCell ref="B56:M56"/>
    <mergeCell ref="B61:D61"/>
    <mergeCell ref="E61:G61"/>
    <mergeCell ref="H61:J61"/>
    <mergeCell ref="K61:M61"/>
    <mergeCell ref="B66:D66"/>
    <mergeCell ref="E66:G66"/>
    <mergeCell ref="H66:J66"/>
    <mergeCell ref="K66:M66"/>
    <mergeCell ref="B67:D67"/>
    <mergeCell ref="E67:G67"/>
    <mergeCell ref="H67:J67"/>
    <mergeCell ref="K67:M67"/>
    <mergeCell ref="B64:D64"/>
    <mergeCell ref="E64:G64"/>
    <mergeCell ref="H64:J64"/>
    <mergeCell ref="K64:M64"/>
    <mergeCell ref="B65:D65"/>
    <mergeCell ref="E65:G65"/>
    <mergeCell ref="H65:J65"/>
    <mergeCell ref="K65:M65"/>
    <mergeCell ref="B70:D70"/>
    <mergeCell ref="E70:G70"/>
    <mergeCell ref="H70:J70"/>
    <mergeCell ref="K70:M70"/>
    <mergeCell ref="B71:D71"/>
    <mergeCell ref="E71:G71"/>
    <mergeCell ref="H71:J71"/>
    <mergeCell ref="K71:M71"/>
    <mergeCell ref="B68:D68"/>
    <mergeCell ref="E68:G68"/>
    <mergeCell ref="H68:J68"/>
    <mergeCell ref="K68:M68"/>
    <mergeCell ref="B69:D69"/>
    <mergeCell ref="E69:G69"/>
    <mergeCell ref="H69:J69"/>
    <mergeCell ref="K69:M69"/>
    <mergeCell ref="B75:M75"/>
    <mergeCell ref="B78:M78"/>
    <mergeCell ref="B79:D79"/>
    <mergeCell ref="E79:G79"/>
    <mergeCell ref="H79:J79"/>
    <mergeCell ref="K79:M79"/>
    <mergeCell ref="B72:D72"/>
    <mergeCell ref="E72:G72"/>
    <mergeCell ref="H72:J72"/>
    <mergeCell ref="K72:M72"/>
    <mergeCell ref="B73:D73"/>
    <mergeCell ref="E73:G73"/>
    <mergeCell ref="H73:J73"/>
    <mergeCell ref="K73:M73"/>
    <mergeCell ref="B83:D83"/>
    <mergeCell ref="E83:G83"/>
    <mergeCell ref="H83:J83"/>
    <mergeCell ref="K83:M83"/>
    <mergeCell ref="B84:D84"/>
    <mergeCell ref="E84:G84"/>
    <mergeCell ref="H84:J84"/>
    <mergeCell ref="K84:M84"/>
    <mergeCell ref="B80:D80"/>
    <mergeCell ref="E80:G80"/>
    <mergeCell ref="H80:J80"/>
    <mergeCell ref="K80:M80"/>
    <mergeCell ref="B82:D82"/>
    <mergeCell ref="E82:G82"/>
    <mergeCell ref="H82:J82"/>
    <mergeCell ref="K82:M82"/>
    <mergeCell ref="B87:D87"/>
    <mergeCell ref="E87:G87"/>
    <mergeCell ref="H87:J87"/>
    <mergeCell ref="K87:M87"/>
    <mergeCell ref="B88:D88"/>
    <mergeCell ref="E88:G88"/>
    <mergeCell ref="H88:J88"/>
    <mergeCell ref="K88:M88"/>
    <mergeCell ref="B85:D85"/>
    <mergeCell ref="E85:G85"/>
    <mergeCell ref="H85:J85"/>
    <mergeCell ref="K85:M85"/>
    <mergeCell ref="B86:D86"/>
    <mergeCell ref="E86:G86"/>
    <mergeCell ref="H86:J86"/>
    <mergeCell ref="K86:M86"/>
    <mergeCell ref="B91:D91"/>
    <mergeCell ref="E91:G91"/>
    <mergeCell ref="H91:J91"/>
    <mergeCell ref="K91:M91"/>
    <mergeCell ref="B92:D92"/>
    <mergeCell ref="E92:G92"/>
    <mergeCell ref="H92:J92"/>
    <mergeCell ref="K92:M92"/>
    <mergeCell ref="B89:D89"/>
    <mergeCell ref="E89:G89"/>
    <mergeCell ref="H89:J89"/>
    <mergeCell ref="K89:M89"/>
    <mergeCell ref="B90:D90"/>
    <mergeCell ref="E90:G90"/>
    <mergeCell ref="H90:J90"/>
    <mergeCell ref="K90:M90"/>
    <mergeCell ref="B97:M97"/>
    <mergeCell ref="B100:M100"/>
    <mergeCell ref="B95:D95"/>
    <mergeCell ref="E95:G95"/>
    <mergeCell ref="H95:J95"/>
    <mergeCell ref="K95:M95"/>
    <mergeCell ref="B93:D93"/>
    <mergeCell ref="E93:G93"/>
    <mergeCell ref="H93:J93"/>
    <mergeCell ref="K93:M93"/>
    <mergeCell ref="B94:D94"/>
    <mergeCell ref="E94:G94"/>
    <mergeCell ref="H94:J94"/>
    <mergeCell ref="K94:M94"/>
    <mergeCell ref="B104:D104"/>
    <mergeCell ref="E104:G104"/>
    <mergeCell ref="H104:J104"/>
    <mergeCell ref="K104:M104"/>
    <mergeCell ref="B105:D105"/>
    <mergeCell ref="E105:G105"/>
    <mergeCell ref="H105:J105"/>
    <mergeCell ref="K105:M105"/>
    <mergeCell ref="B101:D101"/>
    <mergeCell ref="E101:G101"/>
    <mergeCell ref="H101:J101"/>
    <mergeCell ref="K101:M101"/>
    <mergeCell ref="B102:D102"/>
    <mergeCell ref="E102:G102"/>
    <mergeCell ref="H102:J102"/>
    <mergeCell ref="K102:M102"/>
    <mergeCell ref="B108:D108"/>
    <mergeCell ref="E108:G108"/>
    <mergeCell ref="H108:J108"/>
    <mergeCell ref="K108:M108"/>
    <mergeCell ref="B109:D109"/>
    <mergeCell ref="E109:G109"/>
    <mergeCell ref="H109:J109"/>
    <mergeCell ref="K109:M109"/>
    <mergeCell ref="B106:D106"/>
    <mergeCell ref="E106:G106"/>
    <mergeCell ref="H106:J106"/>
    <mergeCell ref="K106:M106"/>
    <mergeCell ref="B107:D107"/>
    <mergeCell ref="E107:G107"/>
    <mergeCell ref="H107:J107"/>
    <mergeCell ref="K107:M107"/>
    <mergeCell ref="K113:M113"/>
    <mergeCell ref="B110:D110"/>
    <mergeCell ref="E110:G110"/>
    <mergeCell ref="H110:J110"/>
    <mergeCell ref="K110:M110"/>
    <mergeCell ref="B111:D111"/>
    <mergeCell ref="E111:G111"/>
    <mergeCell ref="H111:J111"/>
    <mergeCell ref="K111:M111"/>
    <mergeCell ref="B128:M128"/>
    <mergeCell ref="B129:M129"/>
    <mergeCell ref="B116:D116"/>
    <mergeCell ref="E116:G116"/>
    <mergeCell ref="H116:J116"/>
    <mergeCell ref="K116:M116"/>
    <mergeCell ref="B117:D117"/>
    <mergeCell ref="E117:G117"/>
    <mergeCell ref="H117:J117"/>
    <mergeCell ref="K117:M117"/>
    <mergeCell ref="B21:L21"/>
    <mergeCell ref="B22:L22"/>
    <mergeCell ref="B23:L23"/>
    <mergeCell ref="B28:L28"/>
    <mergeCell ref="B29:L29"/>
    <mergeCell ref="B30:L30"/>
    <mergeCell ref="B119:M119"/>
    <mergeCell ref="B122:M122"/>
    <mergeCell ref="B123:M123"/>
    <mergeCell ref="B114:D114"/>
    <mergeCell ref="E114:G114"/>
    <mergeCell ref="H114:J114"/>
    <mergeCell ref="K114:M114"/>
    <mergeCell ref="B115:D115"/>
    <mergeCell ref="E115:G115"/>
    <mergeCell ref="H115:J115"/>
    <mergeCell ref="K115:M115"/>
    <mergeCell ref="B112:D112"/>
    <mergeCell ref="E112:G112"/>
    <mergeCell ref="H112:J112"/>
    <mergeCell ref="K112:M112"/>
    <mergeCell ref="B113:D113"/>
    <mergeCell ref="E113:G113"/>
    <mergeCell ref="H113:J113"/>
  </mergeCells>
  <dataValidations count="1">
    <dataValidation type="list" allowBlank="1" showInputMessage="1" showErrorMessage="1" errorTitle="Errore" error="Una X è l'unico valore accettato" sqref="M8:M30">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dimension ref="B1:M34"/>
  <sheetViews>
    <sheetView showGridLines="0" workbookViewId="0">
      <selection activeCell="D10" sqref="D10:H10"/>
    </sheetView>
  </sheetViews>
  <sheetFormatPr defaultColWidth="9.140625" defaultRowHeight="15" customHeight="1" x14ac:dyDescent="0.2"/>
  <cols>
    <col min="1" max="1" width="1.42578125" style="2" customWidth="1"/>
    <col min="2" max="13" width="8.140625" style="2" customWidth="1"/>
    <col min="14" max="16384" width="9.140625" style="2"/>
  </cols>
  <sheetData>
    <row r="1" spans="2:13" ht="7.5" customHeight="1" x14ac:dyDescent="0.2"/>
    <row r="2" spans="2:13" ht="15" customHeight="1" x14ac:dyDescent="0.2">
      <c r="G2" s="3" t="s">
        <v>13</v>
      </c>
      <c r="I2" s="14"/>
      <c r="M2" s="15"/>
    </row>
    <row r="4" spans="2:13" ht="15" customHeight="1" x14ac:dyDescent="0.2">
      <c r="B4" s="110" t="s">
        <v>109</v>
      </c>
      <c r="C4" s="111"/>
      <c r="D4" s="111"/>
      <c r="E4" s="111"/>
      <c r="F4" s="111"/>
      <c r="G4" s="111"/>
      <c r="H4" s="111"/>
      <c r="I4" s="111"/>
      <c r="J4" s="111"/>
      <c r="K4" s="111"/>
      <c r="L4" s="111"/>
      <c r="M4" s="112"/>
    </row>
    <row r="5" spans="2:13" ht="135" customHeight="1" x14ac:dyDescent="0.2">
      <c r="B5" s="203" t="s">
        <v>562</v>
      </c>
      <c r="C5" s="204"/>
      <c r="D5" s="204"/>
      <c r="E5" s="204"/>
      <c r="F5" s="204"/>
      <c r="G5" s="204"/>
      <c r="H5" s="204"/>
      <c r="I5" s="204"/>
      <c r="J5" s="204"/>
      <c r="K5" s="204"/>
      <c r="L5" s="204"/>
      <c r="M5" s="205"/>
    </row>
    <row r="8" spans="2:13" ht="30" customHeight="1" x14ac:dyDescent="0.2">
      <c r="B8" s="206" t="s">
        <v>561</v>
      </c>
      <c r="C8" s="207"/>
      <c r="D8" s="207"/>
      <c r="E8" s="207"/>
      <c r="F8" s="207"/>
      <c r="G8" s="207"/>
      <c r="H8" s="207"/>
      <c r="I8" s="207"/>
      <c r="J8" s="207"/>
      <c r="K8" s="207"/>
      <c r="L8" s="207"/>
      <c r="M8" s="208"/>
    </row>
    <row r="9" spans="2:13" ht="30" customHeight="1" x14ac:dyDescent="0.2">
      <c r="B9" s="53"/>
      <c r="C9" s="54"/>
      <c r="D9" s="210" t="s">
        <v>126</v>
      </c>
      <c r="E9" s="210"/>
      <c r="F9" s="210"/>
      <c r="G9" s="210"/>
      <c r="H9" s="210"/>
      <c r="I9" s="210" t="s">
        <v>125</v>
      </c>
      <c r="J9" s="210"/>
      <c r="K9" s="210"/>
      <c r="L9" s="210"/>
      <c r="M9" s="210"/>
    </row>
    <row r="10" spans="2:13" ht="69.75" customHeight="1" x14ac:dyDescent="0.2">
      <c r="B10" s="209" t="s">
        <v>110</v>
      </c>
      <c r="C10" s="209"/>
      <c r="D10" s="148" t="s">
        <v>1668</v>
      </c>
      <c r="E10" s="148"/>
      <c r="F10" s="148"/>
      <c r="G10" s="148"/>
      <c r="H10" s="148"/>
      <c r="I10" s="148" t="s">
        <v>1492</v>
      </c>
      <c r="J10" s="148"/>
      <c r="K10" s="148"/>
      <c r="L10" s="148"/>
      <c r="M10" s="148"/>
    </row>
    <row r="11" spans="2:13" ht="66" customHeight="1" x14ac:dyDescent="0.2">
      <c r="B11" s="209" t="s">
        <v>111</v>
      </c>
      <c r="C11" s="209"/>
      <c r="D11" s="148" t="s">
        <v>1493</v>
      </c>
      <c r="E11" s="148"/>
      <c r="F11" s="148"/>
      <c r="G11" s="148"/>
      <c r="H11" s="148"/>
      <c r="I11" s="148" t="s">
        <v>1494</v>
      </c>
      <c r="J11" s="148"/>
      <c r="K11" s="148"/>
      <c r="L11" s="148"/>
      <c r="M11" s="148"/>
    </row>
    <row r="12" spans="2:13" ht="70.5" customHeight="1" x14ac:dyDescent="0.2">
      <c r="B12" s="209" t="s">
        <v>112</v>
      </c>
      <c r="C12" s="209"/>
      <c r="D12" s="148" t="s">
        <v>1669</v>
      </c>
      <c r="E12" s="148"/>
      <c r="F12" s="148"/>
      <c r="G12" s="148"/>
      <c r="H12" s="148"/>
      <c r="I12" s="148" t="s">
        <v>1667</v>
      </c>
      <c r="J12" s="148"/>
      <c r="K12" s="148"/>
      <c r="L12" s="148"/>
      <c r="M12" s="148"/>
    </row>
    <row r="13" spans="2:13" ht="45" customHeight="1" x14ac:dyDescent="0.2">
      <c r="B13" s="209" t="s">
        <v>113</v>
      </c>
      <c r="C13" s="209"/>
      <c r="D13" s="148" t="s">
        <v>1495</v>
      </c>
      <c r="E13" s="148"/>
      <c r="F13" s="148"/>
      <c r="G13" s="148"/>
      <c r="H13" s="148"/>
      <c r="I13" s="148" t="s">
        <v>1496</v>
      </c>
      <c r="J13" s="148"/>
      <c r="K13" s="148"/>
      <c r="L13" s="148"/>
      <c r="M13" s="148"/>
    </row>
    <row r="14" spans="2:13" ht="45" customHeight="1" x14ac:dyDescent="0.2">
      <c r="B14" s="209" t="s">
        <v>114</v>
      </c>
      <c r="C14" s="209"/>
      <c r="D14" s="148"/>
      <c r="E14" s="148"/>
      <c r="F14" s="148"/>
      <c r="G14" s="148"/>
      <c r="H14" s="148"/>
      <c r="I14" s="148"/>
      <c r="J14" s="148"/>
      <c r="K14" s="148"/>
      <c r="L14" s="148"/>
      <c r="M14" s="148"/>
    </row>
    <row r="15" spans="2:13" ht="45" customHeight="1" x14ac:dyDescent="0.2">
      <c r="B15" s="209" t="s">
        <v>115</v>
      </c>
      <c r="C15" s="209"/>
      <c r="D15" s="148"/>
      <c r="E15" s="148"/>
      <c r="F15" s="148"/>
      <c r="G15" s="148"/>
      <c r="H15" s="148"/>
      <c r="I15" s="148"/>
      <c r="J15" s="148"/>
      <c r="K15" s="148"/>
      <c r="L15" s="148"/>
      <c r="M15" s="148"/>
    </row>
    <row r="16" spans="2:13" ht="45" customHeight="1" x14ac:dyDescent="0.2">
      <c r="B16" s="209" t="s">
        <v>116</v>
      </c>
      <c r="C16" s="209"/>
      <c r="D16" s="148"/>
      <c r="E16" s="148"/>
      <c r="F16" s="148"/>
      <c r="G16" s="148"/>
      <c r="H16" s="148"/>
      <c r="I16" s="148"/>
      <c r="J16" s="148"/>
      <c r="K16" s="148"/>
      <c r="L16" s="148"/>
      <c r="M16" s="148"/>
    </row>
    <row r="17" spans="2:13" ht="45" customHeight="1" x14ac:dyDescent="0.2">
      <c r="B17" s="209" t="s">
        <v>117</v>
      </c>
      <c r="C17" s="209"/>
      <c r="D17" s="148"/>
      <c r="E17" s="148"/>
      <c r="F17" s="148"/>
      <c r="G17" s="148"/>
      <c r="H17" s="148"/>
      <c r="I17" s="148"/>
      <c r="J17" s="148"/>
      <c r="K17" s="148"/>
      <c r="L17" s="148"/>
      <c r="M17" s="148"/>
    </row>
    <row r="18" spans="2:13" ht="45" customHeight="1" x14ac:dyDescent="0.2">
      <c r="B18" s="209" t="s">
        <v>118</v>
      </c>
      <c r="C18" s="209"/>
      <c r="D18" s="148"/>
      <c r="E18" s="148"/>
      <c r="F18" s="148"/>
      <c r="G18" s="148"/>
      <c r="H18" s="148"/>
      <c r="I18" s="148"/>
      <c r="J18" s="148"/>
      <c r="K18" s="148"/>
      <c r="L18" s="148"/>
      <c r="M18" s="148"/>
    </row>
    <row r="19" spans="2:13" ht="45" customHeight="1" x14ac:dyDescent="0.2">
      <c r="B19" s="211" t="s">
        <v>119</v>
      </c>
      <c r="C19" s="211"/>
      <c r="D19" s="148"/>
      <c r="E19" s="148"/>
      <c r="F19" s="148"/>
      <c r="G19" s="148"/>
      <c r="H19" s="148"/>
      <c r="I19" s="148"/>
      <c r="J19" s="148"/>
      <c r="K19" s="148"/>
      <c r="L19" s="148"/>
      <c r="M19" s="148"/>
    </row>
    <row r="20" spans="2:13" ht="45" customHeight="1" x14ac:dyDescent="0.2">
      <c r="B20" s="211" t="s">
        <v>120</v>
      </c>
      <c r="C20" s="211"/>
      <c r="D20" s="148"/>
      <c r="E20" s="148"/>
      <c r="F20" s="148"/>
      <c r="G20" s="148"/>
      <c r="H20" s="148"/>
      <c r="I20" s="148"/>
      <c r="J20" s="148"/>
      <c r="K20" s="148"/>
      <c r="L20" s="148"/>
      <c r="M20" s="148"/>
    </row>
    <row r="21" spans="2:13" ht="45" customHeight="1" x14ac:dyDescent="0.2">
      <c r="B21" s="211" t="s">
        <v>121</v>
      </c>
      <c r="C21" s="211"/>
      <c r="D21" s="148"/>
      <c r="E21" s="148"/>
      <c r="F21" s="148"/>
      <c r="G21" s="148"/>
      <c r="H21" s="148"/>
      <c r="I21" s="148"/>
      <c r="J21" s="148"/>
      <c r="K21" s="148"/>
      <c r="L21" s="148"/>
      <c r="M21" s="148"/>
    </row>
    <row r="22" spans="2:13" ht="45" customHeight="1" x14ac:dyDescent="0.2">
      <c r="B22" s="211" t="s">
        <v>122</v>
      </c>
      <c r="C22" s="211"/>
      <c r="D22" s="148"/>
      <c r="E22" s="148"/>
      <c r="F22" s="148"/>
      <c r="G22" s="148"/>
      <c r="H22" s="148"/>
      <c r="I22" s="148"/>
      <c r="J22" s="148"/>
      <c r="K22" s="148"/>
      <c r="L22" s="148"/>
      <c r="M22" s="148"/>
    </row>
    <row r="23" spans="2:13" ht="45" customHeight="1" x14ac:dyDescent="0.2">
      <c r="B23" s="211" t="s">
        <v>123</v>
      </c>
      <c r="C23" s="211"/>
      <c r="D23" s="148"/>
      <c r="E23" s="148"/>
      <c r="F23" s="148"/>
      <c r="G23" s="148"/>
      <c r="H23" s="148"/>
      <c r="I23" s="148"/>
      <c r="J23" s="148"/>
      <c r="K23" s="148"/>
      <c r="L23" s="148"/>
      <c r="M23" s="148"/>
    </row>
    <row r="24" spans="2:13" ht="45" customHeight="1" x14ac:dyDescent="0.2">
      <c r="B24" s="211" t="s">
        <v>124</v>
      </c>
      <c r="C24" s="211"/>
      <c r="D24" s="148"/>
      <c r="E24" s="148"/>
      <c r="F24" s="148"/>
      <c r="G24" s="148"/>
      <c r="H24" s="148"/>
      <c r="I24" s="148"/>
      <c r="J24" s="148"/>
      <c r="K24" s="148"/>
      <c r="L24" s="148"/>
      <c r="M24" s="148"/>
    </row>
    <row r="27" spans="2:13" ht="15" customHeight="1" x14ac:dyDescent="0.2">
      <c r="B27" s="82" t="s">
        <v>540</v>
      </c>
      <c r="C27" s="83"/>
      <c r="D27" s="83"/>
      <c r="E27" s="83"/>
      <c r="F27" s="83"/>
      <c r="G27" s="83"/>
      <c r="H27" s="83"/>
      <c r="I27" s="83"/>
      <c r="J27" s="83"/>
      <c r="K27" s="83"/>
      <c r="L27" s="83"/>
      <c r="M27" s="84"/>
    </row>
    <row r="28" spans="2:13" ht="112.5" customHeight="1" x14ac:dyDescent="0.2">
      <c r="B28" s="132"/>
      <c r="C28" s="133"/>
      <c r="D28" s="133"/>
      <c r="E28" s="133"/>
      <c r="F28" s="133"/>
      <c r="G28" s="133"/>
      <c r="H28" s="133"/>
      <c r="I28" s="133"/>
      <c r="J28" s="133"/>
      <c r="K28" s="133"/>
      <c r="L28" s="133"/>
      <c r="M28" s="134"/>
    </row>
    <row r="30" spans="2:13" ht="15" customHeight="1" x14ac:dyDescent="0.2">
      <c r="B30" s="9" t="s">
        <v>295</v>
      </c>
      <c r="C30" s="10"/>
      <c r="D30" s="10"/>
      <c r="E30" s="10"/>
      <c r="F30" s="10"/>
      <c r="G30" s="10"/>
      <c r="H30" s="10"/>
      <c r="I30" s="10"/>
      <c r="J30" s="10"/>
      <c r="K30" s="10"/>
      <c r="L30" s="10"/>
      <c r="M30" s="11"/>
    </row>
    <row r="33" spans="2:13" ht="15" customHeight="1" x14ac:dyDescent="0.2">
      <c r="B33" s="82" t="s">
        <v>541</v>
      </c>
      <c r="C33" s="83"/>
      <c r="D33" s="83"/>
      <c r="E33" s="83"/>
      <c r="F33" s="83"/>
      <c r="G33" s="83"/>
      <c r="H33" s="83"/>
      <c r="I33" s="83"/>
      <c r="J33" s="83"/>
      <c r="K33" s="83"/>
      <c r="L33" s="83"/>
      <c r="M33" s="84"/>
    </row>
    <row r="34" spans="2:13" ht="112.5" customHeight="1" x14ac:dyDescent="0.2">
      <c r="B34" s="132"/>
      <c r="C34" s="133"/>
      <c r="D34" s="133"/>
      <c r="E34" s="133"/>
      <c r="F34" s="133"/>
      <c r="G34" s="133"/>
      <c r="H34" s="133"/>
      <c r="I34" s="133"/>
      <c r="J34" s="133"/>
      <c r="K34" s="133"/>
      <c r="L34" s="133"/>
      <c r="M34" s="134"/>
    </row>
  </sheetData>
  <sheetProtection algorithmName="SHA-1" hashValue="32q1OFuyrvbVsktxfe/+gEoEU78=" saltValue="yMNgyLFHv3Ra/DSjvnQktQ==" spinCount="100000" sheet="1" objects="1" scenarios="1"/>
  <mergeCells count="54">
    <mergeCell ref="B19:C19"/>
    <mergeCell ref="B20:C20"/>
    <mergeCell ref="B21:C21"/>
    <mergeCell ref="B22:C22"/>
    <mergeCell ref="B23:C23"/>
    <mergeCell ref="B12:C12"/>
    <mergeCell ref="B13:C13"/>
    <mergeCell ref="B14:C14"/>
    <mergeCell ref="B15:C15"/>
    <mergeCell ref="B18:C18"/>
    <mergeCell ref="B16:C16"/>
    <mergeCell ref="B17:C17"/>
    <mergeCell ref="B34:M34"/>
    <mergeCell ref="B24:C24"/>
    <mergeCell ref="B27:M27"/>
    <mergeCell ref="B28:M28"/>
    <mergeCell ref="B33:M33"/>
    <mergeCell ref="D24:H24"/>
    <mergeCell ref="I24:M24"/>
    <mergeCell ref="D22:H22"/>
    <mergeCell ref="I22:M22"/>
    <mergeCell ref="D23:H23"/>
    <mergeCell ref="I23:M23"/>
    <mergeCell ref="D18:H18"/>
    <mergeCell ref="I18:M18"/>
    <mergeCell ref="D19:H19"/>
    <mergeCell ref="I19:M19"/>
    <mergeCell ref="D20:H20"/>
    <mergeCell ref="I20:M20"/>
    <mergeCell ref="D21:H21"/>
    <mergeCell ref="I21:M21"/>
    <mergeCell ref="D15:H15"/>
    <mergeCell ref="I15:M15"/>
    <mergeCell ref="D16:H16"/>
    <mergeCell ref="I16:M16"/>
    <mergeCell ref="D17:H17"/>
    <mergeCell ref="I17:M17"/>
    <mergeCell ref="D12:H12"/>
    <mergeCell ref="I12:M12"/>
    <mergeCell ref="D13:H13"/>
    <mergeCell ref="I13:M13"/>
    <mergeCell ref="D14:H14"/>
    <mergeCell ref="I14:M14"/>
    <mergeCell ref="D11:H11"/>
    <mergeCell ref="I11:M11"/>
    <mergeCell ref="B4:M4"/>
    <mergeCell ref="B5:M5"/>
    <mergeCell ref="B8:M8"/>
    <mergeCell ref="D10:H10"/>
    <mergeCell ref="I10:M10"/>
    <mergeCell ref="B11:C11"/>
    <mergeCell ref="D9:H9"/>
    <mergeCell ref="I9:M9"/>
    <mergeCell ref="B10:C10"/>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2"/>
  <dimension ref="B1:X44"/>
  <sheetViews>
    <sheetView showGridLines="0" workbookViewId="0">
      <selection activeCell="B21" sqref="B21:M21"/>
    </sheetView>
  </sheetViews>
  <sheetFormatPr defaultColWidth="9.140625" defaultRowHeight="15" customHeight="1" x14ac:dyDescent="0.2"/>
  <cols>
    <col min="1" max="1" width="1.42578125" style="2" customWidth="1"/>
    <col min="2" max="13" width="8.140625" style="2" customWidth="1"/>
    <col min="14" max="15" width="9.140625" style="2"/>
    <col min="16" max="18" width="9.140625" style="2" hidden="1" customWidth="1"/>
    <col min="19" max="16384" width="9.140625" style="2"/>
  </cols>
  <sheetData>
    <row r="1" spans="2:24" ht="7.5" customHeight="1" x14ac:dyDescent="0.2"/>
    <row r="2" spans="2:24" ht="15" customHeight="1" x14ac:dyDescent="0.2">
      <c r="G2" s="3" t="s">
        <v>13</v>
      </c>
      <c r="I2" s="14"/>
      <c r="M2" s="15"/>
    </row>
    <row r="4" spans="2:24" ht="15" customHeight="1" x14ac:dyDescent="0.2">
      <c r="B4" s="110" t="s">
        <v>583</v>
      </c>
      <c r="C4" s="111"/>
      <c r="D4" s="111"/>
      <c r="E4" s="111"/>
      <c r="F4" s="111"/>
      <c r="G4" s="111"/>
      <c r="H4" s="111"/>
      <c r="I4" s="111"/>
      <c r="J4" s="111"/>
      <c r="K4" s="111"/>
      <c r="L4" s="111"/>
      <c r="M4" s="112"/>
    </row>
    <row r="5" spans="2:24" ht="30" customHeight="1" x14ac:dyDescent="0.2">
      <c r="B5" s="203" t="s">
        <v>584</v>
      </c>
      <c r="C5" s="204"/>
      <c r="D5" s="204"/>
      <c r="E5" s="204"/>
      <c r="F5" s="204"/>
      <c r="G5" s="204"/>
      <c r="H5" s="204"/>
      <c r="I5" s="204"/>
      <c r="J5" s="204"/>
      <c r="K5" s="204"/>
      <c r="L5" s="204"/>
      <c r="M5" s="205"/>
    </row>
    <row r="8" spans="2:24" ht="30" customHeight="1" x14ac:dyDescent="0.2">
      <c r="B8" s="188" t="s">
        <v>515</v>
      </c>
      <c r="C8" s="188"/>
      <c r="D8" s="188"/>
      <c r="E8" s="188"/>
      <c r="F8" s="188"/>
      <c r="G8" s="188"/>
      <c r="H8" s="188"/>
      <c r="I8" s="188"/>
      <c r="J8" s="188"/>
      <c r="K8" s="188"/>
      <c r="L8" s="188"/>
      <c r="M8" s="188"/>
      <c r="W8" s="17"/>
      <c r="X8" s="17"/>
    </row>
    <row r="9" spans="2:24" ht="15" customHeight="1" x14ac:dyDescent="0.2">
      <c r="B9" s="240" t="s">
        <v>343</v>
      </c>
      <c r="C9" s="241"/>
      <c r="D9" s="241"/>
      <c r="E9" s="241"/>
      <c r="F9" s="241"/>
      <c r="G9" s="241"/>
      <c r="H9" s="241"/>
      <c r="I9" s="241"/>
      <c r="J9" s="241"/>
      <c r="K9" s="248">
        <v>8</v>
      </c>
      <c r="L9" s="249"/>
      <c r="M9" s="250"/>
      <c r="W9" s="17"/>
      <c r="X9" s="17"/>
    </row>
    <row r="10" spans="2:24" ht="15" customHeight="1" x14ac:dyDescent="0.2">
      <c r="B10" s="240" t="s">
        <v>344</v>
      </c>
      <c r="C10" s="241"/>
      <c r="D10" s="241"/>
      <c r="E10" s="241"/>
      <c r="F10" s="241"/>
      <c r="G10" s="241"/>
      <c r="H10" s="241"/>
      <c r="I10" s="241"/>
      <c r="J10" s="241"/>
      <c r="K10" s="248">
        <v>79</v>
      </c>
      <c r="L10" s="249"/>
      <c r="M10" s="250"/>
      <c r="W10" s="17"/>
      <c r="X10" s="17"/>
    </row>
    <row r="11" spans="2:24" ht="15" customHeight="1" x14ac:dyDescent="0.2">
      <c r="B11" s="240" t="s">
        <v>345</v>
      </c>
      <c r="C11" s="241"/>
      <c r="D11" s="241"/>
      <c r="E11" s="241"/>
      <c r="F11" s="241"/>
      <c r="G11" s="241"/>
      <c r="H11" s="241"/>
      <c r="I11" s="241"/>
      <c r="J11" s="241"/>
      <c r="K11" s="248">
        <v>127</v>
      </c>
      <c r="L11" s="249"/>
      <c r="M11" s="250"/>
      <c r="W11" s="17"/>
      <c r="X11" s="17"/>
    </row>
    <row r="12" spans="2:24" ht="15" customHeight="1" x14ac:dyDescent="0.2">
      <c r="W12" s="17"/>
      <c r="X12" s="17"/>
    </row>
    <row r="13" spans="2:24" ht="15" customHeight="1" x14ac:dyDescent="0.2">
      <c r="W13" s="17"/>
      <c r="X13" s="17"/>
    </row>
    <row r="14" spans="2:24" ht="30" customHeight="1" x14ac:dyDescent="0.2">
      <c r="B14" s="188" t="s">
        <v>516</v>
      </c>
      <c r="C14" s="188"/>
      <c r="D14" s="188"/>
      <c r="E14" s="188"/>
      <c r="F14" s="188"/>
      <c r="G14" s="188"/>
      <c r="H14" s="188"/>
      <c r="I14" s="188"/>
      <c r="J14" s="188"/>
      <c r="K14" s="188"/>
      <c r="L14" s="188"/>
      <c r="M14" s="188"/>
      <c r="W14" s="17"/>
      <c r="X14" s="17"/>
    </row>
    <row r="15" spans="2:24" ht="15" customHeight="1" x14ac:dyDescent="0.2">
      <c r="B15" s="240" t="s">
        <v>346</v>
      </c>
      <c r="C15" s="241"/>
      <c r="D15" s="241"/>
      <c r="E15" s="241"/>
      <c r="F15" s="241"/>
      <c r="G15" s="241"/>
      <c r="H15" s="241"/>
      <c r="I15" s="241"/>
      <c r="J15" s="241"/>
      <c r="K15" s="248"/>
      <c r="L15" s="249"/>
      <c r="M15" s="250"/>
      <c r="W15" s="17"/>
      <c r="X15" s="17"/>
    </row>
    <row r="16" spans="2:24" ht="15" customHeight="1" x14ac:dyDescent="0.2">
      <c r="B16" s="240" t="s">
        <v>347</v>
      </c>
      <c r="C16" s="241"/>
      <c r="D16" s="241"/>
      <c r="E16" s="241"/>
      <c r="F16" s="241"/>
      <c r="G16" s="241"/>
      <c r="H16" s="241"/>
      <c r="I16" s="241"/>
      <c r="J16" s="241"/>
      <c r="K16" s="248"/>
      <c r="L16" s="249"/>
      <c r="M16" s="250"/>
      <c r="W16" s="17"/>
      <c r="X16" s="17"/>
    </row>
    <row r="17" spans="2:24" ht="15" customHeight="1" x14ac:dyDescent="0.2">
      <c r="B17" s="240" t="s">
        <v>348</v>
      </c>
      <c r="C17" s="241"/>
      <c r="D17" s="241"/>
      <c r="E17" s="241"/>
      <c r="F17" s="241"/>
      <c r="G17" s="241"/>
      <c r="H17" s="241"/>
      <c r="I17" s="241"/>
      <c r="J17" s="241"/>
      <c r="K17" s="248"/>
      <c r="L17" s="249"/>
      <c r="M17" s="250"/>
      <c r="W17" s="17"/>
      <c r="X17" s="17"/>
    </row>
    <row r="18" spans="2:24" ht="15" customHeight="1" x14ac:dyDescent="0.2">
      <c r="B18" s="240" t="s">
        <v>349</v>
      </c>
      <c r="C18" s="241"/>
      <c r="D18" s="241"/>
      <c r="E18" s="241"/>
      <c r="F18" s="241"/>
      <c r="G18" s="241"/>
      <c r="H18" s="241"/>
      <c r="I18" s="241"/>
      <c r="J18" s="241"/>
      <c r="K18" s="248"/>
      <c r="L18" s="249"/>
      <c r="M18" s="250"/>
      <c r="W18" s="17"/>
      <c r="X18" s="17"/>
    </row>
    <row r="19" spans="2:24" ht="15" customHeight="1" x14ac:dyDescent="0.2">
      <c r="W19" s="17"/>
      <c r="X19" s="17"/>
    </row>
    <row r="20" spans="2:24" ht="15" customHeight="1" x14ac:dyDescent="0.2">
      <c r="W20" s="17"/>
      <c r="X20" s="17"/>
    </row>
    <row r="21" spans="2:24" ht="30" customHeight="1" x14ac:dyDescent="0.2">
      <c r="B21" s="188" t="s">
        <v>517</v>
      </c>
      <c r="C21" s="188"/>
      <c r="D21" s="188"/>
      <c r="E21" s="188"/>
      <c r="F21" s="188"/>
      <c r="G21" s="188"/>
      <c r="H21" s="188"/>
      <c r="I21" s="188"/>
      <c r="J21" s="188"/>
      <c r="K21" s="188"/>
      <c r="L21" s="188"/>
      <c r="M21" s="188"/>
      <c r="Q21" s="2" t="b">
        <f ca="1">IF('Gestione progetto'!$T$140,FALSE,TRUE)</f>
        <v>1</v>
      </c>
      <c r="W21" s="17"/>
      <c r="X21" s="17"/>
    </row>
    <row r="22" spans="2:24" ht="15" customHeight="1" x14ac:dyDescent="0.2">
      <c r="B22" s="240" t="s">
        <v>343</v>
      </c>
      <c r="C22" s="241"/>
      <c r="D22" s="241"/>
      <c r="E22" s="241"/>
      <c r="F22" s="241"/>
      <c r="G22" s="241"/>
      <c r="H22" s="241"/>
      <c r="I22" s="241"/>
      <c r="J22" s="241"/>
      <c r="K22" s="248"/>
      <c r="L22" s="249"/>
      <c r="M22" s="250"/>
      <c r="Q22" s="2" t="b">
        <f ca="1">IF('Gestione progetto'!$T$140,FALSE,TRUE)</f>
        <v>1</v>
      </c>
      <c r="W22" s="17"/>
      <c r="X22" s="17"/>
    </row>
    <row r="23" spans="2:24" ht="15" customHeight="1" x14ac:dyDescent="0.2">
      <c r="B23" s="240" t="s">
        <v>350</v>
      </c>
      <c r="C23" s="241"/>
      <c r="D23" s="241"/>
      <c r="E23" s="241"/>
      <c r="F23" s="241"/>
      <c r="G23" s="241"/>
      <c r="H23" s="241"/>
      <c r="I23" s="241"/>
      <c r="J23" s="241"/>
      <c r="K23" s="248"/>
      <c r="L23" s="249"/>
      <c r="M23" s="250"/>
      <c r="Q23" s="2" t="b">
        <f ca="1">IF('Gestione progetto'!$T$140,FALSE,TRUE)</f>
        <v>1</v>
      </c>
      <c r="W23" s="17"/>
      <c r="X23" s="17"/>
    </row>
    <row r="24" spans="2:24" ht="15" customHeight="1" x14ac:dyDescent="0.2">
      <c r="B24" s="240" t="s">
        <v>345</v>
      </c>
      <c r="C24" s="241"/>
      <c r="D24" s="241"/>
      <c r="E24" s="241"/>
      <c r="F24" s="241"/>
      <c r="G24" s="241"/>
      <c r="H24" s="241"/>
      <c r="I24" s="241"/>
      <c r="J24" s="241"/>
      <c r="K24" s="248"/>
      <c r="L24" s="249"/>
      <c r="M24" s="250"/>
      <c r="Q24" s="2" t="b">
        <f ca="1">IF('Gestione progetto'!$T$140,FALSE,TRUE)</f>
        <v>1</v>
      </c>
      <c r="W24" s="17"/>
      <c r="X24" s="17"/>
    </row>
    <row r="25" spans="2:24" ht="15" customHeight="1" x14ac:dyDescent="0.2">
      <c r="Q25" s="2" t="b">
        <f ca="1">IF('Gestione progetto'!$T$140,FALSE,TRUE)</f>
        <v>1</v>
      </c>
      <c r="W25" s="17"/>
      <c r="X25" s="17"/>
    </row>
    <row r="26" spans="2:24" ht="15" customHeight="1" x14ac:dyDescent="0.2">
      <c r="Q26" s="2" t="b">
        <f ca="1">IF('Gestione progetto'!$T$140,FALSE,TRUE)</f>
        <v>1</v>
      </c>
      <c r="W26" s="17"/>
      <c r="X26" s="17"/>
    </row>
    <row r="27" spans="2:24" ht="30" customHeight="1" x14ac:dyDescent="0.2">
      <c r="B27" s="202" t="s">
        <v>463</v>
      </c>
      <c r="C27" s="202"/>
      <c r="D27" s="202"/>
      <c r="E27" s="202"/>
      <c r="F27" s="202"/>
      <c r="G27" s="202"/>
      <c r="H27" s="202"/>
      <c r="I27" s="202"/>
      <c r="J27" s="253" t="s">
        <v>355</v>
      </c>
      <c r="K27" s="254"/>
      <c r="L27" s="253" t="s">
        <v>356</v>
      </c>
      <c r="M27" s="254"/>
      <c r="W27" s="17"/>
      <c r="X27" s="17"/>
    </row>
    <row r="28" spans="2:24" ht="15" customHeight="1" x14ac:dyDescent="0.2">
      <c r="B28" s="240" t="s">
        <v>312</v>
      </c>
      <c r="C28" s="241"/>
      <c r="D28" s="241"/>
      <c r="E28" s="241"/>
      <c r="F28" s="241"/>
      <c r="G28" s="241"/>
      <c r="H28" s="241"/>
      <c r="I28" s="241"/>
      <c r="J28" s="251">
        <f>SUM(K9:K11)</f>
        <v>214</v>
      </c>
      <c r="K28" s="252"/>
      <c r="L28" s="248">
        <v>34670</v>
      </c>
      <c r="M28" s="250"/>
      <c r="W28" s="17"/>
      <c r="X28" s="17"/>
    </row>
    <row r="29" spans="2:24" ht="15" customHeight="1" x14ac:dyDescent="0.2">
      <c r="B29" s="240" t="s">
        <v>352</v>
      </c>
      <c r="C29" s="241"/>
      <c r="D29" s="241"/>
      <c r="E29" s="241"/>
      <c r="F29" s="241"/>
      <c r="G29" s="241"/>
      <c r="H29" s="241"/>
      <c r="I29" s="241"/>
      <c r="J29" s="251">
        <f>SUM(K15:K18)</f>
        <v>0</v>
      </c>
      <c r="K29" s="252"/>
      <c r="L29" s="248"/>
      <c r="M29" s="250"/>
      <c r="W29" s="17"/>
      <c r="X29" s="17"/>
    </row>
    <row r="30" spans="2:24" ht="15" customHeight="1" x14ac:dyDescent="0.2">
      <c r="B30" s="240" t="s">
        <v>353</v>
      </c>
      <c r="C30" s="241"/>
      <c r="D30" s="241"/>
      <c r="E30" s="241"/>
      <c r="F30" s="241"/>
      <c r="G30" s="241"/>
      <c r="H30" s="241"/>
      <c r="I30" s="241"/>
      <c r="J30" s="251">
        <f>SUM(K22:K24)</f>
        <v>0</v>
      </c>
      <c r="K30" s="252"/>
      <c r="L30" s="248"/>
      <c r="M30" s="250"/>
      <c r="W30" s="17"/>
      <c r="X30" s="17"/>
    </row>
    <row r="31" spans="2:24" ht="15" customHeight="1" x14ac:dyDescent="0.2">
      <c r="B31" s="240" t="s">
        <v>354</v>
      </c>
      <c r="C31" s="241"/>
      <c r="D31" s="241"/>
      <c r="E31" s="241"/>
      <c r="F31" s="241"/>
      <c r="G31" s="241"/>
      <c r="H31" s="241"/>
      <c r="I31" s="241"/>
      <c r="J31" s="248"/>
      <c r="K31" s="250"/>
      <c r="L31" s="248"/>
      <c r="M31" s="250"/>
      <c r="W31" s="17"/>
      <c r="X31" s="17"/>
    </row>
    <row r="32" spans="2:24" ht="15" customHeight="1" x14ac:dyDescent="0.2">
      <c r="W32" s="17"/>
      <c r="X32" s="17"/>
    </row>
    <row r="33" spans="2:24" ht="30" customHeight="1" x14ac:dyDescent="0.2">
      <c r="B33" s="203" t="s">
        <v>1257</v>
      </c>
      <c r="C33" s="204"/>
      <c r="D33" s="204"/>
      <c r="E33" s="204"/>
      <c r="F33" s="204"/>
      <c r="G33" s="204"/>
      <c r="H33" s="204"/>
      <c r="I33" s="204"/>
      <c r="J33" s="204"/>
      <c r="K33" s="204"/>
      <c r="L33" s="204"/>
      <c r="M33" s="205"/>
      <c r="W33" s="17"/>
      <c r="X33" s="17"/>
    </row>
    <row r="36" spans="2:24" ht="15" customHeight="1" x14ac:dyDescent="0.2">
      <c r="B36" s="82" t="s">
        <v>540</v>
      </c>
      <c r="C36" s="83"/>
      <c r="D36" s="83"/>
      <c r="E36" s="83"/>
      <c r="F36" s="83"/>
      <c r="G36" s="83"/>
      <c r="H36" s="83"/>
      <c r="I36" s="83"/>
      <c r="J36" s="83"/>
      <c r="K36" s="83"/>
      <c r="L36" s="83"/>
      <c r="M36" s="84"/>
    </row>
    <row r="37" spans="2:24" ht="112.5" customHeight="1" x14ac:dyDescent="0.2">
      <c r="B37" s="132"/>
      <c r="C37" s="225"/>
      <c r="D37" s="225"/>
      <c r="E37" s="225"/>
      <c r="F37" s="225"/>
      <c r="G37" s="225"/>
      <c r="H37" s="225"/>
      <c r="I37" s="225"/>
      <c r="J37" s="225"/>
      <c r="K37" s="225"/>
      <c r="L37" s="225"/>
      <c r="M37" s="226"/>
    </row>
    <row r="39" spans="2:24" ht="15" customHeight="1" x14ac:dyDescent="0.2">
      <c r="B39" s="9" t="s">
        <v>295</v>
      </c>
      <c r="C39" s="10"/>
      <c r="D39" s="10"/>
      <c r="E39" s="10"/>
      <c r="F39" s="10"/>
      <c r="G39" s="10"/>
      <c r="H39" s="10"/>
      <c r="I39" s="10"/>
      <c r="J39" s="10"/>
      <c r="K39" s="10"/>
      <c r="L39" s="10"/>
      <c r="M39" s="11"/>
    </row>
    <row r="42" spans="2:24" ht="15" customHeight="1" x14ac:dyDescent="0.2">
      <c r="B42" s="82" t="s">
        <v>541</v>
      </c>
      <c r="C42" s="83"/>
      <c r="D42" s="83"/>
      <c r="E42" s="83"/>
      <c r="F42" s="83"/>
      <c r="G42" s="83"/>
      <c r="H42" s="83"/>
      <c r="I42" s="83"/>
      <c r="J42" s="83"/>
      <c r="K42" s="83"/>
      <c r="L42" s="83"/>
      <c r="M42" s="84"/>
    </row>
    <row r="43" spans="2:24" ht="112.5" customHeight="1" x14ac:dyDescent="0.2">
      <c r="B43" s="132"/>
      <c r="C43" s="225"/>
      <c r="D43" s="225"/>
      <c r="E43" s="225"/>
      <c r="F43" s="225"/>
      <c r="G43" s="225"/>
      <c r="H43" s="225"/>
      <c r="I43" s="225"/>
      <c r="J43" s="225"/>
      <c r="K43" s="225"/>
      <c r="L43" s="225"/>
      <c r="M43" s="226"/>
    </row>
    <row r="44" spans="2:24" ht="15" hidden="1" customHeight="1" x14ac:dyDescent="0.2"/>
  </sheetData>
  <sheetProtection algorithmName="SHA-1" hashValue="ScsnUdnl/TDxaBNv+HfyvYCEnFA=" saltValue="WmgeNPiWQwPPCZrCnuEQWQ==" spinCount="100000" sheet="1" objects="1" scenarios="1"/>
  <autoFilter ref="Q1:Q43"/>
  <mergeCells count="45">
    <mergeCell ref="B4:M4"/>
    <mergeCell ref="B8:M8"/>
    <mergeCell ref="B9:J9"/>
    <mergeCell ref="K9:M9"/>
    <mergeCell ref="B10:J10"/>
    <mergeCell ref="K10:M10"/>
    <mergeCell ref="B5:M5"/>
    <mergeCell ref="B18:J18"/>
    <mergeCell ref="K18:M18"/>
    <mergeCell ref="B23:J23"/>
    <mergeCell ref="B11:J11"/>
    <mergeCell ref="K11:M11"/>
    <mergeCell ref="B14:M14"/>
    <mergeCell ref="B31:I31"/>
    <mergeCell ref="J31:K31"/>
    <mergeCell ref="L31:M31"/>
    <mergeCell ref="B15:J15"/>
    <mergeCell ref="K15:M15"/>
    <mergeCell ref="K24:M24"/>
    <mergeCell ref="B27:I27"/>
    <mergeCell ref="J27:K27"/>
    <mergeCell ref="L27:M27"/>
    <mergeCell ref="B22:J22"/>
    <mergeCell ref="K22:M22"/>
    <mergeCell ref="B21:M21"/>
    <mergeCell ref="B16:J16"/>
    <mergeCell ref="K16:M16"/>
    <mergeCell ref="B17:J17"/>
    <mergeCell ref="K17:M17"/>
    <mergeCell ref="B43:M43"/>
    <mergeCell ref="B33:M33"/>
    <mergeCell ref="K23:M23"/>
    <mergeCell ref="B24:J24"/>
    <mergeCell ref="B36:M36"/>
    <mergeCell ref="B37:M37"/>
    <mergeCell ref="B42:M42"/>
    <mergeCell ref="B28:I28"/>
    <mergeCell ref="J28:K28"/>
    <mergeCell ref="L28:M28"/>
    <mergeCell ref="B29:I29"/>
    <mergeCell ref="J29:K29"/>
    <mergeCell ref="L29:M29"/>
    <mergeCell ref="B30:I30"/>
    <mergeCell ref="J30:K30"/>
    <mergeCell ref="L30:M30"/>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dimension ref="B1:R58"/>
  <sheetViews>
    <sheetView showGridLines="0" workbookViewId="0">
      <selection activeCell="B20" sqref="B20"/>
    </sheetView>
  </sheetViews>
  <sheetFormatPr defaultColWidth="9.140625" defaultRowHeight="15" customHeight="1" x14ac:dyDescent="0.2"/>
  <cols>
    <col min="1" max="1" width="1.42578125" style="2" customWidth="1"/>
    <col min="2" max="2" width="60" style="2" customWidth="1"/>
    <col min="3" max="11" width="4.140625" style="2" customWidth="1"/>
    <col min="12" max="15" width="9.140625" style="2"/>
    <col min="16" max="18" width="9.140625" style="2" hidden="1" customWidth="1"/>
    <col min="19" max="19" width="0" style="2" hidden="1" customWidth="1"/>
    <col min="20" max="16384" width="9.140625" style="2"/>
  </cols>
  <sheetData>
    <row r="1" spans="2:17" ht="7.5" customHeight="1" x14ac:dyDescent="0.2"/>
    <row r="2" spans="2:17" ht="15" customHeight="1" x14ac:dyDescent="0.2">
      <c r="B2" s="34" t="s">
        <v>13</v>
      </c>
      <c r="C2" s="14"/>
      <c r="D2" s="35"/>
      <c r="E2" s="35"/>
      <c r="F2" s="35"/>
      <c r="G2" s="35"/>
      <c r="H2" s="35"/>
      <c r="I2" s="35"/>
      <c r="J2" s="35"/>
      <c r="K2" s="15"/>
      <c r="L2" s="35"/>
    </row>
    <row r="4" spans="2:17" ht="15" customHeight="1" x14ac:dyDescent="0.2">
      <c r="B4" s="301" t="s">
        <v>1179</v>
      </c>
      <c r="C4" s="302"/>
      <c r="D4" s="302"/>
      <c r="E4" s="302"/>
      <c r="F4" s="302"/>
      <c r="G4" s="302"/>
      <c r="H4" s="302"/>
      <c r="I4" s="302"/>
      <c r="J4" s="302"/>
      <c r="K4" s="302"/>
    </row>
    <row r="7" spans="2:17" ht="52.5" customHeight="1" x14ac:dyDescent="0.2">
      <c r="B7" s="36" t="s">
        <v>1178</v>
      </c>
      <c r="C7" s="30">
        <v>2015</v>
      </c>
      <c r="D7" s="30">
        <v>2016</v>
      </c>
      <c r="E7" s="30">
        <v>2017</v>
      </c>
      <c r="F7" s="30">
        <v>2018</v>
      </c>
      <c r="G7" s="30">
        <v>2019</v>
      </c>
      <c r="H7" s="30">
        <v>2020</v>
      </c>
      <c r="I7" s="30">
        <v>2021</v>
      </c>
      <c r="J7" s="30">
        <v>2022</v>
      </c>
      <c r="K7" s="30">
        <v>2023</v>
      </c>
    </row>
    <row r="8" spans="2:17" ht="15" customHeight="1" x14ac:dyDescent="0.2">
      <c r="B8" s="47" t="str">
        <f>"A"&amp;ROW(A1)&amp;" - "&amp;Riferimenti!BB2</f>
        <v>A1 - Direzione e coordinamento</v>
      </c>
      <c r="C8" s="37"/>
      <c r="D8" s="37"/>
      <c r="E8" s="37"/>
      <c r="F8" s="37"/>
      <c r="G8" s="37"/>
      <c r="H8" s="37"/>
      <c r="I8" s="37"/>
      <c r="J8" s="37"/>
      <c r="K8" s="37"/>
      <c r="Q8" s="2" t="b">
        <f>IF(Riferimenti!BB2="",TRUE,FALSE)</f>
        <v>0</v>
      </c>
    </row>
    <row r="9" spans="2:17" ht="15" customHeight="1" x14ac:dyDescent="0.2">
      <c r="B9" s="47" t="str">
        <f>"A"&amp;ROW(A2)&amp;" - "&amp;Riferimenti!BB3</f>
        <v>A2 - Comunicazione / Disseminazione</v>
      </c>
      <c r="C9" s="37"/>
      <c r="D9" s="37"/>
      <c r="E9" s="37"/>
      <c r="F9" s="37"/>
      <c r="G9" s="37"/>
      <c r="H9" s="37"/>
      <c r="I9" s="37"/>
      <c r="J9" s="37"/>
      <c r="K9" s="37"/>
      <c r="Q9" s="2" t="b">
        <f>IF(Riferimenti!BB3="",TRUE,FALSE)</f>
        <v>0</v>
      </c>
    </row>
    <row r="10" spans="2:17" ht="15" customHeight="1" x14ac:dyDescent="0.2">
      <c r="B10" s="47" t="str">
        <f>"A"&amp;ROW(A3)&amp;" - "&amp;Riferimenti!BB4</f>
        <v>A3 - Monitoraggio e valutazione</v>
      </c>
      <c r="C10" s="37"/>
      <c r="D10" s="37"/>
      <c r="E10" s="37"/>
      <c r="F10" s="37"/>
      <c r="G10" s="37"/>
      <c r="H10" s="37"/>
      <c r="I10" s="37"/>
      <c r="J10" s="37"/>
      <c r="K10" s="37"/>
      <c r="Q10" s="2" t="b">
        <f>IF(Riferimenti!BB4="",TRUE,FALSE)</f>
        <v>0</v>
      </c>
    </row>
    <row r="11" spans="2:17" ht="15" customHeight="1" x14ac:dyDescent="0.2">
      <c r="B11" s="47" t="str">
        <f>"A"&amp;ROW(A4)&amp;" - "&amp;Riferimenti!BB5</f>
        <v xml:space="preserve">A4 - Integrazione con altre Banche dati pubbliche </v>
      </c>
      <c r="C11" s="37"/>
      <c r="D11" s="37"/>
      <c r="E11" s="37"/>
      <c r="F11" s="37"/>
      <c r="G11" s="37"/>
      <c r="H11" s="37"/>
      <c r="I11" s="37"/>
      <c r="J11" s="37"/>
      <c r="K11" s="37"/>
      <c r="Q11" s="2" t="b">
        <f>IF(Riferimenti!BB5="",TRUE,FALSE)</f>
        <v>0</v>
      </c>
    </row>
    <row r="12" spans="2:17" ht="15" customHeight="1" x14ac:dyDescent="0.2">
      <c r="B12" s="47" t="str">
        <f>"A"&amp;ROW(A5)&amp;" - "&amp;Riferimenti!BB6</f>
        <v>A5 - Progettazione e definizione del modello per la gestione e la fruizione del patrimonio informativo</v>
      </c>
      <c r="C12" s="37"/>
      <c r="D12" s="37"/>
      <c r="E12" s="37"/>
      <c r="F12" s="37"/>
      <c r="G12" s="37"/>
      <c r="H12" s="37"/>
      <c r="I12" s="37"/>
      <c r="J12" s="37"/>
      <c r="K12" s="37"/>
      <c r="Q12" s="2" t="b">
        <f>IF(Riferimenti!BB6="",TRUE,FALSE)</f>
        <v>0</v>
      </c>
    </row>
    <row r="13" spans="2:17" ht="15" customHeight="1" x14ac:dyDescent="0.2">
      <c r="B13" s="47" t="str">
        <f>"A"&amp;ROW(A6)&amp;" - "&amp;Riferimenti!BB7</f>
        <v>A6 - Modellazione delle informazioni per la fruizione open dei dati</v>
      </c>
      <c r="C13" s="37"/>
      <c r="D13" s="37"/>
      <c r="E13" s="37"/>
      <c r="F13" s="37"/>
      <c r="G13" s="37"/>
      <c r="H13" s="37"/>
      <c r="I13" s="37"/>
      <c r="J13" s="37"/>
      <c r="K13" s="37"/>
      <c r="Q13" s="2" t="b">
        <f>IF(Riferimenti!BB7="",TRUE,FALSE)</f>
        <v>0</v>
      </c>
    </row>
    <row r="14" spans="2:17" ht="15" customHeight="1" x14ac:dyDescent="0.2">
      <c r="B14" s="47" t="str">
        <f>"A"&amp;ROW(A7)&amp;" - "&amp;Riferimenti!BB8</f>
        <v xml:space="preserve">A7 - Progettazione e definizione del modello per l'analisi evoluta sui dati - Big Data Analytics </v>
      </c>
      <c r="C14" s="37"/>
      <c r="D14" s="37"/>
      <c r="E14" s="37"/>
      <c r="F14" s="37"/>
      <c r="G14" s="37"/>
      <c r="H14" s="37"/>
      <c r="I14" s="37"/>
      <c r="J14" s="37"/>
      <c r="K14" s="37"/>
      <c r="Q14" s="2" t="b">
        <f>IF(Riferimenti!BB8="",TRUE,FALSE)</f>
        <v>0</v>
      </c>
    </row>
    <row r="15" spans="2:17" ht="15" customHeight="1" x14ac:dyDescent="0.2">
      <c r="B15" s="47" t="str">
        <f>"A"&amp;ROW(A8)&amp;" - "&amp;Riferimenti!BB9</f>
        <v>A8 - Diffusione degli strumenti di intelligenza del dato</v>
      </c>
      <c r="C15" s="37"/>
      <c r="D15" s="37"/>
      <c r="E15" s="37"/>
      <c r="F15" s="37"/>
      <c r="G15" s="37"/>
      <c r="H15" s="37"/>
      <c r="I15" s="37"/>
      <c r="J15" s="37"/>
      <c r="K15" s="37"/>
      <c r="Q15" s="2" t="b">
        <f>IF(Riferimenti!BB9="",TRUE,FALSE)</f>
        <v>0</v>
      </c>
    </row>
    <row r="16" spans="2:17" ht="15" customHeight="1" x14ac:dyDescent="0.2">
      <c r="B16" s="47" t="str">
        <f>"A"&amp;ROW(A9)&amp;" - "&amp;Riferimenti!BB10</f>
        <v xml:space="preserve">A9 - Definizione e implementazione del nuovo modello di servizio </v>
      </c>
      <c r="C16" s="37"/>
      <c r="D16" s="37"/>
      <c r="E16" s="37"/>
      <c r="F16" s="37"/>
      <c r="G16" s="37"/>
      <c r="H16" s="37"/>
      <c r="I16" s="37"/>
      <c r="J16" s="37"/>
      <c r="K16" s="37"/>
      <c r="Q16" s="2" t="b">
        <f>IF(Riferimenti!BB10="",TRUE,FALSE)</f>
        <v>0</v>
      </c>
    </row>
    <row r="17" spans="2:17" ht="15" customHeight="1" x14ac:dyDescent="0.2">
      <c r="B17" s="47" t="str">
        <f>"A"&amp;ROW(A10)&amp;" - "&amp;Riferimenti!BB11</f>
        <v>A10 - Supporto al cambiamento delle Amministrazioni e degli altri stakeholder al nuovo modello di servizio.</v>
      </c>
      <c r="C17" s="37"/>
      <c r="D17" s="37"/>
      <c r="E17" s="37"/>
      <c r="F17" s="37"/>
      <c r="G17" s="37"/>
      <c r="H17" s="37"/>
      <c r="I17" s="37"/>
      <c r="J17" s="37"/>
      <c r="K17" s="37"/>
      <c r="Q17" s="2" t="b">
        <f>IF(Riferimenti!BB11="",TRUE,FALSE)</f>
        <v>0</v>
      </c>
    </row>
    <row r="18" spans="2:17" ht="15" customHeight="1" x14ac:dyDescent="0.2">
      <c r="B18" s="47" t="str">
        <f>"A"&amp;ROW(A11)&amp;" - "&amp;Riferimenti!BB12</f>
        <v>A11 - Soluzioni metodologiche e organizzative per l'attuazione di Cloudify NoiPA</v>
      </c>
      <c r="C18" s="37"/>
      <c r="D18" s="37"/>
      <c r="E18" s="37"/>
      <c r="F18" s="37"/>
      <c r="G18" s="37"/>
      <c r="H18" s="37"/>
      <c r="I18" s="37"/>
      <c r="J18" s="37"/>
      <c r="K18" s="37"/>
      <c r="Q18" s="2" t="b">
        <f>IF(Riferimenti!BB12="",TRUE,FALSE)</f>
        <v>0</v>
      </c>
    </row>
    <row r="19" spans="2:17" ht="15" customHeight="1" x14ac:dyDescent="0.2">
      <c r="B19" s="47" t="str">
        <f>"A"&amp;ROW(A12)&amp;" - "&amp;Riferimenti!BB13</f>
        <v>A12 - Progettazione di modelli e sistemi di HR evoluti</v>
      </c>
      <c r="C19" s="37"/>
      <c r="D19" s="37"/>
      <c r="E19" s="37"/>
      <c r="F19" s="37"/>
      <c r="G19" s="37"/>
      <c r="H19" s="37"/>
      <c r="I19" s="37"/>
      <c r="J19" s="37"/>
      <c r="K19" s="37"/>
      <c r="Q19" s="2" t="b">
        <f>IF(Riferimenti!BB13="",TRUE,FALSE)</f>
        <v>0</v>
      </c>
    </row>
    <row r="20" spans="2:17" ht="15" customHeight="1" x14ac:dyDescent="0.2">
      <c r="B20" s="47" t="str">
        <f>"A"&amp;ROW(A13)&amp;" - "&amp;Riferimenti!BB14</f>
        <v xml:space="preserve">A13 - Migrazione Servizi anagrafici </v>
      </c>
      <c r="C20" s="37"/>
      <c r="D20" s="37"/>
      <c r="E20" s="37"/>
      <c r="F20" s="37"/>
      <c r="G20" s="37"/>
      <c r="H20" s="37"/>
      <c r="I20" s="37"/>
      <c r="J20" s="37"/>
      <c r="K20" s="37"/>
      <c r="Q20" s="2" t="b">
        <f>IF(Riferimenti!BB14="",TRUE,FALSE)</f>
        <v>0</v>
      </c>
    </row>
    <row r="21" spans="2:17" ht="15" customHeight="1" x14ac:dyDescent="0.2">
      <c r="B21" s="47" t="str">
        <f>"A"&amp;ROW(A14)&amp;" - "&amp;Riferimenti!BB15</f>
        <v xml:space="preserve">A14 - Migrazione Servizi stipendiali </v>
      </c>
      <c r="C21" s="37"/>
      <c r="D21" s="37"/>
      <c r="E21" s="37"/>
      <c r="F21" s="37"/>
      <c r="G21" s="37"/>
      <c r="H21" s="37"/>
      <c r="I21" s="37"/>
      <c r="J21" s="37"/>
      <c r="K21" s="37"/>
      <c r="Q21" s="2" t="b">
        <f>IF(Riferimenti!BB15="",TRUE,FALSE)</f>
        <v>0</v>
      </c>
    </row>
    <row r="22" spans="2:17" ht="15" customHeight="1" x14ac:dyDescent="0.2">
      <c r="B22" s="47" t="str">
        <f>"A"&amp;ROW(A15)&amp;" - "&amp;Riferimenti!BB16</f>
        <v xml:space="preserve">A15 - Estensione Servizi giuridici </v>
      </c>
      <c r="C22" s="37"/>
      <c r="D22" s="37"/>
      <c r="E22" s="37"/>
      <c r="F22" s="37"/>
      <c r="G22" s="37"/>
      <c r="H22" s="37"/>
      <c r="I22" s="37"/>
      <c r="J22" s="37"/>
      <c r="K22" s="37"/>
      <c r="Q22" s="2" t="b">
        <f>IF(Riferimenti!BB16="",TRUE,FALSE)</f>
        <v>0</v>
      </c>
    </row>
    <row r="23" spans="2:17" ht="15" customHeight="1" x14ac:dyDescent="0.2">
      <c r="B23" s="47" t="str">
        <f>"A"&amp;ROW(A16)&amp;" - "&amp;Riferimenti!BB17</f>
        <v xml:space="preserve">A16 - Estensione Servizi HR evoluti </v>
      </c>
      <c r="C23" s="37"/>
      <c r="D23" s="37"/>
      <c r="E23" s="37"/>
      <c r="F23" s="37"/>
      <c r="G23" s="37"/>
      <c r="H23" s="37"/>
      <c r="I23" s="37"/>
      <c r="J23" s="37"/>
      <c r="K23" s="37"/>
      <c r="Q23" s="2" t="b">
        <f>IF(Riferimenti!BB17="",TRUE,FALSE)</f>
        <v>0</v>
      </c>
    </row>
    <row r="24" spans="2:17" ht="15" customHeight="1" x14ac:dyDescent="0.2">
      <c r="B24" s="47" t="str">
        <f>"A"&amp;ROW(A17)&amp;" - "&amp;Riferimenti!BB18</f>
        <v>A17 - Estensione Servizi rilevazione presenze</v>
      </c>
      <c r="C24" s="37"/>
      <c r="D24" s="37"/>
      <c r="E24" s="37"/>
      <c r="F24" s="37"/>
      <c r="G24" s="37"/>
      <c r="H24" s="37"/>
      <c r="I24" s="37"/>
      <c r="J24" s="37"/>
      <c r="K24" s="37"/>
      <c r="Q24" s="2" t="b">
        <f>IF(Riferimenti!BB18="",TRUE,FALSE)</f>
        <v>0</v>
      </c>
    </row>
    <row r="25" spans="2:17" ht="15" customHeight="1" x14ac:dyDescent="0.2">
      <c r="B25" s="47" t="str">
        <f>"A"&amp;ROW(A18)&amp;" - "&amp;Riferimenti!BB19</f>
        <v xml:space="preserve">A18 - Supporto al cambiamento delle Amministrazioni servite e degli altri stakeholder rispetto alla migrazione e all’estensione dei servizi </v>
      </c>
      <c r="C25" s="37"/>
      <c r="D25" s="37"/>
      <c r="E25" s="37"/>
      <c r="F25" s="37"/>
      <c r="G25" s="37"/>
      <c r="H25" s="37"/>
      <c r="I25" s="37"/>
      <c r="J25" s="37"/>
      <c r="K25" s="37"/>
      <c r="Q25" s="2" t="b">
        <f>IF(Riferimenti!BB19="",TRUE,FALSE)</f>
        <v>0</v>
      </c>
    </row>
    <row r="26" spans="2:17" ht="15" customHeight="1" x14ac:dyDescent="0.2">
      <c r="B26" s="47" t="str">
        <f>"A"&amp;ROW(A19)&amp;" - "&amp;Riferimenti!BB20</f>
        <v xml:space="preserve">A19 - Gestione del processo acquisitivo di nuovi utenti afferenti al comparto sanità </v>
      </c>
      <c r="C26" s="37"/>
      <c r="D26" s="37"/>
      <c r="E26" s="37"/>
      <c r="F26" s="37"/>
      <c r="G26" s="37"/>
      <c r="H26" s="37"/>
      <c r="I26" s="37"/>
      <c r="J26" s="37"/>
      <c r="K26" s="37"/>
      <c r="Q26" s="2" t="b">
        <f>IF(Riferimenti!BB20="",TRUE,FALSE)</f>
        <v>0</v>
      </c>
    </row>
    <row r="27" spans="2:17" ht="15" customHeight="1" x14ac:dyDescent="0.2">
      <c r="B27" s="47" t="str">
        <f>"A"&amp;ROW(A20)&amp;" - "&amp;Riferimenti!BB21</f>
        <v>A20 - Gestione del processo acquisitivo di nuovi utenti afferenti al comparto Regioni ed Enti Locali</v>
      </c>
      <c r="C27" s="37"/>
      <c r="D27" s="37"/>
      <c r="E27" s="37"/>
      <c r="F27" s="37"/>
      <c r="G27" s="37"/>
      <c r="H27" s="37"/>
      <c r="I27" s="37"/>
      <c r="J27" s="37"/>
      <c r="K27" s="37"/>
      <c r="Q27" s="2" t="b">
        <f>IF(Riferimenti!BB21="",TRUE,FALSE)</f>
        <v>0</v>
      </c>
    </row>
    <row r="28" spans="2:17" ht="15" customHeight="1" x14ac:dyDescent="0.2">
      <c r="B28" s="47" t="str">
        <f>"A"&amp;ROW(A21)&amp;" - "&amp;Riferimenti!BB22</f>
        <v xml:space="preserve">A21 - Supporto al cambiamento delle nuove Amministrazioni per l'utilizzo dei servizi NoiPA </v>
      </c>
      <c r="C28" s="37"/>
      <c r="D28" s="37"/>
      <c r="E28" s="37"/>
      <c r="F28" s="37"/>
      <c r="G28" s="37"/>
      <c r="H28" s="37"/>
      <c r="I28" s="37"/>
      <c r="J28" s="37"/>
      <c r="K28" s="37"/>
      <c r="Q28" s="2" t="b">
        <f>IF(Riferimenti!BB22="",TRUE,FALSE)</f>
        <v>0</v>
      </c>
    </row>
    <row r="29" spans="2:17" ht="15" customHeight="1" x14ac:dyDescent="0.2">
      <c r="B29" s="47" t="str">
        <f>"A"&amp;ROW(A22)&amp;" - "&amp;Riferimenti!BB23</f>
        <v xml:space="preserve">A22 - </v>
      </c>
      <c r="C29" s="37"/>
      <c r="D29" s="37"/>
      <c r="E29" s="37"/>
      <c r="F29" s="37"/>
      <c r="G29" s="37"/>
      <c r="H29" s="37"/>
      <c r="I29" s="37"/>
      <c r="J29" s="37"/>
      <c r="K29" s="37"/>
      <c r="Q29" s="2" t="b">
        <f>IF(Riferimenti!BB23="",TRUE,FALSE)</f>
        <v>1</v>
      </c>
    </row>
    <row r="30" spans="2:17" ht="15" customHeight="1" x14ac:dyDescent="0.2">
      <c r="B30" s="47" t="str">
        <f>"A"&amp;ROW(A23)&amp;" - "&amp;Riferimenti!BB24</f>
        <v xml:space="preserve">A23 - </v>
      </c>
      <c r="C30" s="37"/>
      <c r="D30" s="37"/>
      <c r="E30" s="37"/>
      <c r="F30" s="37"/>
      <c r="G30" s="37"/>
      <c r="H30" s="37"/>
      <c r="I30" s="37"/>
      <c r="J30" s="37"/>
      <c r="K30" s="37"/>
      <c r="Q30" s="2" t="b">
        <f>IF(Riferimenti!BB24="",TRUE,FALSE)</f>
        <v>1</v>
      </c>
    </row>
    <row r="31" spans="2:17" ht="15" customHeight="1" x14ac:dyDescent="0.2">
      <c r="B31" s="47" t="str">
        <f>"A"&amp;ROW(A24)&amp;" - "&amp;Riferimenti!BB25</f>
        <v xml:space="preserve">A24 - </v>
      </c>
      <c r="C31" s="37"/>
      <c r="D31" s="37"/>
      <c r="E31" s="37"/>
      <c r="F31" s="37"/>
      <c r="G31" s="37"/>
      <c r="H31" s="37"/>
      <c r="I31" s="37"/>
      <c r="J31" s="37"/>
      <c r="K31" s="37"/>
      <c r="Q31" s="2" t="b">
        <f>IF(Riferimenti!BB25="",TRUE,FALSE)</f>
        <v>1</v>
      </c>
    </row>
    <row r="32" spans="2:17" ht="15" customHeight="1" x14ac:dyDescent="0.2">
      <c r="B32" s="47" t="str">
        <f>"A"&amp;ROW(A25)&amp;" - "&amp;Riferimenti!BB26</f>
        <v xml:space="preserve">A25 - </v>
      </c>
      <c r="C32" s="37"/>
      <c r="D32" s="37"/>
      <c r="E32" s="37"/>
      <c r="F32" s="37"/>
      <c r="G32" s="37"/>
      <c r="H32" s="37"/>
      <c r="I32" s="37"/>
      <c r="J32" s="37"/>
      <c r="K32" s="37"/>
      <c r="Q32" s="2" t="b">
        <f>IF(Riferimenti!BB26="",TRUE,FALSE)</f>
        <v>1</v>
      </c>
    </row>
    <row r="33" spans="2:17" ht="15" customHeight="1" x14ac:dyDescent="0.2">
      <c r="B33" s="47" t="str">
        <f>"A"&amp;ROW(A26)&amp;" - "&amp;Riferimenti!BB27</f>
        <v xml:space="preserve">A26 - </v>
      </c>
      <c r="C33" s="37"/>
      <c r="D33" s="37"/>
      <c r="E33" s="37"/>
      <c r="F33" s="37"/>
      <c r="G33" s="37"/>
      <c r="H33" s="37"/>
      <c r="I33" s="37"/>
      <c r="J33" s="37"/>
      <c r="K33" s="37"/>
      <c r="Q33" s="2" t="b">
        <f>IF(Riferimenti!BB27="",TRUE,FALSE)</f>
        <v>1</v>
      </c>
    </row>
    <row r="34" spans="2:17" ht="15" customHeight="1" x14ac:dyDescent="0.2">
      <c r="B34" s="47" t="str">
        <f>"A"&amp;ROW(A27)&amp;" - "&amp;Riferimenti!BB28</f>
        <v xml:space="preserve">A27 - </v>
      </c>
      <c r="C34" s="37"/>
      <c r="D34" s="37"/>
      <c r="E34" s="37"/>
      <c r="F34" s="37"/>
      <c r="G34" s="37"/>
      <c r="H34" s="37"/>
      <c r="I34" s="37"/>
      <c r="J34" s="37"/>
      <c r="K34" s="37"/>
      <c r="Q34" s="2" t="b">
        <f>IF(Riferimenti!BB28="",TRUE,FALSE)</f>
        <v>1</v>
      </c>
    </row>
    <row r="35" spans="2:17" ht="15" customHeight="1" x14ac:dyDescent="0.2">
      <c r="B35" s="47" t="str">
        <f>"A"&amp;ROW(A28)&amp;" - "&amp;Riferimenti!BB29</f>
        <v xml:space="preserve">A28 - </v>
      </c>
      <c r="C35" s="37"/>
      <c r="D35" s="37"/>
      <c r="E35" s="37"/>
      <c r="F35" s="37"/>
      <c r="G35" s="37"/>
      <c r="H35" s="37"/>
      <c r="I35" s="37"/>
      <c r="J35" s="37"/>
      <c r="K35" s="37"/>
      <c r="Q35" s="2" t="b">
        <f>IF(Riferimenti!BB29="",TRUE,FALSE)</f>
        <v>1</v>
      </c>
    </row>
    <row r="36" spans="2:17" ht="15" customHeight="1" x14ac:dyDescent="0.2">
      <c r="B36" s="47" t="str">
        <f>"A"&amp;ROW(A29)&amp;" - "&amp;Riferimenti!BB30</f>
        <v xml:space="preserve">A29 - </v>
      </c>
      <c r="C36" s="37"/>
      <c r="D36" s="37"/>
      <c r="E36" s="37"/>
      <c r="F36" s="37"/>
      <c r="G36" s="37"/>
      <c r="H36" s="37"/>
      <c r="I36" s="37"/>
      <c r="J36" s="37"/>
      <c r="K36" s="37"/>
      <c r="Q36" s="2" t="b">
        <f>IF(Riferimenti!BB30="",TRUE,FALSE)</f>
        <v>1</v>
      </c>
    </row>
    <row r="37" spans="2:17" ht="15" customHeight="1" x14ac:dyDescent="0.2">
      <c r="B37" s="47" t="str">
        <f>"A"&amp;ROW(A30)&amp;" - "&amp;Riferimenti!BB31</f>
        <v xml:space="preserve">A30 - </v>
      </c>
      <c r="C37" s="37"/>
      <c r="D37" s="37"/>
      <c r="E37" s="37"/>
      <c r="F37" s="37"/>
      <c r="G37" s="37"/>
      <c r="H37" s="37"/>
      <c r="I37" s="37"/>
      <c r="J37" s="37"/>
      <c r="K37" s="37"/>
      <c r="Q37" s="2" t="b">
        <f>IF(Riferimenti!BB31="",TRUE,FALSE)</f>
        <v>1</v>
      </c>
    </row>
    <row r="38" spans="2:17" ht="15" customHeight="1" x14ac:dyDescent="0.2">
      <c r="B38" s="47" t="str">
        <f>"A"&amp;ROW(A31)&amp;" - "&amp;Riferimenti!BB32</f>
        <v xml:space="preserve">A31 - </v>
      </c>
      <c r="C38" s="37"/>
      <c r="D38" s="37"/>
      <c r="E38" s="37"/>
      <c r="F38" s="37"/>
      <c r="G38" s="37"/>
      <c r="H38" s="37"/>
      <c r="I38" s="37"/>
      <c r="J38" s="37"/>
      <c r="K38" s="37"/>
      <c r="Q38" s="2" t="b">
        <f>IF(Riferimenti!BB32="",TRUE,FALSE)</f>
        <v>1</v>
      </c>
    </row>
    <row r="39" spans="2:17" ht="15" customHeight="1" x14ac:dyDescent="0.2">
      <c r="B39" s="47" t="str">
        <f>"A"&amp;ROW(A32)&amp;" - "&amp;Riferimenti!BB33</f>
        <v xml:space="preserve">A32 - </v>
      </c>
      <c r="C39" s="37"/>
      <c r="D39" s="37"/>
      <c r="E39" s="37"/>
      <c r="F39" s="37"/>
      <c r="G39" s="37"/>
      <c r="H39" s="37"/>
      <c r="I39" s="37"/>
      <c r="J39" s="37"/>
      <c r="K39" s="37"/>
      <c r="Q39" s="2" t="b">
        <f>IF(Riferimenti!BB33="",TRUE,FALSE)</f>
        <v>1</v>
      </c>
    </row>
    <row r="40" spans="2:17" ht="15" customHeight="1" x14ac:dyDescent="0.2">
      <c r="B40" s="47" t="str">
        <f>"A"&amp;ROW(A33)&amp;" - "&amp;Riferimenti!BB34</f>
        <v xml:space="preserve">A33 - </v>
      </c>
      <c r="C40" s="37"/>
      <c r="D40" s="37"/>
      <c r="E40" s="37"/>
      <c r="F40" s="37"/>
      <c r="G40" s="37"/>
      <c r="H40" s="37"/>
      <c r="I40" s="37"/>
      <c r="J40" s="37"/>
      <c r="K40" s="37"/>
      <c r="Q40" s="2" t="b">
        <f>IF(Riferimenti!BB34="",TRUE,FALSE)</f>
        <v>1</v>
      </c>
    </row>
    <row r="41" spans="2:17" ht="15" customHeight="1" x14ac:dyDescent="0.2">
      <c r="B41" s="47" t="str">
        <f>"A"&amp;ROW(A34)&amp;" - "&amp;Riferimenti!BB35</f>
        <v xml:space="preserve">A34 - </v>
      </c>
      <c r="C41" s="37"/>
      <c r="D41" s="37"/>
      <c r="E41" s="37"/>
      <c r="F41" s="37"/>
      <c r="G41" s="37"/>
      <c r="H41" s="37"/>
      <c r="I41" s="37"/>
      <c r="J41" s="37"/>
      <c r="K41" s="37"/>
      <c r="Q41" s="2" t="b">
        <f>IF(Riferimenti!BB35="",TRUE,FALSE)</f>
        <v>1</v>
      </c>
    </row>
    <row r="42" spans="2:17" ht="15" customHeight="1" x14ac:dyDescent="0.2">
      <c r="B42" s="47" t="str">
        <f>"A"&amp;ROW(A35)&amp;" - "&amp;Riferimenti!BB36</f>
        <v xml:space="preserve">A35 - </v>
      </c>
      <c r="C42" s="37"/>
      <c r="D42" s="37"/>
      <c r="E42" s="37"/>
      <c r="F42" s="37"/>
      <c r="G42" s="37"/>
      <c r="H42" s="37"/>
      <c r="I42" s="37"/>
      <c r="J42" s="37"/>
      <c r="K42" s="37"/>
      <c r="Q42" s="2" t="b">
        <f>IF(Riferimenti!BB36="",TRUE,FALSE)</f>
        <v>1</v>
      </c>
    </row>
    <row r="43" spans="2:17" ht="15" customHeight="1" x14ac:dyDescent="0.2">
      <c r="B43" s="47" t="str">
        <f>"A"&amp;ROW(A36)&amp;" - "&amp;Riferimenti!BB37</f>
        <v xml:space="preserve">A36 - </v>
      </c>
      <c r="C43" s="37"/>
      <c r="D43" s="37"/>
      <c r="E43" s="37"/>
      <c r="F43" s="37"/>
      <c r="G43" s="37"/>
      <c r="H43" s="37"/>
      <c r="I43" s="37"/>
      <c r="J43" s="37"/>
      <c r="K43" s="37"/>
      <c r="Q43" s="2" t="b">
        <f>IF(Riferimenti!BB37="",TRUE,FALSE)</f>
        <v>1</v>
      </c>
    </row>
    <row r="44" spans="2:17" ht="15" customHeight="1" x14ac:dyDescent="0.2">
      <c r="B44" s="47" t="str">
        <f>"A"&amp;ROW(A37)&amp;" - "&amp;Riferimenti!BB38</f>
        <v xml:space="preserve">A37 - </v>
      </c>
      <c r="C44" s="37"/>
      <c r="D44" s="37"/>
      <c r="E44" s="37"/>
      <c r="F44" s="37"/>
      <c r="G44" s="37"/>
      <c r="H44" s="37"/>
      <c r="I44" s="37"/>
      <c r="J44" s="37"/>
      <c r="K44" s="37"/>
      <c r="Q44" s="2" t="b">
        <f>IF(Riferimenti!BB38="",TRUE,FALSE)</f>
        <v>1</v>
      </c>
    </row>
    <row r="45" spans="2:17" ht="15" customHeight="1" x14ac:dyDescent="0.2">
      <c r="B45" s="47" t="str">
        <f>"A"&amp;ROW(A38)&amp;" - "&amp;Riferimenti!BB39</f>
        <v xml:space="preserve">A38 - </v>
      </c>
      <c r="C45" s="37"/>
      <c r="D45" s="37"/>
      <c r="E45" s="37"/>
      <c r="F45" s="37"/>
      <c r="G45" s="37"/>
      <c r="H45" s="37"/>
      <c r="I45" s="37"/>
      <c r="J45" s="37"/>
      <c r="K45" s="37"/>
      <c r="Q45" s="2" t="b">
        <f>IF(Riferimenti!BB39="",TRUE,FALSE)</f>
        <v>1</v>
      </c>
    </row>
    <row r="46" spans="2:17" ht="15" customHeight="1" x14ac:dyDescent="0.2">
      <c r="B46" s="47" t="str">
        <f>"A"&amp;ROW(A39)&amp;" - "&amp;Riferimenti!BB40</f>
        <v xml:space="preserve">A39 - </v>
      </c>
      <c r="C46" s="37"/>
      <c r="D46" s="37"/>
      <c r="E46" s="37"/>
      <c r="F46" s="37"/>
      <c r="G46" s="37"/>
      <c r="H46" s="37"/>
      <c r="I46" s="37"/>
      <c r="J46" s="37"/>
      <c r="K46" s="37"/>
      <c r="Q46" s="2" t="b">
        <f>IF(Riferimenti!BB40="",TRUE,FALSE)</f>
        <v>1</v>
      </c>
    </row>
    <row r="47" spans="2:17" ht="15" customHeight="1" x14ac:dyDescent="0.2">
      <c r="B47" s="47" t="str">
        <f>"A"&amp;ROW(A40)&amp;" - "&amp;Riferimenti!BB41</f>
        <v xml:space="preserve">A40 - </v>
      </c>
      <c r="C47" s="37"/>
      <c r="D47" s="37"/>
      <c r="E47" s="37"/>
      <c r="F47" s="37"/>
      <c r="G47" s="37"/>
      <c r="H47" s="37"/>
      <c r="I47" s="37"/>
      <c r="J47" s="37"/>
      <c r="K47" s="37"/>
      <c r="Q47" s="2" t="b">
        <f>IF(Riferimenti!BB41="",TRUE,FALSE)</f>
        <v>1</v>
      </c>
    </row>
    <row r="50" spans="2:11" ht="15" customHeight="1" x14ac:dyDescent="0.2">
      <c r="B50" s="82" t="s">
        <v>540</v>
      </c>
      <c r="C50" s="83"/>
      <c r="D50" s="83"/>
      <c r="E50" s="83"/>
      <c r="F50" s="83"/>
      <c r="G50" s="83"/>
      <c r="H50" s="83"/>
      <c r="I50" s="83"/>
      <c r="J50" s="83"/>
      <c r="K50" s="84"/>
    </row>
    <row r="51" spans="2:11" ht="112.5" customHeight="1" x14ac:dyDescent="0.2">
      <c r="B51" s="122"/>
      <c r="C51" s="303"/>
      <c r="D51" s="303"/>
      <c r="E51" s="303"/>
      <c r="F51" s="303"/>
      <c r="G51" s="303"/>
      <c r="H51" s="303"/>
      <c r="I51" s="303"/>
      <c r="J51" s="303"/>
      <c r="K51" s="304"/>
    </row>
    <row r="53" spans="2:11" ht="15" customHeight="1" x14ac:dyDescent="0.2">
      <c r="B53" s="129" t="s">
        <v>295</v>
      </c>
      <c r="C53" s="130"/>
      <c r="D53" s="130"/>
      <c r="E53" s="130"/>
      <c r="F53" s="130"/>
      <c r="G53" s="130"/>
      <c r="H53" s="130"/>
      <c r="I53" s="130"/>
      <c r="J53" s="130"/>
      <c r="K53" s="131"/>
    </row>
    <row r="56" spans="2:11" ht="15" customHeight="1" x14ac:dyDescent="0.2">
      <c r="B56" s="82" t="s">
        <v>541</v>
      </c>
      <c r="C56" s="83"/>
      <c r="D56" s="83"/>
      <c r="E56" s="83"/>
      <c r="F56" s="83"/>
      <c r="G56" s="83"/>
      <c r="H56" s="83"/>
      <c r="I56" s="83"/>
      <c r="J56" s="83"/>
      <c r="K56" s="84"/>
    </row>
    <row r="57" spans="2:11" ht="112.5" customHeight="1" x14ac:dyDescent="0.2">
      <c r="B57" s="122"/>
      <c r="C57" s="303"/>
      <c r="D57" s="303"/>
      <c r="E57" s="303"/>
      <c r="F57" s="303"/>
      <c r="G57" s="303"/>
      <c r="H57" s="303"/>
      <c r="I57" s="303"/>
      <c r="J57" s="303"/>
      <c r="K57" s="304"/>
    </row>
    <row r="58" spans="2:11" ht="15" hidden="1" customHeight="1" x14ac:dyDescent="0.2"/>
  </sheetData>
  <sheetProtection algorithmName="SHA-1" hashValue="+KECRvyHJwwH0LNDjCGQp53RGwQ=" saltValue="ifIF4v+girGngyh9ppalnQ==" spinCount="100000" sheet="1" objects="1" scenarios="1"/>
  <autoFilter ref="Q1:Q57"/>
  <mergeCells count="6">
    <mergeCell ref="B4:K4"/>
    <mergeCell ref="B51:K51"/>
    <mergeCell ref="B50:K50"/>
    <mergeCell ref="B56:K56"/>
    <mergeCell ref="B57:K57"/>
    <mergeCell ref="B53:K53"/>
  </mergeCells>
  <hyperlinks>
    <hyperlink ref="B2" location="'Indice sezioni'!A1" display="Torna all'indice"/>
  </hyperlinks>
  <pageMargins left="0.25" right="0.25" top="0.75" bottom="0.75" header="0.3" footer="0.3"/>
  <pageSetup paperSize="9" orientation="portrait" horizontalDpi="300" verticalDpi="300" r:id="rId1"/>
  <extLst>
    <ext xmlns:x14="http://schemas.microsoft.com/office/spreadsheetml/2009/9/main" uri="{78C0D931-6437-407d-A8EE-F0AAD7539E65}">
      <x14:conditionalFormattings>
        <x14:conditionalFormatting xmlns:xm="http://schemas.microsoft.com/office/excel/2006/main">
          <x14:cfRule type="expression" priority="3" id="{7E90FCCC-B1CF-4624-B19C-DD3A71E13BDE}">
            <xm:f>AND(C$7&gt;=Riferimenti!$BC2,C$7&lt;=Riferimenti!$BD2)</xm:f>
            <x14:dxf>
              <fill>
                <patternFill patternType="mediumGray"/>
              </fill>
            </x14:dxf>
          </x14:cfRule>
          <xm:sqref>C8:K47</xm:sqref>
        </x14:conditionalFormatting>
      </x14:conditionalFormatting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5"/>
  <dimension ref="B1:R30"/>
  <sheetViews>
    <sheetView showGridLines="0" workbookViewId="0">
      <selection activeCell="B19" sqref="B19:J19"/>
    </sheetView>
  </sheetViews>
  <sheetFormatPr defaultColWidth="9.140625" defaultRowHeight="15" customHeight="1" x14ac:dyDescent="0.2"/>
  <cols>
    <col min="1" max="1" width="1.42578125" style="2" customWidth="1"/>
    <col min="2" max="13" width="8.140625" style="2" customWidth="1"/>
    <col min="14" max="15" width="9.140625" style="2"/>
    <col min="16" max="16" width="0" style="2" hidden="1" customWidth="1"/>
    <col min="17" max="17" width="9.140625" style="2" hidden="1" customWidth="1"/>
    <col min="18" max="18" width="10" style="2" hidden="1" customWidth="1"/>
    <col min="19" max="19" width="0" style="2" hidden="1" customWidth="1"/>
    <col min="20" max="16384" width="9.140625" style="2"/>
  </cols>
  <sheetData>
    <row r="1" spans="2:18" ht="7.5" customHeight="1" x14ac:dyDescent="0.2"/>
    <row r="2" spans="2:18" ht="15" customHeight="1" x14ac:dyDescent="0.2">
      <c r="G2" s="3" t="s">
        <v>13</v>
      </c>
      <c r="I2" s="14"/>
      <c r="M2" s="15"/>
    </row>
    <row r="4" spans="2:18" ht="15" customHeight="1" x14ac:dyDescent="0.2">
      <c r="B4" s="110" t="s">
        <v>1184</v>
      </c>
      <c r="C4" s="111"/>
      <c r="D4" s="111"/>
      <c r="E4" s="111"/>
      <c r="F4" s="111"/>
      <c r="G4" s="111"/>
      <c r="H4" s="111"/>
      <c r="I4" s="111"/>
      <c r="J4" s="111"/>
      <c r="K4" s="111"/>
      <c r="L4" s="111"/>
      <c r="M4" s="112"/>
    </row>
    <row r="5" spans="2:18" ht="30" customHeight="1" x14ac:dyDescent="0.2">
      <c r="B5" s="277" t="s">
        <v>1185</v>
      </c>
      <c r="C5" s="278"/>
      <c r="D5" s="278"/>
      <c r="E5" s="278"/>
      <c r="F5" s="278"/>
      <c r="G5" s="278"/>
      <c r="H5" s="278"/>
      <c r="I5" s="278"/>
      <c r="J5" s="278"/>
      <c r="K5" s="278"/>
      <c r="L5" s="278"/>
      <c r="M5" s="279"/>
    </row>
    <row r="8" spans="2:18" ht="15" customHeight="1" x14ac:dyDescent="0.2">
      <c r="B8" s="188" t="s">
        <v>1183</v>
      </c>
      <c r="C8" s="188"/>
      <c r="D8" s="188"/>
      <c r="E8" s="188"/>
      <c r="F8" s="188"/>
      <c r="G8" s="188"/>
      <c r="H8" s="188"/>
      <c r="I8" s="188"/>
      <c r="J8" s="188"/>
      <c r="K8" s="188"/>
      <c r="L8" s="188"/>
      <c r="M8" s="188"/>
    </row>
    <row r="9" spans="2:18" ht="15" customHeight="1" x14ac:dyDescent="0.2">
      <c r="B9" s="240" t="s">
        <v>340</v>
      </c>
      <c r="C9" s="241"/>
      <c r="D9" s="241"/>
      <c r="E9" s="241"/>
      <c r="F9" s="241"/>
      <c r="G9" s="241"/>
      <c r="H9" s="241"/>
      <c r="I9" s="241"/>
      <c r="J9" s="241"/>
      <c r="K9" s="245">
        <f>IF($R$30=0,"",R9)</f>
        <v>0</v>
      </c>
      <c r="L9" s="246"/>
      <c r="M9" s="247"/>
      <c r="Q9" s="2" t="b">
        <f>IF('Anagrafica Progetto'!$Q$46=1,TRUE,FALSE)</f>
        <v>1</v>
      </c>
      <c r="R9" s="2">
        <f t="array" ref="R9:R28">TRANSPOSE(Riferimenti!$BE$42:$BY$42)</f>
        <v>0</v>
      </c>
    </row>
    <row r="10" spans="2:18" ht="15" customHeight="1" x14ac:dyDescent="0.2">
      <c r="B10" s="240" t="s">
        <v>341</v>
      </c>
      <c r="C10" s="241"/>
      <c r="D10" s="241"/>
      <c r="E10" s="241"/>
      <c r="F10" s="241"/>
      <c r="G10" s="241"/>
      <c r="H10" s="241"/>
      <c r="I10" s="241"/>
      <c r="J10" s="241"/>
      <c r="K10" s="245">
        <f t="shared" ref="K10:K28" si="0">IF($R$30=0,"",R10)</f>
        <v>0</v>
      </c>
      <c r="L10" s="246"/>
      <c r="M10" s="247"/>
      <c r="Q10" s="2" t="b">
        <f>IF('Anagrafica Progetto'!$Q$46=1,TRUE,FALSE)</f>
        <v>1</v>
      </c>
      <c r="R10" s="2">
        <v>0</v>
      </c>
    </row>
    <row r="11" spans="2:18" ht="15" customHeight="1" x14ac:dyDescent="0.2">
      <c r="B11" s="240" t="s">
        <v>336</v>
      </c>
      <c r="C11" s="241"/>
      <c r="D11" s="241"/>
      <c r="E11" s="241"/>
      <c r="F11" s="241"/>
      <c r="G11" s="241"/>
      <c r="H11" s="241"/>
      <c r="I11" s="241"/>
      <c r="J11" s="241"/>
      <c r="K11" s="245">
        <f t="shared" si="0"/>
        <v>0</v>
      </c>
      <c r="L11" s="246"/>
      <c r="M11" s="247"/>
      <c r="Q11" s="2" t="b">
        <f>IF('Anagrafica Progetto'!$Q$46=1,TRUE,FALSE)</f>
        <v>1</v>
      </c>
      <c r="R11" s="2">
        <v>0</v>
      </c>
    </row>
    <row r="12" spans="2:18" ht="15" customHeight="1" x14ac:dyDescent="0.2">
      <c r="B12" s="240" t="s">
        <v>143</v>
      </c>
      <c r="C12" s="241"/>
      <c r="D12" s="241"/>
      <c r="E12" s="241"/>
      <c r="F12" s="241"/>
      <c r="G12" s="241"/>
      <c r="H12" s="241"/>
      <c r="I12" s="241"/>
      <c r="J12" s="241"/>
      <c r="K12" s="245">
        <f t="shared" si="0"/>
        <v>0</v>
      </c>
      <c r="L12" s="246"/>
      <c r="M12" s="247"/>
      <c r="Q12" s="2" t="b">
        <f>IF('Anagrafica Progetto'!$Q$46=1,TRUE,FALSE)</f>
        <v>1</v>
      </c>
      <c r="R12" s="2">
        <v>0</v>
      </c>
    </row>
    <row r="13" spans="2:18" ht="15" customHeight="1" x14ac:dyDescent="0.2">
      <c r="B13" s="240" t="s">
        <v>337</v>
      </c>
      <c r="C13" s="241"/>
      <c r="D13" s="241"/>
      <c r="E13" s="241"/>
      <c r="F13" s="241"/>
      <c r="G13" s="241"/>
      <c r="H13" s="241"/>
      <c r="I13" s="241"/>
      <c r="J13" s="241"/>
      <c r="K13" s="245">
        <f t="shared" si="0"/>
        <v>506293.97054305486</v>
      </c>
      <c r="L13" s="246"/>
      <c r="M13" s="247"/>
      <c r="Q13" s="2" t="b">
        <f>IF('Anagrafica Progetto'!$Q$46=2,TRUE,FALSE)</f>
        <v>0</v>
      </c>
      <c r="R13" s="2">
        <v>506293.97054305486</v>
      </c>
    </row>
    <row r="14" spans="2:18" ht="15" customHeight="1" x14ac:dyDescent="0.2">
      <c r="B14" s="240" t="s">
        <v>325</v>
      </c>
      <c r="C14" s="241"/>
      <c r="D14" s="241"/>
      <c r="E14" s="241"/>
      <c r="F14" s="241"/>
      <c r="G14" s="241"/>
      <c r="H14" s="241"/>
      <c r="I14" s="241"/>
      <c r="J14" s="241"/>
      <c r="K14" s="245">
        <f t="shared" si="0"/>
        <v>0</v>
      </c>
      <c r="L14" s="246"/>
      <c r="M14" s="247"/>
      <c r="Q14" s="2" t="b">
        <f>IF('Anagrafica Progetto'!$Q$46=2,TRUE,FALSE)</f>
        <v>0</v>
      </c>
      <c r="R14" s="2">
        <v>0</v>
      </c>
    </row>
    <row r="15" spans="2:18" ht="15" customHeight="1" x14ac:dyDescent="0.2">
      <c r="B15" s="240" t="s">
        <v>326</v>
      </c>
      <c r="C15" s="241"/>
      <c r="D15" s="241"/>
      <c r="E15" s="241"/>
      <c r="F15" s="241"/>
      <c r="G15" s="241"/>
      <c r="H15" s="241"/>
      <c r="I15" s="241"/>
      <c r="J15" s="241"/>
      <c r="K15" s="245">
        <f t="shared" si="0"/>
        <v>0</v>
      </c>
      <c r="L15" s="246"/>
      <c r="M15" s="247"/>
      <c r="Q15" s="2" t="b">
        <f>IF('Anagrafica Progetto'!$Q$46=2,TRUE,FALSE)</f>
        <v>0</v>
      </c>
      <c r="R15" s="2">
        <v>0</v>
      </c>
    </row>
    <row r="16" spans="2:18" ht="15" customHeight="1" x14ac:dyDescent="0.2">
      <c r="B16" s="240" t="s">
        <v>570</v>
      </c>
      <c r="C16" s="241"/>
      <c r="D16" s="241"/>
      <c r="E16" s="241"/>
      <c r="F16" s="241"/>
      <c r="G16" s="241"/>
      <c r="H16" s="241"/>
      <c r="I16" s="241"/>
      <c r="J16" s="241"/>
      <c r="K16" s="245">
        <f t="shared" si="0"/>
        <v>0</v>
      </c>
      <c r="L16" s="246"/>
      <c r="M16" s="247"/>
      <c r="Q16" s="2" t="b">
        <f>IF('Anagrafica Progetto'!$Q$46=2,TRUE,FALSE)</f>
        <v>0</v>
      </c>
      <c r="R16" s="2">
        <v>0</v>
      </c>
    </row>
    <row r="17" spans="2:18" ht="15" customHeight="1" x14ac:dyDescent="0.2">
      <c r="B17" s="240" t="s">
        <v>571</v>
      </c>
      <c r="C17" s="241"/>
      <c r="D17" s="241"/>
      <c r="E17" s="241"/>
      <c r="F17" s="241"/>
      <c r="G17" s="241"/>
      <c r="H17" s="241"/>
      <c r="I17" s="241"/>
      <c r="J17" s="241"/>
      <c r="K17" s="245">
        <f t="shared" si="0"/>
        <v>6262751.8701136541</v>
      </c>
      <c r="L17" s="246"/>
      <c r="M17" s="247"/>
      <c r="Q17" s="2" t="b">
        <f>IF('Anagrafica Progetto'!$Q$46=2,TRUE,FALSE)</f>
        <v>0</v>
      </c>
      <c r="R17" s="2">
        <v>6262751.8701136541</v>
      </c>
    </row>
    <row r="18" spans="2:18" ht="15" customHeight="1" x14ac:dyDescent="0.2">
      <c r="B18" s="240" t="s">
        <v>327</v>
      </c>
      <c r="C18" s="241"/>
      <c r="D18" s="241"/>
      <c r="E18" s="241"/>
      <c r="F18" s="241"/>
      <c r="G18" s="241"/>
      <c r="H18" s="241"/>
      <c r="I18" s="241"/>
      <c r="J18" s="241"/>
      <c r="K18" s="245">
        <f t="shared" si="0"/>
        <v>0</v>
      </c>
      <c r="L18" s="246"/>
      <c r="M18" s="247"/>
      <c r="Q18" s="2" t="b">
        <f>IF('Anagrafica Progetto'!$Q$46=2,TRUE,FALSE)</f>
        <v>0</v>
      </c>
      <c r="R18" s="2">
        <v>0</v>
      </c>
    </row>
    <row r="19" spans="2:18" ht="15" customHeight="1" x14ac:dyDescent="0.2">
      <c r="B19" s="240" t="s">
        <v>328</v>
      </c>
      <c r="C19" s="241"/>
      <c r="D19" s="241"/>
      <c r="E19" s="241"/>
      <c r="F19" s="241"/>
      <c r="G19" s="241"/>
      <c r="H19" s="241"/>
      <c r="I19" s="241"/>
      <c r="J19" s="241"/>
      <c r="K19" s="245">
        <f t="shared" si="0"/>
        <v>34457319.193688527</v>
      </c>
      <c r="L19" s="246"/>
      <c r="M19" s="247"/>
      <c r="Q19" s="2" t="b">
        <f>IF('Anagrafica Progetto'!$Q$46=2,TRUE,FALSE)</f>
        <v>0</v>
      </c>
      <c r="R19" s="2">
        <v>34457319.193688527</v>
      </c>
    </row>
    <row r="20" spans="2:18" ht="15" customHeight="1" x14ac:dyDescent="0.2">
      <c r="B20" s="240" t="s">
        <v>329</v>
      </c>
      <c r="C20" s="241"/>
      <c r="D20" s="241"/>
      <c r="E20" s="241"/>
      <c r="F20" s="241"/>
      <c r="G20" s="241"/>
      <c r="H20" s="241"/>
      <c r="I20" s="241"/>
      <c r="J20" s="241"/>
      <c r="K20" s="245">
        <f t="shared" si="0"/>
        <v>108378</v>
      </c>
      <c r="L20" s="246"/>
      <c r="M20" s="247"/>
      <c r="Q20" s="2" t="b">
        <f>IF('Anagrafica Progetto'!$Q$46=2,TRUE,FALSE)</f>
        <v>0</v>
      </c>
      <c r="R20" s="2">
        <v>108378</v>
      </c>
    </row>
    <row r="21" spans="2:18" ht="15" customHeight="1" x14ac:dyDescent="0.2">
      <c r="B21" s="240" t="s">
        <v>330</v>
      </c>
      <c r="C21" s="241"/>
      <c r="D21" s="241"/>
      <c r="E21" s="241"/>
      <c r="F21" s="241"/>
      <c r="G21" s="241"/>
      <c r="H21" s="241"/>
      <c r="I21" s="241"/>
      <c r="J21" s="241"/>
      <c r="K21" s="245">
        <f t="shared" si="0"/>
        <v>0</v>
      </c>
      <c r="L21" s="246"/>
      <c r="M21" s="247"/>
      <c r="Q21" s="2" t="b">
        <f>IF('Anagrafica Progetto'!$Q$46=2,TRUE,FALSE)</f>
        <v>0</v>
      </c>
      <c r="R21" s="2">
        <v>0</v>
      </c>
    </row>
    <row r="22" spans="2:18" ht="15" customHeight="1" x14ac:dyDescent="0.2">
      <c r="B22" s="240" t="s">
        <v>331</v>
      </c>
      <c r="C22" s="241"/>
      <c r="D22" s="241"/>
      <c r="E22" s="241"/>
      <c r="F22" s="241"/>
      <c r="G22" s="241"/>
      <c r="H22" s="241"/>
      <c r="I22" s="241"/>
      <c r="J22" s="241"/>
      <c r="K22" s="245">
        <f t="shared" si="0"/>
        <v>0</v>
      </c>
      <c r="L22" s="246"/>
      <c r="M22" s="247"/>
      <c r="Q22" s="2" t="b">
        <f>IF('Anagrafica Progetto'!$Q$46=2,TRUE,FALSE)</f>
        <v>0</v>
      </c>
      <c r="R22" s="2">
        <v>0</v>
      </c>
    </row>
    <row r="23" spans="2:18" ht="15" customHeight="1" x14ac:dyDescent="0.2">
      <c r="B23" s="240" t="s">
        <v>332</v>
      </c>
      <c r="C23" s="241"/>
      <c r="D23" s="241"/>
      <c r="E23" s="241"/>
      <c r="F23" s="241"/>
      <c r="G23" s="241"/>
      <c r="H23" s="241"/>
      <c r="I23" s="241"/>
      <c r="J23" s="241"/>
      <c r="K23" s="245">
        <f t="shared" si="0"/>
        <v>0</v>
      </c>
      <c r="L23" s="246"/>
      <c r="M23" s="247"/>
      <c r="Q23" s="2" t="b">
        <f>IF('Anagrafica Progetto'!$Q$46=2,TRUE,FALSE)</f>
        <v>0</v>
      </c>
      <c r="R23" s="2">
        <v>0</v>
      </c>
    </row>
    <row r="24" spans="2:18" ht="15" customHeight="1" x14ac:dyDescent="0.2">
      <c r="B24" s="240" t="s">
        <v>333</v>
      </c>
      <c r="C24" s="241"/>
      <c r="D24" s="241"/>
      <c r="E24" s="241"/>
      <c r="F24" s="241"/>
      <c r="G24" s="241"/>
      <c r="H24" s="241"/>
      <c r="I24" s="241"/>
      <c r="J24" s="241"/>
      <c r="K24" s="245">
        <f t="shared" si="0"/>
        <v>0</v>
      </c>
      <c r="L24" s="246"/>
      <c r="M24" s="247"/>
      <c r="Q24" s="2" t="b">
        <f>IF('Anagrafica Progetto'!$Q$46=2,TRUE,FALSE)</f>
        <v>0</v>
      </c>
      <c r="R24" s="2">
        <v>0</v>
      </c>
    </row>
    <row r="25" spans="2:18" ht="15" customHeight="1" x14ac:dyDescent="0.2">
      <c r="B25" s="240" t="s">
        <v>334</v>
      </c>
      <c r="C25" s="241"/>
      <c r="D25" s="241"/>
      <c r="E25" s="241"/>
      <c r="F25" s="241"/>
      <c r="G25" s="241"/>
      <c r="H25" s="241"/>
      <c r="I25" s="241"/>
      <c r="J25" s="241"/>
      <c r="K25" s="245">
        <f t="shared" si="0"/>
        <v>0</v>
      </c>
      <c r="L25" s="246"/>
      <c r="M25" s="247"/>
      <c r="Q25" s="2" t="b">
        <f>IF('Anagrafica Progetto'!$Q$46=2,TRUE,FALSE)</f>
        <v>0</v>
      </c>
      <c r="R25" s="2">
        <v>0</v>
      </c>
    </row>
    <row r="26" spans="2:18" ht="15" customHeight="1" x14ac:dyDescent="0.2">
      <c r="B26" s="240" t="s">
        <v>335</v>
      </c>
      <c r="C26" s="241"/>
      <c r="D26" s="241"/>
      <c r="E26" s="241"/>
      <c r="F26" s="241"/>
      <c r="G26" s="241"/>
      <c r="H26" s="241"/>
      <c r="I26" s="241"/>
      <c r="J26" s="241"/>
      <c r="K26" s="245">
        <f t="shared" si="0"/>
        <v>0</v>
      </c>
      <c r="L26" s="246"/>
      <c r="M26" s="247"/>
      <c r="Q26" s="2" t="b">
        <f>IF('Anagrafica Progetto'!$Q$46=2,TRUE,FALSE)</f>
        <v>0</v>
      </c>
      <c r="R26" s="2">
        <v>0</v>
      </c>
    </row>
    <row r="27" spans="2:18" ht="15" customHeight="1" x14ac:dyDescent="0.2">
      <c r="B27" s="240" t="s">
        <v>336</v>
      </c>
      <c r="C27" s="241"/>
      <c r="D27" s="241"/>
      <c r="E27" s="241"/>
      <c r="F27" s="241"/>
      <c r="G27" s="241"/>
      <c r="H27" s="241"/>
      <c r="I27" s="241"/>
      <c r="J27" s="241"/>
      <c r="K27" s="245">
        <f t="shared" si="0"/>
        <v>7715838.0561309475</v>
      </c>
      <c r="L27" s="246"/>
      <c r="M27" s="247"/>
      <c r="Q27" s="2" t="b">
        <f>IF('Anagrafica Progetto'!$Q$46=2,TRUE,FALSE)</f>
        <v>0</v>
      </c>
      <c r="R27" s="2">
        <v>7715838.0561309475</v>
      </c>
    </row>
    <row r="28" spans="2:18" ht="15" customHeight="1" x14ac:dyDescent="0.2">
      <c r="B28" s="240" t="s">
        <v>143</v>
      </c>
      <c r="C28" s="241"/>
      <c r="D28" s="241"/>
      <c r="E28" s="241"/>
      <c r="F28" s="241"/>
      <c r="G28" s="241"/>
      <c r="H28" s="241"/>
      <c r="I28" s="241"/>
      <c r="J28" s="241"/>
      <c r="K28" s="245">
        <f t="shared" si="0"/>
        <v>0</v>
      </c>
      <c r="L28" s="246"/>
      <c r="M28" s="247"/>
      <c r="Q28" s="2" t="b">
        <f>IF('Anagrafica Progetto'!$Q$46=2,TRUE,FALSE)</f>
        <v>0</v>
      </c>
      <c r="R28" s="2">
        <v>0</v>
      </c>
    </row>
    <row r="30" spans="2:18" ht="15" customHeight="1" x14ac:dyDescent="0.2">
      <c r="B30" s="240" t="s">
        <v>338</v>
      </c>
      <c r="C30" s="241"/>
      <c r="D30" s="241"/>
      <c r="E30" s="241"/>
      <c r="F30" s="241"/>
      <c r="G30" s="241"/>
      <c r="H30" s="241"/>
      <c r="I30" s="241"/>
      <c r="J30" s="241"/>
      <c r="K30" s="305">
        <f>IF(SUM(K9:M28)=0,"",SUM(K9:M28))</f>
        <v>49050581.090476185</v>
      </c>
      <c r="L30" s="306"/>
      <c r="M30" s="307"/>
      <c r="R30" s="2">
        <f>SUM(R9:R29)</f>
        <v>49050581.090476185</v>
      </c>
    </row>
  </sheetData>
  <sheetProtection algorithmName="SHA-1" hashValue="l3AY88SeA+FO/9lieexNEhp73fY=" saltValue="vA65i51Nhk4IjyBPYyjYmg==" spinCount="100000" sheet="1" objects="1" scenarios="1"/>
  <autoFilter ref="Q1:Q30"/>
  <mergeCells count="45">
    <mergeCell ref="B30:J30"/>
    <mergeCell ref="K30:M30"/>
    <mergeCell ref="B5:M5"/>
    <mergeCell ref="B26:J26"/>
    <mergeCell ref="K26:M26"/>
    <mergeCell ref="B27:J27"/>
    <mergeCell ref="K27:M27"/>
    <mergeCell ref="B28:J28"/>
    <mergeCell ref="K28:M28"/>
    <mergeCell ref="B23:J23"/>
    <mergeCell ref="K23:M23"/>
    <mergeCell ref="B24:J24"/>
    <mergeCell ref="K24:M24"/>
    <mergeCell ref="B25:J25"/>
    <mergeCell ref="K25:M25"/>
    <mergeCell ref="B20:J20"/>
    <mergeCell ref="K20:M20"/>
    <mergeCell ref="B21:J21"/>
    <mergeCell ref="K21:M21"/>
    <mergeCell ref="B22:J22"/>
    <mergeCell ref="K22:M22"/>
    <mergeCell ref="B17:J17"/>
    <mergeCell ref="K17:M17"/>
    <mergeCell ref="B18:J18"/>
    <mergeCell ref="K18:M18"/>
    <mergeCell ref="B19:J19"/>
    <mergeCell ref="K19:M19"/>
    <mergeCell ref="B14:J14"/>
    <mergeCell ref="K14:M14"/>
    <mergeCell ref="B15:J15"/>
    <mergeCell ref="K15:M15"/>
    <mergeCell ref="B16:J16"/>
    <mergeCell ref="K16:M16"/>
    <mergeCell ref="B11:J11"/>
    <mergeCell ref="K11:M11"/>
    <mergeCell ref="B12:J12"/>
    <mergeCell ref="K12:M12"/>
    <mergeCell ref="B13:J13"/>
    <mergeCell ref="K13:M13"/>
    <mergeCell ref="B4:M4"/>
    <mergeCell ref="B8:M8"/>
    <mergeCell ref="B9:J9"/>
    <mergeCell ref="K9:M9"/>
    <mergeCell ref="B10:J10"/>
    <mergeCell ref="K10:M10"/>
  </mergeCells>
  <hyperlinks>
    <hyperlink ref="G2" location="'Indice sezioni'!A1" display="Torna all'indice"/>
  </hyperlinks>
  <pageMargins left="0.25" right="0.25" top="0.75" bottom="0.75" header="0.3" footer="0.3"/>
  <pageSetup paperSize="9"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dimension ref="B1:R139"/>
  <sheetViews>
    <sheetView showGridLines="0" zoomScale="90" zoomScaleNormal="90" workbookViewId="0">
      <selection activeCell="J12" sqref="J12"/>
    </sheetView>
  </sheetViews>
  <sheetFormatPr defaultColWidth="9.140625" defaultRowHeight="15" customHeight="1" x14ac:dyDescent="0.2"/>
  <cols>
    <col min="1" max="1" width="1.42578125" style="2" customWidth="1"/>
    <col min="2" max="5" width="7.42578125" style="2" customWidth="1"/>
    <col min="6" max="6" width="8.85546875" style="2" customWidth="1"/>
    <col min="7" max="7" width="18.28515625" style="2" bestFit="1" customWidth="1"/>
    <col min="8" max="9" width="11.5703125" style="2" bestFit="1" customWidth="1"/>
    <col min="10" max="12" width="10.42578125" style="2" bestFit="1" customWidth="1"/>
    <col min="13" max="13" width="11.5703125" style="2" bestFit="1" customWidth="1"/>
    <col min="14" max="15" width="9.140625" style="2"/>
    <col min="16" max="16" width="0" style="2" hidden="1" customWidth="1"/>
    <col min="17" max="18" width="9.140625" style="2" hidden="1" customWidth="1"/>
    <col min="19" max="19" width="0" style="2" hidden="1" customWidth="1"/>
    <col min="20" max="16384" width="9.140625" style="2"/>
  </cols>
  <sheetData>
    <row r="1" spans="2:18" ht="7.5" customHeight="1" x14ac:dyDescent="0.2"/>
    <row r="2" spans="2:18" ht="15" customHeight="1" x14ac:dyDescent="0.2">
      <c r="G2" s="3" t="s">
        <v>13</v>
      </c>
      <c r="I2" s="14"/>
      <c r="M2" s="15"/>
    </row>
    <row r="4" spans="2:18" ht="15" customHeight="1" x14ac:dyDescent="0.2">
      <c r="B4" s="110" t="s">
        <v>436</v>
      </c>
      <c r="C4" s="111"/>
      <c r="D4" s="111"/>
      <c r="E4" s="111"/>
      <c r="F4" s="111"/>
      <c r="G4" s="111"/>
      <c r="H4" s="111"/>
      <c r="I4" s="111"/>
      <c r="J4" s="111"/>
      <c r="K4" s="111"/>
      <c r="L4" s="111"/>
      <c r="M4" s="112"/>
    </row>
    <row r="5" spans="2:18" ht="15" customHeight="1" x14ac:dyDescent="0.2">
      <c r="Q5" s="2" t="b">
        <f>IF('Anagrafica Progetto'!$Q$84=1,FALSE,TRUE)</f>
        <v>0</v>
      </c>
    </row>
    <row r="6" spans="2:18" ht="15" customHeight="1" x14ac:dyDescent="0.2">
      <c r="Q6" s="2" t="b">
        <f>IF('Anagrafica Progetto'!$Q$84=1,FALSE,TRUE)</f>
        <v>0</v>
      </c>
    </row>
    <row r="7" spans="2:18" ht="15" customHeight="1" x14ac:dyDescent="0.2">
      <c r="B7" s="188" t="s">
        <v>437</v>
      </c>
      <c r="C7" s="188"/>
      <c r="D7" s="188"/>
      <c r="E7" s="188"/>
      <c r="F7" s="188"/>
      <c r="G7" s="188"/>
      <c r="H7" s="188"/>
      <c r="I7" s="188"/>
      <c r="J7" s="188"/>
      <c r="K7" s="188"/>
      <c r="L7" s="188"/>
      <c r="M7" s="188"/>
      <c r="Q7" s="2" t="b">
        <f>IF('Anagrafica Progetto'!$Q$84=1,FALSE,TRUE)</f>
        <v>0</v>
      </c>
    </row>
    <row r="8" spans="2:18" ht="15" customHeight="1" x14ac:dyDescent="0.2">
      <c r="B8" s="253"/>
      <c r="C8" s="310"/>
      <c r="D8" s="310"/>
      <c r="E8" s="310"/>
      <c r="F8" s="56">
        <v>2017</v>
      </c>
      <c r="G8" s="56">
        <v>2018</v>
      </c>
      <c r="H8" s="56">
        <v>2019</v>
      </c>
      <c r="I8" s="56">
        <v>2020</v>
      </c>
      <c r="J8" s="56">
        <v>2021</v>
      </c>
      <c r="K8" s="56">
        <v>2022</v>
      </c>
      <c r="L8" s="56">
        <v>2023</v>
      </c>
      <c r="M8" s="56" t="s">
        <v>518</v>
      </c>
      <c r="Q8" s="2" t="b">
        <f>IF('Anagrafica Progetto'!$Q$84=1,FALSE,TRUE)</f>
        <v>0</v>
      </c>
    </row>
    <row r="9" spans="2:18" ht="15" customHeight="1" x14ac:dyDescent="0.2">
      <c r="B9" s="308" t="str">
        <f>IF('Linee Intervento'!E9="","",'Linee Intervento'!E9)</f>
        <v xml:space="preserve">Direzione e Coordinamento </v>
      </c>
      <c r="C9" s="309"/>
      <c r="D9" s="309"/>
      <c r="E9" s="309"/>
      <c r="F9" s="70"/>
      <c r="G9" s="70">
        <v>2982401.0730006299</v>
      </c>
      <c r="H9" s="70">
        <v>1478294.3946332301</v>
      </c>
      <c r="I9" s="70">
        <v>512720.40092667798</v>
      </c>
      <c r="J9" s="70">
        <v>665508.83950053097</v>
      </c>
      <c r="K9" s="70">
        <v>796268.06789561</v>
      </c>
      <c r="L9" s="70">
        <v>886695.50207542302</v>
      </c>
      <c r="M9" s="38">
        <f>IF(SUM(F9:L9)=0,"",SUM(F9:L9))</f>
        <v>7321888.2780321017</v>
      </c>
      <c r="Q9" s="2" t="b">
        <f>IF('Anagrafica Progetto'!$Q$84=1,R9,TRUE)</f>
        <v>0</v>
      </c>
      <c r="R9" s="2" t="b">
        <f>ISBLANK('Linee Intervento'!E9)</f>
        <v>0</v>
      </c>
    </row>
    <row r="10" spans="2:18" ht="15" customHeight="1" x14ac:dyDescent="0.2">
      <c r="B10" s="308" t="str">
        <f>IF('Linee Intervento'!E10="","",'Linee Intervento'!E10)</f>
        <v>Comunicazione / Disseminazione</v>
      </c>
      <c r="C10" s="309"/>
      <c r="D10" s="309"/>
      <c r="E10" s="309"/>
      <c r="F10" s="70"/>
      <c r="G10" s="70">
        <v>1940049.5839275301</v>
      </c>
      <c r="H10" s="70">
        <v>527367.94391646795</v>
      </c>
      <c r="I10" s="70">
        <v>213323.28408696299</v>
      </c>
      <c r="J10" s="70">
        <v>181910.17963608899</v>
      </c>
      <c r="K10" s="70">
        <v>180528.59375778501</v>
      </c>
      <c r="L10" s="70">
        <v>264576.97334297502</v>
      </c>
      <c r="M10" s="38">
        <f t="shared" ref="M10:M35" si="0">IF(SUM(F10:L10)=0,"",SUM(F10:L10))</f>
        <v>3307756.5586678102</v>
      </c>
      <c r="Q10" s="2" t="b">
        <f>IF('Anagrafica Progetto'!$Q$84=1,R10,TRUE)</f>
        <v>0</v>
      </c>
      <c r="R10" s="2" t="b">
        <f>ISBLANK('Linee Intervento'!E10)</f>
        <v>0</v>
      </c>
    </row>
    <row r="11" spans="2:18" ht="15" customHeight="1" x14ac:dyDescent="0.2">
      <c r="B11" s="308" t="str">
        <f>IF('Linee Intervento'!E11="","",'Linee Intervento'!E11)</f>
        <v>Monitoraggio e Valutazione</v>
      </c>
      <c r="C11" s="309"/>
      <c r="D11" s="309"/>
      <c r="E11" s="309"/>
      <c r="F11" s="70"/>
      <c r="G11" s="70"/>
      <c r="H11" s="70"/>
      <c r="I11" s="70"/>
      <c r="J11" s="70"/>
      <c r="K11" s="70"/>
      <c r="L11" s="70"/>
      <c r="M11" s="38" t="str">
        <f t="shared" si="0"/>
        <v/>
      </c>
      <c r="Q11" s="2" t="b">
        <f>IF('Anagrafica Progetto'!$Q$84=1,R11,TRUE)</f>
        <v>0</v>
      </c>
      <c r="R11" s="2" t="b">
        <f>ISBLANK('Linee Intervento'!E11)</f>
        <v>0</v>
      </c>
    </row>
    <row r="12" spans="2:18" ht="38.1" customHeight="1" x14ac:dyDescent="0.2">
      <c r="B12" s="308" t="str">
        <f>IF('Linee Intervento'!E12="","",'Linee Intervento'!E12)</f>
        <v>Fornire strumenti evoluti di intelligenza sulle informazioni del sistema di gestione del personale della PA</v>
      </c>
      <c r="C12" s="309"/>
      <c r="D12" s="309"/>
      <c r="E12" s="309"/>
      <c r="F12" s="70"/>
      <c r="G12" s="70">
        <v>874638.49919284903</v>
      </c>
      <c r="H12" s="70">
        <v>2325883.4698923002</v>
      </c>
      <c r="I12" s="70">
        <v>1849451.5630411601</v>
      </c>
      <c r="J12" s="70">
        <v>430508.62905387802</v>
      </c>
      <c r="K12" s="70"/>
      <c r="L12" s="70"/>
      <c r="M12" s="38">
        <f t="shared" si="0"/>
        <v>5480482.161180187</v>
      </c>
      <c r="Q12" s="2" t="b">
        <f>IF('Anagrafica Progetto'!$Q$84=1,R12,TRUE)</f>
        <v>0</v>
      </c>
      <c r="R12" s="2" t="b">
        <f>ISBLANK('Linee Intervento'!E12)</f>
        <v>0</v>
      </c>
    </row>
    <row r="13" spans="2:18" ht="36.6" customHeight="1" x14ac:dyDescent="0.2">
      <c r="B13" s="308" t="str">
        <f>IF('Linee Intervento'!E13="","",'Linee Intervento'!E13)</f>
        <v>Estendere i servizi erogati dal sistema informativo NoiPA</v>
      </c>
      <c r="C13" s="309"/>
      <c r="D13" s="309"/>
      <c r="E13" s="309"/>
      <c r="F13" s="70"/>
      <c r="G13" s="70">
        <v>2443301.5306800199</v>
      </c>
      <c r="H13" s="70">
        <v>1901651.5899026201</v>
      </c>
      <c r="I13" s="70">
        <v>2801113.7981062201</v>
      </c>
      <c r="J13" s="70">
        <v>3443909.5230192398</v>
      </c>
      <c r="K13" s="70">
        <v>2327205.8952251896</v>
      </c>
      <c r="L13" s="70">
        <v>365064.95756884199</v>
      </c>
      <c r="M13" s="38">
        <f t="shared" si="0"/>
        <v>13282247.294502132</v>
      </c>
      <c r="Q13" s="2" t="b">
        <f>IF('Anagrafica Progetto'!$Q$84=1,R13,TRUE)</f>
        <v>0</v>
      </c>
      <c r="R13" s="2" t="b">
        <f>ISBLANK('Linee Intervento'!E13)</f>
        <v>0</v>
      </c>
    </row>
    <row r="14" spans="2:18" ht="34.5" customHeight="1" x14ac:dyDescent="0.2">
      <c r="B14" s="308" t="str">
        <f>IF('Linee Intervento'!E14="","",'Linee Intervento'!E14)</f>
        <v>Ampliare i servizi erogati alle Amministrazioni servite</v>
      </c>
      <c r="C14" s="309"/>
      <c r="D14" s="309"/>
      <c r="E14" s="309"/>
      <c r="F14" s="70"/>
      <c r="G14" s="70">
        <v>1479298.561396</v>
      </c>
      <c r="H14" s="70">
        <v>3340877.4805297898</v>
      </c>
      <c r="I14" s="70">
        <v>2585270.9953859099</v>
      </c>
      <c r="J14" s="70">
        <v>1314201.218698272</v>
      </c>
      <c r="K14" s="70">
        <v>461023.18279070099</v>
      </c>
      <c r="L14" s="70">
        <v>203778.174454633</v>
      </c>
      <c r="M14" s="38">
        <f t="shared" si="0"/>
        <v>9384449.6132553052</v>
      </c>
      <c r="Q14" s="2" t="b">
        <f>IF('Anagrafica Progetto'!$Q$84=1,R14,TRUE)</f>
        <v>0</v>
      </c>
      <c r="R14" s="2" t="b">
        <f>ISBLANK('Linee Intervento'!E14)</f>
        <v>0</v>
      </c>
    </row>
    <row r="15" spans="2:18" ht="42.6" customHeight="1" x14ac:dyDescent="0.2">
      <c r="B15" s="308" t="str">
        <f>IF('Linee Intervento'!E15="","",'Linee Intervento'!E15)</f>
        <v>Estendere il perimetro del sistema NoiPA al comparto Sanità e Enti Locali</v>
      </c>
      <c r="C15" s="309"/>
      <c r="D15" s="309"/>
      <c r="E15" s="309"/>
      <c r="F15" s="70"/>
      <c r="G15" s="70"/>
      <c r="H15" s="70">
        <v>1079844.6237120701</v>
      </c>
      <c r="I15" s="70">
        <v>2575977.6568889902</v>
      </c>
      <c r="J15" s="70">
        <v>2415587.7654117998</v>
      </c>
      <c r="K15" s="70">
        <v>2176972.16861889</v>
      </c>
      <c r="L15" s="70">
        <v>2025374.9702069</v>
      </c>
      <c r="M15" s="38">
        <f t="shared" si="0"/>
        <v>10273757.184838649</v>
      </c>
      <c r="Q15" s="2" t="b">
        <f>IF('Anagrafica Progetto'!$Q$84=1,R15,TRUE)</f>
        <v>0</v>
      </c>
      <c r="R15" s="2" t="b">
        <f>ISBLANK('Linee Intervento'!E15)</f>
        <v>0</v>
      </c>
    </row>
    <row r="16" spans="2:18" ht="15" customHeight="1" x14ac:dyDescent="0.2">
      <c r="B16" s="308" t="str">
        <f>IF('Linee Intervento'!E16="","",'Linee Intervento'!E16)</f>
        <v/>
      </c>
      <c r="C16" s="309"/>
      <c r="D16" s="309"/>
      <c r="E16" s="309"/>
      <c r="F16" s="70"/>
      <c r="G16" s="70"/>
      <c r="H16" s="70"/>
      <c r="I16" s="70"/>
      <c r="J16" s="70"/>
      <c r="K16" s="70"/>
      <c r="L16" s="70"/>
      <c r="M16" s="38" t="str">
        <f t="shared" si="0"/>
        <v/>
      </c>
      <c r="Q16" s="2" t="b">
        <f>IF('Anagrafica Progetto'!$Q$84=1,R16,TRUE)</f>
        <v>1</v>
      </c>
      <c r="R16" s="2" t="b">
        <f>ISBLANK('Linee Intervento'!E16)</f>
        <v>1</v>
      </c>
    </row>
    <row r="17" spans="2:18" ht="15" customHeight="1" x14ac:dyDescent="0.2">
      <c r="B17" s="308" t="str">
        <f>IF('Linee Intervento'!E17="","",'Linee Intervento'!E17)</f>
        <v/>
      </c>
      <c r="C17" s="309"/>
      <c r="D17" s="309"/>
      <c r="E17" s="309"/>
      <c r="F17" s="70"/>
      <c r="G17" s="70"/>
      <c r="H17" s="70"/>
      <c r="I17" s="70"/>
      <c r="J17" s="70"/>
      <c r="K17" s="70"/>
      <c r="L17" s="70"/>
      <c r="M17" s="38" t="str">
        <f t="shared" si="0"/>
        <v/>
      </c>
      <c r="Q17" s="2" t="b">
        <f>IF('Anagrafica Progetto'!$Q$84=1,R17,TRUE)</f>
        <v>1</v>
      </c>
      <c r="R17" s="2" t="b">
        <f>ISBLANK('Linee Intervento'!E17)</f>
        <v>1</v>
      </c>
    </row>
    <row r="18" spans="2:18" ht="15" customHeight="1" x14ac:dyDescent="0.2">
      <c r="B18" s="308" t="str">
        <f>IF('Linee Intervento'!E18="","",'Linee Intervento'!E18)</f>
        <v/>
      </c>
      <c r="C18" s="309"/>
      <c r="D18" s="309"/>
      <c r="E18" s="309"/>
      <c r="F18" s="70"/>
      <c r="G18" s="70"/>
      <c r="H18" s="70"/>
      <c r="I18" s="70"/>
      <c r="J18" s="70"/>
      <c r="K18" s="70"/>
      <c r="L18" s="70"/>
      <c r="M18" s="38" t="str">
        <f t="shared" si="0"/>
        <v/>
      </c>
      <c r="Q18" s="2" t="b">
        <f>IF('Anagrafica Progetto'!$Q$84=1,R18,TRUE)</f>
        <v>1</v>
      </c>
      <c r="R18" s="2" t="b">
        <f>ISBLANK('Linee Intervento'!E18)</f>
        <v>1</v>
      </c>
    </row>
    <row r="19" spans="2:18" ht="15" customHeight="1" x14ac:dyDescent="0.2">
      <c r="B19" s="308" t="str">
        <f>IF('Linee Intervento'!E19="","",'Linee Intervento'!E19)</f>
        <v/>
      </c>
      <c r="C19" s="309"/>
      <c r="D19" s="309"/>
      <c r="E19" s="309"/>
      <c r="F19" s="70"/>
      <c r="G19" s="70"/>
      <c r="H19" s="70"/>
      <c r="I19" s="70"/>
      <c r="J19" s="70"/>
      <c r="K19" s="70"/>
      <c r="L19" s="70"/>
      <c r="M19" s="38" t="str">
        <f t="shared" si="0"/>
        <v/>
      </c>
      <c r="Q19" s="2" t="b">
        <f>IF('Anagrafica Progetto'!$Q$84=1,R19,TRUE)</f>
        <v>1</v>
      </c>
      <c r="R19" s="2" t="b">
        <f>ISBLANK('Linee Intervento'!E19)</f>
        <v>1</v>
      </c>
    </row>
    <row r="20" spans="2:18" ht="15" customHeight="1" x14ac:dyDescent="0.2">
      <c r="B20" s="308" t="str">
        <f>IF('Linee Intervento'!E20="","",'Linee Intervento'!E20)</f>
        <v/>
      </c>
      <c r="C20" s="309"/>
      <c r="D20" s="309"/>
      <c r="E20" s="309"/>
      <c r="F20" s="70"/>
      <c r="G20" s="70"/>
      <c r="H20" s="70"/>
      <c r="I20" s="70"/>
      <c r="J20" s="70"/>
      <c r="K20" s="70"/>
      <c r="L20" s="70"/>
      <c r="M20" s="38" t="str">
        <f t="shared" si="0"/>
        <v/>
      </c>
      <c r="Q20" s="2" t="b">
        <f>IF('Anagrafica Progetto'!$Q$84=1,R20,TRUE)</f>
        <v>1</v>
      </c>
      <c r="R20" s="2" t="b">
        <f>ISBLANK('Linee Intervento'!E20)</f>
        <v>1</v>
      </c>
    </row>
    <row r="21" spans="2:18" ht="15" customHeight="1" x14ac:dyDescent="0.2">
      <c r="B21" s="308" t="str">
        <f>IF('Linee Intervento'!E21="","",'Linee Intervento'!E21)</f>
        <v/>
      </c>
      <c r="C21" s="309"/>
      <c r="D21" s="309"/>
      <c r="E21" s="309"/>
      <c r="F21" s="70"/>
      <c r="G21" s="70"/>
      <c r="H21" s="70"/>
      <c r="I21" s="70"/>
      <c r="J21" s="70"/>
      <c r="K21" s="70"/>
      <c r="L21" s="70"/>
      <c r="M21" s="38" t="str">
        <f t="shared" si="0"/>
        <v/>
      </c>
      <c r="Q21" s="2" t="b">
        <f>IF('Anagrafica Progetto'!$Q$84=1,R21,TRUE)</f>
        <v>1</v>
      </c>
      <c r="R21" s="2" t="b">
        <f>ISBLANK('Linee Intervento'!E21)</f>
        <v>1</v>
      </c>
    </row>
    <row r="22" spans="2:18" ht="15" customHeight="1" x14ac:dyDescent="0.2">
      <c r="B22" s="308" t="str">
        <f>IF('Linee Intervento'!E22="","",'Linee Intervento'!E22)</f>
        <v/>
      </c>
      <c r="C22" s="309"/>
      <c r="D22" s="309"/>
      <c r="E22" s="309"/>
      <c r="F22" s="70"/>
      <c r="G22" s="70"/>
      <c r="H22" s="70"/>
      <c r="I22" s="70"/>
      <c r="J22" s="70"/>
      <c r="K22" s="70"/>
      <c r="L22" s="70"/>
      <c r="M22" s="38" t="str">
        <f t="shared" si="0"/>
        <v/>
      </c>
      <c r="Q22" s="2" t="b">
        <f>IF('Anagrafica Progetto'!$Q$84=1,R22,TRUE)</f>
        <v>1</v>
      </c>
      <c r="R22" s="2" t="b">
        <f>ISBLANK('Linee Intervento'!E22)</f>
        <v>1</v>
      </c>
    </row>
    <row r="23" spans="2:18" ht="15" customHeight="1" x14ac:dyDescent="0.2">
      <c r="B23" s="308" t="str">
        <f>IF('Linee Intervento'!E23="","",'Linee Intervento'!E23)</f>
        <v/>
      </c>
      <c r="C23" s="309"/>
      <c r="D23" s="309"/>
      <c r="E23" s="309"/>
      <c r="F23" s="70"/>
      <c r="G23" s="70"/>
      <c r="H23" s="70"/>
      <c r="I23" s="70"/>
      <c r="J23" s="70"/>
      <c r="K23" s="70"/>
      <c r="L23" s="70"/>
      <c r="M23" s="38" t="str">
        <f t="shared" si="0"/>
        <v/>
      </c>
      <c r="Q23" s="2" t="b">
        <f>IF('Anagrafica Progetto'!$Q$84=1,R23,TRUE)</f>
        <v>1</v>
      </c>
      <c r="R23" s="2" t="b">
        <f>ISBLANK('Linee Intervento'!E23)</f>
        <v>1</v>
      </c>
    </row>
    <row r="24" spans="2:18" ht="15" customHeight="1" x14ac:dyDescent="0.2">
      <c r="B24" s="308" t="str">
        <f>IF('Linee Intervento'!E24="","",'Linee Intervento'!E24)</f>
        <v/>
      </c>
      <c r="C24" s="309"/>
      <c r="D24" s="309"/>
      <c r="E24" s="309"/>
      <c r="F24" s="70"/>
      <c r="G24" s="70"/>
      <c r="H24" s="70"/>
      <c r="I24" s="70"/>
      <c r="J24" s="70"/>
      <c r="K24" s="70"/>
      <c r="L24" s="70"/>
      <c r="M24" s="38" t="str">
        <f t="shared" si="0"/>
        <v/>
      </c>
      <c r="Q24" s="2" t="b">
        <f>IF('Anagrafica Progetto'!$Q$84=1,R24,TRUE)</f>
        <v>1</v>
      </c>
      <c r="R24" s="2" t="b">
        <f>ISBLANK('Linee Intervento'!E24)</f>
        <v>1</v>
      </c>
    </row>
    <row r="25" spans="2:18" ht="15" customHeight="1" x14ac:dyDescent="0.2">
      <c r="B25" s="308" t="str">
        <f>IF('Linee Intervento'!E25="","",'Linee Intervento'!E25)</f>
        <v/>
      </c>
      <c r="C25" s="309"/>
      <c r="D25" s="309"/>
      <c r="E25" s="309"/>
      <c r="F25" s="70"/>
      <c r="G25" s="70"/>
      <c r="H25" s="70"/>
      <c r="I25" s="70"/>
      <c r="J25" s="70"/>
      <c r="K25" s="70"/>
      <c r="L25" s="70"/>
      <c r="M25" s="38" t="str">
        <f t="shared" si="0"/>
        <v/>
      </c>
      <c r="Q25" s="2" t="b">
        <f>IF('Anagrafica Progetto'!$Q$84=1,R25,TRUE)</f>
        <v>1</v>
      </c>
      <c r="R25" s="2" t="b">
        <f>ISBLANK('Linee Intervento'!E25)</f>
        <v>1</v>
      </c>
    </row>
    <row r="26" spans="2:18" ht="15" customHeight="1" x14ac:dyDescent="0.2">
      <c r="B26" s="308" t="str">
        <f>IF('Linee Intervento'!E26="","",'Linee Intervento'!E26)</f>
        <v/>
      </c>
      <c r="C26" s="309"/>
      <c r="D26" s="309"/>
      <c r="E26" s="309"/>
      <c r="F26" s="70"/>
      <c r="G26" s="70"/>
      <c r="H26" s="70"/>
      <c r="I26" s="70"/>
      <c r="J26" s="70"/>
      <c r="K26" s="70"/>
      <c r="L26" s="70"/>
      <c r="M26" s="38" t="str">
        <f t="shared" si="0"/>
        <v/>
      </c>
      <c r="Q26" s="2" t="b">
        <f>IF('Anagrafica Progetto'!$Q$84=1,R26,TRUE)</f>
        <v>1</v>
      </c>
      <c r="R26" s="2" t="b">
        <f>ISBLANK('Linee Intervento'!E26)</f>
        <v>1</v>
      </c>
    </row>
    <row r="27" spans="2:18" ht="15" customHeight="1" x14ac:dyDescent="0.2">
      <c r="B27" s="308" t="str">
        <f>IF('Linee Intervento'!E27="","",'Linee Intervento'!E27)</f>
        <v/>
      </c>
      <c r="C27" s="309"/>
      <c r="D27" s="309"/>
      <c r="E27" s="309"/>
      <c r="F27" s="70"/>
      <c r="G27" s="70"/>
      <c r="H27" s="70"/>
      <c r="I27" s="70"/>
      <c r="J27" s="70"/>
      <c r="K27" s="70"/>
      <c r="L27" s="70"/>
      <c r="M27" s="38" t="str">
        <f t="shared" si="0"/>
        <v/>
      </c>
      <c r="Q27" s="2" t="b">
        <f>IF('Anagrafica Progetto'!$Q$84=1,R27,TRUE)</f>
        <v>1</v>
      </c>
      <c r="R27" s="2" t="b">
        <f>ISBLANK('Linee Intervento'!E27)</f>
        <v>1</v>
      </c>
    </row>
    <row r="28" spans="2:18" ht="15" customHeight="1" x14ac:dyDescent="0.2">
      <c r="B28" s="308" t="str">
        <f>IF('Linee Intervento'!E28="","",'Linee Intervento'!E28)</f>
        <v/>
      </c>
      <c r="C28" s="309"/>
      <c r="D28" s="309"/>
      <c r="E28" s="309"/>
      <c r="F28" s="70"/>
      <c r="G28" s="70"/>
      <c r="H28" s="70"/>
      <c r="I28" s="70"/>
      <c r="J28" s="70"/>
      <c r="K28" s="70"/>
      <c r="L28" s="70"/>
      <c r="M28" s="38" t="str">
        <f t="shared" si="0"/>
        <v/>
      </c>
      <c r="Q28" s="2" t="b">
        <f>IF('Anagrafica Progetto'!$Q$84=1,R28,TRUE)</f>
        <v>1</v>
      </c>
      <c r="R28" s="2" t="b">
        <f>ISBLANK('Linee Intervento'!E28)</f>
        <v>1</v>
      </c>
    </row>
    <row r="29" spans="2:18" ht="15" customHeight="1" x14ac:dyDescent="0.2">
      <c r="B29" s="308" t="str">
        <f>IF('Linee Intervento'!E29="","",'Linee Intervento'!E29)</f>
        <v/>
      </c>
      <c r="C29" s="309"/>
      <c r="D29" s="309"/>
      <c r="E29" s="309"/>
      <c r="F29" s="70"/>
      <c r="G29" s="70"/>
      <c r="H29" s="70"/>
      <c r="I29" s="70"/>
      <c r="J29" s="70"/>
      <c r="K29" s="70"/>
      <c r="L29" s="70"/>
      <c r="M29" s="38" t="str">
        <f t="shared" si="0"/>
        <v/>
      </c>
      <c r="Q29" s="2" t="b">
        <f>IF('Anagrafica Progetto'!$Q$84=1,R29,TRUE)</f>
        <v>1</v>
      </c>
      <c r="R29" s="2" t="b">
        <f>ISBLANK('Linee Intervento'!E29)</f>
        <v>1</v>
      </c>
    </row>
    <row r="30" spans="2:18" ht="15" customHeight="1" x14ac:dyDescent="0.2">
      <c r="B30" s="308" t="str">
        <f>IF('Linee Intervento'!E30="","",'Linee Intervento'!E30)</f>
        <v/>
      </c>
      <c r="C30" s="309"/>
      <c r="D30" s="309"/>
      <c r="E30" s="309"/>
      <c r="F30" s="70"/>
      <c r="G30" s="70"/>
      <c r="H30" s="70"/>
      <c r="I30" s="70"/>
      <c r="J30" s="70"/>
      <c r="K30" s="70"/>
      <c r="L30" s="70"/>
      <c r="M30" s="38" t="str">
        <f t="shared" si="0"/>
        <v/>
      </c>
      <c r="Q30" s="2" t="b">
        <f>IF('Anagrafica Progetto'!$Q$84=1,R30,TRUE)</f>
        <v>1</v>
      </c>
      <c r="R30" s="2" t="b">
        <f>ISBLANK('Linee Intervento'!E30)</f>
        <v>1</v>
      </c>
    </row>
    <row r="31" spans="2:18" ht="15" customHeight="1" x14ac:dyDescent="0.2">
      <c r="B31" s="308" t="str">
        <f>IF('Linee Intervento'!E31="","",'Linee Intervento'!E31)</f>
        <v/>
      </c>
      <c r="C31" s="309"/>
      <c r="D31" s="309"/>
      <c r="E31" s="309"/>
      <c r="F31" s="70"/>
      <c r="G31" s="70"/>
      <c r="H31" s="70"/>
      <c r="I31" s="70"/>
      <c r="J31" s="70"/>
      <c r="K31" s="70"/>
      <c r="L31" s="70"/>
      <c r="M31" s="38" t="str">
        <f t="shared" si="0"/>
        <v/>
      </c>
      <c r="Q31" s="2" t="b">
        <f>IF('Anagrafica Progetto'!$Q$84=1,R31,TRUE)</f>
        <v>1</v>
      </c>
      <c r="R31" s="2" t="b">
        <f>ISBLANK('Linee Intervento'!E31)</f>
        <v>1</v>
      </c>
    </row>
    <row r="32" spans="2:18" ht="15" customHeight="1" x14ac:dyDescent="0.2">
      <c r="B32" s="308" t="str">
        <f>IF('Linee Intervento'!E32="","",'Linee Intervento'!E32)</f>
        <v/>
      </c>
      <c r="C32" s="309"/>
      <c r="D32" s="309"/>
      <c r="E32" s="309"/>
      <c r="F32" s="70"/>
      <c r="G32" s="70"/>
      <c r="H32" s="70"/>
      <c r="I32" s="70"/>
      <c r="J32" s="70"/>
      <c r="K32" s="70"/>
      <c r="L32" s="70"/>
      <c r="M32" s="38" t="str">
        <f t="shared" si="0"/>
        <v/>
      </c>
      <c r="Q32" s="2" t="b">
        <f>IF('Anagrafica Progetto'!$Q$84=1,R32,TRUE)</f>
        <v>1</v>
      </c>
      <c r="R32" s="2" t="b">
        <f>ISBLANK('Linee Intervento'!E32)</f>
        <v>1</v>
      </c>
    </row>
    <row r="33" spans="2:18" ht="15" customHeight="1" x14ac:dyDescent="0.2">
      <c r="B33" s="308" t="str">
        <f>IF('Linee Intervento'!E33="","",'Linee Intervento'!E33)</f>
        <v/>
      </c>
      <c r="C33" s="309"/>
      <c r="D33" s="309"/>
      <c r="E33" s="309"/>
      <c r="F33" s="70"/>
      <c r="G33" s="70"/>
      <c r="H33" s="70"/>
      <c r="I33" s="70"/>
      <c r="J33" s="70"/>
      <c r="K33" s="70"/>
      <c r="L33" s="70"/>
      <c r="M33" s="38" t="str">
        <f t="shared" si="0"/>
        <v/>
      </c>
      <c r="Q33" s="2" t="b">
        <f>IF('Anagrafica Progetto'!$Q$84=1,R33,TRUE)</f>
        <v>1</v>
      </c>
      <c r="R33" s="2" t="b">
        <f>ISBLANK('Linee Intervento'!E33)</f>
        <v>1</v>
      </c>
    </row>
    <row r="34" spans="2:18" ht="7.5" customHeight="1" x14ac:dyDescent="0.2">
      <c r="Q34" s="2" t="b">
        <f>IF('Anagrafica Progetto'!$Q$84=1,FALSE,TRUE)</f>
        <v>0</v>
      </c>
    </row>
    <row r="35" spans="2:18" ht="15" customHeight="1" x14ac:dyDescent="0.2">
      <c r="B35" s="240" t="s">
        <v>338</v>
      </c>
      <c r="C35" s="241"/>
      <c r="D35" s="241"/>
      <c r="E35" s="241"/>
      <c r="F35" s="38" t="str">
        <f>IF(SUM(F9:F33)=0,"",SUM(F9:F33))</f>
        <v/>
      </c>
      <c r="G35" s="38">
        <f t="shared" ref="G35:L35" si="1">IF(SUM(G9:G33)=0,"",SUM(G9:G33))</f>
        <v>9719689.2481970303</v>
      </c>
      <c r="H35" s="38">
        <f t="shared" si="1"/>
        <v>10653919.502586478</v>
      </c>
      <c r="I35" s="38">
        <f t="shared" si="1"/>
        <v>10537857.698435921</v>
      </c>
      <c r="J35" s="38">
        <f t="shared" si="1"/>
        <v>8451626.1553198099</v>
      </c>
      <c r="K35" s="38">
        <f t="shared" si="1"/>
        <v>5941997.9082881752</v>
      </c>
      <c r="L35" s="38">
        <f t="shared" si="1"/>
        <v>3745490.5776487729</v>
      </c>
      <c r="M35" s="38">
        <f t="shared" si="0"/>
        <v>49050581.090476193</v>
      </c>
      <c r="Q35" s="2" t="b">
        <f>IF('Anagrafica Progetto'!$Q$84=1,FALSE,TRUE)</f>
        <v>0</v>
      </c>
    </row>
    <row r="36" spans="2:18" ht="15" customHeight="1" x14ac:dyDescent="0.2">
      <c r="Q36" s="2" t="b">
        <f>IF(AND('Anagrafica Progetto'!$Q$84=2,'Anagrafica Progetto'!$Q$89),FALSE,TRUE)</f>
        <v>1</v>
      </c>
    </row>
    <row r="37" spans="2:18" ht="15" customHeight="1" x14ac:dyDescent="0.2">
      <c r="Q37" s="2" t="b">
        <f>IF(AND('Anagrafica Progetto'!$Q$84=2,'Anagrafica Progetto'!$Q$89),FALSE,TRUE)</f>
        <v>1</v>
      </c>
    </row>
    <row r="38" spans="2:18" ht="30" customHeight="1" x14ac:dyDescent="0.2">
      <c r="B38" s="188" t="s">
        <v>438</v>
      </c>
      <c r="C38" s="188"/>
      <c r="D38" s="188"/>
      <c r="E38" s="188"/>
      <c r="F38" s="188"/>
      <c r="G38" s="188"/>
      <c r="H38" s="188"/>
      <c r="I38" s="188"/>
      <c r="J38" s="188"/>
      <c r="K38" s="188"/>
      <c r="L38" s="188"/>
      <c r="M38" s="188"/>
      <c r="Q38" s="2" t="b">
        <f>IF(AND('Anagrafica Progetto'!$Q$84=2,'Anagrafica Progetto'!$Q$89),FALSE,TRUE)</f>
        <v>1</v>
      </c>
    </row>
    <row r="39" spans="2:18" ht="15" customHeight="1" x14ac:dyDescent="0.2">
      <c r="B39" s="253"/>
      <c r="C39" s="310"/>
      <c r="D39" s="310"/>
      <c r="E39" s="310"/>
      <c r="F39" s="56">
        <v>2017</v>
      </c>
      <c r="G39" s="56">
        <v>2018</v>
      </c>
      <c r="H39" s="56">
        <v>2019</v>
      </c>
      <c r="I39" s="56">
        <v>2020</v>
      </c>
      <c r="J39" s="56">
        <v>2021</v>
      </c>
      <c r="K39" s="56">
        <v>2022</v>
      </c>
      <c r="L39" s="56">
        <v>2023</v>
      </c>
      <c r="M39" s="56" t="s">
        <v>518</v>
      </c>
      <c r="Q39" s="2" t="b">
        <f>IF(AND('Anagrafica Progetto'!$Q$84=2,'Anagrafica Progetto'!$Q$89),FALSE,TRUE)</f>
        <v>1</v>
      </c>
    </row>
    <row r="40" spans="2:18" ht="15" customHeight="1" x14ac:dyDescent="0.2">
      <c r="B40" s="240" t="str">
        <f>IF('Linee Intervento'!E9="","",'Linee Intervento'!E9)</f>
        <v xml:space="preserve">Direzione e Coordinamento </v>
      </c>
      <c r="C40" s="241"/>
      <c r="D40" s="241"/>
      <c r="E40" s="241"/>
      <c r="F40" s="70"/>
      <c r="G40" s="70"/>
      <c r="H40" s="70"/>
      <c r="I40" s="70"/>
      <c r="J40" s="70"/>
      <c r="K40" s="70"/>
      <c r="L40" s="70"/>
      <c r="M40" s="38" t="str">
        <f>IF(SUM(F40:L40)=0,"",SUM(F40:L40))</f>
        <v/>
      </c>
      <c r="Q40" s="2" t="b">
        <f>IF(AND('Anagrafica Progetto'!$Q$84=2,'Anagrafica Progetto'!$Q$89),R40,TRUE)</f>
        <v>1</v>
      </c>
      <c r="R40" s="2" t="b">
        <f>ISBLANK('Linee Intervento'!E9)</f>
        <v>0</v>
      </c>
    </row>
    <row r="41" spans="2:18" ht="15" customHeight="1" x14ac:dyDescent="0.2">
      <c r="B41" s="240" t="str">
        <f>IF('Linee Intervento'!E10="","",'Linee Intervento'!E10)</f>
        <v>Comunicazione / Disseminazione</v>
      </c>
      <c r="C41" s="241"/>
      <c r="D41" s="241"/>
      <c r="E41" s="241"/>
      <c r="F41" s="70"/>
      <c r="G41" s="70"/>
      <c r="H41" s="70"/>
      <c r="I41" s="70"/>
      <c r="J41" s="70"/>
      <c r="K41" s="70"/>
      <c r="L41" s="70"/>
      <c r="M41" s="38" t="str">
        <f t="shared" ref="M41:M66" si="2">IF(SUM(F41:L41)=0,"",SUM(F41:L41))</f>
        <v/>
      </c>
      <c r="Q41" s="2" t="b">
        <f>IF(AND('Anagrafica Progetto'!$Q$84=2,'Anagrafica Progetto'!$Q$89),R41,TRUE)</f>
        <v>1</v>
      </c>
      <c r="R41" s="2" t="b">
        <f>ISBLANK('Linee Intervento'!E10)</f>
        <v>0</v>
      </c>
    </row>
    <row r="42" spans="2:18" ht="15" customHeight="1" x14ac:dyDescent="0.2">
      <c r="B42" s="240" t="str">
        <f>IF('Linee Intervento'!E11="","",'Linee Intervento'!E11)</f>
        <v>Monitoraggio e Valutazione</v>
      </c>
      <c r="C42" s="241"/>
      <c r="D42" s="241"/>
      <c r="E42" s="241"/>
      <c r="F42" s="70"/>
      <c r="G42" s="70"/>
      <c r="H42" s="70"/>
      <c r="I42" s="70"/>
      <c r="J42" s="70"/>
      <c r="K42" s="70"/>
      <c r="L42" s="70"/>
      <c r="M42" s="38" t="str">
        <f t="shared" si="2"/>
        <v/>
      </c>
      <c r="Q42" s="2" t="b">
        <f>IF(AND('Anagrafica Progetto'!$Q$84=2,'Anagrafica Progetto'!$Q$89),R42,TRUE)</f>
        <v>1</v>
      </c>
      <c r="R42" s="2" t="b">
        <f>ISBLANK('Linee Intervento'!E11)</f>
        <v>0</v>
      </c>
    </row>
    <row r="43" spans="2:18" ht="15" customHeight="1" x14ac:dyDescent="0.2">
      <c r="B43" s="240" t="str">
        <f>IF('Linee Intervento'!E12="","",'Linee Intervento'!E12)</f>
        <v>Fornire strumenti evoluti di intelligenza sulle informazioni del sistema di gestione del personale della PA</v>
      </c>
      <c r="C43" s="241"/>
      <c r="D43" s="241"/>
      <c r="E43" s="241"/>
      <c r="F43" s="70"/>
      <c r="G43" s="70"/>
      <c r="H43" s="70"/>
      <c r="I43" s="70"/>
      <c r="J43" s="70"/>
      <c r="K43" s="70"/>
      <c r="L43" s="70"/>
      <c r="M43" s="38" t="str">
        <f t="shared" si="2"/>
        <v/>
      </c>
      <c r="Q43" s="2" t="b">
        <f>IF(AND('Anagrafica Progetto'!$Q$84=2,'Anagrafica Progetto'!$Q$89),R43,TRUE)</f>
        <v>1</v>
      </c>
      <c r="R43" s="2" t="b">
        <f>ISBLANK('Linee Intervento'!E12)</f>
        <v>0</v>
      </c>
    </row>
    <row r="44" spans="2:18" ht="15" customHeight="1" x14ac:dyDescent="0.2">
      <c r="B44" s="240" t="str">
        <f>IF('Linee Intervento'!E13="","",'Linee Intervento'!E13)</f>
        <v>Estendere i servizi erogati dal sistema informativo NoiPA</v>
      </c>
      <c r="C44" s="241"/>
      <c r="D44" s="241"/>
      <c r="E44" s="241"/>
      <c r="F44" s="70"/>
      <c r="G44" s="70"/>
      <c r="H44" s="70"/>
      <c r="I44" s="70"/>
      <c r="J44" s="70"/>
      <c r="K44" s="70"/>
      <c r="L44" s="70"/>
      <c r="M44" s="38" t="str">
        <f t="shared" si="2"/>
        <v/>
      </c>
      <c r="Q44" s="2" t="b">
        <f>IF(AND('Anagrafica Progetto'!$Q$84=2,'Anagrafica Progetto'!$Q$89),R44,TRUE)</f>
        <v>1</v>
      </c>
      <c r="R44" s="2" t="b">
        <f>ISBLANK('Linee Intervento'!E13)</f>
        <v>0</v>
      </c>
    </row>
    <row r="45" spans="2:18" ht="15" customHeight="1" x14ac:dyDescent="0.2">
      <c r="B45" s="240" t="str">
        <f>IF('Linee Intervento'!E14="","",'Linee Intervento'!E14)</f>
        <v>Ampliare i servizi erogati alle Amministrazioni servite</v>
      </c>
      <c r="C45" s="241"/>
      <c r="D45" s="241"/>
      <c r="E45" s="241"/>
      <c r="F45" s="70"/>
      <c r="G45" s="70"/>
      <c r="H45" s="70"/>
      <c r="I45" s="70"/>
      <c r="J45" s="70"/>
      <c r="K45" s="70"/>
      <c r="L45" s="70"/>
      <c r="M45" s="38" t="str">
        <f t="shared" si="2"/>
        <v/>
      </c>
      <c r="Q45" s="2" t="b">
        <f>IF(AND('Anagrafica Progetto'!$Q$84=2,'Anagrafica Progetto'!$Q$89),R45,TRUE)</f>
        <v>1</v>
      </c>
      <c r="R45" s="2" t="b">
        <f>ISBLANK('Linee Intervento'!E14)</f>
        <v>0</v>
      </c>
    </row>
    <row r="46" spans="2:18" ht="15" customHeight="1" x14ac:dyDescent="0.2">
      <c r="B46" s="240" t="str">
        <f>IF('Linee Intervento'!E15="","",'Linee Intervento'!E15)</f>
        <v>Estendere il perimetro del sistema NoiPA al comparto Sanità e Enti Locali</v>
      </c>
      <c r="C46" s="241"/>
      <c r="D46" s="241"/>
      <c r="E46" s="241"/>
      <c r="F46" s="70"/>
      <c r="G46" s="70"/>
      <c r="H46" s="70"/>
      <c r="I46" s="70"/>
      <c r="J46" s="70"/>
      <c r="K46" s="70"/>
      <c r="L46" s="70"/>
      <c r="M46" s="38" t="str">
        <f t="shared" si="2"/>
        <v/>
      </c>
      <c r="Q46" s="2" t="b">
        <f>IF(AND('Anagrafica Progetto'!$Q$84=2,'Anagrafica Progetto'!$Q$89),R46,TRUE)</f>
        <v>1</v>
      </c>
      <c r="R46" s="2" t="b">
        <f>ISBLANK('Linee Intervento'!E15)</f>
        <v>0</v>
      </c>
    </row>
    <row r="47" spans="2:18" ht="15" customHeight="1" x14ac:dyDescent="0.2">
      <c r="B47" s="240" t="str">
        <f>IF('Linee Intervento'!E16="","",'Linee Intervento'!E16)</f>
        <v/>
      </c>
      <c r="C47" s="241"/>
      <c r="D47" s="241"/>
      <c r="E47" s="241"/>
      <c r="F47" s="70"/>
      <c r="G47" s="70"/>
      <c r="H47" s="70"/>
      <c r="I47" s="70"/>
      <c r="J47" s="70"/>
      <c r="K47" s="70"/>
      <c r="L47" s="70"/>
      <c r="M47" s="38" t="str">
        <f t="shared" si="2"/>
        <v/>
      </c>
      <c r="Q47" s="2" t="b">
        <f>IF(AND('Anagrafica Progetto'!$Q$84=2,'Anagrafica Progetto'!$Q$89),R47,TRUE)</f>
        <v>1</v>
      </c>
      <c r="R47" s="2" t="b">
        <f>ISBLANK('Linee Intervento'!E16)</f>
        <v>1</v>
      </c>
    </row>
    <row r="48" spans="2:18" ht="15" customHeight="1" x14ac:dyDescent="0.2">
      <c r="B48" s="240" t="str">
        <f>IF('Linee Intervento'!E17="","",'Linee Intervento'!E17)</f>
        <v/>
      </c>
      <c r="C48" s="241"/>
      <c r="D48" s="241"/>
      <c r="E48" s="241"/>
      <c r="F48" s="70"/>
      <c r="G48" s="70"/>
      <c r="H48" s="70"/>
      <c r="I48" s="70"/>
      <c r="J48" s="70"/>
      <c r="K48" s="70"/>
      <c r="L48" s="70"/>
      <c r="M48" s="38" t="str">
        <f t="shared" si="2"/>
        <v/>
      </c>
      <c r="Q48" s="2" t="b">
        <f>IF(AND('Anagrafica Progetto'!$Q$84=2,'Anagrafica Progetto'!$Q$89),R48,TRUE)</f>
        <v>1</v>
      </c>
      <c r="R48" s="2" t="b">
        <f>ISBLANK('Linee Intervento'!E17)</f>
        <v>1</v>
      </c>
    </row>
    <row r="49" spans="2:18" ht="15" customHeight="1" x14ac:dyDescent="0.2">
      <c r="B49" s="240" t="str">
        <f>IF('Linee Intervento'!E18="","",'Linee Intervento'!E18)</f>
        <v/>
      </c>
      <c r="C49" s="241"/>
      <c r="D49" s="241"/>
      <c r="E49" s="241"/>
      <c r="F49" s="70"/>
      <c r="G49" s="70"/>
      <c r="H49" s="70"/>
      <c r="I49" s="70"/>
      <c r="J49" s="70"/>
      <c r="K49" s="70"/>
      <c r="L49" s="70"/>
      <c r="M49" s="38" t="str">
        <f t="shared" si="2"/>
        <v/>
      </c>
      <c r="Q49" s="2" t="b">
        <f>IF(AND('Anagrafica Progetto'!$Q$84=2,'Anagrafica Progetto'!$Q$89),R49,TRUE)</f>
        <v>1</v>
      </c>
      <c r="R49" s="2" t="b">
        <f>ISBLANK('Linee Intervento'!E18)</f>
        <v>1</v>
      </c>
    </row>
    <row r="50" spans="2:18" ht="15" customHeight="1" x14ac:dyDescent="0.2">
      <c r="B50" s="240" t="str">
        <f>IF('Linee Intervento'!E19="","",'Linee Intervento'!E19)</f>
        <v/>
      </c>
      <c r="C50" s="241"/>
      <c r="D50" s="241"/>
      <c r="E50" s="241"/>
      <c r="F50" s="70"/>
      <c r="G50" s="70"/>
      <c r="H50" s="70"/>
      <c r="I50" s="70"/>
      <c r="J50" s="70"/>
      <c r="K50" s="70"/>
      <c r="L50" s="70"/>
      <c r="M50" s="38" t="str">
        <f t="shared" si="2"/>
        <v/>
      </c>
      <c r="Q50" s="2" t="b">
        <f>IF(AND('Anagrafica Progetto'!$Q$84=2,'Anagrafica Progetto'!$Q$89),R50,TRUE)</f>
        <v>1</v>
      </c>
      <c r="R50" s="2" t="b">
        <f>ISBLANK('Linee Intervento'!E19)</f>
        <v>1</v>
      </c>
    </row>
    <row r="51" spans="2:18" ht="15" customHeight="1" x14ac:dyDescent="0.2">
      <c r="B51" s="240" t="str">
        <f>IF('Linee Intervento'!E20="","",'Linee Intervento'!E20)</f>
        <v/>
      </c>
      <c r="C51" s="241"/>
      <c r="D51" s="241"/>
      <c r="E51" s="241"/>
      <c r="F51" s="70"/>
      <c r="G51" s="70"/>
      <c r="H51" s="70"/>
      <c r="I51" s="70"/>
      <c r="J51" s="70"/>
      <c r="K51" s="70"/>
      <c r="L51" s="70"/>
      <c r="M51" s="38" t="str">
        <f t="shared" si="2"/>
        <v/>
      </c>
      <c r="Q51" s="2" t="b">
        <f>IF(AND('Anagrafica Progetto'!$Q$84=2,'Anagrafica Progetto'!$Q$89),R51,TRUE)</f>
        <v>1</v>
      </c>
      <c r="R51" s="2" t="b">
        <f>ISBLANK('Linee Intervento'!E20)</f>
        <v>1</v>
      </c>
    </row>
    <row r="52" spans="2:18" ht="15" customHeight="1" x14ac:dyDescent="0.2">
      <c r="B52" s="240" t="str">
        <f>IF('Linee Intervento'!E21="","",'Linee Intervento'!E21)</f>
        <v/>
      </c>
      <c r="C52" s="241"/>
      <c r="D52" s="241"/>
      <c r="E52" s="241"/>
      <c r="F52" s="70"/>
      <c r="G52" s="70"/>
      <c r="H52" s="70"/>
      <c r="I52" s="70"/>
      <c r="J52" s="70"/>
      <c r="K52" s="70"/>
      <c r="L52" s="70"/>
      <c r="M52" s="38" t="str">
        <f t="shared" si="2"/>
        <v/>
      </c>
      <c r="Q52" s="2" t="b">
        <f>IF(AND('Anagrafica Progetto'!$Q$84=2,'Anagrafica Progetto'!$Q$89),R52,TRUE)</f>
        <v>1</v>
      </c>
      <c r="R52" s="2" t="b">
        <f>ISBLANK('Linee Intervento'!E21)</f>
        <v>1</v>
      </c>
    </row>
    <row r="53" spans="2:18" ht="15" customHeight="1" x14ac:dyDescent="0.2">
      <c r="B53" s="240" t="str">
        <f>IF('Linee Intervento'!E22="","",'Linee Intervento'!E22)</f>
        <v/>
      </c>
      <c r="C53" s="241"/>
      <c r="D53" s="241"/>
      <c r="E53" s="241"/>
      <c r="F53" s="70"/>
      <c r="G53" s="70"/>
      <c r="H53" s="70"/>
      <c r="I53" s="70"/>
      <c r="J53" s="70"/>
      <c r="K53" s="70"/>
      <c r="L53" s="70"/>
      <c r="M53" s="38" t="str">
        <f t="shared" si="2"/>
        <v/>
      </c>
      <c r="Q53" s="2" t="b">
        <f>IF(AND('Anagrafica Progetto'!$Q$84=2,'Anagrafica Progetto'!$Q$89),R53,TRUE)</f>
        <v>1</v>
      </c>
      <c r="R53" s="2" t="b">
        <f>ISBLANK('Linee Intervento'!E22)</f>
        <v>1</v>
      </c>
    </row>
    <row r="54" spans="2:18" ht="15" customHeight="1" x14ac:dyDescent="0.2">
      <c r="B54" s="240" t="str">
        <f>IF('Linee Intervento'!E23="","",'Linee Intervento'!E23)</f>
        <v/>
      </c>
      <c r="C54" s="241"/>
      <c r="D54" s="241"/>
      <c r="E54" s="241"/>
      <c r="F54" s="70"/>
      <c r="G54" s="70"/>
      <c r="H54" s="70"/>
      <c r="I54" s="70"/>
      <c r="J54" s="70"/>
      <c r="K54" s="70"/>
      <c r="L54" s="70"/>
      <c r="M54" s="38" t="str">
        <f t="shared" si="2"/>
        <v/>
      </c>
      <c r="Q54" s="2" t="b">
        <f>IF(AND('Anagrafica Progetto'!$Q$84=2,'Anagrafica Progetto'!$Q$89),R54,TRUE)</f>
        <v>1</v>
      </c>
      <c r="R54" s="2" t="b">
        <f>ISBLANK('Linee Intervento'!E23)</f>
        <v>1</v>
      </c>
    </row>
    <row r="55" spans="2:18" ht="15" customHeight="1" x14ac:dyDescent="0.2">
      <c r="B55" s="240" t="str">
        <f>IF('Linee Intervento'!E24="","",'Linee Intervento'!E24)</f>
        <v/>
      </c>
      <c r="C55" s="241"/>
      <c r="D55" s="241"/>
      <c r="E55" s="241"/>
      <c r="F55" s="70"/>
      <c r="G55" s="70"/>
      <c r="H55" s="70"/>
      <c r="I55" s="70"/>
      <c r="J55" s="70"/>
      <c r="K55" s="70"/>
      <c r="L55" s="70"/>
      <c r="M55" s="38" t="str">
        <f t="shared" si="2"/>
        <v/>
      </c>
      <c r="Q55" s="2" t="b">
        <f>IF(AND('Anagrafica Progetto'!$Q$84=2,'Anagrafica Progetto'!$Q$89),R55,TRUE)</f>
        <v>1</v>
      </c>
      <c r="R55" s="2" t="b">
        <f>ISBLANK('Linee Intervento'!E24)</f>
        <v>1</v>
      </c>
    </row>
    <row r="56" spans="2:18" ht="15" customHeight="1" x14ac:dyDescent="0.2">
      <c r="B56" s="240" t="str">
        <f>IF('Linee Intervento'!E25="","",'Linee Intervento'!E25)</f>
        <v/>
      </c>
      <c r="C56" s="241"/>
      <c r="D56" s="241"/>
      <c r="E56" s="241"/>
      <c r="F56" s="70"/>
      <c r="G56" s="70"/>
      <c r="H56" s="70"/>
      <c r="I56" s="70"/>
      <c r="J56" s="70"/>
      <c r="K56" s="70"/>
      <c r="L56" s="70"/>
      <c r="M56" s="38" t="str">
        <f t="shared" si="2"/>
        <v/>
      </c>
      <c r="Q56" s="2" t="b">
        <f>IF(AND('Anagrafica Progetto'!$Q$84=2,'Anagrafica Progetto'!$Q$89),R56,TRUE)</f>
        <v>1</v>
      </c>
      <c r="R56" s="2" t="b">
        <f>ISBLANK('Linee Intervento'!E25)</f>
        <v>1</v>
      </c>
    </row>
    <row r="57" spans="2:18" ht="15" customHeight="1" x14ac:dyDescent="0.2">
      <c r="B57" s="240" t="str">
        <f>IF('Linee Intervento'!E26="","",'Linee Intervento'!E26)</f>
        <v/>
      </c>
      <c r="C57" s="241"/>
      <c r="D57" s="241"/>
      <c r="E57" s="241"/>
      <c r="F57" s="70"/>
      <c r="G57" s="70"/>
      <c r="H57" s="70"/>
      <c r="I57" s="70"/>
      <c r="J57" s="70"/>
      <c r="K57" s="70"/>
      <c r="L57" s="70"/>
      <c r="M57" s="38" t="str">
        <f t="shared" si="2"/>
        <v/>
      </c>
      <c r="Q57" s="2" t="b">
        <f>IF(AND('Anagrafica Progetto'!$Q$84=2,'Anagrafica Progetto'!$Q$89),R57,TRUE)</f>
        <v>1</v>
      </c>
      <c r="R57" s="2" t="b">
        <f>ISBLANK('Linee Intervento'!E26)</f>
        <v>1</v>
      </c>
    </row>
    <row r="58" spans="2:18" ht="15" customHeight="1" x14ac:dyDescent="0.2">
      <c r="B58" s="240" t="str">
        <f>IF('Linee Intervento'!E27="","",'Linee Intervento'!E27)</f>
        <v/>
      </c>
      <c r="C58" s="241"/>
      <c r="D58" s="241"/>
      <c r="E58" s="241"/>
      <c r="F58" s="70"/>
      <c r="G58" s="70"/>
      <c r="H58" s="70"/>
      <c r="I58" s="70"/>
      <c r="J58" s="70"/>
      <c r="K58" s="70"/>
      <c r="L58" s="70"/>
      <c r="M58" s="38" t="str">
        <f t="shared" si="2"/>
        <v/>
      </c>
      <c r="Q58" s="2" t="b">
        <f>IF(AND('Anagrafica Progetto'!$Q$84=2,'Anagrafica Progetto'!$Q$89),R58,TRUE)</f>
        <v>1</v>
      </c>
      <c r="R58" s="2" t="b">
        <f>ISBLANK('Linee Intervento'!E27)</f>
        <v>1</v>
      </c>
    </row>
    <row r="59" spans="2:18" ht="15" customHeight="1" x14ac:dyDescent="0.2">
      <c r="B59" s="240" t="str">
        <f>IF('Linee Intervento'!E28="","",'Linee Intervento'!E28)</f>
        <v/>
      </c>
      <c r="C59" s="241"/>
      <c r="D59" s="241"/>
      <c r="E59" s="241"/>
      <c r="F59" s="70"/>
      <c r="G59" s="70"/>
      <c r="H59" s="70"/>
      <c r="I59" s="70"/>
      <c r="J59" s="70"/>
      <c r="K59" s="70"/>
      <c r="L59" s="70"/>
      <c r="M59" s="38" t="str">
        <f t="shared" si="2"/>
        <v/>
      </c>
      <c r="Q59" s="2" t="b">
        <f>IF(AND('Anagrafica Progetto'!$Q$84=2,'Anagrafica Progetto'!$Q$89),R59,TRUE)</f>
        <v>1</v>
      </c>
      <c r="R59" s="2" t="b">
        <f>ISBLANK('Linee Intervento'!E28)</f>
        <v>1</v>
      </c>
    </row>
    <row r="60" spans="2:18" ht="15" customHeight="1" x14ac:dyDescent="0.2">
      <c r="B60" s="240" t="str">
        <f>IF('Linee Intervento'!E29="","",'Linee Intervento'!E29)</f>
        <v/>
      </c>
      <c r="C60" s="241"/>
      <c r="D60" s="241"/>
      <c r="E60" s="241"/>
      <c r="F60" s="70"/>
      <c r="G60" s="70"/>
      <c r="H60" s="70"/>
      <c r="I60" s="70"/>
      <c r="J60" s="70"/>
      <c r="K60" s="70"/>
      <c r="L60" s="70"/>
      <c r="M60" s="38" t="str">
        <f t="shared" si="2"/>
        <v/>
      </c>
      <c r="Q60" s="2" t="b">
        <f>IF(AND('Anagrafica Progetto'!$Q$84=2,'Anagrafica Progetto'!$Q$89),R60,TRUE)</f>
        <v>1</v>
      </c>
      <c r="R60" s="2" t="b">
        <f>ISBLANK('Linee Intervento'!E29)</f>
        <v>1</v>
      </c>
    </row>
    <row r="61" spans="2:18" ht="15" customHeight="1" x14ac:dyDescent="0.2">
      <c r="B61" s="240" t="str">
        <f>IF('Linee Intervento'!E30="","",'Linee Intervento'!E30)</f>
        <v/>
      </c>
      <c r="C61" s="241"/>
      <c r="D61" s="241"/>
      <c r="E61" s="241"/>
      <c r="F61" s="70"/>
      <c r="G61" s="70"/>
      <c r="H61" s="70"/>
      <c r="I61" s="70"/>
      <c r="J61" s="70"/>
      <c r="K61" s="70"/>
      <c r="L61" s="70"/>
      <c r="M61" s="38" t="str">
        <f t="shared" si="2"/>
        <v/>
      </c>
      <c r="Q61" s="2" t="b">
        <f>IF(AND('Anagrafica Progetto'!$Q$84=2,'Anagrafica Progetto'!$Q$89),R61,TRUE)</f>
        <v>1</v>
      </c>
      <c r="R61" s="2" t="b">
        <f>ISBLANK('Linee Intervento'!E30)</f>
        <v>1</v>
      </c>
    </row>
    <row r="62" spans="2:18" ht="15" customHeight="1" x14ac:dyDescent="0.2">
      <c r="B62" s="240" t="str">
        <f>IF('Linee Intervento'!E31="","",'Linee Intervento'!E31)</f>
        <v/>
      </c>
      <c r="C62" s="241"/>
      <c r="D62" s="241"/>
      <c r="E62" s="241"/>
      <c r="F62" s="70"/>
      <c r="G62" s="70"/>
      <c r="H62" s="70"/>
      <c r="I62" s="70"/>
      <c r="J62" s="70"/>
      <c r="K62" s="70"/>
      <c r="L62" s="70"/>
      <c r="M62" s="38" t="str">
        <f t="shared" si="2"/>
        <v/>
      </c>
      <c r="Q62" s="2" t="b">
        <f>IF(AND('Anagrafica Progetto'!$Q$84=2,'Anagrafica Progetto'!$Q$89),R62,TRUE)</f>
        <v>1</v>
      </c>
      <c r="R62" s="2" t="b">
        <f>ISBLANK('Linee Intervento'!E31)</f>
        <v>1</v>
      </c>
    </row>
    <row r="63" spans="2:18" ht="15" customHeight="1" x14ac:dyDescent="0.2">
      <c r="B63" s="240" t="str">
        <f>IF('Linee Intervento'!E32="","",'Linee Intervento'!E32)</f>
        <v/>
      </c>
      <c r="C63" s="241"/>
      <c r="D63" s="241"/>
      <c r="E63" s="241"/>
      <c r="F63" s="70"/>
      <c r="G63" s="70"/>
      <c r="H63" s="70"/>
      <c r="I63" s="70"/>
      <c r="J63" s="70"/>
      <c r="K63" s="70"/>
      <c r="L63" s="70"/>
      <c r="M63" s="38" t="str">
        <f t="shared" si="2"/>
        <v/>
      </c>
      <c r="Q63" s="2" t="b">
        <f>IF(AND('Anagrafica Progetto'!$Q$84=2,'Anagrafica Progetto'!$Q$89),R63,TRUE)</f>
        <v>1</v>
      </c>
      <c r="R63" s="2" t="b">
        <f>ISBLANK('Linee Intervento'!E32)</f>
        <v>1</v>
      </c>
    </row>
    <row r="64" spans="2:18" ht="15" customHeight="1" x14ac:dyDescent="0.2">
      <c r="B64" s="240" t="str">
        <f>IF('Linee Intervento'!E33="","",'Linee Intervento'!E33)</f>
        <v/>
      </c>
      <c r="C64" s="241"/>
      <c r="D64" s="241"/>
      <c r="E64" s="241"/>
      <c r="F64" s="70"/>
      <c r="G64" s="70"/>
      <c r="H64" s="70"/>
      <c r="I64" s="70"/>
      <c r="J64" s="70"/>
      <c r="K64" s="70"/>
      <c r="L64" s="70"/>
      <c r="M64" s="38" t="str">
        <f t="shared" si="2"/>
        <v/>
      </c>
      <c r="Q64" s="2" t="b">
        <f>IF(AND('Anagrafica Progetto'!$Q$84=2,'Anagrafica Progetto'!$Q$89),R64,TRUE)</f>
        <v>1</v>
      </c>
      <c r="R64" s="2" t="b">
        <f>ISBLANK('Linee Intervento'!E33)</f>
        <v>1</v>
      </c>
    </row>
    <row r="65" spans="2:18" ht="7.5" customHeight="1" x14ac:dyDescent="0.2">
      <c r="Q65" s="2" t="b">
        <f>IF(AND('Anagrafica Progetto'!$Q$84=2,'Anagrafica Progetto'!$Q$89),FALSE,TRUE)</f>
        <v>1</v>
      </c>
    </row>
    <row r="66" spans="2:18" ht="15" customHeight="1" x14ac:dyDescent="0.2">
      <c r="B66" s="240" t="s">
        <v>338</v>
      </c>
      <c r="C66" s="241"/>
      <c r="D66" s="241"/>
      <c r="E66" s="241"/>
      <c r="F66" s="38" t="str">
        <f>IF(SUM(F40:F64)=0,"",SUM(F40:F64))</f>
        <v/>
      </c>
      <c r="G66" s="38" t="str">
        <f t="shared" ref="G66:L66" si="3">IF(SUM(G40:G64)=0,"",SUM(G40:G64))</f>
        <v/>
      </c>
      <c r="H66" s="38" t="str">
        <f t="shared" si="3"/>
        <v/>
      </c>
      <c r="I66" s="38" t="str">
        <f t="shared" si="3"/>
        <v/>
      </c>
      <c r="J66" s="38" t="str">
        <f t="shared" si="3"/>
        <v/>
      </c>
      <c r="K66" s="38" t="str">
        <f t="shared" si="3"/>
        <v/>
      </c>
      <c r="L66" s="38" t="str">
        <f t="shared" si="3"/>
        <v/>
      </c>
      <c r="M66" s="38" t="str">
        <f t="shared" si="2"/>
        <v/>
      </c>
      <c r="Q66" s="2" t="b">
        <f>IF(AND('Anagrafica Progetto'!$Q$84=2,'Anagrafica Progetto'!$Q$89),FALSE,TRUE)</f>
        <v>1</v>
      </c>
    </row>
    <row r="67" spans="2:18" ht="15" customHeight="1" x14ac:dyDescent="0.2">
      <c r="Q67" s="2" t="b">
        <f>IF(AND('Anagrafica Progetto'!$Q$84=2,'Anagrafica Progetto'!$Q$90),FALSE,TRUE)</f>
        <v>1</v>
      </c>
    </row>
    <row r="68" spans="2:18" ht="15" customHeight="1" x14ac:dyDescent="0.2">
      <c r="Q68" s="2" t="b">
        <f>IF(AND('Anagrafica Progetto'!$Q$84=2,'Anagrafica Progetto'!$Q$90),FALSE,TRUE)</f>
        <v>1</v>
      </c>
    </row>
    <row r="69" spans="2:18" ht="30" customHeight="1" x14ac:dyDescent="0.2">
      <c r="B69" s="188" t="s">
        <v>440</v>
      </c>
      <c r="C69" s="188"/>
      <c r="D69" s="188"/>
      <c r="E69" s="188"/>
      <c r="F69" s="188"/>
      <c r="G69" s="188"/>
      <c r="H69" s="188"/>
      <c r="I69" s="188"/>
      <c r="J69" s="188"/>
      <c r="K69" s="188"/>
      <c r="L69" s="188"/>
      <c r="M69" s="188"/>
      <c r="Q69" s="2" t="b">
        <f>IF(AND('Anagrafica Progetto'!$Q$84=2,'Anagrafica Progetto'!$Q$90),FALSE,TRUE)</f>
        <v>1</v>
      </c>
    </row>
    <row r="70" spans="2:18" ht="15" customHeight="1" x14ac:dyDescent="0.2">
      <c r="B70" s="253"/>
      <c r="C70" s="310"/>
      <c r="D70" s="310"/>
      <c r="E70" s="310"/>
      <c r="F70" s="56">
        <v>2017</v>
      </c>
      <c r="G70" s="56">
        <v>2018</v>
      </c>
      <c r="H70" s="56">
        <v>2019</v>
      </c>
      <c r="I70" s="56">
        <v>2020</v>
      </c>
      <c r="J70" s="56">
        <v>2021</v>
      </c>
      <c r="K70" s="56">
        <v>2022</v>
      </c>
      <c r="L70" s="56">
        <v>2023</v>
      </c>
      <c r="M70" s="56" t="s">
        <v>518</v>
      </c>
      <c r="Q70" s="2" t="b">
        <f>IF(AND('Anagrafica Progetto'!$Q$84=2,'Anagrafica Progetto'!$Q$90),FALSE,TRUE)</f>
        <v>1</v>
      </c>
    </row>
    <row r="71" spans="2:18" ht="15" customHeight="1" x14ac:dyDescent="0.2">
      <c r="B71" s="240" t="str">
        <f>IF('Linee Intervento'!E9="","",'Linee Intervento'!E9)</f>
        <v xml:space="preserve">Direzione e Coordinamento </v>
      </c>
      <c r="C71" s="241"/>
      <c r="D71" s="241"/>
      <c r="E71" s="241"/>
      <c r="F71" s="70"/>
      <c r="G71" s="70"/>
      <c r="H71" s="70"/>
      <c r="I71" s="70"/>
      <c r="J71" s="70"/>
      <c r="K71" s="70"/>
      <c r="L71" s="70"/>
      <c r="M71" s="38" t="str">
        <f>IF(SUM(F71:L71)=0,"",SUM(F71:L71))</f>
        <v/>
      </c>
      <c r="Q71" s="2" t="b">
        <f>IF(AND('Anagrafica Progetto'!$Q$84=2,'Anagrafica Progetto'!$Q$90),R71,TRUE)</f>
        <v>1</v>
      </c>
      <c r="R71" s="2" t="b">
        <f>ISBLANK('Linee Intervento'!E9)</f>
        <v>0</v>
      </c>
    </row>
    <row r="72" spans="2:18" ht="15" customHeight="1" x14ac:dyDescent="0.2">
      <c r="B72" s="240" t="str">
        <f>IF('Linee Intervento'!E10="","",'Linee Intervento'!E10)</f>
        <v>Comunicazione / Disseminazione</v>
      </c>
      <c r="C72" s="241"/>
      <c r="D72" s="241"/>
      <c r="E72" s="241"/>
      <c r="F72" s="70"/>
      <c r="G72" s="70"/>
      <c r="H72" s="70"/>
      <c r="I72" s="70"/>
      <c r="J72" s="70"/>
      <c r="K72" s="70"/>
      <c r="L72" s="70"/>
      <c r="M72" s="38" t="str">
        <f t="shared" ref="M72:M95" si="4">IF(SUM(F72:L72)=0,"",SUM(F72:L72))</f>
        <v/>
      </c>
      <c r="Q72" s="2" t="b">
        <f>IF(AND('Anagrafica Progetto'!$Q$84=2,'Anagrafica Progetto'!$Q$90),R72,TRUE)</f>
        <v>1</v>
      </c>
      <c r="R72" s="2" t="b">
        <f>ISBLANK('Linee Intervento'!E10)</f>
        <v>0</v>
      </c>
    </row>
    <row r="73" spans="2:18" ht="15" customHeight="1" x14ac:dyDescent="0.2">
      <c r="B73" s="240" t="str">
        <f>IF('Linee Intervento'!E11="","",'Linee Intervento'!E11)</f>
        <v>Monitoraggio e Valutazione</v>
      </c>
      <c r="C73" s="241"/>
      <c r="D73" s="241"/>
      <c r="E73" s="241"/>
      <c r="F73" s="70"/>
      <c r="G73" s="70"/>
      <c r="H73" s="70"/>
      <c r="I73" s="70"/>
      <c r="J73" s="70"/>
      <c r="K73" s="70"/>
      <c r="L73" s="70"/>
      <c r="M73" s="38" t="str">
        <f t="shared" si="4"/>
        <v/>
      </c>
      <c r="Q73" s="2" t="b">
        <f>IF(AND('Anagrafica Progetto'!$Q$84=2,'Anagrafica Progetto'!$Q$90),R73,TRUE)</f>
        <v>1</v>
      </c>
      <c r="R73" s="2" t="b">
        <f>ISBLANK('Linee Intervento'!E11)</f>
        <v>0</v>
      </c>
    </row>
    <row r="74" spans="2:18" ht="15" customHeight="1" x14ac:dyDescent="0.2">
      <c r="B74" s="240" t="str">
        <f>IF('Linee Intervento'!E12="","",'Linee Intervento'!E12)</f>
        <v>Fornire strumenti evoluti di intelligenza sulle informazioni del sistema di gestione del personale della PA</v>
      </c>
      <c r="C74" s="241"/>
      <c r="D74" s="241"/>
      <c r="E74" s="241"/>
      <c r="F74" s="70"/>
      <c r="G74" s="70"/>
      <c r="H74" s="70"/>
      <c r="I74" s="70"/>
      <c r="J74" s="70"/>
      <c r="K74" s="70"/>
      <c r="L74" s="70"/>
      <c r="M74" s="38" t="str">
        <f t="shared" si="4"/>
        <v/>
      </c>
      <c r="Q74" s="2" t="b">
        <f>IF(AND('Anagrafica Progetto'!$Q$84=2,'Anagrafica Progetto'!$Q$90),R74,TRUE)</f>
        <v>1</v>
      </c>
      <c r="R74" s="2" t="b">
        <f>ISBLANK('Linee Intervento'!E12)</f>
        <v>0</v>
      </c>
    </row>
    <row r="75" spans="2:18" ht="15" customHeight="1" x14ac:dyDescent="0.2">
      <c r="B75" s="240" t="str">
        <f>IF('Linee Intervento'!E13="","",'Linee Intervento'!E13)</f>
        <v>Estendere i servizi erogati dal sistema informativo NoiPA</v>
      </c>
      <c r="C75" s="241"/>
      <c r="D75" s="241"/>
      <c r="E75" s="241"/>
      <c r="F75" s="70"/>
      <c r="G75" s="70"/>
      <c r="H75" s="70"/>
      <c r="I75" s="70"/>
      <c r="J75" s="70"/>
      <c r="K75" s="70"/>
      <c r="L75" s="70"/>
      <c r="M75" s="38" t="str">
        <f t="shared" si="4"/>
        <v/>
      </c>
      <c r="Q75" s="2" t="b">
        <f>IF(AND('Anagrafica Progetto'!$Q$84=2,'Anagrafica Progetto'!$Q$90),R75,TRUE)</f>
        <v>1</v>
      </c>
      <c r="R75" s="2" t="b">
        <f>ISBLANK('Linee Intervento'!E13)</f>
        <v>0</v>
      </c>
    </row>
    <row r="76" spans="2:18" ht="15" customHeight="1" x14ac:dyDescent="0.2">
      <c r="B76" s="240" t="str">
        <f>IF('Linee Intervento'!E14="","",'Linee Intervento'!E14)</f>
        <v>Ampliare i servizi erogati alle Amministrazioni servite</v>
      </c>
      <c r="C76" s="241"/>
      <c r="D76" s="241"/>
      <c r="E76" s="241"/>
      <c r="F76" s="70"/>
      <c r="G76" s="70"/>
      <c r="H76" s="70"/>
      <c r="I76" s="70"/>
      <c r="J76" s="70"/>
      <c r="K76" s="70"/>
      <c r="L76" s="70"/>
      <c r="M76" s="38" t="str">
        <f t="shared" si="4"/>
        <v/>
      </c>
      <c r="Q76" s="2" t="b">
        <f>IF(AND('Anagrafica Progetto'!$Q$84=2,'Anagrafica Progetto'!$Q$90),R76,TRUE)</f>
        <v>1</v>
      </c>
      <c r="R76" s="2" t="b">
        <f>ISBLANK('Linee Intervento'!E14)</f>
        <v>0</v>
      </c>
    </row>
    <row r="77" spans="2:18" ht="15" customHeight="1" x14ac:dyDescent="0.2">
      <c r="B77" s="240" t="str">
        <f>IF('Linee Intervento'!E15="","",'Linee Intervento'!E15)</f>
        <v>Estendere il perimetro del sistema NoiPA al comparto Sanità e Enti Locali</v>
      </c>
      <c r="C77" s="241"/>
      <c r="D77" s="241"/>
      <c r="E77" s="241"/>
      <c r="F77" s="70"/>
      <c r="G77" s="70"/>
      <c r="H77" s="70"/>
      <c r="I77" s="70"/>
      <c r="J77" s="70"/>
      <c r="K77" s="70"/>
      <c r="L77" s="70"/>
      <c r="M77" s="38" t="str">
        <f t="shared" si="4"/>
        <v/>
      </c>
      <c r="Q77" s="2" t="b">
        <f>IF(AND('Anagrafica Progetto'!$Q$84=2,'Anagrafica Progetto'!$Q$90),R77,TRUE)</f>
        <v>1</v>
      </c>
      <c r="R77" s="2" t="b">
        <f>ISBLANK('Linee Intervento'!E15)</f>
        <v>0</v>
      </c>
    </row>
    <row r="78" spans="2:18" ht="15" customHeight="1" x14ac:dyDescent="0.2">
      <c r="B78" s="240" t="str">
        <f>IF('Linee Intervento'!E16="","",'Linee Intervento'!E16)</f>
        <v/>
      </c>
      <c r="C78" s="241"/>
      <c r="D78" s="241"/>
      <c r="E78" s="241"/>
      <c r="F78" s="70"/>
      <c r="G78" s="70"/>
      <c r="H78" s="70"/>
      <c r="I78" s="70"/>
      <c r="J78" s="70"/>
      <c r="K78" s="70"/>
      <c r="L78" s="70"/>
      <c r="M78" s="38" t="str">
        <f t="shared" si="4"/>
        <v/>
      </c>
      <c r="Q78" s="2" t="b">
        <f>IF(AND('Anagrafica Progetto'!$Q$84=2,'Anagrafica Progetto'!$Q$90),R78,TRUE)</f>
        <v>1</v>
      </c>
      <c r="R78" s="2" t="b">
        <f>ISBLANK('Linee Intervento'!E16)</f>
        <v>1</v>
      </c>
    </row>
    <row r="79" spans="2:18" ht="15" customHeight="1" x14ac:dyDescent="0.2">
      <c r="B79" s="240" t="str">
        <f>IF('Linee Intervento'!E17="","",'Linee Intervento'!E17)</f>
        <v/>
      </c>
      <c r="C79" s="241"/>
      <c r="D79" s="241"/>
      <c r="E79" s="241"/>
      <c r="F79" s="70"/>
      <c r="G79" s="70"/>
      <c r="H79" s="70"/>
      <c r="I79" s="70"/>
      <c r="J79" s="70"/>
      <c r="K79" s="70"/>
      <c r="L79" s="70"/>
      <c r="M79" s="38" t="str">
        <f t="shared" si="4"/>
        <v/>
      </c>
      <c r="Q79" s="2" t="b">
        <f>IF(AND('Anagrafica Progetto'!$Q$84=2,'Anagrafica Progetto'!$Q$90),R79,TRUE)</f>
        <v>1</v>
      </c>
      <c r="R79" s="2" t="b">
        <f>ISBLANK('Linee Intervento'!E17)</f>
        <v>1</v>
      </c>
    </row>
    <row r="80" spans="2:18" ht="15" customHeight="1" x14ac:dyDescent="0.2">
      <c r="B80" s="240" t="str">
        <f>IF('Linee Intervento'!E18="","",'Linee Intervento'!E18)</f>
        <v/>
      </c>
      <c r="C80" s="241"/>
      <c r="D80" s="241"/>
      <c r="E80" s="241"/>
      <c r="F80" s="70"/>
      <c r="G80" s="70"/>
      <c r="H80" s="70"/>
      <c r="I80" s="70"/>
      <c r="J80" s="70"/>
      <c r="K80" s="70"/>
      <c r="L80" s="70"/>
      <c r="M80" s="38" t="str">
        <f t="shared" si="4"/>
        <v/>
      </c>
      <c r="Q80" s="2" t="b">
        <f>IF(AND('Anagrafica Progetto'!$Q$84=2,'Anagrafica Progetto'!$Q$90),R80,TRUE)</f>
        <v>1</v>
      </c>
      <c r="R80" s="2" t="b">
        <f>ISBLANK('Linee Intervento'!E18)</f>
        <v>1</v>
      </c>
    </row>
    <row r="81" spans="2:18" ht="15" customHeight="1" x14ac:dyDescent="0.2">
      <c r="B81" s="240" t="str">
        <f>IF('Linee Intervento'!E19="","",'Linee Intervento'!E19)</f>
        <v/>
      </c>
      <c r="C81" s="241"/>
      <c r="D81" s="241"/>
      <c r="E81" s="241"/>
      <c r="F81" s="70"/>
      <c r="G81" s="70"/>
      <c r="H81" s="70"/>
      <c r="I81" s="70"/>
      <c r="J81" s="70"/>
      <c r="K81" s="70"/>
      <c r="L81" s="70"/>
      <c r="M81" s="38" t="str">
        <f t="shared" si="4"/>
        <v/>
      </c>
      <c r="Q81" s="2" t="b">
        <f>IF(AND('Anagrafica Progetto'!$Q$84=2,'Anagrafica Progetto'!$Q$90),R81,TRUE)</f>
        <v>1</v>
      </c>
      <c r="R81" s="2" t="b">
        <f>ISBLANK('Linee Intervento'!E19)</f>
        <v>1</v>
      </c>
    </row>
    <row r="82" spans="2:18" ht="15" customHeight="1" x14ac:dyDescent="0.2">
      <c r="B82" s="240" t="str">
        <f>IF('Linee Intervento'!E20="","",'Linee Intervento'!E20)</f>
        <v/>
      </c>
      <c r="C82" s="241"/>
      <c r="D82" s="241"/>
      <c r="E82" s="241"/>
      <c r="F82" s="70"/>
      <c r="G82" s="70"/>
      <c r="H82" s="70"/>
      <c r="I82" s="70"/>
      <c r="J82" s="70"/>
      <c r="K82" s="70"/>
      <c r="L82" s="70"/>
      <c r="M82" s="38" t="str">
        <f t="shared" si="4"/>
        <v/>
      </c>
      <c r="Q82" s="2" t="b">
        <f>IF(AND('Anagrafica Progetto'!$Q$84=2,'Anagrafica Progetto'!$Q$90),R82,TRUE)</f>
        <v>1</v>
      </c>
      <c r="R82" s="2" t="b">
        <f>ISBLANK('Linee Intervento'!E20)</f>
        <v>1</v>
      </c>
    </row>
    <row r="83" spans="2:18" ht="15" customHeight="1" x14ac:dyDescent="0.2">
      <c r="B83" s="240" t="str">
        <f>IF('Linee Intervento'!E21="","",'Linee Intervento'!E21)</f>
        <v/>
      </c>
      <c r="C83" s="241"/>
      <c r="D83" s="241"/>
      <c r="E83" s="241"/>
      <c r="F83" s="70"/>
      <c r="G83" s="70"/>
      <c r="H83" s="70"/>
      <c r="I83" s="70"/>
      <c r="J83" s="70"/>
      <c r="K83" s="70"/>
      <c r="L83" s="70"/>
      <c r="M83" s="38" t="str">
        <f t="shared" si="4"/>
        <v/>
      </c>
      <c r="Q83" s="2" t="b">
        <f>IF(AND('Anagrafica Progetto'!$Q$84=2,'Anagrafica Progetto'!$Q$90),R83,TRUE)</f>
        <v>1</v>
      </c>
      <c r="R83" s="2" t="b">
        <f>ISBLANK('Linee Intervento'!E21)</f>
        <v>1</v>
      </c>
    </row>
    <row r="84" spans="2:18" ht="15" customHeight="1" x14ac:dyDescent="0.2">
      <c r="B84" s="240" t="str">
        <f>IF('Linee Intervento'!E22="","",'Linee Intervento'!E22)</f>
        <v/>
      </c>
      <c r="C84" s="241"/>
      <c r="D84" s="241"/>
      <c r="E84" s="241"/>
      <c r="F84" s="70"/>
      <c r="G84" s="70"/>
      <c r="H84" s="70"/>
      <c r="I84" s="70"/>
      <c r="J84" s="70"/>
      <c r="K84" s="70"/>
      <c r="L84" s="70"/>
      <c r="M84" s="38" t="str">
        <f t="shared" si="4"/>
        <v/>
      </c>
      <c r="Q84" s="2" t="b">
        <f>IF(AND('Anagrafica Progetto'!$Q$84=2,'Anagrafica Progetto'!$Q$90),R84,TRUE)</f>
        <v>1</v>
      </c>
      <c r="R84" s="2" t="b">
        <f>ISBLANK('Linee Intervento'!E22)</f>
        <v>1</v>
      </c>
    </row>
    <row r="85" spans="2:18" ht="15" customHeight="1" x14ac:dyDescent="0.2">
      <c r="B85" s="240" t="str">
        <f>IF('Linee Intervento'!E23="","",'Linee Intervento'!E23)</f>
        <v/>
      </c>
      <c r="C85" s="241"/>
      <c r="D85" s="241"/>
      <c r="E85" s="241"/>
      <c r="F85" s="70"/>
      <c r="G85" s="70"/>
      <c r="H85" s="70"/>
      <c r="I85" s="70"/>
      <c r="J85" s="70"/>
      <c r="K85" s="70"/>
      <c r="L85" s="70"/>
      <c r="M85" s="38" t="str">
        <f t="shared" si="4"/>
        <v/>
      </c>
      <c r="Q85" s="2" t="b">
        <f>IF(AND('Anagrafica Progetto'!$Q$84=2,'Anagrafica Progetto'!$Q$90),R85,TRUE)</f>
        <v>1</v>
      </c>
      <c r="R85" s="2" t="b">
        <f>ISBLANK('Linee Intervento'!E23)</f>
        <v>1</v>
      </c>
    </row>
    <row r="86" spans="2:18" ht="15" customHeight="1" x14ac:dyDescent="0.2">
      <c r="B86" s="240" t="str">
        <f>IF('Linee Intervento'!E24="","",'Linee Intervento'!E24)</f>
        <v/>
      </c>
      <c r="C86" s="241"/>
      <c r="D86" s="241"/>
      <c r="E86" s="241"/>
      <c r="F86" s="70"/>
      <c r="G86" s="70"/>
      <c r="H86" s="70"/>
      <c r="I86" s="70"/>
      <c r="J86" s="70"/>
      <c r="K86" s="70"/>
      <c r="L86" s="70"/>
      <c r="M86" s="38" t="str">
        <f t="shared" si="4"/>
        <v/>
      </c>
      <c r="Q86" s="2" t="b">
        <f>IF(AND('Anagrafica Progetto'!$Q$84=2,'Anagrafica Progetto'!$Q$90),R86,TRUE)</f>
        <v>1</v>
      </c>
      <c r="R86" s="2" t="b">
        <f>ISBLANK('Linee Intervento'!E24)</f>
        <v>1</v>
      </c>
    </row>
    <row r="87" spans="2:18" ht="15" customHeight="1" x14ac:dyDescent="0.2">
      <c r="B87" s="240" t="str">
        <f>IF('Linee Intervento'!E25="","",'Linee Intervento'!E25)</f>
        <v/>
      </c>
      <c r="C87" s="241"/>
      <c r="D87" s="241"/>
      <c r="E87" s="241"/>
      <c r="F87" s="70"/>
      <c r="G87" s="70"/>
      <c r="H87" s="70"/>
      <c r="I87" s="70"/>
      <c r="J87" s="70"/>
      <c r="K87" s="70"/>
      <c r="L87" s="70"/>
      <c r="M87" s="38" t="str">
        <f t="shared" si="4"/>
        <v/>
      </c>
      <c r="Q87" s="2" t="b">
        <f>IF(AND('Anagrafica Progetto'!$Q$84=2,'Anagrafica Progetto'!$Q$90),R87,TRUE)</f>
        <v>1</v>
      </c>
      <c r="R87" s="2" t="b">
        <f>ISBLANK('Linee Intervento'!E25)</f>
        <v>1</v>
      </c>
    </row>
    <row r="88" spans="2:18" ht="15" customHeight="1" x14ac:dyDescent="0.2">
      <c r="B88" s="240" t="str">
        <f>IF('Linee Intervento'!E26="","",'Linee Intervento'!E26)</f>
        <v/>
      </c>
      <c r="C88" s="241"/>
      <c r="D88" s="241"/>
      <c r="E88" s="241"/>
      <c r="F88" s="70"/>
      <c r="G88" s="70"/>
      <c r="H88" s="70"/>
      <c r="I88" s="70"/>
      <c r="J88" s="70"/>
      <c r="K88" s="70"/>
      <c r="L88" s="70"/>
      <c r="M88" s="38" t="str">
        <f t="shared" si="4"/>
        <v/>
      </c>
      <c r="Q88" s="2" t="b">
        <f>IF(AND('Anagrafica Progetto'!$Q$84=2,'Anagrafica Progetto'!$Q$90),R88,TRUE)</f>
        <v>1</v>
      </c>
      <c r="R88" s="2" t="b">
        <f>ISBLANK('Linee Intervento'!E26)</f>
        <v>1</v>
      </c>
    </row>
    <row r="89" spans="2:18" ht="15" customHeight="1" x14ac:dyDescent="0.2">
      <c r="B89" s="240" t="str">
        <f>IF('Linee Intervento'!E27="","",'Linee Intervento'!E27)</f>
        <v/>
      </c>
      <c r="C89" s="241"/>
      <c r="D89" s="241"/>
      <c r="E89" s="241"/>
      <c r="F89" s="70"/>
      <c r="G89" s="70"/>
      <c r="H89" s="70"/>
      <c r="I89" s="70"/>
      <c r="J89" s="70"/>
      <c r="K89" s="70"/>
      <c r="L89" s="70"/>
      <c r="M89" s="38" t="str">
        <f t="shared" si="4"/>
        <v/>
      </c>
      <c r="Q89" s="2" t="b">
        <f>IF(AND('Anagrafica Progetto'!$Q$84=2,'Anagrafica Progetto'!$Q$90),R89,TRUE)</f>
        <v>1</v>
      </c>
      <c r="R89" s="2" t="b">
        <f>ISBLANK('Linee Intervento'!E27)</f>
        <v>1</v>
      </c>
    </row>
    <row r="90" spans="2:18" ht="15" customHeight="1" x14ac:dyDescent="0.2">
      <c r="B90" s="240" t="str">
        <f>IF('Linee Intervento'!E28="","",'Linee Intervento'!E28)</f>
        <v/>
      </c>
      <c r="C90" s="241"/>
      <c r="D90" s="241"/>
      <c r="E90" s="241"/>
      <c r="F90" s="70"/>
      <c r="G90" s="70"/>
      <c r="H90" s="70"/>
      <c r="I90" s="70"/>
      <c r="J90" s="70"/>
      <c r="K90" s="70"/>
      <c r="L90" s="70"/>
      <c r="M90" s="38" t="str">
        <f t="shared" si="4"/>
        <v/>
      </c>
      <c r="Q90" s="2" t="b">
        <f>IF(AND('Anagrafica Progetto'!$Q$84=2,'Anagrafica Progetto'!$Q$90),R90,TRUE)</f>
        <v>1</v>
      </c>
      <c r="R90" s="2" t="b">
        <f>ISBLANK('Linee Intervento'!E28)</f>
        <v>1</v>
      </c>
    </row>
    <row r="91" spans="2:18" ht="15" customHeight="1" x14ac:dyDescent="0.2">
      <c r="B91" s="240" t="str">
        <f>IF('Linee Intervento'!E29="","",'Linee Intervento'!E29)</f>
        <v/>
      </c>
      <c r="C91" s="241"/>
      <c r="D91" s="241"/>
      <c r="E91" s="241"/>
      <c r="F91" s="70"/>
      <c r="G91" s="70"/>
      <c r="H91" s="70"/>
      <c r="I91" s="70"/>
      <c r="J91" s="70"/>
      <c r="K91" s="70"/>
      <c r="L91" s="70"/>
      <c r="M91" s="38" t="str">
        <f t="shared" si="4"/>
        <v/>
      </c>
      <c r="Q91" s="2" t="b">
        <f>IF(AND('Anagrafica Progetto'!$Q$84=2,'Anagrafica Progetto'!$Q$90),R91,TRUE)</f>
        <v>1</v>
      </c>
      <c r="R91" s="2" t="b">
        <f>ISBLANK('Linee Intervento'!E29)</f>
        <v>1</v>
      </c>
    </row>
    <row r="92" spans="2:18" ht="15" customHeight="1" x14ac:dyDescent="0.2">
      <c r="B92" s="240" t="str">
        <f>IF('Linee Intervento'!E30="","",'Linee Intervento'!E30)</f>
        <v/>
      </c>
      <c r="C92" s="241"/>
      <c r="D92" s="241"/>
      <c r="E92" s="241"/>
      <c r="F92" s="70"/>
      <c r="G92" s="70"/>
      <c r="H92" s="70"/>
      <c r="I92" s="70"/>
      <c r="J92" s="70"/>
      <c r="K92" s="70"/>
      <c r="L92" s="70"/>
      <c r="M92" s="38" t="str">
        <f t="shared" si="4"/>
        <v/>
      </c>
      <c r="Q92" s="2" t="b">
        <f>IF(AND('Anagrafica Progetto'!$Q$84=2,'Anagrafica Progetto'!$Q$90),R92,TRUE)</f>
        <v>1</v>
      </c>
      <c r="R92" s="2" t="b">
        <f>ISBLANK('Linee Intervento'!E30)</f>
        <v>1</v>
      </c>
    </row>
    <row r="93" spans="2:18" ht="15" customHeight="1" x14ac:dyDescent="0.2">
      <c r="B93" s="240" t="str">
        <f>IF('Linee Intervento'!E31="","",'Linee Intervento'!E31)</f>
        <v/>
      </c>
      <c r="C93" s="241"/>
      <c r="D93" s="241"/>
      <c r="E93" s="241"/>
      <c r="F93" s="70"/>
      <c r="G93" s="70"/>
      <c r="H93" s="70"/>
      <c r="I93" s="70"/>
      <c r="J93" s="70"/>
      <c r="K93" s="70"/>
      <c r="L93" s="70"/>
      <c r="M93" s="38" t="str">
        <f t="shared" si="4"/>
        <v/>
      </c>
      <c r="Q93" s="2" t="b">
        <f>IF(AND('Anagrafica Progetto'!$Q$84=2,'Anagrafica Progetto'!$Q$90),R93,TRUE)</f>
        <v>1</v>
      </c>
      <c r="R93" s="2" t="b">
        <f>ISBLANK('Linee Intervento'!E31)</f>
        <v>1</v>
      </c>
    </row>
    <row r="94" spans="2:18" ht="15" customHeight="1" x14ac:dyDescent="0.2">
      <c r="B94" s="240" t="str">
        <f>IF('Linee Intervento'!E32="","",'Linee Intervento'!E32)</f>
        <v/>
      </c>
      <c r="C94" s="241"/>
      <c r="D94" s="241"/>
      <c r="E94" s="241"/>
      <c r="F94" s="70"/>
      <c r="G94" s="70"/>
      <c r="H94" s="70"/>
      <c r="I94" s="70"/>
      <c r="J94" s="70"/>
      <c r="K94" s="70"/>
      <c r="L94" s="70"/>
      <c r="M94" s="38" t="str">
        <f t="shared" si="4"/>
        <v/>
      </c>
      <c r="Q94" s="2" t="b">
        <f>IF(AND('Anagrafica Progetto'!$Q$84=2,'Anagrafica Progetto'!$Q$90),R94,TRUE)</f>
        <v>1</v>
      </c>
      <c r="R94" s="2" t="b">
        <f>ISBLANK('Linee Intervento'!E32)</f>
        <v>1</v>
      </c>
    </row>
    <row r="95" spans="2:18" ht="15" customHeight="1" x14ac:dyDescent="0.2">
      <c r="B95" s="240" t="str">
        <f>IF('Linee Intervento'!E33="","",'Linee Intervento'!E33)</f>
        <v/>
      </c>
      <c r="C95" s="241"/>
      <c r="D95" s="241"/>
      <c r="E95" s="241"/>
      <c r="F95" s="70"/>
      <c r="G95" s="70"/>
      <c r="H95" s="70"/>
      <c r="I95" s="70"/>
      <c r="J95" s="70"/>
      <c r="K95" s="70"/>
      <c r="L95" s="70"/>
      <c r="M95" s="38" t="str">
        <f t="shared" si="4"/>
        <v/>
      </c>
      <c r="Q95" s="2" t="b">
        <f>IF(AND('Anagrafica Progetto'!$Q$84=2,'Anagrafica Progetto'!$Q$90),R95,TRUE)</f>
        <v>1</v>
      </c>
      <c r="R95" s="2" t="b">
        <f>ISBLANK('Linee Intervento'!E33)</f>
        <v>1</v>
      </c>
    </row>
    <row r="96" spans="2:18" ht="7.5" customHeight="1" x14ac:dyDescent="0.2">
      <c r="Q96" s="2" t="b">
        <f>IF(AND('Anagrafica Progetto'!$Q$84=2,'Anagrafica Progetto'!$Q$90),FALSE,TRUE)</f>
        <v>1</v>
      </c>
    </row>
    <row r="97" spans="2:18" ht="15" customHeight="1" x14ac:dyDescent="0.2">
      <c r="B97" s="240" t="s">
        <v>338</v>
      </c>
      <c r="C97" s="241"/>
      <c r="D97" s="241"/>
      <c r="E97" s="241"/>
      <c r="F97" s="38" t="str">
        <f>IF(SUM(F71:F95)=0,"",SUM(F71:F95))</f>
        <v/>
      </c>
      <c r="G97" s="38" t="str">
        <f t="shared" ref="G97:L97" si="5">IF(SUM(G71:G95)=0,"",SUM(G71:G95))</f>
        <v/>
      </c>
      <c r="H97" s="38" t="str">
        <f t="shared" si="5"/>
        <v/>
      </c>
      <c r="I97" s="38" t="str">
        <f t="shared" si="5"/>
        <v/>
      </c>
      <c r="J97" s="38" t="str">
        <f t="shared" si="5"/>
        <v/>
      </c>
      <c r="K97" s="38" t="str">
        <f t="shared" si="5"/>
        <v/>
      </c>
      <c r="L97" s="38" t="str">
        <f t="shared" si="5"/>
        <v/>
      </c>
      <c r="M97" s="38" t="str">
        <f>IF(SUM(F97:L97)=0,"",SUM(F97:L97))</f>
        <v/>
      </c>
      <c r="Q97" s="2" t="b">
        <f>IF(AND('Anagrafica Progetto'!$Q$84=2,'Anagrafica Progetto'!$Q$90),FALSE,TRUE)</f>
        <v>1</v>
      </c>
    </row>
    <row r="98" spans="2:18" ht="15" customHeight="1" x14ac:dyDescent="0.2">
      <c r="Q98" s="2" t="b">
        <f>IF(AND('Anagrafica Progetto'!$Q$84=2,'Anagrafica Progetto'!$Q$91),FALSE,TRUE)</f>
        <v>1</v>
      </c>
    </row>
    <row r="99" spans="2:18" ht="15" customHeight="1" x14ac:dyDescent="0.2">
      <c r="Q99" s="2" t="b">
        <f>IF(AND('Anagrafica Progetto'!$Q$84=2,'Anagrafica Progetto'!$Q$91),FALSE,TRUE)</f>
        <v>1</v>
      </c>
    </row>
    <row r="100" spans="2:18" ht="30" customHeight="1" x14ac:dyDescent="0.2">
      <c r="B100" s="188" t="s">
        <v>439</v>
      </c>
      <c r="C100" s="188"/>
      <c r="D100" s="188"/>
      <c r="E100" s="188"/>
      <c r="F100" s="188"/>
      <c r="G100" s="188"/>
      <c r="H100" s="188"/>
      <c r="I100" s="188"/>
      <c r="J100" s="188"/>
      <c r="K100" s="188"/>
      <c r="L100" s="188"/>
      <c r="M100" s="188"/>
      <c r="Q100" s="2" t="b">
        <f>IF(AND('Anagrafica Progetto'!$Q$84=2,'Anagrafica Progetto'!$Q$91),FALSE,TRUE)</f>
        <v>1</v>
      </c>
    </row>
    <row r="101" spans="2:18" ht="15" customHeight="1" x14ac:dyDescent="0.2">
      <c r="B101" s="253"/>
      <c r="C101" s="310"/>
      <c r="D101" s="310"/>
      <c r="E101" s="310"/>
      <c r="F101" s="56">
        <v>2017</v>
      </c>
      <c r="G101" s="56">
        <v>2018</v>
      </c>
      <c r="H101" s="56">
        <v>2019</v>
      </c>
      <c r="I101" s="56">
        <v>2020</v>
      </c>
      <c r="J101" s="56">
        <v>2021</v>
      </c>
      <c r="K101" s="56">
        <v>2022</v>
      </c>
      <c r="L101" s="56">
        <v>2023</v>
      </c>
      <c r="M101" s="56" t="s">
        <v>518</v>
      </c>
      <c r="Q101" s="2" t="b">
        <f>IF(AND('Anagrafica Progetto'!$Q$84=2,'Anagrafica Progetto'!$Q$91),FALSE,TRUE)</f>
        <v>1</v>
      </c>
    </row>
    <row r="102" spans="2:18" ht="15" customHeight="1" x14ac:dyDescent="0.2">
      <c r="B102" s="240" t="str">
        <f>IF('Linee Intervento'!E9="","",'Linee Intervento'!E9)</f>
        <v xml:space="preserve">Direzione e Coordinamento </v>
      </c>
      <c r="C102" s="241"/>
      <c r="D102" s="241"/>
      <c r="E102" s="241"/>
      <c r="F102" s="70"/>
      <c r="G102" s="70"/>
      <c r="H102" s="70"/>
      <c r="I102" s="70"/>
      <c r="J102" s="70"/>
      <c r="K102" s="70"/>
      <c r="L102" s="70"/>
      <c r="M102" s="38" t="str">
        <f>IF(SUM(F102:L102)=0,"",SUM(F102:L102))</f>
        <v/>
      </c>
      <c r="Q102" s="2" t="b">
        <f>IF(AND('Anagrafica Progetto'!$Q$84=2,'Anagrafica Progetto'!$Q$91),R102,TRUE)</f>
        <v>1</v>
      </c>
      <c r="R102" s="2" t="b">
        <f>ISBLANK('Linee Intervento'!E9)</f>
        <v>0</v>
      </c>
    </row>
    <row r="103" spans="2:18" ht="15" customHeight="1" x14ac:dyDescent="0.2">
      <c r="B103" s="240" t="str">
        <f>IF('Linee Intervento'!E10="","",'Linee Intervento'!E10)</f>
        <v>Comunicazione / Disseminazione</v>
      </c>
      <c r="C103" s="241"/>
      <c r="D103" s="241"/>
      <c r="E103" s="241"/>
      <c r="F103" s="70"/>
      <c r="G103" s="70"/>
      <c r="H103" s="70"/>
      <c r="I103" s="70"/>
      <c r="J103" s="70"/>
      <c r="K103" s="70"/>
      <c r="L103" s="70"/>
      <c r="M103" s="38" t="str">
        <f t="shared" ref="M103:M126" si="6">IF(SUM(F103:L103)=0,"",SUM(F103:L103))</f>
        <v/>
      </c>
      <c r="Q103" s="2" t="b">
        <f>IF(AND('Anagrafica Progetto'!$Q$84=2,'Anagrafica Progetto'!$Q$91),R103,TRUE)</f>
        <v>1</v>
      </c>
      <c r="R103" s="2" t="b">
        <f>ISBLANK('Linee Intervento'!E10)</f>
        <v>0</v>
      </c>
    </row>
    <row r="104" spans="2:18" ht="15" customHeight="1" x14ac:dyDescent="0.2">
      <c r="B104" s="240" t="str">
        <f>IF('Linee Intervento'!E11="","",'Linee Intervento'!E11)</f>
        <v>Monitoraggio e Valutazione</v>
      </c>
      <c r="C104" s="241"/>
      <c r="D104" s="241"/>
      <c r="E104" s="241"/>
      <c r="F104" s="70"/>
      <c r="G104" s="70"/>
      <c r="H104" s="70"/>
      <c r="I104" s="70"/>
      <c r="J104" s="70"/>
      <c r="K104" s="70"/>
      <c r="L104" s="70"/>
      <c r="M104" s="38" t="str">
        <f t="shared" si="6"/>
        <v/>
      </c>
      <c r="Q104" s="2" t="b">
        <f>IF(AND('Anagrafica Progetto'!$Q$84=2,'Anagrafica Progetto'!$Q$91),R104,TRUE)</f>
        <v>1</v>
      </c>
      <c r="R104" s="2" t="b">
        <f>ISBLANK('Linee Intervento'!E11)</f>
        <v>0</v>
      </c>
    </row>
    <row r="105" spans="2:18" ht="15" customHeight="1" x14ac:dyDescent="0.2">
      <c r="B105" s="240" t="str">
        <f>IF('Linee Intervento'!E12="","",'Linee Intervento'!E12)</f>
        <v>Fornire strumenti evoluti di intelligenza sulle informazioni del sistema di gestione del personale della PA</v>
      </c>
      <c r="C105" s="241"/>
      <c r="D105" s="241"/>
      <c r="E105" s="241"/>
      <c r="F105" s="70"/>
      <c r="G105" s="70"/>
      <c r="H105" s="70"/>
      <c r="I105" s="70"/>
      <c r="J105" s="70"/>
      <c r="K105" s="70"/>
      <c r="L105" s="70"/>
      <c r="M105" s="38" t="str">
        <f t="shared" si="6"/>
        <v/>
      </c>
      <c r="Q105" s="2" t="b">
        <f>IF(AND('Anagrafica Progetto'!$Q$84=2,'Anagrafica Progetto'!$Q$91),R105,TRUE)</f>
        <v>1</v>
      </c>
      <c r="R105" s="2" t="b">
        <f>ISBLANK('Linee Intervento'!E12)</f>
        <v>0</v>
      </c>
    </row>
    <row r="106" spans="2:18" ht="15" customHeight="1" x14ac:dyDescent="0.2">
      <c r="B106" s="240" t="str">
        <f>IF('Linee Intervento'!E13="","",'Linee Intervento'!E13)</f>
        <v>Estendere i servizi erogati dal sistema informativo NoiPA</v>
      </c>
      <c r="C106" s="241"/>
      <c r="D106" s="241"/>
      <c r="E106" s="241"/>
      <c r="F106" s="70"/>
      <c r="G106" s="70"/>
      <c r="H106" s="70"/>
      <c r="I106" s="70"/>
      <c r="J106" s="70"/>
      <c r="K106" s="70"/>
      <c r="L106" s="70"/>
      <c r="M106" s="38" t="str">
        <f t="shared" si="6"/>
        <v/>
      </c>
      <c r="Q106" s="2" t="b">
        <f>IF(AND('Anagrafica Progetto'!$Q$84=2,'Anagrafica Progetto'!$Q$91),R106,TRUE)</f>
        <v>1</v>
      </c>
      <c r="R106" s="2" t="b">
        <f>ISBLANK('Linee Intervento'!E13)</f>
        <v>0</v>
      </c>
    </row>
    <row r="107" spans="2:18" ht="15" customHeight="1" x14ac:dyDescent="0.2">
      <c r="B107" s="240" t="str">
        <f>IF('Linee Intervento'!E14="","",'Linee Intervento'!E14)</f>
        <v>Ampliare i servizi erogati alle Amministrazioni servite</v>
      </c>
      <c r="C107" s="241"/>
      <c r="D107" s="241"/>
      <c r="E107" s="241"/>
      <c r="F107" s="70"/>
      <c r="G107" s="70"/>
      <c r="H107" s="70"/>
      <c r="I107" s="70"/>
      <c r="J107" s="70"/>
      <c r="K107" s="70"/>
      <c r="L107" s="70"/>
      <c r="M107" s="38" t="str">
        <f t="shared" si="6"/>
        <v/>
      </c>
      <c r="Q107" s="2" t="b">
        <f>IF(AND('Anagrafica Progetto'!$Q$84=2,'Anagrafica Progetto'!$Q$91),R107,TRUE)</f>
        <v>1</v>
      </c>
      <c r="R107" s="2" t="b">
        <f>ISBLANK('Linee Intervento'!E14)</f>
        <v>0</v>
      </c>
    </row>
    <row r="108" spans="2:18" ht="15" customHeight="1" x14ac:dyDescent="0.2">
      <c r="B108" s="240" t="str">
        <f>IF('Linee Intervento'!E15="","",'Linee Intervento'!E15)</f>
        <v>Estendere il perimetro del sistema NoiPA al comparto Sanità e Enti Locali</v>
      </c>
      <c r="C108" s="241"/>
      <c r="D108" s="241"/>
      <c r="E108" s="241"/>
      <c r="F108" s="70"/>
      <c r="G108" s="70"/>
      <c r="H108" s="70"/>
      <c r="I108" s="70"/>
      <c r="J108" s="70"/>
      <c r="K108" s="70"/>
      <c r="L108" s="70"/>
      <c r="M108" s="38" t="str">
        <f t="shared" si="6"/>
        <v/>
      </c>
      <c r="Q108" s="2" t="b">
        <f>IF(AND('Anagrafica Progetto'!$Q$84=2,'Anagrafica Progetto'!$Q$91),R108,TRUE)</f>
        <v>1</v>
      </c>
      <c r="R108" s="2" t="b">
        <f>ISBLANK('Linee Intervento'!E15)</f>
        <v>0</v>
      </c>
    </row>
    <row r="109" spans="2:18" ht="15" customHeight="1" x14ac:dyDescent="0.2">
      <c r="B109" s="240" t="str">
        <f>IF('Linee Intervento'!E16="","",'Linee Intervento'!E16)</f>
        <v/>
      </c>
      <c r="C109" s="241"/>
      <c r="D109" s="241"/>
      <c r="E109" s="241"/>
      <c r="F109" s="70"/>
      <c r="G109" s="70"/>
      <c r="H109" s="70"/>
      <c r="I109" s="70"/>
      <c r="J109" s="70"/>
      <c r="K109" s="70"/>
      <c r="L109" s="70"/>
      <c r="M109" s="38" t="str">
        <f t="shared" si="6"/>
        <v/>
      </c>
      <c r="Q109" s="2" t="b">
        <f>IF(AND('Anagrafica Progetto'!$Q$84=2,'Anagrafica Progetto'!$Q$91),R109,TRUE)</f>
        <v>1</v>
      </c>
      <c r="R109" s="2" t="b">
        <f>ISBLANK('Linee Intervento'!E16)</f>
        <v>1</v>
      </c>
    </row>
    <row r="110" spans="2:18" ht="15" customHeight="1" x14ac:dyDescent="0.2">
      <c r="B110" s="240" t="str">
        <f>IF('Linee Intervento'!E17="","",'Linee Intervento'!E17)</f>
        <v/>
      </c>
      <c r="C110" s="241"/>
      <c r="D110" s="241"/>
      <c r="E110" s="241"/>
      <c r="F110" s="70"/>
      <c r="G110" s="70"/>
      <c r="H110" s="70"/>
      <c r="I110" s="70"/>
      <c r="J110" s="70"/>
      <c r="K110" s="70"/>
      <c r="L110" s="70"/>
      <c r="M110" s="38" t="str">
        <f t="shared" si="6"/>
        <v/>
      </c>
      <c r="Q110" s="2" t="b">
        <f>IF(AND('Anagrafica Progetto'!$Q$84=2,'Anagrafica Progetto'!$Q$91),R110,TRUE)</f>
        <v>1</v>
      </c>
      <c r="R110" s="2" t="b">
        <f>ISBLANK('Linee Intervento'!E17)</f>
        <v>1</v>
      </c>
    </row>
    <row r="111" spans="2:18" ht="15" customHeight="1" x14ac:dyDescent="0.2">
      <c r="B111" s="240" t="str">
        <f>IF('Linee Intervento'!E18="","",'Linee Intervento'!E18)</f>
        <v/>
      </c>
      <c r="C111" s="241"/>
      <c r="D111" s="241"/>
      <c r="E111" s="241"/>
      <c r="F111" s="70"/>
      <c r="G111" s="70"/>
      <c r="H111" s="70"/>
      <c r="I111" s="70"/>
      <c r="J111" s="70"/>
      <c r="K111" s="70"/>
      <c r="L111" s="70"/>
      <c r="M111" s="38" t="str">
        <f t="shared" si="6"/>
        <v/>
      </c>
      <c r="Q111" s="2" t="b">
        <f>IF(AND('Anagrafica Progetto'!$Q$84=2,'Anagrafica Progetto'!$Q$91),R111,TRUE)</f>
        <v>1</v>
      </c>
      <c r="R111" s="2" t="b">
        <f>ISBLANK('Linee Intervento'!E18)</f>
        <v>1</v>
      </c>
    </row>
    <row r="112" spans="2:18" ht="15" customHeight="1" x14ac:dyDescent="0.2">
      <c r="B112" s="240" t="str">
        <f>IF('Linee Intervento'!E19="","",'Linee Intervento'!E19)</f>
        <v/>
      </c>
      <c r="C112" s="241"/>
      <c r="D112" s="241"/>
      <c r="E112" s="241"/>
      <c r="F112" s="70"/>
      <c r="G112" s="70"/>
      <c r="H112" s="70"/>
      <c r="I112" s="70"/>
      <c r="J112" s="70"/>
      <c r="K112" s="70"/>
      <c r="L112" s="70"/>
      <c r="M112" s="38" t="str">
        <f t="shared" si="6"/>
        <v/>
      </c>
      <c r="Q112" s="2" t="b">
        <f>IF(AND('Anagrafica Progetto'!$Q$84=2,'Anagrafica Progetto'!$Q$91),R112,TRUE)</f>
        <v>1</v>
      </c>
      <c r="R112" s="2" t="b">
        <f>ISBLANK('Linee Intervento'!E19)</f>
        <v>1</v>
      </c>
    </row>
    <row r="113" spans="2:18" ht="15" customHeight="1" x14ac:dyDescent="0.2">
      <c r="B113" s="240" t="str">
        <f>IF('Linee Intervento'!E20="","",'Linee Intervento'!E20)</f>
        <v/>
      </c>
      <c r="C113" s="241"/>
      <c r="D113" s="241"/>
      <c r="E113" s="241"/>
      <c r="F113" s="70"/>
      <c r="G113" s="70"/>
      <c r="H113" s="70"/>
      <c r="I113" s="70"/>
      <c r="J113" s="70"/>
      <c r="K113" s="70"/>
      <c r="L113" s="70"/>
      <c r="M113" s="38" t="str">
        <f t="shared" si="6"/>
        <v/>
      </c>
      <c r="Q113" s="2" t="b">
        <f>IF(AND('Anagrafica Progetto'!$Q$84=2,'Anagrafica Progetto'!$Q$91),R113,TRUE)</f>
        <v>1</v>
      </c>
      <c r="R113" s="2" t="b">
        <f>ISBLANK('Linee Intervento'!E20)</f>
        <v>1</v>
      </c>
    </row>
    <row r="114" spans="2:18" ht="15" customHeight="1" x14ac:dyDescent="0.2">
      <c r="B114" s="240" t="str">
        <f>IF('Linee Intervento'!E21="","",'Linee Intervento'!E21)</f>
        <v/>
      </c>
      <c r="C114" s="241"/>
      <c r="D114" s="241"/>
      <c r="E114" s="241"/>
      <c r="F114" s="70"/>
      <c r="G114" s="70"/>
      <c r="H114" s="70"/>
      <c r="I114" s="70"/>
      <c r="J114" s="70"/>
      <c r="K114" s="70"/>
      <c r="L114" s="70"/>
      <c r="M114" s="38" t="str">
        <f t="shared" si="6"/>
        <v/>
      </c>
      <c r="Q114" s="2" t="b">
        <f>IF(AND('Anagrafica Progetto'!$Q$84=2,'Anagrafica Progetto'!$Q$91),R114,TRUE)</f>
        <v>1</v>
      </c>
      <c r="R114" s="2" t="b">
        <f>ISBLANK('Linee Intervento'!E21)</f>
        <v>1</v>
      </c>
    </row>
    <row r="115" spans="2:18" ht="15" customHeight="1" x14ac:dyDescent="0.2">
      <c r="B115" s="240" t="str">
        <f>IF('Linee Intervento'!E22="","",'Linee Intervento'!E22)</f>
        <v/>
      </c>
      <c r="C115" s="241"/>
      <c r="D115" s="241"/>
      <c r="E115" s="241"/>
      <c r="F115" s="70"/>
      <c r="G115" s="70"/>
      <c r="H115" s="70"/>
      <c r="I115" s="70"/>
      <c r="J115" s="70"/>
      <c r="K115" s="70"/>
      <c r="L115" s="70"/>
      <c r="M115" s="38" t="str">
        <f t="shared" si="6"/>
        <v/>
      </c>
      <c r="Q115" s="2" t="b">
        <f>IF(AND('Anagrafica Progetto'!$Q$84=2,'Anagrafica Progetto'!$Q$91),R115,TRUE)</f>
        <v>1</v>
      </c>
      <c r="R115" s="2" t="b">
        <f>ISBLANK('Linee Intervento'!E22)</f>
        <v>1</v>
      </c>
    </row>
    <row r="116" spans="2:18" ht="15" customHeight="1" x14ac:dyDescent="0.2">
      <c r="B116" s="240" t="str">
        <f>IF('Linee Intervento'!E23="","",'Linee Intervento'!E23)</f>
        <v/>
      </c>
      <c r="C116" s="241"/>
      <c r="D116" s="241"/>
      <c r="E116" s="241"/>
      <c r="F116" s="70"/>
      <c r="G116" s="70"/>
      <c r="H116" s="70"/>
      <c r="I116" s="70"/>
      <c r="J116" s="70"/>
      <c r="K116" s="70"/>
      <c r="L116" s="70"/>
      <c r="M116" s="38" t="str">
        <f t="shared" si="6"/>
        <v/>
      </c>
      <c r="Q116" s="2" t="b">
        <f>IF(AND('Anagrafica Progetto'!$Q$84=2,'Anagrafica Progetto'!$Q$91),R116,TRUE)</f>
        <v>1</v>
      </c>
      <c r="R116" s="2" t="b">
        <f>ISBLANK('Linee Intervento'!E23)</f>
        <v>1</v>
      </c>
    </row>
    <row r="117" spans="2:18" ht="15" customHeight="1" x14ac:dyDescent="0.2">
      <c r="B117" s="240" t="str">
        <f>IF('Linee Intervento'!E24="","",'Linee Intervento'!E24)</f>
        <v/>
      </c>
      <c r="C117" s="241"/>
      <c r="D117" s="241"/>
      <c r="E117" s="241"/>
      <c r="F117" s="70"/>
      <c r="G117" s="70"/>
      <c r="H117" s="70"/>
      <c r="I117" s="70"/>
      <c r="J117" s="70"/>
      <c r="K117" s="70"/>
      <c r="L117" s="70"/>
      <c r="M117" s="38" t="str">
        <f t="shared" si="6"/>
        <v/>
      </c>
      <c r="Q117" s="2" t="b">
        <f>IF(AND('Anagrafica Progetto'!$Q$84=2,'Anagrafica Progetto'!$Q$91),R117,TRUE)</f>
        <v>1</v>
      </c>
      <c r="R117" s="2" t="b">
        <f>ISBLANK('Linee Intervento'!E24)</f>
        <v>1</v>
      </c>
    </row>
    <row r="118" spans="2:18" ht="15" customHeight="1" x14ac:dyDescent="0.2">
      <c r="B118" s="240" t="str">
        <f>IF('Linee Intervento'!E25="","",'Linee Intervento'!E25)</f>
        <v/>
      </c>
      <c r="C118" s="241"/>
      <c r="D118" s="241"/>
      <c r="E118" s="241"/>
      <c r="F118" s="70"/>
      <c r="G118" s="70"/>
      <c r="H118" s="70"/>
      <c r="I118" s="70"/>
      <c r="J118" s="70"/>
      <c r="K118" s="70"/>
      <c r="L118" s="70"/>
      <c r="M118" s="38" t="str">
        <f t="shared" si="6"/>
        <v/>
      </c>
      <c r="Q118" s="2" t="b">
        <f>IF(AND('Anagrafica Progetto'!$Q$84=2,'Anagrafica Progetto'!$Q$91),R118,TRUE)</f>
        <v>1</v>
      </c>
      <c r="R118" s="2" t="b">
        <f>ISBLANK('Linee Intervento'!E25)</f>
        <v>1</v>
      </c>
    </row>
    <row r="119" spans="2:18" ht="15" customHeight="1" x14ac:dyDescent="0.2">
      <c r="B119" s="240" t="str">
        <f>IF('Linee Intervento'!E26="","",'Linee Intervento'!E26)</f>
        <v/>
      </c>
      <c r="C119" s="241"/>
      <c r="D119" s="241"/>
      <c r="E119" s="241"/>
      <c r="F119" s="70"/>
      <c r="G119" s="70"/>
      <c r="H119" s="70"/>
      <c r="I119" s="70"/>
      <c r="J119" s="70"/>
      <c r="K119" s="70"/>
      <c r="L119" s="70"/>
      <c r="M119" s="38" t="str">
        <f t="shared" si="6"/>
        <v/>
      </c>
      <c r="Q119" s="2" t="b">
        <f>IF(AND('Anagrafica Progetto'!$Q$84=2,'Anagrafica Progetto'!$Q$91),R119,TRUE)</f>
        <v>1</v>
      </c>
      <c r="R119" s="2" t="b">
        <f>ISBLANK('Linee Intervento'!E26)</f>
        <v>1</v>
      </c>
    </row>
    <row r="120" spans="2:18" ht="15" customHeight="1" x14ac:dyDescent="0.2">
      <c r="B120" s="240" t="str">
        <f>IF('Linee Intervento'!E27="","",'Linee Intervento'!E27)</f>
        <v/>
      </c>
      <c r="C120" s="241"/>
      <c r="D120" s="241"/>
      <c r="E120" s="241"/>
      <c r="F120" s="70"/>
      <c r="G120" s="70"/>
      <c r="H120" s="70"/>
      <c r="I120" s="70"/>
      <c r="J120" s="70"/>
      <c r="K120" s="70"/>
      <c r="L120" s="70"/>
      <c r="M120" s="38" t="str">
        <f t="shared" si="6"/>
        <v/>
      </c>
      <c r="Q120" s="2" t="b">
        <f>IF(AND('Anagrafica Progetto'!$Q$84=2,'Anagrafica Progetto'!$Q$91),R120,TRUE)</f>
        <v>1</v>
      </c>
      <c r="R120" s="2" t="b">
        <f>ISBLANK('Linee Intervento'!E27)</f>
        <v>1</v>
      </c>
    </row>
    <row r="121" spans="2:18" ht="15" customHeight="1" x14ac:dyDescent="0.2">
      <c r="B121" s="240" t="str">
        <f>IF('Linee Intervento'!E28="","",'Linee Intervento'!E28)</f>
        <v/>
      </c>
      <c r="C121" s="241"/>
      <c r="D121" s="241"/>
      <c r="E121" s="241"/>
      <c r="F121" s="70"/>
      <c r="G121" s="70"/>
      <c r="H121" s="70"/>
      <c r="I121" s="70"/>
      <c r="J121" s="70"/>
      <c r="K121" s="70"/>
      <c r="L121" s="70"/>
      <c r="M121" s="38" t="str">
        <f t="shared" si="6"/>
        <v/>
      </c>
      <c r="Q121" s="2" t="b">
        <f>IF(AND('Anagrafica Progetto'!$Q$84=2,'Anagrafica Progetto'!$Q$91),R121,TRUE)</f>
        <v>1</v>
      </c>
      <c r="R121" s="2" t="b">
        <f>ISBLANK('Linee Intervento'!E28)</f>
        <v>1</v>
      </c>
    </row>
    <row r="122" spans="2:18" ht="15" customHeight="1" x14ac:dyDescent="0.2">
      <c r="B122" s="240" t="str">
        <f>IF('Linee Intervento'!E29="","",'Linee Intervento'!E29)</f>
        <v/>
      </c>
      <c r="C122" s="241"/>
      <c r="D122" s="241"/>
      <c r="E122" s="241"/>
      <c r="F122" s="70"/>
      <c r="G122" s="70"/>
      <c r="H122" s="70"/>
      <c r="I122" s="70"/>
      <c r="J122" s="70"/>
      <c r="K122" s="70"/>
      <c r="L122" s="70"/>
      <c r="M122" s="38" t="str">
        <f t="shared" si="6"/>
        <v/>
      </c>
      <c r="Q122" s="2" t="b">
        <f>IF(AND('Anagrafica Progetto'!$Q$84=2,'Anagrafica Progetto'!$Q$91),R122,TRUE)</f>
        <v>1</v>
      </c>
      <c r="R122" s="2" t="b">
        <f>ISBLANK('Linee Intervento'!E29)</f>
        <v>1</v>
      </c>
    </row>
    <row r="123" spans="2:18" ht="15" customHeight="1" x14ac:dyDescent="0.2">
      <c r="B123" s="240" t="str">
        <f>IF('Linee Intervento'!E30="","",'Linee Intervento'!E30)</f>
        <v/>
      </c>
      <c r="C123" s="241"/>
      <c r="D123" s="241"/>
      <c r="E123" s="241"/>
      <c r="F123" s="70"/>
      <c r="G123" s="70"/>
      <c r="H123" s="70"/>
      <c r="I123" s="70"/>
      <c r="J123" s="70"/>
      <c r="K123" s="70"/>
      <c r="L123" s="70"/>
      <c r="M123" s="38" t="str">
        <f t="shared" si="6"/>
        <v/>
      </c>
      <c r="Q123" s="2" t="b">
        <f>IF(AND('Anagrafica Progetto'!$Q$84=2,'Anagrafica Progetto'!$Q$91),R123,TRUE)</f>
        <v>1</v>
      </c>
      <c r="R123" s="2" t="b">
        <f>ISBLANK('Linee Intervento'!E30)</f>
        <v>1</v>
      </c>
    </row>
    <row r="124" spans="2:18" ht="15" customHeight="1" x14ac:dyDescent="0.2">
      <c r="B124" s="240" t="str">
        <f>IF('Linee Intervento'!E31="","",'Linee Intervento'!E31)</f>
        <v/>
      </c>
      <c r="C124" s="241"/>
      <c r="D124" s="241"/>
      <c r="E124" s="241"/>
      <c r="F124" s="70"/>
      <c r="G124" s="70"/>
      <c r="H124" s="70"/>
      <c r="I124" s="70"/>
      <c r="J124" s="70"/>
      <c r="K124" s="70"/>
      <c r="L124" s="70"/>
      <c r="M124" s="38" t="str">
        <f t="shared" si="6"/>
        <v/>
      </c>
      <c r="Q124" s="2" t="b">
        <f>IF(AND('Anagrafica Progetto'!$Q$84=2,'Anagrafica Progetto'!$Q$91),R124,TRUE)</f>
        <v>1</v>
      </c>
      <c r="R124" s="2" t="b">
        <f>ISBLANK('Linee Intervento'!E31)</f>
        <v>1</v>
      </c>
    </row>
    <row r="125" spans="2:18" ht="15" customHeight="1" x14ac:dyDescent="0.2">
      <c r="B125" s="240" t="str">
        <f>IF('Linee Intervento'!E32="","",'Linee Intervento'!E32)</f>
        <v/>
      </c>
      <c r="C125" s="241"/>
      <c r="D125" s="241"/>
      <c r="E125" s="241"/>
      <c r="F125" s="70"/>
      <c r="G125" s="70"/>
      <c r="H125" s="70"/>
      <c r="I125" s="70"/>
      <c r="J125" s="70"/>
      <c r="K125" s="70"/>
      <c r="L125" s="70"/>
      <c r="M125" s="38" t="str">
        <f t="shared" si="6"/>
        <v/>
      </c>
      <c r="Q125" s="2" t="b">
        <f>IF(AND('Anagrafica Progetto'!$Q$84=2,'Anagrafica Progetto'!$Q$91),R125,TRUE)</f>
        <v>1</v>
      </c>
      <c r="R125" s="2" t="b">
        <f>ISBLANK('Linee Intervento'!E32)</f>
        <v>1</v>
      </c>
    </row>
    <row r="126" spans="2:18" ht="15" customHeight="1" x14ac:dyDescent="0.2">
      <c r="B126" s="240" t="str">
        <f>IF('Linee Intervento'!E33="","",'Linee Intervento'!E33)</f>
        <v/>
      </c>
      <c r="C126" s="241"/>
      <c r="D126" s="241"/>
      <c r="E126" s="241"/>
      <c r="F126" s="70"/>
      <c r="G126" s="70"/>
      <c r="H126" s="70"/>
      <c r="I126" s="70"/>
      <c r="J126" s="70"/>
      <c r="K126" s="70"/>
      <c r="L126" s="70"/>
      <c r="M126" s="38" t="str">
        <f t="shared" si="6"/>
        <v/>
      </c>
      <c r="Q126" s="2" t="b">
        <f>IF(AND('Anagrafica Progetto'!$Q$84=2,'Anagrafica Progetto'!$Q$91),R126,TRUE)</f>
        <v>1</v>
      </c>
      <c r="R126" s="2" t="b">
        <f>ISBLANK('Linee Intervento'!E33)</f>
        <v>1</v>
      </c>
    </row>
    <row r="127" spans="2:18" ht="7.5" customHeight="1" x14ac:dyDescent="0.2">
      <c r="Q127" s="2" t="b">
        <f>IF(AND('Anagrafica Progetto'!$Q$84=2,'Anagrafica Progetto'!$Q$91),FALSE,TRUE)</f>
        <v>1</v>
      </c>
    </row>
    <row r="128" spans="2:18" ht="15" customHeight="1" x14ac:dyDescent="0.2">
      <c r="B128" s="240" t="s">
        <v>338</v>
      </c>
      <c r="C128" s="241"/>
      <c r="D128" s="241"/>
      <c r="E128" s="241"/>
      <c r="F128" s="38" t="str">
        <f>IF(SUM(F102:F126)=0,"",SUM(F102:F126))</f>
        <v/>
      </c>
      <c r="G128" s="38" t="str">
        <f t="shared" ref="G128:L128" si="7">IF(SUM(G102:G126)=0,"",SUM(G102:G126))</f>
        <v/>
      </c>
      <c r="H128" s="38" t="str">
        <f t="shared" si="7"/>
        <v/>
      </c>
      <c r="I128" s="38" t="str">
        <f t="shared" si="7"/>
        <v/>
      </c>
      <c r="J128" s="38" t="str">
        <f t="shared" si="7"/>
        <v/>
      </c>
      <c r="K128" s="38" t="str">
        <f t="shared" si="7"/>
        <v/>
      </c>
      <c r="L128" s="38" t="str">
        <f t="shared" si="7"/>
        <v/>
      </c>
      <c r="M128" s="38" t="str">
        <f>IF(SUM(F128:L128)=0,"",SUM(F128:L128))</f>
        <v/>
      </c>
      <c r="Q128" s="2" t="b">
        <f>IF(AND('Anagrafica Progetto'!$Q$84=2,'Anagrafica Progetto'!$Q$91),FALSE,TRUE)</f>
        <v>1</v>
      </c>
    </row>
    <row r="131" spans="2:13" ht="15" customHeight="1" x14ac:dyDescent="0.2">
      <c r="B131" s="82" t="s">
        <v>540</v>
      </c>
      <c r="C131" s="83"/>
      <c r="D131" s="83"/>
      <c r="E131" s="83"/>
      <c r="F131" s="83"/>
      <c r="G131" s="83"/>
      <c r="H131" s="83"/>
      <c r="I131" s="83"/>
      <c r="J131" s="83"/>
      <c r="K131" s="83"/>
      <c r="L131" s="83"/>
      <c r="M131" s="84"/>
    </row>
    <row r="132" spans="2:13" ht="112.5" customHeight="1" x14ac:dyDescent="0.2">
      <c r="B132" s="132"/>
      <c r="C132" s="225"/>
      <c r="D132" s="225"/>
      <c r="E132" s="225"/>
      <c r="F132" s="225"/>
      <c r="G132" s="225"/>
      <c r="H132" s="225"/>
      <c r="I132" s="225"/>
      <c r="J132" s="225"/>
      <c r="K132" s="225"/>
      <c r="L132" s="225"/>
      <c r="M132" s="226"/>
    </row>
    <row r="134" spans="2:13" ht="15" customHeight="1" x14ac:dyDescent="0.2">
      <c r="B134" s="9" t="s">
        <v>295</v>
      </c>
      <c r="C134" s="10"/>
      <c r="D134" s="10"/>
      <c r="E134" s="10"/>
      <c r="F134" s="10"/>
      <c r="G134" s="10"/>
      <c r="H134" s="10"/>
      <c r="I134" s="10"/>
      <c r="J134" s="10"/>
      <c r="K134" s="10"/>
      <c r="L134" s="10"/>
      <c r="M134" s="11"/>
    </row>
    <row r="137" spans="2:13" ht="15" customHeight="1" x14ac:dyDescent="0.2">
      <c r="B137" s="82" t="s">
        <v>541</v>
      </c>
      <c r="C137" s="83"/>
      <c r="D137" s="83"/>
      <c r="E137" s="83"/>
      <c r="F137" s="83"/>
      <c r="G137" s="83"/>
      <c r="H137" s="83"/>
      <c r="I137" s="83"/>
      <c r="J137" s="83"/>
      <c r="K137" s="83"/>
      <c r="L137" s="83"/>
      <c r="M137" s="84"/>
    </row>
    <row r="138" spans="2:13" ht="112.5" customHeight="1" x14ac:dyDescent="0.2">
      <c r="B138" s="132"/>
      <c r="C138" s="225"/>
      <c r="D138" s="225"/>
      <c r="E138" s="225"/>
      <c r="F138" s="225"/>
      <c r="G138" s="225"/>
      <c r="H138" s="225"/>
      <c r="I138" s="225"/>
      <c r="J138" s="225"/>
      <c r="K138" s="225"/>
      <c r="L138" s="225"/>
      <c r="M138" s="226"/>
    </row>
    <row r="139" spans="2:13" ht="15" hidden="1" customHeight="1" x14ac:dyDescent="0.2"/>
  </sheetData>
  <sheetProtection algorithmName="SHA-1" hashValue="c1yPdEK3ZlSJWnBdy2U1Ij6BouQ=" saltValue="L+fvMVOZNwR3gng7mEkBqQ==" spinCount="100000" sheet="1" objects="1" scenarios="1"/>
  <autoFilter ref="Q1:Q138"/>
  <mergeCells count="117">
    <mergeCell ref="B126:E126"/>
    <mergeCell ref="B128:E128"/>
    <mergeCell ref="B121:E121"/>
    <mergeCell ref="B122:E122"/>
    <mergeCell ref="B123:E123"/>
    <mergeCell ref="B124:E124"/>
    <mergeCell ref="B125:E125"/>
    <mergeCell ref="B116:E116"/>
    <mergeCell ref="B117:E117"/>
    <mergeCell ref="B118:E118"/>
    <mergeCell ref="B119:E119"/>
    <mergeCell ref="B120:E120"/>
    <mergeCell ref="B111:E111"/>
    <mergeCell ref="B112:E112"/>
    <mergeCell ref="B113:E113"/>
    <mergeCell ref="B114:E114"/>
    <mergeCell ref="B115:E115"/>
    <mergeCell ref="B106:E106"/>
    <mergeCell ref="B107:E107"/>
    <mergeCell ref="B108:E108"/>
    <mergeCell ref="B109:E109"/>
    <mergeCell ref="B110:E110"/>
    <mergeCell ref="B101:E101"/>
    <mergeCell ref="B102:E102"/>
    <mergeCell ref="B103:E103"/>
    <mergeCell ref="B104:E104"/>
    <mergeCell ref="B105:E105"/>
    <mergeCell ref="B93:E93"/>
    <mergeCell ref="B94:E94"/>
    <mergeCell ref="B95:E95"/>
    <mergeCell ref="B97:E97"/>
    <mergeCell ref="B100:M100"/>
    <mergeCell ref="B88:E88"/>
    <mergeCell ref="B89:E89"/>
    <mergeCell ref="B90:E90"/>
    <mergeCell ref="B91:E91"/>
    <mergeCell ref="B92:E92"/>
    <mergeCell ref="B83:E83"/>
    <mergeCell ref="B84:E84"/>
    <mergeCell ref="B85:E85"/>
    <mergeCell ref="B86:E86"/>
    <mergeCell ref="B87:E87"/>
    <mergeCell ref="B78:E78"/>
    <mergeCell ref="B79:E79"/>
    <mergeCell ref="B80:E80"/>
    <mergeCell ref="B81:E81"/>
    <mergeCell ref="B82:E82"/>
    <mergeCell ref="B73:E73"/>
    <mergeCell ref="B74:E74"/>
    <mergeCell ref="B75:E75"/>
    <mergeCell ref="B76:E76"/>
    <mergeCell ref="B77:E77"/>
    <mergeCell ref="B53:E53"/>
    <mergeCell ref="B54:E54"/>
    <mergeCell ref="B66:E66"/>
    <mergeCell ref="B69:M69"/>
    <mergeCell ref="B70:E70"/>
    <mergeCell ref="B71:E71"/>
    <mergeCell ref="B72:E72"/>
    <mergeCell ref="B60:E60"/>
    <mergeCell ref="B61:E61"/>
    <mergeCell ref="B62:E62"/>
    <mergeCell ref="B63:E63"/>
    <mergeCell ref="B64:E64"/>
    <mergeCell ref="B131:M131"/>
    <mergeCell ref="B132:M132"/>
    <mergeCell ref="B137:M137"/>
    <mergeCell ref="B138:M138"/>
    <mergeCell ref="B38:M38"/>
    <mergeCell ref="B39:E39"/>
    <mergeCell ref="B40:E40"/>
    <mergeCell ref="B41:E41"/>
    <mergeCell ref="B42:E42"/>
    <mergeCell ref="B43:E43"/>
    <mergeCell ref="B44:E44"/>
    <mergeCell ref="B45:E45"/>
    <mergeCell ref="B46:E46"/>
    <mergeCell ref="B47:E47"/>
    <mergeCell ref="B48:E48"/>
    <mergeCell ref="B49:E49"/>
    <mergeCell ref="B55:E55"/>
    <mergeCell ref="B56:E56"/>
    <mergeCell ref="B57:E57"/>
    <mergeCell ref="B58:E58"/>
    <mergeCell ref="B59:E59"/>
    <mergeCell ref="B50:E50"/>
    <mergeCell ref="B51:E51"/>
    <mergeCell ref="B52:E52"/>
    <mergeCell ref="B30:E30"/>
    <mergeCell ref="B31:E31"/>
    <mergeCell ref="B32:E32"/>
    <mergeCell ref="B33:E33"/>
    <mergeCell ref="B35:E35"/>
    <mergeCell ref="B25:E25"/>
    <mergeCell ref="B26:E26"/>
    <mergeCell ref="B27:E27"/>
    <mergeCell ref="B28:E28"/>
    <mergeCell ref="B29:E29"/>
    <mergeCell ref="B20:E20"/>
    <mergeCell ref="B21:E21"/>
    <mergeCell ref="B22:E22"/>
    <mergeCell ref="B23:E23"/>
    <mergeCell ref="B24:E24"/>
    <mergeCell ref="B15:E15"/>
    <mergeCell ref="B16:E16"/>
    <mergeCell ref="B17:E17"/>
    <mergeCell ref="B18:E18"/>
    <mergeCell ref="B19:E19"/>
    <mergeCell ref="B10:E10"/>
    <mergeCell ref="B11:E11"/>
    <mergeCell ref="B12:E12"/>
    <mergeCell ref="B13:E13"/>
    <mergeCell ref="B14:E14"/>
    <mergeCell ref="B8:E8"/>
    <mergeCell ref="B9:E9"/>
    <mergeCell ref="B4:M4"/>
    <mergeCell ref="B7:M7"/>
  </mergeCells>
  <dataValidations count="1">
    <dataValidation type="decimal" operator="greaterThan" allowBlank="1" showInputMessage="1" showErrorMessage="1" errorTitle="Errore" error="Inserire un valore numerico" sqref="F128:M128 F35:M35 F40:M64 F66:M66 F71:M95 F97:M97 F102:M126 F9:M33">
      <formula1>0</formula1>
    </dataValidation>
  </dataValidations>
  <hyperlinks>
    <hyperlink ref="G2" location="'Indice sezioni'!A1" display="Torna all'indice"/>
  </hyperlinks>
  <pageMargins left="0.25" right="0.25" top="0.75" bottom="0.75" header="0.3" footer="0.3"/>
  <pageSetup paperSize="9" orientation="portrait" horizontalDpi="300" verticalDpi="300" r:id="rId1"/>
  <ignoredErrors>
    <ignoredError sqref="F35:L35 F66:L66 F97:M97 F128:M128" formulaRange="1"/>
  </ignoredErrors>
  <extLst>
    <ext xmlns:x14="http://schemas.microsoft.com/office/spreadsheetml/2009/9/main" uri="{78C0D931-6437-407d-A8EE-F0AAD7539E65}">
      <x14:conditionalFormattings>
        <x14:conditionalFormatting xmlns:xm="http://schemas.microsoft.com/office/excel/2006/main">
          <x14:cfRule type="expression" priority="12" id="{DE250DDE-7610-494A-AC7E-6D1C2ECD82D4}">
            <xm:f>OR(F$8&lt;YEAR('Anagrafica Progetto'!$H$77),F$8&gt;YEAR('Anagrafica Progetto'!$H$80))</xm:f>
            <x14:dxf>
              <fill>
                <patternFill patternType="mediumGray"/>
              </fill>
            </x14:dxf>
          </x14:cfRule>
          <xm:sqref>F9:L33</xm:sqref>
        </x14:conditionalFormatting>
        <x14:conditionalFormatting xmlns:xm="http://schemas.microsoft.com/office/excel/2006/main">
          <x14:cfRule type="expression" priority="11" id="{DF184B3F-6D53-42D2-8185-77704078B169}">
            <xm:f>OR(F$8&lt;YEAR('Anagrafica Progetto'!$H$77),F$8&gt;YEAR('Anagrafica Progetto'!$H$80))</xm:f>
            <x14:dxf>
              <fill>
                <patternFill patternType="mediumGray"/>
              </fill>
            </x14:dxf>
          </x14:cfRule>
          <xm:sqref>F35:L35</xm:sqref>
        </x14:conditionalFormatting>
        <x14:conditionalFormatting xmlns:xm="http://schemas.microsoft.com/office/excel/2006/main">
          <x14:cfRule type="expression" priority="10" id="{679D0F9C-7A24-4F21-A937-719B278F8008}">
            <xm:f>OR(F$8&lt;YEAR('Anagrafica Progetto'!$H$77),F$8&gt;YEAR('Anagrafica Progetto'!$H$80))</xm:f>
            <x14:dxf>
              <fill>
                <patternFill patternType="mediumGray"/>
              </fill>
            </x14:dxf>
          </x14:cfRule>
          <xm:sqref>F40:L64</xm:sqref>
        </x14:conditionalFormatting>
        <x14:conditionalFormatting xmlns:xm="http://schemas.microsoft.com/office/excel/2006/main">
          <x14:cfRule type="expression" priority="9" id="{F6F359F1-B901-4849-8C8D-46A29860276C}">
            <xm:f>OR(F$8&lt;YEAR('Anagrafica Progetto'!$H$77),F$8&gt;YEAR('Anagrafica Progetto'!$H$80))</xm:f>
            <x14:dxf>
              <fill>
                <patternFill patternType="mediumGray"/>
              </fill>
            </x14:dxf>
          </x14:cfRule>
          <xm:sqref>F66:L66</xm:sqref>
        </x14:conditionalFormatting>
        <x14:conditionalFormatting xmlns:xm="http://schemas.microsoft.com/office/excel/2006/main">
          <x14:cfRule type="expression" priority="4" id="{E632994B-FA39-4751-8F75-8A165C0262A7}">
            <xm:f>OR(F$8&lt;YEAR('Anagrafica Progetto'!$H$77),F$8&gt;YEAR('Anagrafica Progetto'!$H$80))</xm:f>
            <x14:dxf>
              <fill>
                <patternFill patternType="mediumGray"/>
              </fill>
            </x14:dxf>
          </x14:cfRule>
          <xm:sqref>F71:L95</xm:sqref>
        </x14:conditionalFormatting>
        <x14:conditionalFormatting xmlns:xm="http://schemas.microsoft.com/office/excel/2006/main">
          <x14:cfRule type="expression" priority="3" id="{D4E6C674-87BC-4EDE-BCB6-F5FBDBBF666D}">
            <xm:f>OR(F$8&lt;YEAR('Anagrafica Progetto'!$H$77),F$8&gt;YEAR('Anagrafica Progetto'!$H$80))</xm:f>
            <x14:dxf>
              <fill>
                <patternFill patternType="mediumGray"/>
              </fill>
            </x14:dxf>
          </x14:cfRule>
          <xm:sqref>F97:L97</xm:sqref>
        </x14:conditionalFormatting>
        <x14:conditionalFormatting xmlns:xm="http://schemas.microsoft.com/office/excel/2006/main">
          <x14:cfRule type="expression" priority="2" id="{D8D914F1-150D-4148-85C1-D2882759D3D6}">
            <xm:f>OR(F$8&lt;YEAR('Anagrafica Progetto'!$H$77),F$8&gt;YEAR('Anagrafica Progetto'!$H$80))</xm:f>
            <x14:dxf>
              <fill>
                <patternFill patternType="mediumGray"/>
              </fill>
            </x14:dxf>
          </x14:cfRule>
          <xm:sqref>F102:L126</xm:sqref>
        </x14:conditionalFormatting>
        <x14:conditionalFormatting xmlns:xm="http://schemas.microsoft.com/office/excel/2006/main">
          <x14:cfRule type="expression" priority="1" id="{F2006764-E38E-4759-AE3D-2306560120AB}">
            <xm:f>OR(F$8&lt;YEAR('Anagrafica Progetto'!$H$77),F$8&gt;YEAR('Anagrafica Progetto'!$H$80))</xm:f>
            <x14:dxf>
              <fill>
                <patternFill patternType="mediumGray"/>
              </fill>
            </x14:dxf>
          </x14:cfRule>
          <xm:sqref>F128:L128</xm:sqref>
        </x14:conditionalFormatting>
      </x14:conditionalFormatting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dimension ref="B1:X162"/>
  <sheetViews>
    <sheetView showGridLines="0" topLeftCell="A2" workbookViewId="0">
      <selection activeCell="B16" sqref="B16:M16"/>
    </sheetView>
  </sheetViews>
  <sheetFormatPr defaultColWidth="9.140625" defaultRowHeight="15" customHeight="1" x14ac:dyDescent="0.2"/>
  <cols>
    <col min="1" max="1" width="1.42578125" style="2" customWidth="1"/>
    <col min="2" max="13" width="8.140625" style="2" customWidth="1"/>
    <col min="14" max="14" width="9.140625" style="2"/>
    <col min="15" max="15" width="9.140625" style="2" customWidth="1"/>
    <col min="16" max="22" width="9.140625" style="2" hidden="1" customWidth="1"/>
    <col min="23" max="24" width="9.140625" style="17" hidden="1" customWidth="1"/>
    <col min="25" max="16384" width="9.140625" style="2"/>
  </cols>
  <sheetData>
    <row r="1" spans="2:13" ht="7.5" customHeight="1" x14ac:dyDescent="0.2"/>
    <row r="2" spans="2:13" ht="15" customHeight="1" x14ac:dyDescent="0.2">
      <c r="G2" s="3" t="s">
        <v>13</v>
      </c>
      <c r="I2" s="14"/>
      <c r="M2" s="15"/>
    </row>
    <row r="4" spans="2:13" ht="15" customHeight="1" x14ac:dyDescent="0.2">
      <c r="B4" s="110" t="s">
        <v>537</v>
      </c>
      <c r="C4" s="111"/>
      <c r="D4" s="111"/>
      <c r="E4" s="111"/>
      <c r="F4" s="111"/>
      <c r="G4" s="111"/>
      <c r="H4" s="111"/>
      <c r="I4" s="111"/>
      <c r="J4" s="111"/>
      <c r="K4" s="111"/>
      <c r="L4" s="111"/>
      <c r="M4" s="112"/>
    </row>
    <row r="7" spans="2:13" s="21" customFormat="1" ht="15" customHeight="1" x14ac:dyDescent="0.2">
      <c r="B7" s="182" t="s">
        <v>441</v>
      </c>
      <c r="C7" s="183"/>
      <c r="D7" s="183"/>
      <c r="E7" s="183"/>
      <c r="F7" s="183"/>
      <c r="G7" s="183"/>
      <c r="H7" s="183"/>
      <c r="I7" s="183"/>
      <c r="J7" s="183"/>
      <c r="K7" s="183"/>
      <c r="L7" s="183"/>
      <c r="M7" s="184"/>
    </row>
    <row r="8" spans="2:13" s="21" customFormat="1" ht="45" customHeight="1" x14ac:dyDescent="0.2">
      <c r="B8" s="185" t="s">
        <v>1548</v>
      </c>
      <c r="C8" s="185"/>
      <c r="D8" s="185"/>
      <c r="E8" s="185"/>
      <c r="F8" s="185"/>
      <c r="G8" s="185"/>
      <c r="H8" s="185"/>
      <c r="I8" s="185"/>
      <c r="J8" s="185"/>
      <c r="K8" s="185"/>
      <c r="L8" s="185"/>
      <c r="M8" s="185"/>
    </row>
    <row r="9" spans="2:13" s="21" customFormat="1" ht="15" customHeight="1" x14ac:dyDescent="0.2"/>
    <row r="10" spans="2:13" s="21" customFormat="1" ht="15" customHeight="1" x14ac:dyDescent="0.2">
      <c r="B10" s="186" t="s">
        <v>442</v>
      </c>
      <c r="C10" s="186"/>
      <c r="D10" s="186"/>
      <c r="E10" s="186"/>
      <c r="F10" s="186"/>
      <c r="G10" s="186"/>
      <c r="H10" s="186"/>
      <c r="I10" s="186"/>
      <c r="J10" s="186"/>
      <c r="K10" s="186"/>
      <c r="L10" s="186"/>
      <c r="M10" s="186"/>
    </row>
    <row r="13" spans="2:13" s="21" customFormat="1" ht="45" customHeight="1" x14ac:dyDescent="0.2">
      <c r="B13" s="182" t="s">
        <v>578</v>
      </c>
      <c r="C13" s="183"/>
      <c r="D13" s="183"/>
      <c r="E13" s="183"/>
      <c r="F13" s="183"/>
      <c r="G13" s="183"/>
      <c r="H13" s="183"/>
      <c r="I13" s="183"/>
      <c r="J13" s="183"/>
      <c r="K13" s="183"/>
      <c r="L13" s="183"/>
      <c r="M13" s="184"/>
    </row>
    <row r="14" spans="2:13" s="21" customFormat="1" ht="319.5" customHeight="1" x14ac:dyDescent="0.2">
      <c r="B14" s="185" t="s">
        <v>1549</v>
      </c>
      <c r="C14" s="185"/>
      <c r="D14" s="185"/>
      <c r="E14" s="185"/>
      <c r="F14" s="185"/>
      <c r="G14" s="185"/>
      <c r="H14" s="185"/>
      <c r="I14" s="185"/>
      <c r="J14" s="185"/>
      <c r="K14" s="185"/>
      <c r="L14" s="185"/>
      <c r="M14" s="185"/>
    </row>
    <row r="15" spans="2:13" s="21" customFormat="1" ht="15" customHeight="1" x14ac:dyDescent="0.2"/>
    <row r="16" spans="2:13" s="21" customFormat="1" ht="45" customHeight="1" x14ac:dyDescent="0.2">
      <c r="B16" s="186" t="s">
        <v>1240</v>
      </c>
      <c r="C16" s="186"/>
      <c r="D16" s="186"/>
      <c r="E16" s="186"/>
      <c r="F16" s="186"/>
      <c r="G16" s="186"/>
      <c r="H16" s="186"/>
      <c r="I16" s="186"/>
      <c r="J16" s="186"/>
      <c r="K16" s="186"/>
      <c r="L16" s="186"/>
      <c r="M16" s="186"/>
    </row>
    <row r="19" spans="2:13" s="21" customFormat="1" ht="30" customHeight="1" x14ac:dyDescent="0.2">
      <c r="B19" s="182" t="s">
        <v>1088</v>
      </c>
      <c r="C19" s="183"/>
      <c r="D19" s="183"/>
      <c r="E19" s="183"/>
      <c r="F19" s="183"/>
      <c r="G19" s="183"/>
      <c r="H19" s="183"/>
      <c r="I19" s="183"/>
      <c r="J19" s="183"/>
      <c r="K19" s="183"/>
      <c r="L19" s="183"/>
      <c r="M19" s="184"/>
    </row>
    <row r="20" spans="2:13" ht="15" customHeight="1" x14ac:dyDescent="0.2">
      <c r="B20" s="311" t="s">
        <v>1086</v>
      </c>
      <c r="C20" s="312"/>
      <c r="D20" s="313"/>
      <c r="E20" s="39" t="s">
        <v>355</v>
      </c>
      <c r="F20" s="311" t="s">
        <v>1085</v>
      </c>
      <c r="G20" s="312"/>
      <c r="H20" s="313"/>
      <c r="I20" s="311" t="s">
        <v>1084</v>
      </c>
      <c r="J20" s="312"/>
      <c r="K20" s="312"/>
      <c r="L20" s="312"/>
      <c r="M20" s="313"/>
    </row>
    <row r="21" spans="2:13" ht="55.5" customHeight="1" x14ac:dyDescent="0.2">
      <c r="B21" s="148" t="s">
        <v>1581</v>
      </c>
      <c r="C21" s="148"/>
      <c r="D21" s="148"/>
      <c r="E21" s="71">
        <v>1</v>
      </c>
      <c r="F21" s="148" t="s">
        <v>1582</v>
      </c>
      <c r="G21" s="148"/>
      <c r="H21" s="148"/>
      <c r="I21" s="148" t="s">
        <v>1584</v>
      </c>
      <c r="J21" s="148"/>
      <c r="K21" s="148"/>
      <c r="L21" s="148"/>
      <c r="M21" s="148"/>
    </row>
    <row r="22" spans="2:13" ht="65.099999999999994" customHeight="1" x14ac:dyDescent="0.2">
      <c r="B22" s="148" t="s">
        <v>1581</v>
      </c>
      <c r="C22" s="148"/>
      <c r="D22" s="148"/>
      <c r="E22" s="71">
        <v>2</v>
      </c>
      <c r="F22" s="148" t="s">
        <v>1583</v>
      </c>
      <c r="G22" s="148"/>
      <c r="H22" s="148"/>
      <c r="I22" s="148" t="s">
        <v>1585</v>
      </c>
      <c r="J22" s="148"/>
      <c r="K22" s="148"/>
      <c r="L22" s="148"/>
      <c r="M22" s="148"/>
    </row>
    <row r="23" spans="2:13" ht="66.95" customHeight="1" x14ac:dyDescent="0.2">
      <c r="B23" s="148" t="s">
        <v>1581</v>
      </c>
      <c r="C23" s="148"/>
      <c r="D23" s="148"/>
      <c r="E23" s="71">
        <v>4</v>
      </c>
      <c r="F23" s="148" t="s">
        <v>1586</v>
      </c>
      <c r="G23" s="148"/>
      <c r="H23" s="148"/>
      <c r="I23" s="148" t="s">
        <v>1593</v>
      </c>
      <c r="J23" s="148"/>
      <c r="K23" s="148"/>
      <c r="L23" s="148"/>
      <c r="M23" s="148"/>
    </row>
    <row r="24" spans="2:13" ht="30" customHeight="1" x14ac:dyDescent="0.2">
      <c r="B24" s="148"/>
      <c r="C24" s="148"/>
      <c r="D24" s="148"/>
      <c r="E24" s="71"/>
      <c r="F24" s="148"/>
      <c r="G24" s="148"/>
      <c r="H24" s="148"/>
      <c r="I24" s="148"/>
      <c r="J24" s="148"/>
      <c r="K24" s="148"/>
      <c r="L24" s="148"/>
      <c r="M24" s="148"/>
    </row>
    <row r="25" spans="2:13" ht="30" customHeight="1" x14ac:dyDescent="0.2">
      <c r="B25" s="148"/>
      <c r="C25" s="148"/>
      <c r="D25" s="148"/>
      <c r="E25" s="71"/>
      <c r="F25" s="148"/>
      <c r="G25" s="148"/>
      <c r="H25" s="148"/>
      <c r="I25" s="148"/>
      <c r="J25" s="148"/>
      <c r="K25" s="148"/>
      <c r="L25" s="148"/>
      <c r="M25" s="148"/>
    </row>
    <row r="26" spans="2:13" ht="30" customHeight="1" x14ac:dyDescent="0.2">
      <c r="B26" s="148"/>
      <c r="C26" s="148"/>
      <c r="D26" s="148"/>
      <c r="E26" s="71"/>
      <c r="F26" s="148"/>
      <c r="G26" s="148"/>
      <c r="H26" s="148"/>
      <c r="I26" s="148"/>
      <c r="J26" s="148"/>
      <c r="K26" s="148"/>
      <c r="L26" s="148"/>
      <c r="M26" s="148"/>
    </row>
    <row r="27" spans="2:13" ht="30" customHeight="1" x14ac:dyDescent="0.2">
      <c r="B27" s="148"/>
      <c r="C27" s="148"/>
      <c r="D27" s="148"/>
      <c r="E27" s="71"/>
      <c r="F27" s="148"/>
      <c r="G27" s="148"/>
      <c r="H27" s="148"/>
      <c r="I27" s="148"/>
      <c r="J27" s="148"/>
      <c r="K27" s="148"/>
      <c r="L27" s="148"/>
      <c r="M27" s="148"/>
    </row>
    <row r="28" spans="2:13" ht="30" customHeight="1" x14ac:dyDescent="0.2">
      <c r="B28" s="148"/>
      <c r="C28" s="148"/>
      <c r="D28" s="148"/>
      <c r="E28" s="71"/>
      <c r="F28" s="148"/>
      <c r="G28" s="148"/>
      <c r="H28" s="148"/>
      <c r="I28" s="148"/>
      <c r="J28" s="148"/>
      <c r="K28" s="148"/>
      <c r="L28" s="148"/>
      <c r="M28" s="148"/>
    </row>
    <row r="29" spans="2:13" ht="30" customHeight="1" x14ac:dyDescent="0.2">
      <c r="B29" s="148"/>
      <c r="C29" s="148"/>
      <c r="D29" s="148"/>
      <c r="E29" s="71"/>
      <c r="F29" s="148"/>
      <c r="G29" s="148"/>
      <c r="H29" s="148"/>
      <c r="I29" s="148"/>
      <c r="J29" s="148"/>
      <c r="K29" s="148"/>
      <c r="L29" s="148"/>
      <c r="M29" s="148"/>
    </row>
    <row r="30" spans="2:13" ht="30" customHeight="1" x14ac:dyDescent="0.2">
      <c r="B30" s="148"/>
      <c r="C30" s="148"/>
      <c r="D30" s="148"/>
      <c r="E30" s="71"/>
      <c r="F30" s="148"/>
      <c r="G30" s="148"/>
      <c r="H30" s="148"/>
      <c r="I30" s="148"/>
      <c r="J30" s="148"/>
      <c r="K30" s="148"/>
      <c r="L30" s="148"/>
      <c r="M30" s="148"/>
    </row>
    <row r="31" spans="2:13" ht="15" customHeight="1" x14ac:dyDescent="0.2">
      <c r="B31" s="40"/>
      <c r="C31" s="40"/>
      <c r="D31" s="40"/>
      <c r="E31" s="16"/>
      <c r="F31" s="41"/>
      <c r="G31" s="41"/>
      <c r="H31" s="41"/>
      <c r="I31" s="41"/>
      <c r="J31" s="41"/>
      <c r="K31" s="41"/>
      <c r="L31" s="41"/>
      <c r="M31" s="41"/>
    </row>
    <row r="32" spans="2:13" ht="67.5" customHeight="1" x14ac:dyDescent="0.2">
      <c r="B32" s="186" t="s">
        <v>1087</v>
      </c>
      <c r="C32" s="186"/>
      <c r="D32" s="186"/>
      <c r="E32" s="186"/>
      <c r="F32" s="186"/>
      <c r="G32" s="186"/>
      <c r="H32" s="186"/>
      <c r="I32" s="186"/>
      <c r="J32" s="186"/>
      <c r="K32" s="186"/>
      <c r="L32" s="186"/>
      <c r="M32" s="186"/>
    </row>
    <row r="35" spans="2:18" s="21" customFormat="1" ht="45" customHeight="1" x14ac:dyDescent="0.2">
      <c r="B35" s="182" t="s">
        <v>443</v>
      </c>
      <c r="C35" s="183"/>
      <c r="D35" s="183"/>
      <c r="E35" s="183"/>
      <c r="F35" s="183"/>
      <c r="G35" s="183"/>
      <c r="H35" s="183"/>
      <c r="I35" s="183"/>
      <c r="J35" s="183"/>
      <c r="K35" s="183"/>
      <c r="L35" s="183"/>
      <c r="M35" s="184"/>
    </row>
    <row r="36" spans="2:18" s="21" customFormat="1" ht="120" customHeight="1" x14ac:dyDescent="0.2">
      <c r="B36" s="185"/>
      <c r="C36" s="185"/>
      <c r="D36" s="185"/>
      <c r="E36" s="185"/>
      <c r="F36" s="185"/>
      <c r="G36" s="185"/>
      <c r="H36" s="185"/>
      <c r="I36" s="185"/>
      <c r="J36" s="185"/>
      <c r="K36" s="185"/>
      <c r="L36" s="185"/>
      <c r="M36" s="185"/>
    </row>
    <row r="38" spans="2:18" ht="90" customHeight="1" x14ac:dyDescent="0.2">
      <c r="B38" s="186" t="s">
        <v>1241</v>
      </c>
      <c r="C38" s="186"/>
      <c r="D38" s="186"/>
      <c r="E38" s="186"/>
      <c r="F38" s="186"/>
      <c r="G38" s="186"/>
      <c r="H38" s="186"/>
      <c r="I38" s="186"/>
      <c r="J38" s="186"/>
      <c r="K38" s="186"/>
      <c r="L38" s="186"/>
      <c r="M38" s="186"/>
    </row>
    <row r="41" spans="2:18" s="21" customFormat="1" ht="45" customHeight="1" x14ac:dyDescent="0.2">
      <c r="B41" s="206" t="s">
        <v>1264</v>
      </c>
      <c r="C41" s="207"/>
      <c r="D41" s="207"/>
      <c r="E41" s="207"/>
      <c r="F41" s="207"/>
      <c r="G41" s="207"/>
      <c r="H41" s="207"/>
      <c r="I41" s="207"/>
      <c r="J41" s="207"/>
      <c r="K41" s="207"/>
      <c r="L41" s="208"/>
      <c r="M41" s="48"/>
    </row>
    <row r="42" spans="2:18" s="21" customFormat="1" ht="120" customHeight="1" x14ac:dyDescent="0.2">
      <c r="B42" s="185"/>
      <c r="C42" s="185"/>
      <c r="D42" s="185"/>
      <c r="E42" s="185"/>
      <c r="F42" s="185"/>
      <c r="G42" s="185"/>
      <c r="H42" s="185"/>
      <c r="I42" s="185"/>
      <c r="J42" s="185"/>
      <c r="K42" s="185"/>
      <c r="L42" s="185"/>
      <c r="M42" s="185"/>
    </row>
    <row r="45" spans="2:18" ht="30" customHeight="1" x14ac:dyDescent="0.2">
      <c r="B45" s="315" t="s">
        <v>1265</v>
      </c>
      <c r="C45" s="315"/>
      <c r="D45" s="315"/>
      <c r="E45" s="315"/>
      <c r="F45" s="315"/>
      <c r="G45" s="315"/>
      <c r="H45" s="315"/>
      <c r="I45" s="315"/>
      <c r="J45" s="315"/>
      <c r="K45" s="315"/>
      <c r="L45" s="315"/>
      <c r="M45" s="48"/>
      <c r="R45" s="2" t="b">
        <f>IF(M45="",FALSE,TRUE)</f>
        <v>0</v>
      </c>
    </row>
    <row r="46" spans="2:18" ht="30" customHeight="1" x14ac:dyDescent="0.2">
      <c r="B46" s="315" t="s">
        <v>1266</v>
      </c>
      <c r="C46" s="315"/>
      <c r="D46" s="315"/>
      <c r="E46" s="315"/>
      <c r="F46" s="315"/>
      <c r="G46" s="315"/>
      <c r="H46" s="315"/>
      <c r="I46" s="315"/>
      <c r="J46" s="315"/>
      <c r="K46" s="315"/>
      <c r="L46" s="315"/>
      <c r="M46" s="48"/>
      <c r="R46" s="2" t="b">
        <f>IF(M46="",FALSE,TRUE)</f>
        <v>0</v>
      </c>
    </row>
    <row r="48" spans="2:18" ht="30" customHeight="1" x14ac:dyDescent="0.2">
      <c r="B48" s="315" t="s">
        <v>1267</v>
      </c>
      <c r="C48" s="315"/>
      <c r="D48" s="315"/>
      <c r="E48" s="315"/>
      <c r="F48" s="315"/>
      <c r="G48" s="315"/>
      <c r="H48" s="315"/>
      <c r="I48" s="315"/>
      <c r="J48" s="315"/>
      <c r="K48" s="315"/>
      <c r="L48" s="315"/>
      <c r="M48" s="48"/>
      <c r="Q48" s="2" t="b">
        <f>IF(OR(R45,R46),TRUE,FALSE)</f>
        <v>0</v>
      </c>
    </row>
    <row r="49" spans="2:18" s="21" customFormat="1" ht="120" customHeight="1" x14ac:dyDescent="0.2">
      <c r="B49" s="185"/>
      <c r="C49" s="185"/>
      <c r="D49" s="185"/>
      <c r="E49" s="185"/>
      <c r="F49" s="185"/>
      <c r="G49" s="185"/>
      <c r="H49" s="185"/>
      <c r="I49" s="185"/>
      <c r="J49" s="185"/>
      <c r="K49" s="185"/>
      <c r="L49" s="185"/>
      <c r="M49" s="185"/>
      <c r="Q49" s="2" t="b">
        <f>Q48</f>
        <v>0</v>
      </c>
    </row>
    <row r="50" spans="2:18" ht="15" customHeight="1" x14ac:dyDescent="0.2">
      <c r="Q50" s="2" t="b">
        <f>Q49</f>
        <v>0</v>
      </c>
    </row>
    <row r="52" spans="2:18" ht="45" customHeight="1" x14ac:dyDescent="0.2">
      <c r="B52" s="188" t="s">
        <v>444</v>
      </c>
      <c r="C52" s="188"/>
      <c r="D52" s="188"/>
      <c r="E52" s="188"/>
      <c r="F52" s="188"/>
      <c r="G52" s="188"/>
      <c r="H52" s="188"/>
      <c r="I52" s="188"/>
      <c r="J52" s="188"/>
      <c r="K52" s="188"/>
      <c r="L52" s="188"/>
      <c r="M52" s="188"/>
    </row>
    <row r="53" spans="2:18" ht="15" customHeight="1" x14ac:dyDescent="0.2">
      <c r="B53" s="199" t="s">
        <v>445</v>
      </c>
      <c r="C53" s="199"/>
      <c r="D53" s="199"/>
      <c r="E53" s="199"/>
      <c r="F53" s="199"/>
      <c r="G53" s="199"/>
      <c r="H53" s="199"/>
      <c r="I53" s="199"/>
      <c r="J53" s="199"/>
      <c r="K53" s="199"/>
      <c r="L53" s="199"/>
      <c r="M53" s="48" t="s">
        <v>1331</v>
      </c>
      <c r="R53" s="2" t="b">
        <f>M53="X"</f>
        <v>1</v>
      </c>
    </row>
    <row r="54" spans="2:18" ht="15" customHeight="1" x14ac:dyDescent="0.2">
      <c r="B54" s="199" t="s">
        <v>446</v>
      </c>
      <c r="C54" s="199"/>
      <c r="D54" s="199"/>
      <c r="E54" s="199"/>
      <c r="F54" s="199"/>
      <c r="G54" s="199"/>
      <c r="H54" s="199"/>
      <c r="I54" s="199"/>
      <c r="J54" s="199"/>
      <c r="K54" s="199"/>
      <c r="L54" s="199"/>
      <c r="M54" s="48" t="s">
        <v>1331</v>
      </c>
      <c r="R54" s="2" t="b">
        <f>M54="X"</f>
        <v>1</v>
      </c>
    </row>
    <row r="55" spans="2:18" ht="15" customHeight="1" x14ac:dyDescent="0.2">
      <c r="B55" s="199" t="s">
        <v>447</v>
      </c>
      <c r="C55" s="199"/>
      <c r="D55" s="199"/>
      <c r="E55" s="199"/>
      <c r="F55" s="199"/>
      <c r="G55" s="199"/>
      <c r="H55" s="199"/>
      <c r="I55" s="199"/>
      <c r="J55" s="199"/>
      <c r="K55" s="199"/>
      <c r="L55" s="199"/>
      <c r="M55" s="48"/>
      <c r="R55" s="2" t="b">
        <f>M55="X"</f>
        <v>0</v>
      </c>
    </row>
    <row r="56" spans="2:18" ht="15" customHeight="1" x14ac:dyDescent="0.2">
      <c r="B56" s="199" t="s">
        <v>448</v>
      </c>
      <c r="C56" s="199"/>
      <c r="D56" s="199"/>
      <c r="E56" s="199"/>
      <c r="F56" s="199"/>
      <c r="G56" s="199"/>
      <c r="H56" s="199"/>
      <c r="I56" s="199"/>
      <c r="J56" s="199"/>
      <c r="K56" s="199"/>
      <c r="L56" s="199"/>
      <c r="M56" s="48"/>
      <c r="R56" s="2" t="b">
        <f>M56="X"</f>
        <v>0</v>
      </c>
    </row>
    <row r="57" spans="2:18" ht="15" customHeight="1" x14ac:dyDescent="0.2">
      <c r="Q57" s="2" t="b">
        <f>IF($R$54,FALSE,TRUE)</f>
        <v>0</v>
      </c>
    </row>
    <row r="58" spans="2:18" ht="15" customHeight="1" x14ac:dyDescent="0.2">
      <c r="Q58" s="2" t="b">
        <f t="shared" ref="Q58:Q63" si="0">IF($R$54,FALSE,TRUE)</f>
        <v>0</v>
      </c>
    </row>
    <row r="59" spans="2:18" ht="15" customHeight="1" x14ac:dyDescent="0.2">
      <c r="B59" s="188" t="s">
        <v>449</v>
      </c>
      <c r="C59" s="188"/>
      <c r="D59" s="188"/>
      <c r="E59" s="188"/>
      <c r="F59" s="188"/>
      <c r="G59" s="188"/>
      <c r="H59" s="188"/>
      <c r="I59" s="188"/>
      <c r="J59" s="188"/>
      <c r="K59" s="188"/>
      <c r="L59" s="188"/>
      <c r="M59" s="188"/>
      <c r="Q59" s="2" t="b">
        <f t="shared" si="0"/>
        <v>0</v>
      </c>
    </row>
    <row r="60" spans="2:18" ht="15" customHeight="1" x14ac:dyDescent="0.2">
      <c r="B60" s="199" t="s">
        <v>450</v>
      </c>
      <c r="C60" s="199"/>
      <c r="D60" s="199"/>
      <c r="E60" s="199"/>
      <c r="F60" s="199"/>
      <c r="G60" s="199"/>
      <c r="H60" s="199"/>
      <c r="I60" s="199"/>
      <c r="J60" s="199"/>
      <c r="K60" s="199"/>
      <c r="L60" s="199"/>
      <c r="M60" s="48"/>
      <c r="Q60" s="2" t="b">
        <f t="shared" si="0"/>
        <v>0</v>
      </c>
      <c r="R60" s="2" t="b">
        <f>M60="X"</f>
        <v>0</v>
      </c>
    </row>
    <row r="61" spans="2:18" ht="15" customHeight="1" x14ac:dyDescent="0.2">
      <c r="B61" s="199" t="s">
        <v>451</v>
      </c>
      <c r="C61" s="199"/>
      <c r="D61" s="199"/>
      <c r="E61" s="199"/>
      <c r="F61" s="199"/>
      <c r="G61" s="199"/>
      <c r="H61" s="199"/>
      <c r="I61" s="199"/>
      <c r="J61" s="199"/>
      <c r="K61" s="199"/>
      <c r="L61" s="199"/>
      <c r="M61" s="48"/>
      <c r="Q61" s="2" t="b">
        <f t="shared" si="0"/>
        <v>0</v>
      </c>
      <c r="R61" s="2" t="b">
        <f>M61="X"</f>
        <v>0</v>
      </c>
    </row>
    <row r="62" spans="2:18" ht="15" customHeight="1" x14ac:dyDescent="0.2">
      <c r="B62" s="199" t="s">
        <v>452</v>
      </c>
      <c r="C62" s="199"/>
      <c r="D62" s="199"/>
      <c r="E62" s="199"/>
      <c r="F62" s="199"/>
      <c r="G62" s="199"/>
      <c r="H62" s="199"/>
      <c r="I62" s="199"/>
      <c r="J62" s="199"/>
      <c r="K62" s="199"/>
      <c r="L62" s="199"/>
      <c r="M62" s="48"/>
      <c r="Q62" s="2" t="b">
        <f t="shared" si="0"/>
        <v>0</v>
      </c>
      <c r="R62" s="2" t="b">
        <f>M62="X"</f>
        <v>0</v>
      </c>
    </row>
    <row r="63" spans="2:18" ht="15" customHeight="1" x14ac:dyDescent="0.2">
      <c r="B63" s="199" t="s">
        <v>456</v>
      </c>
      <c r="C63" s="199"/>
      <c r="D63" s="199"/>
      <c r="E63" s="199"/>
      <c r="F63" s="199"/>
      <c r="G63" s="199"/>
      <c r="H63" s="199"/>
      <c r="I63" s="199"/>
      <c r="J63" s="199"/>
      <c r="K63" s="199"/>
      <c r="L63" s="199"/>
      <c r="M63" s="48"/>
      <c r="Q63" s="2" t="b">
        <f t="shared" si="0"/>
        <v>0</v>
      </c>
      <c r="R63" s="2" t="b">
        <f>M63="X"</f>
        <v>0</v>
      </c>
    </row>
    <row r="64" spans="2:18" ht="15" customHeight="1" x14ac:dyDescent="0.2">
      <c r="Q64" s="2" t="b">
        <f>IF(AND($R$54,OR($R$60,$R$61,$R$62)),FALSE,TRUE)</f>
        <v>1</v>
      </c>
    </row>
    <row r="65" spans="2:24" ht="15" customHeight="1" x14ac:dyDescent="0.2">
      <c r="Q65" s="2" t="b">
        <f>IF(AND($R$54,OR($R$60,$R$61,$R$62)),FALSE,TRUE)</f>
        <v>1</v>
      </c>
    </row>
    <row r="66" spans="2:24" s="21" customFormat="1" ht="30" customHeight="1" x14ac:dyDescent="0.2">
      <c r="B66" s="182" t="s">
        <v>457</v>
      </c>
      <c r="C66" s="183"/>
      <c r="D66" s="183"/>
      <c r="E66" s="183"/>
      <c r="F66" s="183"/>
      <c r="G66" s="183"/>
      <c r="H66" s="183"/>
      <c r="I66" s="183"/>
      <c r="J66" s="183"/>
      <c r="K66" s="183"/>
      <c r="L66" s="183"/>
      <c r="M66" s="184"/>
      <c r="Q66" s="2" t="b">
        <f>IF(AND($R$54,OR($R$60,$R$61,$R$62)),FALSE,TRUE)</f>
        <v>1</v>
      </c>
      <c r="W66" s="17"/>
      <c r="X66" s="17"/>
    </row>
    <row r="67" spans="2:24" s="21" customFormat="1" ht="120" customHeight="1" x14ac:dyDescent="0.2">
      <c r="B67" s="314" t="s">
        <v>1625</v>
      </c>
      <c r="C67" s="314"/>
      <c r="D67" s="314"/>
      <c r="E67" s="314"/>
      <c r="F67" s="314"/>
      <c r="G67" s="314"/>
      <c r="H67" s="314"/>
      <c r="I67" s="314"/>
      <c r="J67" s="314"/>
      <c r="K67" s="314"/>
      <c r="L67" s="314"/>
      <c r="M67" s="314"/>
      <c r="Q67" s="2" t="b">
        <f>IF(AND($R$54,OR($R$60,$R$61,$R$62)),FALSE,TRUE)</f>
        <v>1</v>
      </c>
      <c r="W67" s="17"/>
      <c r="X67" s="17"/>
    </row>
    <row r="68" spans="2:24" ht="15" customHeight="1" x14ac:dyDescent="0.2">
      <c r="Q68" s="2" t="b">
        <f>IF(AND($R$54,$R$63),FALSE,TRUE)</f>
        <v>1</v>
      </c>
    </row>
    <row r="69" spans="2:24" ht="15" customHeight="1" x14ac:dyDescent="0.2">
      <c r="Q69" s="2" t="b">
        <f>IF(AND($R$54,$R$63),FALSE,TRUE)</f>
        <v>1</v>
      </c>
    </row>
    <row r="70" spans="2:24" ht="15" customHeight="1" x14ac:dyDescent="0.2">
      <c r="B70" s="188" t="s">
        <v>458</v>
      </c>
      <c r="C70" s="188"/>
      <c r="D70" s="188"/>
      <c r="E70" s="188"/>
      <c r="F70" s="188"/>
      <c r="G70" s="188"/>
      <c r="H70" s="188"/>
      <c r="I70" s="188"/>
      <c r="J70" s="188"/>
      <c r="K70" s="188"/>
      <c r="L70" s="188"/>
      <c r="M70" s="188"/>
      <c r="Q70" s="2" t="b">
        <f>IF(AND($R$54,$R$63),FALSE,TRUE)</f>
        <v>1</v>
      </c>
    </row>
    <row r="71" spans="2:24" ht="15" customHeight="1" x14ac:dyDescent="0.2">
      <c r="B71" s="199" t="s">
        <v>459</v>
      </c>
      <c r="C71" s="199"/>
      <c r="D71" s="199"/>
      <c r="E71" s="199"/>
      <c r="F71" s="199"/>
      <c r="G71" s="199"/>
      <c r="H71" s="199"/>
      <c r="I71" s="199"/>
      <c r="J71" s="199"/>
      <c r="K71" s="199"/>
      <c r="L71" s="199"/>
      <c r="M71" s="48"/>
      <c r="Q71" s="2" t="b">
        <f>IF(AND($R$54,$R$63),FALSE,TRUE)</f>
        <v>1</v>
      </c>
    </row>
    <row r="72" spans="2:24" ht="15" customHeight="1" x14ac:dyDescent="0.2">
      <c r="Q72" s="2" t="b">
        <f t="shared" ref="Q72:Q77" si="1">IF($R$55,FALSE,TRUE)</f>
        <v>1</v>
      </c>
    </row>
    <row r="73" spans="2:24" ht="15" customHeight="1" x14ac:dyDescent="0.2">
      <c r="Q73" s="2" t="b">
        <f t="shared" si="1"/>
        <v>1</v>
      </c>
    </row>
    <row r="74" spans="2:24" ht="15" customHeight="1" x14ac:dyDescent="0.2">
      <c r="B74" s="188" t="s">
        <v>453</v>
      </c>
      <c r="C74" s="188"/>
      <c r="D74" s="188"/>
      <c r="E74" s="188"/>
      <c r="F74" s="188"/>
      <c r="G74" s="188"/>
      <c r="H74" s="188"/>
      <c r="I74" s="188"/>
      <c r="J74" s="188"/>
      <c r="K74" s="188"/>
      <c r="L74" s="188"/>
      <c r="M74" s="188"/>
      <c r="Q74" s="2" t="b">
        <f t="shared" si="1"/>
        <v>1</v>
      </c>
    </row>
    <row r="75" spans="2:24" ht="15" customHeight="1" x14ac:dyDescent="0.2">
      <c r="B75" s="199" t="s">
        <v>450</v>
      </c>
      <c r="C75" s="199"/>
      <c r="D75" s="199"/>
      <c r="E75" s="199"/>
      <c r="F75" s="199"/>
      <c r="G75" s="199"/>
      <c r="H75" s="199"/>
      <c r="I75" s="199"/>
      <c r="J75" s="199"/>
      <c r="K75" s="199"/>
      <c r="L75" s="199"/>
      <c r="M75" s="48"/>
      <c r="Q75" s="2" t="b">
        <f t="shared" si="1"/>
        <v>1</v>
      </c>
      <c r="R75" s="2" t="b">
        <f>M75="X"</f>
        <v>0</v>
      </c>
    </row>
    <row r="76" spans="2:24" ht="15" customHeight="1" x14ac:dyDescent="0.2">
      <c r="B76" s="199" t="s">
        <v>451</v>
      </c>
      <c r="C76" s="199"/>
      <c r="D76" s="199"/>
      <c r="E76" s="199"/>
      <c r="F76" s="199"/>
      <c r="G76" s="199"/>
      <c r="H76" s="199"/>
      <c r="I76" s="199"/>
      <c r="J76" s="199"/>
      <c r="K76" s="199"/>
      <c r="L76" s="199"/>
      <c r="M76" s="48"/>
      <c r="Q76" s="2" t="b">
        <f t="shared" si="1"/>
        <v>1</v>
      </c>
      <c r="R76" s="2" t="b">
        <f>M76="X"</f>
        <v>0</v>
      </c>
    </row>
    <row r="77" spans="2:24" ht="15" customHeight="1" x14ac:dyDescent="0.2">
      <c r="B77" s="199" t="s">
        <v>452</v>
      </c>
      <c r="C77" s="199"/>
      <c r="D77" s="199"/>
      <c r="E77" s="199"/>
      <c r="F77" s="199"/>
      <c r="G77" s="199"/>
      <c r="H77" s="199"/>
      <c r="I77" s="199"/>
      <c r="J77" s="199"/>
      <c r="K77" s="199"/>
      <c r="L77" s="199"/>
      <c r="M77" s="48"/>
      <c r="Q77" s="2" t="b">
        <f t="shared" si="1"/>
        <v>1</v>
      </c>
      <c r="R77" s="2" t="b">
        <f>M77="X"</f>
        <v>0</v>
      </c>
    </row>
    <row r="78" spans="2:24" ht="15" customHeight="1" x14ac:dyDescent="0.2">
      <c r="Q78" s="2" t="b">
        <f>IF(AND($R$55,OR($R$75,$R$76,$R$77)),FALSE,TRUE)</f>
        <v>1</v>
      </c>
    </row>
    <row r="79" spans="2:24" ht="15" customHeight="1" x14ac:dyDescent="0.2">
      <c r="Q79" s="2" t="b">
        <f>IF(AND($R$55,OR($R$75,$R$76,$R$77)),FALSE,TRUE)</f>
        <v>1</v>
      </c>
    </row>
    <row r="80" spans="2:24" s="21" customFormat="1" ht="30" customHeight="1" x14ac:dyDescent="0.2">
      <c r="B80" s="182" t="s">
        <v>457</v>
      </c>
      <c r="C80" s="183"/>
      <c r="D80" s="183"/>
      <c r="E80" s="183"/>
      <c r="F80" s="183"/>
      <c r="G80" s="183"/>
      <c r="H80" s="183"/>
      <c r="I80" s="183"/>
      <c r="J80" s="183"/>
      <c r="K80" s="183"/>
      <c r="L80" s="183"/>
      <c r="M80" s="184"/>
      <c r="Q80" s="2" t="b">
        <f>IF(AND($R$55,OR($R$75,$R$76,$R$77)),FALSE,TRUE)</f>
        <v>1</v>
      </c>
      <c r="W80" s="17"/>
      <c r="X80" s="17"/>
    </row>
    <row r="81" spans="2:24" s="21" customFormat="1" ht="120" customHeight="1" x14ac:dyDescent="0.2">
      <c r="B81" s="314"/>
      <c r="C81" s="314"/>
      <c r="D81" s="314"/>
      <c r="E81" s="314"/>
      <c r="F81" s="314"/>
      <c r="G81" s="314"/>
      <c r="H81" s="314"/>
      <c r="I81" s="314"/>
      <c r="J81" s="314"/>
      <c r="K81" s="314"/>
      <c r="L81" s="314"/>
      <c r="M81" s="314"/>
      <c r="Q81" s="2" t="b">
        <f>IF(AND($R$55,OR($R$75,$R$76,$R$77)),FALSE,TRUE)</f>
        <v>1</v>
      </c>
      <c r="W81" s="17"/>
      <c r="X81" s="17"/>
    </row>
    <row r="82" spans="2:24" ht="15" customHeight="1" x14ac:dyDescent="0.2">
      <c r="Q82" s="2" t="b">
        <f>IF($R$56,FALSE,TRUE)</f>
        <v>1</v>
      </c>
    </row>
    <row r="83" spans="2:24" ht="15" customHeight="1" x14ac:dyDescent="0.2">
      <c r="Q83" s="2" t="b">
        <f t="shared" ref="Q83:Q88" si="2">IF($R$56,FALSE,TRUE)</f>
        <v>1</v>
      </c>
    </row>
    <row r="84" spans="2:24" ht="15" customHeight="1" x14ac:dyDescent="0.2">
      <c r="B84" s="188" t="s">
        <v>454</v>
      </c>
      <c r="C84" s="188"/>
      <c r="D84" s="188"/>
      <c r="E84" s="188"/>
      <c r="F84" s="188"/>
      <c r="G84" s="188"/>
      <c r="H84" s="188"/>
      <c r="I84" s="188"/>
      <c r="J84" s="188"/>
      <c r="K84" s="188"/>
      <c r="L84" s="188"/>
      <c r="M84" s="188"/>
      <c r="Q84" s="2" t="b">
        <f t="shared" si="2"/>
        <v>1</v>
      </c>
    </row>
    <row r="85" spans="2:24" ht="15" customHeight="1" x14ac:dyDescent="0.2">
      <c r="B85" s="199" t="s">
        <v>450</v>
      </c>
      <c r="C85" s="199"/>
      <c r="D85" s="199"/>
      <c r="E85" s="199"/>
      <c r="F85" s="199"/>
      <c r="G85" s="199"/>
      <c r="H85" s="199"/>
      <c r="I85" s="199"/>
      <c r="J85" s="199"/>
      <c r="K85" s="199"/>
      <c r="L85" s="199"/>
      <c r="M85" s="48"/>
      <c r="Q85" s="2" t="b">
        <f t="shared" si="2"/>
        <v>1</v>
      </c>
      <c r="R85" s="2" t="b">
        <f>M85="X"</f>
        <v>0</v>
      </c>
    </row>
    <row r="86" spans="2:24" ht="15" customHeight="1" x14ac:dyDescent="0.2">
      <c r="B86" s="199" t="s">
        <v>451</v>
      </c>
      <c r="C86" s="199"/>
      <c r="D86" s="199"/>
      <c r="E86" s="199"/>
      <c r="F86" s="199"/>
      <c r="G86" s="199"/>
      <c r="H86" s="199"/>
      <c r="I86" s="199"/>
      <c r="J86" s="199"/>
      <c r="K86" s="199"/>
      <c r="L86" s="199"/>
      <c r="M86" s="48"/>
      <c r="Q86" s="2" t="b">
        <f t="shared" si="2"/>
        <v>1</v>
      </c>
      <c r="R86" s="2" t="b">
        <f>M86="X"</f>
        <v>0</v>
      </c>
    </row>
    <row r="87" spans="2:24" ht="15" customHeight="1" x14ac:dyDescent="0.2">
      <c r="B87" s="199" t="s">
        <v>452</v>
      </c>
      <c r="C87" s="199"/>
      <c r="D87" s="199"/>
      <c r="E87" s="199"/>
      <c r="F87" s="199"/>
      <c r="G87" s="199"/>
      <c r="H87" s="199"/>
      <c r="I87" s="199"/>
      <c r="J87" s="199"/>
      <c r="K87" s="199"/>
      <c r="L87" s="199"/>
      <c r="M87" s="48"/>
      <c r="Q87" s="2" t="b">
        <f t="shared" si="2"/>
        <v>1</v>
      </c>
      <c r="R87" s="2" t="b">
        <f>M87="X"</f>
        <v>0</v>
      </c>
    </row>
    <row r="88" spans="2:24" ht="15" customHeight="1" x14ac:dyDescent="0.2">
      <c r="B88" s="199" t="s">
        <v>455</v>
      </c>
      <c r="C88" s="199"/>
      <c r="D88" s="199"/>
      <c r="E88" s="199"/>
      <c r="F88" s="199"/>
      <c r="G88" s="199"/>
      <c r="H88" s="199"/>
      <c r="I88" s="199"/>
      <c r="J88" s="199"/>
      <c r="K88" s="199"/>
      <c r="L88" s="199"/>
      <c r="M88" s="48"/>
      <c r="Q88" s="2" t="b">
        <f t="shared" si="2"/>
        <v>1</v>
      </c>
      <c r="R88" s="2" t="b">
        <f>M88="X"</f>
        <v>0</v>
      </c>
    </row>
    <row r="89" spans="2:24" ht="15" customHeight="1" x14ac:dyDescent="0.2">
      <c r="Q89" s="2" t="b">
        <f>IF(AND($R$56,OR($R$85,$R$86,$R$87)),FALSE,TRUE)</f>
        <v>1</v>
      </c>
    </row>
    <row r="90" spans="2:24" ht="15" customHeight="1" x14ac:dyDescent="0.2">
      <c r="Q90" s="2" t="b">
        <f>IF(AND($R$56,OR($R$85,$R$86,$R$87)),FALSE,TRUE)</f>
        <v>1</v>
      </c>
    </row>
    <row r="91" spans="2:24" s="21" customFormat="1" ht="30" customHeight="1" x14ac:dyDescent="0.2">
      <c r="B91" s="182" t="s">
        <v>457</v>
      </c>
      <c r="C91" s="183"/>
      <c r="D91" s="183"/>
      <c r="E91" s="183"/>
      <c r="F91" s="183"/>
      <c r="G91" s="183"/>
      <c r="H91" s="183"/>
      <c r="I91" s="183"/>
      <c r="J91" s="183"/>
      <c r="K91" s="183"/>
      <c r="L91" s="183"/>
      <c r="M91" s="184"/>
      <c r="Q91" s="2" t="b">
        <f>IF(AND($R$56,OR($R$85,$R$86,$R$87)),FALSE,TRUE)</f>
        <v>1</v>
      </c>
      <c r="W91" s="17"/>
      <c r="X91" s="17"/>
    </row>
    <row r="92" spans="2:24" s="21" customFormat="1" ht="120" customHeight="1" x14ac:dyDescent="0.2">
      <c r="B92" s="314"/>
      <c r="C92" s="314"/>
      <c r="D92" s="314"/>
      <c r="E92" s="314"/>
      <c r="F92" s="314"/>
      <c r="G92" s="314"/>
      <c r="H92" s="314"/>
      <c r="I92" s="314"/>
      <c r="J92" s="314"/>
      <c r="K92" s="314"/>
      <c r="L92" s="314"/>
      <c r="M92" s="314"/>
      <c r="Q92" s="2" t="b">
        <f>IF(AND($R$56,OR($R$85,$R$86,$R$87)),FALSE,TRUE)</f>
        <v>1</v>
      </c>
      <c r="W92" s="17"/>
      <c r="X92" s="17"/>
    </row>
    <row r="93" spans="2:24" ht="15" customHeight="1" x14ac:dyDescent="0.2">
      <c r="Q93" s="2" t="b">
        <f>IF(AND($R$56,$R$88),FALSE,TRUE)</f>
        <v>1</v>
      </c>
    </row>
    <row r="94" spans="2:24" ht="15" customHeight="1" x14ac:dyDescent="0.2">
      <c r="Q94" s="2" t="b">
        <f>IF(AND($R$56,$R$88),FALSE,TRUE)</f>
        <v>1</v>
      </c>
    </row>
    <row r="95" spans="2:24" ht="15" customHeight="1" x14ac:dyDescent="0.2">
      <c r="B95" s="188" t="s">
        <v>461</v>
      </c>
      <c r="C95" s="188"/>
      <c r="D95" s="188"/>
      <c r="E95" s="188"/>
      <c r="F95" s="188"/>
      <c r="G95" s="188"/>
      <c r="H95" s="188"/>
      <c r="I95" s="188"/>
      <c r="J95" s="188"/>
      <c r="K95" s="188"/>
      <c r="L95" s="188"/>
      <c r="M95" s="188"/>
      <c r="Q95" s="2" t="b">
        <f>IF(AND($R$56,$R$88),FALSE,TRUE)</f>
        <v>1</v>
      </c>
    </row>
    <row r="96" spans="2:24" ht="15" customHeight="1" x14ac:dyDescent="0.2">
      <c r="B96" s="199" t="s">
        <v>462</v>
      </c>
      <c r="C96" s="199"/>
      <c r="D96" s="199"/>
      <c r="E96" s="199"/>
      <c r="F96" s="199"/>
      <c r="G96" s="199"/>
      <c r="H96" s="199"/>
      <c r="I96" s="199"/>
      <c r="J96" s="199"/>
      <c r="K96" s="199"/>
      <c r="L96" s="199"/>
      <c r="M96" s="48" t="s">
        <v>1331</v>
      </c>
      <c r="Q96" s="2" t="b">
        <f>IF(AND($R$56,$R$88),FALSE,TRUE)</f>
        <v>1</v>
      </c>
    </row>
    <row r="97" spans="2:20" ht="15" customHeight="1" x14ac:dyDescent="0.2">
      <c r="Q97" s="2" t="b">
        <f ca="1">IF($T$140,FALSE,TRUE)</f>
        <v>1</v>
      </c>
      <c r="S97" s="17"/>
      <c r="T97" s="17" t="s">
        <v>519</v>
      </c>
    </row>
    <row r="98" spans="2:20" ht="15" customHeight="1" x14ac:dyDescent="0.2">
      <c r="Q98" s="2" t="b">
        <f t="shared" ref="Q98:Q103" ca="1" si="3">IF($T$140,FALSE,TRUE)</f>
        <v>1</v>
      </c>
      <c r="S98" s="17" t="s">
        <v>471</v>
      </c>
      <c r="T98" s="17" t="b">
        <f ca="1">IFERROR(INDIRECT(ADDRESS(29,18,,,S98)),"")</f>
        <v>0</v>
      </c>
    </row>
    <row r="99" spans="2:20" ht="45" customHeight="1" x14ac:dyDescent="0.2">
      <c r="B99" s="188" t="s">
        <v>464</v>
      </c>
      <c r="C99" s="188"/>
      <c r="D99" s="188"/>
      <c r="E99" s="188"/>
      <c r="F99" s="188"/>
      <c r="G99" s="188"/>
      <c r="H99" s="188"/>
      <c r="I99" s="188"/>
      <c r="J99" s="188"/>
      <c r="K99" s="188"/>
      <c r="L99" s="188"/>
      <c r="M99" s="188"/>
      <c r="Q99" s="2" t="b">
        <f t="shared" ca="1" si="3"/>
        <v>1</v>
      </c>
      <c r="S99" s="17" t="s">
        <v>472</v>
      </c>
      <c r="T99" s="17" t="b">
        <f t="shared" ref="T99:T137" ca="1" si="4">IFERROR(INDIRECT(ADDRESS(29,18,,,S99)),"")</f>
        <v>0</v>
      </c>
    </row>
    <row r="100" spans="2:20" ht="15" customHeight="1" x14ac:dyDescent="0.2">
      <c r="B100" s="199" t="s">
        <v>445</v>
      </c>
      <c r="C100" s="199"/>
      <c r="D100" s="199"/>
      <c r="E100" s="199"/>
      <c r="F100" s="199"/>
      <c r="G100" s="199"/>
      <c r="H100" s="199"/>
      <c r="I100" s="199"/>
      <c r="J100" s="199"/>
      <c r="K100" s="199"/>
      <c r="L100" s="199"/>
      <c r="M100" s="48" t="s">
        <v>1331</v>
      </c>
      <c r="Q100" s="2" t="b">
        <f t="shared" ca="1" si="3"/>
        <v>1</v>
      </c>
      <c r="R100" s="2" t="b">
        <f>M100="X"</f>
        <v>1</v>
      </c>
      <c r="S100" s="17" t="s">
        <v>473</v>
      </c>
      <c r="T100" s="17" t="b">
        <f t="shared" ca="1" si="4"/>
        <v>0</v>
      </c>
    </row>
    <row r="101" spans="2:20" ht="15" customHeight="1" x14ac:dyDescent="0.2">
      <c r="B101" s="199" t="s">
        <v>446</v>
      </c>
      <c r="C101" s="199"/>
      <c r="D101" s="199"/>
      <c r="E101" s="199"/>
      <c r="F101" s="199"/>
      <c r="G101" s="199"/>
      <c r="H101" s="199"/>
      <c r="I101" s="199"/>
      <c r="J101" s="199"/>
      <c r="K101" s="199"/>
      <c r="L101" s="199"/>
      <c r="M101" s="48"/>
      <c r="Q101" s="2" t="b">
        <f t="shared" ca="1" si="3"/>
        <v>1</v>
      </c>
      <c r="R101" s="2" t="b">
        <f>M101="X"</f>
        <v>0</v>
      </c>
      <c r="S101" s="17" t="s">
        <v>474</v>
      </c>
      <c r="T101" s="17" t="b">
        <f t="shared" ca="1" si="4"/>
        <v>0</v>
      </c>
    </row>
    <row r="102" spans="2:20" ht="15" customHeight="1" x14ac:dyDescent="0.2">
      <c r="B102" s="199" t="s">
        <v>447</v>
      </c>
      <c r="C102" s="199"/>
      <c r="D102" s="199"/>
      <c r="E102" s="199"/>
      <c r="F102" s="199"/>
      <c r="G102" s="199"/>
      <c r="H102" s="199"/>
      <c r="I102" s="199"/>
      <c r="J102" s="199"/>
      <c r="K102" s="199"/>
      <c r="L102" s="199"/>
      <c r="M102" s="48"/>
      <c r="Q102" s="2" t="b">
        <f t="shared" ca="1" si="3"/>
        <v>1</v>
      </c>
      <c r="R102" s="2" t="b">
        <f>M102="X"</f>
        <v>0</v>
      </c>
      <c r="S102" s="17" t="s">
        <v>475</v>
      </c>
      <c r="T102" s="17" t="b">
        <f t="shared" ca="1" si="4"/>
        <v>0</v>
      </c>
    </row>
    <row r="103" spans="2:20" ht="15" customHeight="1" x14ac:dyDescent="0.2">
      <c r="B103" s="199" t="s">
        <v>448</v>
      </c>
      <c r="C103" s="199"/>
      <c r="D103" s="199"/>
      <c r="E103" s="199"/>
      <c r="F103" s="199"/>
      <c r="G103" s="199"/>
      <c r="H103" s="199"/>
      <c r="I103" s="199"/>
      <c r="J103" s="199"/>
      <c r="K103" s="199"/>
      <c r="L103" s="199"/>
      <c r="M103" s="48"/>
      <c r="Q103" s="2" t="b">
        <f t="shared" ca="1" si="3"/>
        <v>1</v>
      </c>
      <c r="R103" s="2" t="b">
        <f>M103="X"</f>
        <v>0</v>
      </c>
      <c r="S103" s="17" t="s">
        <v>476</v>
      </c>
      <c r="T103" s="17" t="b">
        <f t="shared" ca="1" si="4"/>
        <v>0</v>
      </c>
    </row>
    <row r="104" spans="2:20" ht="15" customHeight="1" x14ac:dyDescent="0.2">
      <c r="Q104" s="2" t="b">
        <f>IF($R$101,FALSE,TRUE)</f>
        <v>1</v>
      </c>
      <c r="S104" s="17" t="s">
        <v>477</v>
      </c>
      <c r="T104" s="17" t="b">
        <f t="shared" ca="1" si="4"/>
        <v>0</v>
      </c>
    </row>
    <row r="105" spans="2:20" ht="15" customHeight="1" x14ac:dyDescent="0.2">
      <c r="Q105" s="2" t="b">
        <f t="shared" ref="Q105:Q110" si="5">IF($R$101,FALSE,TRUE)</f>
        <v>1</v>
      </c>
      <c r="S105" s="17" t="s">
        <v>478</v>
      </c>
      <c r="T105" s="17" t="b">
        <f t="shared" ca="1" si="4"/>
        <v>0</v>
      </c>
    </row>
    <row r="106" spans="2:20" ht="15" customHeight="1" x14ac:dyDescent="0.2">
      <c r="B106" s="188" t="s">
        <v>449</v>
      </c>
      <c r="C106" s="188"/>
      <c r="D106" s="188"/>
      <c r="E106" s="188"/>
      <c r="F106" s="188"/>
      <c r="G106" s="188"/>
      <c r="H106" s="188"/>
      <c r="I106" s="188"/>
      <c r="J106" s="188"/>
      <c r="K106" s="188"/>
      <c r="L106" s="188"/>
      <c r="M106" s="188"/>
      <c r="Q106" s="2" t="b">
        <f t="shared" si="5"/>
        <v>1</v>
      </c>
      <c r="S106" s="17" t="s">
        <v>479</v>
      </c>
      <c r="T106" s="17" t="b">
        <f t="shared" ca="1" si="4"/>
        <v>0</v>
      </c>
    </row>
    <row r="107" spans="2:20" ht="15" customHeight="1" x14ac:dyDescent="0.2">
      <c r="B107" s="199" t="s">
        <v>450</v>
      </c>
      <c r="C107" s="199"/>
      <c r="D107" s="199"/>
      <c r="E107" s="199"/>
      <c r="F107" s="199"/>
      <c r="G107" s="199"/>
      <c r="H107" s="199"/>
      <c r="I107" s="199"/>
      <c r="J107" s="199"/>
      <c r="K107" s="199"/>
      <c r="L107" s="199"/>
      <c r="M107" s="48"/>
      <c r="Q107" s="2" t="b">
        <f t="shared" si="5"/>
        <v>1</v>
      </c>
      <c r="R107" s="2" t="b">
        <f>M107="X"</f>
        <v>0</v>
      </c>
      <c r="S107" s="17" t="s">
        <v>480</v>
      </c>
      <c r="T107" s="17" t="b">
        <f t="shared" ca="1" si="4"/>
        <v>0</v>
      </c>
    </row>
    <row r="108" spans="2:20" ht="15" customHeight="1" x14ac:dyDescent="0.2">
      <c r="B108" s="199" t="s">
        <v>451</v>
      </c>
      <c r="C108" s="199"/>
      <c r="D108" s="199"/>
      <c r="E108" s="199"/>
      <c r="F108" s="199"/>
      <c r="G108" s="199"/>
      <c r="H108" s="199"/>
      <c r="I108" s="199"/>
      <c r="J108" s="199"/>
      <c r="K108" s="199"/>
      <c r="L108" s="199"/>
      <c r="M108" s="48"/>
      <c r="Q108" s="2" t="b">
        <f t="shared" si="5"/>
        <v>1</v>
      </c>
      <c r="R108" s="2" t="b">
        <f>M108="X"</f>
        <v>0</v>
      </c>
      <c r="S108" s="17" t="s">
        <v>481</v>
      </c>
      <c r="T108" s="17" t="b">
        <f t="shared" ca="1" si="4"/>
        <v>0</v>
      </c>
    </row>
    <row r="109" spans="2:20" ht="15" customHeight="1" x14ac:dyDescent="0.2">
      <c r="B109" s="199" t="s">
        <v>452</v>
      </c>
      <c r="C109" s="199"/>
      <c r="D109" s="199"/>
      <c r="E109" s="199"/>
      <c r="F109" s="199"/>
      <c r="G109" s="199"/>
      <c r="H109" s="199"/>
      <c r="I109" s="199"/>
      <c r="J109" s="199"/>
      <c r="K109" s="199"/>
      <c r="L109" s="199"/>
      <c r="M109" s="48"/>
      <c r="Q109" s="2" t="b">
        <f t="shared" si="5"/>
        <v>1</v>
      </c>
      <c r="R109" s="2" t="b">
        <f>M109="X"</f>
        <v>0</v>
      </c>
      <c r="S109" s="17" t="s">
        <v>482</v>
      </c>
      <c r="T109" s="17" t="b">
        <f t="shared" ca="1" si="4"/>
        <v>0</v>
      </c>
    </row>
    <row r="110" spans="2:20" ht="15" customHeight="1" x14ac:dyDescent="0.2">
      <c r="B110" s="199" t="s">
        <v>456</v>
      </c>
      <c r="C110" s="199"/>
      <c r="D110" s="199"/>
      <c r="E110" s="199"/>
      <c r="F110" s="199"/>
      <c r="G110" s="199"/>
      <c r="H110" s="199"/>
      <c r="I110" s="199"/>
      <c r="J110" s="199"/>
      <c r="K110" s="199"/>
      <c r="L110" s="199"/>
      <c r="M110" s="48"/>
      <c r="Q110" s="2" t="b">
        <f t="shared" si="5"/>
        <v>1</v>
      </c>
      <c r="R110" s="2" t="b">
        <f>M110="X"</f>
        <v>0</v>
      </c>
      <c r="S110" s="17" t="s">
        <v>483</v>
      </c>
      <c r="T110" s="17" t="b">
        <f t="shared" ca="1" si="4"/>
        <v>0</v>
      </c>
    </row>
    <row r="111" spans="2:20" ht="15" customHeight="1" x14ac:dyDescent="0.2">
      <c r="Q111" s="2" t="b">
        <f>IF(AND($R$101,OR($R$107,$R$108,$R$109)),FALSE,TRUE)</f>
        <v>1</v>
      </c>
      <c r="S111" s="17" t="s">
        <v>484</v>
      </c>
      <c r="T111" s="17" t="b">
        <f t="shared" ca="1" si="4"/>
        <v>0</v>
      </c>
    </row>
    <row r="112" spans="2:20" ht="15" customHeight="1" x14ac:dyDescent="0.2">
      <c r="Q112" s="2" t="b">
        <f>IF(AND($R$101,OR($R$107,$R$108,$R$109)),FALSE,TRUE)</f>
        <v>1</v>
      </c>
      <c r="S112" s="17" t="s">
        <v>485</v>
      </c>
      <c r="T112" s="17" t="b">
        <f t="shared" ca="1" si="4"/>
        <v>0</v>
      </c>
    </row>
    <row r="113" spans="2:20" ht="30" customHeight="1" x14ac:dyDescent="0.2">
      <c r="B113" s="182" t="s">
        <v>457</v>
      </c>
      <c r="C113" s="183"/>
      <c r="D113" s="183"/>
      <c r="E113" s="183"/>
      <c r="F113" s="183"/>
      <c r="G113" s="183"/>
      <c r="H113" s="183"/>
      <c r="I113" s="183"/>
      <c r="J113" s="183"/>
      <c r="K113" s="183"/>
      <c r="L113" s="183"/>
      <c r="M113" s="184"/>
      <c r="Q113" s="2" t="b">
        <f>IF(AND($R$101,OR($R$107,$R$108,$R$109)),FALSE,TRUE)</f>
        <v>1</v>
      </c>
      <c r="R113" s="21"/>
      <c r="S113" s="17" t="s">
        <v>486</v>
      </c>
      <c r="T113" s="17" t="b">
        <f t="shared" ca="1" si="4"/>
        <v>0</v>
      </c>
    </row>
    <row r="114" spans="2:20" ht="120" customHeight="1" x14ac:dyDescent="0.2">
      <c r="B114" s="314"/>
      <c r="C114" s="314"/>
      <c r="D114" s="314"/>
      <c r="E114" s="314"/>
      <c r="F114" s="314"/>
      <c r="G114" s="314"/>
      <c r="H114" s="314"/>
      <c r="I114" s="314"/>
      <c r="J114" s="314"/>
      <c r="K114" s="314"/>
      <c r="L114" s="314"/>
      <c r="M114" s="314"/>
      <c r="Q114" s="2" t="b">
        <f>IF(AND($R$101,OR($R$107,$R$108,$R$109)),FALSE,TRUE)</f>
        <v>1</v>
      </c>
      <c r="R114" s="21"/>
      <c r="S114" s="17" t="s">
        <v>487</v>
      </c>
      <c r="T114" s="17" t="b">
        <f t="shared" ca="1" si="4"/>
        <v>0</v>
      </c>
    </row>
    <row r="115" spans="2:20" ht="15" customHeight="1" x14ac:dyDescent="0.2">
      <c r="Q115" s="2" t="b">
        <f>IF(AND($R$101,$R$110),FALSE,TRUE)</f>
        <v>1</v>
      </c>
      <c r="S115" s="17" t="s">
        <v>488</v>
      </c>
      <c r="T115" s="17" t="b">
        <f t="shared" ca="1" si="4"/>
        <v>0</v>
      </c>
    </row>
    <row r="116" spans="2:20" ht="15" customHeight="1" x14ac:dyDescent="0.2">
      <c r="Q116" s="2" t="b">
        <f>IF(AND($R$101,$R$110),FALSE,TRUE)</f>
        <v>1</v>
      </c>
      <c r="S116" s="17" t="s">
        <v>489</v>
      </c>
      <c r="T116" s="17" t="b">
        <f t="shared" ca="1" si="4"/>
        <v>0</v>
      </c>
    </row>
    <row r="117" spans="2:20" ht="15" customHeight="1" x14ac:dyDescent="0.2">
      <c r="B117" s="188" t="s">
        <v>458</v>
      </c>
      <c r="C117" s="188"/>
      <c r="D117" s="188"/>
      <c r="E117" s="188"/>
      <c r="F117" s="188"/>
      <c r="G117" s="188"/>
      <c r="H117" s="188"/>
      <c r="I117" s="188"/>
      <c r="J117" s="188"/>
      <c r="K117" s="188"/>
      <c r="L117" s="188"/>
      <c r="M117" s="188"/>
      <c r="Q117" s="2" t="b">
        <f>IF(AND($R$101,$R$110),FALSE,TRUE)</f>
        <v>1</v>
      </c>
      <c r="S117" s="17" t="s">
        <v>490</v>
      </c>
      <c r="T117" s="17" t="b">
        <f t="shared" ca="1" si="4"/>
        <v>0</v>
      </c>
    </row>
    <row r="118" spans="2:20" ht="15" customHeight="1" x14ac:dyDescent="0.2">
      <c r="B118" s="199" t="s">
        <v>459</v>
      </c>
      <c r="C118" s="199"/>
      <c r="D118" s="199"/>
      <c r="E118" s="199"/>
      <c r="F118" s="199"/>
      <c r="G118" s="199"/>
      <c r="H118" s="199"/>
      <c r="I118" s="199"/>
      <c r="J118" s="199"/>
      <c r="K118" s="199"/>
      <c r="L118" s="199"/>
      <c r="M118" s="48"/>
      <c r="Q118" s="2" t="b">
        <f>IF(AND($R$101,$R$110),FALSE,TRUE)</f>
        <v>1</v>
      </c>
      <c r="S118" s="17" t="s">
        <v>491</v>
      </c>
      <c r="T118" s="17" t="b">
        <f t="shared" ca="1" si="4"/>
        <v>0</v>
      </c>
    </row>
    <row r="119" spans="2:20" ht="15" customHeight="1" x14ac:dyDescent="0.2">
      <c r="Q119" s="2" t="b">
        <f t="shared" ref="Q119:Q124" si="6">IF($R$102,FALSE,TRUE)</f>
        <v>1</v>
      </c>
      <c r="S119" s="17" t="s">
        <v>492</v>
      </c>
      <c r="T119" s="17" t="b">
        <f t="shared" ca="1" si="4"/>
        <v>0</v>
      </c>
    </row>
    <row r="120" spans="2:20" ht="15" customHeight="1" x14ac:dyDescent="0.2">
      <c r="Q120" s="2" t="b">
        <f t="shared" si="6"/>
        <v>1</v>
      </c>
      <c r="S120" s="17" t="s">
        <v>493</v>
      </c>
      <c r="T120" s="17" t="b">
        <f t="shared" ca="1" si="4"/>
        <v>0</v>
      </c>
    </row>
    <row r="121" spans="2:20" ht="15" customHeight="1" x14ac:dyDescent="0.2">
      <c r="B121" s="188" t="s">
        <v>453</v>
      </c>
      <c r="C121" s="188"/>
      <c r="D121" s="188"/>
      <c r="E121" s="188"/>
      <c r="F121" s="188"/>
      <c r="G121" s="188"/>
      <c r="H121" s="188"/>
      <c r="I121" s="188"/>
      <c r="J121" s="188"/>
      <c r="K121" s="188"/>
      <c r="L121" s="188"/>
      <c r="M121" s="188"/>
      <c r="Q121" s="2" t="b">
        <f t="shared" si="6"/>
        <v>1</v>
      </c>
      <c r="S121" s="17" t="s">
        <v>494</v>
      </c>
      <c r="T121" s="17" t="b">
        <f t="shared" ca="1" si="4"/>
        <v>0</v>
      </c>
    </row>
    <row r="122" spans="2:20" ht="15" customHeight="1" x14ac:dyDescent="0.2">
      <c r="B122" s="199" t="s">
        <v>450</v>
      </c>
      <c r="C122" s="199"/>
      <c r="D122" s="199"/>
      <c r="E122" s="199"/>
      <c r="F122" s="199"/>
      <c r="G122" s="199"/>
      <c r="H122" s="199"/>
      <c r="I122" s="199"/>
      <c r="J122" s="199"/>
      <c r="K122" s="199"/>
      <c r="L122" s="199"/>
      <c r="M122" s="48"/>
      <c r="Q122" s="2" t="b">
        <f t="shared" si="6"/>
        <v>1</v>
      </c>
      <c r="R122" s="2" t="b">
        <f>M122="X"</f>
        <v>0</v>
      </c>
      <c r="S122" s="17" t="s">
        <v>495</v>
      </c>
      <c r="T122" s="17" t="b">
        <f t="shared" ca="1" si="4"/>
        <v>0</v>
      </c>
    </row>
    <row r="123" spans="2:20" ht="15" customHeight="1" x14ac:dyDescent="0.2">
      <c r="B123" s="199" t="s">
        <v>451</v>
      </c>
      <c r="C123" s="199"/>
      <c r="D123" s="199"/>
      <c r="E123" s="199"/>
      <c r="F123" s="199"/>
      <c r="G123" s="199"/>
      <c r="H123" s="199"/>
      <c r="I123" s="199"/>
      <c r="J123" s="199"/>
      <c r="K123" s="199"/>
      <c r="L123" s="199"/>
      <c r="M123" s="48"/>
      <c r="Q123" s="2" t="b">
        <f t="shared" si="6"/>
        <v>1</v>
      </c>
      <c r="R123" s="2" t="b">
        <f>M123="X"</f>
        <v>0</v>
      </c>
      <c r="S123" s="17" t="s">
        <v>496</v>
      </c>
      <c r="T123" s="17" t="b">
        <f t="shared" ca="1" si="4"/>
        <v>0</v>
      </c>
    </row>
    <row r="124" spans="2:20" ht="15" customHeight="1" x14ac:dyDescent="0.2">
      <c r="B124" s="199" t="s">
        <v>452</v>
      </c>
      <c r="C124" s="199"/>
      <c r="D124" s="199"/>
      <c r="E124" s="199"/>
      <c r="F124" s="199"/>
      <c r="G124" s="199"/>
      <c r="H124" s="199"/>
      <c r="I124" s="199"/>
      <c r="J124" s="199"/>
      <c r="K124" s="199"/>
      <c r="L124" s="199"/>
      <c r="M124" s="48"/>
      <c r="Q124" s="2" t="b">
        <f t="shared" si="6"/>
        <v>1</v>
      </c>
      <c r="R124" s="2" t="b">
        <f>M124="X"</f>
        <v>0</v>
      </c>
      <c r="S124" s="17" t="s">
        <v>497</v>
      </c>
      <c r="T124" s="17" t="b">
        <f t="shared" ca="1" si="4"/>
        <v>0</v>
      </c>
    </row>
    <row r="125" spans="2:20" ht="15" customHeight="1" x14ac:dyDescent="0.2">
      <c r="Q125" s="2" t="b">
        <f>IF(AND($R$102,OR($R$122,$R$123,$R$124)),FALSE,TRUE)</f>
        <v>1</v>
      </c>
      <c r="S125" s="17" t="s">
        <v>498</v>
      </c>
      <c r="T125" s="17" t="b">
        <f t="shared" ca="1" si="4"/>
        <v>0</v>
      </c>
    </row>
    <row r="126" spans="2:20" ht="15" customHeight="1" x14ac:dyDescent="0.2">
      <c r="Q126" s="2" t="b">
        <f>IF(AND($R$102,OR($R$122,$R$123,$R$124)),FALSE,TRUE)</f>
        <v>1</v>
      </c>
      <c r="S126" s="17" t="s">
        <v>499</v>
      </c>
      <c r="T126" s="17" t="b">
        <f t="shared" ca="1" si="4"/>
        <v>0</v>
      </c>
    </row>
    <row r="127" spans="2:20" ht="30" customHeight="1" x14ac:dyDescent="0.2">
      <c r="B127" s="182" t="s">
        <v>457</v>
      </c>
      <c r="C127" s="183"/>
      <c r="D127" s="183"/>
      <c r="E127" s="183"/>
      <c r="F127" s="183"/>
      <c r="G127" s="183"/>
      <c r="H127" s="183"/>
      <c r="I127" s="183"/>
      <c r="J127" s="183"/>
      <c r="K127" s="183"/>
      <c r="L127" s="183"/>
      <c r="M127" s="184"/>
      <c r="Q127" s="2" t="b">
        <f>IF(AND($R$102,OR($R$122,$R$123,$R$124)),FALSE,TRUE)</f>
        <v>1</v>
      </c>
      <c r="R127" s="21"/>
      <c r="S127" s="17" t="s">
        <v>500</v>
      </c>
      <c r="T127" s="17" t="b">
        <f t="shared" ca="1" si="4"/>
        <v>0</v>
      </c>
    </row>
    <row r="128" spans="2:20" ht="120" customHeight="1" x14ac:dyDescent="0.2">
      <c r="B128" s="314"/>
      <c r="C128" s="314"/>
      <c r="D128" s="314"/>
      <c r="E128" s="314"/>
      <c r="F128" s="314"/>
      <c r="G128" s="314"/>
      <c r="H128" s="314"/>
      <c r="I128" s="314"/>
      <c r="J128" s="314"/>
      <c r="K128" s="314"/>
      <c r="L128" s="314"/>
      <c r="M128" s="314"/>
      <c r="Q128" s="2" t="b">
        <f>IF(AND($R$102,OR($R$122,$R$123,$R$124)),FALSE,TRUE)</f>
        <v>1</v>
      </c>
      <c r="R128" s="21"/>
      <c r="S128" s="17" t="s">
        <v>501</v>
      </c>
      <c r="T128" s="17" t="b">
        <f t="shared" ca="1" si="4"/>
        <v>0</v>
      </c>
    </row>
    <row r="129" spans="2:20" ht="15" customHeight="1" x14ac:dyDescent="0.2">
      <c r="Q129" s="2" t="b">
        <f>IF($R$103,FALSE,TRUE)</f>
        <v>1</v>
      </c>
      <c r="S129" s="17" t="s">
        <v>502</v>
      </c>
      <c r="T129" s="17" t="b">
        <f t="shared" ca="1" si="4"/>
        <v>0</v>
      </c>
    </row>
    <row r="130" spans="2:20" ht="15" customHeight="1" x14ac:dyDescent="0.2">
      <c r="Q130" s="2" t="b">
        <f t="shared" ref="Q130:Q135" si="7">IF($R$103,FALSE,TRUE)</f>
        <v>1</v>
      </c>
      <c r="S130" s="17" t="s">
        <v>503</v>
      </c>
      <c r="T130" s="17" t="b">
        <f t="shared" ca="1" si="4"/>
        <v>0</v>
      </c>
    </row>
    <row r="131" spans="2:20" ht="15" customHeight="1" x14ac:dyDescent="0.2">
      <c r="B131" s="188" t="s">
        <v>454</v>
      </c>
      <c r="C131" s="188"/>
      <c r="D131" s="188"/>
      <c r="E131" s="188"/>
      <c r="F131" s="188"/>
      <c r="G131" s="188"/>
      <c r="H131" s="188"/>
      <c r="I131" s="188"/>
      <c r="J131" s="188"/>
      <c r="K131" s="188"/>
      <c r="L131" s="188"/>
      <c r="M131" s="188"/>
      <c r="Q131" s="2" t="b">
        <f t="shared" si="7"/>
        <v>1</v>
      </c>
      <c r="S131" s="17" t="s">
        <v>504</v>
      </c>
      <c r="T131" s="17" t="b">
        <f t="shared" ca="1" si="4"/>
        <v>0</v>
      </c>
    </row>
    <row r="132" spans="2:20" ht="15" customHeight="1" x14ac:dyDescent="0.2">
      <c r="B132" s="199" t="s">
        <v>450</v>
      </c>
      <c r="C132" s="199"/>
      <c r="D132" s="199"/>
      <c r="E132" s="199"/>
      <c r="F132" s="199"/>
      <c r="G132" s="199"/>
      <c r="H132" s="199"/>
      <c r="I132" s="199"/>
      <c r="J132" s="199"/>
      <c r="K132" s="199"/>
      <c r="L132" s="199"/>
      <c r="M132" s="48"/>
      <c r="Q132" s="2" t="b">
        <f t="shared" si="7"/>
        <v>1</v>
      </c>
      <c r="R132" s="2" t="b">
        <f>M132="X"</f>
        <v>0</v>
      </c>
      <c r="S132" s="17" t="s">
        <v>505</v>
      </c>
      <c r="T132" s="17" t="b">
        <f t="shared" ca="1" si="4"/>
        <v>0</v>
      </c>
    </row>
    <row r="133" spans="2:20" ht="15" customHeight="1" x14ac:dyDescent="0.2">
      <c r="B133" s="199" t="s">
        <v>451</v>
      </c>
      <c r="C133" s="199"/>
      <c r="D133" s="199"/>
      <c r="E133" s="199"/>
      <c r="F133" s="199"/>
      <c r="G133" s="199"/>
      <c r="H133" s="199"/>
      <c r="I133" s="199"/>
      <c r="J133" s="199"/>
      <c r="K133" s="199"/>
      <c r="L133" s="199"/>
      <c r="M133" s="48"/>
      <c r="Q133" s="2" t="b">
        <f t="shared" si="7"/>
        <v>1</v>
      </c>
      <c r="R133" s="2" t="b">
        <f>M133="X"</f>
        <v>0</v>
      </c>
      <c r="S133" s="17" t="s">
        <v>506</v>
      </c>
      <c r="T133" s="17" t="b">
        <f t="shared" ca="1" si="4"/>
        <v>0</v>
      </c>
    </row>
    <row r="134" spans="2:20" ht="15" customHeight="1" x14ac:dyDescent="0.2">
      <c r="B134" s="199" t="s">
        <v>452</v>
      </c>
      <c r="C134" s="199"/>
      <c r="D134" s="199"/>
      <c r="E134" s="199"/>
      <c r="F134" s="199"/>
      <c r="G134" s="199"/>
      <c r="H134" s="199"/>
      <c r="I134" s="199"/>
      <c r="J134" s="199"/>
      <c r="K134" s="199"/>
      <c r="L134" s="199"/>
      <c r="M134" s="48"/>
      <c r="Q134" s="2" t="b">
        <f t="shared" si="7"/>
        <v>1</v>
      </c>
      <c r="R134" s="2" t="b">
        <f>M134="X"</f>
        <v>0</v>
      </c>
      <c r="S134" s="17" t="s">
        <v>507</v>
      </c>
      <c r="T134" s="17" t="b">
        <f t="shared" ca="1" si="4"/>
        <v>0</v>
      </c>
    </row>
    <row r="135" spans="2:20" ht="15" customHeight="1" x14ac:dyDescent="0.2">
      <c r="B135" s="199" t="s">
        <v>455</v>
      </c>
      <c r="C135" s="199"/>
      <c r="D135" s="199"/>
      <c r="E135" s="199"/>
      <c r="F135" s="199"/>
      <c r="G135" s="199"/>
      <c r="H135" s="199"/>
      <c r="I135" s="199"/>
      <c r="J135" s="199"/>
      <c r="K135" s="199"/>
      <c r="L135" s="199"/>
      <c r="M135" s="48"/>
      <c r="Q135" s="2" t="b">
        <f t="shared" si="7"/>
        <v>1</v>
      </c>
      <c r="R135" s="2" t="b">
        <f>M135="X"</f>
        <v>0</v>
      </c>
      <c r="S135" s="17" t="s">
        <v>508</v>
      </c>
      <c r="T135" s="17" t="b">
        <f t="shared" ca="1" si="4"/>
        <v>0</v>
      </c>
    </row>
    <row r="136" spans="2:20" ht="15" customHeight="1" x14ac:dyDescent="0.2">
      <c r="Q136" s="2" t="b">
        <f>IF(AND($R$103,OR($R$132,$R$133,$R$134)),FALSE,TRUE)</f>
        <v>1</v>
      </c>
      <c r="S136" s="17" t="s">
        <v>509</v>
      </c>
      <c r="T136" s="17" t="b">
        <f t="shared" ca="1" si="4"/>
        <v>0</v>
      </c>
    </row>
    <row r="137" spans="2:20" ht="15" customHeight="1" x14ac:dyDescent="0.2">
      <c r="Q137" s="2" t="b">
        <f>IF(AND($R$103,OR($R$132,$R$133,$R$134)),FALSE,TRUE)</f>
        <v>1</v>
      </c>
      <c r="S137" s="17" t="s">
        <v>510</v>
      </c>
      <c r="T137" s="17" t="b">
        <f t="shared" ca="1" si="4"/>
        <v>0</v>
      </c>
    </row>
    <row r="138" spans="2:20" ht="30" customHeight="1" x14ac:dyDescent="0.2">
      <c r="B138" s="182" t="s">
        <v>457</v>
      </c>
      <c r="C138" s="183"/>
      <c r="D138" s="183"/>
      <c r="E138" s="183"/>
      <c r="F138" s="183"/>
      <c r="G138" s="183"/>
      <c r="H138" s="183"/>
      <c r="I138" s="183"/>
      <c r="J138" s="183"/>
      <c r="K138" s="183"/>
      <c r="L138" s="183"/>
      <c r="M138" s="184"/>
      <c r="Q138" s="2" t="b">
        <f>IF(AND($R$103,OR($R$132,$R$133,$R$134)),FALSE,TRUE)</f>
        <v>1</v>
      </c>
      <c r="R138" s="21"/>
      <c r="S138" s="17"/>
      <c r="T138" s="17"/>
    </row>
    <row r="139" spans="2:20" ht="120" customHeight="1" x14ac:dyDescent="0.2">
      <c r="B139" s="314"/>
      <c r="C139" s="314"/>
      <c r="D139" s="314"/>
      <c r="E139" s="314"/>
      <c r="F139" s="314"/>
      <c r="G139" s="314"/>
      <c r="H139" s="314"/>
      <c r="I139" s="314"/>
      <c r="J139" s="314"/>
      <c r="K139" s="314"/>
      <c r="L139" s="314"/>
      <c r="M139" s="314"/>
      <c r="Q139" s="2" t="b">
        <f>IF(AND($R$103,OR($R$132,$R$133,$R$134)),FALSE,TRUE)</f>
        <v>1</v>
      </c>
      <c r="R139" s="21"/>
      <c r="S139" s="17"/>
      <c r="T139" s="17" t="s">
        <v>511</v>
      </c>
    </row>
    <row r="140" spans="2:20" ht="15" customHeight="1" x14ac:dyDescent="0.2">
      <c r="Q140" s="2" t="b">
        <f>IF(AND($R$103,$R$135),FALSE,TRUE)</f>
        <v>1</v>
      </c>
      <c r="S140" s="17"/>
      <c r="T140" s="17" t="b">
        <f ca="1">COUNTIF(T98:T137,TRUE)&gt;0</f>
        <v>0</v>
      </c>
    </row>
    <row r="141" spans="2:20" ht="15" customHeight="1" x14ac:dyDescent="0.2">
      <c r="Q141" s="2" t="b">
        <f>IF(AND($R$103,$R$135),FALSE,TRUE)</f>
        <v>1</v>
      </c>
    </row>
    <row r="142" spans="2:20" ht="15" customHeight="1" x14ac:dyDescent="0.2">
      <c r="B142" s="188" t="s">
        <v>461</v>
      </c>
      <c r="C142" s="188"/>
      <c r="D142" s="188"/>
      <c r="E142" s="188"/>
      <c r="F142" s="188"/>
      <c r="G142" s="188"/>
      <c r="H142" s="188"/>
      <c r="I142" s="188"/>
      <c r="J142" s="188"/>
      <c r="K142" s="188"/>
      <c r="L142" s="188"/>
      <c r="M142" s="188"/>
      <c r="Q142" s="2" t="b">
        <f>IF(AND($R$103,$R$135),FALSE,TRUE)</f>
        <v>1</v>
      </c>
    </row>
    <row r="143" spans="2:20" ht="15" customHeight="1" x14ac:dyDescent="0.2">
      <c r="B143" s="199" t="s">
        <v>462</v>
      </c>
      <c r="C143" s="199"/>
      <c r="D143" s="199"/>
      <c r="E143" s="199"/>
      <c r="F143" s="199"/>
      <c r="G143" s="199"/>
      <c r="H143" s="199"/>
      <c r="I143" s="199"/>
      <c r="J143" s="199"/>
      <c r="K143" s="199"/>
      <c r="L143" s="199"/>
      <c r="M143" s="48"/>
      <c r="Q143" s="2" t="b">
        <f>IF(AND($R$103,$R$135),FALSE,TRUE)</f>
        <v>1</v>
      </c>
    </row>
    <row r="146" spans="2:13" ht="30" customHeight="1" x14ac:dyDescent="0.2">
      <c r="B146" s="201" t="s">
        <v>465</v>
      </c>
      <c r="C146" s="202"/>
      <c r="D146" s="202"/>
      <c r="E146" s="202"/>
      <c r="F146" s="202"/>
      <c r="G146" s="202"/>
      <c r="H146" s="202"/>
      <c r="I146" s="202"/>
      <c r="J146" s="202"/>
      <c r="K146" s="202"/>
      <c r="L146" s="202"/>
      <c r="M146" s="231"/>
    </row>
    <row r="147" spans="2:13" ht="15" customHeight="1" x14ac:dyDescent="0.2">
      <c r="B147" s="189" t="s">
        <v>466</v>
      </c>
      <c r="C147" s="189"/>
      <c r="D147" s="189"/>
      <c r="E147" s="168"/>
      <c r="F147" s="168"/>
      <c r="G147" s="168"/>
      <c r="H147" s="168"/>
      <c r="I147" s="168"/>
      <c r="J147" s="168"/>
      <c r="K147" s="168"/>
      <c r="L147" s="168"/>
      <c r="M147" s="169"/>
    </row>
    <row r="148" spans="2:13" ht="15" customHeight="1" x14ac:dyDescent="0.2">
      <c r="B148" s="189" t="s">
        <v>467</v>
      </c>
      <c r="C148" s="189"/>
      <c r="D148" s="189"/>
      <c r="E148" s="168"/>
      <c r="F148" s="168"/>
      <c r="G148" s="168"/>
      <c r="H148" s="168"/>
      <c r="I148" s="168"/>
      <c r="J148" s="168"/>
      <c r="K148" s="168"/>
      <c r="L148" s="168"/>
      <c r="M148" s="169"/>
    </row>
    <row r="149" spans="2:13" ht="15" customHeight="1" x14ac:dyDescent="0.2">
      <c r="B149" s="189" t="s">
        <v>468</v>
      </c>
      <c r="C149" s="189"/>
      <c r="D149" s="189"/>
      <c r="E149" s="168"/>
      <c r="F149" s="168"/>
      <c r="G149" s="168"/>
      <c r="H149" s="168"/>
      <c r="I149" s="168"/>
      <c r="J149" s="168"/>
      <c r="K149" s="168"/>
      <c r="L149" s="168"/>
      <c r="M149" s="169"/>
    </row>
    <row r="150" spans="2:13" ht="15" customHeight="1" x14ac:dyDescent="0.2">
      <c r="B150" s="189" t="s">
        <v>469</v>
      </c>
      <c r="C150" s="189"/>
      <c r="D150" s="189"/>
      <c r="E150" s="168"/>
      <c r="F150" s="168"/>
      <c r="G150" s="168"/>
      <c r="H150" s="168"/>
      <c r="I150" s="168"/>
      <c r="J150" s="168"/>
      <c r="K150" s="168"/>
      <c r="L150" s="168"/>
      <c r="M150" s="169"/>
    </row>
    <row r="151" spans="2:13" ht="15" customHeight="1" x14ac:dyDescent="0.2">
      <c r="B151" s="189" t="s">
        <v>470</v>
      </c>
      <c r="C151" s="189"/>
      <c r="D151" s="189"/>
      <c r="E151" s="168"/>
      <c r="F151" s="168"/>
      <c r="G151" s="168"/>
      <c r="H151" s="168"/>
      <c r="I151" s="168"/>
      <c r="J151" s="168"/>
      <c r="K151" s="168"/>
      <c r="L151" s="168"/>
      <c r="M151" s="169"/>
    </row>
    <row r="154" spans="2:13" ht="15" customHeight="1" x14ac:dyDescent="0.2">
      <c r="B154" s="82" t="s">
        <v>540</v>
      </c>
      <c r="C154" s="83"/>
      <c r="D154" s="83"/>
      <c r="E154" s="83"/>
      <c r="F154" s="83"/>
      <c r="G154" s="83"/>
      <c r="H154" s="83"/>
      <c r="I154" s="83"/>
      <c r="J154" s="83"/>
      <c r="K154" s="83"/>
      <c r="L154" s="83"/>
      <c r="M154" s="84"/>
    </row>
    <row r="155" spans="2:13" ht="112.5" customHeight="1" x14ac:dyDescent="0.2">
      <c r="B155" s="132"/>
      <c r="C155" s="225"/>
      <c r="D155" s="225"/>
      <c r="E155" s="225"/>
      <c r="F155" s="225"/>
      <c r="G155" s="225"/>
      <c r="H155" s="225"/>
      <c r="I155" s="225"/>
      <c r="J155" s="225"/>
      <c r="K155" s="225"/>
      <c r="L155" s="225"/>
      <c r="M155" s="226"/>
    </row>
    <row r="157" spans="2:13" ht="15" customHeight="1" x14ac:dyDescent="0.2">
      <c r="B157" s="9" t="s">
        <v>295</v>
      </c>
      <c r="C157" s="10"/>
      <c r="D157" s="10"/>
      <c r="E157" s="10"/>
      <c r="F157" s="10"/>
      <c r="G157" s="10"/>
      <c r="H157" s="10"/>
      <c r="I157" s="10"/>
      <c r="J157" s="10"/>
      <c r="K157" s="10"/>
      <c r="L157" s="10"/>
      <c r="M157" s="11"/>
    </row>
    <row r="160" spans="2:13" ht="15" customHeight="1" x14ac:dyDescent="0.2">
      <c r="B160" s="82" t="s">
        <v>541</v>
      </c>
      <c r="C160" s="83"/>
      <c r="D160" s="83"/>
      <c r="E160" s="83"/>
      <c r="F160" s="83"/>
      <c r="G160" s="83"/>
      <c r="H160" s="83"/>
      <c r="I160" s="83"/>
      <c r="J160" s="83"/>
      <c r="K160" s="83"/>
      <c r="L160" s="83"/>
      <c r="M160" s="84"/>
    </row>
    <row r="161" spans="2:13" ht="112.5" customHeight="1" x14ac:dyDescent="0.2">
      <c r="B161" s="132"/>
      <c r="C161" s="225"/>
      <c r="D161" s="225"/>
      <c r="E161" s="225"/>
      <c r="F161" s="225"/>
      <c r="G161" s="225"/>
      <c r="H161" s="225"/>
      <c r="I161" s="225"/>
      <c r="J161" s="225"/>
      <c r="K161" s="225"/>
      <c r="L161" s="225"/>
      <c r="M161" s="226"/>
    </row>
    <row r="162" spans="2:13" ht="15" hidden="1" customHeight="1" x14ac:dyDescent="0.2"/>
  </sheetData>
  <sheetProtection algorithmName="SHA-1" hashValue="LABsZkNBRXd2JGBo6EEwZPkYS7Q=" saltValue="2fNiqMhWL8akrvUjsHKYEg==" spinCount="100000" sheet="1" objects="1" scenarios="1"/>
  <autoFilter ref="Q1:Q161"/>
  <mergeCells count="124">
    <mergeCell ref="B45:L45"/>
    <mergeCell ref="B46:L46"/>
    <mergeCell ref="B48:L48"/>
    <mergeCell ref="B139:M139"/>
    <mergeCell ref="B142:M142"/>
    <mergeCell ref="B143:L143"/>
    <mergeCell ref="B132:L132"/>
    <mergeCell ref="B133:L133"/>
    <mergeCell ref="B134:L134"/>
    <mergeCell ref="B135:L135"/>
    <mergeCell ref="B138:M138"/>
    <mergeCell ref="B123:L123"/>
    <mergeCell ref="B124:L124"/>
    <mergeCell ref="B127:M127"/>
    <mergeCell ref="B128:M128"/>
    <mergeCell ref="B131:M131"/>
    <mergeCell ref="B114:M114"/>
    <mergeCell ref="B117:M117"/>
    <mergeCell ref="B118:L118"/>
    <mergeCell ref="B121:M121"/>
    <mergeCell ref="B122:L122"/>
    <mergeCell ref="B107:L107"/>
    <mergeCell ref="B108:L108"/>
    <mergeCell ref="B109:L109"/>
    <mergeCell ref="B154:M154"/>
    <mergeCell ref="B155:M155"/>
    <mergeCell ref="B160:M160"/>
    <mergeCell ref="B161:M161"/>
    <mergeCell ref="B146:M146"/>
    <mergeCell ref="B147:D147"/>
    <mergeCell ref="E147:M147"/>
    <mergeCell ref="B148:D148"/>
    <mergeCell ref="E148:M148"/>
    <mergeCell ref="B149:D149"/>
    <mergeCell ref="E149:M149"/>
    <mergeCell ref="B150:D150"/>
    <mergeCell ref="E150:M150"/>
    <mergeCell ref="B151:D151"/>
    <mergeCell ref="E151:M151"/>
    <mergeCell ref="B110:L110"/>
    <mergeCell ref="B113:M113"/>
    <mergeCell ref="B100:L100"/>
    <mergeCell ref="B101:L101"/>
    <mergeCell ref="B102:L102"/>
    <mergeCell ref="B103:L103"/>
    <mergeCell ref="B106:M106"/>
    <mergeCell ref="B91:M91"/>
    <mergeCell ref="B92:M92"/>
    <mergeCell ref="B95:M95"/>
    <mergeCell ref="B96:L96"/>
    <mergeCell ref="B99:M99"/>
    <mergeCell ref="B88:L88"/>
    <mergeCell ref="B66:M66"/>
    <mergeCell ref="B67:M67"/>
    <mergeCell ref="B70:M70"/>
    <mergeCell ref="B71:L71"/>
    <mergeCell ref="B80:M80"/>
    <mergeCell ref="B81:M81"/>
    <mergeCell ref="B77:L77"/>
    <mergeCell ref="B84:M84"/>
    <mergeCell ref="B85:L85"/>
    <mergeCell ref="B86:L86"/>
    <mergeCell ref="B87:L87"/>
    <mergeCell ref="B62:L62"/>
    <mergeCell ref="B63:L63"/>
    <mergeCell ref="B74:M74"/>
    <mergeCell ref="B75:L75"/>
    <mergeCell ref="B76:L76"/>
    <mergeCell ref="B60:L60"/>
    <mergeCell ref="B61:L61"/>
    <mergeCell ref="B54:L54"/>
    <mergeCell ref="B55:L55"/>
    <mergeCell ref="B56:L56"/>
    <mergeCell ref="B59:M59"/>
    <mergeCell ref="B4:M4"/>
    <mergeCell ref="B7:M7"/>
    <mergeCell ref="B8:M8"/>
    <mergeCell ref="B10:M10"/>
    <mergeCell ref="B13:M13"/>
    <mergeCell ref="B49:M49"/>
    <mergeCell ref="B52:M52"/>
    <mergeCell ref="B53:L53"/>
    <mergeCell ref="B35:M35"/>
    <mergeCell ref="B36:M36"/>
    <mergeCell ref="B42:M42"/>
    <mergeCell ref="B23:D23"/>
    <mergeCell ref="F23:H23"/>
    <mergeCell ref="I23:M23"/>
    <mergeCell ref="B24:D24"/>
    <mergeCell ref="F24:H24"/>
    <mergeCell ref="I24:M24"/>
    <mergeCell ref="B14:M14"/>
    <mergeCell ref="B16:M16"/>
    <mergeCell ref="B19:M19"/>
    <mergeCell ref="B20:D20"/>
    <mergeCell ref="B21:D21"/>
    <mergeCell ref="B38:M38"/>
    <mergeCell ref="F21:H21"/>
    <mergeCell ref="I21:M21"/>
    <mergeCell ref="I20:M20"/>
    <mergeCell ref="F20:H20"/>
    <mergeCell ref="B22:D22"/>
    <mergeCell ref="F22:H22"/>
    <mergeCell ref="I22:M22"/>
    <mergeCell ref="B25:D25"/>
    <mergeCell ref="F25:H25"/>
    <mergeCell ref="I25:M25"/>
    <mergeCell ref="B41:L41"/>
    <mergeCell ref="B26:D26"/>
    <mergeCell ref="F26:H26"/>
    <mergeCell ref="I26:M26"/>
    <mergeCell ref="B27:D27"/>
    <mergeCell ref="F27:H27"/>
    <mergeCell ref="I27:M27"/>
    <mergeCell ref="B32:M32"/>
    <mergeCell ref="B28:D28"/>
    <mergeCell ref="F28:H28"/>
    <mergeCell ref="I28:M28"/>
    <mergeCell ref="B29:D29"/>
    <mergeCell ref="F29:H29"/>
    <mergeCell ref="I29:M29"/>
    <mergeCell ref="B30:D30"/>
    <mergeCell ref="F30:H30"/>
    <mergeCell ref="I30:M30"/>
  </mergeCells>
  <dataValidations count="1">
    <dataValidation type="list" allowBlank="1" showInputMessage="1" showErrorMessage="1" errorTitle="Errore" error="Una X è l'unico valore accettato" sqref="M53:M56 M60:M63 M71 M85:M88 M75:M77 M96 M100:M103 M107:M110 M118 M132:M135 M122:M124 M143 M41 M45:M46 M48">
      <formula1>"X"</formula1>
    </dataValidation>
  </dataValidations>
  <hyperlinks>
    <hyperlink ref="G2" location="'Indice sezioni'!A1" display="Torna all'indice"/>
  </hyperlinks>
  <pageMargins left="0.25" right="0.25" top="0.75" bottom="0.75" header="0.3" footer="0.3"/>
  <pageSetup paperSize="9" orientation="portrait"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9"/>
  <dimension ref="A1:CO481"/>
  <sheetViews>
    <sheetView topLeftCell="BO1" zoomScaleNormal="100" workbookViewId="0"/>
  </sheetViews>
  <sheetFormatPr defaultColWidth="9.140625" defaultRowHeight="12.75" x14ac:dyDescent="0.2"/>
  <cols>
    <col min="1" max="6" width="9.140625" style="42"/>
    <col min="7" max="7" width="10" style="42" bestFit="1" customWidth="1"/>
    <col min="8" max="8" width="9.140625" style="42"/>
    <col min="9" max="9" width="10" style="42" bestFit="1" customWidth="1"/>
    <col min="10" max="23" width="9.140625" style="42"/>
    <col min="24" max="26" width="10.85546875" style="46" customWidth="1"/>
    <col min="27" max="27" width="9.140625" style="42"/>
    <col min="28" max="28" width="10" style="42" bestFit="1" customWidth="1"/>
    <col min="29" max="31" width="9.140625" style="42"/>
    <col min="32" max="32" width="10" style="42" bestFit="1" customWidth="1"/>
    <col min="33" max="54" width="9.140625" style="42"/>
    <col min="55" max="55" width="10.140625" style="45" bestFit="1" customWidth="1"/>
    <col min="56" max="56" width="10" style="45" bestFit="1" customWidth="1"/>
    <col min="57" max="60" width="9.140625" style="45"/>
    <col min="61" max="81" width="9.140625" style="42"/>
    <col min="82" max="82" width="10" style="42" bestFit="1" customWidth="1"/>
    <col min="83" max="91" width="9.140625" style="42"/>
    <col min="92" max="92" width="21" style="42" bestFit="1" customWidth="1"/>
    <col min="93" max="16384" width="9.140625" style="42"/>
  </cols>
  <sheetData>
    <row r="1" spans="1:93" x14ac:dyDescent="0.2">
      <c r="A1" s="42" t="s">
        <v>384</v>
      </c>
      <c r="G1" s="43" t="s">
        <v>382</v>
      </c>
      <c r="H1" s="43" t="s">
        <v>383</v>
      </c>
      <c r="I1" s="43" t="s">
        <v>384</v>
      </c>
      <c r="J1" s="43" t="s">
        <v>385</v>
      </c>
      <c r="K1" s="43" t="s">
        <v>396</v>
      </c>
      <c r="L1" s="43" t="s">
        <v>386</v>
      </c>
      <c r="M1" s="43">
        <v>2015</v>
      </c>
      <c r="N1" s="43">
        <v>2016</v>
      </c>
      <c r="O1" s="43">
        <v>2017</v>
      </c>
      <c r="P1" s="43">
        <v>2018</v>
      </c>
      <c r="Q1" s="43">
        <v>2019</v>
      </c>
      <c r="R1" s="43">
        <v>2020</v>
      </c>
      <c r="S1" s="43">
        <v>2021</v>
      </c>
      <c r="T1" s="43">
        <v>2022</v>
      </c>
      <c r="U1" s="43" t="s">
        <v>387</v>
      </c>
      <c r="V1" s="43" t="s">
        <v>585</v>
      </c>
      <c r="W1" s="43" t="s">
        <v>586</v>
      </c>
      <c r="X1" s="44" t="s">
        <v>587</v>
      </c>
      <c r="Y1" s="44" t="s">
        <v>588</v>
      </c>
      <c r="Z1" s="43" t="s">
        <v>1180</v>
      </c>
      <c r="AB1" s="43" t="s">
        <v>340</v>
      </c>
      <c r="AC1" s="43" t="s">
        <v>341</v>
      </c>
      <c r="AD1" s="43" t="s">
        <v>336</v>
      </c>
      <c r="AE1" s="43" t="s">
        <v>143</v>
      </c>
      <c r="AF1" s="43" t="s">
        <v>337</v>
      </c>
      <c r="AG1" s="43" t="s">
        <v>325</v>
      </c>
      <c r="AH1" s="43" t="s">
        <v>326</v>
      </c>
      <c r="AI1" s="43" t="s">
        <v>570</v>
      </c>
      <c r="AJ1" s="43" t="s">
        <v>571</v>
      </c>
      <c r="AK1" s="43" t="s">
        <v>327</v>
      </c>
      <c r="AL1" s="43" t="s">
        <v>328</v>
      </c>
      <c r="AM1" s="43" t="s">
        <v>329</v>
      </c>
      <c r="AN1" s="43" t="s">
        <v>330</v>
      </c>
      <c r="AO1" s="43" t="s">
        <v>331</v>
      </c>
      <c r="AP1" s="43" t="s">
        <v>332</v>
      </c>
      <c r="AQ1" s="43" t="s">
        <v>333</v>
      </c>
      <c r="AR1" s="43" t="s">
        <v>334</v>
      </c>
      <c r="AS1" s="43" t="s">
        <v>335</v>
      </c>
      <c r="AT1" s="43" t="s">
        <v>336</v>
      </c>
      <c r="AU1" s="43" t="s">
        <v>143</v>
      </c>
      <c r="AV1" s="43"/>
      <c r="AW1" s="43" t="s">
        <v>338</v>
      </c>
      <c r="BB1" s="42" t="s">
        <v>1180</v>
      </c>
      <c r="BC1" s="45" t="s">
        <v>1181</v>
      </c>
      <c r="BD1" s="45" t="s">
        <v>1182</v>
      </c>
      <c r="BE1" s="43" t="s">
        <v>340</v>
      </c>
      <c r="BF1" s="43" t="s">
        <v>341</v>
      </c>
      <c r="BG1" s="43" t="s">
        <v>336</v>
      </c>
      <c r="BH1" s="43" t="s">
        <v>143</v>
      </c>
      <c r="BI1" s="43" t="s">
        <v>337</v>
      </c>
      <c r="BJ1" s="43" t="s">
        <v>325</v>
      </c>
      <c r="BK1" s="43" t="s">
        <v>326</v>
      </c>
      <c r="BL1" s="43" t="s">
        <v>570</v>
      </c>
      <c r="BM1" s="43" t="s">
        <v>571</v>
      </c>
      <c r="BN1" s="43" t="s">
        <v>327</v>
      </c>
      <c r="BO1" s="43" t="s">
        <v>328</v>
      </c>
      <c r="BP1" s="43" t="s">
        <v>329</v>
      </c>
      <c r="BQ1" s="43" t="s">
        <v>330</v>
      </c>
      <c r="BR1" s="43" t="s">
        <v>331</v>
      </c>
      <c r="BS1" s="43" t="s">
        <v>332</v>
      </c>
      <c r="BT1" s="43" t="s">
        <v>333</v>
      </c>
      <c r="BU1" s="43" t="s">
        <v>334</v>
      </c>
      <c r="BV1" s="43" t="s">
        <v>335</v>
      </c>
      <c r="BW1" s="43" t="s">
        <v>336</v>
      </c>
      <c r="BX1" s="43" t="s">
        <v>143</v>
      </c>
      <c r="BY1" s="43" t="s">
        <v>338</v>
      </c>
      <c r="BZ1" s="43"/>
      <c r="CA1" s="43" t="s">
        <v>1187</v>
      </c>
      <c r="CB1" s="43" t="s">
        <v>1219</v>
      </c>
      <c r="CC1" s="43" t="s">
        <v>1188</v>
      </c>
      <c r="CD1" s="43" t="s">
        <v>1218</v>
      </c>
      <c r="CE1" s="43" t="s">
        <v>1215</v>
      </c>
      <c r="CI1" s="42" t="s">
        <v>1217</v>
      </c>
      <c r="CJ1" s="42" t="s">
        <v>1216</v>
      </c>
      <c r="CN1" s="42" t="s">
        <v>1251</v>
      </c>
    </row>
    <row r="2" spans="1:93" x14ac:dyDescent="0.2">
      <c r="A2" s="42" t="s">
        <v>355</v>
      </c>
      <c r="B2" s="42" t="s">
        <v>596</v>
      </c>
      <c r="D2" s="42">
        <v>1</v>
      </c>
      <c r="E2" s="42" t="str">
        <f>"A"&amp;D2</f>
        <v>A1</v>
      </c>
      <c r="G2" s="42" t="str">
        <f t="array" ref="G2:U2" ca="1">IF(TRANSPOSE('A1'!E$172:E$186)="","",TRANSPOSE('A1'!E$172:E$186))</f>
        <v>Documenti di indirizzo (linee guida, documenti metodologici, etc.)</v>
      </c>
      <c r="H2" s="42" t="str">
        <v>Reportistica inerente la direzione e coordinamento del progetto disponibile</v>
      </c>
      <c r="I2" s="42" t="str">
        <v>Realizzato: si/no</v>
      </c>
      <c r="J2" s="42" t="str">
        <v>Sistema di monitoraggio PON</v>
      </c>
      <c r="K2" s="42" t="str">
        <f ca="1"/>
        <v>Tutte</v>
      </c>
      <c r="L2" s="42" t="str">
        <v>NO</v>
      </c>
      <c r="M2" s="42" t="str">
        <v>NO</v>
      </c>
      <c r="N2" s="42" t="str">
        <v>SI</v>
      </c>
      <c r="O2" s="42" t="str">
        <v>SI</v>
      </c>
      <c r="P2" s="42" t="str">
        <v>SI</v>
      </c>
      <c r="Q2" s="42" t="str">
        <v>SI</v>
      </c>
      <c r="R2" s="42" t="str">
        <v>SI</v>
      </c>
      <c r="S2" s="42" t="str">
        <v>SI</v>
      </c>
      <c r="T2" s="42" t="str">
        <v>SI</v>
      </c>
      <c r="U2" s="42" t="str">
        <v>SI</v>
      </c>
      <c r="V2" s="42">
        <f ca="1">IFERROR('A1'!$R$43,"")</f>
        <v>1</v>
      </c>
      <c r="W2" s="42">
        <f ca="1">IFERROR('A1'!$R$254,"")</f>
        <v>1</v>
      </c>
      <c r="X2" s="46">
        <f>IF('A1'!$H$73="","",'A1'!$H$73)</f>
        <v>42644</v>
      </c>
      <c r="Y2" s="46">
        <f>IF('A1'!$H$76="","",'A1'!$H$76)</f>
        <v>45291</v>
      </c>
      <c r="Z2" s="42" t="str">
        <f>IF('A1'!$B$9="","",'A1'!$B$9)</f>
        <v>Direzione e coordinamento</v>
      </c>
      <c r="AA2" s="42" t="s">
        <v>471</v>
      </c>
      <c r="AB2" s="42" t="str">
        <f t="array" ref="AB2:AW2">IF(TRANSPOSE('A1'!$K$80:$M$101)="","",TRANSPOSE('A1'!$K$80:$M$101))</f>
        <v/>
      </c>
      <c r="AC2" s="42" t="str">
        <v/>
      </c>
      <c r="AD2" s="42" t="str">
        <v/>
      </c>
      <c r="AE2" s="42" t="str">
        <v/>
      </c>
      <c r="AF2" s="42">
        <v>506293.97054305486</v>
      </c>
      <c r="AG2" s="42" t="str">
        <v/>
      </c>
      <c r="AH2" s="42" t="str">
        <v/>
      </c>
      <c r="AI2" s="42" t="str">
        <v/>
      </c>
      <c r="AJ2" s="42">
        <v>934854.7659695755</v>
      </c>
      <c r="AK2" s="42" t="str">
        <v/>
      </c>
      <c r="AL2" s="42">
        <v>4620601.4000000004</v>
      </c>
      <c r="AM2" s="42">
        <v>108378</v>
      </c>
      <c r="AN2" s="42" t="str">
        <v/>
      </c>
      <c r="AO2" s="42" t="str">
        <v/>
      </c>
      <c r="AP2" s="42" t="str">
        <v/>
      </c>
      <c r="AQ2" s="42" t="str">
        <v/>
      </c>
      <c r="AR2" s="42" t="str">
        <v/>
      </c>
      <c r="AS2" s="42" t="str">
        <v/>
      </c>
      <c r="AT2" s="42">
        <v>1151760.1415194722</v>
      </c>
      <c r="AU2" s="42" t="str">
        <v/>
      </c>
      <c r="AV2" s="42" t="str">
        <v/>
      </c>
      <c r="AW2" s="42">
        <v>7321888.2780321026</v>
      </c>
      <c r="BA2" s="42" t="s">
        <v>471</v>
      </c>
      <c r="BB2" s="42" t="str">
        <f>VLOOKUP(BA2,$E$2:$AX$481,22,0)</f>
        <v>Direzione e coordinamento</v>
      </c>
      <c r="BC2" s="45">
        <f>YEAR(VLOOKUP($BA2,$E$2:$Y$481,20,0))</f>
        <v>2016</v>
      </c>
      <c r="BD2" s="45">
        <f>YEAR(VLOOKUP($BA2,$E$2:$Y$481,21,0))</f>
        <v>2023</v>
      </c>
      <c r="BE2" s="42" t="str">
        <f>VLOOKUP($BA2,$AA$2:$AW$481,COLUMN(B2),0)</f>
        <v/>
      </c>
      <c r="BF2" s="42" t="str">
        <f t="shared" ref="BF2:BX15" si="0">VLOOKUP($BA2,$AA$2:$AW$481,COLUMN(C2),0)</f>
        <v/>
      </c>
      <c r="BG2" s="42" t="str">
        <f t="shared" si="0"/>
        <v/>
      </c>
      <c r="BH2" s="42" t="str">
        <f t="shared" si="0"/>
        <v/>
      </c>
      <c r="BI2" s="42">
        <f t="shared" si="0"/>
        <v>506293.97054305486</v>
      </c>
      <c r="BJ2" s="42" t="str">
        <f t="shared" si="0"/>
        <v/>
      </c>
      <c r="BK2" s="42" t="str">
        <f t="shared" si="0"/>
        <v/>
      </c>
      <c r="BL2" s="42" t="str">
        <f t="shared" si="0"/>
        <v/>
      </c>
      <c r="BM2" s="42">
        <f t="shared" si="0"/>
        <v>934854.7659695755</v>
      </c>
      <c r="BN2" s="42" t="str">
        <f t="shared" si="0"/>
        <v/>
      </c>
      <c r="BO2" s="42">
        <f t="shared" si="0"/>
        <v>4620601.4000000004</v>
      </c>
      <c r="BP2" s="42">
        <f t="shared" si="0"/>
        <v>108378</v>
      </c>
      <c r="BQ2" s="42" t="str">
        <f t="shared" si="0"/>
        <v/>
      </c>
      <c r="BR2" s="42" t="str">
        <f t="shared" si="0"/>
        <v/>
      </c>
      <c r="BS2" s="42" t="str">
        <f t="shared" si="0"/>
        <v/>
      </c>
      <c r="BT2" s="42" t="str">
        <f t="shared" si="0"/>
        <v/>
      </c>
      <c r="BU2" s="42" t="str">
        <f t="shared" si="0"/>
        <v/>
      </c>
      <c r="BV2" s="42" t="str">
        <f t="shared" si="0"/>
        <v/>
      </c>
      <c r="BW2" s="42">
        <f t="shared" si="0"/>
        <v>1151760.1415194722</v>
      </c>
      <c r="BX2" s="42" t="str">
        <f t="shared" si="0"/>
        <v/>
      </c>
      <c r="BY2" s="42">
        <f>VLOOKUP($BA2,$AA$2:$AW$481,COLUMN(W2),0)</f>
        <v>7321888.2780321026</v>
      </c>
      <c r="BZ2" s="42" t="s">
        <v>471</v>
      </c>
      <c r="CA2" s="42">
        <f ca="1">VLOOKUP($BA2,$E$2:$W$481,18,0)</f>
        <v>1</v>
      </c>
      <c r="CB2" s="42" t="str">
        <f ca="1">IF(CA2="","",IF(CA2&lt;4,"LT"&amp;CA2,"LI"&amp;CA2-3)&amp;" - "&amp;INDEX('Linee Intervento'!$E$9:$E$33,Riferimenti!CA2))</f>
        <v xml:space="preserve">LT1 - Direzione e Coordinamento </v>
      </c>
      <c r="CC2" s="42" t="e">
        <f ca="1">IF(VLOOKUP($BA2,$E$2:$W$481,19,0)="","","RA"&amp;VLOOKUP($BA2,$E$2:$W$481,19,0)&amp;" - "&amp;INDEX($CB$46:$CB$69,VLOOKUP($BA2,$E$2:$W$481,19,0)))</f>
        <v>#REF!</v>
      </c>
      <c r="CD2" s="42" t="str">
        <f ca="1">IF(CA2="","",IF(CA2&lt;4,"",VLOOKUP(CA2-3,$CG$2:$CJ$23,3,0)))</f>
        <v/>
      </c>
      <c r="CE2" s="42" t="str">
        <f ca="1">IF(CA2="","",IF(CA2&lt;4,"",VLOOKUP(CA2-3,$CG$2:$CJ$23,4,0)))</f>
        <v/>
      </c>
      <c r="CG2" s="42">
        <v>1</v>
      </c>
      <c r="CH2" s="42" t="s">
        <v>1193</v>
      </c>
      <c r="CI2" s="42" t="str">
        <f>IFERROR("OG"&amp;'L1'!$R$10&amp;" - "&amp;INDEX(Obiettivi!$E$9:$E$18,'L1'!$R$10),"")</f>
        <v>OG1 - Sviluppare la capacità amministrativa e istituzionale per la modernizzazione della pubblica amministrazione</v>
      </c>
      <c r="CJ2" s="42" t="str">
        <f>IFERROR("OO"&amp;'L1'!$R$23&amp;" - "&amp;INDEX(Obiettivi!$E$24:$E$43,'L1'!$R$23),"")</f>
        <v>OO1 - Rafforzare i sistemi organizzativi volti alla gestione dei dati pubblici, consolidando e strutturando il patrimonio informativo del personale della PA</v>
      </c>
      <c r="CN2" s="42" t="s">
        <v>1246</v>
      </c>
      <c r="CO2" s="42" t="s">
        <v>1252</v>
      </c>
    </row>
    <row r="3" spans="1:93" x14ac:dyDescent="0.2">
      <c r="A3" s="42" t="s">
        <v>389</v>
      </c>
      <c r="B3" s="42" t="s">
        <v>595</v>
      </c>
      <c r="D3" s="42">
        <v>1</v>
      </c>
      <c r="E3" s="42" t="str">
        <f t="shared" ref="E3:E66" si="1">"A"&amp;D3</f>
        <v>A1</v>
      </c>
      <c r="G3" s="42" t="str">
        <f t="array" ref="G3:U3" ca="1">IF(TRANSPOSE('A1'!H$172:H$186)="","",TRANSPOSE('A1'!H$172:H$186))</f>
        <v/>
      </c>
      <c r="H3" s="42" t="str">
        <v/>
      </c>
      <c r="I3" s="42" t="str">
        <v/>
      </c>
      <c r="J3" s="42" t="str">
        <v/>
      </c>
      <c r="K3" s="42" t="str">
        <f ca="1"/>
        <v/>
      </c>
      <c r="L3" s="42" t="str">
        <v/>
      </c>
      <c r="M3" s="42" t="str">
        <v/>
      </c>
      <c r="N3" s="42" t="str">
        <v/>
      </c>
      <c r="O3" s="42" t="str">
        <v/>
      </c>
      <c r="P3" s="42" t="str">
        <v/>
      </c>
      <c r="Q3" s="42" t="str">
        <v/>
      </c>
      <c r="R3" s="42" t="str">
        <v/>
      </c>
      <c r="S3" s="42" t="str">
        <v/>
      </c>
      <c r="T3" s="42" t="str">
        <v/>
      </c>
      <c r="U3" s="42" t="str">
        <v/>
      </c>
      <c r="AA3" s="42" t="s">
        <v>471</v>
      </c>
      <c r="BA3" s="42" t="s">
        <v>472</v>
      </c>
      <c r="BB3" s="42" t="str">
        <f t="shared" ref="BB3:BB41" si="2">VLOOKUP(BA3,$E$2:$AX$481,22,0)</f>
        <v>Comunicazione / Disseminazione</v>
      </c>
      <c r="BC3" s="45">
        <f t="shared" ref="BC3:BC41" si="3">YEAR(VLOOKUP($BA3,$E$2:$Y$481,20,0))</f>
        <v>2016</v>
      </c>
      <c r="BD3" s="45">
        <f t="shared" ref="BD3:BD41" si="4">YEAR(VLOOKUP($BA3,$E$2:$Y$481,21,0))</f>
        <v>2023</v>
      </c>
      <c r="BE3" s="42" t="str">
        <f t="shared" ref="BE3:BO41" si="5">VLOOKUP($BA3,$AA$2:$AW$481,COLUMN(B3),0)</f>
        <v/>
      </c>
      <c r="BF3" s="42" t="str">
        <f t="shared" si="0"/>
        <v/>
      </c>
      <c r="BG3" s="42" t="str">
        <f t="shared" si="0"/>
        <v/>
      </c>
      <c r="BH3" s="42" t="str">
        <f t="shared" si="0"/>
        <v/>
      </c>
      <c r="BI3" s="42">
        <f t="shared" si="0"/>
        <v>0</v>
      </c>
      <c r="BJ3" s="42" t="str">
        <f t="shared" si="0"/>
        <v/>
      </c>
      <c r="BK3" s="42" t="str">
        <f t="shared" si="0"/>
        <v/>
      </c>
      <c r="BL3" s="42" t="str">
        <f t="shared" si="0"/>
        <v/>
      </c>
      <c r="BM3" s="42">
        <f t="shared" si="0"/>
        <v>422332.58226781245</v>
      </c>
      <c r="BN3" s="42" t="str">
        <f t="shared" si="0"/>
        <v/>
      </c>
      <c r="BO3" s="42">
        <f t="shared" si="0"/>
        <v>2365101.6199999992</v>
      </c>
      <c r="BP3" s="42">
        <f t="shared" si="0"/>
        <v>0</v>
      </c>
      <c r="BQ3" s="42" t="str">
        <f t="shared" si="0"/>
        <v/>
      </c>
      <c r="BR3" s="42" t="str">
        <f t="shared" si="0"/>
        <v/>
      </c>
      <c r="BS3" s="42" t="str">
        <f t="shared" si="0"/>
        <v/>
      </c>
      <c r="BT3" s="42" t="str">
        <f t="shared" si="0"/>
        <v/>
      </c>
      <c r="BU3" s="42" t="str">
        <f t="shared" si="0"/>
        <v/>
      </c>
      <c r="BV3" s="42" t="str">
        <f t="shared" si="0"/>
        <v/>
      </c>
      <c r="BW3" s="42">
        <f t="shared" si="0"/>
        <v>520322.35639999982</v>
      </c>
      <c r="BX3" s="42" t="str">
        <f t="shared" si="0"/>
        <v/>
      </c>
      <c r="BY3" s="42">
        <f t="shared" ref="BY3:BY41" si="6">VLOOKUP($BA3,$AA$2:$AW$481,COLUMN(W3),0)</f>
        <v>3307756.5586678116</v>
      </c>
      <c r="BZ3" s="42" t="s">
        <v>472</v>
      </c>
      <c r="CA3" s="42">
        <f t="shared" ref="CA3:CA41" ca="1" si="7">VLOOKUP($BA3,$E$2:$W$481,18,0)</f>
        <v>2</v>
      </c>
      <c r="CB3" s="42" t="str">
        <f ca="1">IF(CA3="","",IF(CA3&lt;4,"LT"&amp;CA3,"LI"&amp;CA3-3)&amp;" - "&amp;INDEX('Linee Intervento'!$E$9:$E$33,Riferimenti!CA3))</f>
        <v>LT2 - Comunicazione / Disseminazione</v>
      </c>
      <c r="CC3" s="42" t="e">
        <f t="shared" ref="CC3:CC41" ca="1" si="8">IF(VLOOKUP($BA3,$E$2:$W$481,19,0)="","","RA"&amp;VLOOKUP($BA3,$E$2:$W$481,19,0)&amp;" - "&amp;INDEX($CB$46:$CB$69,VLOOKUP($BA3,$E$2:$W$481,19,0)))</f>
        <v>#REF!</v>
      </c>
      <c r="CD3" s="42" t="str">
        <f t="shared" ref="CD3:CD41" ca="1" si="9">IF(CA3="","",IF(CA3&lt;4,"",VLOOKUP(CA3-3,$CG$2:$CJ$23,3,0)))</f>
        <v/>
      </c>
      <c r="CE3" s="42" t="str">
        <f t="shared" ref="CE3:CE41" ca="1" si="10">IF(CA3="","",IF(CA3&lt;4,"",VLOOKUP(CA3-3,$CG$2:$CJ$23,4,0)))</f>
        <v/>
      </c>
      <c r="CG3" s="42">
        <v>2</v>
      </c>
      <c r="CH3" s="42" t="s">
        <v>1194</v>
      </c>
      <c r="CI3" s="42" t="str">
        <f>IFERROR("OG"&amp;'L2'!$R$10&amp;" - "&amp;INDEX(Obiettivi!$E$9:$E$18,'L2'!$R$10),"")</f>
        <v>OG1 - Sviluppare la capacità amministrativa e istituzionale per la modernizzazione della pubblica amministrazione</v>
      </c>
      <c r="CJ3" s="42" t="str">
        <f>IFERROR("OO"&amp;'L2'!$R$23&amp;" - "&amp;INDEX(Obiettivi!$E$24:$E$43,'L2'!$R$23),"")</f>
        <v xml:space="preserve">OO2 - Potenziare i processi di razionalizzazione delle amministrazioni pubbliche attraverso l’efficientamento dei sistemi organizzativi connessi alla gestione del personale pubblico </v>
      </c>
      <c r="CN3" s="42" t="s">
        <v>1247</v>
      </c>
      <c r="CO3" s="42" t="s">
        <v>1252</v>
      </c>
    </row>
    <row r="4" spans="1:93" x14ac:dyDescent="0.2">
      <c r="A4" s="42" t="s">
        <v>390</v>
      </c>
      <c r="B4" s="42" t="s">
        <v>1082</v>
      </c>
      <c r="D4" s="42">
        <v>1</v>
      </c>
      <c r="E4" s="42" t="str">
        <f t="shared" si="1"/>
        <v>A1</v>
      </c>
      <c r="G4" s="42" t="str">
        <f t="array" ref="G4:U4" ca="1">IF(TRANSPOSE('A1'!K$172:K$186)="","",TRANSPOSE('A1'!K$172:K$186))</f>
        <v/>
      </c>
      <c r="H4" s="42" t="str">
        <v/>
      </c>
      <c r="I4" s="42" t="str">
        <v/>
      </c>
      <c r="J4" s="42" t="str">
        <v/>
      </c>
      <c r="K4" s="42" t="str">
        <f ca="1"/>
        <v/>
      </c>
      <c r="L4" s="42" t="str">
        <v/>
      </c>
      <c r="M4" s="42" t="str">
        <v/>
      </c>
      <c r="N4" s="42" t="str">
        <v/>
      </c>
      <c r="O4" s="42" t="str">
        <v/>
      </c>
      <c r="P4" s="42" t="str">
        <v/>
      </c>
      <c r="Q4" s="42" t="str">
        <v/>
      </c>
      <c r="R4" s="42" t="str">
        <v/>
      </c>
      <c r="S4" s="42" t="str">
        <v/>
      </c>
      <c r="T4" s="42" t="str">
        <v/>
      </c>
      <c r="U4" s="42" t="str">
        <v/>
      </c>
      <c r="AA4" s="42" t="s">
        <v>471</v>
      </c>
      <c r="BA4" s="42" t="s">
        <v>473</v>
      </c>
      <c r="BB4" s="42" t="str">
        <f t="shared" si="2"/>
        <v>Monitoraggio e valutazione</v>
      </c>
      <c r="BC4" s="45" t="e">
        <f t="shared" si="3"/>
        <v>#VALUE!</v>
      </c>
      <c r="BD4" s="45" t="e">
        <f t="shared" si="4"/>
        <v>#VALUE!</v>
      </c>
      <c r="BE4" s="42" t="str">
        <f t="shared" si="5"/>
        <v/>
      </c>
      <c r="BF4" s="42" t="str">
        <f t="shared" si="0"/>
        <v/>
      </c>
      <c r="BG4" s="42" t="str">
        <f t="shared" si="0"/>
        <v/>
      </c>
      <c r="BH4" s="42" t="str">
        <f t="shared" si="0"/>
        <v/>
      </c>
      <c r="BI4" s="42" t="str">
        <f t="shared" si="0"/>
        <v/>
      </c>
      <c r="BJ4" s="42" t="str">
        <f t="shared" si="0"/>
        <v/>
      </c>
      <c r="BK4" s="42" t="str">
        <f t="shared" si="0"/>
        <v/>
      </c>
      <c r="BL4" s="42" t="str">
        <f t="shared" si="0"/>
        <v/>
      </c>
      <c r="BM4" s="42" t="str">
        <f t="shared" si="0"/>
        <v/>
      </c>
      <c r="BN4" s="42" t="str">
        <f t="shared" si="0"/>
        <v/>
      </c>
      <c r="BO4" s="42" t="str">
        <f t="shared" si="0"/>
        <v/>
      </c>
      <c r="BP4" s="42" t="str">
        <f t="shared" si="0"/>
        <v/>
      </c>
      <c r="BQ4" s="42" t="str">
        <f t="shared" si="0"/>
        <v/>
      </c>
      <c r="BR4" s="42" t="str">
        <f t="shared" si="0"/>
        <v/>
      </c>
      <c r="BS4" s="42" t="str">
        <f t="shared" si="0"/>
        <v/>
      </c>
      <c r="BT4" s="42" t="str">
        <f t="shared" si="0"/>
        <v/>
      </c>
      <c r="BU4" s="42" t="str">
        <f t="shared" si="0"/>
        <v/>
      </c>
      <c r="BV4" s="42" t="str">
        <f t="shared" si="0"/>
        <v/>
      </c>
      <c r="BW4" s="42" t="str">
        <f t="shared" si="0"/>
        <v/>
      </c>
      <c r="BX4" s="42" t="str">
        <f t="shared" si="0"/>
        <v/>
      </c>
      <c r="BY4" s="42" t="str">
        <f t="shared" si="6"/>
        <v/>
      </c>
      <c r="BZ4" s="42" t="s">
        <v>473</v>
      </c>
      <c r="CA4" s="42">
        <f t="shared" ca="1" si="7"/>
        <v>3</v>
      </c>
      <c r="CB4" s="42" t="str">
        <f ca="1">IF(CA4="","",IF(CA4&lt;4,"LT"&amp;CA4,"LI"&amp;CA4-3)&amp;" - "&amp;INDEX('Linee Intervento'!$E$9:$E$33,Riferimenti!CA4))</f>
        <v>LT3 - Monitoraggio e Valutazione</v>
      </c>
      <c r="CC4" s="42" t="str">
        <f t="shared" ca="1" si="8"/>
        <v/>
      </c>
      <c r="CD4" s="42" t="str">
        <f t="shared" ca="1" si="9"/>
        <v/>
      </c>
      <c r="CE4" s="42" t="str">
        <f t="shared" ca="1" si="10"/>
        <v/>
      </c>
      <c r="CG4" s="42">
        <v>3</v>
      </c>
      <c r="CH4" s="42" t="s">
        <v>1195</v>
      </c>
      <c r="CI4" s="42" t="str">
        <f>IFERROR("OG"&amp;'L3'!$R$10&amp;" - "&amp;INDEX(Obiettivi!$E$9:$E$18,'L3'!$R$10),"")</f>
        <v>OG1 - Sviluppare la capacità amministrativa e istituzionale per la modernizzazione della pubblica amministrazione</v>
      </c>
      <c r="CJ4" s="42" t="str">
        <f>IFERROR("OO"&amp;'L3'!$R$23&amp;" - "&amp;INDEX(Obiettivi!$E$24:$E$43,'L3'!$R$23),"")</f>
        <v xml:space="preserve">OO2 - Potenziare i processi di razionalizzazione delle amministrazioni pubbliche attraverso l’efficientamento dei sistemi organizzativi connessi alla gestione del personale pubblico </v>
      </c>
      <c r="CN4" s="42" t="s">
        <v>1248</v>
      </c>
      <c r="CO4" s="42">
        <v>66</v>
      </c>
    </row>
    <row r="5" spans="1:93" x14ac:dyDescent="0.2">
      <c r="A5" s="42" t="s">
        <v>391</v>
      </c>
      <c r="B5" s="42" t="s">
        <v>594</v>
      </c>
      <c r="D5" s="42">
        <v>1</v>
      </c>
      <c r="E5" s="42" t="str">
        <f t="shared" si="1"/>
        <v>A1</v>
      </c>
      <c r="G5" s="42" t="str">
        <f t="array" ref="G5:U5" ca="1">IF(TRANSPOSE('A1'!E$193:E$207)="","",TRANSPOSE('A1'!E$193:E$207))</f>
        <v>Documenti di indirizzo (linee guida, documenti metodologici, etc.)</v>
      </c>
      <c r="H5" s="42" t="str">
        <v/>
      </c>
      <c r="I5" s="42" t="str">
        <v/>
      </c>
      <c r="J5" s="42" t="str">
        <v/>
      </c>
      <c r="K5" s="42" t="str">
        <f ca="1"/>
        <v>Più sviluppate</v>
      </c>
      <c r="L5" s="42" t="str">
        <v/>
      </c>
      <c r="M5" s="42" t="str">
        <v/>
      </c>
      <c r="N5" s="42" t="str">
        <v/>
      </c>
      <c r="O5" s="42" t="str">
        <v/>
      </c>
      <c r="P5" s="42" t="str">
        <v/>
      </c>
      <c r="Q5" s="42" t="str">
        <v/>
      </c>
      <c r="R5" s="42" t="str">
        <v/>
      </c>
      <c r="S5" s="42" t="str">
        <v/>
      </c>
      <c r="T5" s="42" t="str">
        <v/>
      </c>
      <c r="U5" s="42" t="str">
        <v/>
      </c>
      <c r="AA5" s="42" t="s">
        <v>471</v>
      </c>
      <c r="BA5" s="42" t="s">
        <v>474</v>
      </c>
      <c r="BB5" s="42" t="str">
        <f t="shared" si="2"/>
        <v xml:space="preserve">Integrazione con altre Banche dati pubbliche </v>
      </c>
      <c r="BC5" s="45">
        <f t="shared" si="3"/>
        <v>2018</v>
      </c>
      <c r="BD5" s="45">
        <f t="shared" si="4"/>
        <v>2021</v>
      </c>
      <c r="BE5" s="42" t="str">
        <f t="shared" si="5"/>
        <v/>
      </c>
      <c r="BF5" s="42" t="str">
        <f t="shared" si="0"/>
        <v/>
      </c>
      <c r="BG5" s="42" t="str">
        <f t="shared" si="0"/>
        <v/>
      </c>
      <c r="BH5" s="42" t="str">
        <f t="shared" si="0"/>
        <v/>
      </c>
      <c r="BI5" s="42">
        <f t="shared" si="0"/>
        <v>0</v>
      </c>
      <c r="BJ5" s="42" t="str">
        <f t="shared" si="0"/>
        <v/>
      </c>
      <c r="BK5" s="42" t="str">
        <f t="shared" si="0"/>
        <v/>
      </c>
      <c r="BL5" s="42" t="str">
        <f t="shared" si="0"/>
        <v/>
      </c>
      <c r="BM5" s="42">
        <f t="shared" si="0"/>
        <v>43910.165818683672</v>
      </c>
      <c r="BN5" s="42" t="str">
        <f t="shared" si="0"/>
        <v/>
      </c>
      <c r="BO5" s="42">
        <f t="shared" si="0"/>
        <v>245901</v>
      </c>
      <c r="BP5" s="42">
        <f t="shared" si="0"/>
        <v>0</v>
      </c>
      <c r="BQ5" s="42" t="str">
        <f t="shared" si="0"/>
        <v/>
      </c>
      <c r="BR5" s="42" t="str">
        <f t="shared" si="0"/>
        <v/>
      </c>
      <c r="BS5" s="42" t="str">
        <f t="shared" si="0"/>
        <v/>
      </c>
      <c r="BT5" s="42" t="str">
        <f t="shared" si="0"/>
        <v/>
      </c>
      <c r="BU5" s="42" t="str">
        <f t="shared" si="0"/>
        <v/>
      </c>
      <c r="BV5" s="42" t="str">
        <f t="shared" si="0"/>
        <v/>
      </c>
      <c r="BW5" s="42">
        <f t="shared" si="0"/>
        <v>54098.22</v>
      </c>
      <c r="BX5" s="42" t="str">
        <f t="shared" si="0"/>
        <v/>
      </c>
      <c r="BY5" s="42">
        <f t="shared" si="6"/>
        <v>343909.38581868366</v>
      </c>
      <c r="BZ5" s="42" t="s">
        <v>474</v>
      </c>
      <c r="CA5" s="42">
        <f t="shared" ca="1" si="7"/>
        <v>4</v>
      </c>
      <c r="CB5" s="42" t="str">
        <f ca="1">IF(CA5="","",IF(CA5&lt;4,"LT"&amp;CA5,"LI"&amp;CA5-3)&amp;" - "&amp;INDEX('Linee Intervento'!$E$9:$E$33,Riferimenti!CA5))</f>
        <v>LI1 - Fornire strumenti evoluti di intelligenza sulle informazioni del sistema di gestione del personale della PA</v>
      </c>
      <c r="CC5" s="42" t="e">
        <f t="shared" ca="1" si="8"/>
        <v>#REF!</v>
      </c>
      <c r="CD5" s="42" t="str">
        <f t="shared" ca="1" si="9"/>
        <v>OG1 - Sviluppare la capacità amministrativa e istituzionale per la modernizzazione della pubblica amministrazione</v>
      </c>
      <c r="CE5" s="42" t="str">
        <f t="shared" ca="1" si="10"/>
        <v>OO1 - Rafforzare i sistemi organizzativi volti alla gestione dei dati pubblici, consolidando e strutturando il patrimonio informativo del personale della PA</v>
      </c>
      <c r="CG5" s="42">
        <v>4</v>
      </c>
      <c r="CH5" s="42" t="s">
        <v>1196</v>
      </c>
      <c r="CI5" s="42" t="str">
        <f>IFERROR("OG"&amp;'L4'!$R$10&amp;" - "&amp;INDEX(Obiettivi!$E$9:$E$18,'L4'!$R$10),"")</f>
        <v>OG1 - Sviluppare la capacità amministrativa e istituzionale per la modernizzazione della pubblica amministrazione</v>
      </c>
      <c r="CJ5" s="42" t="str">
        <f>IFERROR("OO"&amp;'L4'!$R$23&amp;" - "&amp;INDEX(Obiettivi!$E$24:$E$43,'L4'!$R$23),"")</f>
        <v xml:space="preserve">OO2 - Potenziare i processi di razionalizzazione delle amministrazioni pubbliche attraverso l’efficientamento dei sistemi organizzativi connessi alla gestione del personale pubblico </v>
      </c>
      <c r="CN5" s="42" t="s">
        <v>1249</v>
      </c>
      <c r="CO5" s="42">
        <v>132</v>
      </c>
    </row>
    <row r="6" spans="1:93" x14ac:dyDescent="0.2">
      <c r="A6" s="42" t="s">
        <v>392</v>
      </c>
      <c r="B6" s="42" t="s">
        <v>597</v>
      </c>
      <c r="D6" s="42">
        <v>1</v>
      </c>
      <c r="E6" s="42" t="str">
        <f t="shared" si="1"/>
        <v>A1</v>
      </c>
      <c r="G6" s="42" t="str">
        <f t="array" ref="G6:U6" ca="1">IF(TRANSPOSE('A1'!H$193:H$207)="","",TRANSPOSE('A1'!H$193:H$207))</f>
        <v/>
      </c>
      <c r="H6" s="42" t="str">
        <v/>
      </c>
      <c r="I6" s="42" t="str">
        <v/>
      </c>
      <c r="J6" s="42" t="str">
        <v/>
      </c>
      <c r="K6" s="42" t="str">
        <f ca="1"/>
        <v/>
      </c>
      <c r="L6" s="42" t="str">
        <v/>
      </c>
      <c r="M6" s="42" t="str">
        <v/>
      </c>
      <c r="N6" s="42" t="str">
        <v/>
      </c>
      <c r="O6" s="42" t="str">
        <v/>
      </c>
      <c r="P6" s="42" t="str">
        <v/>
      </c>
      <c r="Q6" s="42" t="str">
        <v/>
      </c>
      <c r="R6" s="42" t="str">
        <v/>
      </c>
      <c r="S6" s="42" t="str">
        <v/>
      </c>
      <c r="T6" s="42" t="str">
        <v/>
      </c>
      <c r="U6" s="42" t="str">
        <v/>
      </c>
      <c r="AA6" s="42" t="s">
        <v>471</v>
      </c>
      <c r="BA6" s="42" t="s">
        <v>475</v>
      </c>
      <c r="BB6" s="42" t="str">
        <f t="shared" si="2"/>
        <v>Progettazione e definizione del modello per la gestione e la fruizione del patrimonio informativo</v>
      </c>
      <c r="BC6" s="45">
        <f t="shared" si="3"/>
        <v>2018</v>
      </c>
      <c r="BD6" s="45">
        <f t="shared" si="4"/>
        <v>2020</v>
      </c>
      <c r="BE6" s="42" t="str">
        <f t="shared" si="5"/>
        <v/>
      </c>
      <c r="BF6" s="42" t="str">
        <f t="shared" si="0"/>
        <v/>
      </c>
      <c r="BG6" s="42" t="str">
        <f t="shared" si="0"/>
        <v/>
      </c>
      <c r="BH6" s="42" t="str">
        <f t="shared" si="0"/>
        <v/>
      </c>
      <c r="BI6" s="42">
        <f t="shared" si="0"/>
        <v>0</v>
      </c>
      <c r="BJ6" s="42" t="str">
        <f t="shared" si="0"/>
        <v/>
      </c>
      <c r="BK6" s="42" t="str">
        <f t="shared" si="0"/>
        <v/>
      </c>
      <c r="BL6" s="42" t="str">
        <f t="shared" si="0"/>
        <v/>
      </c>
      <c r="BM6" s="42">
        <f t="shared" si="0"/>
        <v>283917.26335220982</v>
      </c>
      <c r="BN6" s="42" t="str">
        <f t="shared" si="0"/>
        <v/>
      </c>
      <c r="BO6" s="42">
        <f t="shared" si="0"/>
        <v>1589963</v>
      </c>
      <c r="BP6" s="42">
        <f t="shared" si="0"/>
        <v>0</v>
      </c>
      <c r="BQ6" s="42" t="str">
        <f t="shared" si="0"/>
        <v/>
      </c>
      <c r="BR6" s="42" t="str">
        <f t="shared" si="0"/>
        <v/>
      </c>
      <c r="BS6" s="42" t="str">
        <f t="shared" si="0"/>
        <v/>
      </c>
      <c r="BT6" s="42" t="str">
        <f t="shared" si="0"/>
        <v/>
      </c>
      <c r="BU6" s="42" t="str">
        <f t="shared" si="0"/>
        <v/>
      </c>
      <c r="BV6" s="42" t="str">
        <f t="shared" si="0"/>
        <v/>
      </c>
      <c r="BW6" s="42">
        <f t="shared" si="0"/>
        <v>349791.86</v>
      </c>
      <c r="BX6" s="42" t="str">
        <f t="shared" si="0"/>
        <v/>
      </c>
      <c r="BY6" s="42">
        <f t="shared" si="6"/>
        <v>2223672.1233522096</v>
      </c>
      <c r="BZ6" s="42" t="s">
        <v>475</v>
      </c>
      <c r="CA6" s="42">
        <f t="shared" ca="1" si="7"/>
        <v>4</v>
      </c>
      <c r="CB6" s="42" t="str">
        <f ca="1">IF(CA6="","",IF(CA6&lt;4,"LT"&amp;CA6,"LI"&amp;CA6-3)&amp;" - "&amp;INDEX('Linee Intervento'!$E$9:$E$33,Riferimenti!CA6))</f>
        <v>LI1 - Fornire strumenti evoluti di intelligenza sulle informazioni del sistema di gestione del personale della PA</v>
      </c>
      <c r="CC6" s="42" t="e">
        <f t="shared" ca="1" si="8"/>
        <v>#REF!</v>
      </c>
      <c r="CD6" s="42" t="str">
        <f t="shared" ca="1" si="9"/>
        <v>OG1 - Sviluppare la capacità amministrativa e istituzionale per la modernizzazione della pubblica amministrazione</v>
      </c>
      <c r="CE6" s="42" t="str">
        <f t="shared" ca="1" si="10"/>
        <v>OO1 - Rafforzare i sistemi organizzativi volti alla gestione dei dati pubblici, consolidando e strutturando il patrimonio informativo del personale della PA</v>
      </c>
      <c r="CG6" s="42">
        <v>5</v>
      </c>
      <c r="CH6" s="42" t="s">
        <v>1197</v>
      </c>
      <c r="CI6" s="42" t="str">
        <f>IFERROR("OG"&amp;'L5'!$R$10&amp;" - "&amp;INDEX(Obiettivi!$E$9:$E$18,'L5'!$R$10),"")</f>
        <v/>
      </c>
      <c r="CJ6" s="42" t="str">
        <f>IFERROR("OO"&amp;'L5'!$R$23&amp;" - "&amp;INDEX(Obiettivi!$E$24:$E$43,'L5'!$R$23),"")</f>
        <v/>
      </c>
      <c r="CN6" s="42" t="s">
        <v>1170</v>
      </c>
      <c r="CO6" s="42">
        <v>79</v>
      </c>
    </row>
    <row r="7" spans="1:93" x14ac:dyDescent="0.2">
      <c r="D7" s="42">
        <v>1</v>
      </c>
      <c r="E7" s="42" t="str">
        <f t="shared" si="1"/>
        <v>A1</v>
      </c>
      <c r="G7" s="42" t="str">
        <f t="array" ref="G7:U7" ca="1">IF(TRANSPOSE('A1'!K$193:K$207)="","",TRANSPOSE('A1'!K$193:K$207))</f>
        <v/>
      </c>
      <c r="H7" s="42" t="str">
        <v/>
      </c>
      <c r="I7" s="42" t="str">
        <v/>
      </c>
      <c r="J7" s="42" t="str">
        <v/>
      </c>
      <c r="K7" s="42" t="str">
        <f ca="1"/>
        <v/>
      </c>
      <c r="L7" s="42" t="str">
        <v/>
      </c>
      <c r="M7" s="42" t="str">
        <v/>
      </c>
      <c r="N7" s="42" t="str">
        <v/>
      </c>
      <c r="O7" s="42" t="str">
        <v/>
      </c>
      <c r="P7" s="42" t="str">
        <v/>
      </c>
      <c r="Q7" s="42" t="str">
        <v/>
      </c>
      <c r="R7" s="42" t="str">
        <v/>
      </c>
      <c r="S7" s="42" t="str">
        <v/>
      </c>
      <c r="T7" s="42" t="str">
        <v/>
      </c>
      <c r="U7" s="42" t="str">
        <v/>
      </c>
      <c r="AA7" s="42" t="s">
        <v>471</v>
      </c>
      <c r="BA7" s="42" t="s">
        <v>476</v>
      </c>
      <c r="BB7" s="42" t="str">
        <f t="shared" si="2"/>
        <v>Modellazione delle informazioni per la fruizione open dei dati</v>
      </c>
      <c r="BC7" s="45">
        <f t="shared" si="3"/>
        <v>2018</v>
      </c>
      <c r="BD7" s="45">
        <f t="shared" si="4"/>
        <v>2020</v>
      </c>
      <c r="BE7" s="42" t="str">
        <f t="shared" si="5"/>
        <v/>
      </c>
      <c r="BF7" s="42" t="str">
        <f t="shared" si="0"/>
        <v/>
      </c>
      <c r="BG7" s="42" t="str">
        <f t="shared" si="0"/>
        <v/>
      </c>
      <c r="BH7" s="42" t="str">
        <f t="shared" si="0"/>
        <v/>
      </c>
      <c r="BI7" s="42">
        <f t="shared" si="0"/>
        <v>0</v>
      </c>
      <c r="BJ7" s="42" t="str">
        <f t="shared" si="0"/>
        <v/>
      </c>
      <c r="BK7" s="42" t="str">
        <f t="shared" si="0"/>
        <v/>
      </c>
      <c r="BL7" s="42" t="str">
        <f t="shared" si="0"/>
        <v/>
      </c>
      <c r="BM7" s="42">
        <f t="shared" si="0"/>
        <v>35306.558272110065</v>
      </c>
      <c r="BN7" s="42" t="str">
        <f t="shared" si="0"/>
        <v/>
      </c>
      <c r="BO7" s="42">
        <f t="shared" si="0"/>
        <v>197720</v>
      </c>
      <c r="BP7" s="42">
        <f t="shared" si="0"/>
        <v>0</v>
      </c>
      <c r="BQ7" s="42" t="str">
        <f t="shared" si="0"/>
        <v/>
      </c>
      <c r="BR7" s="42" t="str">
        <f t="shared" si="0"/>
        <v/>
      </c>
      <c r="BS7" s="42" t="str">
        <f t="shared" si="0"/>
        <v/>
      </c>
      <c r="BT7" s="42" t="str">
        <f t="shared" si="0"/>
        <v/>
      </c>
      <c r="BU7" s="42" t="str">
        <f t="shared" si="0"/>
        <v/>
      </c>
      <c r="BV7" s="42" t="str">
        <f t="shared" si="0"/>
        <v/>
      </c>
      <c r="BW7" s="42">
        <f t="shared" si="0"/>
        <v>43498.400000000001</v>
      </c>
      <c r="BX7" s="42" t="str">
        <f t="shared" si="0"/>
        <v/>
      </c>
      <c r="BY7" s="42">
        <f t="shared" si="6"/>
        <v>276524.95827211009</v>
      </c>
      <c r="BZ7" s="42" t="s">
        <v>476</v>
      </c>
      <c r="CA7" s="42">
        <f t="shared" ca="1" si="7"/>
        <v>4</v>
      </c>
      <c r="CB7" s="42" t="str">
        <f ca="1">IF(CA7="","",IF(CA7&lt;4,"LT"&amp;CA7,"LI"&amp;CA7-3)&amp;" - "&amp;INDEX('Linee Intervento'!$E$9:$E$33,Riferimenti!CA7))</f>
        <v>LI1 - Fornire strumenti evoluti di intelligenza sulle informazioni del sistema di gestione del personale della PA</v>
      </c>
      <c r="CC7" s="42" t="e">
        <f t="shared" ca="1" si="8"/>
        <v>#REF!</v>
      </c>
      <c r="CD7" s="42" t="str">
        <f t="shared" ca="1" si="9"/>
        <v>OG1 - Sviluppare la capacità amministrativa e istituzionale per la modernizzazione della pubblica amministrazione</v>
      </c>
      <c r="CE7" s="42" t="str">
        <f t="shared" ca="1" si="10"/>
        <v>OO1 - Rafforzare i sistemi organizzativi volti alla gestione dei dati pubblici, consolidando e strutturando il patrimonio informativo del personale della PA</v>
      </c>
      <c r="CG7" s="42">
        <v>6</v>
      </c>
      <c r="CH7" s="42" t="s">
        <v>1198</v>
      </c>
      <c r="CI7" s="42" t="str">
        <f>IFERROR("OG"&amp;'L6'!$R$10&amp;" - "&amp;INDEX(Obiettivi!$E$9:$E$18,'L6'!$R$10),"")</f>
        <v/>
      </c>
      <c r="CJ7" s="42" t="str">
        <f>IFERROR("OO"&amp;'L6'!$R$23&amp;" - "&amp;INDEX(Obiettivi!$E$24:$E$43,'L6'!$R$23),"")</f>
        <v/>
      </c>
      <c r="CN7" s="42" t="s">
        <v>1092</v>
      </c>
      <c r="CO7" s="42">
        <v>65</v>
      </c>
    </row>
    <row r="8" spans="1:93" x14ac:dyDescent="0.2">
      <c r="D8" s="42">
        <v>1</v>
      </c>
      <c r="E8" s="42" t="str">
        <f t="shared" si="1"/>
        <v>A1</v>
      </c>
      <c r="G8" s="42" t="str">
        <f t="array" ref="G8:U8" ca="1">IF(TRANSPOSE('A1'!E$214:E$228)="","",TRANSPOSE('A1'!E$214:E$228))</f>
        <v>Documenti di indirizzo (linee guida, documenti metodologici, etc.)</v>
      </c>
      <c r="H8" s="42" t="str">
        <v/>
      </c>
      <c r="I8" s="42" t="str">
        <v/>
      </c>
      <c r="J8" s="42" t="str">
        <v/>
      </c>
      <c r="K8" s="42" t="str">
        <f ca="1"/>
        <v>In transizione</v>
      </c>
      <c r="L8" s="42" t="str">
        <v/>
      </c>
      <c r="M8" s="42" t="str">
        <v/>
      </c>
      <c r="N8" s="42" t="str">
        <v/>
      </c>
      <c r="O8" s="42" t="str">
        <v/>
      </c>
      <c r="P8" s="42" t="str">
        <v/>
      </c>
      <c r="Q8" s="42" t="str">
        <v/>
      </c>
      <c r="R8" s="42" t="str">
        <v/>
      </c>
      <c r="S8" s="42" t="str">
        <v/>
      </c>
      <c r="T8" s="42" t="str">
        <v/>
      </c>
      <c r="U8" s="42" t="str">
        <v/>
      </c>
      <c r="AA8" s="42" t="s">
        <v>471</v>
      </c>
      <c r="BA8" s="42" t="s">
        <v>477</v>
      </c>
      <c r="BB8" s="42" t="str">
        <f t="shared" si="2"/>
        <v xml:space="preserve">Progettazione e definizione del modello per l'analisi evoluta sui dati - Big Data Analytics </v>
      </c>
      <c r="BC8" s="45">
        <f t="shared" si="3"/>
        <v>2018</v>
      </c>
      <c r="BD8" s="45">
        <f t="shared" si="4"/>
        <v>2019</v>
      </c>
      <c r="BE8" s="42" t="str">
        <f t="shared" si="5"/>
        <v/>
      </c>
      <c r="BF8" s="42" t="str">
        <f t="shared" si="0"/>
        <v/>
      </c>
      <c r="BG8" s="42" t="str">
        <f t="shared" si="0"/>
        <v/>
      </c>
      <c r="BH8" s="42" t="str">
        <f t="shared" si="0"/>
        <v/>
      </c>
      <c r="BI8" s="42">
        <f t="shared" si="0"/>
        <v>0</v>
      </c>
      <c r="BJ8" s="42" t="str">
        <f t="shared" si="0"/>
        <v/>
      </c>
      <c r="BK8" s="42" t="str">
        <f t="shared" si="0"/>
        <v/>
      </c>
      <c r="BL8" s="42" t="str">
        <f t="shared" si="0"/>
        <v/>
      </c>
      <c r="BM8" s="42">
        <f t="shared" si="0"/>
        <v>131379.43184021569</v>
      </c>
      <c r="BN8" s="42" t="str">
        <f t="shared" si="0"/>
        <v/>
      </c>
      <c r="BO8" s="42">
        <f t="shared" si="0"/>
        <v>735737</v>
      </c>
      <c r="BP8" s="42">
        <f t="shared" si="0"/>
        <v>0</v>
      </c>
      <c r="BQ8" s="42" t="str">
        <f t="shared" si="0"/>
        <v/>
      </c>
      <c r="BR8" s="42" t="str">
        <f t="shared" si="0"/>
        <v/>
      </c>
      <c r="BS8" s="42" t="str">
        <f t="shared" si="0"/>
        <v/>
      </c>
      <c r="BT8" s="42" t="str">
        <f t="shared" si="0"/>
        <v/>
      </c>
      <c r="BU8" s="42" t="str">
        <f t="shared" si="0"/>
        <v/>
      </c>
      <c r="BV8" s="42" t="str">
        <f t="shared" si="0"/>
        <v/>
      </c>
      <c r="BW8" s="42">
        <f t="shared" si="0"/>
        <v>161862.14000000001</v>
      </c>
      <c r="BX8" s="42" t="str">
        <f t="shared" si="0"/>
        <v/>
      </c>
      <c r="BY8" s="42">
        <f t="shared" si="6"/>
        <v>1028978.5718402157</v>
      </c>
      <c r="BZ8" s="42" t="s">
        <v>477</v>
      </c>
      <c r="CA8" s="42">
        <f t="shared" ca="1" si="7"/>
        <v>4</v>
      </c>
      <c r="CB8" s="42" t="str">
        <f ca="1">IF(CA8="","",IF(CA8&lt;4,"LT"&amp;CA8,"LI"&amp;CA8-3)&amp;" - "&amp;INDEX('Linee Intervento'!$E$9:$E$33,Riferimenti!CA8))</f>
        <v>LI1 - Fornire strumenti evoluti di intelligenza sulle informazioni del sistema di gestione del personale della PA</v>
      </c>
      <c r="CC8" s="42" t="e">
        <f t="shared" ca="1" si="8"/>
        <v>#REF!</v>
      </c>
      <c r="CD8" s="42" t="str">
        <f t="shared" ca="1" si="9"/>
        <v>OG1 - Sviluppare la capacità amministrativa e istituzionale per la modernizzazione della pubblica amministrazione</v>
      </c>
      <c r="CE8" s="42" t="str">
        <f t="shared" ca="1" si="10"/>
        <v>OO1 - Rafforzare i sistemi organizzativi volti alla gestione dei dati pubblici, consolidando e strutturando il patrimonio informativo del personale della PA</v>
      </c>
      <c r="CG8" s="42">
        <v>7</v>
      </c>
      <c r="CH8" s="42" t="s">
        <v>1199</v>
      </c>
      <c r="CI8" s="42" t="str">
        <f>IFERROR("OG"&amp;'L7'!$R$10&amp;" - "&amp;INDEX(Obiettivi!$E$9:$E$18,'L7'!$R$10),"")</f>
        <v/>
      </c>
      <c r="CJ8" s="42" t="str">
        <f>IFERROR("OO"&amp;'L7'!$R$23&amp;" - "&amp;INDEX(Obiettivi!$E$24:$E$43,'L7'!$R$23),"")</f>
        <v/>
      </c>
      <c r="CN8" s="42" t="s">
        <v>1093</v>
      </c>
      <c r="CO8" s="42">
        <v>26</v>
      </c>
    </row>
    <row r="9" spans="1:93" x14ac:dyDescent="0.2">
      <c r="D9" s="42">
        <v>1</v>
      </c>
      <c r="E9" s="42" t="str">
        <f t="shared" si="1"/>
        <v>A1</v>
      </c>
      <c r="G9" s="42" t="str">
        <f t="array" ref="G9:U9" ca="1">IF(TRANSPOSE('A1'!H$214:H$228)="","",TRANSPOSE('A1'!H$214:H$228))</f>
        <v/>
      </c>
      <c r="H9" s="42" t="str">
        <v/>
      </c>
      <c r="I9" s="42" t="str">
        <v/>
      </c>
      <c r="J9" s="42" t="str">
        <v/>
      </c>
      <c r="K9" s="42" t="str">
        <f ca="1"/>
        <v/>
      </c>
      <c r="L9" s="42" t="str">
        <v/>
      </c>
      <c r="M9" s="42" t="str">
        <v/>
      </c>
      <c r="N9" s="42" t="str">
        <v/>
      </c>
      <c r="O9" s="42" t="str">
        <v/>
      </c>
      <c r="P9" s="42" t="str">
        <v/>
      </c>
      <c r="Q9" s="42" t="str">
        <v/>
      </c>
      <c r="R9" s="42" t="str">
        <v/>
      </c>
      <c r="S9" s="42" t="str">
        <v/>
      </c>
      <c r="T9" s="42" t="str">
        <v/>
      </c>
      <c r="U9" s="42" t="str">
        <v/>
      </c>
      <c r="AA9" s="42" t="s">
        <v>471</v>
      </c>
      <c r="BA9" s="42" t="s">
        <v>478</v>
      </c>
      <c r="BB9" s="42" t="str">
        <f t="shared" si="2"/>
        <v>Diffusione degli strumenti di intelligenza del dato</v>
      </c>
      <c r="BC9" s="45">
        <f t="shared" si="3"/>
        <v>2018</v>
      </c>
      <c r="BD9" s="45">
        <f t="shared" si="4"/>
        <v>2021</v>
      </c>
      <c r="BE9" s="42" t="str">
        <f t="shared" si="5"/>
        <v/>
      </c>
      <c r="BF9" s="42" t="str">
        <f t="shared" si="0"/>
        <v/>
      </c>
      <c r="BG9" s="42" t="str">
        <f t="shared" si="0"/>
        <v/>
      </c>
      <c r="BH9" s="42" t="str">
        <f t="shared" si="0"/>
        <v/>
      </c>
      <c r="BI9" s="42">
        <f t="shared" si="0"/>
        <v>0</v>
      </c>
      <c r="BJ9" s="42" t="str">
        <f t="shared" si="0"/>
        <v/>
      </c>
      <c r="BK9" s="42" t="str">
        <f t="shared" si="0"/>
        <v/>
      </c>
      <c r="BL9" s="42" t="str">
        <f t="shared" si="0"/>
        <v/>
      </c>
      <c r="BM9" s="42">
        <f t="shared" si="0"/>
        <v>205231.60189696765</v>
      </c>
      <c r="BN9" s="42" t="str">
        <f t="shared" si="0"/>
        <v/>
      </c>
      <c r="BO9" s="42">
        <f t="shared" si="0"/>
        <v>1149316</v>
      </c>
      <c r="BP9" s="42">
        <f t="shared" si="0"/>
        <v>0</v>
      </c>
      <c r="BQ9" s="42" t="str">
        <f t="shared" si="0"/>
        <v/>
      </c>
      <c r="BR9" s="42" t="str">
        <f t="shared" si="0"/>
        <v/>
      </c>
      <c r="BS9" s="42" t="str">
        <f t="shared" si="0"/>
        <v/>
      </c>
      <c r="BT9" s="42" t="str">
        <f t="shared" si="0"/>
        <v/>
      </c>
      <c r="BU9" s="42" t="str">
        <f t="shared" si="0"/>
        <v/>
      </c>
      <c r="BV9" s="42" t="str">
        <f t="shared" si="0"/>
        <v/>
      </c>
      <c r="BW9" s="42">
        <f t="shared" si="0"/>
        <v>252849.52</v>
      </c>
      <c r="BX9" s="42" t="str">
        <f t="shared" si="0"/>
        <v/>
      </c>
      <c r="BY9" s="42">
        <f t="shared" si="6"/>
        <v>1607397.1218969678</v>
      </c>
      <c r="BZ9" s="42" t="s">
        <v>478</v>
      </c>
      <c r="CA9" s="42">
        <f t="shared" ca="1" si="7"/>
        <v>4</v>
      </c>
      <c r="CB9" s="42" t="str">
        <f ca="1">IF(CA9="","",IF(CA9&lt;4,"LT"&amp;CA9,"LI"&amp;CA9-3)&amp;" - "&amp;INDEX('Linee Intervento'!$E$9:$E$33,Riferimenti!CA9))</f>
        <v>LI1 - Fornire strumenti evoluti di intelligenza sulle informazioni del sistema di gestione del personale della PA</v>
      </c>
      <c r="CC9" s="42" t="e">
        <f t="shared" ca="1" si="8"/>
        <v>#REF!</v>
      </c>
      <c r="CD9" s="42" t="str">
        <f t="shared" ca="1" si="9"/>
        <v>OG1 - Sviluppare la capacità amministrativa e istituzionale per la modernizzazione della pubblica amministrazione</v>
      </c>
      <c r="CE9" s="42" t="str">
        <f t="shared" ca="1" si="10"/>
        <v>OO1 - Rafforzare i sistemi organizzativi volti alla gestione dei dati pubblici, consolidando e strutturando il patrimonio informativo del personale della PA</v>
      </c>
      <c r="CG9" s="42">
        <v>8</v>
      </c>
      <c r="CH9" s="42" t="s">
        <v>1200</v>
      </c>
      <c r="CI9" s="42" t="str">
        <f>IFERROR("OG"&amp;'L8'!$R$10&amp;" - "&amp;INDEX(Obiettivi!$E$9:$E$18,'L8'!$R$10),"")</f>
        <v/>
      </c>
      <c r="CJ9" s="42" t="str">
        <f>IFERROR("OO"&amp;'L8'!$R$23&amp;" - "&amp;INDEX(Obiettivi!$E$24:$E$43,'L8'!$R$23),"")</f>
        <v/>
      </c>
      <c r="CN9" s="42" t="s">
        <v>1094</v>
      </c>
      <c r="CO9" s="42">
        <v>50</v>
      </c>
    </row>
    <row r="10" spans="1:93" x14ac:dyDescent="0.2">
      <c r="D10" s="42">
        <v>1</v>
      </c>
      <c r="E10" s="42" t="str">
        <f t="shared" si="1"/>
        <v>A1</v>
      </c>
      <c r="G10" s="42" t="str">
        <f t="array" ref="G10:U10" ca="1">IF(TRANSPOSE('A1'!K$214:K$228)="","",TRANSPOSE('A1'!K$214:K$228))</f>
        <v/>
      </c>
      <c r="H10" s="42" t="str">
        <v/>
      </c>
      <c r="I10" s="42" t="str">
        <v/>
      </c>
      <c r="J10" s="42" t="str">
        <v/>
      </c>
      <c r="K10" s="42" t="str">
        <f ca="1"/>
        <v/>
      </c>
      <c r="L10" s="42" t="str">
        <v/>
      </c>
      <c r="M10" s="42" t="str">
        <v/>
      </c>
      <c r="N10" s="42" t="str">
        <v/>
      </c>
      <c r="O10" s="42" t="str">
        <v/>
      </c>
      <c r="P10" s="42" t="str">
        <v/>
      </c>
      <c r="Q10" s="42" t="str">
        <v/>
      </c>
      <c r="R10" s="42" t="str">
        <v/>
      </c>
      <c r="S10" s="42" t="str">
        <v/>
      </c>
      <c r="T10" s="42" t="str">
        <v/>
      </c>
      <c r="U10" s="42" t="str">
        <v/>
      </c>
      <c r="AA10" s="42" t="s">
        <v>471</v>
      </c>
      <c r="BA10" s="42" t="s">
        <v>479</v>
      </c>
      <c r="BB10" s="42" t="str">
        <f t="shared" si="2"/>
        <v xml:space="preserve">Definizione e implementazione del nuovo modello di servizio </v>
      </c>
      <c r="BC10" s="45">
        <f t="shared" si="3"/>
        <v>2016</v>
      </c>
      <c r="BD10" s="45">
        <f t="shared" si="4"/>
        <v>2018</v>
      </c>
      <c r="BE10" s="42" t="str">
        <f t="shared" si="5"/>
        <v/>
      </c>
      <c r="BF10" s="42" t="str">
        <f t="shared" si="0"/>
        <v/>
      </c>
      <c r="BG10" s="42" t="str">
        <f t="shared" si="0"/>
        <v/>
      </c>
      <c r="BH10" s="42" t="str">
        <f t="shared" si="0"/>
        <v/>
      </c>
      <c r="BI10" s="42">
        <f t="shared" si="0"/>
        <v>0</v>
      </c>
      <c r="BJ10" s="42" t="str">
        <f t="shared" si="0"/>
        <v/>
      </c>
      <c r="BK10" s="42" t="str">
        <f t="shared" si="0"/>
        <v/>
      </c>
      <c r="BL10" s="42" t="str">
        <f t="shared" si="0"/>
        <v/>
      </c>
      <c r="BM10" s="42">
        <f t="shared" si="0"/>
        <v>451975.24681931257</v>
      </c>
      <c r="BN10" s="42" t="str">
        <f t="shared" si="0"/>
        <v/>
      </c>
      <c r="BO10" s="42">
        <f t="shared" si="0"/>
        <v>2531103.29</v>
      </c>
      <c r="BP10" s="42">
        <f t="shared" si="0"/>
        <v>0</v>
      </c>
      <c r="BQ10" s="42" t="str">
        <f t="shared" si="0"/>
        <v/>
      </c>
      <c r="BR10" s="42" t="str">
        <f t="shared" si="0"/>
        <v/>
      </c>
      <c r="BS10" s="42" t="str">
        <f t="shared" si="0"/>
        <v/>
      </c>
      <c r="BT10" s="42" t="str">
        <f t="shared" si="0"/>
        <v/>
      </c>
      <c r="BU10" s="42" t="str">
        <f t="shared" si="0"/>
        <v/>
      </c>
      <c r="BV10" s="42" t="str">
        <f t="shared" si="0"/>
        <v/>
      </c>
      <c r="BW10" s="42">
        <f t="shared" si="0"/>
        <v>556842.72380000004</v>
      </c>
      <c r="BX10" s="42" t="str">
        <f t="shared" si="0"/>
        <v/>
      </c>
      <c r="BY10" s="42">
        <f t="shared" si="6"/>
        <v>3539921.2606193125</v>
      </c>
      <c r="BZ10" s="42" t="s">
        <v>479</v>
      </c>
      <c r="CA10" s="42">
        <f t="shared" ca="1" si="7"/>
        <v>5</v>
      </c>
      <c r="CB10" s="42" t="str">
        <f ca="1">IF(CA10="","",IF(CA10&lt;4,"LT"&amp;CA10,"LI"&amp;CA10-3)&amp;" - "&amp;INDEX('Linee Intervento'!$E$9:$E$33,Riferimenti!CA10))</f>
        <v>LI2 - Estendere i servizi erogati dal sistema informativo NoiPA</v>
      </c>
      <c r="CC10" s="42" t="str">
        <f t="shared" ca="1" si="8"/>
        <v>RA2 - numero di amministrazioni pubbliche servite e abilitate all’utilizzo dei nuovi strumenti</v>
      </c>
      <c r="CD10" s="42" t="str">
        <f t="shared" ca="1" si="9"/>
        <v>OG1 - Sviluppare la capacità amministrativa e istituzionale per la modernizzazione della pubblica amministrazione</v>
      </c>
      <c r="CE10" s="42" t="str">
        <f t="shared" ca="1" si="10"/>
        <v xml:space="preserve">OO2 - Potenziare i processi di razionalizzazione delle amministrazioni pubbliche attraverso l’efficientamento dei sistemi organizzativi connessi alla gestione del personale pubblico </v>
      </c>
      <c r="CG10" s="42">
        <v>9</v>
      </c>
      <c r="CH10" s="42" t="s">
        <v>1201</v>
      </c>
      <c r="CI10" s="42" t="str">
        <f>IFERROR("OG"&amp;'L9'!$R$10&amp;" - "&amp;INDEX(Obiettivi!$E$9:$E$18,'L9'!$R$10),"")</f>
        <v/>
      </c>
      <c r="CJ10" s="42" t="str">
        <f>IFERROR("OO"&amp;'L9'!$R$23&amp;" - "&amp;INDEX(Obiettivi!$E$24:$E$43,'L9'!$R$23),"")</f>
        <v/>
      </c>
      <c r="CN10" s="42" t="s">
        <v>1096</v>
      </c>
      <c r="CO10" s="42">
        <v>76</v>
      </c>
    </row>
    <row r="11" spans="1:93" x14ac:dyDescent="0.2">
      <c r="D11" s="42">
        <v>1</v>
      </c>
      <c r="E11" s="42" t="str">
        <f t="shared" si="1"/>
        <v>A1</v>
      </c>
      <c r="G11" s="42" t="str">
        <f t="array" ref="G11:U11" ca="1">IF(TRANSPOSE('A1'!E$235:E$249)="","",TRANSPOSE('A1'!E$235:E$249))</f>
        <v>Documenti di indirizzo (linee guida, documenti metodologici, etc.)</v>
      </c>
      <c r="H11" s="42" t="str">
        <v/>
      </c>
      <c r="I11" s="42" t="str">
        <v/>
      </c>
      <c r="J11" s="42" t="str">
        <v/>
      </c>
      <c r="K11" s="42" t="str">
        <f ca="1"/>
        <v>Meno sviluppate</v>
      </c>
      <c r="L11" s="42" t="str">
        <v/>
      </c>
      <c r="M11" s="42" t="str">
        <v/>
      </c>
      <c r="N11" s="42" t="str">
        <v/>
      </c>
      <c r="O11" s="42" t="str">
        <v/>
      </c>
      <c r="P11" s="42" t="str">
        <v/>
      </c>
      <c r="Q11" s="42" t="str">
        <v/>
      </c>
      <c r="R11" s="42" t="str">
        <v/>
      </c>
      <c r="S11" s="42" t="str">
        <v/>
      </c>
      <c r="T11" s="42" t="str">
        <v/>
      </c>
      <c r="U11" s="42" t="str">
        <v/>
      </c>
      <c r="AA11" s="42" t="s">
        <v>471</v>
      </c>
      <c r="BA11" s="42" t="s">
        <v>480</v>
      </c>
      <c r="BB11" s="42" t="str">
        <f t="shared" si="2"/>
        <v>Supporto al cambiamento delle Amministrazioni e degli altri stakeholder al nuovo modello di servizio.</v>
      </c>
      <c r="BC11" s="45">
        <f t="shared" si="3"/>
        <v>2018</v>
      </c>
      <c r="BD11" s="45">
        <f t="shared" si="4"/>
        <v>2023</v>
      </c>
      <c r="BE11" s="42" t="str">
        <f t="shared" si="5"/>
        <v/>
      </c>
      <c r="BF11" s="42" t="str">
        <f t="shared" si="0"/>
        <v/>
      </c>
      <c r="BG11" s="42" t="str">
        <f t="shared" si="0"/>
        <v/>
      </c>
      <c r="BH11" s="42" t="str">
        <f t="shared" si="0"/>
        <v/>
      </c>
      <c r="BI11" s="42">
        <f t="shared" si="0"/>
        <v>0</v>
      </c>
      <c r="BJ11" s="42" t="str">
        <f t="shared" si="0"/>
        <v/>
      </c>
      <c r="BK11" s="42" t="str">
        <f t="shared" si="0"/>
        <v/>
      </c>
      <c r="BL11" s="42" t="str">
        <f t="shared" si="0"/>
        <v/>
      </c>
      <c r="BM11" s="42">
        <f t="shared" si="0"/>
        <v>284195.67481386667</v>
      </c>
      <c r="BN11" s="42" t="str">
        <f t="shared" si="0"/>
        <v/>
      </c>
      <c r="BO11" s="42">
        <f t="shared" si="0"/>
        <v>1591522.1300000001</v>
      </c>
      <c r="BP11" s="42">
        <f t="shared" si="0"/>
        <v>0</v>
      </c>
      <c r="BQ11" s="42" t="str">
        <f t="shared" si="0"/>
        <v/>
      </c>
      <c r="BR11" s="42" t="str">
        <f t="shared" si="0"/>
        <v/>
      </c>
      <c r="BS11" s="42" t="str">
        <f t="shared" si="0"/>
        <v/>
      </c>
      <c r="BT11" s="42" t="str">
        <f t="shared" si="0"/>
        <v/>
      </c>
      <c r="BU11" s="42" t="str">
        <f t="shared" si="0"/>
        <v/>
      </c>
      <c r="BV11" s="42" t="str">
        <f t="shared" si="0"/>
        <v/>
      </c>
      <c r="BW11" s="42">
        <f t="shared" si="0"/>
        <v>350134.86860000005</v>
      </c>
      <c r="BX11" s="42" t="str">
        <f t="shared" si="0"/>
        <v/>
      </c>
      <c r="BY11" s="42">
        <f t="shared" si="6"/>
        <v>2225852.6734138667</v>
      </c>
      <c r="BZ11" s="42" t="s">
        <v>480</v>
      </c>
      <c r="CA11" s="42">
        <f t="shared" ca="1" si="7"/>
        <v>5</v>
      </c>
      <c r="CB11" s="42" t="str">
        <f ca="1">IF(CA11="","",IF(CA11&lt;4,"LT"&amp;CA11,"LI"&amp;CA11-3)&amp;" - "&amp;INDEX('Linee Intervento'!$E$9:$E$33,Riferimenti!CA11))</f>
        <v>LI2 - Estendere i servizi erogati dal sistema informativo NoiPA</v>
      </c>
      <c r="CC11" s="42" t="str">
        <f t="shared" ca="1" si="8"/>
        <v>RA2 - numero di amministrazioni pubbliche servite e abilitate all’utilizzo dei nuovi strumenti</v>
      </c>
      <c r="CD11" s="42" t="str">
        <f t="shared" ca="1" si="9"/>
        <v>OG1 - Sviluppare la capacità amministrativa e istituzionale per la modernizzazione della pubblica amministrazione</v>
      </c>
      <c r="CE11" s="42" t="str">
        <f t="shared" ca="1" si="10"/>
        <v xml:space="preserve">OO2 - Potenziare i processi di razionalizzazione delle amministrazioni pubbliche attraverso l’efficientamento dei sistemi organizzativi connessi alla gestione del personale pubblico </v>
      </c>
      <c r="CG11" s="42">
        <v>10</v>
      </c>
      <c r="CH11" s="42" t="s">
        <v>1202</v>
      </c>
      <c r="CI11" s="42" t="str">
        <f>IFERROR("OG"&amp;'L10'!$R$10&amp;" - "&amp;INDEX(Obiettivi!$E$9:$E$18,'L10'!$R$10),"")</f>
        <v/>
      </c>
      <c r="CJ11" s="42" t="str">
        <f>IFERROR("OO"&amp;'L10'!$R$23&amp;" - "&amp;INDEX(Obiettivi!$E$24:$E$43,'L10'!$R$23),"")</f>
        <v/>
      </c>
      <c r="CN11" s="42" t="s">
        <v>1097</v>
      </c>
      <c r="CO11" s="42">
        <v>36</v>
      </c>
    </row>
    <row r="12" spans="1:93" x14ac:dyDescent="0.2">
      <c r="D12" s="42">
        <v>1</v>
      </c>
      <c r="E12" s="42" t="str">
        <f t="shared" si="1"/>
        <v>A1</v>
      </c>
      <c r="G12" s="42" t="str">
        <f t="array" ref="G12:U12" ca="1">IF(TRANSPOSE('A1'!H$235:H$249)="","",TRANSPOSE('A1'!H$235:H$249))</f>
        <v/>
      </c>
      <c r="H12" s="42" t="str">
        <v/>
      </c>
      <c r="I12" s="42" t="str">
        <v/>
      </c>
      <c r="J12" s="42" t="str">
        <v/>
      </c>
      <c r="K12" s="42" t="str">
        <f ca="1"/>
        <v/>
      </c>
      <c r="L12" s="42" t="str">
        <v/>
      </c>
      <c r="M12" s="42" t="str">
        <v/>
      </c>
      <c r="N12" s="42" t="str">
        <v/>
      </c>
      <c r="O12" s="42" t="str">
        <v/>
      </c>
      <c r="P12" s="42" t="str">
        <v/>
      </c>
      <c r="Q12" s="42" t="str">
        <v/>
      </c>
      <c r="R12" s="42" t="str">
        <v/>
      </c>
      <c r="S12" s="42" t="str">
        <v/>
      </c>
      <c r="T12" s="42" t="str">
        <v/>
      </c>
      <c r="U12" s="42" t="str">
        <v/>
      </c>
      <c r="AA12" s="42" t="s">
        <v>471</v>
      </c>
      <c r="BA12" s="42" t="s">
        <v>481</v>
      </c>
      <c r="BB12" s="42" t="str">
        <f t="shared" si="2"/>
        <v>Soluzioni metodologiche e organizzative per l'attuazione di Cloudify NoiPA</v>
      </c>
      <c r="BC12" s="45">
        <f t="shared" si="3"/>
        <v>2017</v>
      </c>
      <c r="BD12" s="45">
        <f t="shared" si="4"/>
        <v>2023</v>
      </c>
      <c r="BE12" s="42" t="str">
        <f t="shared" si="5"/>
        <v/>
      </c>
      <c r="BF12" s="42" t="str">
        <f t="shared" si="0"/>
        <v/>
      </c>
      <c r="BG12" s="42" t="str">
        <f t="shared" si="0"/>
        <v/>
      </c>
      <c r="BH12" s="42" t="str">
        <f t="shared" si="0"/>
        <v/>
      </c>
      <c r="BI12" s="42" t="str">
        <f t="shared" si="0"/>
        <v/>
      </c>
      <c r="BJ12" s="42" t="str">
        <f t="shared" si="0"/>
        <v/>
      </c>
      <c r="BK12" s="42" t="str">
        <f t="shared" si="0"/>
        <v/>
      </c>
      <c r="BL12" s="42" t="str">
        <f t="shared" si="0"/>
        <v/>
      </c>
      <c r="BM12" s="42">
        <f t="shared" si="0"/>
        <v>423993.86904692661</v>
      </c>
      <c r="BN12" s="42" t="str">
        <f t="shared" si="0"/>
        <v/>
      </c>
      <c r="BO12" s="42">
        <f t="shared" si="0"/>
        <v>2374404.98</v>
      </c>
      <c r="BP12" s="42" t="str">
        <f t="shared" si="0"/>
        <v/>
      </c>
      <c r="BQ12" s="42" t="str">
        <f t="shared" si="0"/>
        <v/>
      </c>
      <c r="BR12" s="42" t="str">
        <f t="shared" si="0"/>
        <v/>
      </c>
      <c r="BS12" s="42" t="str">
        <f t="shared" si="0"/>
        <v/>
      </c>
      <c r="BT12" s="42" t="str">
        <f t="shared" si="0"/>
        <v/>
      </c>
      <c r="BU12" s="42" t="str">
        <f t="shared" si="0"/>
        <v/>
      </c>
      <c r="BV12" s="42" t="str">
        <f t="shared" si="0"/>
        <v/>
      </c>
      <c r="BW12" s="42">
        <f t="shared" si="0"/>
        <v>522369.0956</v>
      </c>
      <c r="BX12" s="42" t="str">
        <f t="shared" si="0"/>
        <v/>
      </c>
      <c r="BY12" s="42">
        <f t="shared" si="6"/>
        <v>3320767.9446469266</v>
      </c>
      <c r="BZ12" s="42" t="s">
        <v>481</v>
      </c>
      <c r="CA12" s="42">
        <f t="shared" ca="1" si="7"/>
        <v>5</v>
      </c>
      <c r="CB12" s="42" t="str">
        <f ca="1">IF(CA12="","",IF(CA12&lt;4,"LT"&amp;CA12,"LI"&amp;CA12-3)&amp;" - "&amp;INDEX('Linee Intervento'!$E$9:$E$33,Riferimenti!CA12))</f>
        <v>LI2 - Estendere i servizi erogati dal sistema informativo NoiPA</v>
      </c>
      <c r="CC12" s="42" t="str">
        <f t="shared" ca="1" si="8"/>
        <v>RA3 - modello di servizio condiviso e sottoscritto da un panel di stakeholders</v>
      </c>
      <c r="CD12" s="42" t="str">
        <f t="shared" ca="1" si="9"/>
        <v>OG1 - Sviluppare la capacità amministrativa e istituzionale per la modernizzazione della pubblica amministrazione</v>
      </c>
      <c r="CE12" s="42" t="str">
        <f t="shared" ca="1" si="10"/>
        <v xml:space="preserve">OO2 - Potenziare i processi di razionalizzazione delle amministrazioni pubbliche attraverso l’efficientamento dei sistemi organizzativi connessi alla gestione del personale pubblico </v>
      </c>
      <c r="CG12" s="42">
        <v>11</v>
      </c>
      <c r="CH12" s="42" t="s">
        <v>1203</v>
      </c>
      <c r="CI12" s="42" t="str">
        <f>IFERROR("OG"&amp;'L11'!$R$10&amp;" - "&amp;INDEX(Obiettivi!$E$9:$E$18,'L11'!$R$10),"")</f>
        <v/>
      </c>
      <c r="CJ12" s="42" t="str">
        <f>IFERROR("OO"&amp;'L11'!$R$23&amp;" - "&amp;INDEX(Obiettivi!$E$24:$E$43,'L11'!$R$23),"")</f>
        <v/>
      </c>
      <c r="CN12" s="42" t="s">
        <v>1098</v>
      </c>
      <c r="CO12" s="42">
        <v>78</v>
      </c>
    </row>
    <row r="13" spans="1:93" x14ac:dyDescent="0.2">
      <c r="D13" s="42">
        <v>1</v>
      </c>
      <c r="E13" s="42" t="str">
        <f t="shared" si="1"/>
        <v>A1</v>
      </c>
      <c r="G13" s="42" t="str">
        <f t="array" ref="G13:U13" ca="1">IF(TRANSPOSE('A1'!K$235:K$249)="","",TRANSPOSE('A1'!K$235:K$249))</f>
        <v/>
      </c>
      <c r="H13" s="42" t="str">
        <v/>
      </c>
      <c r="I13" s="42" t="str">
        <v/>
      </c>
      <c r="J13" s="42" t="str">
        <v/>
      </c>
      <c r="K13" s="42" t="str">
        <f ca="1"/>
        <v/>
      </c>
      <c r="L13" s="42" t="str">
        <v/>
      </c>
      <c r="M13" s="42" t="str">
        <v/>
      </c>
      <c r="N13" s="42" t="str">
        <v/>
      </c>
      <c r="O13" s="42" t="str">
        <v/>
      </c>
      <c r="P13" s="42" t="str">
        <v/>
      </c>
      <c r="Q13" s="42" t="str">
        <v/>
      </c>
      <c r="R13" s="42" t="str">
        <v/>
      </c>
      <c r="S13" s="42" t="str">
        <v/>
      </c>
      <c r="T13" s="42" t="str">
        <v/>
      </c>
      <c r="U13" s="42" t="str">
        <v/>
      </c>
      <c r="AA13" s="42" t="s">
        <v>471</v>
      </c>
      <c r="BA13" s="42" t="s">
        <v>482</v>
      </c>
      <c r="BB13" s="42" t="str">
        <f t="shared" si="2"/>
        <v>Progettazione di modelli e sistemi di HR evoluti</v>
      </c>
      <c r="BC13" s="45">
        <f t="shared" si="3"/>
        <v>2018</v>
      </c>
      <c r="BD13" s="45">
        <f t="shared" si="4"/>
        <v>2021</v>
      </c>
      <c r="BE13" s="42" t="str">
        <f t="shared" si="5"/>
        <v/>
      </c>
      <c r="BF13" s="42" t="str">
        <f t="shared" si="0"/>
        <v/>
      </c>
      <c r="BG13" s="42" t="str">
        <f t="shared" si="0"/>
        <v/>
      </c>
      <c r="BH13" s="42" t="str">
        <f t="shared" si="0"/>
        <v/>
      </c>
      <c r="BI13" s="42" t="str">
        <f t="shared" si="0"/>
        <v/>
      </c>
      <c r="BJ13" s="42" t="str">
        <f t="shared" si="0"/>
        <v/>
      </c>
      <c r="BK13" s="42" t="str">
        <f t="shared" si="0"/>
        <v/>
      </c>
      <c r="BL13" s="42" t="str">
        <f t="shared" si="0"/>
        <v/>
      </c>
      <c r="BM13" s="42">
        <f t="shared" si="0"/>
        <v>535705.4158220219</v>
      </c>
      <c r="BN13" s="42" t="str">
        <f t="shared" si="0"/>
        <v/>
      </c>
      <c r="BO13" s="42">
        <f t="shared" si="0"/>
        <v>3000000</v>
      </c>
      <c r="BP13" s="42" t="str">
        <f t="shared" si="0"/>
        <v/>
      </c>
      <c r="BQ13" s="42" t="str">
        <f t="shared" si="0"/>
        <v/>
      </c>
      <c r="BR13" s="42" t="str">
        <f t="shared" si="0"/>
        <v/>
      </c>
      <c r="BS13" s="42" t="str">
        <f t="shared" si="0"/>
        <v/>
      </c>
      <c r="BT13" s="42" t="str">
        <f t="shared" si="0"/>
        <v/>
      </c>
      <c r="BU13" s="42" t="str">
        <f t="shared" si="0"/>
        <v/>
      </c>
      <c r="BV13" s="42" t="str">
        <f t="shared" si="0"/>
        <v/>
      </c>
      <c r="BW13" s="42">
        <f t="shared" si="0"/>
        <v>660000</v>
      </c>
      <c r="BX13" s="42" t="str">
        <f t="shared" si="0"/>
        <v/>
      </c>
      <c r="BY13" s="42">
        <f t="shared" si="6"/>
        <v>4195705.4158220217</v>
      </c>
      <c r="BZ13" s="42" t="s">
        <v>482</v>
      </c>
      <c r="CA13" s="42">
        <f t="shared" ca="1" si="7"/>
        <v>5</v>
      </c>
      <c r="CB13" s="42" t="str">
        <f ca="1">IF(CA13="","",IF(CA13&lt;4,"LT"&amp;CA13,"LI"&amp;CA13-3)&amp;" - "&amp;INDEX('Linee Intervento'!$E$9:$E$33,Riferimenti!CA13))</f>
        <v>LI2 - Estendere i servizi erogati dal sistema informativo NoiPA</v>
      </c>
      <c r="CC13" s="42" t="str">
        <f t="shared" ca="1" si="8"/>
        <v>RA3 - modello di servizio condiviso e sottoscritto da un panel di stakeholders</v>
      </c>
      <c r="CD13" s="42" t="str">
        <f t="shared" ca="1" si="9"/>
        <v>OG1 - Sviluppare la capacità amministrativa e istituzionale per la modernizzazione della pubblica amministrazione</v>
      </c>
      <c r="CE13" s="42" t="str">
        <f t="shared" ca="1" si="10"/>
        <v xml:space="preserve">OO2 - Potenziare i processi di razionalizzazione delle amministrazioni pubbliche attraverso l’efficientamento dei sistemi organizzativi connessi alla gestione del personale pubblico </v>
      </c>
      <c r="CG13" s="42">
        <v>12</v>
      </c>
      <c r="CH13" s="42" t="s">
        <v>1204</v>
      </c>
      <c r="CI13" s="42" t="str">
        <f>IFERROR("OG"&amp;'L12'!$R$10&amp;" - "&amp;INDEX(Obiettivi!$E$9:$E$18,'L12'!$R$10),"")</f>
        <v/>
      </c>
      <c r="CJ13" s="42" t="str">
        <f>IFERROR("OO"&amp;'L12'!$R$23&amp;" - "&amp;INDEX(Obiettivi!$E$24:$E$43,'L12'!$R$23),"")</f>
        <v/>
      </c>
      <c r="CN13" s="42" t="s">
        <v>1099</v>
      </c>
      <c r="CO13" s="42">
        <v>63</v>
      </c>
    </row>
    <row r="14" spans="1:93" x14ac:dyDescent="0.2">
      <c r="D14" s="42">
        <f>D2+1</f>
        <v>2</v>
      </c>
      <c r="E14" s="42" t="str">
        <f t="shared" si="1"/>
        <v>A2</v>
      </c>
      <c r="G14" s="42" t="str">
        <f t="array" ref="G14:U14" ca="1">IF(TRANSPOSE('A2'!E$172:E$186)="","",TRANSPOSE('A2'!E$172:E$186))</f>
        <v>Documenti strategici (piani di comunicazione, piani operativi, etc.)</v>
      </c>
      <c r="H14" s="42" t="str">
        <v>Reportistica inerente l'attuazione della strategia di comunicazione del progetto realizzata.</v>
      </c>
      <c r="I14" s="42" t="str">
        <v>Realizzato: si/no</v>
      </c>
      <c r="J14" s="42" t="str">
        <v>Sistema di monitoraggio PON</v>
      </c>
      <c r="K14" s="42" t="str">
        <f ca="1"/>
        <v>Tutte</v>
      </c>
      <c r="L14" s="42" t="str">
        <v>NO</v>
      </c>
      <c r="M14" s="42" t="str">
        <v>NO</v>
      </c>
      <c r="N14" s="42" t="str">
        <v>NO</v>
      </c>
      <c r="O14" s="42" t="str">
        <v>SI</v>
      </c>
      <c r="P14" s="42" t="str">
        <v>SI</v>
      </c>
      <c r="Q14" s="42" t="str">
        <v>SI</v>
      </c>
      <c r="R14" s="42" t="str">
        <v>SI</v>
      </c>
      <c r="S14" s="42" t="str">
        <v>SI</v>
      </c>
      <c r="T14" s="42" t="str">
        <v>SI</v>
      </c>
      <c r="U14" s="42" t="str">
        <v>SI</v>
      </c>
      <c r="V14" s="42">
        <f ca="1">IFERROR('A2'!$R$43,"")</f>
        <v>2</v>
      </c>
      <c r="W14" s="42">
        <f ca="1">IFERROR('A2'!$R$254,"")</f>
        <v>1</v>
      </c>
      <c r="X14" s="46">
        <f>IF('A2'!$H$73="","",'A2'!$H$73)</f>
        <v>42644</v>
      </c>
      <c r="Y14" s="46">
        <f>IF('A2'!$H$76="","",'A2'!$H$76)</f>
        <v>45291</v>
      </c>
      <c r="Z14" s="42" t="str">
        <f>IF('A2'!$B$9="","",'A2'!$B$9)</f>
        <v>Comunicazione / Disseminazione</v>
      </c>
      <c r="AA14" s="42" t="s">
        <v>472</v>
      </c>
      <c r="AB14" s="42" t="str">
        <f t="array" ref="AB14:AW14">IF(TRANSPOSE('A2'!$K$80:$M$101)="","",TRANSPOSE('A2'!$K$80:$M$101))</f>
        <v/>
      </c>
      <c r="AC14" s="42" t="str">
        <v/>
      </c>
      <c r="AD14" s="42" t="str">
        <v/>
      </c>
      <c r="AE14" s="42" t="str">
        <v/>
      </c>
      <c r="AF14" s="42">
        <v>0</v>
      </c>
      <c r="AG14" s="42" t="str">
        <v/>
      </c>
      <c r="AH14" s="42" t="str">
        <v/>
      </c>
      <c r="AI14" s="42" t="str">
        <v/>
      </c>
      <c r="AJ14" s="42">
        <v>422332.58226781245</v>
      </c>
      <c r="AK14" s="42" t="str">
        <v/>
      </c>
      <c r="AL14" s="42">
        <v>2365101.6199999992</v>
      </c>
      <c r="AM14" s="42">
        <v>0</v>
      </c>
      <c r="AN14" s="42" t="str">
        <v/>
      </c>
      <c r="AO14" s="42" t="str">
        <v/>
      </c>
      <c r="AP14" s="42" t="str">
        <v/>
      </c>
      <c r="AQ14" s="42" t="str">
        <v/>
      </c>
      <c r="AR14" s="42" t="str">
        <v/>
      </c>
      <c r="AS14" s="42" t="str">
        <v/>
      </c>
      <c r="AT14" s="42">
        <v>520322.35639999982</v>
      </c>
      <c r="AU14" s="42" t="str">
        <v/>
      </c>
      <c r="AV14" s="42" t="str">
        <v/>
      </c>
      <c r="AW14" s="42">
        <v>3307756.5586678116</v>
      </c>
      <c r="BA14" s="42" t="s">
        <v>483</v>
      </c>
      <c r="BB14" s="42" t="str">
        <f t="shared" si="2"/>
        <v xml:space="preserve">Migrazione Servizi anagrafici </v>
      </c>
      <c r="BC14" s="45">
        <f t="shared" si="3"/>
        <v>2018</v>
      </c>
      <c r="BD14" s="45">
        <f t="shared" si="4"/>
        <v>2020</v>
      </c>
      <c r="BE14" s="42" t="str">
        <f t="shared" si="5"/>
        <v/>
      </c>
      <c r="BF14" s="42" t="str">
        <f t="shared" si="0"/>
        <v/>
      </c>
      <c r="BG14" s="42" t="str">
        <f t="shared" si="0"/>
        <v/>
      </c>
      <c r="BH14" s="42" t="str">
        <f t="shared" si="0"/>
        <v/>
      </c>
      <c r="BI14" s="42" t="str">
        <f t="shared" si="0"/>
        <v/>
      </c>
      <c r="BJ14" s="42" t="str">
        <f t="shared" si="0"/>
        <v/>
      </c>
      <c r="BK14" s="42" t="str">
        <f t="shared" si="0"/>
        <v/>
      </c>
      <c r="BL14" s="42" t="str">
        <f t="shared" si="0"/>
        <v/>
      </c>
      <c r="BM14" s="42">
        <f t="shared" si="0"/>
        <v>137869.87973237521</v>
      </c>
      <c r="BN14" s="42" t="str">
        <f t="shared" si="0"/>
        <v/>
      </c>
      <c r="BO14" s="42">
        <f t="shared" si="0"/>
        <v>772084.11</v>
      </c>
      <c r="BP14" s="42" t="str">
        <f t="shared" si="0"/>
        <v/>
      </c>
      <c r="BQ14" s="42" t="str">
        <f t="shared" si="0"/>
        <v/>
      </c>
      <c r="BR14" s="42" t="str">
        <f t="shared" si="0"/>
        <v/>
      </c>
      <c r="BS14" s="42" t="str">
        <f t="shared" si="0"/>
        <v/>
      </c>
      <c r="BT14" s="42" t="str">
        <f t="shared" si="0"/>
        <v/>
      </c>
      <c r="BU14" s="42" t="str">
        <f t="shared" si="0"/>
        <v/>
      </c>
      <c r="BV14" s="42" t="str">
        <f t="shared" si="0"/>
        <v/>
      </c>
      <c r="BW14" s="42">
        <f t="shared" si="0"/>
        <v>169858.5042</v>
      </c>
      <c r="BX14" s="42" t="str">
        <f t="shared" si="0"/>
        <v/>
      </c>
      <c r="BY14" s="42">
        <f t="shared" si="6"/>
        <v>1079812.4939323752</v>
      </c>
      <c r="BZ14" s="42" t="s">
        <v>483</v>
      </c>
      <c r="CA14" s="42">
        <f t="shared" ca="1" si="7"/>
        <v>6</v>
      </c>
      <c r="CB14" s="42" t="str">
        <f ca="1">IF(CA14="","",IF(CA14&lt;4,"LT"&amp;CA14,"LI"&amp;CA14-3)&amp;" - "&amp;INDEX('Linee Intervento'!$E$9:$E$33,Riferimenti!CA14))</f>
        <v>LI3 - Ampliare i servizi erogati alle Amministrazioni servite</v>
      </c>
      <c r="CC14" s="42" t="str">
        <f t="shared" ca="1" si="8"/>
        <v>RA3 - modello di servizio condiviso e sottoscritto da un panel di stakeholders</v>
      </c>
      <c r="CD14" s="42" t="str">
        <f t="shared" ca="1" si="9"/>
        <v>OG1 - Sviluppare la capacità amministrativa e istituzionale per la modernizzazione della pubblica amministrazione</v>
      </c>
      <c r="CE14" s="42" t="str">
        <f t="shared" ca="1" si="10"/>
        <v xml:space="preserve">OO2 - Potenziare i processi di razionalizzazione delle amministrazioni pubbliche attraverso l’efficientamento dei sistemi organizzativi connessi alla gestione del personale pubblico </v>
      </c>
      <c r="CG14" s="42">
        <v>13</v>
      </c>
      <c r="CH14" s="42" t="s">
        <v>1205</v>
      </c>
      <c r="CI14" s="42" t="str">
        <f>IFERROR("OG"&amp;'L13'!$R$10&amp;" - "&amp;INDEX(Obiettivi!$E$9:$E$18,'L13'!$R$10),"")</f>
        <v/>
      </c>
      <c r="CJ14" s="42" t="str">
        <f>IFERROR("OO"&amp;'L13'!$R$23&amp;" - "&amp;INDEX(Obiettivi!$E$24:$E$43,'L13'!$R$23),"")</f>
        <v/>
      </c>
      <c r="CN14" s="42" t="s">
        <v>1100</v>
      </c>
      <c r="CO14" s="42">
        <v>63</v>
      </c>
    </row>
    <row r="15" spans="1:93" x14ac:dyDescent="0.2">
      <c r="D15" s="42">
        <f t="shared" ref="D15:D78" si="11">D3+1</f>
        <v>2</v>
      </c>
      <c r="E15" s="42" t="str">
        <f t="shared" si="1"/>
        <v>A2</v>
      </c>
      <c r="G15" s="42" t="str">
        <f t="array" ref="G15:U15" ca="1">IF(TRANSPOSE('A2'!H$172:H$186)="","",TRANSPOSE('A2'!H$172:H$186))</f>
        <v/>
      </c>
      <c r="H15" s="42" t="str">
        <v/>
      </c>
      <c r="I15" s="42" t="str">
        <v/>
      </c>
      <c r="J15" s="42" t="str">
        <v/>
      </c>
      <c r="K15" s="42" t="str">
        <f ca="1"/>
        <v/>
      </c>
      <c r="L15" s="42" t="str">
        <v/>
      </c>
      <c r="M15" s="42" t="str">
        <v/>
      </c>
      <c r="N15" s="42" t="str">
        <v/>
      </c>
      <c r="O15" s="42" t="str">
        <v/>
      </c>
      <c r="P15" s="42" t="str">
        <v/>
      </c>
      <c r="Q15" s="42" t="str">
        <v/>
      </c>
      <c r="R15" s="42" t="str">
        <v/>
      </c>
      <c r="S15" s="42" t="str">
        <v/>
      </c>
      <c r="T15" s="42" t="str">
        <v/>
      </c>
      <c r="U15" s="42" t="str">
        <v/>
      </c>
      <c r="AA15" s="42" t="s">
        <v>472</v>
      </c>
      <c r="BA15" s="42" t="s">
        <v>484</v>
      </c>
      <c r="BB15" s="42" t="str">
        <f t="shared" si="2"/>
        <v xml:space="preserve">Migrazione Servizi stipendiali </v>
      </c>
      <c r="BC15" s="45">
        <f t="shared" si="3"/>
        <v>2018</v>
      </c>
      <c r="BD15" s="45">
        <f t="shared" si="4"/>
        <v>2021</v>
      </c>
      <c r="BE15" s="42" t="str">
        <f t="shared" si="5"/>
        <v/>
      </c>
      <c r="BF15" s="42" t="str">
        <f t="shared" si="0"/>
        <v/>
      </c>
      <c r="BG15" s="42" t="str">
        <f t="shared" si="0"/>
        <v/>
      </c>
      <c r="BH15" s="42" t="str">
        <f t="shared" si="0"/>
        <v/>
      </c>
      <c r="BI15" s="42" t="str">
        <f t="shared" si="0"/>
        <v/>
      </c>
      <c r="BJ15" s="42" t="str">
        <f t="shared" si="0"/>
        <v/>
      </c>
      <c r="BK15" s="42" t="str">
        <f t="shared" si="0"/>
        <v/>
      </c>
      <c r="BL15" s="42" t="str">
        <f t="shared" si="0"/>
        <v/>
      </c>
      <c r="BM15" s="42">
        <f t="shared" si="0"/>
        <v>332812.40020413097</v>
      </c>
      <c r="BN15" s="42" t="str">
        <f t="shared" ref="BN15:BX38" si="12">VLOOKUP($BA15,$AA$2:$AW$481,COLUMN(K15),0)</f>
        <v/>
      </c>
      <c r="BO15" s="42">
        <f t="shared" si="12"/>
        <v>1863780.3</v>
      </c>
      <c r="BP15" s="42" t="str">
        <f t="shared" si="12"/>
        <v/>
      </c>
      <c r="BQ15" s="42" t="str">
        <f t="shared" si="12"/>
        <v/>
      </c>
      <c r="BR15" s="42" t="str">
        <f t="shared" si="12"/>
        <v/>
      </c>
      <c r="BS15" s="42" t="str">
        <f t="shared" si="12"/>
        <v/>
      </c>
      <c r="BT15" s="42" t="str">
        <f t="shared" si="12"/>
        <v/>
      </c>
      <c r="BU15" s="42" t="str">
        <f t="shared" si="12"/>
        <v/>
      </c>
      <c r="BV15" s="42" t="str">
        <f t="shared" si="12"/>
        <v/>
      </c>
      <c r="BW15" s="42">
        <f t="shared" si="12"/>
        <v>410031.66600000003</v>
      </c>
      <c r="BX15" s="42" t="str">
        <f t="shared" si="12"/>
        <v/>
      </c>
      <c r="BY15" s="42">
        <f t="shared" si="6"/>
        <v>2606624.3662041314</v>
      </c>
      <c r="BZ15" s="42" t="s">
        <v>484</v>
      </c>
      <c r="CA15" s="42">
        <f t="shared" ca="1" si="7"/>
        <v>6</v>
      </c>
      <c r="CB15" s="42" t="str">
        <f ca="1">IF(CA15="","",IF(CA15&lt;4,"LT"&amp;CA15,"LI"&amp;CA15-3)&amp;" - "&amp;INDEX('Linee Intervento'!$E$9:$E$33,Riferimenti!CA15))</f>
        <v>LI3 - Ampliare i servizi erogati alle Amministrazioni servite</v>
      </c>
      <c r="CC15" s="42" t="str">
        <f t="shared" ca="1" si="8"/>
        <v>RA3 - modello di servizio condiviso e sottoscritto da un panel di stakeholders</v>
      </c>
      <c r="CD15" s="42" t="str">
        <f t="shared" ca="1" si="9"/>
        <v>OG1 - Sviluppare la capacità amministrativa e istituzionale per la modernizzazione della pubblica amministrazione</v>
      </c>
      <c r="CE15" s="42" t="str">
        <f t="shared" ca="1" si="10"/>
        <v xml:space="preserve">OO2 - Potenziare i processi di razionalizzazione delle amministrazioni pubbliche attraverso l’efficientamento dei sistemi organizzativi connessi alla gestione del personale pubblico </v>
      </c>
      <c r="CG15" s="42">
        <v>14</v>
      </c>
      <c r="CH15" s="42" t="s">
        <v>1206</v>
      </c>
      <c r="CI15" s="42" t="str">
        <f>IFERROR("OG"&amp;'L14'!$R$10&amp;" - "&amp;INDEX(Obiettivi!$E$9:$E$18,'L14'!$R$10),"")</f>
        <v/>
      </c>
      <c r="CJ15" s="42" t="str">
        <f>IFERROR("OO"&amp;'L14'!$R$23&amp;" - "&amp;INDEX(Obiettivi!$E$24:$E$43,'L14'!$R$23),"")</f>
        <v/>
      </c>
      <c r="CN15" s="42" t="s">
        <v>1101</v>
      </c>
      <c r="CO15" s="42">
        <v>63</v>
      </c>
    </row>
    <row r="16" spans="1:93" x14ac:dyDescent="0.2">
      <c r="D16" s="42">
        <f t="shared" si="11"/>
        <v>2</v>
      </c>
      <c r="E16" s="42" t="str">
        <f t="shared" si="1"/>
        <v>A2</v>
      </c>
      <c r="G16" s="42" t="str">
        <f t="array" ref="G16:U16" ca="1">IF(TRANSPOSE('A2'!K$172:K$186)="","",TRANSPOSE('A2'!K$172:K$186))</f>
        <v/>
      </c>
      <c r="H16" s="42" t="str">
        <v/>
      </c>
      <c r="I16" s="42" t="str">
        <v/>
      </c>
      <c r="J16" s="42" t="str">
        <v/>
      </c>
      <c r="K16" s="42" t="str">
        <f ca="1"/>
        <v/>
      </c>
      <c r="L16" s="42" t="str">
        <v/>
      </c>
      <c r="M16" s="42" t="str">
        <v/>
      </c>
      <c r="N16" s="42" t="str">
        <v/>
      </c>
      <c r="O16" s="42" t="str">
        <v/>
      </c>
      <c r="P16" s="42" t="str">
        <v/>
      </c>
      <c r="Q16" s="42" t="str">
        <v/>
      </c>
      <c r="R16" s="42" t="str">
        <v/>
      </c>
      <c r="S16" s="42" t="str">
        <v/>
      </c>
      <c r="T16" s="42" t="str">
        <v/>
      </c>
      <c r="U16" s="42" t="str">
        <v/>
      </c>
      <c r="AA16" s="42" t="s">
        <v>472</v>
      </c>
      <c r="BA16" s="42" t="s">
        <v>485</v>
      </c>
      <c r="BB16" s="42" t="str">
        <f t="shared" si="2"/>
        <v xml:space="preserve">Estensione Servizi giuridici </v>
      </c>
      <c r="BC16" s="45">
        <f t="shared" si="3"/>
        <v>2018</v>
      </c>
      <c r="BD16" s="45">
        <f t="shared" si="4"/>
        <v>2021</v>
      </c>
      <c r="BE16" s="42" t="str">
        <f t="shared" si="5"/>
        <v/>
      </c>
      <c r="BF16" s="42" t="str">
        <f t="shared" si="5"/>
        <v/>
      </c>
      <c r="BG16" s="42" t="str">
        <f t="shared" si="5"/>
        <v/>
      </c>
      <c r="BH16" s="42" t="str">
        <f t="shared" si="5"/>
        <v/>
      </c>
      <c r="BI16" s="42" t="str">
        <f t="shared" si="5"/>
        <v/>
      </c>
      <c r="BJ16" s="42" t="str">
        <f t="shared" si="5"/>
        <v/>
      </c>
      <c r="BK16" s="42" t="str">
        <f t="shared" si="5"/>
        <v/>
      </c>
      <c r="BL16" s="42" t="str">
        <f t="shared" si="5"/>
        <v/>
      </c>
      <c r="BM16" s="42">
        <f t="shared" si="5"/>
        <v>50444.622803595434</v>
      </c>
      <c r="BN16" s="42" t="str">
        <f t="shared" si="12"/>
        <v/>
      </c>
      <c r="BO16" s="42">
        <f t="shared" si="12"/>
        <v>282494.565</v>
      </c>
      <c r="BP16" s="42" t="str">
        <f t="shared" si="12"/>
        <v/>
      </c>
      <c r="BQ16" s="42" t="str">
        <f t="shared" si="12"/>
        <v/>
      </c>
      <c r="BR16" s="42" t="str">
        <f t="shared" si="12"/>
        <v/>
      </c>
      <c r="BS16" s="42" t="str">
        <f t="shared" si="12"/>
        <v/>
      </c>
      <c r="BT16" s="42" t="str">
        <f t="shared" si="12"/>
        <v/>
      </c>
      <c r="BU16" s="42" t="str">
        <f t="shared" si="12"/>
        <v/>
      </c>
      <c r="BV16" s="42" t="str">
        <f t="shared" si="12"/>
        <v/>
      </c>
      <c r="BW16" s="42">
        <f t="shared" si="12"/>
        <v>62148.804300000003</v>
      </c>
      <c r="BX16" s="42" t="str">
        <f t="shared" si="12"/>
        <v/>
      </c>
      <c r="BY16" s="42">
        <f t="shared" si="6"/>
        <v>395087.99210359546</v>
      </c>
      <c r="BZ16" s="42" t="s">
        <v>485</v>
      </c>
      <c r="CA16" s="42">
        <f t="shared" ca="1" si="7"/>
        <v>6</v>
      </c>
      <c r="CB16" s="42" t="str">
        <f ca="1">IF(CA16="","",IF(CA16&lt;4,"LT"&amp;CA16,"LI"&amp;CA16-3)&amp;" - "&amp;INDEX('Linee Intervento'!$E$9:$E$33,Riferimenti!CA16))</f>
        <v>LI3 - Ampliare i servizi erogati alle Amministrazioni servite</v>
      </c>
      <c r="CC16" s="42" t="str">
        <f t="shared" ca="1" si="8"/>
        <v>RA3 - modello di servizio condiviso e sottoscritto da un panel di stakeholders</v>
      </c>
      <c r="CD16" s="42" t="str">
        <f t="shared" ca="1" si="9"/>
        <v>OG1 - Sviluppare la capacità amministrativa e istituzionale per la modernizzazione della pubblica amministrazione</v>
      </c>
      <c r="CE16" s="42" t="str">
        <f t="shared" ca="1" si="10"/>
        <v xml:space="preserve">OO2 - Potenziare i processi di razionalizzazione delle amministrazioni pubbliche attraverso l’efficientamento dei sistemi organizzativi connessi alla gestione del personale pubblico </v>
      </c>
      <c r="CG16" s="42">
        <v>15</v>
      </c>
      <c r="CH16" s="42" t="s">
        <v>1207</v>
      </c>
      <c r="CI16" s="42" t="str">
        <f>IFERROR("OG"&amp;'L15'!$R$10&amp;" - "&amp;INDEX(Obiettivi!$E$9:$E$18,'L15'!$R$10),"")</f>
        <v/>
      </c>
      <c r="CJ16" s="42" t="str">
        <f>IFERROR("OO"&amp;'L15'!$R$23&amp;" - "&amp;INDEX(Obiettivi!$E$24:$E$43,'L15'!$R$23),"")</f>
        <v/>
      </c>
      <c r="CN16" s="42" t="s">
        <v>1102</v>
      </c>
      <c r="CO16" s="42">
        <v>63</v>
      </c>
    </row>
    <row r="17" spans="1:93" x14ac:dyDescent="0.2">
      <c r="D17" s="42">
        <f t="shared" si="11"/>
        <v>2</v>
      </c>
      <c r="E17" s="42" t="str">
        <f t="shared" si="1"/>
        <v>A2</v>
      </c>
      <c r="G17" s="42" t="str">
        <f t="array" ref="G17:U17" ca="1">IF(TRANSPOSE('A2'!E$193:E$207)="","",TRANSPOSE('A2'!E$193:E$207))</f>
        <v>Documenti strategici (piani di comunicazione, piani operativi, etc.)</v>
      </c>
      <c r="H17" s="42" t="str">
        <v/>
      </c>
      <c r="I17" s="42" t="str">
        <v/>
      </c>
      <c r="J17" s="42" t="str">
        <v/>
      </c>
      <c r="K17" s="42" t="str">
        <f ca="1"/>
        <v>Più sviluppate</v>
      </c>
      <c r="L17" s="42" t="str">
        <v/>
      </c>
      <c r="M17" s="42" t="str">
        <v/>
      </c>
      <c r="N17" s="42" t="str">
        <v/>
      </c>
      <c r="O17" s="42" t="str">
        <v/>
      </c>
      <c r="P17" s="42" t="str">
        <v/>
      </c>
      <c r="Q17" s="42" t="str">
        <v/>
      </c>
      <c r="R17" s="42" t="str">
        <v/>
      </c>
      <c r="S17" s="42" t="str">
        <v/>
      </c>
      <c r="T17" s="42" t="str">
        <v/>
      </c>
      <c r="U17" s="42" t="str">
        <v/>
      </c>
      <c r="AA17" s="42" t="s">
        <v>472</v>
      </c>
      <c r="BA17" s="42" t="s">
        <v>486</v>
      </c>
      <c r="BB17" s="42" t="str">
        <f t="shared" si="2"/>
        <v xml:space="preserve">Estensione Servizi HR evoluti </v>
      </c>
      <c r="BC17" s="45">
        <f t="shared" si="3"/>
        <v>2020</v>
      </c>
      <c r="BD17" s="45">
        <f t="shared" si="4"/>
        <v>2022</v>
      </c>
      <c r="BE17" s="42" t="str">
        <f t="shared" si="5"/>
        <v/>
      </c>
      <c r="BF17" s="42" t="str">
        <f t="shared" si="5"/>
        <v/>
      </c>
      <c r="BG17" s="42" t="str">
        <f t="shared" si="5"/>
        <v/>
      </c>
      <c r="BH17" s="42" t="str">
        <f t="shared" si="5"/>
        <v/>
      </c>
      <c r="BI17" s="42" t="str">
        <f t="shared" si="5"/>
        <v/>
      </c>
      <c r="BJ17" s="42" t="str">
        <f t="shared" si="5"/>
        <v/>
      </c>
      <c r="BK17" s="42" t="str">
        <f t="shared" si="5"/>
        <v/>
      </c>
      <c r="BL17" s="42" t="str">
        <f t="shared" si="5"/>
        <v/>
      </c>
      <c r="BM17" s="42">
        <f t="shared" si="5"/>
        <v>53929.300820651129</v>
      </c>
      <c r="BN17" s="42" t="str">
        <f t="shared" si="12"/>
        <v/>
      </c>
      <c r="BO17" s="42">
        <f t="shared" si="12"/>
        <v>302009.08499999996</v>
      </c>
      <c r="BP17" s="42" t="str">
        <f t="shared" si="12"/>
        <v/>
      </c>
      <c r="BQ17" s="42" t="str">
        <f t="shared" si="12"/>
        <v/>
      </c>
      <c r="BR17" s="42" t="str">
        <f t="shared" si="12"/>
        <v/>
      </c>
      <c r="BS17" s="42" t="str">
        <f t="shared" si="12"/>
        <v/>
      </c>
      <c r="BT17" s="42" t="str">
        <f t="shared" si="12"/>
        <v/>
      </c>
      <c r="BU17" s="42" t="str">
        <f t="shared" si="12"/>
        <v/>
      </c>
      <c r="BV17" s="42" t="str">
        <f t="shared" si="12"/>
        <v/>
      </c>
      <c r="BW17" s="42">
        <f t="shared" si="12"/>
        <v>66441.998699999996</v>
      </c>
      <c r="BX17" s="42" t="str">
        <f t="shared" si="12"/>
        <v/>
      </c>
      <c r="BY17" s="42">
        <f t="shared" si="6"/>
        <v>422380.38452065107</v>
      </c>
      <c r="BZ17" s="42" t="s">
        <v>486</v>
      </c>
      <c r="CA17" s="42">
        <f t="shared" ca="1" si="7"/>
        <v>6</v>
      </c>
      <c r="CB17" s="42" t="str">
        <f ca="1">IF(CA17="","",IF(CA17&lt;4,"LT"&amp;CA17,"LI"&amp;CA17-3)&amp;" - "&amp;INDEX('Linee Intervento'!$E$9:$E$33,Riferimenti!CA17))</f>
        <v>LI3 - Ampliare i servizi erogati alle Amministrazioni servite</v>
      </c>
      <c r="CC17" s="42" t="str">
        <f t="shared" ca="1" si="8"/>
        <v>RA3 - modello di servizio condiviso e sottoscritto da un panel di stakeholders</v>
      </c>
      <c r="CD17" s="42" t="str">
        <f t="shared" ca="1" si="9"/>
        <v>OG1 - Sviluppare la capacità amministrativa e istituzionale per la modernizzazione della pubblica amministrazione</v>
      </c>
      <c r="CE17" s="42" t="str">
        <f t="shared" ca="1" si="10"/>
        <v xml:space="preserve">OO2 - Potenziare i processi di razionalizzazione delle amministrazioni pubbliche attraverso l’efficientamento dei sistemi organizzativi connessi alla gestione del personale pubblico </v>
      </c>
      <c r="CG17" s="42">
        <v>16</v>
      </c>
      <c r="CH17" s="42" t="s">
        <v>1208</v>
      </c>
      <c r="CI17" s="42" t="str">
        <f>IFERROR("OG"&amp;'L16'!$R$10&amp;" - "&amp;INDEX(Obiettivi!$E$9:$E$18,'L16'!$R$10),"")</f>
        <v/>
      </c>
      <c r="CJ17" s="42" t="str">
        <f>IFERROR("OO"&amp;'L16'!$R$23&amp;" - "&amp;INDEX(Obiettivi!$E$24:$E$43,'L16'!$R$23),"")</f>
        <v/>
      </c>
      <c r="CN17" s="42" t="s">
        <v>1103</v>
      </c>
      <c r="CO17" s="42">
        <v>63</v>
      </c>
    </row>
    <row r="18" spans="1:93" x14ac:dyDescent="0.2">
      <c r="D18" s="42">
        <f t="shared" si="11"/>
        <v>2</v>
      </c>
      <c r="E18" s="42" t="str">
        <f t="shared" si="1"/>
        <v>A2</v>
      </c>
      <c r="G18" s="42" t="str">
        <f t="array" ref="G18:U18" ca="1">IF(TRANSPOSE('A2'!H$193:H$207)="","",TRANSPOSE('A2'!H$193:H$207))</f>
        <v/>
      </c>
      <c r="H18" s="42" t="str">
        <v/>
      </c>
      <c r="I18" s="42" t="str">
        <v/>
      </c>
      <c r="J18" s="42" t="str">
        <v/>
      </c>
      <c r="K18" s="42" t="str">
        <f ca="1"/>
        <v/>
      </c>
      <c r="L18" s="42" t="str">
        <v/>
      </c>
      <c r="M18" s="42" t="str">
        <v/>
      </c>
      <c r="N18" s="42" t="str">
        <v/>
      </c>
      <c r="O18" s="42" t="str">
        <v/>
      </c>
      <c r="P18" s="42" t="str">
        <v/>
      </c>
      <c r="Q18" s="42" t="str">
        <v/>
      </c>
      <c r="R18" s="42" t="str">
        <v/>
      </c>
      <c r="S18" s="42" t="str">
        <v/>
      </c>
      <c r="T18" s="42" t="str">
        <v/>
      </c>
      <c r="U18" s="42" t="str">
        <v/>
      </c>
      <c r="AA18" s="42" t="s">
        <v>472</v>
      </c>
      <c r="BA18" s="42" t="s">
        <v>487</v>
      </c>
      <c r="BB18" s="42" t="str">
        <f t="shared" si="2"/>
        <v>Estensione Servizi rilevazione presenze</v>
      </c>
      <c r="BC18" s="45">
        <f t="shared" si="3"/>
        <v>2018</v>
      </c>
      <c r="BD18" s="45">
        <f t="shared" si="4"/>
        <v>2021</v>
      </c>
      <c r="BE18" s="42" t="str">
        <f t="shared" si="5"/>
        <v/>
      </c>
      <c r="BF18" s="42" t="str">
        <f t="shared" si="5"/>
        <v/>
      </c>
      <c r="BG18" s="42" t="str">
        <f t="shared" si="5"/>
        <v/>
      </c>
      <c r="BH18" s="42" t="str">
        <f t="shared" si="5"/>
        <v/>
      </c>
      <c r="BI18" s="42" t="str">
        <f t="shared" si="5"/>
        <v/>
      </c>
      <c r="BJ18" s="42" t="str">
        <f t="shared" si="5"/>
        <v/>
      </c>
      <c r="BK18" s="42" t="str">
        <f t="shared" si="5"/>
        <v/>
      </c>
      <c r="BL18" s="42" t="str">
        <f t="shared" si="5"/>
        <v/>
      </c>
      <c r="BM18" s="42">
        <f t="shared" si="5"/>
        <v>43477.404234093083</v>
      </c>
      <c r="BN18" s="42" t="str">
        <f t="shared" si="12"/>
        <v/>
      </c>
      <c r="BO18" s="42">
        <f t="shared" si="12"/>
        <v>243477.495</v>
      </c>
      <c r="BP18" s="42" t="str">
        <f t="shared" si="12"/>
        <v/>
      </c>
      <c r="BQ18" s="42" t="str">
        <f t="shared" si="12"/>
        <v/>
      </c>
      <c r="BR18" s="42" t="str">
        <f t="shared" si="12"/>
        <v/>
      </c>
      <c r="BS18" s="42" t="str">
        <f t="shared" si="12"/>
        <v/>
      </c>
      <c r="BT18" s="42" t="str">
        <f t="shared" si="12"/>
        <v/>
      </c>
      <c r="BU18" s="42" t="str">
        <f t="shared" si="12"/>
        <v/>
      </c>
      <c r="BV18" s="42" t="str">
        <f t="shared" si="12"/>
        <v/>
      </c>
      <c r="BW18" s="42">
        <f t="shared" si="12"/>
        <v>53565.048900000002</v>
      </c>
      <c r="BX18" s="42" t="str">
        <f t="shared" si="12"/>
        <v/>
      </c>
      <c r="BY18" s="42">
        <f t="shared" si="6"/>
        <v>340519.94813409308</v>
      </c>
      <c r="BZ18" s="42" t="s">
        <v>487</v>
      </c>
      <c r="CA18" s="42">
        <f t="shared" ca="1" si="7"/>
        <v>6</v>
      </c>
      <c r="CB18" s="42" t="str">
        <f ca="1">IF(CA18="","",IF(CA18&lt;4,"LT"&amp;CA18,"LI"&amp;CA18-3)&amp;" - "&amp;INDEX('Linee Intervento'!$E$9:$E$33,Riferimenti!CA18))</f>
        <v>LI3 - Ampliare i servizi erogati alle Amministrazioni servite</v>
      </c>
      <c r="CC18" s="42" t="str">
        <f t="shared" ca="1" si="8"/>
        <v>RA3 - modello di servizio condiviso e sottoscritto da un panel di stakeholders</v>
      </c>
      <c r="CD18" s="42" t="str">
        <f t="shared" ca="1" si="9"/>
        <v>OG1 - Sviluppare la capacità amministrativa e istituzionale per la modernizzazione della pubblica amministrazione</v>
      </c>
      <c r="CE18" s="42" t="str">
        <f t="shared" ca="1" si="10"/>
        <v xml:space="preserve">OO2 - Potenziare i processi di razionalizzazione delle amministrazioni pubbliche attraverso l’efficientamento dei sistemi organizzativi connessi alla gestione del personale pubblico </v>
      </c>
      <c r="CG18" s="42">
        <v>17</v>
      </c>
      <c r="CH18" s="42" t="s">
        <v>1209</v>
      </c>
      <c r="CI18" s="42" t="str">
        <f>IFERROR("OG"&amp;'L17'!$R$10&amp;" - "&amp;INDEX(Obiettivi!$E$9:$E$18,'L17'!$R$10),"")</f>
        <v/>
      </c>
      <c r="CJ18" s="42" t="str">
        <f>IFERROR("OO"&amp;'L17'!$R$23&amp;" - "&amp;INDEX(Obiettivi!$E$24:$E$43,'L17'!$R$23),"")</f>
        <v/>
      </c>
      <c r="CN18" s="42" t="s">
        <v>1104</v>
      </c>
      <c r="CO18" s="42">
        <v>63</v>
      </c>
    </row>
    <row r="19" spans="1:93" x14ac:dyDescent="0.2">
      <c r="D19" s="42">
        <f t="shared" si="11"/>
        <v>2</v>
      </c>
      <c r="E19" s="42" t="str">
        <f t="shared" si="1"/>
        <v>A2</v>
      </c>
      <c r="G19" s="42" t="str">
        <f t="array" ref="G19:U19" ca="1">IF(TRANSPOSE('A2'!K$193:K$207)="","",TRANSPOSE('A2'!K$193:K$207))</f>
        <v/>
      </c>
      <c r="H19" s="42" t="str">
        <v/>
      </c>
      <c r="I19" s="42" t="str">
        <v/>
      </c>
      <c r="J19" s="42" t="str">
        <v/>
      </c>
      <c r="K19" s="42" t="str">
        <f ca="1"/>
        <v/>
      </c>
      <c r="L19" s="42" t="str">
        <v/>
      </c>
      <c r="M19" s="42" t="str">
        <v/>
      </c>
      <c r="N19" s="42" t="str">
        <v/>
      </c>
      <c r="O19" s="42" t="str">
        <v/>
      </c>
      <c r="P19" s="42" t="str">
        <v/>
      </c>
      <c r="Q19" s="42" t="str">
        <v/>
      </c>
      <c r="R19" s="42" t="str">
        <v/>
      </c>
      <c r="S19" s="42" t="str">
        <v/>
      </c>
      <c r="T19" s="42" t="str">
        <v/>
      </c>
      <c r="U19" s="42" t="str">
        <v/>
      </c>
      <c r="AA19" s="42" t="s">
        <v>472</v>
      </c>
      <c r="BA19" s="42" t="s">
        <v>488</v>
      </c>
      <c r="BB19" s="42" t="str">
        <f t="shared" si="2"/>
        <v xml:space="preserve">Supporto al cambiamento delle Amministrazioni servite e degli altri stakeholder rispetto alla migrazione e all’estensione dei servizi </v>
      </c>
      <c r="BC19" s="45">
        <f t="shared" si="3"/>
        <v>2018</v>
      </c>
      <c r="BD19" s="45">
        <f t="shared" si="4"/>
        <v>2023</v>
      </c>
      <c r="BE19" s="42" t="str">
        <f t="shared" si="5"/>
        <v/>
      </c>
      <c r="BF19" s="42" t="str">
        <f t="shared" si="5"/>
        <v/>
      </c>
      <c r="BG19" s="42" t="str">
        <f t="shared" si="5"/>
        <v/>
      </c>
      <c r="BH19" s="42" t="str">
        <f t="shared" si="5"/>
        <v/>
      </c>
      <c r="BI19" s="42" t="str">
        <f t="shared" si="5"/>
        <v/>
      </c>
      <c r="BJ19" s="42" t="str">
        <f t="shared" si="5"/>
        <v/>
      </c>
      <c r="BK19" s="42" t="str">
        <f t="shared" si="5"/>
        <v/>
      </c>
      <c r="BL19" s="42" t="str">
        <f t="shared" si="5"/>
        <v/>
      </c>
      <c r="BM19" s="42">
        <f t="shared" si="5"/>
        <v>579667.88256045245</v>
      </c>
      <c r="BN19" s="42" t="str">
        <f t="shared" si="12"/>
        <v/>
      </c>
      <c r="BO19" s="42">
        <f t="shared" si="12"/>
        <v>3246193.8899999997</v>
      </c>
      <c r="BP19" s="42" t="str">
        <f t="shared" si="12"/>
        <v/>
      </c>
      <c r="BQ19" s="42" t="str">
        <f t="shared" si="12"/>
        <v/>
      </c>
      <c r="BR19" s="42" t="str">
        <f t="shared" si="12"/>
        <v/>
      </c>
      <c r="BS19" s="42" t="str">
        <f t="shared" si="12"/>
        <v/>
      </c>
      <c r="BT19" s="42" t="str">
        <f t="shared" si="12"/>
        <v/>
      </c>
      <c r="BU19" s="42" t="str">
        <f t="shared" si="12"/>
        <v/>
      </c>
      <c r="BV19" s="42" t="str">
        <f t="shared" si="12"/>
        <v/>
      </c>
      <c r="BW19" s="42">
        <f t="shared" si="12"/>
        <v>714162.65579999995</v>
      </c>
      <c r="BX19" s="42" t="str">
        <f t="shared" si="12"/>
        <v/>
      </c>
      <c r="BY19" s="42">
        <f t="shared" si="6"/>
        <v>4540024.4283604519</v>
      </c>
      <c r="BZ19" s="42" t="s">
        <v>488</v>
      </c>
      <c r="CA19" s="42">
        <f t="shared" ca="1" si="7"/>
        <v>6</v>
      </c>
      <c r="CB19" s="42" t="str">
        <f ca="1">IF(CA19="","",IF(CA19&lt;4,"LT"&amp;CA19,"LI"&amp;CA19-3)&amp;" - "&amp;INDEX('Linee Intervento'!$E$9:$E$33,Riferimenti!CA19))</f>
        <v>LI3 - Ampliare i servizi erogati alle Amministrazioni servite</v>
      </c>
      <c r="CC19" s="42" t="str">
        <f t="shared" ca="1" si="8"/>
        <v>RA3 - modello di servizio condiviso e sottoscritto da un panel di stakeholders</v>
      </c>
      <c r="CD19" s="42" t="str">
        <f t="shared" ca="1" si="9"/>
        <v>OG1 - Sviluppare la capacità amministrativa e istituzionale per la modernizzazione della pubblica amministrazione</v>
      </c>
      <c r="CE19" s="42" t="str">
        <f t="shared" ca="1" si="10"/>
        <v xml:space="preserve">OO2 - Potenziare i processi di razionalizzazione delle amministrazioni pubbliche attraverso l’efficientamento dei sistemi organizzativi connessi alla gestione del personale pubblico </v>
      </c>
      <c r="CG19" s="42">
        <v>18</v>
      </c>
      <c r="CH19" s="42" t="s">
        <v>1210</v>
      </c>
      <c r="CI19" s="42" t="str">
        <f>IFERROR("OG"&amp;'L18'!$R$10&amp;" - "&amp;INDEX(Obiettivi!$E$9:$E$18,'L18'!$R$10),"")</f>
        <v/>
      </c>
      <c r="CJ19" s="42" t="str">
        <f>IFERROR("OO"&amp;'L18'!$R$23&amp;" - "&amp;INDEX(Obiettivi!$E$24:$E$43,'L18'!$R$23),"")</f>
        <v/>
      </c>
      <c r="CN19" s="42" t="s">
        <v>1105</v>
      </c>
      <c r="CO19" s="42">
        <v>63</v>
      </c>
    </row>
    <row r="20" spans="1:93" x14ac:dyDescent="0.2">
      <c r="A20" s="42" t="s">
        <v>1083</v>
      </c>
      <c r="B20" s="42" t="s">
        <v>598</v>
      </c>
      <c r="D20" s="42">
        <f t="shared" si="11"/>
        <v>2</v>
      </c>
      <c r="E20" s="42" t="str">
        <f t="shared" si="1"/>
        <v>A2</v>
      </c>
      <c r="G20" s="42" t="str">
        <f t="array" ref="G20:U20" ca="1">IF(TRANSPOSE('A2'!E$214:E$228)="","",TRANSPOSE('A2'!E$214:E$228))</f>
        <v>Documenti strategici (piani di comunicazione, piani operativi, etc.)</v>
      </c>
      <c r="H20" s="42" t="str">
        <v/>
      </c>
      <c r="I20" s="42" t="str">
        <v/>
      </c>
      <c r="J20" s="42" t="str">
        <v/>
      </c>
      <c r="K20" s="42" t="str">
        <f ca="1"/>
        <v>In transizione</v>
      </c>
      <c r="L20" s="42" t="str">
        <v/>
      </c>
      <c r="M20" s="42" t="str">
        <v/>
      </c>
      <c r="N20" s="42" t="str">
        <v/>
      </c>
      <c r="O20" s="42" t="str">
        <v/>
      </c>
      <c r="P20" s="42" t="str">
        <v/>
      </c>
      <c r="Q20" s="42" t="str">
        <v/>
      </c>
      <c r="R20" s="42" t="str">
        <v/>
      </c>
      <c r="S20" s="42" t="str">
        <v/>
      </c>
      <c r="T20" s="42" t="str">
        <v/>
      </c>
      <c r="U20" s="42" t="str">
        <v/>
      </c>
      <c r="AA20" s="42" t="s">
        <v>472</v>
      </c>
      <c r="BA20" s="42" t="s">
        <v>489</v>
      </c>
      <c r="BB20" s="42" t="str">
        <f t="shared" si="2"/>
        <v xml:space="preserve">Gestione del processo acquisitivo di nuovi utenti afferenti al comparto sanità </v>
      </c>
      <c r="BC20" s="45">
        <f t="shared" si="3"/>
        <v>2018</v>
      </c>
      <c r="BD20" s="45">
        <f t="shared" si="4"/>
        <v>2023</v>
      </c>
      <c r="BE20" s="42" t="str">
        <f t="shared" si="5"/>
        <v/>
      </c>
      <c r="BF20" s="42" t="str">
        <f t="shared" si="5"/>
        <v/>
      </c>
      <c r="BG20" s="42" t="str">
        <f t="shared" si="5"/>
        <v/>
      </c>
      <c r="BH20" s="42" t="str">
        <f t="shared" si="5"/>
        <v/>
      </c>
      <c r="BI20" s="42" t="str">
        <f t="shared" si="5"/>
        <v/>
      </c>
      <c r="BJ20" s="42" t="str">
        <f t="shared" si="5"/>
        <v/>
      </c>
      <c r="BK20" s="42" t="str">
        <f t="shared" si="5"/>
        <v/>
      </c>
      <c r="BL20" s="42" t="str">
        <f t="shared" si="5"/>
        <v/>
      </c>
      <c r="BM20" s="42">
        <f t="shared" si="5"/>
        <v>172480.43792129852</v>
      </c>
      <c r="BN20" s="42" t="str">
        <f t="shared" si="12"/>
        <v/>
      </c>
      <c r="BO20" s="42">
        <f t="shared" si="12"/>
        <v>965906.44500000007</v>
      </c>
      <c r="BP20" s="42" t="str">
        <f t="shared" si="12"/>
        <v/>
      </c>
      <c r="BQ20" s="42" t="str">
        <f t="shared" si="12"/>
        <v/>
      </c>
      <c r="BR20" s="42" t="str">
        <f t="shared" si="12"/>
        <v/>
      </c>
      <c r="BS20" s="42" t="str">
        <f t="shared" si="12"/>
        <v/>
      </c>
      <c r="BT20" s="42" t="str">
        <f t="shared" si="12"/>
        <v/>
      </c>
      <c r="BU20" s="42" t="str">
        <f t="shared" si="12"/>
        <v/>
      </c>
      <c r="BV20" s="42" t="str">
        <f t="shared" si="12"/>
        <v/>
      </c>
      <c r="BW20" s="42">
        <f t="shared" si="12"/>
        <v>212499.41790000003</v>
      </c>
      <c r="BX20" s="42" t="str">
        <f t="shared" si="12"/>
        <v/>
      </c>
      <c r="BY20" s="42">
        <f t="shared" si="6"/>
        <v>1350886.3008212985</v>
      </c>
      <c r="BZ20" s="42" t="s">
        <v>489</v>
      </c>
      <c r="CA20" s="42">
        <f t="shared" ca="1" si="7"/>
        <v>7</v>
      </c>
      <c r="CB20" s="42" t="str">
        <f ca="1">IF(CA20="","",IF(CA20&lt;4,"LT"&amp;CA20,"LI"&amp;CA20-3)&amp;" - "&amp;INDEX('Linee Intervento'!$E$9:$E$33,Riferimenti!CA20))</f>
        <v>LI4 - Estendere il perimetro del sistema NoiPA al comparto Sanità e Enti Locali</v>
      </c>
      <c r="CC20" s="42" t="str">
        <f t="shared" ca="1" si="8"/>
        <v>RA3 - modello di servizio condiviso e sottoscritto da un panel di stakeholders</v>
      </c>
      <c r="CD20" s="42" t="str">
        <f t="shared" ca="1" si="9"/>
        <v>OG1 - Sviluppare la capacità amministrativa e istituzionale per la modernizzazione della pubblica amministrazione</v>
      </c>
      <c r="CE20" s="42" t="str">
        <f t="shared" ca="1" si="10"/>
        <v xml:space="preserve">OO2 - Potenziare i processi di razionalizzazione delle amministrazioni pubbliche attraverso l’efficientamento dei sistemi organizzativi connessi alla gestione del personale pubblico </v>
      </c>
      <c r="CG20" s="42">
        <v>19</v>
      </c>
      <c r="CH20" s="42" t="s">
        <v>1211</v>
      </c>
      <c r="CI20" s="42" t="str">
        <f>IFERROR("OG"&amp;'L19'!$R$10&amp;" - "&amp;INDEX(Obiettivi!$E$9:$E$18,'L19'!$R$10),"")</f>
        <v/>
      </c>
      <c r="CJ20" s="42" t="str">
        <f>IFERROR("OO"&amp;'L19'!$R$23&amp;" - "&amp;INDEX(Obiettivi!$E$24:$E$43,'L19'!$R$23),"")</f>
        <v/>
      </c>
      <c r="CN20" s="42" t="s">
        <v>1106</v>
      </c>
      <c r="CO20" s="42">
        <v>63</v>
      </c>
    </row>
    <row r="21" spans="1:93" x14ac:dyDescent="0.2">
      <c r="A21" s="42" t="s">
        <v>34</v>
      </c>
      <c r="B21" s="42" t="s">
        <v>600</v>
      </c>
      <c r="D21" s="42">
        <f t="shared" si="11"/>
        <v>2</v>
      </c>
      <c r="E21" s="42" t="str">
        <f t="shared" si="1"/>
        <v>A2</v>
      </c>
      <c r="G21" s="42" t="str">
        <f t="array" ref="G21:U21" ca="1">IF(TRANSPOSE('A2'!H$214:H$228)="","",TRANSPOSE('A2'!H$214:H$228))</f>
        <v/>
      </c>
      <c r="H21" s="42" t="str">
        <v/>
      </c>
      <c r="I21" s="42" t="str">
        <v/>
      </c>
      <c r="J21" s="42" t="str">
        <v/>
      </c>
      <c r="K21" s="42" t="str">
        <f ca="1"/>
        <v/>
      </c>
      <c r="L21" s="42" t="str">
        <v/>
      </c>
      <c r="M21" s="42" t="str">
        <v/>
      </c>
      <c r="N21" s="42" t="str">
        <v/>
      </c>
      <c r="O21" s="42" t="str">
        <v/>
      </c>
      <c r="P21" s="42" t="str">
        <v/>
      </c>
      <c r="Q21" s="42" t="str">
        <v/>
      </c>
      <c r="R21" s="42" t="str">
        <v/>
      </c>
      <c r="S21" s="42" t="str">
        <v/>
      </c>
      <c r="T21" s="42" t="str">
        <v/>
      </c>
      <c r="U21" s="42" t="str">
        <v/>
      </c>
      <c r="AA21" s="42" t="s">
        <v>472</v>
      </c>
      <c r="BA21" s="42" t="s">
        <v>490</v>
      </c>
      <c r="BB21" s="42" t="str">
        <f t="shared" si="2"/>
        <v>Gestione del processo acquisitivo di nuovi utenti afferenti al comparto Regioni ed Enti Locali</v>
      </c>
      <c r="BC21" s="45">
        <f t="shared" si="3"/>
        <v>2018</v>
      </c>
      <c r="BD21" s="45">
        <f t="shared" si="4"/>
        <v>2023</v>
      </c>
      <c r="BE21" s="42" t="str">
        <f t="shared" si="5"/>
        <v/>
      </c>
      <c r="BF21" s="42" t="str">
        <f t="shared" si="5"/>
        <v/>
      </c>
      <c r="BG21" s="42" t="str">
        <f t="shared" si="5"/>
        <v/>
      </c>
      <c r="BH21" s="42" t="str">
        <f t="shared" si="5"/>
        <v/>
      </c>
      <c r="BI21" s="42" t="str">
        <f t="shared" si="5"/>
        <v/>
      </c>
      <c r="BJ21" s="42" t="str">
        <f t="shared" si="5"/>
        <v/>
      </c>
      <c r="BK21" s="42" t="str">
        <f t="shared" si="5"/>
        <v/>
      </c>
      <c r="BL21" s="42" t="str">
        <f t="shared" si="5"/>
        <v/>
      </c>
      <c r="BM21" s="42">
        <f t="shared" si="5"/>
        <v>79796.144854231534</v>
      </c>
      <c r="BN21" s="42" t="str">
        <f t="shared" si="12"/>
        <v/>
      </c>
      <c r="BO21" s="42">
        <f t="shared" si="12"/>
        <v>446865.81</v>
      </c>
      <c r="BP21" s="42" t="str">
        <f t="shared" si="12"/>
        <v/>
      </c>
      <c r="BQ21" s="42" t="str">
        <f t="shared" si="12"/>
        <v/>
      </c>
      <c r="BR21" s="42" t="str">
        <f t="shared" si="12"/>
        <v/>
      </c>
      <c r="BS21" s="42" t="str">
        <f t="shared" si="12"/>
        <v/>
      </c>
      <c r="BT21" s="42" t="str">
        <f t="shared" si="12"/>
        <v/>
      </c>
      <c r="BU21" s="42" t="str">
        <f t="shared" si="12"/>
        <v/>
      </c>
      <c r="BV21" s="42" t="str">
        <f t="shared" si="12"/>
        <v/>
      </c>
      <c r="BW21" s="42">
        <f t="shared" si="12"/>
        <v>98310.478199999998</v>
      </c>
      <c r="BX21" s="42" t="str">
        <f t="shared" si="12"/>
        <v/>
      </c>
      <c r="BY21" s="42">
        <f t="shared" si="6"/>
        <v>624972.43305423157</v>
      </c>
      <c r="BZ21" s="42" t="s">
        <v>490</v>
      </c>
      <c r="CA21" s="42">
        <f t="shared" ca="1" si="7"/>
        <v>7</v>
      </c>
      <c r="CB21" s="42" t="str">
        <f ca="1">IF(CA21="","",IF(CA21&lt;4,"LT"&amp;CA21,"LI"&amp;CA21-3)&amp;" - "&amp;INDEX('Linee Intervento'!$E$9:$E$33,Riferimenti!CA21))</f>
        <v>LI4 - Estendere il perimetro del sistema NoiPA al comparto Sanità e Enti Locali</v>
      </c>
      <c r="CC21" s="42" t="str">
        <f t="shared" ca="1" si="8"/>
        <v xml:space="preserve">RA5 - </v>
      </c>
      <c r="CD21" s="42" t="str">
        <f t="shared" ca="1" si="9"/>
        <v>OG1 - Sviluppare la capacità amministrativa e istituzionale per la modernizzazione della pubblica amministrazione</v>
      </c>
      <c r="CE21" s="42" t="str">
        <f t="shared" ca="1" si="10"/>
        <v xml:space="preserve">OO2 - Potenziare i processi di razionalizzazione delle amministrazioni pubbliche attraverso l’efficientamento dei sistemi organizzativi connessi alla gestione del personale pubblico </v>
      </c>
      <c r="CG21" s="42">
        <v>20</v>
      </c>
      <c r="CH21" s="42" t="s">
        <v>1212</v>
      </c>
      <c r="CI21" s="42" t="str">
        <f>IFERROR("OG"&amp;'L20'!$R$10&amp;" - "&amp;INDEX(Obiettivi!$E$9:$E$18,'L20'!$R$10),"")</f>
        <v/>
      </c>
      <c r="CJ21" s="42" t="str">
        <f>IFERROR("OO"&amp;'L20'!$R$23&amp;" - "&amp;INDEX(Obiettivi!$E$24:$E$43,'L20'!$R$23),"")</f>
        <v/>
      </c>
      <c r="CN21" s="42" t="s">
        <v>1107</v>
      </c>
      <c r="CO21" s="42">
        <v>63</v>
      </c>
    </row>
    <row r="22" spans="1:93" x14ac:dyDescent="0.2">
      <c r="A22" s="42" t="s">
        <v>35</v>
      </c>
      <c r="B22" s="42" t="s">
        <v>601</v>
      </c>
      <c r="D22" s="42">
        <f t="shared" si="11"/>
        <v>2</v>
      </c>
      <c r="E22" s="42" t="str">
        <f t="shared" si="1"/>
        <v>A2</v>
      </c>
      <c r="G22" s="42" t="str">
        <f t="array" ref="G22:U22" ca="1">IF(TRANSPOSE('A2'!K$214:K$228)="","",TRANSPOSE('A2'!K$214:K$228))</f>
        <v/>
      </c>
      <c r="H22" s="42" t="str">
        <v/>
      </c>
      <c r="I22" s="42" t="str">
        <v/>
      </c>
      <c r="J22" s="42" t="str">
        <v/>
      </c>
      <c r="K22" s="42" t="str">
        <f ca="1"/>
        <v/>
      </c>
      <c r="L22" s="42" t="str">
        <v/>
      </c>
      <c r="M22" s="42" t="str">
        <v/>
      </c>
      <c r="N22" s="42" t="str">
        <v/>
      </c>
      <c r="O22" s="42" t="str">
        <v/>
      </c>
      <c r="P22" s="42" t="str">
        <v/>
      </c>
      <c r="Q22" s="42" t="str">
        <v/>
      </c>
      <c r="R22" s="42" t="str">
        <v/>
      </c>
      <c r="S22" s="42" t="str">
        <v/>
      </c>
      <c r="T22" s="42" t="str">
        <v/>
      </c>
      <c r="U22" s="42" t="str">
        <v/>
      </c>
      <c r="AA22" s="42" t="s">
        <v>472</v>
      </c>
      <c r="BA22" s="42" t="s">
        <v>491</v>
      </c>
      <c r="BB22" s="42" t="str">
        <f t="shared" si="2"/>
        <v xml:space="preserve">Supporto al cambiamento delle nuove Amministrazioni per l'utilizzo dei servizi NoiPA </v>
      </c>
      <c r="BC22" s="45">
        <f t="shared" si="3"/>
        <v>2018</v>
      </c>
      <c r="BD22" s="45">
        <f t="shared" si="4"/>
        <v>2023</v>
      </c>
      <c r="BE22" s="42" t="str">
        <f t="shared" si="5"/>
        <v/>
      </c>
      <c r="BF22" s="42" t="str">
        <f t="shared" si="5"/>
        <v/>
      </c>
      <c r="BG22" s="42" t="str">
        <f t="shared" si="5"/>
        <v/>
      </c>
      <c r="BH22" s="42" t="str">
        <f t="shared" si="5"/>
        <v/>
      </c>
      <c r="BI22" s="42" t="str">
        <f t="shared" si="5"/>
        <v/>
      </c>
      <c r="BJ22" s="42" t="str">
        <f t="shared" si="5"/>
        <v/>
      </c>
      <c r="BK22" s="42" t="str">
        <f t="shared" si="5"/>
        <v/>
      </c>
      <c r="BL22" s="42" t="str">
        <f t="shared" si="5"/>
        <v/>
      </c>
      <c r="BM22" s="42">
        <f t="shared" si="5"/>
        <v>1059471.2210631219</v>
      </c>
      <c r="BN22" s="42" t="str">
        <f t="shared" si="12"/>
        <v/>
      </c>
      <c r="BO22" s="42">
        <f t="shared" si="12"/>
        <v>5933137.0736885238</v>
      </c>
      <c r="BP22" s="42" t="str">
        <f t="shared" si="12"/>
        <v/>
      </c>
      <c r="BQ22" s="42" t="str">
        <f t="shared" si="12"/>
        <v/>
      </c>
      <c r="BR22" s="42" t="str">
        <f t="shared" si="12"/>
        <v/>
      </c>
      <c r="BS22" s="42" t="str">
        <f t="shared" si="12"/>
        <v/>
      </c>
      <c r="BT22" s="42" t="str">
        <f t="shared" si="12"/>
        <v/>
      </c>
      <c r="BU22" s="42" t="str">
        <f t="shared" si="12"/>
        <v/>
      </c>
      <c r="BV22" s="42" t="str">
        <f t="shared" si="12"/>
        <v/>
      </c>
      <c r="BW22" s="42">
        <f t="shared" si="12"/>
        <v>1305290.1562114751</v>
      </c>
      <c r="BX22" s="42" t="str">
        <f t="shared" si="12"/>
        <v/>
      </c>
      <c r="BY22" s="42">
        <f t="shared" si="6"/>
        <v>8297898.4509631209</v>
      </c>
      <c r="BZ22" s="42" t="s">
        <v>491</v>
      </c>
      <c r="CA22" s="42">
        <f t="shared" ca="1" si="7"/>
        <v>7</v>
      </c>
      <c r="CB22" s="42" t="str">
        <f ca="1">IF(CA22="","",IF(CA22&lt;4,"LT"&amp;CA22,"LI"&amp;CA22-3)&amp;" - "&amp;INDEX('Linee Intervento'!$E$9:$E$33,Riferimenti!CA22))</f>
        <v>LI4 - Estendere il perimetro del sistema NoiPA al comparto Sanità e Enti Locali</v>
      </c>
      <c r="CC22" s="42" t="str">
        <f t="shared" ca="1" si="8"/>
        <v xml:space="preserve">RA5 - </v>
      </c>
      <c r="CD22" s="42" t="str">
        <f t="shared" ca="1" si="9"/>
        <v>OG1 - Sviluppare la capacità amministrativa e istituzionale per la modernizzazione della pubblica amministrazione</v>
      </c>
      <c r="CE22" s="42" t="str">
        <f t="shared" ca="1" si="10"/>
        <v xml:space="preserve">OO2 - Potenziare i processi di razionalizzazione delle amministrazioni pubbliche attraverso l’efficientamento dei sistemi organizzativi connessi alla gestione del personale pubblico </v>
      </c>
      <c r="CG22" s="42">
        <v>21</v>
      </c>
      <c r="CH22" s="42" t="s">
        <v>1213</v>
      </c>
      <c r="CI22" s="42" t="str">
        <f>IFERROR("OG"&amp;'L21'!$R$10&amp;" - "&amp;INDEX(Obiettivi!$E$9:$E$18,'L21'!$R$10),"")</f>
        <v/>
      </c>
      <c r="CJ22" s="42" t="str">
        <f>IFERROR("OO"&amp;'L21'!$R$23&amp;" - "&amp;INDEX(Obiettivi!$E$24:$E$43,'L21'!$R$23),"")</f>
        <v/>
      </c>
      <c r="CN22" s="42" t="s">
        <v>1108</v>
      </c>
      <c r="CO22" s="42">
        <v>63</v>
      </c>
    </row>
    <row r="23" spans="1:93" x14ac:dyDescent="0.2">
      <c r="A23" s="42" t="s">
        <v>36</v>
      </c>
      <c r="B23" s="42" t="s">
        <v>599</v>
      </c>
      <c r="D23" s="42">
        <f t="shared" si="11"/>
        <v>2</v>
      </c>
      <c r="E23" s="42" t="str">
        <f t="shared" si="1"/>
        <v>A2</v>
      </c>
      <c r="G23" s="42" t="str">
        <f t="array" ref="G23:U23" ca="1">IF(TRANSPOSE('A2'!E$235:E$249)="","",TRANSPOSE('A2'!E$235:E$249))</f>
        <v>Documenti strategici (piani di comunicazione, piani operativi, etc.)</v>
      </c>
      <c r="H23" s="42" t="str">
        <v/>
      </c>
      <c r="I23" s="42" t="str">
        <v/>
      </c>
      <c r="J23" s="42" t="str">
        <v/>
      </c>
      <c r="K23" s="42" t="str">
        <f ca="1"/>
        <v>Meno sviluppate</v>
      </c>
      <c r="L23" s="42" t="str">
        <v/>
      </c>
      <c r="M23" s="42" t="str">
        <v/>
      </c>
      <c r="N23" s="42" t="str">
        <v/>
      </c>
      <c r="O23" s="42" t="str">
        <v/>
      </c>
      <c r="P23" s="42" t="str">
        <v/>
      </c>
      <c r="Q23" s="42" t="str">
        <v/>
      </c>
      <c r="R23" s="42" t="str">
        <v/>
      </c>
      <c r="S23" s="42" t="str">
        <v/>
      </c>
      <c r="T23" s="42" t="str">
        <v/>
      </c>
      <c r="U23" s="42" t="str">
        <v/>
      </c>
      <c r="AA23" s="42" t="s">
        <v>472</v>
      </c>
      <c r="BA23" s="42" t="s">
        <v>492</v>
      </c>
      <c r="BB23" s="42" t="str">
        <f t="shared" si="2"/>
        <v/>
      </c>
      <c r="BC23" s="45" t="e">
        <f t="shared" si="3"/>
        <v>#VALUE!</v>
      </c>
      <c r="BD23" s="45" t="e">
        <f t="shared" si="4"/>
        <v>#VALUE!</v>
      </c>
      <c r="BE23" s="42" t="str">
        <f t="shared" si="5"/>
        <v/>
      </c>
      <c r="BF23" s="42" t="str">
        <f t="shared" si="5"/>
        <v/>
      </c>
      <c r="BG23" s="42" t="str">
        <f t="shared" si="5"/>
        <v/>
      </c>
      <c r="BH23" s="42" t="str">
        <f t="shared" si="5"/>
        <v/>
      </c>
      <c r="BI23" s="42" t="str">
        <f t="shared" si="5"/>
        <v/>
      </c>
      <c r="BJ23" s="42" t="str">
        <f t="shared" si="5"/>
        <v/>
      </c>
      <c r="BK23" s="42" t="str">
        <f t="shared" si="5"/>
        <v/>
      </c>
      <c r="BL23" s="42" t="str">
        <f t="shared" si="5"/>
        <v/>
      </c>
      <c r="BM23" s="42" t="str">
        <f t="shared" si="5"/>
        <v/>
      </c>
      <c r="BN23" s="42" t="str">
        <f t="shared" si="12"/>
        <v/>
      </c>
      <c r="BO23" s="42" t="str">
        <f t="shared" si="12"/>
        <v/>
      </c>
      <c r="BP23" s="42" t="str">
        <f t="shared" si="12"/>
        <v/>
      </c>
      <c r="BQ23" s="42" t="str">
        <f t="shared" si="12"/>
        <v/>
      </c>
      <c r="BR23" s="42" t="str">
        <f t="shared" si="12"/>
        <v/>
      </c>
      <c r="BS23" s="42" t="str">
        <f t="shared" si="12"/>
        <v/>
      </c>
      <c r="BT23" s="42" t="str">
        <f t="shared" si="12"/>
        <v/>
      </c>
      <c r="BU23" s="42" t="str">
        <f t="shared" si="12"/>
        <v/>
      </c>
      <c r="BV23" s="42" t="str">
        <f t="shared" si="12"/>
        <v/>
      </c>
      <c r="BW23" s="42" t="str">
        <f t="shared" si="12"/>
        <v/>
      </c>
      <c r="BX23" s="42" t="str">
        <f t="shared" si="12"/>
        <v/>
      </c>
      <c r="BY23" s="42" t="str">
        <f t="shared" si="6"/>
        <v/>
      </c>
      <c r="BZ23" s="42" t="s">
        <v>492</v>
      </c>
      <c r="CA23" s="42" t="str">
        <f t="shared" ca="1" si="7"/>
        <v/>
      </c>
      <c r="CB23" s="42" t="str">
        <f ca="1">IF(CA23="","",IF(CA23&lt;4,"LT"&amp;CA23,"LI"&amp;CA23-3)&amp;" - "&amp;INDEX('Linee Intervento'!$E$9:$E$33,Riferimenti!CA23))</f>
        <v/>
      </c>
      <c r="CC23" s="42" t="str">
        <f t="shared" ca="1" si="8"/>
        <v/>
      </c>
      <c r="CD23" s="42" t="str">
        <f t="shared" ca="1" si="9"/>
        <v/>
      </c>
      <c r="CE23" s="42" t="str">
        <f t="shared" ca="1" si="10"/>
        <v/>
      </c>
      <c r="CG23" s="42">
        <v>22</v>
      </c>
      <c r="CH23" s="42" t="s">
        <v>1214</v>
      </c>
      <c r="CI23" s="42" t="str">
        <f>IFERROR("OG"&amp;'L22'!$R$10&amp;" - "&amp;INDEX(Obiettivi!$E$9:$E$18,'L22'!$R$10),"")</f>
        <v/>
      </c>
      <c r="CJ23" s="42" t="str">
        <f>IFERROR("OO"&amp;'L22'!$R$23&amp;" - "&amp;INDEX(Obiettivi!$E$24:$E$43,'L22'!$R$23),"")</f>
        <v/>
      </c>
      <c r="CN23" s="42" t="s">
        <v>1109</v>
      </c>
      <c r="CO23" s="42">
        <v>63</v>
      </c>
    </row>
    <row r="24" spans="1:93" x14ac:dyDescent="0.2">
      <c r="D24" s="42">
        <f t="shared" si="11"/>
        <v>2</v>
      </c>
      <c r="E24" s="42" t="str">
        <f t="shared" si="1"/>
        <v>A2</v>
      </c>
      <c r="G24" s="42" t="str">
        <f t="array" ref="G24:U24" ca="1">IF(TRANSPOSE('A2'!H$235:H$249)="","",TRANSPOSE('A2'!H$235:H$249))</f>
        <v/>
      </c>
      <c r="H24" s="42" t="str">
        <v/>
      </c>
      <c r="I24" s="42" t="str">
        <v/>
      </c>
      <c r="J24" s="42" t="str">
        <v/>
      </c>
      <c r="K24" s="42" t="str">
        <f ca="1"/>
        <v/>
      </c>
      <c r="L24" s="42" t="str">
        <v/>
      </c>
      <c r="M24" s="42" t="str">
        <v/>
      </c>
      <c r="N24" s="42" t="str">
        <v/>
      </c>
      <c r="O24" s="42" t="str">
        <v/>
      </c>
      <c r="P24" s="42" t="str">
        <v/>
      </c>
      <c r="Q24" s="42" t="str">
        <v/>
      </c>
      <c r="R24" s="42" t="str">
        <v/>
      </c>
      <c r="S24" s="42" t="str">
        <v/>
      </c>
      <c r="T24" s="42" t="str">
        <v/>
      </c>
      <c r="U24" s="42" t="str">
        <v/>
      </c>
      <c r="AA24" s="42" t="s">
        <v>472</v>
      </c>
      <c r="BA24" s="42" t="s">
        <v>493</v>
      </c>
      <c r="BB24" s="42" t="str">
        <f t="shared" si="2"/>
        <v/>
      </c>
      <c r="BC24" s="45" t="e">
        <f t="shared" si="3"/>
        <v>#VALUE!</v>
      </c>
      <c r="BD24" s="45" t="e">
        <f t="shared" si="4"/>
        <v>#VALUE!</v>
      </c>
      <c r="BE24" s="42" t="str">
        <f t="shared" si="5"/>
        <v/>
      </c>
      <c r="BF24" s="42" t="str">
        <f t="shared" si="5"/>
        <v/>
      </c>
      <c r="BG24" s="42" t="str">
        <f t="shared" si="5"/>
        <v/>
      </c>
      <c r="BH24" s="42" t="str">
        <f t="shared" si="5"/>
        <v/>
      </c>
      <c r="BI24" s="42" t="str">
        <f t="shared" si="5"/>
        <v/>
      </c>
      <c r="BJ24" s="42" t="str">
        <f t="shared" si="5"/>
        <v/>
      </c>
      <c r="BK24" s="42" t="str">
        <f t="shared" si="5"/>
        <v/>
      </c>
      <c r="BL24" s="42" t="str">
        <f t="shared" si="5"/>
        <v/>
      </c>
      <c r="BM24" s="42" t="str">
        <f t="shared" si="5"/>
        <v/>
      </c>
      <c r="BN24" s="42" t="str">
        <f t="shared" si="12"/>
        <v/>
      </c>
      <c r="BO24" s="42" t="str">
        <f t="shared" si="12"/>
        <v/>
      </c>
      <c r="BP24" s="42" t="str">
        <f t="shared" si="12"/>
        <v/>
      </c>
      <c r="BQ24" s="42" t="str">
        <f t="shared" si="12"/>
        <v/>
      </c>
      <c r="BR24" s="42" t="str">
        <f t="shared" si="12"/>
        <v/>
      </c>
      <c r="BS24" s="42" t="str">
        <f t="shared" si="12"/>
        <v/>
      </c>
      <c r="BT24" s="42" t="str">
        <f t="shared" si="12"/>
        <v/>
      </c>
      <c r="BU24" s="42" t="str">
        <f t="shared" si="12"/>
        <v/>
      </c>
      <c r="BV24" s="42" t="str">
        <f t="shared" si="12"/>
        <v/>
      </c>
      <c r="BW24" s="42" t="str">
        <f t="shared" si="12"/>
        <v/>
      </c>
      <c r="BX24" s="42" t="str">
        <f t="shared" si="12"/>
        <v/>
      </c>
      <c r="BY24" s="42" t="str">
        <f t="shared" si="6"/>
        <v/>
      </c>
      <c r="BZ24" s="42" t="s">
        <v>493</v>
      </c>
      <c r="CA24" s="42" t="str">
        <f t="shared" ca="1" si="7"/>
        <v/>
      </c>
      <c r="CB24" s="42" t="str">
        <f ca="1">IF(CA24="","",IF(CA24&lt;4,"LT"&amp;CA24,"LI"&amp;CA24-3)&amp;" - "&amp;INDEX('Linee Intervento'!$E$9:$E$33,Riferimenti!CA24))</f>
        <v/>
      </c>
      <c r="CC24" s="42" t="str">
        <f t="shared" ca="1" si="8"/>
        <v/>
      </c>
      <c r="CD24" s="42" t="str">
        <f t="shared" ca="1" si="9"/>
        <v/>
      </c>
      <c r="CE24" s="42" t="str">
        <f t="shared" ca="1" si="10"/>
        <v/>
      </c>
      <c r="CN24" s="42" t="s">
        <v>1110</v>
      </c>
      <c r="CO24" s="42">
        <v>63</v>
      </c>
    </row>
    <row r="25" spans="1:93" x14ac:dyDescent="0.2">
      <c r="D25" s="42">
        <f t="shared" si="11"/>
        <v>2</v>
      </c>
      <c r="E25" s="42" t="str">
        <f t="shared" si="1"/>
        <v>A2</v>
      </c>
      <c r="G25" s="42" t="str">
        <f t="array" ref="G25:U25" ca="1">IF(TRANSPOSE('A2'!K$235:K$249)="","",TRANSPOSE('A2'!K$235:K$249))</f>
        <v/>
      </c>
      <c r="H25" s="42" t="str">
        <v/>
      </c>
      <c r="I25" s="42" t="str">
        <v/>
      </c>
      <c r="J25" s="42" t="str">
        <v/>
      </c>
      <c r="K25" s="42" t="str">
        <f ca="1"/>
        <v/>
      </c>
      <c r="L25" s="42" t="str">
        <v/>
      </c>
      <c r="M25" s="42" t="str">
        <v/>
      </c>
      <c r="N25" s="42" t="str">
        <v/>
      </c>
      <c r="O25" s="42" t="str">
        <v/>
      </c>
      <c r="P25" s="42" t="str">
        <v/>
      </c>
      <c r="Q25" s="42" t="str">
        <v/>
      </c>
      <c r="R25" s="42" t="str">
        <v/>
      </c>
      <c r="S25" s="42" t="str">
        <v/>
      </c>
      <c r="T25" s="42" t="str">
        <v/>
      </c>
      <c r="U25" s="42" t="str">
        <v/>
      </c>
      <c r="AA25" s="42" t="s">
        <v>472</v>
      </c>
      <c r="BA25" s="42" t="s">
        <v>494</v>
      </c>
      <c r="BB25" s="42" t="str">
        <f t="shared" si="2"/>
        <v/>
      </c>
      <c r="BC25" s="45" t="e">
        <f t="shared" si="3"/>
        <v>#VALUE!</v>
      </c>
      <c r="BD25" s="45" t="e">
        <f t="shared" si="4"/>
        <v>#VALUE!</v>
      </c>
      <c r="BE25" s="42" t="str">
        <f t="shared" si="5"/>
        <v/>
      </c>
      <c r="BF25" s="42" t="str">
        <f t="shared" si="5"/>
        <v/>
      </c>
      <c r="BG25" s="42" t="str">
        <f t="shared" si="5"/>
        <v/>
      </c>
      <c r="BH25" s="42" t="str">
        <f t="shared" si="5"/>
        <v/>
      </c>
      <c r="BI25" s="42" t="str">
        <f t="shared" si="5"/>
        <v/>
      </c>
      <c r="BJ25" s="42" t="str">
        <f t="shared" si="5"/>
        <v/>
      </c>
      <c r="BK25" s="42" t="str">
        <f t="shared" si="5"/>
        <v/>
      </c>
      <c r="BL25" s="42" t="str">
        <f t="shared" si="5"/>
        <v/>
      </c>
      <c r="BM25" s="42" t="str">
        <f t="shared" si="5"/>
        <v/>
      </c>
      <c r="BN25" s="42" t="str">
        <f t="shared" si="12"/>
        <v/>
      </c>
      <c r="BO25" s="42" t="str">
        <f t="shared" si="12"/>
        <v/>
      </c>
      <c r="BP25" s="42" t="str">
        <f t="shared" si="12"/>
        <v/>
      </c>
      <c r="BQ25" s="42" t="str">
        <f t="shared" si="12"/>
        <v/>
      </c>
      <c r="BR25" s="42" t="str">
        <f t="shared" si="12"/>
        <v/>
      </c>
      <c r="BS25" s="42" t="str">
        <f t="shared" si="12"/>
        <v/>
      </c>
      <c r="BT25" s="42" t="str">
        <f t="shared" si="12"/>
        <v/>
      </c>
      <c r="BU25" s="42" t="str">
        <f t="shared" si="12"/>
        <v/>
      </c>
      <c r="BV25" s="42" t="str">
        <f t="shared" si="12"/>
        <v/>
      </c>
      <c r="BW25" s="42" t="str">
        <f t="shared" si="12"/>
        <v/>
      </c>
      <c r="BX25" s="42" t="str">
        <f t="shared" si="12"/>
        <v/>
      </c>
      <c r="BY25" s="42" t="str">
        <f t="shared" si="6"/>
        <v/>
      </c>
      <c r="BZ25" s="42" t="s">
        <v>494</v>
      </c>
      <c r="CA25" s="42" t="str">
        <f t="shared" ca="1" si="7"/>
        <v/>
      </c>
      <c r="CB25" s="42" t="str">
        <f ca="1">IF(CA25="","",IF(CA25&lt;4,"LT"&amp;CA25,"LI"&amp;CA25-3)&amp;" - "&amp;INDEX('Linee Intervento'!$E$9:$E$33,Riferimenti!CA25))</f>
        <v/>
      </c>
      <c r="CC25" s="42" t="str">
        <f t="shared" ca="1" si="8"/>
        <v/>
      </c>
      <c r="CD25" s="42" t="str">
        <f t="shared" ca="1" si="9"/>
        <v/>
      </c>
      <c r="CE25" s="42" t="str">
        <f t="shared" ca="1" si="10"/>
        <v/>
      </c>
      <c r="CN25" s="42" t="s">
        <v>1111</v>
      </c>
      <c r="CO25" s="42">
        <v>63</v>
      </c>
    </row>
    <row r="26" spans="1:93" x14ac:dyDescent="0.2">
      <c r="D26" s="42">
        <f t="shared" si="11"/>
        <v>3</v>
      </c>
      <c r="E26" s="42" t="str">
        <f t="shared" si="1"/>
        <v>A3</v>
      </c>
      <c r="G26" s="42" t="str">
        <f t="array" ref="G26:U26" ca="1">IF(TRANSPOSE('A3'!E$172:E$186)="","",TRANSPOSE('A3'!E$172:E$186))</f>
        <v/>
      </c>
      <c r="H26" s="42" t="str">
        <v/>
      </c>
      <c r="I26" s="42" t="str">
        <v/>
      </c>
      <c r="J26" s="42" t="str">
        <v/>
      </c>
      <c r="K26" s="42" t="str">
        <f ca="1"/>
        <v/>
      </c>
      <c r="L26" s="42" t="str">
        <v/>
      </c>
      <c r="M26" s="42" t="str">
        <v/>
      </c>
      <c r="N26" s="42" t="str">
        <v/>
      </c>
      <c r="O26" s="42" t="str">
        <v/>
      </c>
      <c r="P26" s="42" t="str">
        <v/>
      </c>
      <c r="Q26" s="42" t="str">
        <v/>
      </c>
      <c r="R26" s="42" t="str">
        <v/>
      </c>
      <c r="S26" s="42" t="str">
        <v/>
      </c>
      <c r="T26" s="42" t="str">
        <v/>
      </c>
      <c r="U26" s="42" t="str">
        <v/>
      </c>
      <c r="V26" s="42">
        <f ca="1">IFERROR('A3'!$R$43,"")</f>
        <v>3</v>
      </c>
      <c r="W26" s="42" t="str">
        <f ca="1">IFERROR('A3'!$R$254,"")</f>
        <v/>
      </c>
      <c r="X26" s="46" t="str">
        <f>IF('A3'!$H$73="","",'A3'!$H$73)</f>
        <v/>
      </c>
      <c r="Y26" s="46" t="str">
        <f>IF('A3'!$H$76="","",'A3'!$H$76)</f>
        <v/>
      </c>
      <c r="Z26" s="42" t="str">
        <f>IF('A3'!$B$9="","",'A3'!$B$9)</f>
        <v>Monitoraggio e valutazione</v>
      </c>
      <c r="AA26" s="42" t="s">
        <v>473</v>
      </c>
      <c r="AB26" s="42" t="str">
        <f t="array" ref="AB26:AW26">IF(TRANSPOSE('A3'!$K$80:$M$101)="","",TRANSPOSE('A3'!$K$80:$M$101))</f>
        <v/>
      </c>
      <c r="AC26" s="42" t="str">
        <v/>
      </c>
      <c r="AD26" s="42" t="str">
        <v/>
      </c>
      <c r="AE26" s="42" t="str">
        <v/>
      </c>
      <c r="AF26" s="42" t="str">
        <v/>
      </c>
      <c r="AG26" s="42" t="str">
        <v/>
      </c>
      <c r="AH26" s="42" t="str">
        <v/>
      </c>
      <c r="AI26" s="42" t="str">
        <v/>
      </c>
      <c r="AJ26" s="42" t="str">
        <v/>
      </c>
      <c r="AK26" s="42" t="str">
        <v/>
      </c>
      <c r="AL26" s="42" t="str">
        <v/>
      </c>
      <c r="AM26" s="42" t="str">
        <v/>
      </c>
      <c r="AN26" s="42" t="str">
        <v/>
      </c>
      <c r="AO26" s="42" t="str">
        <v/>
      </c>
      <c r="AP26" s="42" t="str">
        <v/>
      </c>
      <c r="AQ26" s="42" t="str">
        <v/>
      </c>
      <c r="AR26" s="42" t="str">
        <v/>
      </c>
      <c r="AS26" s="42" t="str">
        <v/>
      </c>
      <c r="AT26" s="42" t="str">
        <v/>
      </c>
      <c r="AU26" s="42" t="str">
        <v/>
      </c>
      <c r="AV26" s="42" t="str">
        <v/>
      </c>
      <c r="AW26" s="42" t="str">
        <v/>
      </c>
      <c r="BA26" s="42" t="s">
        <v>495</v>
      </c>
      <c r="BB26" s="42" t="str">
        <f t="shared" si="2"/>
        <v/>
      </c>
      <c r="BC26" s="45" t="e">
        <f t="shared" si="3"/>
        <v>#VALUE!</v>
      </c>
      <c r="BD26" s="45" t="e">
        <f t="shared" si="4"/>
        <v>#VALUE!</v>
      </c>
      <c r="BE26" s="42" t="str">
        <f t="shared" si="5"/>
        <v/>
      </c>
      <c r="BF26" s="42" t="str">
        <f t="shared" si="5"/>
        <v/>
      </c>
      <c r="BG26" s="42" t="str">
        <f t="shared" si="5"/>
        <v/>
      </c>
      <c r="BH26" s="42" t="str">
        <f t="shared" si="5"/>
        <v/>
      </c>
      <c r="BI26" s="42" t="str">
        <f t="shared" si="5"/>
        <v/>
      </c>
      <c r="BJ26" s="42" t="str">
        <f t="shared" si="5"/>
        <v/>
      </c>
      <c r="BK26" s="42" t="str">
        <f t="shared" si="5"/>
        <v/>
      </c>
      <c r="BL26" s="42" t="str">
        <f t="shared" si="5"/>
        <v/>
      </c>
      <c r="BM26" s="42" t="str">
        <f t="shared" si="5"/>
        <v/>
      </c>
      <c r="BN26" s="42" t="str">
        <f t="shared" si="12"/>
        <v/>
      </c>
      <c r="BO26" s="42" t="str">
        <f t="shared" si="12"/>
        <v/>
      </c>
      <c r="BP26" s="42" t="str">
        <f t="shared" si="12"/>
        <v/>
      </c>
      <c r="BQ26" s="42" t="str">
        <f t="shared" si="12"/>
        <v/>
      </c>
      <c r="BR26" s="42" t="str">
        <f t="shared" si="12"/>
        <v/>
      </c>
      <c r="BS26" s="42" t="str">
        <f t="shared" si="12"/>
        <v/>
      </c>
      <c r="BT26" s="42" t="str">
        <f t="shared" si="12"/>
        <v/>
      </c>
      <c r="BU26" s="42" t="str">
        <f t="shared" si="12"/>
        <v/>
      </c>
      <c r="BV26" s="42" t="str">
        <f t="shared" si="12"/>
        <v/>
      </c>
      <c r="BW26" s="42" t="str">
        <f t="shared" si="12"/>
        <v/>
      </c>
      <c r="BX26" s="42" t="str">
        <f t="shared" si="12"/>
        <v/>
      </c>
      <c r="BY26" s="42" t="str">
        <f t="shared" si="6"/>
        <v/>
      </c>
      <c r="BZ26" s="42" t="s">
        <v>495</v>
      </c>
      <c r="CA26" s="42" t="str">
        <f t="shared" ca="1" si="7"/>
        <v/>
      </c>
      <c r="CB26" s="42" t="str">
        <f ca="1">IF(CA26="","",IF(CA26&lt;4,"LT"&amp;CA26,"LI"&amp;CA26-3)&amp;" - "&amp;INDEX('Linee Intervento'!$E$9:$E$33,Riferimenti!CA26))</f>
        <v/>
      </c>
      <c r="CC26" s="42" t="str">
        <f t="shared" ca="1" si="8"/>
        <v/>
      </c>
      <c r="CD26" s="42" t="str">
        <f t="shared" ca="1" si="9"/>
        <v/>
      </c>
      <c r="CE26" s="42" t="str">
        <f t="shared" ca="1" si="10"/>
        <v/>
      </c>
      <c r="CN26" s="42" t="s">
        <v>1112</v>
      </c>
      <c r="CO26" s="42">
        <v>63</v>
      </c>
    </row>
    <row r="27" spans="1:93" x14ac:dyDescent="0.2">
      <c r="D27" s="42">
        <f t="shared" si="11"/>
        <v>3</v>
      </c>
      <c r="E27" s="42" t="str">
        <f t="shared" si="1"/>
        <v>A3</v>
      </c>
      <c r="G27" s="42" t="str">
        <f t="array" ref="G27:U27" ca="1">IF(TRANSPOSE('A3'!H$172:H$186)="","",TRANSPOSE('A3'!H$172:H$186))</f>
        <v/>
      </c>
      <c r="H27" s="42" t="str">
        <v/>
      </c>
      <c r="I27" s="42" t="str">
        <v/>
      </c>
      <c r="J27" s="42" t="str">
        <v/>
      </c>
      <c r="K27" s="42" t="str">
        <f ca="1"/>
        <v/>
      </c>
      <c r="L27" s="42" t="str">
        <v/>
      </c>
      <c r="M27" s="42" t="str">
        <v/>
      </c>
      <c r="N27" s="42" t="str">
        <v/>
      </c>
      <c r="O27" s="42" t="str">
        <v/>
      </c>
      <c r="P27" s="42" t="str">
        <v/>
      </c>
      <c r="Q27" s="42" t="str">
        <v/>
      </c>
      <c r="R27" s="42" t="str">
        <v/>
      </c>
      <c r="S27" s="42" t="str">
        <v/>
      </c>
      <c r="T27" s="42" t="str">
        <v/>
      </c>
      <c r="U27" s="42" t="str">
        <v/>
      </c>
      <c r="AA27" s="42" t="s">
        <v>473</v>
      </c>
      <c r="BA27" s="42" t="s">
        <v>496</v>
      </c>
      <c r="BB27" s="42" t="str">
        <f t="shared" si="2"/>
        <v/>
      </c>
      <c r="BC27" s="45" t="e">
        <f t="shared" si="3"/>
        <v>#VALUE!</v>
      </c>
      <c r="BD27" s="45" t="e">
        <f t="shared" si="4"/>
        <v>#VALUE!</v>
      </c>
      <c r="BE27" s="42" t="str">
        <f t="shared" si="5"/>
        <v/>
      </c>
      <c r="BF27" s="42" t="str">
        <f t="shared" si="5"/>
        <v/>
      </c>
      <c r="BG27" s="42" t="str">
        <f t="shared" si="5"/>
        <v/>
      </c>
      <c r="BH27" s="42" t="str">
        <f t="shared" si="5"/>
        <v/>
      </c>
      <c r="BI27" s="42" t="str">
        <f t="shared" si="5"/>
        <v/>
      </c>
      <c r="BJ27" s="42" t="str">
        <f t="shared" si="5"/>
        <v/>
      </c>
      <c r="BK27" s="42" t="str">
        <f t="shared" si="5"/>
        <v/>
      </c>
      <c r="BL27" s="42" t="str">
        <f t="shared" si="5"/>
        <v/>
      </c>
      <c r="BM27" s="42" t="str">
        <f t="shared" si="5"/>
        <v/>
      </c>
      <c r="BN27" s="42" t="str">
        <f t="shared" si="12"/>
        <v/>
      </c>
      <c r="BO27" s="42" t="str">
        <f t="shared" si="12"/>
        <v/>
      </c>
      <c r="BP27" s="42" t="str">
        <f t="shared" si="12"/>
        <v/>
      </c>
      <c r="BQ27" s="42" t="str">
        <f t="shared" si="12"/>
        <v/>
      </c>
      <c r="BR27" s="42" t="str">
        <f t="shared" si="12"/>
        <v/>
      </c>
      <c r="BS27" s="42" t="str">
        <f t="shared" si="12"/>
        <v/>
      </c>
      <c r="BT27" s="42" t="str">
        <f t="shared" si="12"/>
        <v/>
      </c>
      <c r="BU27" s="42" t="str">
        <f t="shared" si="12"/>
        <v/>
      </c>
      <c r="BV27" s="42" t="str">
        <f t="shared" si="12"/>
        <v/>
      </c>
      <c r="BW27" s="42" t="str">
        <f t="shared" si="12"/>
        <v/>
      </c>
      <c r="BX27" s="42" t="str">
        <f t="shared" si="12"/>
        <v/>
      </c>
      <c r="BY27" s="42" t="str">
        <f t="shared" si="6"/>
        <v/>
      </c>
      <c r="BZ27" s="42" t="s">
        <v>496</v>
      </c>
      <c r="CA27" s="42" t="str">
        <f t="shared" ca="1" si="7"/>
        <v/>
      </c>
      <c r="CB27" s="42" t="str">
        <f ca="1">IF(CA27="","",IF(CA27&lt;4,"LT"&amp;CA27,"LI"&amp;CA27-3)&amp;" - "&amp;INDEX('Linee Intervento'!$E$9:$E$33,Riferimenti!CA27))</f>
        <v/>
      </c>
      <c r="CC27" s="42" t="str">
        <f t="shared" ca="1" si="8"/>
        <v/>
      </c>
      <c r="CD27" s="42" t="str">
        <f t="shared" ca="1" si="9"/>
        <v/>
      </c>
      <c r="CE27" s="42" t="str">
        <f t="shared" ca="1" si="10"/>
        <v/>
      </c>
      <c r="CN27" s="42" t="s">
        <v>1113</v>
      </c>
      <c r="CO27" s="42">
        <v>63</v>
      </c>
    </row>
    <row r="28" spans="1:93" x14ac:dyDescent="0.2">
      <c r="D28" s="42">
        <f t="shared" si="11"/>
        <v>3</v>
      </c>
      <c r="E28" s="42" t="str">
        <f t="shared" si="1"/>
        <v>A3</v>
      </c>
      <c r="G28" s="42" t="str">
        <f t="array" ref="G28:U28" ca="1">IF(TRANSPOSE('A3'!K$172:K$186)="","",TRANSPOSE('A3'!K$172:K$186))</f>
        <v/>
      </c>
      <c r="H28" s="42" t="str">
        <v/>
      </c>
      <c r="I28" s="42" t="str">
        <v/>
      </c>
      <c r="J28" s="42" t="str">
        <v/>
      </c>
      <c r="K28" s="42" t="str">
        <f ca="1"/>
        <v/>
      </c>
      <c r="L28" s="42" t="str">
        <v/>
      </c>
      <c r="M28" s="42" t="str">
        <v/>
      </c>
      <c r="N28" s="42" t="str">
        <v/>
      </c>
      <c r="O28" s="42" t="str">
        <v/>
      </c>
      <c r="P28" s="42" t="str">
        <v/>
      </c>
      <c r="Q28" s="42" t="str">
        <v/>
      </c>
      <c r="R28" s="42" t="str">
        <v/>
      </c>
      <c r="S28" s="42" t="str">
        <v/>
      </c>
      <c r="T28" s="42" t="str">
        <v/>
      </c>
      <c r="U28" s="42" t="str">
        <v/>
      </c>
      <c r="AA28" s="42" t="s">
        <v>473</v>
      </c>
      <c r="BA28" s="42" t="s">
        <v>497</v>
      </c>
      <c r="BB28" s="42" t="str">
        <f t="shared" si="2"/>
        <v/>
      </c>
      <c r="BC28" s="45" t="e">
        <f t="shared" si="3"/>
        <v>#VALUE!</v>
      </c>
      <c r="BD28" s="45" t="e">
        <f t="shared" si="4"/>
        <v>#VALUE!</v>
      </c>
      <c r="BE28" s="42" t="str">
        <f t="shared" si="5"/>
        <v/>
      </c>
      <c r="BF28" s="42" t="str">
        <f t="shared" si="5"/>
        <v/>
      </c>
      <c r="BG28" s="42" t="str">
        <f t="shared" si="5"/>
        <v/>
      </c>
      <c r="BH28" s="42" t="str">
        <f t="shared" si="5"/>
        <v/>
      </c>
      <c r="BI28" s="42" t="str">
        <f t="shared" si="5"/>
        <v/>
      </c>
      <c r="BJ28" s="42" t="str">
        <f t="shared" si="5"/>
        <v/>
      </c>
      <c r="BK28" s="42" t="str">
        <f t="shared" si="5"/>
        <v/>
      </c>
      <c r="BL28" s="42" t="str">
        <f t="shared" si="5"/>
        <v/>
      </c>
      <c r="BM28" s="42" t="str">
        <f t="shared" si="5"/>
        <v/>
      </c>
      <c r="BN28" s="42" t="str">
        <f t="shared" si="12"/>
        <v/>
      </c>
      <c r="BO28" s="42" t="str">
        <f t="shared" si="12"/>
        <v/>
      </c>
      <c r="BP28" s="42" t="str">
        <f t="shared" si="12"/>
        <v/>
      </c>
      <c r="BQ28" s="42" t="str">
        <f t="shared" si="12"/>
        <v/>
      </c>
      <c r="BR28" s="42" t="str">
        <f t="shared" si="12"/>
        <v/>
      </c>
      <c r="BS28" s="42" t="str">
        <f t="shared" si="12"/>
        <v/>
      </c>
      <c r="BT28" s="42" t="str">
        <f t="shared" si="12"/>
        <v/>
      </c>
      <c r="BU28" s="42" t="str">
        <f t="shared" si="12"/>
        <v/>
      </c>
      <c r="BV28" s="42" t="str">
        <f t="shared" si="12"/>
        <v/>
      </c>
      <c r="BW28" s="42" t="str">
        <f t="shared" si="12"/>
        <v/>
      </c>
      <c r="BX28" s="42" t="str">
        <f t="shared" si="12"/>
        <v/>
      </c>
      <c r="BY28" s="42" t="str">
        <f t="shared" si="6"/>
        <v/>
      </c>
      <c r="BZ28" s="42" t="s">
        <v>497</v>
      </c>
      <c r="CA28" s="42" t="str">
        <f t="shared" ca="1" si="7"/>
        <v/>
      </c>
      <c r="CB28" s="42" t="str">
        <f ca="1">IF(CA28="","",IF(CA28&lt;4,"LT"&amp;CA28,"LI"&amp;CA28-3)&amp;" - "&amp;INDEX('Linee Intervento'!$E$9:$E$33,Riferimenti!CA28))</f>
        <v/>
      </c>
      <c r="CC28" s="42" t="str">
        <f t="shared" ca="1" si="8"/>
        <v/>
      </c>
      <c r="CD28" s="42" t="str">
        <f t="shared" ca="1" si="9"/>
        <v/>
      </c>
      <c r="CE28" s="42" t="str">
        <f t="shared" ca="1" si="10"/>
        <v/>
      </c>
      <c r="CN28" s="42" t="s">
        <v>1114</v>
      </c>
      <c r="CO28" s="42">
        <v>63</v>
      </c>
    </row>
    <row r="29" spans="1:93" x14ac:dyDescent="0.2">
      <c r="D29" s="42">
        <f t="shared" si="11"/>
        <v>3</v>
      </c>
      <c r="E29" s="42" t="str">
        <f t="shared" si="1"/>
        <v>A3</v>
      </c>
      <c r="G29" s="42" t="str">
        <f t="array" ref="G29:U29" ca="1">IF(TRANSPOSE('A3'!E$193:E$207)="","",TRANSPOSE('A3'!E$193:E$207))</f>
        <v/>
      </c>
      <c r="H29" s="42" t="str">
        <v/>
      </c>
      <c r="I29" s="42" t="str">
        <v/>
      </c>
      <c r="J29" s="42" t="str">
        <v/>
      </c>
      <c r="K29" s="42" t="str">
        <f ca="1"/>
        <v/>
      </c>
      <c r="L29" s="42" t="str">
        <v/>
      </c>
      <c r="M29" s="42" t="str">
        <v/>
      </c>
      <c r="N29" s="42" t="str">
        <v/>
      </c>
      <c r="O29" s="42" t="str">
        <v/>
      </c>
      <c r="P29" s="42" t="str">
        <v/>
      </c>
      <c r="Q29" s="42" t="str">
        <v/>
      </c>
      <c r="R29" s="42" t="str">
        <v/>
      </c>
      <c r="S29" s="42" t="str">
        <v/>
      </c>
      <c r="T29" s="42" t="str">
        <v/>
      </c>
      <c r="U29" s="42" t="str">
        <v/>
      </c>
      <c r="AA29" s="42" t="s">
        <v>473</v>
      </c>
      <c r="BA29" s="42" t="s">
        <v>498</v>
      </c>
      <c r="BB29" s="42" t="str">
        <f t="shared" si="2"/>
        <v/>
      </c>
      <c r="BC29" s="45" t="e">
        <f t="shared" si="3"/>
        <v>#VALUE!</v>
      </c>
      <c r="BD29" s="45" t="e">
        <f t="shared" si="4"/>
        <v>#VALUE!</v>
      </c>
      <c r="BE29" s="42" t="str">
        <f t="shared" si="5"/>
        <v/>
      </c>
      <c r="BF29" s="42" t="str">
        <f t="shared" si="5"/>
        <v/>
      </c>
      <c r="BG29" s="42" t="str">
        <f t="shared" si="5"/>
        <v/>
      </c>
      <c r="BH29" s="42" t="str">
        <f t="shared" si="5"/>
        <v/>
      </c>
      <c r="BI29" s="42" t="str">
        <f t="shared" si="5"/>
        <v/>
      </c>
      <c r="BJ29" s="42" t="str">
        <f t="shared" si="5"/>
        <v/>
      </c>
      <c r="BK29" s="42" t="str">
        <f t="shared" si="5"/>
        <v/>
      </c>
      <c r="BL29" s="42" t="str">
        <f t="shared" si="5"/>
        <v/>
      </c>
      <c r="BM29" s="42" t="str">
        <f t="shared" si="5"/>
        <v/>
      </c>
      <c r="BN29" s="42" t="str">
        <f t="shared" si="12"/>
        <v/>
      </c>
      <c r="BO29" s="42" t="str">
        <f t="shared" si="12"/>
        <v/>
      </c>
      <c r="BP29" s="42" t="str">
        <f t="shared" si="12"/>
        <v/>
      </c>
      <c r="BQ29" s="42" t="str">
        <f t="shared" si="12"/>
        <v/>
      </c>
      <c r="BR29" s="42" t="str">
        <f t="shared" si="12"/>
        <v/>
      </c>
      <c r="BS29" s="42" t="str">
        <f t="shared" si="12"/>
        <v/>
      </c>
      <c r="BT29" s="42" t="str">
        <f t="shared" si="12"/>
        <v/>
      </c>
      <c r="BU29" s="42" t="str">
        <f t="shared" si="12"/>
        <v/>
      </c>
      <c r="BV29" s="42" t="str">
        <f t="shared" si="12"/>
        <v/>
      </c>
      <c r="BW29" s="42" t="str">
        <f t="shared" si="12"/>
        <v/>
      </c>
      <c r="BX29" s="42" t="str">
        <f t="shared" si="12"/>
        <v/>
      </c>
      <c r="BY29" s="42" t="str">
        <f t="shared" si="6"/>
        <v/>
      </c>
      <c r="BZ29" s="42" t="s">
        <v>498</v>
      </c>
      <c r="CA29" s="42" t="str">
        <f t="shared" ca="1" si="7"/>
        <v/>
      </c>
      <c r="CB29" s="42" t="str">
        <f ca="1">IF(CA29="","",IF(CA29&lt;4,"LT"&amp;CA29,"LI"&amp;CA29-3)&amp;" - "&amp;INDEX('Linee Intervento'!$E$9:$E$33,Riferimenti!CA29))</f>
        <v/>
      </c>
      <c r="CC29" s="42" t="str">
        <f t="shared" ca="1" si="8"/>
        <v/>
      </c>
      <c r="CD29" s="42" t="str">
        <f t="shared" ca="1" si="9"/>
        <v/>
      </c>
      <c r="CE29" s="42" t="str">
        <f t="shared" ca="1" si="10"/>
        <v/>
      </c>
      <c r="CN29" s="42" t="s">
        <v>1115</v>
      </c>
      <c r="CO29" s="42">
        <v>63</v>
      </c>
    </row>
    <row r="30" spans="1:93" x14ac:dyDescent="0.2">
      <c r="D30" s="42">
        <f t="shared" si="11"/>
        <v>3</v>
      </c>
      <c r="E30" s="42" t="str">
        <f t="shared" si="1"/>
        <v>A3</v>
      </c>
      <c r="G30" s="42" t="str">
        <f t="array" ref="G30:U30" ca="1">IF(TRANSPOSE('A3'!H$193:H$207)="","",TRANSPOSE('A3'!H$193:H$207))</f>
        <v/>
      </c>
      <c r="H30" s="42" t="str">
        <v/>
      </c>
      <c r="I30" s="42" t="str">
        <v/>
      </c>
      <c r="J30" s="42" t="str">
        <v/>
      </c>
      <c r="K30" s="42" t="str">
        <f ca="1"/>
        <v/>
      </c>
      <c r="L30" s="42" t="str">
        <v/>
      </c>
      <c r="M30" s="42" t="str">
        <v/>
      </c>
      <c r="N30" s="42" t="str">
        <v/>
      </c>
      <c r="O30" s="42" t="str">
        <v/>
      </c>
      <c r="P30" s="42" t="str">
        <v/>
      </c>
      <c r="Q30" s="42" t="str">
        <v/>
      </c>
      <c r="R30" s="42" t="str">
        <v/>
      </c>
      <c r="S30" s="42" t="str">
        <v/>
      </c>
      <c r="T30" s="42" t="str">
        <v/>
      </c>
      <c r="U30" s="42" t="str">
        <v/>
      </c>
      <c r="AA30" s="42" t="s">
        <v>473</v>
      </c>
      <c r="BA30" s="42" t="s">
        <v>499</v>
      </c>
      <c r="BB30" s="42" t="str">
        <f t="shared" si="2"/>
        <v/>
      </c>
      <c r="BC30" s="45" t="e">
        <f t="shared" si="3"/>
        <v>#VALUE!</v>
      </c>
      <c r="BD30" s="45" t="e">
        <f t="shared" si="4"/>
        <v>#VALUE!</v>
      </c>
      <c r="BE30" s="42" t="str">
        <f t="shared" si="5"/>
        <v/>
      </c>
      <c r="BF30" s="42" t="str">
        <f t="shared" si="5"/>
        <v/>
      </c>
      <c r="BG30" s="42" t="str">
        <f t="shared" si="5"/>
        <v/>
      </c>
      <c r="BH30" s="42" t="str">
        <f t="shared" si="5"/>
        <v/>
      </c>
      <c r="BI30" s="42" t="str">
        <f t="shared" si="5"/>
        <v/>
      </c>
      <c r="BJ30" s="42" t="str">
        <f t="shared" si="5"/>
        <v/>
      </c>
      <c r="BK30" s="42" t="str">
        <f t="shared" si="5"/>
        <v/>
      </c>
      <c r="BL30" s="42" t="str">
        <f t="shared" si="5"/>
        <v/>
      </c>
      <c r="BM30" s="42" t="str">
        <f t="shared" si="5"/>
        <v/>
      </c>
      <c r="BN30" s="42" t="str">
        <f t="shared" si="12"/>
        <v/>
      </c>
      <c r="BO30" s="42" t="str">
        <f t="shared" si="12"/>
        <v/>
      </c>
      <c r="BP30" s="42" t="str">
        <f t="shared" si="12"/>
        <v/>
      </c>
      <c r="BQ30" s="42" t="str">
        <f t="shared" si="12"/>
        <v/>
      </c>
      <c r="BR30" s="42" t="str">
        <f t="shared" si="12"/>
        <v/>
      </c>
      <c r="BS30" s="42" t="str">
        <f t="shared" si="12"/>
        <v/>
      </c>
      <c r="BT30" s="42" t="str">
        <f t="shared" si="12"/>
        <v/>
      </c>
      <c r="BU30" s="42" t="str">
        <f t="shared" si="12"/>
        <v/>
      </c>
      <c r="BV30" s="42" t="str">
        <f t="shared" si="12"/>
        <v/>
      </c>
      <c r="BW30" s="42" t="str">
        <f t="shared" si="12"/>
        <v/>
      </c>
      <c r="BX30" s="42" t="str">
        <f t="shared" si="12"/>
        <v/>
      </c>
      <c r="BY30" s="42" t="str">
        <f t="shared" si="6"/>
        <v/>
      </c>
      <c r="BZ30" s="42" t="s">
        <v>499</v>
      </c>
      <c r="CA30" s="42" t="str">
        <f t="shared" ca="1" si="7"/>
        <v/>
      </c>
      <c r="CB30" s="42" t="str">
        <f ca="1">IF(CA30="","",IF(CA30&lt;4,"LT"&amp;CA30,"LI"&amp;CA30-3)&amp;" - "&amp;INDEX('Linee Intervento'!$E$9:$E$33,Riferimenti!CA30))</f>
        <v/>
      </c>
      <c r="CC30" s="42" t="str">
        <f t="shared" ca="1" si="8"/>
        <v/>
      </c>
      <c r="CD30" s="42" t="str">
        <f t="shared" ca="1" si="9"/>
        <v/>
      </c>
      <c r="CE30" s="42" t="str">
        <f t="shared" ca="1" si="10"/>
        <v/>
      </c>
      <c r="CN30" s="42" t="s">
        <v>1116</v>
      </c>
      <c r="CO30" s="42">
        <v>63</v>
      </c>
    </row>
    <row r="31" spans="1:93" x14ac:dyDescent="0.2">
      <c r="D31" s="42">
        <f t="shared" si="11"/>
        <v>3</v>
      </c>
      <c r="E31" s="42" t="str">
        <f t="shared" si="1"/>
        <v>A3</v>
      </c>
      <c r="G31" s="42" t="str">
        <f t="array" ref="G31:U31" ca="1">IF(TRANSPOSE('A3'!K$193:K$207)="","",TRANSPOSE('A3'!K$193:K$207))</f>
        <v/>
      </c>
      <c r="H31" s="42" t="str">
        <v/>
      </c>
      <c r="I31" s="42" t="str">
        <v/>
      </c>
      <c r="J31" s="42" t="str">
        <v/>
      </c>
      <c r="K31" s="42" t="str">
        <f ca="1"/>
        <v/>
      </c>
      <c r="L31" s="42" t="str">
        <v/>
      </c>
      <c r="M31" s="42" t="str">
        <v/>
      </c>
      <c r="N31" s="42" t="str">
        <v/>
      </c>
      <c r="O31" s="42" t="str">
        <v/>
      </c>
      <c r="P31" s="42" t="str">
        <v/>
      </c>
      <c r="Q31" s="42" t="str">
        <v/>
      </c>
      <c r="R31" s="42" t="str">
        <v/>
      </c>
      <c r="S31" s="42" t="str">
        <v/>
      </c>
      <c r="T31" s="42" t="str">
        <v/>
      </c>
      <c r="U31" s="42" t="str">
        <v/>
      </c>
      <c r="AA31" s="42" t="s">
        <v>473</v>
      </c>
      <c r="BA31" s="42" t="s">
        <v>500</v>
      </c>
      <c r="BB31" s="42" t="str">
        <f t="shared" si="2"/>
        <v/>
      </c>
      <c r="BC31" s="45" t="e">
        <f t="shared" si="3"/>
        <v>#VALUE!</v>
      </c>
      <c r="BD31" s="45" t="e">
        <f t="shared" si="4"/>
        <v>#VALUE!</v>
      </c>
      <c r="BE31" s="42" t="str">
        <f t="shared" si="5"/>
        <v/>
      </c>
      <c r="BF31" s="42" t="str">
        <f t="shared" si="5"/>
        <v/>
      </c>
      <c r="BG31" s="42" t="str">
        <f t="shared" si="5"/>
        <v/>
      </c>
      <c r="BH31" s="42" t="str">
        <f t="shared" si="5"/>
        <v/>
      </c>
      <c r="BI31" s="42" t="str">
        <f t="shared" si="5"/>
        <v/>
      </c>
      <c r="BJ31" s="42" t="str">
        <f t="shared" si="5"/>
        <v/>
      </c>
      <c r="BK31" s="42" t="str">
        <f t="shared" si="5"/>
        <v/>
      </c>
      <c r="BL31" s="42" t="str">
        <f t="shared" si="5"/>
        <v/>
      </c>
      <c r="BM31" s="42" t="str">
        <f t="shared" si="5"/>
        <v/>
      </c>
      <c r="BN31" s="42" t="str">
        <f t="shared" si="12"/>
        <v/>
      </c>
      <c r="BO31" s="42" t="str">
        <f t="shared" si="12"/>
        <v/>
      </c>
      <c r="BP31" s="42" t="str">
        <f t="shared" si="12"/>
        <v/>
      </c>
      <c r="BQ31" s="42" t="str">
        <f t="shared" si="12"/>
        <v/>
      </c>
      <c r="BR31" s="42" t="str">
        <f t="shared" si="12"/>
        <v/>
      </c>
      <c r="BS31" s="42" t="str">
        <f t="shared" si="12"/>
        <v/>
      </c>
      <c r="BT31" s="42" t="str">
        <f t="shared" si="12"/>
        <v/>
      </c>
      <c r="BU31" s="42" t="str">
        <f t="shared" si="12"/>
        <v/>
      </c>
      <c r="BV31" s="42" t="str">
        <f t="shared" si="12"/>
        <v/>
      </c>
      <c r="BW31" s="42" t="str">
        <f t="shared" si="12"/>
        <v/>
      </c>
      <c r="BX31" s="42" t="str">
        <f t="shared" si="12"/>
        <v/>
      </c>
      <c r="BY31" s="42" t="str">
        <f t="shared" si="6"/>
        <v/>
      </c>
      <c r="BZ31" s="42" t="s">
        <v>500</v>
      </c>
      <c r="CA31" s="42" t="str">
        <f t="shared" ca="1" si="7"/>
        <v/>
      </c>
      <c r="CB31" s="42" t="str">
        <f ca="1">IF(CA31="","",IF(CA31&lt;4,"LT"&amp;CA31,"LI"&amp;CA31-3)&amp;" - "&amp;INDEX('Linee Intervento'!$E$9:$E$33,Riferimenti!CA31))</f>
        <v/>
      </c>
      <c r="CC31" s="42" t="str">
        <f t="shared" ca="1" si="8"/>
        <v/>
      </c>
      <c r="CD31" s="42" t="str">
        <f t="shared" ca="1" si="9"/>
        <v/>
      </c>
      <c r="CE31" s="42" t="str">
        <f t="shared" ca="1" si="10"/>
        <v/>
      </c>
      <c r="CN31" s="42" t="s">
        <v>1117</v>
      </c>
      <c r="CO31" s="42">
        <v>63</v>
      </c>
    </row>
    <row r="32" spans="1:93" x14ac:dyDescent="0.2">
      <c r="D32" s="42">
        <f t="shared" si="11"/>
        <v>3</v>
      </c>
      <c r="E32" s="42" t="str">
        <f t="shared" si="1"/>
        <v>A3</v>
      </c>
      <c r="G32" s="42" t="str">
        <f t="array" ref="G32:U32" ca="1">IF(TRANSPOSE('A3'!E$214:E$228)="","",TRANSPOSE('A3'!E$214:E$228))</f>
        <v/>
      </c>
      <c r="H32" s="42" t="str">
        <v/>
      </c>
      <c r="I32" s="42" t="str">
        <v/>
      </c>
      <c r="J32" s="42" t="str">
        <v/>
      </c>
      <c r="K32" s="42" t="str">
        <f ca="1"/>
        <v/>
      </c>
      <c r="L32" s="42" t="str">
        <v/>
      </c>
      <c r="M32" s="42" t="str">
        <v/>
      </c>
      <c r="N32" s="42" t="str">
        <v/>
      </c>
      <c r="O32" s="42" t="str">
        <v/>
      </c>
      <c r="P32" s="42" t="str">
        <v/>
      </c>
      <c r="Q32" s="42" t="str">
        <v/>
      </c>
      <c r="R32" s="42" t="str">
        <v/>
      </c>
      <c r="S32" s="42" t="str">
        <v/>
      </c>
      <c r="T32" s="42" t="str">
        <v/>
      </c>
      <c r="U32" s="42" t="str">
        <v/>
      </c>
      <c r="AA32" s="42" t="s">
        <v>473</v>
      </c>
      <c r="BA32" s="42" t="s">
        <v>501</v>
      </c>
      <c r="BB32" s="42" t="str">
        <f t="shared" si="2"/>
        <v/>
      </c>
      <c r="BC32" s="45" t="e">
        <f t="shared" si="3"/>
        <v>#VALUE!</v>
      </c>
      <c r="BD32" s="45" t="e">
        <f t="shared" si="4"/>
        <v>#VALUE!</v>
      </c>
      <c r="BE32" s="42" t="str">
        <f t="shared" si="5"/>
        <v/>
      </c>
      <c r="BF32" s="42" t="str">
        <f t="shared" si="5"/>
        <v/>
      </c>
      <c r="BG32" s="42" t="str">
        <f t="shared" si="5"/>
        <v/>
      </c>
      <c r="BH32" s="42" t="str">
        <f t="shared" si="5"/>
        <v/>
      </c>
      <c r="BI32" s="42" t="str">
        <f t="shared" si="5"/>
        <v/>
      </c>
      <c r="BJ32" s="42" t="str">
        <f t="shared" si="5"/>
        <v/>
      </c>
      <c r="BK32" s="42" t="str">
        <f t="shared" si="5"/>
        <v/>
      </c>
      <c r="BL32" s="42" t="str">
        <f t="shared" si="5"/>
        <v/>
      </c>
      <c r="BM32" s="42" t="str">
        <f t="shared" si="5"/>
        <v/>
      </c>
      <c r="BN32" s="42" t="str">
        <f t="shared" si="12"/>
        <v/>
      </c>
      <c r="BO32" s="42" t="str">
        <f t="shared" si="12"/>
        <v/>
      </c>
      <c r="BP32" s="42" t="str">
        <f t="shared" si="12"/>
        <v/>
      </c>
      <c r="BQ32" s="42" t="str">
        <f t="shared" si="12"/>
        <v/>
      </c>
      <c r="BR32" s="42" t="str">
        <f t="shared" si="12"/>
        <v/>
      </c>
      <c r="BS32" s="42" t="str">
        <f t="shared" si="12"/>
        <v/>
      </c>
      <c r="BT32" s="42" t="str">
        <f t="shared" si="12"/>
        <v/>
      </c>
      <c r="BU32" s="42" t="str">
        <f t="shared" si="12"/>
        <v/>
      </c>
      <c r="BV32" s="42" t="str">
        <f t="shared" si="12"/>
        <v/>
      </c>
      <c r="BW32" s="42" t="str">
        <f t="shared" si="12"/>
        <v/>
      </c>
      <c r="BX32" s="42" t="str">
        <f t="shared" si="12"/>
        <v/>
      </c>
      <c r="BY32" s="42" t="str">
        <f t="shared" si="6"/>
        <v/>
      </c>
      <c r="BZ32" s="42" t="s">
        <v>501</v>
      </c>
      <c r="CA32" s="42" t="str">
        <f t="shared" ca="1" si="7"/>
        <v/>
      </c>
      <c r="CB32" s="42" t="str">
        <f ca="1">IF(CA32="","",IF(CA32&lt;4,"LT"&amp;CA32,"LI"&amp;CA32-3)&amp;" - "&amp;INDEX('Linee Intervento'!$E$9:$E$33,Riferimenti!CA32))</f>
        <v/>
      </c>
      <c r="CC32" s="42" t="str">
        <f t="shared" ca="1" si="8"/>
        <v/>
      </c>
      <c r="CD32" s="42" t="str">
        <f t="shared" ca="1" si="9"/>
        <v/>
      </c>
      <c r="CE32" s="42" t="str">
        <f t="shared" ca="1" si="10"/>
        <v/>
      </c>
      <c r="CN32" s="42" t="s">
        <v>1118</v>
      </c>
      <c r="CO32" s="42">
        <v>63</v>
      </c>
    </row>
    <row r="33" spans="4:93" x14ac:dyDescent="0.2">
      <c r="D33" s="42">
        <f t="shared" si="11"/>
        <v>3</v>
      </c>
      <c r="E33" s="42" t="str">
        <f t="shared" si="1"/>
        <v>A3</v>
      </c>
      <c r="G33" s="42" t="str">
        <f t="array" ref="G33:U33" ca="1">IF(TRANSPOSE('A3'!H$214:H$228)="","",TRANSPOSE('A3'!H$214:H$228))</f>
        <v/>
      </c>
      <c r="H33" s="42" t="str">
        <v/>
      </c>
      <c r="I33" s="42" t="str">
        <v/>
      </c>
      <c r="J33" s="42" t="str">
        <v/>
      </c>
      <c r="K33" s="42" t="str">
        <f ca="1"/>
        <v/>
      </c>
      <c r="L33" s="42" t="str">
        <v/>
      </c>
      <c r="M33" s="42" t="str">
        <v/>
      </c>
      <c r="N33" s="42" t="str">
        <v/>
      </c>
      <c r="O33" s="42" t="str">
        <v/>
      </c>
      <c r="P33" s="42" t="str">
        <v/>
      </c>
      <c r="Q33" s="42" t="str">
        <v/>
      </c>
      <c r="R33" s="42" t="str">
        <v/>
      </c>
      <c r="S33" s="42" t="str">
        <v/>
      </c>
      <c r="T33" s="42" t="str">
        <v/>
      </c>
      <c r="U33" s="42" t="str">
        <v/>
      </c>
      <c r="AA33" s="42" t="s">
        <v>473</v>
      </c>
      <c r="BA33" s="42" t="s">
        <v>502</v>
      </c>
      <c r="BB33" s="42" t="str">
        <f t="shared" si="2"/>
        <v/>
      </c>
      <c r="BC33" s="45" t="e">
        <f t="shared" si="3"/>
        <v>#VALUE!</v>
      </c>
      <c r="BD33" s="45" t="e">
        <f t="shared" si="4"/>
        <v>#VALUE!</v>
      </c>
      <c r="BE33" s="42" t="str">
        <f t="shared" si="5"/>
        <v/>
      </c>
      <c r="BF33" s="42" t="str">
        <f t="shared" si="5"/>
        <v/>
      </c>
      <c r="BG33" s="42" t="str">
        <f t="shared" si="5"/>
        <v/>
      </c>
      <c r="BH33" s="42" t="str">
        <f t="shared" si="5"/>
        <v/>
      </c>
      <c r="BI33" s="42" t="str">
        <f t="shared" si="5"/>
        <v/>
      </c>
      <c r="BJ33" s="42" t="str">
        <f t="shared" si="5"/>
        <v/>
      </c>
      <c r="BK33" s="42" t="str">
        <f t="shared" si="5"/>
        <v/>
      </c>
      <c r="BL33" s="42" t="str">
        <f t="shared" si="5"/>
        <v/>
      </c>
      <c r="BM33" s="42" t="str">
        <f t="shared" si="5"/>
        <v/>
      </c>
      <c r="BN33" s="42" t="str">
        <f t="shared" si="12"/>
        <v/>
      </c>
      <c r="BO33" s="42" t="str">
        <f t="shared" si="12"/>
        <v/>
      </c>
      <c r="BP33" s="42" t="str">
        <f t="shared" si="12"/>
        <v/>
      </c>
      <c r="BQ33" s="42" t="str">
        <f t="shared" si="12"/>
        <v/>
      </c>
      <c r="BR33" s="42" t="str">
        <f t="shared" si="12"/>
        <v/>
      </c>
      <c r="BS33" s="42" t="str">
        <f t="shared" si="12"/>
        <v/>
      </c>
      <c r="BT33" s="42" t="str">
        <f t="shared" si="12"/>
        <v/>
      </c>
      <c r="BU33" s="42" t="str">
        <f t="shared" si="12"/>
        <v/>
      </c>
      <c r="BV33" s="42" t="str">
        <f t="shared" si="12"/>
        <v/>
      </c>
      <c r="BW33" s="42" t="str">
        <f t="shared" si="12"/>
        <v/>
      </c>
      <c r="BX33" s="42" t="str">
        <f t="shared" si="12"/>
        <v/>
      </c>
      <c r="BY33" s="42" t="str">
        <f t="shared" si="6"/>
        <v/>
      </c>
      <c r="BZ33" s="42" t="s">
        <v>502</v>
      </c>
      <c r="CA33" s="42" t="str">
        <f t="shared" ca="1" si="7"/>
        <v/>
      </c>
      <c r="CB33" s="42" t="str">
        <f ca="1">IF(CA33="","",IF(CA33&lt;4,"LT"&amp;CA33,"LI"&amp;CA33-3)&amp;" - "&amp;INDEX('Linee Intervento'!$E$9:$E$33,Riferimenti!CA33))</f>
        <v/>
      </c>
      <c r="CC33" s="42" t="str">
        <f t="shared" ca="1" si="8"/>
        <v/>
      </c>
      <c r="CD33" s="42" t="str">
        <f t="shared" ca="1" si="9"/>
        <v/>
      </c>
      <c r="CE33" s="42" t="str">
        <f t="shared" ca="1" si="10"/>
        <v/>
      </c>
      <c r="CN33" s="42" t="s">
        <v>1119</v>
      </c>
      <c r="CO33" s="42">
        <v>63</v>
      </c>
    </row>
    <row r="34" spans="4:93" x14ac:dyDescent="0.2">
      <c r="D34" s="42">
        <f t="shared" si="11"/>
        <v>3</v>
      </c>
      <c r="E34" s="42" t="str">
        <f t="shared" si="1"/>
        <v>A3</v>
      </c>
      <c r="G34" s="42" t="str">
        <f t="array" ref="G34:U34" ca="1">IF(TRANSPOSE('A3'!K$214:K$228)="","",TRANSPOSE('A3'!K$214:K$228))</f>
        <v/>
      </c>
      <c r="H34" s="42" t="str">
        <v/>
      </c>
      <c r="I34" s="42" t="str">
        <v/>
      </c>
      <c r="J34" s="42" t="str">
        <v/>
      </c>
      <c r="K34" s="42" t="str">
        <f ca="1"/>
        <v/>
      </c>
      <c r="L34" s="42" t="str">
        <v/>
      </c>
      <c r="M34" s="42" t="str">
        <v/>
      </c>
      <c r="N34" s="42" t="str">
        <v/>
      </c>
      <c r="O34" s="42" t="str">
        <v/>
      </c>
      <c r="P34" s="42" t="str">
        <v/>
      </c>
      <c r="Q34" s="42" t="str">
        <v/>
      </c>
      <c r="R34" s="42" t="str">
        <v/>
      </c>
      <c r="S34" s="42" t="str">
        <v/>
      </c>
      <c r="T34" s="42" t="str">
        <v/>
      </c>
      <c r="U34" s="42" t="str">
        <v/>
      </c>
      <c r="AA34" s="42" t="s">
        <v>473</v>
      </c>
      <c r="BA34" s="42" t="s">
        <v>503</v>
      </c>
      <c r="BB34" s="42" t="str">
        <f t="shared" si="2"/>
        <v/>
      </c>
      <c r="BC34" s="45" t="e">
        <f t="shared" si="3"/>
        <v>#VALUE!</v>
      </c>
      <c r="BD34" s="45" t="e">
        <f t="shared" si="4"/>
        <v>#VALUE!</v>
      </c>
      <c r="BE34" s="42" t="str">
        <f t="shared" si="5"/>
        <v/>
      </c>
      <c r="BF34" s="42" t="str">
        <f t="shared" si="5"/>
        <v/>
      </c>
      <c r="BG34" s="42" t="str">
        <f t="shared" si="5"/>
        <v/>
      </c>
      <c r="BH34" s="42" t="str">
        <f t="shared" si="5"/>
        <v/>
      </c>
      <c r="BI34" s="42" t="str">
        <f t="shared" si="5"/>
        <v/>
      </c>
      <c r="BJ34" s="42" t="str">
        <f t="shared" si="5"/>
        <v/>
      </c>
      <c r="BK34" s="42" t="str">
        <f t="shared" si="5"/>
        <v/>
      </c>
      <c r="BL34" s="42" t="str">
        <f t="shared" si="5"/>
        <v/>
      </c>
      <c r="BM34" s="42" t="str">
        <f t="shared" si="5"/>
        <v/>
      </c>
      <c r="BN34" s="42" t="str">
        <f t="shared" si="12"/>
        <v/>
      </c>
      <c r="BO34" s="42" t="str">
        <f t="shared" si="12"/>
        <v/>
      </c>
      <c r="BP34" s="42" t="str">
        <f t="shared" si="12"/>
        <v/>
      </c>
      <c r="BQ34" s="42" t="str">
        <f t="shared" si="12"/>
        <v/>
      </c>
      <c r="BR34" s="42" t="str">
        <f t="shared" si="12"/>
        <v/>
      </c>
      <c r="BS34" s="42" t="str">
        <f t="shared" si="12"/>
        <v/>
      </c>
      <c r="BT34" s="42" t="str">
        <f t="shared" si="12"/>
        <v/>
      </c>
      <c r="BU34" s="42" t="str">
        <f t="shared" si="12"/>
        <v/>
      </c>
      <c r="BV34" s="42" t="str">
        <f t="shared" si="12"/>
        <v/>
      </c>
      <c r="BW34" s="42" t="str">
        <f t="shared" si="12"/>
        <v/>
      </c>
      <c r="BX34" s="42" t="str">
        <f t="shared" si="12"/>
        <v/>
      </c>
      <c r="BY34" s="42" t="str">
        <f t="shared" si="6"/>
        <v/>
      </c>
      <c r="BZ34" s="42" t="s">
        <v>503</v>
      </c>
      <c r="CA34" s="42" t="str">
        <f t="shared" ca="1" si="7"/>
        <v/>
      </c>
      <c r="CB34" s="42" t="str">
        <f ca="1">IF(CA34="","",IF(CA34&lt;4,"LT"&amp;CA34,"LI"&amp;CA34-3)&amp;" - "&amp;INDEX('Linee Intervento'!$E$9:$E$33,Riferimenti!CA34))</f>
        <v/>
      </c>
      <c r="CC34" s="42" t="str">
        <f t="shared" ca="1" si="8"/>
        <v/>
      </c>
      <c r="CD34" s="42" t="str">
        <f t="shared" ca="1" si="9"/>
        <v/>
      </c>
      <c r="CE34" s="42" t="str">
        <f t="shared" ca="1" si="10"/>
        <v/>
      </c>
      <c r="CN34" s="42" t="s">
        <v>1120</v>
      </c>
      <c r="CO34" s="42">
        <v>63</v>
      </c>
    </row>
    <row r="35" spans="4:93" x14ac:dyDescent="0.2">
      <c r="D35" s="42">
        <f t="shared" si="11"/>
        <v>3</v>
      </c>
      <c r="E35" s="42" t="str">
        <f t="shared" si="1"/>
        <v>A3</v>
      </c>
      <c r="G35" s="42" t="str">
        <f t="array" ref="G35:U35" ca="1">IF(TRANSPOSE('A3'!E$235:E$249)="","",TRANSPOSE('A3'!E$235:E$249))</f>
        <v/>
      </c>
      <c r="H35" s="42" t="str">
        <v/>
      </c>
      <c r="I35" s="42" t="str">
        <v/>
      </c>
      <c r="J35" s="42" t="str">
        <v/>
      </c>
      <c r="K35" s="42" t="str">
        <f ca="1"/>
        <v/>
      </c>
      <c r="L35" s="42" t="str">
        <v/>
      </c>
      <c r="M35" s="42" t="str">
        <v/>
      </c>
      <c r="N35" s="42" t="str">
        <v/>
      </c>
      <c r="O35" s="42" t="str">
        <v/>
      </c>
      <c r="P35" s="42" t="str">
        <v/>
      </c>
      <c r="Q35" s="42" t="str">
        <v/>
      </c>
      <c r="R35" s="42" t="str">
        <v/>
      </c>
      <c r="S35" s="42" t="str">
        <v/>
      </c>
      <c r="T35" s="42" t="str">
        <v/>
      </c>
      <c r="U35" s="42" t="str">
        <v/>
      </c>
      <c r="AA35" s="42" t="s">
        <v>473</v>
      </c>
      <c r="BA35" s="42" t="s">
        <v>504</v>
      </c>
      <c r="BB35" s="42" t="str">
        <f t="shared" si="2"/>
        <v/>
      </c>
      <c r="BC35" s="45" t="e">
        <f t="shared" si="3"/>
        <v>#VALUE!</v>
      </c>
      <c r="BD35" s="45" t="e">
        <f t="shared" si="4"/>
        <v>#VALUE!</v>
      </c>
      <c r="BE35" s="42" t="str">
        <f t="shared" si="5"/>
        <v/>
      </c>
      <c r="BF35" s="42" t="str">
        <f t="shared" si="5"/>
        <v/>
      </c>
      <c r="BG35" s="42" t="str">
        <f t="shared" si="5"/>
        <v/>
      </c>
      <c r="BH35" s="42" t="str">
        <f t="shared" si="5"/>
        <v/>
      </c>
      <c r="BI35" s="42" t="str">
        <f t="shared" si="5"/>
        <v/>
      </c>
      <c r="BJ35" s="42" t="str">
        <f t="shared" si="5"/>
        <v/>
      </c>
      <c r="BK35" s="42" t="str">
        <f t="shared" si="5"/>
        <v/>
      </c>
      <c r="BL35" s="42" t="str">
        <f t="shared" si="5"/>
        <v/>
      </c>
      <c r="BM35" s="42" t="str">
        <f t="shared" si="5"/>
        <v/>
      </c>
      <c r="BN35" s="42" t="str">
        <f t="shared" si="12"/>
        <v/>
      </c>
      <c r="BO35" s="42" t="str">
        <f t="shared" si="12"/>
        <v/>
      </c>
      <c r="BP35" s="42" t="str">
        <f t="shared" si="12"/>
        <v/>
      </c>
      <c r="BQ35" s="42" t="str">
        <f t="shared" si="12"/>
        <v/>
      </c>
      <c r="BR35" s="42" t="str">
        <f t="shared" si="12"/>
        <v/>
      </c>
      <c r="BS35" s="42" t="str">
        <f t="shared" si="12"/>
        <v/>
      </c>
      <c r="BT35" s="42" t="str">
        <f t="shared" si="12"/>
        <v/>
      </c>
      <c r="BU35" s="42" t="str">
        <f t="shared" si="12"/>
        <v/>
      </c>
      <c r="BV35" s="42" t="str">
        <f t="shared" si="12"/>
        <v/>
      </c>
      <c r="BW35" s="42" t="str">
        <f t="shared" si="12"/>
        <v/>
      </c>
      <c r="BX35" s="42" t="str">
        <f t="shared" si="12"/>
        <v/>
      </c>
      <c r="BY35" s="42" t="str">
        <f t="shared" si="6"/>
        <v/>
      </c>
      <c r="BZ35" s="42" t="s">
        <v>504</v>
      </c>
      <c r="CA35" s="42" t="str">
        <f t="shared" ca="1" si="7"/>
        <v/>
      </c>
      <c r="CB35" s="42" t="str">
        <f ca="1">IF(CA35="","",IF(CA35&lt;4,"LT"&amp;CA35,"LI"&amp;CA35-3)&amp;" - "&amp;INDEX('Linee Intervento'!$E$9:$E$33,Riferimenti!CA35))</f>
        <v/>
      </c>
      <c r="CC35" s="42" t="str">
        <f t="shared" ca="1" si="8"/>
        <v/>
      </c>
      <c r="CD35" s="42" t="str">
        <f t="shared" ca="1" si="9"/>
        <v/>
      </c>
      <c r="CE35" s="42" t="str">
        <f t="shared" ca="1" si="10"/>
        <v/>
      </c>
      <c r="CN35" s="42" t="s">
        <v>471</v>
      </c>
      <c r="CO35" s="42">
        <v>282</v>
      </c>
    </row>
    <row r="36" spans="4:93" x14ac:dyDescent="0.2">
      <c r="D36" s="42">
        <f t="shared" si="11"/>
        <v>3</v>
      </c>
      <c r="E36" s="42" t="str">
        <f t="shared" si="1"/>
        <v>A3</v>
      </c>
      <c r="G36" s="42" t="str">
        <f t="array" ref="G36:U36" ca="1">IF(TRANSPOSE('A3'!H$235:H$249)="","",TRANSPOSE('A3'!H$235:H$249))</f>
        <v/>
      </c>
      <c r="H36" s="42" t="str">
        <v/>
      </c>
      <c r="I36" s="42" t="str">
        <v/>
      </c>
      <c r="J36" s="42" t="str">
        <v/>
      </c>
      <c r="K36" s="42" t="str">
        <f ca="1"/>
        <v/>
      </c>
      <c r="L36" s="42" t="str">
        <v/>
      </c>
      <c r="M36" s="42" t="str">
        <v/>
      </c>
      <c r="N36" s="42" t="str">
        <v/>
      </c>
      <c r="O36" s="42" t="str">
        <v/>
      </c>
      <c r="P36" s="42" t="str">
        <v/>
      </c>
      <c r="Q36" s="42" t="str">
        <v/>
      </c>
      <c r="R36" s="42" t="str">
        <v/>
      </c>
      <c r="S36" s="42" t="str">
        <v/>
      </c>
      <c r="T36" s="42" t="str">
        <v/>
      </c>
      <c r="U36" s="42" t="str">
        <v/>
      </c>
      <c r="AA36" s="42" t="s">
        <v>473</v>
      </c>
      <c r="BA36" s="42" t="s">
        <v>505</v>
      </c>
      <c r="BB36" s="42" t="str">
        <f t="shared" si="2"/>
        <v/>
      </c>
      <c r="BC36" s="45" t="e">
        <f t="shared" si="3"/>
        <v>#VALUE!</v>
      </c>
      <c r="BD36" s="45" t="e">
        <f t="shared" si="4"/>
        <v>#VALUE!</v>
      </c>
      <c r="BE36" s="42" t="str">
        <f t="shared" si="5"/>
        <v/>
      </c>
      <c r="BF36" s="42" t="str">
        <f t="shared" si="5"/>
        <v/>
      </c>
      <c r="BG36" s="42" t="str">
        <f t="shared" si="5"/>
        <v/>
      </c>
      <c r="BH36" s="42" t="str">
        <f t="shared" si="5"/>
        <v/>
      </c>
      <c r="BI36" s="42" t="str">
        <f t="shared" si="5"/>
        <v/>
      </c>
      <c r="BJ36" s="42" t="str">
        <f t="shared" si="5"/>
        <v/>
      </c>
      <c r="BK36" s="42" t="str">
        <f t="shared" si="5"/>
        <v/>
      </c>
      <c r="BL36" s="42" t="str">
        <f t="shared" si="5"/>
        <v/>
      </c>
      <c r="BM36" s="42" t="str">
        <f t="shared" si="5"/>
        <v/>
      </c>
      <c r="BN36" s="42" t="str">
        <f t="shared" si="12"/>
        <v/>
      </c>
      <c r="BO36" s="42" t="str">
        <f t="shared" si="12"/>
        <v/>
      </c>
      <c r="BP36" s="42" t="str">
        <f t="shared" si="12"/>
        <v/>
      </c>
      <c r="BQ36" s="42" t="str">
        <f t="shared" si="12"/>
        <v/>
      </c>
      <c r="BR36" s="42" t="str">
        <f t="shared" si="12"/>
        <v/>
      </c>
      <c r="BS36" s="42" t="str">
        <f t="shared" si="12"/>
        <v/>
      </c>
      <c r="BT36" s="42" t="str">
        <f t="shared" si="12"/>
        <v/>
      </c>
      <c r="BU36" s="42" t="str">
        <f t="shared" si="12"/>
        <v/>
      </c>
      <c r="BV36" s="42" t="str">
        <f t="shared" si="12"/>
        <v/>
      </c>
      <c r="BW36" s="42" t="str">
        <f t="shared" si="12"/>
        <v/>
      </c>
      <c r="BX36" s="42" t="str">
        <f t="shared" si="12"/>
        <v/>
      </c>
      <c r="BY36" s="42" t="str">
        <f t="shared" si="6"/>
        <v/>
      </c>
      <c r="BZ36" s="42" t="s">
        <v>505</v>
      </c>
      <c r="CA36" s="42" t="str">
        <f t="shared" ca="1" si="7"/>
        <v/>
      </c>
      <c r="CB36" s="42" t="str">
        <f ca="1">IF(CA36="","",IF(CA36&lt;4,"LT"&amp;CA36,"LI"&amp;CA36-3)&amp;" - "&amp;INDEX('Linee Intervento'!$E$9:$E$33,Riferimenti!CA36))</f>
        <v/>
      </c>
      <c r="CC36" s="42" t="str">
        <f t="shared" ca="1" si="8"/>
        <v/>
      </c>
      <c r="CD36" s="42" t="str">
        <f t="shared" ca="1" si="9"/>
        <v/>
      </c>
      <c r="CE36" s="42" t="str">
        <f t="shared" ca="1" si="10"/>
        <v/>
      </c>
      <c r="CN36" s="42" t="s">
        <v>472</v>
      </c>
      <c r="CO36" s="42">
        <v>282</v>
      </c>
    </row>
    <row r="37" spans="4:93" x14ac:dyDescent="0.2">
      <c r="D37" s="42">
        <f t="shared" si="11"/>
        <v>3</v>
      </c>
      <c r="E37" s="42" t="str">
        <f t="shared" si="1"/>
        <v>A3</v>
      </c>
      <c r="G37" s="42" t="str">
        <f t="array" ref="G37:U37" ca="1">IF(TRANSPOSE('A3'!K$235:K$249)="","",TRANSPOSE('A3'!K$235:K$249))</f>
        <v/>
      </c>
      <c r="H37" s="42" t="str">
        <v/>
      </c>
      <c r="I37" s="42" t="str">
        <v/>
      </c>
      <c r="J37" s="42" t="str">
        <v/>
      </c>
      <c r="K37" s="42" t="str">
        <f ca="1"/>
        <v/>
      </c>
      <c r="L37" s="42" t="str">
        <v/>
      </c>
      <c r="M37" s="42" t="str">
        <v/>
      </c>
      <c r="N37" s="42" t="str">
        <v/>
      </c>
      <c r="O37" s="42" t="str">
        <v/>
      </c>
      <c r="P37" s="42" t="str">
        <v/>
      </c>
      <c r="Q37" s="42" t="str">
        <v/>
      </c>
      <c r="R37" s="42" t="str">
        <v/>
      </c>
      <c r="S37" s="42" t="str">
        <v/>
      </c>
      <c r="T37" s="42" t="str">
        <v/>
      </c>
      <c r="U37" s="42" t="str">
        <v/>
      </c>
      <c r="AA37" s="42" t="s">
        <v>473</v>
      </c>
      <c r="BA37" s="42" t="s">
        <v>506</v>
      </c>
      <c r="BB37" s="42" t="str">
        <f t="shared" si="2"/>
        <v/>
      </c>
      <c r="BC37" s="45" t="e">
        <f t="shared" si="3"/>
        <v>#VALUE!</v>
      </c>
      <c r="BD37" s="45" t="e">
        <f t="shared" si="4"/>
        <v>#VALUE!</v>
      </c>
      <c r="BE37" s="42" t="str">
        <f t="shared" si="5"/>
        <v/>
      </c>
      <c r="BF37" s="42" t="str">
        <f t="shared" si="5"/>
        <v/>
      </c>
      <c r="BG37" s="42" t="str">
        <f t="shared" si="5"/>
        <v/>
      </c>
      <c r="BH37" s="42" t="str">
        <f t="shared" si="5"/>
        <v/>
      </c>
      <c r="BI37" s="42" t="str">
        <f t="shared" si="5"/>
        <v/>
      </c>
      <c r="BJ37" s="42" t="str">
        <f t="shared" si="5"/>
        <v/>
      </c>
      <c r="BK37" s="42" t="str">
        <f t="shared" si="5"/>
        <v/>
      </c>
      <c r="BL37" s="42" t="str">
        <f t="shared" si="5"/>
        <v/>
      </c>
      <c r="BM37" s="42" t="str">
        <f t="shared" si="5"/>
        <v/>
      </c>
      <c r="BN37" s="42" t="str">
        <f t="shared" si="12"/>
        <v/>
      </c>
      <c r="BO37" s="42" t="str">
        <f t="shared" si="12"/>
        <v/>
      </c>
      <c r="BP37" s="42" t="str">
        <f t="shared" si="12"/>
        <v/>
      </c>
      <c r="BQ37" s="42" t="str">
        <f t="shared" si="12"/>
        <v/>
      </c>
      <c r="BR37" s="42" t="str">
        <f t="shared" si="12"/>
        <v/>
      </c>
      <c r="BS37" s="42" t="str">
        <f t="shared" si="12"/>
        <v/>
      </c>
      <c r="BT37" s="42" t="str">
        <f t="shared" si="12"/>
        <v/>
      </c>
      <c r="BU37" s="42" t="str">
        <f t="shared" si="12"/>
        <v/>
      </c>
      <c r="BV37" s="42" t="str">
        <f t="shared" si="12"/>
        <v/>
      </c>
      <c r="BW37" s="42" t="str">
        <f t="shared" si="12"/>
        <v/>
      </c>
      <c r="BX37" s="42" t="str">
        <f t="shared" si="12"/>
        <v/>
      </c>
      <c r="BY37" s="42" t="str">
        <f t="shared" si="6"/>
        <v/>
      </c>
      <c r="BZ37" s="42" t="s">
        <v>506</v>
      </c>
      <c r="CA37" s="42" t="str">
        <f t="shared" ca="1" si="7"/>
        <v/>
      </c>
      <c r="CB37" s="42" t="str">
        <f ca="1">IF(CA37="","",IF(CA37&lt;4,"LT"&amp;CA37,"LI"&amp;CA37-3)&amp;" - "&amp;INDEX('Linee Intervento'!$E$9:$E$33,Riferimenti!CA37))</f>
        <v/>
      </c>
      <c r="CC37" s="42" t="str">
        <f t="shared" ca="1" si="8"/>
        <v/>
      </c>
      <c r="CD37" s="42" t="str">
        <f t="shared" ca="1" si="9"/>
        <v/>
      </c>
      <c r="CE37" s="42" t="str">
        <f t="shared" ca="1" si="10"/>
        <v/>
      </c>
      <c r="CN37" s="42" t="s">
        <v>473</v>
      </c>
      <c r="CO37" s="42">
        <v>282</v>
      </c>
    </row>
    <row r="38" spans="4:93" x14ac:dyDescent="0.2">
      <c r="D38" s="42">
        <f t="shared" si="11"/>
        <v>4</v>
      </c>
      <c r="E38" s="42" t="str">
        <f t="shared" si="1"/>
        <v>A4</v>
      </c>
      <c r="G38" s="42" t="str">
        <f t="array" ref="G38:U38" ca="1">IF(TRANSPOSE('A4'!E$172:E$187)="","",TRANSPOSE('A4'!E$172:E$187))</f>
        <v>Banche dati statistiche</v>
      </c>
      <c r="H38" s="42" t="str">
        <v>n° banche dati integrate</v>
      </c>
      <c r="I38" s="42" t="str">
        <v>Numero</v>
      </c>
      <c r="J38" s="42" t="str">
        <v>Sistema di Monitoraggio PON</v>
      </c>
      <c r="K38" s="42" t="str">
        <f ca="1"/>
        <v>Tutte</v>
      </c>
      <c r="L38" s="42">
        <v>0</v>
      </c>
      <c r="M38" s="42">
        <v>0</v>
      </c>
      <c r="N38" s="42">
        <v>0</v>
      </c>
      <c r="O38" s="42">
        <v>0</v>
      </c>
      <c r="P38" s="42">
        <v>0</v>
      </c>
      <c r="Q38" s="42">
        <v>2</v>
      </c>
      <c r="R38" s="42">
        <v>4</v>
      </c>
      <c r="S38" s="42">
        <v>5</v>
      </c>
      <c r="T38" s="42">
        <v>5</v>
      </c>
      <c r="U38" s="42">
        <v>5</v>
      </c>
      <c r="V38" s="42">
        <f ca="1">IFERROR('A4'!$R$43,"")</f>
        <v>4</v>
      </c>
      <c r="W38" s="42">
        <f ca="1">IFERROR('A4'!$R$255,"")</f>
        <v>1</v>
      </c>
      <c r="X38" s="46">
        <f>IF('A4'!$H$73="","",'A4'!$H$73)</f>
        <v>43160</v>
      </c>
      <c r="Y38" s="46">
        <f>IF('A4'!$H$76="","",'A4'!$H$76)</f>
        <v>44377</v>
      </c>
      <c r="Z38" s="42" t="str">
        <f>IF('A4'!$B$9="","",'A4'!$B$9)</f>
        <v xml:space="preserve">Integrazione con altre Banche dati pubbliche </v>
      </c>
      <c r="AA38" s="42" t="s">
        <v>474</v>
      </c>
      <c r="AB38" s="42" t="str">
        <f t="array" ref="AB38:AW38">IF(TRANSPOSE('A4'!$K$80:$M$101)="","",TRANSPOSE('A4'!$K$80:$M$101))</f>
        <v/>
      </c>
      <c r="AC38" s="42" t="str">
        <v/>
      </c>
      <c r="AD38" s="42" t="str">
        <v/>
      </c>
      <c r="AE38" s="42" t="str">
        <v/>
      </c>
      <c r="AF38" s="42">
        <v>0</v>
      </c>
      <c r="AG38" s="42" t="str">
        <v/>
      </c>
      <c r="AH38" s="42" t="str">
        <v/>
      </c>
      <c r="AI38" s="42" t="str">
        <v/>
      </c>
      <c r="AJ38" s="42">
        <v>43910.165818683672</v>
      </c>
      <c r="AK38" s="42" t="str">
        <v/>
      </c>
      <c r="AL38" s="42">
        <v>245901</v>
      </c>
      <c r="AM38" s="42">
        <v>0</v>
      </c>
      <c r="AN38" s="42" t="str">
        <v/>
      </c>
      <c r="AO38" s="42" t="str">
        <v/>
      </c>
      <c r="AP38" s="42" t="str">
        <v/>
      </c>
      <c r="AQ38" s="42" t="str">
        <v/>
      </c>
      <c r="AR38" s="42" t="str">
        <v/>
      </c>
      <c r="AS38" s="42" t="str">
        <v/>
      </c>
      <c r="AT38" s="42">
        <v>54098.22</v>
      </c>
      <c r="AU38" s="42" t="str">
        <v/>
      </c>
      <c r="AV38" s="42" t="str">
        <v/>
      </c>
      <c r="AW38" s="42">
        <v>343909.38581868366</v>
      </c>
      <c r="BA38" s="42" t="s">
        <v>507</v>
      </c>
      <c r="BB38" s="42" t="str">
        <f t="shared" si="2"/>
        <v/>
      </c>
      <c r="BC38" s="45" t="e">
        <f t="shared" si="3"/>
        <v>#VALUE!</v>
      </c>
      <c r="BD38" s="45" t="e">
        <f t="shared" si="4"/>
        <v>#VALUE!</v>
      </c>
      <c r="BE38" s="42" t="str">
        <f t="shared" si="5"/>
        <v/>
      </c>
      <c r="BF38" s="42" t="str">
        <f t="shared" si="5"/>
        <v/>
      </c>
      <c r="BG38" s="42" t="str">
        <f t="shared" si="5"/>
        <v/>
      </c>
      <c r="BH38" s="42" t="str">
        <f t="shared" si="5"/>
        <v/>
      </c>
      <c r="BI38" s="42" t="str">
        <f t="shared" si="5"/>
        <v/>
      </c>
      <c r="BJ38" s="42" t="str">
        <f t="shared" si="5"/>
        <v/>
      </c>
      <c r="BK38" s="42" t="str">
        <f t="shared" si="5"/>
        <v/>
      </c>
      <c r="BL38" s="42" t="str">
        <f t="shared" si="5"/>
        <v/>
      </c>
      <c r="BM38" s="42" t="str">
        <f t="shared" si="5"/>
        <v/>
      </c>
      <c r="BN38" s="42" t="str">
        <f t="shared" si="12"/>
        <v/>
      </c>
      <c r="BO38" s="42" t="str">
        <f t="shared" si="12"/>
        <v/>
      </c>
      <c r="BP38" s="42" t="str">
        <f t="shared" ref="BP38:BX41" si="13">VLOOKUP($BA38,$AA$2:$AW$481,COLUMN(M38),0)</f>
        <v/>
      </c>
      <c r="BQ38" s="42" t="str">
        <f t="shared" si="13"/>
        <v/>
      </c>
      <c r="BR38" s="42" t="str">
        <f t="shared" si="13"/>
        <v/>
      </c>
      <c r="BS38" s="42" t="str">
        <f t="shared" si="13"/>
        <v/>
      </c>
      <c r="BT38" s="42" t="str">
        <f t="shared" si="13"/>
        <v/>
      </c>
      <c r="BU38" s="42" t="str">
        <f t="shared" si="13"/>
        <v/>
      </c>
      <c r="BV38" s="42" t="str">
        <f t="shared" si="13"/>
        <v/>
      </c>
      <c r="BW38" s="42" t="str">
        <f t="shared" si="13"/>
        <v/>
      </c>
      <c r="BX38" s="42" t="str">
        <f t="shared" si="13"/>
        <v/>
      </c>
      <c r="BY38" s="42" t="str">
        <f t="shared" si="6"/>
        <v/>
      </c>
      <c r="BZ38" s="42" t="s">
        <v>507</v>
      </c>
      <c r="CA38" s="42" t="str">
        <f t="shared" ca="1" si="7"/>
        <v/>
      </c>
      <c r="CB38" s="42" t="str">
        <f ca="1">IF(CA38="","",IF(CA38&lt;4,"LT"&amp;CA38,"LI"&amp;CA38-3)&amp;" - "&amp;INDEX('Linee Intervento'!$E$9:$E$33,Riferimenti!CA38))</f>
        <v/>
      </c>
      <c r="CC38" s="42" t="str">
        <f t="shared" ca="1" si="8"/>
        <v/>
      </c>
      <c r="CD38" s="42" t="str">
        <f t="shared" ca="1" si="9"/>
        <v/>
      </c>
      <c r="CE38" s="42" t="str">
        <f t="shared" ca="1" si="10"/>
        <v/>
      </c>
      <c r="CN38" s="42" t="s">
        <v>474</v>
      </c>
      <c r="CO38" s="42">
        <v>282</v>
      </c>
    </row>
    <row r="39" spans="4:93" x14ac:dyDescent="0.2">
      <c r="D39" s="42">
        <f t="shared" si="11"/>
        <v>4</v>
      </c>
      <c r="E39" s="42" t="str">
        <f t="shared" si="1"/>
        <v>A4</v>
      </c>
      <c r="G39" s="42" t="str">
        <f t="array" ref="G39:U39" ca="1">IF(TRANSPOSE('A4'!H$172:H$187)="","",TRANSPOSE('A4'!H$172:H$187))</f>
        <v/>
      </c>
      <c r="H39" s="42" t="str">
        <v/>
      </c>
      <c r="I39" s="42" t="str">
        <v/>
      </c>
      <c r="J39" s="42" t="str">
        <v/>
      </c>
      <c r="K39" s="42" t="str">
        <f ca="1"/>
        <v/>
      </c>
      <c r="L39" s="42" t="str">
        <v/>
      </c>
      <c r="M39" s="42" t="str">
        <v/>
      </c>
      <c r="N39" s="42" t="str">
        <v/>
      </c>
      <c r="O39" s="42" t="str">
        <v/>
      </c>
      <c r="P39" s="42" t="str">
        <v/>
      </c>
      <c r="Q39" s="42" t="str">
        <v/>
      </c>
      <c r="R39" s="42" t="str">
        <v/>
      </c>
      <c r="S39" s="42" t="str">
        <v/>
      </c>
      <c r="T39" s="42" t="str">
        <v/>
      </c>
      <c r="U39" s="42" t="str">
        <v/>
      </c>
      <c r="AA39" s="42" t="s">
        <v>474</v>
      </c>
      <c r="BA39" s="42" t="s">
        <v>508</v>
      </c>
      <c r="BB39" s="42" t="str">
        <f t="shared" si="2"/>
        <v/>
      </c>
      <c r="BC39" s="45" t="e">
        <f t="shared" si="3"/>
        <v>#VALUE!</v>
      </c>
      <c r="BD39" s="45" t="e">
        <f t="shared" si="4"/>
        <v>#VALUE!</v>
      </c>
      <c r="BE39" s="42" t="str">
        <f t="shared" si="5"/>
        <v/>
      </c>
      <c r="BF39" s="42" t="str">
        <f t="shared" si="5"/>
        <v/>
      </c>
      <c r="BG39" s="42" t="str">
        <f t="shared" si="5"/>
        <v/>
      </c>
      <c r="BH39" s="42" t="str">
        <f t="shared" si="5"/>
        <v/>
      </c>
      <c r="BI39" s="42" t="str">
        <f t="shared" si="5"/>
        <v/>
      </c>
      <c r="BJ39" s="42" t="str">
        <f t="shared" si="5"/>
        <v/>
      </c>
      <c r="BK39" s="42" t="str">
        <f t="shared" si="5"/>
        <v/>
      </c>
      <c r="BL39" s="42" t="str">
        <f t="shared" si="5"/>
        <v/>
      </c>
      <c r="BM39" s="42" t="str">
        <f t="shared" si="5"/>
        <v/>
      </c>
      <c r="BN39" s="42" t="str">
        <f t="shared" si="5"/>
        <v/>
      </c>
      <c r="BO39" s="42" t="str">
        <f t="shared" si="5"/>
        <v/>
      </c>
      <c r="BP39" s="42" t="str">
        <f t="shared" si="13"/>
        <v/>
      </c>
      <c r="BQ39" s="42" t="str">
        <f t="shared" si="13"/>
        <v/>
      </c>
      <c r="BR39" s="42" t="str">
        <f t="shared" si="13"/>
        <v/>
      </c>
      <c r="BS39" s="42" t="str">
        <f t="shared" si="13"/>
        <v/>
      </c>
      <c r="BT39" s="42" t="str">
        <f t="shared" si="13"/>
        <v/>
      </c>
      <c r="BU39" s="42" t="str">
        <f t="shared" si="13"/>
        <v/>
      </c>
      <c r="BV39" s="42" t="str">
        <f t="shared" si="13"/>
        <v/>
      </c>
      <c r="BW39" s="42" t="str">
        <f t="shared" si="13"/>
        <v/>
      </c>
      <c r="BX39" s="42" t="str">
        <f t="shared" si="13"/>
        <v/>
      </c>
      <c r="BY39" s="42" t="str">
        <f t="shared" si="6"/>
        <v/>
      </c>
      <c r="BZ39" s="42" t="s">
        <v>508</v>
      </c>
      <c r="CA39" s="42" t="str">
        <f t="shared" ca="1" si="7"/>
        <v/>
      </c>
      <c r="CB39" s="42" t="str">
        <f ca="1">IF(CA39="","",IF(CA39&lt;4,"LT"&amp;CA39,"LI"&amp;CA39-3)&amp;" - "&amp;INDEX('Linee Intervento'!$E$9:$E$33,Riferimenti!CA39))</f>
        <v/>
      </c>
      <c r="CC39" s="42" t="str">
        <f t="shared" ca="1" si="8"/>
        <v/>
      </c>
      <c r="CD39" s="42" t="str">
        <f t="shared" ca="1" si="9"/>
        <v/>
      </c>
      <c r="CE39" s="42" t="str">
        <f t="shared" ca="1" si="10"/>
        <v/>
      </c>
      <c r="CN39" s="42" t="s">
        <v>475</v>
      </c>
      <c r="CO39" s="42">
        <v>282</v>
      </c>
    </row>
    <row r="40" spans="4:93" x14ac:dyDescent="0.2">
      <c r="D40" s="42">
        <f t="shared" si="11"/>
        <v>4</v>
      </c>
      <c r="E40" s="42" t="str">
        <f t="shared" si="1"/>
        <v>A4</v>
      </c>
      <c r="G40" s="42" t="str">
        <f t="array" ref="G40:U40" ca="1">IF(TRANSPOSE('A4'!K$172:K$187)="","",TRANSPOSE('A4'!K$172:K$187))</f>
        <v/>
      </c>
      <c r="H40" s="42" t="str">
        <v/>
      </c>
      <c r="I40" s="42" t="str">
        <v/>
      </c>
      <c r="J40" s="42" t="str">
        <v/>
      </c>
      <c r="K40" s="42" t="str">
        <f ca="1"/>
        <v/>
      </c>
      <c r="L40" s="42" t="str">
        <v/>
      </c>
      <c r="M40" s="42" t="str">
        <v/>
      </c>
      <c r="N40" s="42" t="str">
        <v/>
      </c>
      <c r="O40" s="42" t="str">
        <v/>
      </c>
      <c r="P40" s="42" t="str">
        <v/>
      </c>
      <c r="Q40" s="42" t="str">
        <v/>
      </c>
      <c r="R40" s="42" t="str">
        <v/>
      </c>
      <c r="S40" s="42" t="str">
        <v/>
      </c>
      <c r="T40" s="42" t="str">
        <v/>
      </c>
      <c r="U40" s="42" t="str">
        <v/>
      </c>
      <c r="AA40" s="42" t="s">
        <v>474</v>
      </c>
      <c r="BA40" s="42" t="s">
        <v>509</v>
      </c>
      <c r="BB40" s="42" t="str">
        <f t="shared" si="2"/>
        <v/>
      </c>
      <c r="BC40" s="45" t="e">
        <f t="shared" si="3"/>
        <v>#VALUE!</v>
      </c>
      <c r="BD40" s="45" t="e">
        <f t="shared" si="4"/>
        <v>#VALUE!</v>
      </c>
      <c r="BE40" s="42" t="str">
        <f t="shared" si="5"/>
        <v/>
      </c>
      <c r="BF40" s="42" t="str">
        <f t="shared" si="5"/>
        <v/>
      </c>
      <c r="BG40" s="42" t="str">
        <f t="shared" si="5"/>
        <v/>
      </c>
      <c r="BH40" s="42" t="str">
        <f t="shared" si="5"/>
        <v/>
      </c>
      <c r="BI40" s="42" t="str">
        <f t="shared" si="5"/>
        <v/>
      </c>
      <c r="BJ40" s="42" t="str">
        <f t="shared" si="5"/>
        <v/>
      </c>
      <c r="BK40" s="42" t="str">
        <f t="shared" si="5"/>
        <v/>
      </c>
      <c r="BL40" s="42" t="str">
        <f t="shared" si="5"/>
        <v/>
      </c>
      <c r="BM40" s="42" t="str">
        <f t="shared" si="5"/>
        <v/>
      </c>
      <c r="BN40" s="42" t="str">
        <f t="shared" si="5"/>
        <v/>
      </c>
      <c r="BO40" s="42" t="str">
        <f t="shared" si="5"/>
        <v/>
      </c>
      <c r="BP40" s="42" t="str">
        <f t="shared" si="13"/>
        <v/>
      </c>
      <c r="BQ40" s="42" t="str">
        <f t="shared" si="13"/>
        <v/>
      </c>
      <c r="BR40" s="42" t="str">
        <f t="shared" si="13"/>
        <v/>
      </c>
      <c r="BS40" s="42" t="str">
        <f t="shared" si="13"/>
        <v/>
      </c>
      <c r="BT40" s="42" t="str">
        <f t="shared" si="13"/>
        <v/>
      </c>
      <c r="BU40" s="42" t="str">
        <f t="shared" si="13"/>
        <v/>
      </c>
      <c r="BV40" s="42" t="str">
        <f t="shared" si="13"/>
        <v/>
      </c>
      <c r="BW40" s="42" t="str">
        <f t="shared" si="13"/>
        <v/>
      </c>
      <c r="BX40" s="42" t="str">
        <f t="shared" si="13"/>
        <v/>
      </c>
      <c r="BY40" s="42" t="str">
        <f t="shared" si="6"/>
        <v/>
      </c>
      <c r="BZ40" s="42" t="s">
        <v>509</v>
      </c>
      <c r="CA40" s="42" t="str">
        <f t="shared" ca="1" si="7"/>
        <v/>
      </c>
      <c r="CB40" s="42" t="str">
        <f ca="1">IF(CA40="","",IF(CA40&lt;4,"LT"&amp;CA40,"LI"&amp;CA40-3)&amp;" - "&amp;INDEX('Linee Intervento'!$E$9:$E$33,Riferimenti!CA40))</f>
        <v/>
      </c>
      <c r="CC40" s="42" t="str">
        <f t="shared" ca="1" si="8"/>
        <v/>
      </c>
      <c r="CD40" s="42" t="str">
        <f t="shared" ca="1" si="9"/>
        <v/>
      </c>
      <c r="CE40" s="42" t="str">
        <f t="shared" ca="1" si="10"/>
        <v/>
      </c>
      <c r="CN40" s="42" t="s">
        <v>476</v>
      </c>
      <c r="CO40" s="42">
        <v>282</v>
      </c>
    </row>
    <row r="41" spans="4:93" x14ac:dyDescent="0.2">
      <c r="D41" s="42">
        <f t="shared" si="11"/>
        <v>4</v>
      </c>
      <c r="E41" s="42" t="str">
        <f t="shared" si="1"/>
        <v>A4</v>
      </c>
      <c r="G41" s="42" t="str">
        <f t="array" ref="G41:U41" ca="1">IF(TRANSPOSE('A4'!E$194:E$208)="","",TRANSPOSE('A4'!E$194:E$208))</f>
        <v>Banche dati statistiche</v>
      </c>
      <c r="H41" s="42" t="str">
        <v/>
      </c>
      <c r="I41" s="42" t="str">
        <v/>
      </c>
      <c r="J41" s="42" t="str">
        <v/>
      </c>
      <c r="K41" s="42" t="str">
        <f ca="1"/>
        <v>Più sviluppate</v>
      </c>
      <c r="L41" s="42" t="str">
        <v/>
      </c>
      <c r="M41" s="42" t="str">
        <v/>
      </c>
      <c r="N41" s="42" t="str">
        <v/>
      </c>
      <c r="O41" s="42" t="str">
        <v/>
      </c>
      <c r="P41" s="42" t="str">
        <v/>
      </c>
      <c r="Q41" s="42" t="str">
        <v/>
      </c>
      <c r="R41" s="42" t="str">
        <v/>
      </c>
      <c r="S41" s="42" t="str">
        <v/>
      </c>
      <c r="T41" s="42" t="str">
        <v/>
      </c>
      <c r="U41" s="42" t="str">
        <v/>
      </c>
      <c r="AA41" s="42" t="s">
        <v>474</v>
      </c>
      <c r="BA41" s="42" t="s">
        <v>510</v>
      </c>
      <c r="BB41" s="42" t="str">
        <f t="shared" si="2"/>
        <v/>
      </c>
      <c r="BC41" s="45" t="e">
        <f t="shared" si="3"/>
        <v>#VALUE!</v>
      </c>
      <c r="BD41" s="45" t="e">
        <f t="shared" si="4"/>
        <v>#VALUE!</v>
      </c>
      <c r="BE41" s="42" t="str">
        <f t="shared" si="5"/>
        <v/>
      </c>
      <c r="BF41" s="42" t="str">
        <f t="shared" si="5"/>
        <v/>
      </c>
      <c r="BG41" s="42" t="str">
        <f t="shared" si="5"/>
        <v/>
      </c>
      <c r="BH41" s="42" t="str">
        <f t="shared" si="5"/>
        <v/>
      </c>
      <c r="BI41" s="42" t="str">
        <f t="shared" si="5"/>
        <v/>
      </c>
      <c r="BJ41" s="42" t="str">
        <f t="shared" si="5"/>
        <v/>
      </c>
      <c r="BK41" s="42" t="str">
        <f t="shared" si="5"/>
        <v/>
      </c>
      <c r="BL41" s="42" t="str">
        <f t="shared" si="5"/>
        <v/>
      </c>
      <c r="BM41" s="42" t="str">
        <f t="shared" si="5"/>
        <v/>
      </c>
      <c r="BN41" s="42" t="str">
        <f t="shared" si="5"/>
        <v/>
      </c>
      <c r="BO41" s="42" t="str">
        <f t="shared" si="5"/>
        <v/>
      </c>
      <c r="BP41" s="42" t="str">
        <f t="shared" si="13"/>
        <v/>
      </c>
      <c r="BQ41" s="42" t="str">
        <f t="shared" si="13"/>
        <v/>
      </c>
      <c r="BR41" s="42" t="str">
        <f t="shared" si="13"/>
        <v/>
      </c>
      <c r="BS41" s="42" t="str">
        <f t="shared" si="13"/>
        <v/>
      </c>
      <c r="BT41" s="42" t="str">
        <f t="shared" si="13"/>
        <v/>
      </c>
      <c r="BU41" s="42" t="str">
        <f t="shared" si="13"/>
        <v/>
      </c>
      <c r="BV41" s="42" t="str">
        <f t="shared" si="13"/>
        <v/>
      </c>
      <c r="BW41" s="42" t="str">
        <f t="shared" si="13"/>
        <v/>
      </c>
      <c r="BX41" s="42" t="str">
        <f t="shared" si="13"/>
        <v/>
      </c>
      <c r="BY41" s="42" t="str">
        <f t="shared" si="6"/>
        <v/>
      </c>
      <c r="BZ41" s="42" t="s">
        <v>510</v>
      </c>
      <c r="CA41" s="42" t="str">
        <f t="shared" ca="1" si="7"/>
        <v/>
      </c>
      <c r="CB41" s="42" t="str">
        <f ca="1">IF(CA41="","",IF(CA41&lt;4,"LT"&amp;CA41,"LI"&amp;CA41-3)&amp;" - "&amp;INDEX('Linee Intervento'!$E$9:$E$33,Riferimenti!CA41))</f>
        <v/>
      </c>
      <c r="CC41" s="42" t="str">
        <f t="shared" ca="1" si="8"/>
        <v/>
      </c>
      <c r="CD41" s="42" t="str">
        <f t="shared" ca="1" si="9"/>
        <v/>
      </c>
      <c r="CE41" s="42" t="str">
        <f t="shared" ca="1" si="10"/>
        <v/>
      </c>
      <c r="CN41" s="42" t="s">
        <v>477</v>
      </c>
      <c r="CO41" s="42">
        <v>282</v>
      </c>
    </row>
    <row r="42" spans="4:93" x14ac:dyDescent="0.2">
      <c r="D42" s="42">
        <f t="shared" si="11"/>
        <v>4</v>
      </c>
      <c r="E42" s="42" t="str">
        <f t="shared" si="1"/>
        <v>A4</v>
      </c>
      <c r="G42" s="42" t="str">
        <f t="array" ref="G42:U42" ca="1">IF(TRANSPOSE('A4'!H$194:H$208)="","",TRANSPOSE('A4'!H$194:H$208))</f>
        <v/>
      </c>
      <c r="H42" s="42" t="str">
        <v/>
      </c>
      <c r="I42" s="42" t="str">
        <v/>
      </c>
      <c r="J42" s="42" t="str">
        <v/>
      </c>
      <c r="K42" s="42" t="str">
        <f ca="1"/>
        <v/>
      </c>
      <c r="L42" s="42" t="str">
        <v/>
      </c>
      <c r="M42" s="42" t="str">
        <v/>
      </c>
      <c r="N42" s="42" t="str">
        <v/>
      </c>
      <c r="O42" s="42" t="str">
        <v/>
      </c>
      <c r="P42" s="42" t="str">
        <v/>
      </c>
      <c r="Q42" s="42" t="str">
        <v/>
      </c>
      <c r="R42" s="42" t="str">
        <v/>
      </c>
      <c r="S42" s="42" t="str">
        <v/>
      </c>
      <c r="T42" s="42" t="str">
        <v/>
      </c>
      <c r="U42" s="42" t="str">
        <v/>
      </c>
      <c r="AA42" s="42" t="s">
        <v>474</v>
      </c>
      <c r="BE42" s="42">
        <f t="shared" ref="BE42:BH42" si="14">SUM(BE2:BE41)</f>
        <v>0</v>
      </c>
      <c r="BF42" s="42">
        <f t="shared" si="14"/>
        <v>0</v>
      </c>
      <c r="BG42" s="42">
        <f t="shared" si="14"/>
        <v>0</v>
      </c>
      <c r="BH42" s="42">
        <f t="shared" si="14"/>
        <v>0</v>
      </c>
      <c r="BI42" s="42">
        <f>SUM(BI2:BI41)</f>
        <v>506293.97054305486</v>
      </c>
      <c r="BJ42" s="42">
        <f t="shared" ref="BJ42:BY42" si="15">SUM(BJ2:BJ41)</f>
        <v>0</v>
      </c>
      <c r="BK42" s="42">
        <f t="shared" si="15"/>
        <v>0</v>
      </c>
      <c r="BL42" s="42">
        <f t="shared" si="15"/>
        <v>0</v>
      </c>
      <c r="BM42" s="42">
        <f t="shared" si="15"/>
        <v>6262751.8701136541</v>
      </c>
      <c r="BN42" s="42">
        <f t="shared" si="15"/>
        <v>0</v>
      </c>
      <c r="BO42" s="42">
        <f t="shared" si="15"/>
        <v>34457319.193688527</v>
      </c>
      <c r="BP42" s="42">
        <f t="shared" si="15"/>
        <v>108378</v>
      </c>
      <c r="BQ42" s="42">
        <f t="shared" si="15"/>
        <v>0</v>
      </c>
      <c r="BR42" s="42">
        <f t="shared" si="15"/>
        <v>0</v>
      </c>
      <c r="BS42" s="42">
        <f t="shared" si="15"/>
        <v>0</v>
      </c>
      <c r="BT42" s="42">
        <f t="shared" si="15"/>
        <v>0</v>
      </c>
      <c r="BU42" s="42">
        <f t="shared" si="15"/>
        <v>0</v>
      </c>
      <c r="BV42" s="42">
        <f t="shared" si="15"/>
        <v>0</v>
      </c>
      <c r="BW42" s="42">
        <f t="shared" si="15"/>
        <v>7715838.0561309475</v>
      </c>
      <c r="BX42" s="42">
        <f t="shared" si="15"/>
        <v>0</v>
      </c>
      <c r="BY42" s="42">
        <f t="shared" si="15"/>
        <v>49050581.09047617</v>
      </c>
      <c r="CN42" s="42" t="s">
        <v>478</v>
      </c>
      <c r="CO42" s="42">
        <v>282</v>
      </c>
    </row>
    <row r="43" spans="4:93" x14ac:dyDescent="0.2">
      <c r="D43" s="42">
        <f t="shared" si="11"/>
        <v>4</v>
      </c>
      <c r="E43" s="42" t="str">
        <f t="shared" si="1"/>
        <v>A4</v>
      </c>
      <c r="G43" s="42" t="str">
        <f t="array" ref="G43:U43" ca="1">IF(TRANSPOSE('A4'!K$194:K$208)="","",TRANSPOSE('A4'!K$194:K$208))</f>
        <v/>
      </c>
      <c r="H43" s="42" t="str">
        <v/>
      </c>
      <c r="I43" s="42" t="str">
        <v/>
      </c>
      <c r="J43" s="42" t="str">
        <v/>
      </c>
      <c r="K43" s="42" t="str">
        <f ca="1"/>
        <v/>
      </c>
      <c r="L43" s="42" t="str">
        <v/>
      </c>
      <c r="M43" s="42" t="str">
        <v/>
      </c>
      <c r="N43" s="42" t="str">
        <v/>
      </c>
      <c r="O43" s="42" t="str">
        <v/>
      </c>
      <c r="P43" s="42" t="str">
        <v/>
      </c>
      <c r="Q43" s="42" t="str">
        <v/>
      </c>
      <c r="R43" s="42" t="str">
        <v/>
      </c>
      <c r="S43" s="42" t="str">
        <v/>
      </c>
      <c r="T43" s="42" t="str">
        <v/>
      </c>
      <c r="U43" s="42" t="str">
        <v/>
      </c>
      <c r="AA43" s="42" t="s">
        <v>474</v>
      </c>
      <c r="CN43" s="42" t="s">
        <v>479</v>
      </c>
      <c r="CO43" s="42">
        <v>282</v>
      </c>
    </row>
    <row r="44" spans="4:93" x14ac:dyDescent="0.2">
      <c r="D44" s="42">
        <f t="shared" si="11"/>
        <v>4</v>
      </c>
      <c r="E44" s="42" t="str">
        <f t="shared" si="1"/>
        <v>A4</v>
      </c>
      <c r="G44" s="42" t="str">
        <f t="array" ref="G44:U44" ca="1">IF(TRANSPOSE('A4'!E$215:E$229)="","",TRANSPOSE('A4'!E$215:E$229))</f>
        <v>Banche dati statistiche</v>
      </c>
      <c r="H44" s="42" t="str">
        <v/>
      </c>
      <c r="I44" s="42" t="str">
        <v/>
      </c>
      <c r="J44" s="42" t="str">
        <v/>
      </c>
      <c r="K44" s="42" t="str">
        <f ca="1"/>
        <v>In transizione</v>
      </c>
      <c r="L44" s="42" t="str">
        <v/>
      </c>
      <c r="M44" s="42" t="str">
        <v/>
      </c>
      <c r="N44" s="42" t="str">
        <v/>
      </c>
      <c r="O44" s="42" t="str">
        <v/>
      </c>
      <c r="P44" s="42" t="str">
        <v/>
      </c>
      <c r="Q44" s="42" t="str">
        <v/>
      </c>
      <c r="R44" s="42" t="str">
        <v/>
      </c>
      <c r="S44" s="42" t="str">
        <v/>
      </c>
      <c r="T44" s="42" t="str">
        <v/>
      </c>
      <c r="U44" s="42" t="str">
        <v/>
      </c>
      <c r="AA44" s="42" t="s">
        <v>474</v>
      </c>
      <c r="CN44" s="42" t="s">
        <v>480</v>
      </c>
      <c r="CO44" s="42">
        <v>282</v>
      </c>
    </row>
    <row r="45" spans="4:93" x14ac:dyDescent="0.2">
      <c r="D45" s="42">
        <f t="shared" si="11"/>
        <v>4</v>
      </c>
      <c r="E45" s="42" t="str">
        <f t="shared" si="1"/>
        <v>A4</v>
      </c>
      <c r="G45" s="42" t="str">
        <f t="array" ref="G45:U45" ca="1">IF(TRANSPOSE('A4'!H$215:H$229)="","",TRANSPOSE('A4'!H$215:H$229))</f>
        <v/>
      </c>
      <c r="H45" s="42" t="str">
        <v/>
      </c>
      <c r="I45" s="42" t="str">
        <v/>
      </c>
      <c r="J45" s="42" t="str">
        <v/>
      </c>
      <c r="K45" s="42" t="str">
        <f ca="1"/>
        <v/>
      </c>
      <c r="L45" s="42" t="str">
        <v/>
      </c>
      <c r="M45" s="42" t="str">
        <v/>
      </c>
      <c r="N45" s="42" t="str">
        <v/>
      </c>
      <c r="O45" s="42" t="str">
        <v/>
      </c>
      <c r="P45" s="42" t="str">
        <v/>
      </c>
      <c r="Q45" s="42" t="str">
        <v/>
      </c>
      <c r="R45" s="42" t="str">
        <v/>
      </c>
      <c r="S45" s="42" t="str">
        <v/>
      </c>
      <c r="T45" s="42" t="str">
        <v/>
      </c>
      <c r="U45" s="42" t="str">
        <v/>
      </c>
      <c r="AA45" s="42" t="s">
        <v>474</v>
      </c>
      <c r="CN45" s="42" t="s">
        <v>481</v>
      </c>
      <c r="CO45" s="42">
        <v>282</v>
      </c>
    </row>
    <row r="46" spans="4:93" x14ac:dyDescent="0.2">
      <c r="D46" s="42">
        <f t="shared" si="11"/>
        <v>4</v>
      </c>
      <c r="E46" s="42" t="str">
        <f t="shared" si="1"/>
        <v>A4</v>
      </c>
      <c r="G46" s="42" t="str">
        <f t="array" ref="G46:U46" ca="1">IF(TRANSPOSE('A4'!K$215:K$229)="","",TRANSPOSE('A4'!K$215:K$229))</f>
        <v/>
      </c>
      <c r="H46" s="42" t="str">
        <v/>
      </c>
      <c r="I46" s="42" t="str">
        <v/>
      </c>
      <c r="J46" s="42" t="str">
        <v/>
      </c>
      <c r="K46" s="42" t="str">
        <f ca="1"/>
        <v/>
      </c>
      <c r="L46" s="42" t="str">
        <v/>
      </c>
      <c r="M46" s="42" t="str">
        <v/>
      </c>
      <c r="N46" s="42" t="str">
        <v/>
      </c>
      <c r="O46" s="42" t="str">
        <v/>
      </c>
      <c r="P46" s="42" t="str">
        <v/>
      </c>
      <c r="Q46" s="42" t="str">
        <v/>
      </c>
      <c r="R46" s="42" t="str">
        <v/>
      </c>
      <c r="S46" s="42" t="str">
        <v/>
      </c>
      <c r="T46" s="42" t="str">
        <v/>
      </c>
      <c r="U46" s="42" t="str">
        <v/>
      </c>
      <c r="AA46" s="42" t="s">
        <v>474</v>
      </c>
      <c r="CA46" s="42">
        <v>1</v>
      </c>
      <c r="CB46" s="42" t="e">
        <f>'Risultati Progetto'!#REF!&amp;'Risultati Progetto'!E166&amp;'Risultati Progetto'!E318&amp;'Risultati Progetto'!E470</f>
        <v>#REF!</v>
      </c>
      <c r="CN46" s="42" t="s">
        <v>482</v>
      </c>
      <c r="CO46" s="42">
        <v>282</v>
      </c>
    </row>
    <row r="47" spans="4:93" x14ac:dyDescent="0.2">
      <c r="D47" s="42">
        <f t="shared" si="11"/>
        <v>4</v>
      </c>
      <c r="E47" s="42" t="str">
        <f t="shared" si="1"/>
        <v>A4</v>
      </c>
      <c r="G47" s="42" t="str">
        <f t="array" ref="G47:U47" ca="1">IF(TRANSPOSE('A4'!E$236:E$250)="","",TRANSPOSE('A4'!E$236:E$250))</f>
        <v>Banche dati statistiche</v>
      </c>
      <c r="H47" s="42" t="str">
        <v/>
      </c>
      <c r="I47" s="42" t="str">
        <v/>
      </c>
      <c r="J47" s="42" t="str">
        <v/>
      </c>
      <c r="K47" s="42" t="str">
        <f ca="1"/>
        <v>Meno sviluppate</v>
      </c>
      <c r="L47" s="42" t="str">
        <v/>
      </c>
      <c r="M47" s="42" t="str">
        <v/>
      </c>
      <c r="N47" s="42" t="str">
        <v/>
      </c>
      <c r="O47" s="42" t="str">
        <v/>
      </c>
      <c r="P47" s="42" t="str">
        <v/>
      </c>
      <c r="Q47" s="42" t="str">
        <v/>
      </c>
      <c r="R47" s="42" t="str">
        <v/>
      </c>
      <c r="S47" s="42" t="str">
        <v/>
      </c>
      <c r="T47" s="42" t="str">
        <v/>
      </c>
      <c r="U47" s="42" t="str">
        <v/>
      </c>
      <c r="AA47" s="42" t="s">
        <v>474</v>
      </c>
      <c r="CA47" s="42">
        <v>2</v>
      </c>
      <c r="CB47" s="42" t="str">
        <f>'Risultati Progetto'!E12&amp;'Risultati Progetto'!H166&amp;'Risultati Progetto'!H318&amp;'Risultati Progetto'!H470</f>
        <v>numero di amministrazioni pubbliche servite e abilitate all’utilizzo dei nuovi strumenti</v>
      </c>
      <c r="CN47" s="42" t="s">
        <v>483</v>
      </c>
      <c r="CO47" s="42">
        <v>282</v>
      </c>
    </row>
    <row r="48" spans="4:93" x14ac:dyDescent="0.2">
      <c r="D48" s="42">
        <f t="shared" si="11"/>
        <v>4</v>
      </c>
      <c r="E48" s="42" t="str">
        <f t="shared" si="1"/>
        <v>A4</v>
      </c>
      <c r="G48" s="42" t="str">
        <f t="array" ref="G48:U48" ca="1">IF(TRANSPOSE('A4'!H$236:H$250)="","",TRANSPOSE('A4'!H$236:H$250))</f>
        <v/>
      </c>
      <c r="H48" s="42" t="str">
        <v/>
      </c>
      <c r="I48" s="42" t="str">
        <v/>
      </c>
      <c r="J48" s="42" t="str">
        <v/>
      </c>
      <c r="K48" s="42" t="str">
        <f ca="1"/>
        <v/>
      </c>
      <c r="L48" s="42" t="str">
        <v/>
      </c>
      <c r="M48" s="42" t="str">
        <v/>
      </c>
      <c r="N48" s="42" t="str">
        <v/>
      </c>
      <c r="O48" s="42" t="str">
        <v/>
      </c>
      <c r="P48" s="42" t="str">
        <v/>
      </c>
      <c r="Q48" s="42" t="str">
        <v/>
      </c>
      <c r="R48" s="42" t="str">
        <v/>
      </c>
      <c r="S48" s="42" t="str">
        <v/>
      </c>
      <c r="T48" s="42" t="str">
        <v/>
      </c>
      <c r="U48" s="42" t="str">
        <v/>
      </c>
      <c r="AA48" s="42" t="s">
        <v>474</v>
      </c>
      <c r="CA48" s="42">
        <v>3</v>
      </c>
      <c r="CB48" s="42" t="str">
        <f>'Risultati Progetto'!H12&amp;'Risultati Progetto'!K166&amp;'Risultati Progetto'!K318&amp;'Risultati Progetto'!K470</f>
        <v>modello di servizio condiviso e sottoscritto da un panel di stakeholders</v>
      </c>
      <c r="CN48" s="42" t="s">
        <v>484</v>
      </c>
      <c r="CO48" s="42">
        <v>282</v>
      </c>
    </row>
    <row r="49" spans="4:93" x14ac:dyDescent="0.2">
      <c r="D49" s="42">
        <f t="shared" si="11"/>
        <v>4</v>
      </c>
      <c r="E49" s="42" t="str">
        <f t="shared" si="1"/>
        <v>A4</v>
      </c>
      <c r="G49" s="42" t="str">
        <f t="array" ref="G49:U49" ca="1">IF(TRANSPOSE('A4'!K$236:K$250)="","",TRANSPOSE('A4'!K$236:K$250))</f>
        <v/>
      </c>
      <c r="H49" s="42" t="str">
        <v/>
      </c>
      <c r="I49" s="42" t="str">
        <v/>
      </c>
      <c r="J49" s="42" t="str">
        <v/>
      </c>
      <c r="K49" s="42" t="str">
        <f ca="1"/>
        <v/>
      </c>
      <c r="L49" s="42" t="str">
        <v/>
      </c>
      <c r="M49" s="42" t="str">
        <v/>
      </c>
      <c r="N49" s="42" t="str">
        <v/>
      </c>
      <c r="O49" s="42" t="str">
        <v/>
      </c>
      <c r="P49" s="42" t="str">
        <v/>
      </c>
      <c r="Q49" s="42" t="str">
        <v/>
      </c>
      <c r="R49" s="42" t="str">
        <v/>
      </c>
      <c r="S49" s="42" t="str">
        <v/>
      </c>
      <c r="T49" s="42" t="str">
        <v/>
      </c>
      <c r="U49" s="42" t="str">
        <v/>
      </c>
      <c r="AA49" s="42" t="s">
        <v>474</v>
      </c>
      <c r="CA49" s="42">
        <v>4</v>
      </c>
      <c r="CB49" s="42" t="str">
        <f>'Risultati Progetto'!E32&amp;'Risultati Progetto'!E185&amp;'Risultati Progetto'!E337&amp;'Risultati Progetto'!E489</f>
        <v/>
      </c>
      <c r="CN49" s="42" t="s">
        <v>485</v>
      </c>
      <c r="CO49" s="42">
        <v>282</v>
      </c>
    </row>
    <row r="50" spans="4:93" x14ac:dyDescent="0.2">
      <c r="D50" s="42">
        <f t="shared" si="11"/>
        <v>5</v>
      </c>
      <c r="E50" s="42" t="str">
        <f t="shared" si="1"/>
        <v>A5</v>
      </c>
      <c r="G50" s="42" t="str">
        <f t="array" ref="G50:U50" ca="1">IF(TRANSPOSE('A5'!E$172:E$187)="","",TRANSPOSE('A5'!E$172:E$187))</f>
        <v>Documenti di indirizzo (linee guida, documenti metodologici, etc.)</v>
      </c>
      <c r="H50" s="42" t="str">
        <v>Modello di gestione e fruizione del patrimonio informativo adottato</v>
      </c>
      <c r="I50" s="42" t="str">
        <v>Realizzato: si/no</v>
      </c>
      <c r="J50" s="42" t="str">
        <v>Sistema di Monitoraggio PON</v>
      </c>
      <c r="K50" s="42" t="str">
        <f ca="1"/>
        <v>Tutte</v>
      </c>
      <c r="L50" s="42" t="str">
        <v>NO</v>
      </c>
      <c r="M50" s="42" t="str">
        <v>NO</v>
      </c>
      <c r="N50" s="42" t="str">
        <v>NO</v>
      </c>
      <c r="O50" s="42" t="str">
        <v>NO</v>
      </c>
      <c r="P50" s="42" t="str">
        <v>NO</v>
      </c>
      <c r="Q50" s="42" t="str">
        <v>NO</v>
      </c>
      <c r="R50" s="42" t="str">
        <v>SI</v>
      </c>
      <c r="S50" s="42" t="str">
        <v>SI</v>
      </c>
      <c r="T50" s="42" t="str">
        <v>SI</v>
      </c>
      <c r="U50" s="42" t="str">
        <v>SI</v>
      </c>
      <c r="V50" s="42">
        <f ca="1">IFERROR('A5'!$R$43,"")</f>
        <v>4</v>
      </c>
      <c r="W50" s="42">
        <f ca="1">IFERROR('A5'!$R$255,"")</f>
        <v>1</v>
      </c>
      <c r="X50" s="46">
        <f>IF('A5'!$H$73="","",'A5'!$H$73)</f>
        <v>43101</v>
      </c>
      <c r="Y50" s="46">
        <f>IF('A5'!$H$76="","",'A5'!$H$76)</f>
        <v>44196</v>
      </c>
      <c r="Z50" s="42" t="str">
        <f>IF('A5'!$B$9="","",'A5'!$B$9)</f>
        <v>Progettazione e definizione del modello per la gestione e la fruizione del patrimonio informativo</v>
      </c>
      <c r="AA50" s="42" t="s">
        <v>475</v>
      </c>
      <c r="AB50" s="42" t="str">
        <f t="array" ref="AB50:AW50">IF(TRANSPOSE('A5'!$K$80:$M$101)="","",TRANSPOSE('A5'!$K$80:$M$101))</f>
        <v/>
      </c>
      <c r="AC50" s="42" t="str">
        <v/>
      </c>
      <c r="AD50" s="42" t="str">
        <v/>
      </c>
      <c r="AE50" s="42" t="str">
        <v/>
      </c>
      <c r="AF50" s="42">
        <v>0</v>
      </c>
      <c r="AG50" s="42" t="str">
        <v/>
      </c>
      <c r="AH50" s="42" t="str">
        <v/>
      </c>
      <c r="AI50" s="42" t="str">
        <v/>
      </c>
      <c r="AJ50" s="42">
        <v>283917.26335220982</v>
      </c>
      <c r="AK50" s="42" t="str">
        <v/>
      </c>
      <c r="AL50" s="42">
        <v>1589963</v>
      </c>
      <c r="AM50" s="42">
        <v>0</v>
      </c>
      <c r="AN50" s="42" t="str">
        <v/>
      </c>
      <c r="AO50" s="42" t="str">
        <v/>
      </c>
      <c r="AP50" s="42" t="str">
        <v/>
      </c>
      <c r="AQ50" s="42" t="str">
        <v/>
      </c>
      <c r="AR50" s="42" t="str">
        <v/>
      </c>
      <c r="AS50" s="42" t="str">
        <v/>
      </c>
      <c r="AT50" s="42">
        <v>349791.86</v>
      </c>
      <c r="AU50" s="42" t="str">
        <v/>
      </c>
      <c r="AV50" s="42" t="str">
        <v/>
      </c>
      <c r="AW50" s="42">
        <v>2223672.1233522096</v>
      </c>
      <c r="CA50" s="42">
        <v>5</v>
      </c>
      <c r="CB50" s="42" t="str">
        <f>'Risultati Progetto'!H32&amp;'Risultati Progetto'!H185&amp;'Risultati Progetto'!H337&amp;'Risultati Progetto'!H489</f>
        <v/>
      </c>
      <c r="CN50" s="42" t="s">
        <v>486</v>
      </c>
      <c r="CO50" s="42">
        <v>282</v>
      </c>
    </row>
    <row r="51" spans="4:93" x14ac:dyDescent="0.2">
      <c r="D51" s="42">
        <f t="shared" si="11"/>
        <v>5</v>
      </c>
      <c r="E51" s="42" t="str">
        <f t="shared" si="1"/>
        <v>A5</v>
      </c>
      <c r="G51" s="42" t="str">
        <f t="array" ref="G51:U51" ca="1">IF(TRANSPOSE('A5'!H$172:H$187)="","",TRANSPOSE('A5'!H$172:H$187))</f>
        <v/>
      </c>
      <c r="H51" s="42" t="str">
        <v/>
      </c>
      <c r="I51" s="42" t="str">
        <v/>
      </c>
      <c r="J51" s="42" t="str">
        <v/>
      </c>
      <c r="K51" s="42" t="str">
        <f ca="1"/>
        <v/>
      </c>
      <c r="L51" s="42" t="str">
        <v/>
      </c>
      <c r="M51" s="42" t="str">
        <v/>
      </c>
      <c r="N51" s="42" t="str">
        <v/>
      </c>
      <c r="O51" s="42" t="str">
        <v/>
      </c>
      <c r="P51" s="42" t="str">
        <v/>
      </c>
      <c r="Q51" s="42" t="str">
        <v/>
      </c>
      <c r="R51" s="42" t="str">
        <v/>
      </c>
      <c r="S51" s="42" t="str">
        <v/>
      </c>
      <c r="T51" s="42" t="str">
        <v/>
      </c>
      <c r="U51" s="42" t="str">
        <v/>
      </c>
      <c r="AA51" s="42" t="s">
        <v>475</v>
      </c>
      <c r="CA51" s="42">
        <v>6</v>
      </c>
      <c r="CB51" s="42" t="str">
        <f>'Risultati Progetto'!K32&amp;'Risultati Progetto'!K185&amp;'Risultati Progetto'!K337&amp;'Risultati Progetto'!K489</f>
        <v/>
      </c>
      <c r="CN51" s="42" t="s">
        <v>487</v>
      </c>
      <c r="CO51" s="42">
        <v>282</v>
      </c>
    </row>
    <row r="52" spans="4:93" x14ac:dyDescent="0.2">
      <c r="D52" s="42">
        <f t="shared" si="11"/>
        <v>5</v>
      </c>
      <c r="E52" s="42" t="str">
        <f t="shared" si="1"/>
        <v>A5</v>
      </c>
      <c r="G52" s="42" t="str">
        <f t="array" ref="G52:U52" ca="1">IF(TRANSPOSE('A5'!K$172:K$187)="","",TRANSPOSE('A5'!K$172:K$187))</f>
        <v/>
      </c>
      <c r="H52" s="42" t="str">
        <v/>
      </c>
      <c r="I52" s="42" t="str">
        <v/>
      </c>
      <c r="J52" s="42" t="str">
        <v/>
      </c>
      <c r="K52" s="42" t="str">
        <f ca="1"/>
        <v/>
      </c>
      <c r="L52" s="42" t="str">
        <v/>
      </c>
      <c r="M52" s="42" t="str">
        <v/>
      </c>
      <c r="N52" s="42" t="str">
        <v/>
      </c>
      <c r="O52" s="42" t="str">
        <v/>
      </c>
      <c r="P52" s="42" t="str">
        <v/>
      </c>
      <c r="Q52" s="42" t="str">
        <v/>
      </c>
      <c r="R52" s="42" t="str">
        <v/>
      </c>
      <c r="S52" s="42" t="str">
        <v/>
      </c>
      <c r="T52" s="42" t="str">
        <v/>
      </c>
      <c r="U52" s="42" t="str">
        <v/>
      </c>
      <c r="AA52" s="42" t="s">
        <v>475</v>
      </c>
      <c r="CA52" s="42">
        <v>7</v>
      </c>
      <c r="CB52" s="42" t="str">
        <f>'Risultati Progetto'!E52&amp;'Risultati Progetto'!E204&amp;'Risultati Progetto'!E356&amp;'Risultati Progetto'!E508</f>
        <v/>
      </c>
      <c r="CN52" s="42" t="s">
        <v>488</v>
      </c>
      <c r="CO52" s="42">
        <v>282</v>
      </c>
    </row>
    <row r="53" spans="4:93" x14ac:dyDescent="0.2">
      <c r="D53" s="42">
        <f t="shared" si="11"/>
        <v>5</v>
      </c>
      <c r="E53" s="42" t="str">
        <f t="shared" si="1"/>
        <v>A5</v>
      </c>
      <c r="G53" s="42" t="str">
        <f t="array" ref="G53:U53" ca="1">IF(TRANSPOSE('A5'!E$194:E$208)="","",TRANSPOSE('A5'!E$194:E$208))</f>
        <v>Documenti di indirizzo (linee guida, documenti metodologici, etc.)</v>
      </c>
      <c r="H53" s="42" t="str">
        <v/>
      </c>
      <c r="I53" s="42" t="str">
        <v/>
      </c>
      <c r="J53" s="42" t="str">
        <v/>
      </c>
      <c r="K53" s="42" t="str">
        <f ca="1"/>
        <v>Più sviluppate</v>
      </c>
      <c r="L53" s="42" t="str">
        <v/>
      </c>
      <c r="M53" s="42" t="str">
        <v/>
      </c>
      <c r="N53" s="42" t="str">
        <v/>
      </c>
      <c r="O53" s="42" t="str">
        <v/>
      </c>
      <c r="P53" s="42" t="str">
        <v/>
      </c>
      <c r="Q53" s="42" t="str">
        <v/>
      </c>
      <c r="R53" s="42" t="str">
        <v/>
      </c>
      <c r="S53" s="42" t="str">
        <v/>
      </c>
      <c r="T53" s="42" t="str">
        <v/>
      </c>
      <c r="U53" s="42" t="str">
        <v/>
      </c>
      <c r="AA53" s="42" t="s">
        <v>475</v>
      </c>
      <c r="CA53" s="42">
        <v>8</v>
      </c>
      <c r="CB53" s="42" t="str">
        <f>'Risultati Progetto'!H52&amp;'Risultati Progetto'!H204&amp;'Risultati Progetto'!H356&amp;'Risultati Progetto'!H508</f>
        <v/>
      </c>
      <c r="CN53" s="42" t="s">
        <v>489</v>
      </c>
      <c r="CO53" s="42">
        <v>282</v>
      </c>
    </row>
    <row r="54" spans="4:93" x14ac:dyDescent="0.2">
      <c r="D54" s="42">
        <f t="shared" si="11"/>
        <v>5</v>
      </c>
      <c r="E54" s="42" t="str">
        <f t="shared" si="1"/>
        <v>A5</v>
      </c>
      <c r="G54" s="42" t="str">
        <f t="array" ref="G54:U54" ca="1">IF(TRANSPOSE('A5'!H$194:H$208)="","",TRANSPOSE('A5'!H$194:H$208))</f>
        <v/>
      </c>
      <c r="H54" s="42" t="str">
        <v/>
      </c>
      <c r="I54" s="42" t="str">
        <v/>
      </c>
      <c r="J54" s="42" t="str">
        <v/>
      </c>
      <c r="K54" s="42" t="str">
        <f ca="1"/>
        <v/>
      </c>
      <c r="L54" s="42" t="str">
        <v/>
      </c>
      <c r="M54" s="42" t="str">
        <v/>
      </c>
      <c r="N54" s="42" t="str">
        <v/>
      </c>
      <c r="O54" s="42" t="str">
        <v/>
      </c>
      <c r="P54" s="42" t="str">
        <v/>
      </c>
      <c r="Q54" s="42" t="str">
        <v/>
      </c>
      <c r="R54" s="42" t="str">
        <v/>
      </c>
      <c r="S54" s="42" t="str">
        <v/>
      </c>
      <c r="T54" s="42" t="str">
        <v/>
      </c>
      <c r="U54" s="42" t="str">
        <v/>
      </c>
      <c r="AA54" s="42" t="s">
        <v>475</v>
      </c>
      <c r="CA54" s="42">
        <v>9</v>
      </c>
      <c r="CB54" s="42" t="str">
        <f>'Risultati Progetto'!K52&amp;'Risultati Progetto'!K204&amp;'Risultati Progetto'!K356&amp;'Risultati Progetto'!K508</f>
        <v/>
      </c>
      <c r="CN54" s="42" t="s">
        <v>490</v>
      </c>
      <c r="CO54" s="42">
        <v>282</v>
      </c>
    </row>
    <row r="55" spans="4:93" x14ac:dyDescent="0.2">
      <c r="D55" s="42">
        <f t="shared" si="11"/>
        <v>5</v>
      </c>
      <c r="E55" s="42" t="str">
        <f t="shared" si="1"/>
        <v>A5</v>
      </c>
      <c r="G55" s="42" t="str">
        <f t="array" ref="G55:U55" ca="1">IF(TRANSPOSE('A5'!K$194:K$208)="","",TRANSPOSE('A5'!K$194:K$208))</f>
        <v/>
      </c>
      <c r="H55" s="42" t="str">
        <v/>
      </c>
      <c r="I55" s="42" t="str">
        <v/>
      </c>
      <c r="J55" s="42" t="str">
        <v/>
      </c>
      <c r="K55" s="42" t="str">
        <f ca="1"/>
        <v/>
      </c>
      <c r="L55" s="42" t="str">
        <v/>
      </c>
      <c r="M55" s="42" t="str">
        <v/>
      </c>
      <c r="N55" s="42" t="str">
        <v/>
      </c>
      <c r="O55" s="42" t="str">
        <v/>
      </c>
      <c r="P55" s="42" t="str">
        <v/>
      </c>
      <c r="Q55" s="42" t="str">
        <v/>
      </c>
      <c r="R55" s="42" t="str">
        <v/>
      </c>
      <c r="S55" s="42" t="str">
        <v/>
      </c>
      <c r="T55" s="42" t="str">
        <v/>
      </c>
      <c r="U55" s="42" t="str">
        <v/>
      </c>
      <c r="AA55" s="42" t="s">
        <v>475</v>
      </c>
      <c r="CA55" s="42">
        <v>10</v>
      </c>
      <c r="CB55" s="42" t="str">
        <f>'Risultati Progetto'!E71&amp;'Risultati Progetto'!E223&amp;'Risultati Progetto'!E375&amp;'Risultati Progetto'!E527</f>
        <v/>
      </c>
      <c r="CN55" s="42" t="s">
        <v>491</v>
      </c>
      <c r="CO55" s="42">
        <v>282</v>
      </c>
    </row>
    <row r="56" spans="4:93" x14ac:dyDescent="0.2">
      <c r="D56" s="42">
        <f t="shared" si="11"/>
        <v>5</v>
      </c>
      <c r="E56" s="42" t="str">
        <f t="shared" si="1"/>
        <v>A5</v>
      </c>
      <c r="G56" s="42" t="str">
        <f t="array" ref="G56:U56" ca="1">IF(TRANSPOSE('A5'!E$215:E$229)="","",TRANSPOSE('A5'!E$215:E$229))</f>
        <v>Documenti di indirizzo (linee guida, documenti metodologici, etc.)</v>
      </c>
      <c r="H56" s="42" t="str">
        <v/>
      </c>
      <c r="I56" s="42" t="str">
        <v/>
      </c>
      <c r="J56" s="42" t="str">
        <v/>
      </c>
      <c r="K56" s="42" t="str">
        <f ca="1"/>
        <v>In transizione</v>
      </c>
      <c r="L56" s="42" t="str">
        <v/>
      </c>
      <c r="M56" s="42" t="str">
        <v/>
      </c>
      <c r="N56" s="42" t="str">
        <v/>
      </c>
      <c r="O56" s="42" t="str">
        <v/>
      </c>
      <c r="P56" s="42" t="str">
        <v/>
      </c>
      <c r="Q56" s="42" t="str">
        <v/>
      </c>
      <c r="R56" s="42" t="str">
        <v/>
      </c>
      <c r="S56" s="42" t="str">
        <v/>
      </c>
      <c r="T56" s="42" t="str">
        <v/>
      </c>
      <c r="U56" s="42" t="str">
        <v/>
      </c>
      <c r="AA56" s="42" t="s">
        <v>475</v>
      </c>
      <c r="CA56" s="42">
        <v>11</v>
      </c>
      <c r="CB56" s="42" t="str">
        <f>'Risultati Progetto'!H71&amp;'Risultati Progetto'!H223&amp;'Risultati Progetto'!H375&amp;'Risultati Progetto'!H527</f>
        <v/>
      </c>
      <c r="CN56" s="42" t="s">
        <v>492</v>
      </c>
      <c r="CO56" s="42">
        <v>282</v>
      </c>
    </row>
    <row r="57" spans="4:93" x14ac:dyDescent="0.2">
      <c r="D57" s="42">
        <f t="shared" si="11"/>
        <v>5</v>
      </c>
      <c r="E57" s="42" t="str">
        <f t="shared" si="1"/>
        <v>A5</v>
      </c>
      <c r="G57" s="42" t="str">
        <f t="array" ref="G57:U57" ca="1">IF(TRANSPOSE('A5'!H$215:H$229)="","",TRANSPOSE('A5'!H$215:H$229))</f>
        <v/>
      </c>
      <c r="H57" s="42" t="str">
        <v/>
      </c>
      <c r="I57" s="42" t="str">
        <v/>
      </c>
      <c r="J57" s="42" t="str">
        <v/>
      </c>
      <c r="K57" s="42" t="str">
        <f ca="1"/>
        <v/>
      </c>
      <c r="L57" s="42" t="str">
        <v/>
      </c>
      <c r="M57" s="42" t="str">
        <v/>
      </c>
      <c r="N57" s="42" t="str">
        <v/>
      </c>
      <c r="O57" s="42" t="str">
        <v/>
      </c>
      <c r="P57" s="42" t="str">
        <v/>
      </c>
      <c r="Q57" s="42" t="str">
        <v/>
      </c>
      <c r="R57" s="42" t="str">
        <v/>
      </c>
      <c r="S57" s="42" t="str">
        <v/>
      </c>
      <c r="T57" s="42" t="str">
        <v/>
      </c>
      <c r="U57" s="42" t="str">
        <v/>
      </c>
      <c r="AA57" s="42" t="s">
        <v>475</v>
      </c>
      <c r="CA57" s="42">
        <v>12</v>
      </c>
      <c r="CB57" s="42" t="str">
        <f>'Risultati Progetto'!K71&amp;'Risultati Progetto'!K223&amp;'Risultati Progetto'!K375&amp;'Risultati Progetto'!K527</f>
        <v/>
      </c>
      <c r="CN57" s="42" t="s">
        <v>493</v>
      </c>
      <c r="CO57" s="42">
        <v>282</v>
      </c>
    </row>
    <row r="58" spans="4:93" x14ac:dyDescent="0.2">
      <c r="D58" s="42">
        <f t="shared" si="11"/>
        <v>5</v>
      </c>
      <c r="E58" s="42" t="str">
        <f t="shared" si="1"/>
        <v>A5</v>
      </c>
      <c r="G58" s="42" t="str">
        <f t="array" ref="G58:U58" ca="1">IF(TRANSPOSE('A5'!K$215:K$229)="","",TRANSPOSE('A5'!K$215:K$229))</f>
        <v/>
      </c>
      <c r="H58" s="42" t="str">
        <v/>
      </c>
      <c r="I58" s="42" t="str">
        <v/>
      </c>
      <c r="J58" s="42" t="str">
        <v/>
      </c>
      <c r="K58" s="42" t="str">
        <f ca="1"/>
        <v/>
      </c>
      <c r="L58" s="42" t="str">
        <v/>
      </c>
      <c r="M58" s="42" t="str">
        <v/>
      </c>
      <c r="N58" s="42" t="str">
        <v/>
      </c>
      <c r="O58" s="42" t="str">
        <v/>
      </c>
      <c r="P58" s="42" t="str">
        <v/>
      </c>
      <c r="Q58" s="42" t="str">
        <v/>
      </c>
      <c r="R58" s="42" t="str">
        <v/>
      </c>
      <c r="S58" s="42" t="str">
        <v/>
      </c>
      <c r="T58" s="42" t="str">
        <v/>
      </c>
      <c r="U58" s="42" t="str">
        <v/>
      </c>
      <c r="AA58" s="42" t="s">
        <v>475</v>
      </c>
      <c r="CA58" s="42">
        <v>13</v>
      </c>
      <c r="CB58" s="42" t="str">
        <f>'Risultati Progetto'!E90&amp;'Risultati Progetto'!E242&amp;'Risultati Progetto'!E394&amp;'Risultati Progetto'!E546</f>
        <v/>
      </c>
      <c r="CN58" s="42" t="s">
        <v>494</v>
      </c>
      <c r="CO58" s="42">
        <v>282</v>
      </c>
    </row>
    <row r="59" spans="4:93" x14ac:dyDescent="0.2">
      <c r="D59" s="42">
        <f t="shared" si="11"/>
        <v>5</v>
      </c>
      <c r="E59" s="42" t="str">
        <f t="shared" si="1"/>
        <v>A5</v>
      </c>
      <c r="G59" s="42" t="str">
        <f t="array" ref="G59:U59" ca="1">IF(TRANSPOSE('A5'!E$236:E$250)="","",TRANSPOSE('A5'!E$236:E$250))</f>
        <v>Documenti di indirizzo (linee guida, documenti metodologici, etc.)</v>
      </c>
      <c r="H59" s="42" t="str">
        <v/>
      </c>
      <c r="I59" s="42" t="str">
        <v/>
      </c>
      <c r="J59" s="42" t="str">
        <v/>
      </c>
      <c r="K59" s="42" t="str">
        <f ca="1"/>
        <v>Meno sviluppate</v>
      </c>
      <c r="L59" s="42" t="str">
        <v/>
      </c>
      <c r="M59" s="42" t="str">
        <v/>
      </c>
      <c r="N59" s="42" t="str">
        <v/>
      </c>
      <c r="O59" s="42" t="str">
        <v/>
      </c>
      <c r="P59" s="42" t="str">
        <v/>
      </c>
      <c r="Q59" s="42" t="str">
        <v/>
      </c>
      <c r="R59" s="42" t="str">
        <v/>
      </c>
      <c r="S59" s="42" t="str">
        <v/>
      </c>
      <c r="T59" s="42" t="str">
        <v/>
      </c>
      <c r="U59" s="42" t="str">
        <v/>
      </c>
      <c r="AA59" s="42" t="s">
        <v>475</v>
      </c>
      <c r="CA59" s="42">
        <v>14</v>
      </c>
      <c r="CB59" s="42" t="str">
        <f>'Risultati Progetto'!H90&amp;'Risultati Progetto'!H242&amp;'Risultati Progetto'!H394&amp;'Risultati Progetto'!H546</f>
        <v/>
      </c>
      <c r="CN59" s="42" t="s">
        <v>495</v>
      </c>
      <c r="CO59" s="42">
        <v>282</v>
      </c>
    </row>
    <row r="60" spans="4:93" x14ac:dyDescent="0.2">
      <c r="D60" s="42">
        <f t="shared" si="11"/>
        <v>5</v>
      </c>
      <c r="E60" s="42" t="str">
        <f t="shared" si="1"/>
        <v>A5</v>
      </c>
      <c r="G60" s="42" t="str">
        <f t="array" ref="G60:U60" ca="1">IF(TRANSPOSE('A5'!H$236:H$250)="","",TRANSPOSE('A5'!H$236:H$250))</f>
        <v/>
      </c>
      <c r="H60" s="42" t="str">
        <v/>
      </c>
      <c r="I60" s="42" t="str">
        <v/>
      </c>
      <c r="J60" s="42" t="str">
        <v/>
      </c>
      <c r="K60" s="42" t="str">
        <f ca="1"/>
        <v/>
      </c>
      <c r="L60" s="42" t="str">
        <v/>
      </c>
      <c r="M60" s="42" t="str">
        <v/>
      </c>
      <c r="N60" s="42" t="str">
        <v/>
      </c>
      <c r="O60" s="42" t="str">
        <v/>
      </c>
      <c r="P60" s="42" t="str">
        <v/>
      </c>
      <c r="Q60" s="42" t="str">
        <v/>
      </c>
      <c r="R60" s="42" t="str">
        <v/>
      </c>
      <c r="S60" s="42" t="str">
        <v/>
      </c>
      <c r="T60" s="42" t="str">
        <v/>
      </c>
      <c r="U60" s="42" t="str">
        <v/>
      </c>
      <c r="AA60" s="42" t="s">
        <v>475</v>
      </c>
      <c r="CA60" s="42">
        <v>15</v>
      </c>
      <c r="CB60" s="42" t="str">
        <f>'Risultati Progetto'!K90&amp;'Risultati Progetto'!K242&amp;'Risultati Progetto'!K394&amp;'Risultati Progetto'!K546</f>
        <v/>
      </c>
      <c r="CN60" s="42" t="s">
        <v>496</v>
      </c>
      <c r="CO60" s="42">
        <v>282</v>
      </c>
    </row>
    <row r="61" spans="4:93" x14ac:dyDescent="0.2">
      <c r="D61" s="42">
        <f t="shared" si="11"/>
        <v>5</v>
      </c>
      <c r="E61" s="42" t="str">
        <f t="shared" si="1"/>
        <v>A5</v>
      </c>
      <c r="G61" s="42" t="str">
        <f t="array" ref="G61:U61" ca="1">IF(TRANSPOSE('A5'!K$236:K$250)="","",TRANSPOSE('A5'!K$236:K$250))</f>
        <v/>
      </c>
      <c r="H61" s="42" t="str">
        <v/>
      </c>
      <c r="I61" s="42" t="str">
        <v/>
      </c>
      <c r="J61" s="42" t="str">
        <v/>
      </c>
      <c r="K61" s="42" t="str">
        <f ca="1"/>
        <v/>
      </c>
      <c r="L61" s="42" t="str">
        <v/>
      </c>
      <c r="M61" s="42" t="str">
        <v/>
      </c>
      <c r="N61" s="42" t="str">
        <v/>
      </c>
      <c r="O61" s="42" t="str">
        <v/>
      </c>
      <c r="P61" s="42" t="str">
        <v/>
      </c>
      <c r="Q61" s="42" t="str">
        <v/>
      </c>
      <c r="R61" s="42" t="str">
        <v/>
      </c>
      <c r="S61" s="42" t="str">
        <v/>
      </c>
      <c r="T61" s="42" t="str">
        <v/>
      </c>
      <c r="U61" s="42" t="str">
        <v/>
      </c>
      <c r="AA61" s="42" t="s">
        <v>475</v>
      </c>
      <c r="CA61" s="42">
        <v>16</v>
      </c>
      <c r="CB61" s="42" t="str">
        <f>'Risultati Progetto'!E109&amp;'Risultati Progetto'!E261&amp;'Risultati Progetto'!E413&amp;'Risultati Progetto'!E565</f>
        <v/>
      </c>
      <c r="CN61" s="42" t="s">
        <v>497</v>
      </c>
      <c r="CO61" s="42">
        <v>282</v>
      </c>
    </row>
    <row r="62" spans="4:93" x14ac:dyDescent="0.2">
      <c r="D62" s="42">
        <f t="shared" si="11"/>
        <v>6</v>
      </c>
      <c r="E62" s="42" t="str">
        <f t="shared" si="1"/>
        <v>A6</v>
      </c>
      <c r="G62" s="42" t="str">
        <f t="array" ref="G62:U62" ca="1">IF(TRANSPOSE('A6'!E$172:E$187)="","",TRANSPOSE('A6'!E$172:E$187))</f>
        <v>Banche dati statistiche</v>
      </c>
      <c r="H62" s="42" t="str">
        <v>N° di dataset identificati per il rilascio in modalità open</v>
      </c>
      <c r="I62" s="42" t="str">
        <v>Numero</v>
      </c>
      <c r="J62" s="42" t="str">
        <v>Sito istituzionale NoiPA</v>
      </c>
      <c r="K62" s="42" t="str">
        <f ca="1"/>
        <v>Tutte</v>
      </c>
      <c r="L62" s="42">
        <v>0</v>
      </c>
      <c r="M62" s="42">
        <v>0</v>
      </c>
      <c r="N62" s="42">
        <v>0</v>
      </c>
      <c r="O62" s="42">
        <v>0</v>
      </c>
      <c r="P62" s="42">
        <v>0</v>
      </c>
      <c r="Q62" s="42">
        <v>5</v>
      </c>
      <c r="R62" s="42">
        <v>15</v>
      </c>
      <c r="S62" s="42">
        <v>15</v>
      </c>
      <c r="T62" s="42">
        <v>15</v>
      </c>
      <c r="U62" s="42">
        <v>15</v>
      </c>
      <c r="V62" s="42">
        <f ca="1">IFERROR('A6'!$R$43,"")</f>
        <v>4</v>
      </c>
      <c r="W62" s="42">
        <f ca="1">IFERROR('A6'!$R$255,"")</f>
        <v>1</v>
      </c>
      <c r="X62" s="46">
        <f>IF('A6'!$H$73="","",'A6'!$H$73)</f>
        <v>43101</v>
      </c>
      <c r="Y62" s="46">
        <f>IF('A6'!$H$76="","",'A6'!$H$76)</f>
        <v>44196</v>
      </c>
      <c r="Z62" s="42" t="str">
        <f>IF('A6'!$B$9="","",'A6'!$B$9)</f>
        <v>Modellazione delle informazioni per la fruizione open dei dati</v>
      </c>
      <c r="AA62" s="42" t="s">
        <v>476</v>
      </c>
      <c r="AB62" s="42" t="str">
        <f t="array" ref="AB62:AW62">IF(TRANSPOSE('A6'!$K$80:$M$101)="","",TRANSPOSE('A6'!$K$80:$M$101))</f>
        <v/>
      </c>
      <c r="AC62" s="42" t="str">
        <v/>
      </c>
      <c r="AD62" s="42" t="str">
        <v/>
      </c>
      <c r="AE62" s="42" t="str">
        <v/>
      </c>
      <c r="AF62" s="42">
        <v>0</v>
      </c>
      <c r="AG62" s="42" t="str">
        <v/>
      </c>
      <c r="AH62" s="42" t="str">
        <v/>
      </c>
      <c r="AI62" s="42" t="str">
        <v/>
      </c>
      <c r="AJ62" s="42">
        <v>35306.558272110065</v>
      </c>
      <c r="AK62" s="42" t="str">
        <v/>
      </c>
      <c r="AL62" s="42">
        <v>197720</v>
      </c>
      <c r="AM62" s="42">
        <v>0</v>
      </c>
      <c r="AN62" s="42" t="str">
        <v/>
      </c>
      <c r="AO62" s="42" t="str">
        <v/>
      </c>
      <c r="AP62" s="42" t="str">
        <v/>
      </c>
      <c r="AQ62" s="42" t="str">
        <v/>
      </c>
      <c r="AR62" s="42" t="str">
        <v/>
      </c>
      <c r="AS62" s="42" t="str">
        <v/>
      </c>
      <c r="AT62" s="42">
        <v>43498.400000000001</v>
      </c>
      <c r="AU62" s="42" t="str">
        <v/>
      </c>
      <c r="AV62" s="42" t="str">
        <v/>
      </c>
      <c r="AW62" s="42">
        <v>276524.95827211009</v>
      </c>
      <c r="CA62" s="42">
        <v>17</v>
      </c>
      <c r="CB62" s="42" t="str">
        <f>'Risultati Progetto'!H109&amp;'Risultati Progetto'!H261&amp;'Risultati Progetto'!H413&amp;'Risultati Progetto'!H565</f>
        <v/>
      </c>
      <c r="CN62" s="42" t="s">
        <v>498</v>
      </c>
      <c r="CO62" s="42">
        <v>282</v>
      </c>
    </row>
    <row r="63" spans="4:93" x14ac:dyDescent="0.2">
      <c r="D63" s="42">
        <f t="shared" si="11"/>
        <v>6</v>
      </c>
      <c r="E63" s="42" t="str">
        <f t="shared" si="1"/>
        <v>A6</v>
      </c>
      <c r="G63" s="42" t="str">
        <f t="array" ref="G63:U63" ca="1">IF(TRANSPOSE('A6'!H$172:H$187)="","",TRANSPOSE('A6'!H$172:H$187))</f>
        <v/>
      </c>
      <c r="H63" s="42" t="str">
        <v/>
      </c>
      <c r="I63" s="42" t="str">
        <v/>
      </c>
      <c r="J63" s="42" t="str">
        <v/>
      </c>
      <c r="K63" s="42" t="str">
        <f ca="1"/>
        <v/>
      </c>
      <c r="L63" s="42" t="str">
        <v/>
      </c>
      <c r="M63" s="42" t="str">
        <v/>
      </c>
      <c r="N63" s="42" t="str">
        <v/>
      </c>
      <c r="O63" s="42" t="str">
        <v/>
      </c>
      <c r="P63" s="42" t="str">
        <v/>
      </c>
      <c r="Q63" s="42" t="str">
        <v/>
      </c>
      <c r="R63" s="42" t="str">
        <v/>
      </c>
      <c r="S63" s="42" t="str">
        <v/>
      </c>
      <c r="T63" s="42" t="str">
        <v/>
      </c>
      <c r="U63" s="42" t="str">
        <v/>
      </c>
      <c r="AA63" s="42" t="s">
        <v>476</v>
      </c>
      <c r="CA63" s="42">
        <v>18</v>
      </c>
      <c r="CB63" s="42" t="str">
        <f>'Risultati Progetto'!K109&amp;'Risultati Progetto'!K261&amp;'Risultati Progetto'!K413&amp;'Risultati Progetto'!K565</f>
        <v/>
      </c>
      <c r="CN63" s="42" t="s">
        <v>499</v>
      </c>
      <c r="CO63" s="42">
        <v>282</v>
      </c>
    </row>
    <row r="64" spans="4:93" x14ac:dyDescent="0.2">
      <c r="D64" s="42">
        <f t="shared" si="11"/>
        <v>6</v>
      </c>
      <c r="E64" s="42" t="str">
        <f t="shared" si="1"/>
        <v>A6</v>
      </c>
      <c r="G64" s="42" t="str">
        <f t="array" ref="G64:U64" ca="1">IF(TRANSPOSE('A6'!K$172:K$187)="","",TRANSPOSE('A6'!K$172:K$187))</f>
        <v/>
      </c>
      <c r="H64" s="42" t="str">
        <v/>
      </c>
      <c r="I64" s="42" t="str">
        <v/>
      </c>
      <c r="J64" s="42" t="str">
        <v/>
      </c>
      <c r="K64" s="42" t="str">
        <f ca="1"/>
        <v/>
      </c>
      <c r="L64" s="42" t="str">
        <v/>
      </c>
      <c r="M64" s="42" t="str">
        <v/>
      </c>
      <c r="N64" s="42" t="str">
        <v/>
      </c>
      <c r="O64" s="42" t="str">
        <v/>
      </c>
      <c r="P64" s="42" t="str">
        <v/>
      </c>
      <c r="Q64" s="42" t="str">
        <v/>
      </c>
      <c r="R64" s="42" t="str">
        <v/>
      </c>
      <c r="S64" s="42" t="str">
        <v/>
      </c>
      <c r="T64" s="42" t="str">
        <v/>
      </c>
      <c r="U64" s="42" t="str">
        <v/>
      </c>
      <c r="AA64" s="42" t="s">
        <v>476</v>
      </c>
      <c r="CA64" s="42">
        <v>19</v>
      </c>
      <c r="CB64" s="42" t="str">
        <f>'Risultati Progetto'!E128&amp;'Risultati Progetto'!E280&amp;'Risultati Progetto'!E432&amp;'Risultati Progetto'!E584</f>
        <v/>
      </c>
      <c r="CN64" s="42" t="s">
        <v>500</v>
      </c>
      <c r="CO64" s="42">
        <v>282</v>
      </c>
    </row>
    <row r="65" spans="4:93" x14ac:dyDescent="0.2">
      <c r="D65" s="42">
        <f t="shared" si="11"/>
        <v>6</v>
      </c>
      <c r="E65" s="42" t="str">
        <f t="shared" si="1"/>
        <v>A6</v>
      </c>
      <c r="G65" s="42" t="str">
        <f t="array" ref="G65:U65" ca="1">IF(TRANSPOSE('A6'!E$194:E$208)="","",TRANSPOSE('A6'!E$194:E$208))</f>
        <v>Banche dati statistiche</v>
      </c>
      <c r="H65" s="42" t="str">
        <v/>
      </c>
      <c r="I65" s="42" t="str">
        <v/>
      </c>
      <c r="J65" s="42" t="str">
        <v/>
      </c>
      <c r="K65" s="42" t="str">
        <f ca="1"/>
        <v>Più sviluppate</v>
      </c>
      <c r="L65" s="42" t="str">
        <v/>
      </c>
      <c r="M65" s="42" t="str">
        <v/>
      </c>
      <c r="N65" s="42" t="str">
        <v/>
      </c>
      <c r="O65" s="42" t="str">
        <v/>
      </c>
      <c r="P65" s="42" t="str">
        <v/>
      </c>
      <c r="Q65" s="42" t="str">
        <v/>
      </c>
      <c r="R65" s="42" t="str">
        <v/>
      </c>
      <c r="S65" s="42" t="str">
        <v/>
      </c>
      <c r="T65" s="42" t="str">
        <v/>
      </c>
      <c r="U65" s="42" t="str">
        <v/>
      </c>
      <c r="AA65" s="42" t="s">
        <v>476</v>
      </c>
      <c r="CA65" s="42">
        <v>20</v>
      </c>
      <c r="CB65" s="42" t="str">
        <f>'Risultati Progetto'!H128&amp;'Risultati Progetto'!H280&amp;'Risultati Progetto'!H432&amp;'Risultati Progetto'!H584</f>
        <v/>
      </c>
      <c r="CN65" s="42" t="s">
        <v>501</v>
      </c>
      <c r="CO65" s="42">
        <v>282</v>
      </c>
    </row>
    <row r="66" spans="4:93" x14ac:dyDescent="0.2">
      <c r="D66" s="42">
        <f t="shared" si="11"/>
        <v>6</v>
      </c>
      <c r="E66" s="42" t="str">
        <f t="shared" si="1"/>
        <v>A6</v>
      </c>
      <c r="G66" s="42" t="str">
        <f t="array" ref="G66:U66" ca="1">IF(TRANSPOSE('A6'!H$194:H$208)="","",TRANSPOSE('A6'!H$194:H$208))</f>
        <v/>
      </c>
      <c r="H66" s="42" t="str">
        <v/>
      </c>
      <c r="I66" s="42" t="str">
        <v/>
      </c>
      <c r="J66" s="42" t="str">
        <v/>
      </c>
      <c r="K66" s="42" t="str">
        <f ca="1"/>
        <v/>
      </c>
      <c r="L66" s="42" t="str">
        <v/>
      </c>
      <c r="M66" s="42" t="str">
        <v/>
      </c>
      <c r="N66" s="42" t="str">
        <v/>
      </c>
      <c r="O66" s="42" t="str">
        <v/>
      </c>
      <c r="P66" s="42" t="str">
        <v/>
      </c>
      <c r="Q66" s="42" t="str">
        <v/>
      </c>
      <c r="R66" s="42" t="str">
        <v/>
      </c>
      <c r="S66" s="42" t="str">
        <v/>
      </c>
      <c r="T66" s="42" t="str">
        <v/>
      </c>
      <c r="U66" s="42" t="str">
        <v/>
      </c>
      <c r="AA66" s="42" t="s">
        <v>476</v>
      </c>
      <c r="CA66" s="42">
        <v>21</v>
      </c>
      <c r="CB66" s="42" t="str">
        <f>'Risultati Progetto'!K128&amp;'Risultati Progetto'!K280&amp;'Risultati Progetto'!K432&amp;'Risultati Progetto'!K584</f>
        <v/>
      </c>
      <c r="CN66" s="42" t="s">
        <v>502</v>
      </c>
      <c r="CO66" s="42">
        <v>282</v>
      </c>
    </row>
    <row r="67" spans="4:93" x14ac:dyDescent="0.2">
      <c r="D67" s="42">
        <f t="shared" si="11"/>
        <v>6</v>
      </c>
      <c r="E67" s="42" t="str">
        <f t="shared" ref="E67:E130" si="16">"A"&amp;D67</f>
        <v>A6</v>
      </c>
      <c r="G67" s="42" t="str">
        <f t="array" ref="G67:U67" ca="1">IF(TRANSPOSE('A6'!K$194:K$208)="","",TRANSPOSE('A6'!K$194:K$208))</f>
        <v/>
      </c>
      <c r="H67" s="42" t="str">
        <v/>
      </c>
      <c r="I67" s="42" t="str">
        <v/>
      </c>
      <c r="J67" s="42" t="str">
        <v/>
      </c>
      <c r="K67" s="42" t="str">
        <f ca="1"/>
        <v/>
      </c>
      <c r="L67" s="42" t="str">
        <v/>
      </c>
      <c r="M67" s="42" t="str">
        <v/>
      </c>
      <c r="N67" s="42" t="str">
        <v/>
      </c>
      <c r="O67" s="42" t="str">
        <v/>
      </c>
      <c r="P67" s="42" t="str">
        <v/>
      </c>
      <c r="Q67" s="42" t="str">
        <v/>
      </c>
      <c r="R67" s="42" t="str">
        <v/>
      </c>
      <c r="S67" s="42" t="str">
        <v/>
      </c>
      <c r="T67" s="42" t="str">
        <v/>
      </c>
      <c r="U67" s="42" t="str">
        <v/>
      </c>
      <c r="AA67" s="42" t="s">
        <v>476</v>
      </c>
      <c r="CA67" s="42">
        <v>22</v>
      </c>
      <c r="CB67" s="42" t="str">
        <f>'Risultati Progetto'!E147&amp;'Risultati Progetto'!E299&amp;'Risultati Progetto'!E451&amp;'Risultati Progetto'!E603</f>
        <v/>
      </c>
      <c r="CN67" s="42" t="s">
        <v>503</v>
      </c>
      <c r="CO67" s="42">
        <v>282</v>
      </c>
    </row>
    <row r="68" spans="4:93" x14ac:dyDescent="0.2">
      <c r="D68" s="42">
        <f t="shared" si="11"/>
        <v>6</v>
      </c>
      <c r="E68" s="42" t="str">
        <f t="shared" si="16"/>
        <v>A6</v>
      </c>
      <c r="G68" s="42" t="str">
        <f t="array" ref="G68:U68" ca="1">IF(TRANSPOSE('A6'!E$215:E$229)="","",TRANSPOSE('A6'!E$215:E$229))</f>
        <v>Banche dati statistiche</v>
      </c>
      <c r="H68" s="42" t="str">
        <v/>
      </c>
      <c r="I68" s="42" t="str">
        <v/>
      </c>
      <c r="J68" s="42" t="str">
        <v/>
      </c>
      <c r="K68" s="42" t="str">
        <f ca="1"/>
        <v>In transizione</v>
      </c>
      <c r="L68" s="42" t="str">
        <v/>
      </c>
      <c r="M68" s="42" t="str">
        <v/>
      </c>
      <c r="N68" s="42" t="str">
        <v/>
      </c>
      <c r="O68" s="42" t="str">
        <v/>
      </c>
      <c r="P68" s="42" t="str">
        <v/>
      </c>
      <c r="Q68" s="42" t="str">
        <v/>
      </c>
      <c r="R68" s="42" t="str">
        <v/>
      </c>
      <c r="S68" s="42" t="str">
        <v/>
      </c>
      <c r="T68" s="42" t="str">
        <v/>
      </c>
      <c r="U68" s="42" t="str">
        <v/>
      </c>
      <c r="AA68" s="42" t="s">
        <v>476</v>
      </c>
      <c r="CA68" s="42">
        <v>23</v>
      </c>
      <c r="CB68" s="42" t="str">
        <f>'Risultati Progetto'!H147&amp;'Risultati Progetto'!H299&amp;'Risultati Progetto'!H451&amp;'Risultati Progetto'!H603</f>
        <v/>
      </c>
      <c r="CN68" s="42" t="s">
        <v>504</v>
      </c>
      <c r="CO68" s="42">
        <v>282</v>
      </c>
    </row>
    <row r="69" spans="4:93" x14ac:dyDescent="0.2">
      <c r="D69" s="42">
        <f t="shared" si="11"/>
        <v>6</v>
      </c>
      <c r="E69" s="42" t="str">
        <f t="shared" si="16"/>
        <v>A6</v>
      </c>
      <c r="G69" s="42" t="str">
        <f t="array" ref="G69:U69" ca="1">IF(TRANSPOSE('A6'!H$215:H$229)="","",TRANSPOSE('A6'!H$215:H$229))</f>
        <v/>
      </c>
      <c r="H69" s="42" t="str">
        <v/>
      </c>
      <c r="I69" s="42" t="str">
        <v/>
      </c>
      <c r="J69" s="42" t="str">
        <v/>
      </c>
      <c r="K69" s="42" t="str">
        <f ca="1"/>
        <v/>
      </c>
      <c r="L69" s="42" t="str">
        <v/>
      </c>
      <c r="M69" s="42" t="str">
        <v/>
      </c>
      <c r="N69" s="42" t="str">
        <v/>
      </c>
      <c r="O69" s="42" t="str">
        <v/>
      </c>
      <c r="P69" s="42" t="str">
        <v/>
      </c>
      <c r="Q69" s="42" t="str">
        <v/>
      </c>
      <c r="R69" s="42" t="str">
        <v/>
      </c>
      <c r="S69" s="42" t="str">
        <v/>
      </c>
      <c r="T69" s="42" t="str">
        <v/>
      </c>
      <c r="U69" s="42" t="str">
        <v/>
      </c>
      <c r="AA69" s="42" t="s">
        <v>476</v>
      </c>
      <c r="CA69" s="42">
        <v>24</v>
      </c>
      <c r="CB69" s="42" t="str">
        <f>'Risultati Progetto'!K147&amp;'Risultati Progetto'!K299&amp;'Risultati Progetto'!K451&amp;'Risultati Progetto'!K603</f>
        <v/>
      </c>
      <c r="CN69" s="42" t="s">
        <v>505</v>
      </c>
      <c r="CO69" s="42">
        <v>282</v>
      </c>
    </row>
    <row r="70" spans="4:93" x14ac:dyDescent="0.2">
      <c r="D70" s="42">
        <f t="shared" si="11"/>
        <v>6</v>
      </c>
      <c r="E70" s="42" t="str">
        <f t="shared" si="16"/>
        <v>A6</v>
      </c>
      <c r="G70" s="42" t="str">
        <f t="array" ref="G70:U70" ca="1">IF(TRANSPOSE('A6'!K$215:K$229)="","",TRANSPOSE('A6'!K$215:K$229))</f>
        <v/>
      </c>
      <c r="H70" s="42" t="str">
        <v/>
      </c>
      <c r="I70" s="42" t="str">
        <v/>
      </c>
      <c r="J70" s="42" t="str">
        <v/>
      </c>
      <c r="K70" s="42" t="str">
        <f ca="1"/>
        <v/>
      </c>
      <c r="L70" s="42" t="str">
        <v/>
      </c>
      <c r="M70" s="42" t="str">
        <v/>
      </c>
      <c r="N70" s="42" t="str">
        <v/>
      </c>
      <c r="O70" s="42" t="str">
        <v/>
      </c>
      <c r="P70" s="42" t="str">
        <v/>
      </c>
      <c r="Q70" s="42" t="str">
        <v/>
      </c>
      <c r="R70" s="42" t="str">
        <v/>
      </c>
      <c r="S70" s="42" t="str">
        <v/>
      </c>
      <c r="T70" s="42" t="str">
        <v/>
      </c>
      <c r="U70" s="42" t="str">
        <v/>
      </c>
      <c r="AA70" s="42" t="s">
        <v>476</v>
      </c>
      <c r="CN70" s="42" t="s">
        <v>506</v>
      </c>
      <c r="CO70" s="42">
        <v>282</v>
      </c>
    </row>
    <row r="71" spans="4:93" x14ac:dyDescent="0.2">
      <c r="D71" s="42">
        <f t="shared" si="11"/>
        <v>6</v>
      </c>
      <c r="E71" s="42" t="str">
        <f t="shared" si="16"/>
        <v>A6</v>
      </c>
      <c r="G71" s="42" t="str">
        <f t="array" ref="G71:U71" ca="1">IF(TRANSPOSE('A6'!E$236:E$250)="","",TRANSPOSE('A6'!E$236:E$250))</f>
        <v>Banche dati statistiche</v>
      </c>
      <c r="H71" s="42" t="str">
        <v/>
      </c>
      <c r="I71" s="42" t="str">
        <v/>
      </c>
      <c r="J71" s="42" t="str">
        <v/>
      </c>
      <c r="K71" s="42" t="str">
        <f ca="1"/>
        <v>Meno sviluppate</v>
      </c>
      <c r="L71" s="42" t="str">
        <v/>
      </c>
      <c r="M71" s="42" t="str">
        <v/>
      </c>
      <c r="N71" s="42" t="str">
        <v/>
      </c>
      <c r="O71" s="42" t="str">
        <v/>
      </c>
      <c r="P71" s="42" t="str">
        <v/>
      </c>
      <c r="Q71" s="42" t="str">
        <v/>
      </c>
      <c r="R71" s="42" t="str">
        <v/>
      </c>
      <c r="S71" s="42" t="str">
        <v/>
      </c>
      <c r="T71" s="42" t="str">
        <v/>
      </c>
      <c r="U71" s="42" t="str">
        <v/>
      </c>
      <c r="AA71" s="42" t="s">
        <v>476</v>
      </c>
      <c r="CN71" s="42" t="s">
        <v>507</v>
      </c>
      <c r="CO71" s="42">
        <v>282</v>
      </c>
    </row>
    <row r="72" spans="4:93" x14ac:dyDescent="0.2">
      <c r="D72" s="42">
        <f t="shared" si="11"/>
        <v>6</v>
      </c>
      <c r="E72" s="42" t="str">
        <f t="shared" si="16"/>
        <v>A6</v>
      </c>
      <c r="G72" s="42" t="str">
        <f t="array" ref="G72:U72" ca="1">IF(TRANSPOSE('A6'!H$236:H$250)="","",TRANSPOSE('A6'!H$236:H$250))</f>
        <v/>
      </c>
      <c r="H72" s="42" t="str">
        <v/>
      </c>
      <c r="I72" s="42" t="str">
        <v/>
      </c>
      <c r="J72" s="42" t="str">
        <v/>
      </c>
      <c r="K72" s="42" t="str">
        <f ca="1"/>
        <v/>
      </c>
      <c r="L72" s="42" t="str">
        <v/>
      </c>
      <c r="M72" s="42" t="str">
        <v/>
      </c>
      <c r="N72" s="42" t="str">
        <v/>
      </c>
      <c r="O72" s="42" t="str">
        <v/>
      </c>
      <c r="P72" s="42" t="str">
        <v/>
      </c>
      <c r="Q72" s="42" t="str">
        <v/>
      </c>
      <c r="R72" s="42" t="str">
        <v/>
      </c>
      <c r="S72" s="42" t="str">
        <v/>
      </c>
      <c r="T72" s="42" t="str">
        <v/>
      </c>
      <c r="U72" s="42" t="str">
        <v/>
      </c>
      <c r="AA72" s="42" t="s">
        <v>476</v>
      </c>
      <c r="CN72" s="42" t="s">
        <v>508</v>
      </c>
      <c r="CO72" s="42">
        <v>282</v>
      </c>
    </row>
    <row r="73" spans="4:93" x14ac:dyDescent="0.2">
      <c r="D73" s="42">
        <f t="shared" si="11"/>
        <v>6</v>
      </c>
      <c r="E73" s="42" t="str">
        <f t="shared" si="16"/>
        <v>A6</v>
      </c>
      <c r="G73" s="42" t="str">
        <f t="array" ref="G73:U73" ca="1">IF(TRANSPOSE('A6'!K$236:K$250)="","",TRANSPOSE('A6'!K$236:K$250))</f>
        <v/>
      </c>
      <c r="H73" s="42" t="str">
        <v/>
      </c>
      <c r="I73" s="42" t="str">
        <v/>
      </c>
      <c r="J73" s="42" t="str">
        <v/>
      </c>
      <c r="K73" s="42" t="str">
        <f ca="1"/>
        <v/>
      </c>
      <c r="L73" s="42" t="str">
        <v/>
      </c>
      <c r="M73" s="42" t="str">
        <v/>
      </c>
      <c r="N73" s="42" t="str">
        <v/>
      </c>
      <c r="O73" s="42" t="str">
        <v/>
      </c>
      <c r="P73" s="42" t="str">
        <v/>
      </c>
      <c r="Q73" s="42" t="str">
        <v/>
      </c>
      <c r="R73" s="42" t="str">
        <v/>
      </c>
      <c r="S73" s="42" t="str">
        <v/>
      </c>
      <c r="T73" s="42" t="str">
        <v/>
      </c>
      <c r="U73" s="42" t="str">
        <v/>
      </c>
      <c r="AA73" s="42" t="s">
        <v>476</v>
      </c>
      <c r="CN73" s="42" t="s">
        <v>509</v>
      </c>
      <c r="CO73" s="42">
        <v>282</v>
      </c>
    </row>
    <row r="74" spans="4:93" x14ac:dyDescent="0.2">
      <c r="D74" s="42">
        <f t="shared" si="11"/>
        <v>7</v>
      </c>
      <c r="E74" s="42" t="str">
        <f t="shared" si="16"/>
        <v>A7</v>
      </c>
      <c r="G74" s="42" t="str">
        <f t="array" ref="G74:U74" ca="1">IF(TRANSPOSE('A7'!E$172:E$187)="","",TRANSPOSE('A7'!E$172:E$187))</f>
        <v>Documenti di indirizzo (linee guida, documenti metodologici, etc.)</v>
      </c>
      <c r="H74" s="42" t="str">
        <v>Modello per l'analisi evoluta sui dati adottato</v>
      </c>
      <c r="I74" s="42" t="str">
        <v>Realizzato: si/no</v>
      </c>
      <c r="J74" s="42" t="str">
        <v>Sistema di Monitoraggio PON</v>
      </c>
      <c r="K74" s="42" t="str">
        <f ca="1"/>
        <v>Tutte</v>
      </c>
      <c r="L74" s="42" t="str">
        <v>NO</v>
      </c>
      <c r="M74" s="42" t="str">
        <v>NO</v>
      </c>
      <c r="N74" s="42" t="str">
        <v>NO</v>
      </c>
      <c r="O74" s="42" t="str">
        <v>NO</v>
      </c>
      <c r="P74" s="42" t="str">
        <v>SI</v>
      </c>
      <c r="Q74" s="42" t="str">
        <v>SI</v>
      </c>
      <c r="R74" s="42" t="str">
        <v>SI</v>
      </c>
      <c r="S74" s="42" t="str">
        <v>SI</v>
      </c>
      <c r="T74" s="42" t="str">
        <v>SI</v>
      </c>
      <c r="U74" s="42" t="str">
        <v>SI</v>
      </c>
      <c r="V74" s="42">
        <f ca="1">IFERROR('A7'!$R$43,"")</f>
        <v>4</v>
      </c>
      <c r="W74" s="42">
        <f ca="1">IFERROR('A7'!$R$255,"")</f>
        <v>1</v>
      </c>
      <c r="X74" s="46">
        <f>IF('A7'!$H$73="","",'A7'!$H$73)</f>
        <v>43101</v>
      </c>
      <c r="Y74" s="46">
        <f>IF('A7'!$H$76="","",'A7'!$H$76)</f>
        <v>43830</v>
      </c>
      <c r="Z74" s="42" t="str">
        <f>IF('A7'!$B$9="","",'A7'!$B$9)</f>
        <v xml:space="preserve">Progettazione e definizione del modello per l'analisi evoluta sui dati - Big Data Analytics </v>
      </c>
      <c r="AA74" s="42" t="s">
        <v>477</v>
      </c>
      <c r="AB74" s="42" t="str">
        <f t="array" ref="AB74:AW74">IF(TRANSPOSE('A7'!$K$80:$M$101)="","",TRANSPOSE('A7'!$K$80:$M$101))</f>
        <v/>
      </c>
      <c r="AC74" s="42" t="str">
        <v/>
      </c>
      <c r="AD74" s="42" t="str">
        <v/>
      </c>
      <c r="AE74" s="42" t="str">
        <v/>
      </c>
      <c r="AF74" s="42">
        <v>0</v>
      </c>
      <c r="AG74" s="42" t="str">
        <v/>
      </c>
      <c r="AH74" s="42" t="str">
        <v/>
      </c>
      <c r="AI74" s="42" t="str">
        <v/>
      </c>
      <c r="AJ74" s="42">
        <v>131379.43184021569</v>
      </c>
      <c r="AK74" s="42" t="str">
        <v/>
      </c>
      <c r="AL74" s="42">
        <v>735737</v>
      </c>
      <c r="AM74" s="42">
        <v>0</v>
      </c>
      <c r="AN74" s="42" t="str">
        <v/>
      </c>
      <c r="AO74" s="42" t="str">
        <v/>
      </c>
      <c r="AP74" s="42" t="str">
        <v/>
      </c>
      <c r="AQ74" s="42" t="str">
        <v/>
      </c>
      <c r="AR74" s="42" t="str">
        <v/>
      </c>
      <c r="AS74" s="42" t="str">
        <v/>
      </c>
      <c r="AT74" s="42">
        <v>161862.14000000001</v>
      </c>
      <c r="AU74" s="42" t="str">
        <v/>
      </c>
      <c r="AV74" s="42" t="str">
        <v/>
      </c>
      <c r="AW74" s="42">
        <v>1028978.5718402157</v>
      </c>
      <c r="CN74" s="42" t="s">
        <v>510</v>
      </c>
      <c r="CO74" s="42">
        <v>282</v>
      </c>
    </row>
    <row r="75" spans="4:93" x14ac:dyDescent="0.2">
      <c r="D75" s="42">
        <f t="shared" si="11"/>
        <v>7</v>
      </c>
      <c r="E75" s="42" t="str">
        <f t="shared" si="16"/>
        <v>A7</v>
      </c>
      <c r="G75" s="42" t="str">
        <f t="array" ref="G75:U75" ca="1">IF(TRANSPOSE('A7'!H$172:H$187)="","",TRANSPOSE('A7'!H$172:H$187))</f>
        <v/>
      </c>
      <c r="H75" s="42" t="str">
        <v/>
      </c>
      <c r="I75" s="42" t="str">
        <v/>
      </c>
      <c r="J75" s="42" t="str">
        <v/>
      </c>
      <c r="K75" s="42" t="str">
        <f ca="1"/>
        <v/>
      </c>
      <c r="L75" s="42" t="str">
        <v/>
      </c>
      <c r="M75" s="42" t="str">
        <v/>
      </c>
      <c r="N75" s="42" t="str">
        <v/>
      </c>
      <c r="O75" s="42" t="str">
        <v/>
      </c>
      <c r="P75" s="42" t="str">
        <v/>
      </c>
      <c r="Q75" s="42" t="str">
        <v/>
      </c>
      <c r="R75" s="42" t="str">
        <v/>
      </c>
      <c r="S75" s="42" t="str">
        <v/>
      </c>
      <c r="T75" s="42" t="str">
        <v/>
      </c>
      <c r="U75" s="42" t="str">
        <v/>
      </c>
      <c r="AA75" s="42" t="s">
        <v>477</v>
      </c>
      <c r="CN75" s="42" t="s">
        <v>1121</v>
      </c>
      <c r="CO75" s="42">
        <v>488</v>
      </c>
    </row>
    <row r="76" spans="4:93" x14ac:dyDescent="0.2">
      <c r="D76" s="42">
        <f t="shared" si="11"/>
        <v>7</v>
      </c>
      <c r="E76" s="42" t="str">
        <f t="shared" si="16"/>
        <v>A7</v>
      </c>
      <c r="G76" s="42" t="str">
        <f t="array" ref="G76:U76" ca="1">IF(TRANSPOSE('A7'!K$172:K$187)="","",TRANSPOSE('A7'!K$172:K$187))</f>
        <v/>
      </c>
      <c r="H76" s="42" t="str">
        <v/>
      </c>
      <c r="I76" s="42" t="str">
        <v/>
      </c>
      <c r="J76" s="42" t="str">
        <v/>
      </c>
      <c r="K76" s="42" t="str">
        <f ca="1"/>
        <v/>
      </c>
      <c r="L76" s="42" t="str">
        <v/>
      </c>
      <c r="M76" s="42" t="str">
        <v/>
      </c>
      <c r="N76" s="42" t="str">
        <v/>
      </c>
      <c r="O76" s="42" t="str">
        <v/>
      </c>
      <c r="P76" s="42" t="str">
        <v/>
      </c>
      <c r="Q76" s="42" t="str">
        <v/>
      </c>
      <c r="R76" s="42" t="str">
        <v/>
      </c>
      <c r="S76" s="42" t="str">
        <v/>
      </c>
      <c r="T76" s="42" t="str">
        <v/>
      </c>
      <c r="U76" s="42" t="str">
        <v/>
      </c>
      <c r="AA76" s="42" t="s">
        <v>477</v>
      </c>
      <c r="CN76" s="42" t="s">
        <v>1122</v>
      </c>
      <c r="CO76" s="42">
        <v>617</v>
      </c>
    </row>
    <row r="77" spans="4:93" x14ac:dyDescent="0.2">
      <c r="D77" s="42">
        <f t="shared" si="11"/>
        <v>7</v>
      </c>
      <c r="E77" s="42" t="str">
        <f t="shared" si="16"/>
        <v>A7</v>
      </c>
      <c r="G77" s="42" t="str">
        <f t="array" ref="G77:U77" ca="1">IF(TRANSPOSE('A7'!E$194:E$208)="","",TRANSPOSE('A7'!E$194:E$208))</f>
        <v>Documenti di indirizzo (linee guida, documenti metodologici, etc.)</v>
      </c>
      <c r="H77" s="42" t="str">
        <v/>
      </c>
      <c r="I77" s="42" t="str">
        <v/>
      </c>
      <c r="J77" s="42" t="str">
        <v/>
      </c>
      <c r="K77" s="42" t="str">
        <f ca="1"/>
        <v>Più sviluppate</v>
      </c>
      <c r="L77" s="42" t="str">
        <v/>
      </c>
      <c r="M77" s="42" t="str">
        <v/>
      </c>
      <c r="N77" s="42" t="str">
        <v/>
      </c>
      <c r="O77" s="42" t="str">
        <v/>
      </c>
      <c r="P77" s="42" t="str">
        <v/>
      </c>
      <c r="Q77" s="42" t="str">
        <v/>
      </c>
      <c r="R77" s="42" t="str">
        <v/>
      </c>
      <c r="S77" s="42" t="str">
        <v/>
      </c>
      <c r="T77" s="42" t="str">
        <v/>
      </c>
      <c r="U77" s="42" t="str">
        <v/>
      </c>
      <c r="AA77" s="42" t="s">
        <v>477</v>
      </c>
      <c r="CN77" s="42" t="s">
        <v>1250</v>
      </c>
      <c r="CO77" s="42">
        <v>500</v>
      </c>
    </row>
    <row r="78" spans="4:93" x14ac:dyDescent="0.2">
      <c r="D78" s="42">
        <f t="shared" si="11"/>
        <v>7</v>
      </c>
      <c r="E78" s="42" t="str">
        <f t="shared" si="16"/>
        <v>A7</v>
      </c>
      <c r="G78" s="42" t="str">
        <f t="array" ref="G78:U78" ca="1">IF(TRANSPOSE('A7'!H$194:H$208)="","",TRANSPOSE('A7'!H$194:H$208))</f>
        <v/>
      </c>
      <c r="H78" s="42" t="str">
        <v/>
      </c>
      <c r="I78" s="42" t="str">
        <v/>
      </c>
      <c r="J78" s="42" t="str">
        <v/>
      </c>
      <c r="K78" s="42" t="str">
        <f ca="1"/>
        <v/>
      </c>
      <c r="L78" s="42" t="str">
        <v/>
      </c>
      <c r="M78" s="42" t="str">
        <v/>
      </c>
      <c r="N78" s="42" t="str">
        <v/>
      </c>
      <c r="O78" s="42" t="str">
        <v/>
      </c>
      <c r="P78" s="42" t="str">
        <v/>
      </c>
      <c r="Q78" s="42" t="str">
        <v/>
      </c>
      <c r="R78" s="42" t="str">
        <v/>
      </c>
      <c r="S78" s="42" t="str">
        <v/>
      </c>
      <c r="T78" s="42" t="str">
        <v/>
      </c>
      <c r="U78" s="42" t="str">
        <v/>
      </c>
      <c r="AA78" s="42" t="s">
        <v>477</v>
      </c>
      <c r="CN78" s="42" t="s">
        <v>1123</v>
      </c>
      <c r="CO78" s="42">
        <v>202</v>
      </c>
    </row>
    <row r="79" spans="4:93" x14ac:dyDescent="0.2">
      <c r="D79" s="42">
        <f t="shared" ref="D79:D142" si="17">D67+1</f>
        <v>7</v>
      </c>
      <c r="E79" s="42" t="str">
        <f t="shared" si="16"/>
        <v>A7</v>
      </c>
      <c r="G79" s="42" t="str">
        <f t="array" ref="G79:U79" ca="1">IF(TRANSPOSE('A7'!K$194:K$208)="","",TRANSPOSE('A7'!K$194:K$208))</f>
        <v/>
      </c>
      <c r="H79" s="42" t="str">
        <v/>
      </c>
      <c r="I79" s="42" t="str">
        <v/>
      </c>
      <c r="J79" s="42" t="str">
        <v/>
      </c>
      <c r="K79" s="42" t="str">
        <f ca="1"/>
        <v/>
      </c>
      <c r="L79" s="42" t="str">
        <v/>
      </c>
      <c r="M79" s="42" t="str">
        <v/>
      </c>
      <c r="N79" s="42" t="str">
        <v/>
      </c>
      <c r="O79" s="42" t="str">
        <v/>
      </c>
      <c r="P79" s="42" t="str">
        <v/>
      </c>
      <c r="Q79" s="42" t="str">
        <v/>
      </c>
      <c r="R79" s="42" t="str">
        <v/>
      </c>
      <c r="S79" s="42" t="str">
        <v/>
      </c>
      <c r="T79" s="42" t="str">
        <v/>
      </c>
      <c r="U79" s="42" t="str">
        <v/>
      </c>
      <c r="AA79" s="42" t="s">
        <v>477</v>
      </c>
      <c r="CN79" s="42" t="s">
        <v>1124</v>
      </c>
      <c r="CO79" s="42">
        <v>121</v>
      </c>
    </row>
    <row r="80" spans="4:93" x14ac:dyDescent="0.2">
      <c r="D80" s="42">
        <f t="shared" si="17"/>
        <v>7</v>
      </c>
      <c r="E80" s="42" t="str">
        <f t="shared" si="16"/>
        <v>A7</v>
      </c>
      <c r="G80" s="42" t="str">
        <f t="array" ref="G80:U80" ca="1">IF(TRANSPOSE('A7'!E$215:E$229)="","",TRANSPOSE('A7'!E$215:E$229))</f>
        <v>Documenti di indirizzo (linee guida, documenti metodologici, etc.)</v>
      </c>
      <c r="H80" s="42" t="str">
        <v/>
      </c>
      <c r="I80" s="42" t="str">
        <v/>
      </c>
      <c r="J80" s="42" t="str">
        <v/>
      </c>
      <c r="K80" s="42" t="str">
        <f ca="1"/>
        <v>In transizione</v>
      </c>
      <c r="L80" s="42" t="str">
        <v/>
      </c>
      <c r="M80" s="42" t="str">
        <v/>
      </c>
      <c r="N80" s="42" t="str">
        <v/>
      </c>
      <c r="O80" s="42" t="str">
        <v/>
      </c>
      <c r="P80" s="42" t="str">
        <v/>
      </c>
      <c r="Q80" s="42" t="str">
        <v/>
      </c>
      <c r="R80" s="42" t="str">
        <v/>
      </c>
      <c r="S80" s="42" t="str">
        <v/>
      </c>
      <c r="T80" s="42" t="str">
        <v/>
      </c>
      <c r="U80" s="42" t="str">
        <v/>
      </c>
      <c r="AA80" s="42" t="s">
        <v>477</v>
      </c>
      <c r="CN80" s="42" t="s">
        <v>1125</v>
      </c>
      <c r="CO80" s="42">
        <v>34</v>
      </c>
    </row>
    <row r="81" spans="4:93" x14ac:dyDescent="0.2">
      <c r="D81" s="42">
        <f t="shared" si="17"/>
        <v>7</v>
      </c>
      <c r="E81" s="42" t="str">
        <f t="shared" si="16"/>
        <v>A7</v>
      </c>
      <c r="G81" s="42" t="str">
        <f t="array" ref="G81:U81" ca="1">IF(TRANSPOSE('A7'!H$215:H$229)="","",TRANSPOSE('A7'!H$215:H$229))</f>
        <v/>
      </c>
      <c r="H81" s="42" t="str">
        <v/>
      </c>
      <c r="I81" s="42" t="str">
        <v/>
      </c>
      <c r="J81" s="42" t="str">
        <v/>
      </c>
      <c r="K81" s="42" t="str">
        <f ca="1"/>
        <v/>
      </c>
      <c r="L81" s="42" t="str">
        <v/>
      </c>
      <c r="M81" s="42" t="str">
        <v/>
      </c>
      <c r="N81" s="42" t="str">
        <v/>
      </c>
      <c r="O81" s="42" t="str">
        <v/>
      </c>
      <c r="P81" s="42" t="str">
        <v/>
      </c>
      <c r="Q81" s="42" t="str">
        <v/>
      </c>
      <c r="R81" s="42" t="str">
        <v/>
      </c>
      <c r="S81" s="42" t="str">
        <v/>
      </c>
      <c r="T81" s="42" t="str">
        <v/>
      </c>
      <c r="U81" s="42" t="str">
        <v/>
      </c>
      <c r="AA81" s="42" t="s">
        <v>477</v>
      </c>
      <c r="CN81" s="42" t="s">
        <v>1191</v>
      </c>
      <c r="CO81" s="42">
        <v>48</v>
      </c>
    </row>
    <row r="82" spans="4:93" x14ac:dyDescent="0.2">
      <c r="D82" s="42">
        <f t="shared" si="17"/>
        <v>7</v>
      </c>
      <c r="E82" s="42" t="str">
        <f t="shared" si="16"/>
        <v>A7</v>
      </c>
      <c r="G82" s="42" t="str">
        <f t="array" ref="G82:U82" ca="1">IF(TRANSPOSE('A7'!K$215:K$229)="","",TRANSPOSE('A7'!K$215:K$229))</f>
        <v/>
      </c>
      <c r="H82" s="42" t="str">
        <v/>
      </c>
      <c r="I82" s="42" t="str">
        <v/>
      </c>
      <c r="J82" s="42" t="str">
        <v/>
      </c>
      <c r="K82" s="42" t="str">
        <f ca="1"/>
        <v/>
      </c>
      <c r="L82" s="42" t="str">
        <v/>
      </c>
      <c r="M82" s="42" t="str">
        <v/>
      </c>
      <c r="N82" s="42" t="str">
        <v/>
      </c>
      <c r="O82" s="42" t="str">
        <v/>
      </c>
      <c r="P82" s="42" t="str">
        <v/>
      </c>
      <c r="Q82" s="42" t="str">
        <v/>
      </c>
      <c r="R82" s="42" t="str">
        <v/>
      </c>
      <c r="S82" s="42" t="str">
        <v/>
      </c>
      <c r="T82" s="42" t="str">
        <v/>
      </c>
      <c r="U82" s="42" t="str">
        <v/>
      </c>
      <c r="AA82" s="42" t="s">
        <v>477</v>
      </c>
      <c r="CN82" s="42" t="s">
        <v>1192</v>
      </c>
      <c r="CO82" s="42">
        <v>32</v>
      </c>
    </row>
    <row r="83" spans="4:93" x14ac:dyDescent="0.2">
      <c r="D83" s="42">
        <f t="shared" si="17"/>
        <v>7</v>
      </c>
      <c r="E83" s="42" t="str">
        <f t="shared" si="16"/>
        <v>A7</v>
      </c>
      <c r="G83" s="42" t="str">
        <f t="array" ref="G83:U83" ca="1">IF(TRANSPOSE('A7'!E$236:E$250)="","",TRANSPOSE('A7'!E$236:E$250))</f>
        <v>Documenti di indirizzo (linee guida, documenti metodologici, etc.)</v>
      </c>
      <c r="H83" s="42" t="str">
        <v/>
      </c>
      <c r="I83" s="42" t="str">
        <v/>
      </c>
      <c r="J83" s="42" t="str">
        <v/>
      </c>
      <c r="K83" s="42" t="str">
        <f ca="1"/>
        <v>Meno sviluppate</v>
      </c>
      <c r="L83" s="42" t="str">
        <v/>
      </c>
      <c r="M83" s="42" t="str">
        <v/>
      </c>
      <c r="N83" s="42" t="str">
        <v/>
      </c>
      <c r="O83" s="42" t="str">
        <v/>
      </c>
      <c r="P83" s="42" t="str">
        <v/>
      </c>
      <c r="Q83" s="42" t="str">
        <v/>
      </c>
      <c r="R83" s="42" t="str">
        <v/>
      </c>
      <c r="S83" s="42" t="str">
        <v/>
      </c>
      <c r="T83" s="42" t="str">
        <v/>
      </c>
      <c r="U83" s="42" t="str">
        <v/>
      </c>
      <c r="AA83" s="42" t="s">
        <v>477</v>
      </c>
      <c r="CN83" s="42" t="s">
        <v>1126</v>
      </c>
      <c r="CO83" s="42">
        <v>129</v>
      </c>
    </row>
    <row r="84" spans="4:93" x14ac:dyDescent="0.2">
      <c r="D84" s="42">
        <f t="shared" si="17"/>
        <v>7</v>
      </c>
      <c r="E84" s="42" t="str">
        <f t="shared" si="16"/>
        <v>A7</v>
      </c>
      <c r="G84" s="42" t="str">
        <f t="array" ref="G84:U84" ca="1">IF(TRANSPOSE('A7'!H$236:H$250)="","",TRANSPOSE('A7'!H$236:H$250))</f>
        <v/>
      </c>
      <c r="H84" s="42" t="str">
        <v/>
      </c>
      <c r="I84" s="42" t="str">
        <v/>
      </c>
      <c r="J84" s="42" t="str">
        <v/>
      </c>
      <c r="K84" s="42" t="str">
        <f ca="1"/>
        <v/>
      </c>
      <c r="L84" s="42" t="str">
        <v/>
      </c>
      <c r="M84" s="42" t="str">
        <v/>
      </c>
      <c r="N84" s="42" t="str">
        <v/>
      </c>
      <c r="O84" s="42" t="str">
        <v/>
      </c>
      <c r="P84" s="42" t="str">
        <v/>
      </c>
      <c r="Q84" s="42" t="str">
        <v/>
      </c>
      <c r="R84" s="42" t="str">
        <v/>
      </c>
      <c r="S84" s="42" t="str">
        <v/>
      </c>
      <c r="T84" s="42" t="str">
        <v/>
      </c>
      <c r="U84" s="42" t="str">
        <v/>
      </c>
      <c r="AA84" s="42" t="s">
        <v>477</v>
      </c>
      <c r="CN84" s="42" t="s">
        <v>1127</v>
      </c>
      <c r="CO84" s="42">
        <v>152</v>
      </c>
    </row>
    <row r="85" spans="4:93" x14ac:dyDescent="0.2">
      <c r="D85" s="42">
        <f t="shared" si="17"/>
        <v>7</v>
      </c>
      <c r="E85" s="42" t="str">
        <f t="shared" si="16"/>
        <v>A7</v>
      </c>
      <c r="G85" s="42" t="str">
        <f t="array" ref="G85:U85" ca="1">IF(TRANSPOSE('A7'!K$236:K$250)="","",TRANSPOSE('A7'!K$236:K$250))</f>
        <v/>
      </c>
      <c r="H85" s="42" t="str">
        <v/>
      </c>
      <c r="I85" s="42" t="str">
        <v/>
      </c>
      <c r="J85" s="42" t="str">
        <v/>
      </c>
      <c r="K85" s="42" t="str">
        <f ca="1"/>
        <v/>
      </c>
      <c r="L85" s="42" t="str">
        <v/>
      </c>
      <c r="M85" s="42" t="str">
        <v/>
      </c>
      <c r="N85" s="42" t="str">
        <v/>
      </c>
      <c r="O85" s="42" t="str">
        <v/>
      </c>
      <c r="P85" s="42" t="str">
        <v/>
      </c>
      <c r="Q85" s="42" t="str">
        <v/>
      </c>
      <c r="R85" s="42" t="str">
        <v/>
      </c>
      <c r="S85" s="42" t="str">
        <v/>
      </c>
      <c r="T85" s="42" t="str">
        <v/>
      </c>
      <c r="U85" s="42" t="str">
        <v/>
      </c>
      <c r="AA85" s="42" t="s">
        <v>477</v>
      </c>
    </row>
    <row r="86" spans="4:93" x14ac:dyDescent="0.2">
      <c r="D86" s="42">
        <f t="shared" si="17"/>
        <v>8</v>
      </c>
      <c r="E86" s="42" t="str">
        <f t="shared" si="16"/>
        <v>A8</v>
      </c>
      <c r="G86" s="42" t="str">
        <f t="array" ref="G86:U86" ca="1">IF(TRANSPOSE('A8'!E$172:E$187)="","",TRANSPOSE('A8'!E$172:E$187))</f>
        <v>Eventi di capacity building (laboratori, workshop, etc.)</v>
      </c>
      <c r="H86" s="42" t="str">
        <v>n° incontri di presentazione strumenti evoluti di intelligenza sul dato</v>
      </c>
      <c r="I86" s="42" t="str">
        <v>Numero</v>
      </c>
      <c r="J86" s="42" t="str">
        <v>Sistema di Monitoraggio PON</v>
      </c>
      <c r="K86" s="42" t="str">
        <f ca="1"/>
        <v>Tutte</v>
      </c>
      <c r="L86" s="42">
        <v>0</v>
      </c>
      <c r="M86" s="42">
        <v>0</v>
      </c>
      <c r="N86" s="42">
        <v>0</v>
      </c>
      <c r="O86" s="42">
        <v>0</v>
      </c>
      <c r="P86" s="42">
        <v>0</v>
      </c>
      <c r="Q86" s="42">
        <v>3</v>
      </c>
      <c r="R86" s="42">
        <v>6</v>
      </c>
      <c r="S86" s="42">
        <v>9</v>
      </c>
      <c r="T86" s="42">
        <v>11</v>
      </c>
      <c r="U86" s="42">
        <v>12</v>
      </c>
      <c r="V86" s="42">
        <f ca="1">IFERROR('A8'!$R$43,"")</f>
        <v>4</v>
      </c>
      <c r="W86" s="42">
        <f ca="1">IFERROR('A8'!$R$255,"")</f>
        <v>1</v>
      </c>
      <c r="X86" s="46">
        <f>IF('A8'!$H$73="","",'A8'!$H$73)</f>
        <v>43101</v>
      </c>
      <c r="Y86" s="46">
        <f>IF('A8'!$H$76="","",'A8'!$H$76)</f>
        <v>44561</v>
      </c>
      <c r="Z86" s="42" t="str">
        <f>IF('A8'!$B$9="","",'A8'!$B$9)</f>
        <v>Diffusione degli strumenti di intelligenza del dato</v>
      </c>
      <c r="AA86" s="42" t="s">
        <v>478</v>
      </c>
      <c r="AB86" s="42" t="str">
        <f t="array" ref="AB86:AW86">IF(TRANSPOSE('A8'!$K$80:$M$101)="","",TRANSPOSE('A8'!$K$80:$M$101))</f>
        <v/>
      </c>
      <c r="AC86" s="42" t="str">
        <v/>
      </c>
      <c r="AD86" s="42" t="str">
        <v/>
      </c>
      <c r="AE86" s="42" t="str">
        <v/>
      </c>
      <c r="AF86" s="42">
        <v>0</v>
      </c>
      <c r="AG86" s="42" t="str">
        <v/>
      </c>
      <c r="AH86" s="42" t="str">
        <v/>
      </c>
      <c r="AI86" s="42" t="str">
        <v/>
      </c>
      <c r="AJ86" s="42">
        <v>205231.60189696765</v>
      </c>
      <c r="AK86" s="42" t="str">
        <v/>
      </c>
      <c r="AL86" s="42">
        <v>1149316</v>
      </c>
      <c r="AM86" s="42">
        <v>0</v>
      </c>
      <c r="AN86" s="42" t="str">
        <v/>
      </c>
      <c r="AO86" s="42" t="str">
        <v/>
      </c>
      <c r="AP86" s="42" t="str">
        <v/>
      </c>
      <c r="AQ86" s="42" t="str">
        <v/>
      </c>
      <c r="AR86" s="42" t="str">
        <v/>
      </c>
      <c r="AS86" s="42" t="str">
        <v/>
      </c>
      <c r="AT86" s="42">
        <v>252849.52</v>
      </c>
      <c r="AU86" s="42" t="str">
        <v/>
      </c>
      <c r="AV86" s="42" t="str">
        <v/>
      </c>
      <c r="AW86" s="42">
        <v>1607397.1218969678</v>
      </c>
    </row>
    <row r="87" spans="4:93" x14ac:dyDescent="0.2">
      <c r="D87" s="42">
        <f t="shared" si="17"/>
        <v>8</v>
      </c>
      <c r="E87" s="42" t="str">
        <f t="shared" si="16"/>
        <v>A8</v>
      </c>
      <c r="G87" s="42" t="str">
        <f t="array" ref="G87:U87" ca="1">IF(TRANSPOSE('A8'!H$172:H$187)="","",TRANSPOSE('A8'!H$172:H$187))</f>
        <v/>
      </c>
      <c r="H87" s="42" t="str">
        <v/>
      </c>
      <c r="I87" s="42" t="str">
        <v/>
      </c>
      <c r="J87" s="42" t="str">
        <v/>
      </c>
      <c r="K87" s="42" t="str">
        <f ca="1"/>
        <v/>
      </c>
      <c r="L87" s="42" t="str">
        <v/>
      </c>
      <c r="M87" s="42" t="str">
        <v/>
      </c>
      <c r="N87" s="42" t="str">
        <v/>
      </c>
      <c r="O87" s="42" t="str">
        <v/>
      </c>
      <c r="P87" s="42" t="str">
        <v/>
      </c>
      <c r="Q87" s="42" t="str">
        <v/>
      </c>
      <c r="R87" s="42" t="str">
        <v/>
      </c>
      <c r="S87" s="42" t="str">
        <v/>
      </c>
      <c r="T87" s="42" t="str">
        <v/>
      </c>
      <c r="U87" s="42" t="str">
        <v/>
      </c>
      <c r="AA87" s="42" t="s">
        <v>478</v>
      </c>
    </row>
    <row r="88" spans="4:93" x14ac:dyDescent="0.2">
      <c r="D88" s="42">
        <f t="shared" si="17"/>
        <v>8</v>
      </c>
      <c r="E88" s="42" t="str">
        <f t="shared" si="16"/>
        <v>A8</v>
      </c>
      <c r="G88" s="42" t="str">
        <f t="array" ref="G88:U88" ca="1">IF(TRANSPOSE('A8'!K$172:K$187)="","",TRANSPOSE('A8'!K$172:K$187))</f>
        <v/>
      </c>
      <c r="H88" s="42" t="str">
        <v/>
      </c>
      <c r="I88" s="42" t="str">
        <v/>
      </c>
      <c r="J88" s="42" t="str">
        <v/>
      </c>
      <c r="K88" s="42" t="str">
        <f ca="1"/>
        <v/>
      </c>
      <c r="L88" s="42" t="str">
        <v/>
      </c>
      <c r="M88" s="42" t="str">
        <v/>
      </c>
      <c r="N88" s="42" t="str">
        <v/>
      </c>
      <c r="O88" s="42" t="str">
        <v/>
      </c>
      <c r="P88" s="42" t="str">
        <v/>
      </c>
      <c r="Q88" s="42" t="str">
        <v/>
      </c>
      <c r="R88" s="42" t="str">
        <v/>
      </c>
      <c r="S88" s="42" t="str">
        <v/>
      </c>
      <c r="T88" s="42" t="str">
        <v/>
      </c>
      <c r="U88" s="42" t="str">
        <v/>
      </c>
      <c r="AA88" s="42" t="s">
        <v>478</v>
      </c>
    </row>
    <row r="89" spans="4:93" x14ac:dyDescent="0.2">
      <c r="D89" s="42">
        <f t="shared" si="17"/>
        <v>8</v>
      </c>
      <c r="E89" s="42" t="str">
        <f t="shared" si="16"/>
        <v>A8</v>
      </c>
      <c r="G89" s="42" t="str">
        <f t="array" ref="G89:U89" ca="1">IF(TRANSPOSE('A8'!E$194:E$208)="","",TRANSPOSE('A8'!E$194:E$208))</f>
        <v>Eventi di capacity building (laboratori, workshop, etc.)</v>
      </c>
      <c r="H89" s="42" t="str">
        <v/>
      </c>
      <c r="I89" s="42" t="str">
        <v/>
      </c>
      <c r="J89" s="42" t="str">
        <v/>
      </c>
      <c r="K89" s="42" t="str">
        <f ca="1"/>
        <v>Più sviluppate</v>
      </c>
      <c r="L89" s="42" t="str">
        <v/>
      </c>
      <c r="M89" s="42" t="str">
        <v/>
      </c>
      <c r="N89" s="42" t="str">
        <v/>
      </c>
      <c r="O89" s="42" t="str">
        <v/>
      </c>
      <c r="P89" s="42" t="str">
        <v/>
      </c>
      <c r="Q89" s="42" t="str">
        <v/>
      </c>
      <c r="R89" s="42" t="str">
        <v/>
      </c>
      <c r="S89" s="42" t="str">
        <v/>
      </c>
      <c r="T89" s="42" t="str">
        <v/>
      </c>
      <c r="U89" s="42" t="str">
        <v/>
      </c>
      <c r="AA89" s="42" t="s">
        <v>478</v>
      </c>
    </row>
    <row r="90" spans="4:93" x14ac:dyDescent="0.2">
      <c r="D90" s="42">
        <f t="shared" si="17"/>
        <v>8</v>
      </c>
      <c r="E90" s="42" t="str">
        <f t="shared" si="16"/>
        <v>A8</v>
      </c>
      <c r="G90" s="42" t="str">
        <f t="array" ref="G90:U90" ca="1">IF(TRANSPOSE('A8'!H$194:H$208)="","",TRANSPOSE('A8'!H$194:H$208))</f>
        <v/>
      </c>
      <c r="H90" s="42" t="str">
        <v/>
      </c>
      <c r="I90" s="42" t="str">
        <v/>
      </c>
      <c r="J90" s="42" t="str">
        <v/>
      </c>
      <c r="K90" s="42" t="str">
        <f ca="1"/>
        <v/>
      </c>
      <c r="L90" s="42" t="str">
        <v/>
      </c>
      <c r="M90" s="42" t="str">
        <v/>
      </c>
      <c r="N90" s="42" t="str">
        <v/>
      </c>
      <c r="O90" s="42" t="str">
        <v/>
      </c>
      <c r="P90" s="42" t="str">
        <v/>
      </c>
      <c r="Q90" s="42" t="str">
        <v/>
      </c>
      <c r="R90" s="42" t="str">
        <v/>
      </c>
      <c r="S90" s="42" t="str">
        <v/>
      </c>
      <c r="T90" s="42" t="str">
        <v/>
      </c>
      <c r="U90" s="42" t="str">
        <v/>
      </c>
      <c r="AA90" s="42" t="s">
        <v>478</v>
      </c>
    </row>
    <row r="91" spans="4:93" x14ac:dyDescent="0.2">
      <c r="D91" s="42">
        <f t="shared" si="17"/>
        <v>8</v>
      </c>
      <c r="E91" s="42" t="str">
        <f t="shared" si="16"/>
        <v>A8</v>
      </c>
      <c r="G91" s="42" t="str">
        <f t="array" ref="G91:U91" ca="1">IF(TRANSPOSE('A8'!K$194:K$208)="","",TRANSPOSE('A8'!K$194:K$208))</f>
        <v/>
      </c>
      <c r="H91" s="42" t="str">
        <v/>
      </c>
      <c r="I91" s="42" t="str">
        <v/>
      </c>
      <c r="J91" s="42" t="str">
        <v/>
      </c>
      <c r="K91" s="42" t="str">
        <f ca="1"/>
        <v/>
      </c>
      <c r="L91" s="42" t="str">
        <v/>
      </c>
      <c r="M91" s="42" t="str">
        <v/>
      </c>
      <c r="N91" s="42" t="str">
        <v/>
      </c>
      <c r="O91" s="42" t="str">
        <v/>
      </c>
      <c r="P91" s="42" t="str">
        <v/>
      </c>
      <c r="Q91" s="42" t="str">
        <v/>
      </c>
      <c r="R91" s="42" t="str">
        <v/>
      </c>
      <c r="S91" s="42" t="str">
        <v/>
      </c>
      <c r="T91" s="42" t="str">
        <v/>
      </c>
      <c r="U91" s="42" t="str">
        <v/>
      </c>
      <c r="AA91" s="42" t="s">
        <v>478</v>
      </c>
    </row>
    <row r="92" spans="4:93" x14ac:dyDescent="0.2">
      <c r="D92" s="42">
        <f t="shared" si="17"/>
        <v>8</v>
      </c>
      <c r="E92" s="42" t="str">
        <f t="shared" si="16"/>
        <v>A8</v>
      </c>
      <c r="G92" s="42" t="str">
        <f t="array" ref="G92:U92" ca="1">IF(TRANSPOSE('A8'!E$215:E$229)="","",TRANSPOSE('A8'!E$215:E$229))</f>
        <v>Eventi di capacity building (laboratori, workshop, etc.)</v>
      </c>
      <c r="H92" s="42" t="str">
        <v/>
      </c>
      <c r="I92" s="42" t="str">
        <v/>
      </c>
      <c r="J92" s="42" t="str">
        <v/>
      </c>
      <c r="K92" s="42" t="str">
        <f ca="1"/>
        <v>In transizione</v>
      </c>
      <c r="L92" s="42" t="str">
        <v/>
      </c>
      <c r="M92" s="42" t="str">
        <v/>
      </c>
      <c r="N92" s="42" t="str">
        <v/>
      </c>
      <c r="O92" s="42" t="str">
        <v/>
      </c>
      <c r="P92" s="42" t="str">
        <v/>
      </c>
      <c r="Q92" s="42" t="str">
        <v/>
      </c>
      <c r="R92" s="42" t="str">
        <v/>
      </c>
      <c r="S92" s="42" t="str">
        <v/>
      </c>
      <c r="T92" s="42" t="str">
        <v/>
      </c>
      <c r="U92" s="42" t="str">
        <v/>
      </c>
      <c r="AA92" s="42" t="s">
        <v>478</v>
      </c>
    </row>
    <row r="93" spans="4:93" x14ac:dyDescent="0.2">
      <c r="D93" s="42">
        <f t="shared" si="17"/>
        <v>8</v>
      </c>
      <c r="E93" s="42" t="str">
        <f t="shared" si="16"/>
        <v>A8</v>
      </c>
      <c r="G93" s="42" t="str">
        <f t="array" ref="G93:U93" ca="1">IF(TRANSPOSE('A8'!H$215:H$229)="","",TRANSPOSE('A8'!H$215:H$229))</f>
        <v/>
      </c>
      <c r="H93" s="42" t="str">
        <v/>
      </c>
      <c r="I93" s="42" t="str">
        <v/>
      </c>
      <c r="J93" s="42" t="str">
        <v/>
      </c>
      <c r="K93" s="42" t="str">
        <f ca="1"/>
        <v/>
      </c>
      <c r="L93" s="42" t="str">
        <v/>
      </c>
      <c r="M93" s="42" t="str">
        <v/>
      </c>
      <c r="N93" s="42" t="str">
        <v/>
      </c>
      <c r="O93" s="42" t="str">
        <v/>
      </c>
      <c r="P93" s="42" t="str">
        <v/>
      </c>
      <c r="Q93" s="42" t="str">
        <v/>
      </c>
      <c r="R93" s="42" t="str">
        <v/>
      </c>
      <c r="S93" s="42" t="str">
        <v/>
      </c>
      <c r="T93" s="42" t="str">
        <v/>
      </c>
      <c r="U93" s="42" t="str">
        <v/>
      </c>
      <c r="AA93" s="42" t="s">
        <v>478</v>
      </c>
    </row>
    <row r="94" spans="4:93" x14ac:dyDescent="0.2">
      <c r="D94" s="42">
        <f t="shared" si="17"/>
        <v>8</v>
      </c>
      <c r="E94" s="42" t="str">
        <f t="shared" si="16"/>
        <v>A8</v>
      </c>
      <c r="G94" s="42" t="str">
        <f t="array" ref="G94:U94" ca="1">IF(TRANSPOSE('A8'!K$215:K$229)="","",TRANSPOSE('A8'!K$215:K$229))</f>
        <v/>
      </c>
      <c r="H94" s="42" t="str">
        <v/>
      </c>
      <c r="I94" s="42" t="str">
        <v/>
      </c>
      <c r="J94" s="42" t="str">
        <v/>
      </c>
      <c r="K94" s="42" t="str">
        <f ca="1"/>
        <v/>
      </c>
      <c r="L94" s="42" t="str">
        <v/>
      </c>
      <c r="M94" s="42" t="str">
        <v/>
      </c>
      <c r="N94" s="42" t="str">
        <v/>
      </c>
      <c r="O94" s="42" t="str">
        <v/>
      </c>
      <c r="P94" s="42" t="str">
        <v/>
      </c>
      <c r="Q94" s="42" t="str">
        <v/>
      </c>
      <c r="R94" s="42" t="str">
        <v/>
      </c>
      <c r="S94" s="42" t="str">
        <v/>
      </c>
      <c r="T94" s="42" t="str">
        <v/>
      </c>
      <c r="U94" s="42" t="str">
        <v/>
      </c>
      <c r="AA94" s="42" t="s">
        <v>478</v>
      </c>
    </row>
    <row r="95" spans="4:93" x14ac:dyDescent="0.2">
      <c r="D95" s="42">
        <f t="shared" si="17"/>
        <v>8</v>
      </c>
      <c r="E95" s="42" t="str">
        <f t="shared" si="16"/>
        <v>A8</v>
      </c>
      <c r="G95" s="42" t="str">
        <f t="array" ref="G95:U95" ca="1">IF(TRANSPOSE('A8'!E$236:E$250)="","",TRANSPOSE('A8'!E$236:E$250))</f>
        <v>Eventi di capacity building (laboratori, workshop, etc.)</v>
      </c>
      <c r="H95" s="42" t="str">
        <v/>
      </c>
      <c r="I95" s="42" t="str">
        <v/>
      </c>
      <c r="J95" s="42" t="str">
        <v/>
      </c>
      <c r="K95" s="42" t="str">
        <f ca="1"/>
        <v>Meno sviluppate</v>
      </c>
      <c r="L95" s="42" t="str">
        <v/>
      </c>
      <c r="M95" s="42" t="str">
        <v/>
      </c>
      <c r="N95" s="42" t="str">
        <v/>
      </c>
      <c r="O95" s="42" t="str">
        <v/>
      </c>
      <c r="P95" s="42" t="str">
        <v/>
      </c>
      <c r="Q95" s="42" t="str">
        <v/>
      </c>
      <c r="R95" s="42" t="str">
        <v/>
      </c>
      <c r="S95" s="42" t="str">
        <v/>
      </c>
      <c r="T95" s="42" t="str">
        <v/>
      </c>
      <c r="U95" s="42" t="str">
        <v/>
      </c>
      <c r="AA95" s="42" t="s">
        <v>478</v>
      </c>
    </row>
    <row r="96" spans="4:93" x14ac:dyDescent="0.2">
      <c r="D96" s="42">
        <f t="shared" si="17"/>
        <v>8</v>
      </c>
      <c r="E96" s="42" t="str">
        <f t="shared" si="16"/>
        <v>A8</v>
      </c>
      <c r="G96" s="42" t="str">
        <f t="array" ref="G96:U96" ca="1">IF(TRANSPOSE('A8'!H$236:H$250)="","",TRANSPOSE('A8'!H$236:H$250))</f>
        <v/>
      </c>
      <c r="H96" s="42" t="str">
        <v/>
      </c>
      <c r="I96" s="42" t="str">
        <v/>
      </c>
      <c r="J96" s="42" t="str">
        <v/>
      </c>
      <c r="K96" s="42" t="str">
        <f ca="1"/>
        <v/>
      </c>
      <c r="L96" s="42" t="str">
        <v/>
      </c>
      <c r="M96" s="42" t="str">
        <v/>
      </c>
      <c r="N96" s="42" t="str">
        <v/>
      </c>
      <c r="O96" s="42" t="str">
        <v/>
      </c>
      <c r="P96" s="42" t="str">
        <v/>
      </c>
      <c r="Q96" s="42" t="str">
        <v/>
      </c>
      <c r="R96" s="42" t="str">
        <v/>
      </c>
      <c r="S96" s="42" t="str">
        <v/>
      </c>
      <c r="T96" s="42" t="str">
        <v/>
      </c>
      <c r="U96" s="42" t="str">
        <v/>
      </c>
      <c r="AA96" s="42" t="s">
        <v>478</v>
      </c>
    </row>
    <row r="97" spans="4:49" s="42" customFormat="1" x14ac:dyDescent="0.2">
      <c r="D97" s="42">
        <f t="shared" si="17"/>
        <v>8</v>
      </c>
      <c r="E97" s="42" t="str">
        <f t="shared" si="16"/>
        <v>A8</v>
      </c>
      <c r="G97" s="42" t="str">
        <f t="array" ref="G97:U97" ca="1">IF(TRANSPOSE('A8'!K$236:K$250)="","",TRANSPOSE('A8'!K$236:K$250))</f>
        <v/>
      </c>
      <c r="H97" s="42" t="str">
        <v/>
      </c>
      <c r="I97" s="42" t="str">
        <v/>
      </c>
      <c r="J97" s="42" t="str">
        <v/>
      </c>
      <c r="K97" s="42" t="str">
        <f ca="1"/>
        <v/>
      </c>
      <c r="L97" s="42" t="str">
        <v/>
      </c>
      <c r="M97" s="42" t="str">
        <v/>
      </c>
      <c r="N97" s="42" t="str">
        <v/>
      </c>
      <c r="O97" s="42" t="str">
        <v/>
      </c>
      <c r="P97" s="42" t="str">
        <v/>
      </c>
      <c r="Q97" s="42" t="str">
        <v/>
      </c>
      <c r="R97" s="42" t="str">
        <v/>
      </c>
      <c r="S97" s="42" t="str">
        <v/>
      </c>
      <c r="T97" s="42" t="str">
        <v/>
      </c>
      <c r="U97" s="42" t="str">
        <v/>
      </c>
      <c r="X97" s="46"/>
      <c r="Y97" s="46"/>
      <c r="Z97" s="46"/>
      <c r="AA97" s="42" t="s">
        <v>478</v>
      </c>
    </row>
    <row r="98" spans="4:49" s="42" customFormat="1" x14ac:dyDescent="0.2">
      <c r="D98" s="42">
        <f t="shared" si="17"/>
        <v>9</v>
      </c>
      <c r="E98" s="42" t="str">
        <f t="shared" si="16"/>
        <v>A9</v>
      </c>
      <c r="G98" s="42" t="str">
        <f t="array" ref="G98:U98" ca="1">IF(TRANSPOSE('A9'!E$172:E$187)="","",TRANSPOSE('A9'!E$172:E$187))</f>
        <v>Documenti di indirizzo (linee guida, documenti metodologici, etc.)</v>
      </c>
      <c r="H98" s="42" t="str">
        <v>Modello di servizio pubblicato sul portale</v>
      </c>
      <c r="I98" s="42" t="str">
        <v>Realizzato: si/no</v>
      </c>
      <c r="J98" s="42" t="str">
        <v>Sito istituzionale NoiPA</v>
      </c>
      <c r="K98" s="42" t="str">
        <f ca="1"/>
        <v>Tutte</v>
      </c>
      <c r="L98" s="42" t="str">
        <v>NO</v>
      </c>
      <c r="M98" s="42" t="str">
        <v>NO</v>
      </c>
      <c r="N98" s="42" t="str">
        <v>NO</v>
      </c>
      <c r="O98" s="42" t="str">
        <v>NO</v>
      </c>
      <c r="P98" s="42" t="str">
        <v>SI</v>
      </c>
      <c r="Q98" s="42" t="str">
        <v>SI</v>
      </c>
      <c r="R98" s="42" t="str">
        <v>SI</v>
      </c>
      <c r="S98" s="42" t="str">
        <v>SI</v>
      </c>
      <c r="T98" s="42" t="str">
        <v>SI</v>
      </c>
      <c r="U98" s="42" t="str">
        <v>SI</v>
      </c>
      <c r="V98" s="42">
        <f ca="1">IFERROR('A9'!$R$43,"")</f>
        <v>5</v>
      </c>
      <c r="W98" s="42">
        <f ca="1">IFERROR('A9'!$R$255,"")</f>
        <v>2</v>
      </c>
      <c r="X98" s="46">
        <f>IF('A9'!$H$73="","",'A9'!$H$73)</f>
        <v>42644</v>
      </c>
      <c r="Y98" s="46">
        <f>IF('A9'!$H$76="","",'A9'!$H$76)</f>
        <v>43465</v>
      </c>
      <c r="Z98" s="42" t="str">
        <f>IF('A9'!$B$9="","",'A9'!$B$9)</f>
        <v xml:space="preserve">Definizione e implementazione del nuovo modello di servizio </v>
      </c>
      <c r="AA98" s="42" t="s">
        <v>479</v>
      </c>
      <c r="AB98" s="42" t="str">
        <f t="array" ref="AB98:AW98">IF(TRANSPOSE('A9'!$K$80:$M$101)="","",TRANSPOSE('A9'!$K$80:$M$101))</f>
        <v/>
      </c>
      <c r="AC98" s="42" t="str">
        <v/>
      </c>
      <c r="AD98" s="42" t="str">
        <v/>
      </c>
      <c r="AE98" s="42" t="str">
        <v/>
      </c>
      <c r="AF98" s="42">
        <v>0</v>
      </c>
      <c r="AG98" s="42" t="str">
        <v/>
      </c>
      <c r="AH98" s="42" t="str">
        <v/>
      </c>
      <c r="AI98" s="42" t="str">
        <v/>
      </c>
      <c r="AJ98" s="42">
        <v>451975.24681931257</v>
      </c>
      <c r="AK98" s="42" t="str">
        <v/>
      </c>
      <c r="AL98" s="42">
        <v>2531103.29</v>
      </c>
      <c r="AM98" s="42">
        <v>0</v>
      </c>
      <c r="AN98" s="42" t="str">
        <v/>
      </c>
      <c r="AO98" s="42" t="str">
        <v/>
      </c>
      <c r="AP98" s="42" t="str">
        <v/>
      </c>
      <c r="AQ98" s="42" t="str">
        <v/>
      </c>
      <c r="AR98" s="42" t="str">
        <v/>
      </c>
      <c r="AS98" s="42" t="str">
        <v/>
      </c>
      <c r="AT98" s="42">
        <v>556842.72380000004</v>
      </c>
      <c r="AU98" s="42" t="str">
        <v/>
      </c>
      <c r="AV98" s="42" t="str">
        <v/>
      </c>
      <c r="AW98" s="42">
        <v>3539921.2606193125</v>
      </c>
    </row>
    <row r="99" spans="4:49" s="42" customFormat="1" x14ac:dyDescent="0.2">
      <c r="D99" s="42">
        <f t="shared" si="17"/>
        <v>9</v>
      </c>
      <c r="E99" s="42" t="str">
        <f t="shared" si="16"/>
        <v>A9</v>
      </c>
      <c r="G99" s="42" t="str">
        <f t="array" ref="G99:U99" ca="1">IF(TRANSPOSE('A9'!H$172:H$187)="","",TRANSPOSE('A9'!H$172:H$187))</f>
        <v/>
      </c>
      <c r="H99" s="42" t="str">
        <v/>
      </c>
      <c r="I99" s="42" t="str">
        <v/>
      </c>
      <c r="J99" s="42" t="str">
        <v/>
      </c>
      <c r="K99" s="42" t="str">
        <f ca="1"/>
        <v/>
      </c>
      <c r="L99" s="42" t="str">
        <v/>
      </c>
      <c r="M99" s="42" t="str">
        <v/>
      </c>
      <c r="N99" s="42" t="str">
        <v/>
      </c>
      <c r="O99" s="42" t="str">
        <v/>
      </c>
      <c r="P99" s="42" t="str">
        <v/>
      </c>
      <c r="Q99" s="42" t="str">
        <v/>
      </c>
      <c r="R99" s="42" t="str">
        <v/>
      </c>
      <c r="S99" s="42" t="str">
        <v/>
      </c>
      <c r="T99" s="42" t="str">
        <v/>
      </c>
      <c r="U99" s="42" t="str">
        <v/>
      </c>
      <c r="X99" s="46"/>
      <c r="Y99" s="46"/>
      <c r="Z99" s="46"/>
      <c r="AA99" s="42" t="s">
        <v>479</v>
      </c>
    </row>
    <row r="100" spans="4:49" s="42" customFormat="1" x14ac:dyDescent="0.2">
      <c r="D100" s="42">
        <f t="shared" si="17"/>
        <v>9</v>
      </c>
      <c r="E100" s="42" t="str">
        <f t="shared" si="16"/>
        <v>A9</v>
      </c>
      <c r="G100" s="42" t="str">
        <f t="array" ref="G100:U100" ca="1">IF(TRANSPOSE('A9'!K$172:K$187)="","",TRANSPOSE('A9'!K$172:K$187))</f>
        <v/>
      </c>
      <c r="H100" s="42" t="str">
        <v/>
      </c>
      <c r="I100" s="42" t="str">
        <v/>
      </c>
      <c r="J100" s="42" t="str">
        <v/>
      </c>
      <c r="K100" s="42" t="str">
        <f ca="1"/>
        <v/>
      </c>
      <c r="L100" s="42" t="str">
        <v/>
      </c>
      <c r="M100" s="42" t="str">
        <v/>
      </c>
      <c r="N100" s="42" t="str">
        <v/>
      </c>
      <c r="O100" s="42" t="str">
        <v/>
      </c>
      <c r="P100" s="42" t="str">
        <v/>
      </c>
      <c r="Q100" s="42" t="str">
        <v/>
      </c>
      <c r="R100" s="42" t="str">
        <v/>
      </c>
      <c r="S100" s="42" t="str">
        <v/>
      </c>
      <c r="T100" s="42" t="str">
        <v/>
      </c>
      <c r="U100" s="42" t="str">
        <v/>
      </c>
      <c r="X100" s="46"/>
      <c r="Y100" s="46"/>
      <c r="Z100" s="46"/>
      <c r="AA100" s="42" t="s">
        <v>479</v>
      </c>
    </row>
    <row r="101" spans="4:49" s="42" customFormat="1" x14ac:dyDescent="0.2">
      <c r="D101" s="42">
        <f t="shared" si="17"/>
        <v>9</v>
      </c>
      <c r="E101" s="42" t="str">
        <f t="shared" si="16"/>
        <v>A9</v>
      </c>
      <c r="G101" s="42" t="str">
        <f t="array" ref="G101:U101" ca="1">IF(TRANSPOSE('A9'!E$194:E$208)="","",TRANSPOSE('A9'!E$194:E$208))</f>
        <v>Documenti di indirizzo (linee guida, documenti metodologici, etc.)</v>
      </c>
      <c r="H101" s="42" t="str">
        <v/>
      </c>
      <c r="I101" s="42" t="str">
        <v/>
      </c>
      <c r="J101" s="42" t="str">
        <v/>
      </c>
      <c r="K101" s="42" t="str">
        <f ca="1"/>
        <v>Più sviluppate</v>
      </c>
      <c r="L101" s="42" t="str">
        <v/>
      </c>
      <c r="M101" s="42" t="str">
        <v/>
      </c>
      <c r="N101" s="42" t="str">
        <v/>
      </c>
      <c r="O101" s="42" t="str">
        <v/>
      </c>
      <c r="P101" s="42" t="str">
        <v/>
      </c>
      <c r="Q101" s="42" t="str">
        <v/>
      </c>
      <c r="R101" s="42" t="str">
        <v/>
      </c>
      <c r="S101" s="42" t="str">
        <v/>
      </c>
      <c r="T101" s="42" t="str">
        <v/>
      </c>
      <c r="U101" s="42" t="str">
        <v/>
      </c>
      <c r="X101" s="46"/>
      <c r="Y101" s="46"/>
      <c r="Z101" s="46"/>
      <c r="AA101" s="42" t="s">
        <v>479</v>
      </c>
    </row>
    <row r="102" spans="4:49" s="42" customFormat="1" x14ac:dyDescent="0.2">
      <c r="D102" s="42">
        <f t="shared" si="17"/>
        <v>9</v>
      </c>
      <c r="E102" s="42" t="str">
        <f t="shared" si="16"/>
        <v>A9</v>
      </c>
      <c r="G102" s="42" t="str">
        <f t="array" ref="G102:U102" ca="1">IF(TRANSPOSE('A9'!H$194:H$208)="","",TRANSPOSE('A9'!H$194:H$208))</f>
        <v/>
      </c>
      <c r="H102" s="42" t="str">
        <v/>
      </c>
      <c r="I102" s="42" t="str">
        <v/>
      </c>
      <c r="J102" s="42" t="str">
        <v/>
      </c>
      <c r="K102" s="42" t="str">
        <f ca="1"/>
        <v/>
      </c>
      <c r="L102" s="42" t="str">
        <v/>
      </c>
      <c r="M102" s="42" t="str">
        <v/>
      </c>
      <c r="N102" s="42" t="str">
        <v/>
      </c>
      <c r="O102" s="42" t="str">
        <v/>
      </c>
      <c r="P102" s="42" t="str">
        <v/>
      </c>
      <c r="Q102" s="42" t="str">
        <v/>
      </c>
      <c r="R102" s="42" t="str">
        <v/>
      </c>
      <c r="S102" s="42" t="str">
        <v/>
      </c>
      <c r="T102" s="42" t="str">
        <v/>
      </c>
      <c r="U102" s="42" t="str">
        <v/>
      </c>
      <c r="X102" s="46"/>
      <c r="Y102" s="46"/>
      <c r="Z102" s="46"/>
      <c r="AA102" s="42" t="s">
        <v>479</v>
      </c>
    </row>
    <row r="103" spans="4:49" s="42" customFormat="1" x14ac:dyDescent="0.2">
      <c r="D103" s="42">
        <f t="shared" si="17"/>
        <v>9</v>
      </c>
      <c r="E103" s="42" t="str">
        <f t="shared" si="16"/>
        <v>A9</v>
      </c>
      <c r="G103" s="42" t="str">
        <f t="array" ref="G103:U103" ca="1">IF(TRANSPOSE('A9'!K$194:K$208)="","",TRANSPOSE('A9'!K$194:K$208))</f>
        <v/>
      </c>
      <c r="H103" s="42" t="str">
        <v/>
      </c>
      <c r="I103" s="42" t="str">
        <v/>
      </c>
      <c r="J103" s="42" t="str">
        <v/>
      </c>
      <c r="K103" s="42" t="str">
        <f ca="1"/>
        <v/>
      </c>
      <c r="L103" s="42" t="str">
        <v/>
      </c>
      <c r="M103" s="42" t="str">
        <v/>
      </c>
      <c r="N103" s="42" t="str">
        <v/>
      </c>
      <c r="O103" s="42" t="str">
        <v/>
      </c>
      <c r="P103" s="42" t="str">
        <v/>
      </c>
      <c r="Q103" s="42" t="str">
        <v/>
      </c>
      <c r="R103" s="42" t="str">
        <v/>
      </c>
      <c r="S103" s="42" t="str">
        <v/>
      </c>
      <c r="T103" s="42" t="str">
        <v/>
      </c>
      <c r="U103" s="42" t="str">
        <v/>
      </c>
      <c r="X103" s="46"/>
      <c r="Y103" s="46"/>
      <c r="Z103" s="46"/>
      <c r="AA103" s="42" t="s">
        <v>479</v>
      </c>
    </row>
    <row r="104" spans="4:49" s="42" customFormat="1" x14ac:dyDescent="0.2">
      <c r="D104" s="42">
        <f t="shared" si="17"/>
        <v>9</v>
      </c>
      <c r="E104" s="42" t="str">
        <f t="shared" si="16"/>
        <v>A9</v>
      </c>
      <c r="G104" s="42" t="str">
        <f t="array" ref="G104:U104" ca="1">IF(TRANSPOSE('A9'!E$215:E$229)="","",TRANSPOSE('A9'!E$215:E$229))</f>
        <v>Documenti di indirizzo (linee guida, documenti metodologici, etc.)</v>
      </c>
      <c r="H104" s="42" t="str">
        <v/>
      </c>
      <c r="I104" s="42" t="str">
        <v/>
      </c>
      <c r="J104" s="42" t="str">
        <v/>
      </c>
      <c r="K104" s="42" t="str">
        <f ca="1"/>
        <v>In transizione</v>
      </c>
      <c r="L104" s="42" t="str">
        <v/>
      </c>
      <c r="M104" s="42" t="str">
        <v/>
      </c>
      <c r="N104" s="42" t="str">
        <v/>
      </c>
      <c r="O104" s="42" t="str">
        <v/>
      </c>
      <c r="P104" s="42" t="str">
        <v/>
      </c>
      <c r="Q104" s="42" t="str">
        <v/>
      </c>
      <c r="R104" s="42" t="str">
        <v/>
      </c>
      <c r="S104" s="42" t="str">
        <v/>
      </c>
      <c r="T104" s="42" t="str">
        <v/>
      </c>
      <c r="U104" s="42" t="str">
        <v/>
      </c>
      <c r="X104" s="46"/>
      <c r="Y104" s="46"/>
      <c r="Z104" s="46"/>
      <c r="AA104" s="42" t="s">
        <v>479</v>
      </c>
    </row>
    <row r="105" spans="4:49" s="42" customFormat="1" x14ac:dyDescent="0.2">
      <c r="D105" s="42">
        <f t="shared" si="17"/>
        <v>9</v>
      </c>
      <c r="E105" s="42" t="str">
        <f t="shared" si="16"/>
        <v>A9</v>
      </c>
      <c r="G105" s="42" t="str">
        <f t="array" ref="G105:U105" ca="1">IF(TRANSPOSE('A9'!H$215:H$229)="","",TRANSPOSE('A9'!H$215:H$229))</f>
        <v/>
      </c>
      <c r="H105" s="42" t="str">
        <v/>
      </c>
      <c r="I105" s="42" t="str">
        <v/>
      </c>
      <c r="J105" s="42" t="str">
        <v/>
      </c>
      <c r="K105" s="42" t="str">
        <f ca="1"/>
        <v/>
      </c>
      <c r="L105" s="42" t="str">
        <v/>
      </c>
      <c r="M105" s="42" t="str">
        <v/>
      </c>
      <c r="N105" s="42" t="str">
        <v/>
      </c>
      <c r="O105" s="42" t="str">
        <v/>
      </c>
      <c r="P105" s="42" t="str">
        <v/>
      </c>
      <c r="Q105" s="42" t="str">
        <v/>
      </c>
      <c r="R105" s="42" t="str">
        <v/>
      </c>
      <c r="S105" s="42" t="str">
        <v/>
      </c>
      <c r="T105" s="42" t="str">
        <v/>
      </c>
      <c r="U105" s="42" t="str">
        <v/>
      </c>
      <c r="X105" s="46"/>
      <c r="Y105" s="46"/>
      <c r="Z105" s="46"/>
      <c r="AA105" s="42" t="s">
        <v>479</v>
      </c>
    </row>
    <row r="106" spans="4:49" s="42" customFormat="1" x14ac:dyDescent="0.2">
      <c r="D106" s="42">
        <f t="shared" si="17"/>
        <v>9</v>
      </c>
      <c r="E106" s="42" t="str">
        <f t="shared" si="16"/>
        <v>A9</v>
      </c>
      <c r="G106" s="42" t="str">
        <f t="array" ref="G106:U106" ca="1">IF(TRANSPOSE('A9'!K$215:K$229)="","",TRANSPOSE('A9'!K$215:K$229))</f>
        <v/>
      </c>
      <c r="H106" s="42" t="str">
        <v/>
      </c>
      <c r="I106" s="42" t="str">
        <v/>
      </c>
      <c r="J106" s="42" t="str">
        <v/>
      </c>
      <c r="K106" s="42" t="str">
        <f ca="1"/>
        <v/>
      </c>
      <c r="L106" s="42" t="str">
        <v/>
      </c>
      <c r="M106" s="42" t="str">
        <v/>
      </c>
      <c r="N106" s="42" t="str">
        <v/>
      </c>
      <c r="O106" s="42" t="str">
        <v/>
      </c>
      <c r="P106" s="42" t="str">
        <v/>
      </c>
      <c r="Q106" s="42" t="str">
        <v/>
      </c>
      <c r="R106" s="42" t="str">
        <v/>
      </c>
      <c r="S106" s="42" t="str">
        <v/>
      </c>
      <c r="T106" s="42" t="str">
        <v/>
      </c>
      <c r="U106" s="42" t="str">
        <v/>
      </c>
      <c r="X106" s="46"/>
      <c r="Y106" s="46"/>
      <c r="Z106" s="46"/>
      <c r="AA106" s="42" t="s">
        <v>479</v>
      </c>
    </row>
    <row r="107" spans="4:49" s="42" customFormat="1" x14ac:dyDescent="0.2">
      <c r="D107" s="42">
        <f t="shared" si="17"/>
        <v>9</v>
      </c>
      <c r="E107" s="42" t="str">
        <f t="shared" si="16"/>
        <v>A9</v>
      </c>
      <c r="G107" s="42" t="str">
        <f t="array" ref="G107:U107" ca="1">IF(TRANSPOSE('A9'!E$236:E$250)="","",TRANSPOSE('A9'!E$236:E$250))</f>
        <v>Documenti di indirizzo (linee guida, documenti metodologici, etc.)</v>
      </c>
      <c r="H107" s="42" t="str">
        <v/>
      </c>
      <c r="I107" s="42" t="str">
        <v/>
      </c>
      <c r="J107" s="42" t="str">
        <v/>
      </c>
      <c r="K107" s="42" t="str">
        <f ca="1"/>
        <v>Meno sviluppate</v>
      </c>
      <c r="L107" s="42" t="str">
        <v/>
      </c>
      <c r="M107" s="42" t="str">
        <v/>
      </c>
      <c r="N107" s="42" t="str">
        <v/>
      </c>
      <c r="O107" s="42" t="str">
        <v/>
      </c>
      <c r="P107" s="42" t="str">
        <v/>
      </c>
      <c r="Q107" s="42" t="str">
        <v/>
      </c>
      <c r="R107" s="42" t="str">
        <v/>
      </c>
      <c r="S107" s="42" t="str">
        <v/>
      </c>
      <c r="T107" s="42" t="str">
        <v/>
      </c>
      <c r="U107" s="42" t="str">
        <v/>
      </c>
      <c r="X107" s="46"/>
      <c r="Y107" s="46"/>
      <c r="Z107" s="46"/>
      <c r="AA107" s="42" t="s">
        <v>479</v>
      </c>
    </row>
    <row r="108" spans="4:49" s="42" customFormat="1" x14ac:dyDescent="0.2">
      <c r="D108" s="42">
        <f t="shared" si="17"/>
        <v>9</v>
      </c>
      <c r="E108" s="42" t="str">
        <f t="shared" si="16"/>
        <v>A9</v>
      </c>
      <c r="G108" s="42" t="str">
        <f t="array" ref="G108:U108" ca="1">IF(TRANSPOSE('A9'!H$236:H$250)="","",TRANSPOSE('A9'!H$236:H$250))</f>
        <v/>
      </c>
      <c r="H108" s="42" t="str">
        <v/>
      </c>
      <c r="I108" s="42" t="str">
        <v/>
      </c>
      <c r="J108" s="42" t="str">
        <v/>
      </c>
      <c r="K108" s="42" t="str">
        <f ca="1"/>
        <v/>
      </c>
      <c r="L108" s="42" t="str">
        <v/>
      </c>
      <c r="M108" s="42" t="str">
        <v/>
      </c>
      <c r="N108" s="42" t="str">
        <v/>
      </c>
      <c r="O108" s="42" t="str">
        <v/>
      </c>
      <c r="P108" s="42" t="str">
        <v/>
      </c>
      <c r="Q108" s="42" t="str">
        <v/>
      </c>
      <c r="R108" s="42" t="str">
        <v/>
      </c>
      <c r="S108" s="42" t="str">
        <v/>
      </c>
      <c r="T108" s="42" t="str">
        <v/>
      </c>
      <c r="U108" s="42" t="str">
        <v/>
      </c>
      <c r="X108" s="46"/>
      <c r="Y108" s="46"/>
      <c r="Z108" s="46"/>
      <c r="AA108" s="42" t="s">
        <v>479</v>
      </c>
    </row>
    <row r="109" spans="4:49" s="42" customFormat="1" x14ac:dyDescent="0.2">
      <c r="D109" s="42">
        <f t="shared" si="17"/>
        <v>9</v>
      </c>
      <c r="E109" s="42" t="str">
        <f t="shared" si="16"/>
        <v>A9</v>
      </c>
      <c r="G109" s="42" t="str">
        <f t="array" ref="G109:U109" ca="1">IF(TRANSPOSE('A9'!K$236:K$250)="","",TRANSPOSE('A9'!K$236:K$250))</f>
        <v/>
      </c>
      <c r="H109" s="42" t="str">
        <v/>
      </c>
      <c r="I109" s="42" t="str">
        <v/>
      </c>
      <c r="J109" s="42" t="str">
        <v/>
      </c>
      <c r="K109" s="42" t="str">
        <f ca="1"/>
        <v/>
      </c>
      <c r="L109" s="42" t="str">
        <v/>
      </c>
      <c r="M109" s="42" t="str">
        <v/>
      </c>
      <c r="N109" s="42" t="str">
        <v/>
      </c>
      <c r="O109" s="42" t="str">
        <v/>
      </c>
      <c r="P109" s="42" t="str">
        <v/>
      </c>
      <c r="Q109" s="42" t="str">
        <v/>
      </c>
      <c r="R109" s="42" t="str">
        <v/>
      </c>
      <c r="S109" s="42" t="str">
        <v/>
      </c>
      <c r="T109" s="42" t="str">
        <v/>
      </c>
      <c r="U109" s="42" t="str">
        <v/>
      </c>
      <c r="X109" s="46"/>
      <c r="Y109" s="46"/>
      <c r="Z109" s="46"/>
      <c r="AA109" s="42" t="s">
        <v>479</v>
      </c>
    </row>
    <row r="110" spans="4:49" s="42" customFormat="1" x14ac:dyDescent="0.2">
      <c r="D110" s="42">
        <f t="shared" si="17"/>
        <v>10</v>
      </c>
      <c r="E110" s="42" t="str">
        <f t="shared" si="16"/>
        <v>A10</v>
      </c>
      <c r="G110" s="42" t="str">
        <f t="array" ref="G110:U110" ca="1">IF(TRANSPOSE('A10'!E$172:E$187)="","",TRANSPOSE('A10'!E$172:E$187))</f>
        <v>Attività di accompagnamento (affiancamento on the job, supporto specialistico, etc.)</v>
      </c>
      <c r="H110" s="42" t="str">
        <v>Modello di supporto al cambiamento progettato e implementato</v>
      </c>
      <c r="I110" s="42" t="str">
        <v>Realizzato: si/no</v>
      </c>
      <c r="J110" s="42" t="str">
        <v>Sito istituzionale NoiPA</v>
      </c>
      <c r="K110" s="42" t="str">
        <f ca="1"/>
        <v>Tutte</v>
      </c>
      <c r="L110" s="42" t="str">
        <v>NO</v>
      </c>
      <c r="M110" s="42" t="str">
        <v>NO</v>
      </c>
      <c r="N110" s="42" t="str">
        <v>NO</v>
      </c>
      <c r="O110" s="42" t="str">
        <v>NO</v>
      </c>
      <c r="P110" s="42" t="str">
        <v>NO</v>
      </c>
      <c r="Q110" s="42" t="str">
        <v>SI</v>
      </c>
      <c r="R110" s="42" t="str">
        <v>SI</v>
      </c>
      <c r="S110" s="42" t="str">
        <v>SI</v>
      </c>
      <c r="T110" s="42" t="str">
        <v>SI</v>
      </c>
      <c r="U110" s="42" t="str">
        <v>SI</v>
      </c>
      <c r="V110" s="42">
        <f ca="1">IFERROR('A10'!$R$43,"")</f>
        <v>5</v>
      </c>
      <c r="W110" s="42">
        <f ca="1">IFERROR('A10'!$R$255,"")</f>
        <v>2</v>
      </c>
      <c r="X110" s="46">
        <f>IF('A10'!$H$73="","",'A10'!$H$73)</f>
        <v>43101</v>
      </c>
      <c r="Y110" s="46">
        <f>IF('A10'!$H$76="","",'A10'!$H$76)</f>
        <v>45291</v>
      </c>
      <c r="Z110" s="42" t="str">
        <f>IF('A10'!$B$9="","",'A10'!$B$9)</f>
        <v>Supporto al cambiamento delle Amministrazioni e degli altri stakeholder al nuovo modello di servizio.</v>
      </c>
      <c r="AA110" s="42" t="s">
        <v>480</v>
      </c>
      <c r="AB110" s="42" t="str">
        <f t="array" ref="AB110:AW110">IF(TRANSPOSE('A10'!$K$80:$M$101)="","",TRANSPOSE('A10'!$K$80:$M$101))</f>
        <v/>
      </c>
      <c r="AC110" s="42" t="str">
        <v/>
      </c>
      <c r="AD110" s="42" t="str">
        <v/>
      </c>
      <c r="AE110" s="42" t="str">
        <v/>
      </c>
      <c r="AF110" s="42">
        <v>0</v>
      </c>
      <c r="AG110" s="42" t="str">
        <v/>
      </c>
      <c r="AH110" s="42" t="str">
        <v/>
      </c>
      <c r="AI110" s="42" t="str">
        <v/>
      </c>
      <c r="AJ110" s="42">
        <v>284195.67481386667</v>
      </c>
      <c r="AK110" s="42" t="str">
        <v/>
      </c>
      <c r="AL110" s="42">
        <v>1591522.1300000001</v>
      </c>
      <c r="AM110" s="42">
        <v>0</v>
      </c>
      <c r="AN110" s="42" t="str">
        <v/>
      </c>
      <c r="AO110" s="42" t="str">
        <v/>
      </c>
      <c r="AP110" s="42" t="str">
        <v/>
      </c>
      <c r="AQ110" s="42" t="str">
        <v/>
      </c>
      <c r="AR110" s="42" t="str">
        <v/>
      </c>
      <c r="AS110" s="42" t="str">
        <v/>
      </c>
      <c r="AT110" s="42">
        <v>350134.86860000005</v>
      </c>
      <c r="AU110" s="42" t="str">
        <v/>
      </c>
      <c r="AV110" s="42" t="str">
        <v/>
      </c>
      <c r="AW110" s="42">
        <v>2225852.6734138667</v>
      </c>
    </row>
    <row r="111" spans="4:49" s="42" customFormat="1" x14ac:dyDescent="0.2">
      <c r="D111" s="42">
        <f t="shared" si="17"/>
        <v>10</v>
      </c>
      <c r="E111" s="42" t="str">
        <f t="shared" si="16"/>
        <v>A10</v>
      </c>
      <c r="G111" s="42" t="str">
        <f t="array" ref="G111:U111" ca="1">IF(TRANSPOSE('A10'!H$172:H$187)="","",TRANSPOSE('A10'!H$172:H$187))</f>
        <v/>
      </c>
      <c r="H111" s="42" t="str">
        <v/>
      </c>
      <c r="I111" s="42" t="str">
        <v/>
      </c>
      <c r="J111" s="42" t="str">
        <v/>
      </c>
      <c r="K111" s="42" t="str">
        <f ca="1"/>
        <v/>
      </c>
      <c r="L111" s="42" t="str">
        <v/>
      </c>
      <c r="M111" s="42" t="str">
        <v/>
      </c>
      <c r="N111" s="42" t="str">
        <v/>
      </c>
      <c r="O111" s="42" t="str">
        <v/>
      </c>
      <c r="P111" s="42" t="str">
        <v/>
      </c>
      <c r="Q111" s="42" t="str">
        <v/>
      </c>
      <c r="R111" s="42" t="str">
        <v/>
      </c>
      <c r="S111" s="42" t="str">
        <v/>
      </c>
      <c r="T111" s="42" t="str">
        <v/>
      </c>
      <c r="U111" s="42" t="str">
        <v/>
      </c>
      <c r="X111" s="46"/>
      <c r="Y111" s="46"/>
      <c r="Z111" s="46"/>
      <c r="AA111" s="42" t="s">
        <v>480</v>
      </c>
    </row>
    <row r="112" spans="4:49" s="42" customFormat="1" x14ac:dyDescent="0.2">
      <c r="D112" s="42">
        <f t="shared" si="17"/>
        <v>10</v>
      </c>
      <c r="E112" s="42" t="str">
        <f t="shared" si="16"/>
        <v>A10</v>
      </c>
      <c r="G112" s="42" t="str">
        <f t="array" ref="G112:U112" ca="1">IF(TRANSPOSE('A10'!K$172:K$187)="","",TRANSPOSE('A10'!K$172:K$187))</f>
        <v/>
      </c>
      <c r="H112" s="42" t="str">
        <v/>
      </c>
      <c r="I112" s="42" t="str">
        <v/>
      </c>
      <c r="J112" s="42" t="str">
        <v/>
      </c>
      <c r="K112" s="42" t="str">
        <f ca="1"/>
        <v/>
      </c>
      <c r="L112" s="42" t="str">
        <v/>
      </c>
      <c r="M112" s="42" t="str">
        <v/>
      </c>
      <c r="N112" s="42" t="str">
        <v/>
      </c>
      <c r="O112" s="42" t="str">
        <v/>
      </c>
      <c r="P112" s="42" t="str">
        <v/>
      </c>
      <c r="Q112" s="42" t="str">
        <v/>
      </c>
      <c r="R112" s="42" t="str">
        <v/>
      </c>
      <c r="S112" s="42" t="str">
        <v/>
      </c>
      <c r="T112" s="42" t="str">
        <v/>
      </c>
      <c r="U112" s="42" t="str">
        <v/>
      </c>
      <c r="X112" s="46"/>
      <c r="Y112" s="46"/>
      <c r="Z112" s="46"/>
      <c r="AA112" s="42" t="s">
        <v>480</v>
      </c>
    </row>
    <row r="113" spans="4:49" s="42" customFormat="1" x14ac:dyDescent="0.2">
      <c r="D113" s="42">
        <f t="shared" si="17"/>
        <v>10</v>
      </c>
      <c r="E113" s="42" t="str">
        <f t="shared" si="16"/>
        <v>A10</v>
      </c>
      <c r="G113" s="42" t="str">
        <f t="array" ref="G113:U113" ca="1">IF(TRANSPOSE('A10'!E$194:E$208)="","",TRANSPOSE('A10'!E$194:E$208))</f>
        <v>Attività di accompagnamento (affiancamento on the job, supporto specialistico, etc.)</v>
      </c>
      <c r="H113" s="42" t="str">
        <v/>
      </c>
      <c r="I113" s="42" t="str">
        <v/>
      </c>
      <c r="J113" s="42" t="str">
        <v/>
      </c>
      <c r="K113" s="42" t="str">
        <f ca="1"/>
        <v>Più sviluppate</v>
      </c>
      <c r="L113" s="42" t="str">
        <v/>
      </c>
      <c r="M113" s="42" t="str">
        <v/>
      </c>
      <c r="N113" s="42" t="str">
        <v/>
      </c>
      <c r="O113" s="42" t="str">
        <v/>
      </c>
      <c r="P113" s="42" t="str">
        <v/>
      </c>
      <c r="Q113" s="42" t="str">
        <v/>
      </c>
      <c r="R113" s="42" t="str">
        <v/>
      </c>
      <c r="S113" s="42" t="str">
        <v/>
      </c>
      <c r="T113" s="42" t="str">
        <v/>
      </c>
      <c r="U113" s="42" t="str">
        <v/>
      </c>
      <c r="X113" s="46"/>
      <c r="Y113" s="46"/>
      <c r="Z113" s="46"/>
      <c r="AA113" s="42" t="s">
        <v>480</v>
      </c>
    </row>
    <row r="114" spans="4:49" s="42" customFormat="1" x14ac:dyDescent="0.2">
      <c r="D114" s="42">
        <f t="shared" si="17"/>
        <v>10</v>
      </c>
      <c r="E114" s="42" t="str">
        <f t="shared" si="16"/>
        <v>A10</v>
      </c>
      <c r="G114" s="42" t="str">
        <f t="array" ref="G114:U114" ca="1">IF(TRANSPOSE('A10'!H$194:H$208)="","",TRANSPOSE('A10'!H$194:H$208))</f>
        <v/>
      </c>
      <c r="H114" s="42" t="str">
        <v/>
      </c>
      <c r="I114" s="42" t="str">
        <v/>
      </c>
      <c r="J114" s="42" t="str">
        <v/>
      </c>
      <c r="K114" s="42" t="str">
        <f ca="1"/>
        <v/>
      </c>
      <c r="L114" s="42" t="str">
        <v/>
      </c>
      <c r="M114" s="42" t="str">
        <v/>
      </c>
      <c r="N114" s="42" t="str">
        <v/>
      </c>
      <c r="O114" s="42" t="str">
        <v/>
      </c>
      <c r="P114" s="42" t="str">
        <v/>
      </c>
      <c r="Q114" s="42" t="str">
        <v/>
      </c>
      <c r="R114" s="42" t="str">
        <v/>
      </c>
      <c r="S114" s="42" t="str">
        <v/>
      </c>
      <c r="T114" s="42" t="str">
        <v/>
      </c>
      <c r="U114" s="42" t="str">
        <v/>
      </c>
      <c r="X114" s="46"/>
      <c r="Y114" s="46"/>
      <c r="Z114" s="46"/>
      <c r="AA114" s="42" t="s">
        <v>480</v>
      </c>
    </row>
    <row r="115" spans="4:49" s="42" customFormat="1" x14ac:dyDescent="0.2">
      <c r="D115" s="42">
        <f t="shared" si="17"/>
        <v>10</v>
      </c>
      <c r="E115" s="42" t="str">
        <f t="shared" si="16"/>
        <v>A10</v>
      </c>
      <c r="G115" s="42" t="str">
        <f t="array" ref="G115:U115" ca="1">IF(TRANSPOSE('A10'!K$194:K$208)="","",TRANSPOSE('A10'!K$194:K$208))</f>
        <v/>
      </c>
      <c r="H115" s="42" t="str">
        <v/>
      </c>
      <c r="I115" s="42" t="str">
        <v/>
      </c>
      <c r="J115" s="42" t="str">
        <v/>
      </c>
      <c r="K115" s="42" t="str">
        <f ca="1"/>
        <v/>
      </c>
      <c r="L115" s="42" t="str">
        <v/>
      </c>
      <c r="M115" s="42" t="str">
        <v/>
      </c>
      <c r="N115" s="42" t="str">
        <v/>
      </c>
      <c r="O115" s="42" t="str">
        <v/>
      </c>
      <c r="P115" s="42" t="str">
        <v/>
      </c>
      <c r="Q115" s="42" t="str">
        <v/>
      </c>
      <c r="R115" s="42" t="str">
        <v/>
      </c>
      <c r="S115" s="42" t="str">
        <v/>
      </c>
      <c r="T115" s="42" t="str">
        <v/>
      </c>
      <c r="U115" s="42" t="str">
        <v/>
      </c>
      <c r="X115" s="46"/>
      <c r="Y115" s="46"/>
      <c r="Z115" s="46"/>
      <c r="AA115" s="42" t="s">
        <v>480</v>
      </c>
    </row>
    <row r="116" spans="4:49" s="42" customFormat="1" x14ac:dyDescent="0.2">
      <c r="D116" s="42">
        <f t="shared" si="17"/>
        <v>10</v>
      </c>
      <c r="E116" s="42" t="str">
        <f t="shared" si="16"/>
        <v>A10</v>
      </c>
      <c r="G116" s="42" t="str">
        <f t="array" ref="G116:U116" ca="1">IF(TRANSPOSE('A10'!E$215:E$229)="","",TRANSPOSE('A10'!E$215:E$229))</f>
        <v>Attività di accompagnamento (affiancamento on the job, supporto specialistico, etc.)</v>
      </c>
      <c r="H116" s="42" t="str">
        <v/>
      </c>
      <c r="I116" s="42" t="str">
        <v/>
      </c>
      <c r="J116" s="42" t="str">
        <v/>
      </c>
      <c r="K116" s="42" t="str">
        <f ca="1"/>
        <v>In transizione</v>
      </c>
      <c r="L116" s="42" t="str">
        <v/>
      </c>
      <c r="M116" s="42" t="str">
        <v/>
      </c>
      <c r="N116" s="42" t="str">
        <v/>
      </c>
      <c r="O116" s="42" t="str">
        <v/>
      </c>
      <c r="P116" s="42" t="str">
        <v/>
      </c>
      <c r="Q116" s="42" t="str">
        <v/>
      </c>
      <c r="R116" s="42" t="str">
        <v/>
      </c>
      <c r="S116" s="42" t="str">
        <v/>
      </c>
      <c r="T116" s="42" t="str">
        <v/>
      </c>
      <c r="U116" s="42" t="str">
        <v/>
      </c>
      <c r="X116" s="46"/>
      <c r="Y116" s="46"/>
      <c r="Z116" s="46"/>
      <c r="AA116" s="42" t="s">
        <v>480</v>
      </c>
    </row>
    <row r="117" spans="4:49" s="42" customFormat="1" x14ac:dyDescent="0.2">
      <c r="D117" s="42">
        <f t="shared" si="17"/>
        <v>10</v>
      </c>
      <c r="E117" s="42" t="str">
        <f t="shared" si="16"/>
        <v>A10</v>
      </c>
      <c r="G117" s="42" t="str">
        <f t="array" ref="G117:U117" ca="1">IF(TRANSPOSE('A10'!H$215:H$229)="","",TRANSPOSE('A10'!H$215:H$229))</f>
        <v/>
      </c>
      <c r="H117" s="42" t="str">
        <v/>
      </c>
      <c r="I117" s="42" t="str">
        <v/>
      </c>
      <c r="J117" s="42" t="str">
        <v/>
      </c>
      <c r="K117" s="42" t="str">
        <f ca="1"/>
        <v/>
      </c>
      <c r="L117" s="42" t="str">
        <v/>
      </c>
      <c r="M117" s="42" t="str">
        <v/>
      </c>
      <c r="N117" s="42" t="str">
        <v/>
      </c>
      <c r="O117" s="42" t="str">
        <v/>
      </c>
      <c r="P117" s="42" t="str">
        <v/>
      </c>
      <c r="Q117" s="42" t="str">
        <v/>
      </c>
      <c r="R117" s="42" t="str">
        <v/>
      </c>
      <c r="S117" s="42" t="str">
        <v/>
      </c>
      <c r="T117" s="42" t="str">
        <v/>
      </c>
      <c r="U117" s="42" t="str">
        <v/>
      </c>
      <c r="X117" s="46"/>
      <c r="Y117" s="46"/>
      <c r="Z117" s="46"/>
      <c r="AA117" s="42" t="s">
        <v>480</v>
      </c>
    </row>
    <row r="118" spans="4:49" s="42" customFormat="1" x14ac:dyDescent="0.2">
      <c r="D118" s="42">
        <f t="shared" si="17"/>
        <v>10</v>
      </c>
      <c r="E118" s="42" t="str">
        <f t="shared" si="16"/>
        <v>A10</v>
      </c>
      <c r="G118" s="42" t="str">
        <f t="array" ref="G118:U118" ca="1">IF(TRANSPOSE('A10'!K$215:K$229)="","",TRANSPOSE('A10'!K$215:K$229))</f>
        <v/>
      </c>
      <c r="H118" s="42" t="str">
        <v/>
      </c>
      <c r="I118" s="42" t="str">
        <v/>
      </c>
      <c r="J118" s="42" t="str">
        <v/>
      </c>
      <c r="K118" s="42" t="str">
        <f ca="1"/>
        <v/>
      </c>
      <c r="L118" s="42" t="str">
        <v/>
      </c>
      <c r="M118" s="42" t="str">
        <v/>
      </c>
      <c r="N118" s="42" t="str">
        <v/>
      </c>
      <c r="O118" s="42" t="str">
        <v/>
      </c>
      <c r="P118" s="42" t="str">
        <v/>
      </c>
      <c r="Q118" s="42" t="str">
        <v/>
      </c>
      <c r="R118" s="42" t="str">
        <v/>
      </c>
      <c r="S118" s="42" t="str">
        <v/>
      </c>
      <c r="T118" s="42" t="str">
        <v/>
      </c>
      <c r="U118" s="42" t="str">
        <v/>
      </c>
      <c r="X118" s="46"/>
      <c r="Y118" s="46"/>
      <c r="Z118" s="46"/>
      <c r="AA118" s="42" t="s">
        <v>480</v>
      </c>
    </row>
    <row r="119" spans="4:49" s="42" customFormat="1" x14ac:dyDescent="0.2">
      <c r="D119" s="42">
        <f t="shared" si="17"/>
        <v>10</v>
      </c>
      <c r="E119" s="42" t="str">
        <f t="shared" si="16"/>
        <v>A10</v>
      </c>
      <c r="G119" s="42" t="str">
        <f t="array" ref="G119:U119" ca="1">IF(TRANSPOSE('A10'!E$236:E$250)="","",TRANSPOSE('A10'!E$236:E$250))</f>
        <v>Attività di accompagnamento (affiancamento on the job, supporto specialistico, etc.)</v>
      </c>
      <c r="H119" s="42" t="str">
        <v/>
      </c>
      <c r="I119" s="42" t="str">
        <v/>
      </c>
      <c r="J119" s="42" t="str">
        <v/>
      </c>
      <c r="K119" s="42" t="str">
        <f ca="1"/>
        <v>Meno sviluppate</v>
      </c>
      <c r="L119" s="42" t="str">
        <v/>
      </c>
      <c r="M119" s="42" t="str">
        <v/>
      </c>
      <c r="N119" s="42" t="str">
        <v/>
      </c>
      <c r="O119" s="42" t="str">
        <v/>
      </c>
      <c r="P119" s="42" t="str">
        <v/>
      </c>
      <c r="Q119" s="42" t="str">
        <v/>
      </c>
      <c r="R119" s="42" t="str">
        <v/>
      </c>
      <c r="S119" s="42" t="str">
        <v/>
      </c>
      <c r="T119" s="42" t="str">
        <v/>
      </c>
      <c r="U119" s="42" t="str">
        <v/>
      </c>
      <c r="X119" s="46"/>
      <c r="Y119" s="46"/>
      <c r="Z119" s="46"/>
      <c r="AA119" s="42" t="s">
        <v>480</v>
      </c>
    </row>
    <row r="120" spans="4:49" s="42" customFormat="1" x14ac:dyDescent="0.2">
      <c r="D120" s="42">
        <f t="shared" si="17"/>
        <v>10</v>
      </c>
      <c r="E120" s="42" t="str">
        <f t="shared" si="16"/>
        <v>A10</v>
      </c>
      <c r="G120" s="42" t="str">
        <f t="array" ref="G120:U120" ca="1">IF(TRANSPOSE('A10'!H$236:H$250)="","",TRANSPOSE('A10'!H$236:H$250))</f>
        <v/>
      </c>
      <c r="H120" s="42" t="str">
        <v/>
      </c>
      <c r="I120" s="42" t="str">
        <v/>
      </c>
      <c r="J120" s="42" t="str">
        <v/>
      </c>
      <c r="K120" s="42" t="str">
        <f ca="1"/>
        <v/>
      </c>
      <c r="L120" s="42" t="str">
        <v/>
      </c>
      <c r="M120" s="42" t="str">
        <v/>
      </c>
      <c r="N120" s="42" t="str">
        <v/>
      </c>
      <c r="O120" s="42" t="str">
        <v/>
      </c>
      <c r="P120" s="42" t="str">
        <v/>
      </c>
      <c r="Q120" s="42" t="str">
        <v/>
      </c>
      <c r="R120" s="42" t="str">
        <v/>
      </c>
      <c r="S120" s="42" t="str">
        <v/>
      </c>
      <c r="T120" s="42" t="str">
        <v/>
      </c>
      <c r="U120" s="42" t="str">
        <v/>
      </c>
      <c r="X120" s="46"/>
      <c r="Y120" s="46"/>
      <c r="Z120" s="46"/>
      <c r="AA120" s="42" t="s">
        <v>480</v>
      </c>
    </row>
    <row r="121" spans="4:49" s="42" customFormat="1" x14ac:dyDescent="0.2">
      <c r="D121" s="42">
        <f t="shared" si="17"/>
        <v>10</v>
      </c>
      <c r="E121" s="42" t="str">
        <f t="shared" si="16"/>
        <v>A10</v>
      </c>
      <c r="G121" s="42" t="str">
        <f t="array" ref="G121:U121" ca="1">IF(TRANSPOSE('A10'!K$236:K$250)="","",TRANSPOSE('A10'!K$236:K$250))</f>
        <v/>
      </c>
      <c r="H121" s="42" t="str">
        <v/>
      </c>
      <c r="I121" s="42" t="str">
        <v/>
      </c>
      <c r="J121" s="42" t="str">
        <v/>
      </c>
      <c r="K121" s="42" t="str">
        <f ca="1"/>
        <v/>
      </c>
      <c r="L121" s="42" t="str">
        <v/>
      </c>
      <c r="M121" s="42" t="str">
        <v/>
      </c>
      <c r="N121" s="42" t="str">
        <v/>
      </c>
      <c r="O121" s="42" t="str">
        <v/>
      </c>
      <c r="P121" s="42" t="str">
        <v/>
      </c>
      <c r="Q121" s="42" t="str">
        <v/>
      </c>
      <c r="R121" s="42" t="str">
        <v/>
      </c>
      <c r="S121" s="42" t="str">
        <v/>
      </c>
      <c r="T121" s="42" t="str">
        <v/>
      </c>
      <c r="U121" s="42" t="str">
        <v/>
      </c>
      <c r="X121" s="46"/>
      <c r="Y121" s="46"/>
      <c r="Z121" s="46"/>
      <c r="AA121" s="42" t="s">
        <v>480</v>
      </c>
    </row>
    <row r="122" spans="4:49" s="42" customFormat="1" x14ac:dyDescent="0.2">
      <c r="D122" s="42">
        <f t="shared" si="17"/>
        <v>11</v>
      </c>
      <c r="E122" s="42" t="str">
        <f t="shared" si="16"/>
        <v>A11</v>
      </c>
      <c r="G122" s="42" t="str">
        <f t="array" ref="G122:U122" ca="1">IF(TRANSPOSE('A11'!E$172:E$187)="","",TRANSPOSE('A11'!E$172:E$187))</f>
        <v>Documenti di indirizzo (linee guida, documenti metodologici, etc.)</v>
      </c>
      <c r="H122" s="42" t="str">
        <v xml:space="preserve">Numero di metodologie e linee guida per l’erogazione dei servizi realizzate </v>
      </c>
      <c r="I122" s="42" t="str">
        <v>Numero</v>
      </c>
      <c r="J122" s="42" t="str">
        <v>Sistema di Monitoraggio PON</v>
      </c>
      <c r="K122" s="42" t="str">
        <f ca="1"/>
        <v>Tutte</v>
      </c>
      <c r="L122" s="42">
        <v>0</v>
      </c>
      <c r="M122" s="42">
        <v>0</v>
      </c>
      <c r="N122" s="42">
        <v>0</v>
      </c>
      <c r="O122" s="42">
        <v>0</v>
      </c>
      <c r="P122" s="42">
        <v>0</v>
      </c>
      <c r="Q122" s="42">
        <v>2</v>
      </c>
      <c r="R122" s="42">
        <v>5</v>
      </c>
      <c r="S122" s="42">
        <v>7</v>
      </c>
      <c r="T122" s="42">
        <v>9</v>
      </c>
      <c r="U122" s="42">
        <v>9</v>
      </c>
      <c r="V122" s="42">
        <f ca="1">IFERROR('A11'!$R$43,"")</f>
        <v>5</v>
      </c>
      <c r="W122" s="42">
        <f ca="1">IFERROR('A11'!$R$255,"")</f>
        <v>3</v>
      </c>
      <c r="X122" s="46">
        <f>IF('A11'!$H$73="","",'A11'!$H$73)</f>
        <v>42736</v>
      </c>
      <c r="Y122" s="46">
        <f>IF('A11'!$H$76="","",'A11'!$H$76)</f>
        <v>45291</v>
      </c>
      <c r="Z122" s="42" t="str">
        <f>IF('A11'!$B$9="","",'A11'!$B$9)</f>
        <v>Soluzioni metodologiche e organizzative per l'attuazione di Cloudify NoiPA</v>
      </c>
      <c r="AA122" s="42" t="s">
        <v>481</v>
      </c>
      <c r="AB122" s="42" t="str">
        <f t="array" ref="AB122:AW122">IF(TRANSPOSE('A11'!$K$80:$M$101)="","",TRANSPOSE('A11'!$K$80:$M$101))</f>
        <v/>
      </c>
      <c r="AC122" s="42" t="str">
        <v/>
      </c>
      <c r="AD122" s="42" t="str">
        <v/>
      </c>
      <c r="AE122" s="42" t="str">
        <v/>
      </c>
      <c r="AF122" s="42" t="str">
        <v/>
      </c>
      <c r="AG122" s="42" t="str">
        <v/>
      </c>
      <c r="AH122" s="42" t="str">
        <v/>
      </c>
      <c r="AI122" s="42" t="str">
        <v/>
      </c>
      <c r="AJ122" s="42">
        <v>423993.86904692661</v>
      </c>
      <c r="AK122" s="42" t="str">
        <v/>
      </c>
      <c r="AL122" s="42">
        <v>2374404.98</v>
      </c>
      <c r="AM122" s="42" t="str">
        <v/>
      </c>
      <c r="AN122" s="42" t="str">
        <v/>
      </c>
      <c r="AO122" s="42" t="str">
        <v/>
      </c>
      <c r="AP122" s="42" t="str">
        <v/>
      </c>
      <c r="AQ122" s="42" t="str">
        <v/>
      </c>
      <c r="AR122" s="42" t="str">
        <v/>
      </c>
      <c r="AS122" s="42" t="str">
        <v/>
      </c>
      <c r="AT122" s="42">
        <v>522369.0956</v>
      </c>
      <c r="AU122" s="42" t="str">
        <v/>
      </c>
      <c r="AV122" s="42" t="str">
        <v/>
      </c>
      <c r="AW122" s="42">
        <v>3320767.9446469266</v>
      </c>
    </row>
    <row r="123" spans="4:49" s="42" customFormat="1" x14ac:dyDescent="0.2">
      <c r="D123" s="42">
        <f t="shared" si="17"/>
        <v>11</v>
      </c>
      <c r="E123" s="42" t="str">
        <f t="shared" si="16"/>
        <v>A11</v>
      </c>
      <c r="G123" s="42" t="str">
        <f t="array" ref="G123:U123" ca="1">IF(TRANSPOSE('A11'!H$172:H$187)="","",TRANSPOSE('A11'!H$172:H$187))</f>
        <v/>
      </c>
      <c r="H123" s="42" t="str">
        <v/>
      </c>
      <c r="I123" s="42" t="str">
        <v/>
      </c>
      <c r="J123" s="42" t="str">
        <v/>
      </c>
      <c r="K123" s="42" t="str">
        <f ca="1"/>
        <v/>
      </c>
      <c r="L123" s="42" t="str">
        <v/>
      </c>
      <c r="M123" s="42" t="str">
        <v/>
      </c>
      <c r="N123" s="42" t="str">
        <v/>
      </c>
      <c r="O123" s="42" t="str">
        <v/>
      </c>
      <c r="P123" s="42" t="str">
        <v/>
      </c>
      <c r="Q123" s="42" t="str">
        <v/>
      </c>
      <c r="R123" s="42" t="str">
        <v/>
      </c>
      <c r="S123" s="42" t="str">
        <v/>
      </c>
      <c r="T123" s="42" t="str">
        <v/>
      </c>
      <c r="U123" s="42" t="str">
        <v/>
      </c>
      <c r="X123" s="46"/>
      <c r="Y123" s="46"/>
      <c r="Z123" s="46"/>
      <c r="AA123" s="42" t="s">
        <v>481</v>
      </c>
    </row>
    <row r="124" spans="4:49" s="42" customFormat="1" x14ac:dyDescent="0.2">
      <c r="D124" s="42">
        <f t="shared" si="17"/>
        <v>11</v>
      </c>
      <c r="E124" s="42" t="str">
        <f t="shared" si="16"/>
        <v>A11</v>
      </c>
      <c r="G124" s="42" t="str">
        <f t="array" ref="G124:U124" ca="1">IF(TRANSPOSE('A11'!K$172:K$187)="","",TRANSPOSE('A11'!K$172:K$187))</f>
        <v/>
      </c>
      <c r="H124" s="42" t="str">
        <v/>
      </c>
      <c r="I124" s="42" t="str">
        <v/>
      </c>
      <c r="J124" s="42" t="str">
        <v/>
      </c>
      <c r="K124" s="42" t="str">
        <f ca="1"/>
        <v/>
      </c>
      <c r="L124" s="42" t="str">
        <v/>
      </c>
      <c r="M124" s="42" t="str">
        <v/>
      </c>
      <c r="N124" s="42" t="str">
        <v/>
      </c>
      <c r="O124" s="42" t="str">
        <v/>
      </c>
      <c r="P124" s="42" t="str">
        <v/>
      </c>
      <c r="Q124" s="42" t="str">
        <v/>
      </c>
      <c r="R124" s="42" t="str">
        <v/>
      </c>
      <c r="S124" s="42" t="str">
        <v/>
      </c>
      <c r="T124" s="42" t="str">
        <v/>
      </c>
      <c r="U124" s="42" t="str">
        <v/>
      </c>
      <c r="X124" s="46"/>
      <c r="Y124" s="46"/>
      <c r="Z124" s="46"/>
      <c r="AA124" s="42" t="s">
        <v>481</v>
      </c>
    </row>
    <row r="125" spans="4:49" s="42" customFormat="1" x14ac:dyDescent="0.2">
      <c r="D125" s="42">
        <f t="shared" si="17"/>
        <v>11</v>
      </c>
      <c r="E125" s="42" t="str">
        <f t="shared" si="16"/>
        <v>A11</v>
      </c>
      <c r="G125" s="42" t="str">
        <f t="array" ref="G125:U125" ca="1">IF(TRANSPOSE('A11'!E$194:E$208)="","",TRANSPOSE('A11'!E$194:E$208))</f>
        <v>Documenti di indirizzo (linee guida, documenti metodologici, etc.)</v>
      </c>
      <c r="H125" s="42" t="str">
        <v/>
      </c>
      <c r="I125" s="42" t="str">
        <v/>
      </c>
      <c r="J125" s="42" t="str">
        <v/>
      </c>
      <c r="K125" s="42" t="str">
        <f ca="1"/>
        <v>Più sviluppate</v>
      </c>
      <c r="L125" s="42" t="str">
        <v/>
      </c>
      <c r="M125" s="42" t="str">
        <v/>
      </c>
      <c r="N125" s="42" t="str">
        <v/>
      </c>
      <c r="O125" s="42" t="str">
        <v/>
      </c>
      <c r="P125" s="42" t="str">
        <v/>
      </c>
      <c r="Q125" s="42" t="str">
        <v/>
      </c>
      <c r="R125" s="42" t="str">
        <v/>
      </c>
      <c r="S125" s="42" t="str">
        <v/>
      </c>
      <c r="T125" s="42" t="str">
        <v/>
      </c>
      <c r="U125" s="42" t="str">
        <v/>
      </c>
      <c r="X125" s="46"/>
      <c r="Y125" s="46"/>
      <c r="Z125" s="46"/>
      <c r="AA125" s="42" t="s">
        <v>481</v>
      </c>
    </row>
    <row r="126" spans="4:49" s="42" customFormat="1" x14ac:dyDescent="0.2">
      <c r="D126" s="42">
        <f t="shared" si="17"/>
        <v>11</v>
      </c>
      <c r="E126" s="42" t="str">
        <f t="shared" si="16"/>
        <v>A11</v>
      </c>
      <c r="G126" s="42" t="str">
        <f t="array" ref="G126:U126" ca="1">IF(TRANSPOSE('A11'!H$194:H$208)="","",TRANSPOSE('A11'!H$194:H$208))</f>
        <v/>
      </c>
      <c r="H126" s="42" t="str">
        <v/>
      </c>
      <c r="I126" s="42" t="str">
        <v/>
      </c>
      <c r="J126" s="42" t="str">
        <v/>
      </c>
      <c r="K126" s="42" t="str">
        <f ca="1"/>
        <v/>
      </c>
      <c r="L126" s="42" t="str">
        <v/>
      </c>
      <c r="M126" s="42" t="str">
        <v/>
      </c>
      <c r="N126" s="42" t="str">
        <v/>
      </c>
      <c r="O126" s="42" t="str">
        <v/>
      </c>
      <c r="P126" s="42" t="str">
        <v/>
      </c>
      <c r="Q126" s="42" t="str">
        <v/>
      </c>
      <c r="R126" s="42" t="str">
        <v/>
      </c>
      <c r="S126" s="42" t="str">
        <v/>
      </c>
      <c r="T126" s="42" t="str">
        <v/>
      </c>
      <c r="U126" s="42" t="str">
        <v/>
      </c>
      <c r="X126" s="46"/>
      <c r="Y126" s="46"/>
      <c r="Z126" s="46"/>
      <c r="AA126" s="42" t="s">
        <v>481</v>
      </c>
    </row>
    <row r="127" spans="4:49" s="42" customFormat="1" x14ac:dyDescent="0.2">
      <c r="D127" s="42">
        <f t="shared" si="17"/>
        <v>11</v>
      </c>
      <c r="E127" s="42" t="str">
        <f t="shared" si="16"/>
        <v>A11</v>
      </c>
      <c r="G127" s="42" t="str">
        <f t="array" ref="G127:U127" ca="1">IF(TRANSPOSE('A11'!K$194:K$208)="","",TRANSPOSE('A11'!K$194:K$208))</f>
        <v/>
      </c>
      <c r="H127" s="42" t="str">
        <v/>
      </c>
      <c r="I127" s="42" t="str">
        <v/>
      </c>
      <c r="J127" s="42" t="str">
        <v/>
      </c>
      <c r="K127" s="42" t="str">
        <f ca="1"/>
        <v/>
      </c>
      <c r="L127" s="42" t="str">
        <v/>
      </c>
      <c r="M127" s="42" t="str">
        <v/>
      </c>
      <c r="N127" s="42" t="str">
        <v/>
      </c>
      <c r="O127" s="42" t="str">
        <v/>
      </c>
      <c r="P127" s="42" t="str">
        <v/>
      </c>
      <c r="Q127" s="42" t="str">
        <v/>
      </c>
      <c r="R127" s="42" t="str">
        <v/>
      </c>
      <c r="S127" s="42" t="str">
        <v/>
      </c>
      <c r="T127" s="42" t="str">
        <v/>
      </c>
      <c r="U127" s="42" t="str">
        <v/>
      </c>
      <c r="X127" s="46"/>
      <c r="Y127" s="46"/>
      <c r="Z127" s="46"/>
      <c r="AA127" s="42" t="s">
        <v>481</v>
      </c>
    </row>
    <row r="128" spans="4:49" s="42" customFormat="1" x14ac:dyDescent="0.2">
      <c r="D128" s="42">
        <f t="shared" si="17"/>
        <v>11</v>
      </c>
      <c r="E128" s="42" t="str">
        <f t="shared" si="16"/>
        <v>A11</v>
      </c>
      <c r="G128" s="42" t="str">
        <f t="array" ref="G128:U128" ca="1">IF(TRANSPOSE('A11'!E$215:E$229)="","",TRANSPOSE('A11'!E$215:E$229))</f>
        <v>Documenti di indirizzo (linee guida, documenti metodologici, etc.)</v>
      </c>
      <c r="H128" s="42" t="str">
        <v/>
      </c>
      <c r="I128" s="42" t="str">
        <v/>
      </c>
      <c r="J128" s="42" t="str">
        <v/>
      </c>
      <c r="K128" s="42" t="str">
        <f ca="1"/>
        <v>In transizione</v>
      </c>
      <c r="L128" s="42" t="str">
        <v/>
      </c>
      <c r="M128" s="42" t="str">
        <v/>
      </c>
      <c r="N128" s="42" t="str">
        <v/>
      </c>
      <c r="O128" s="42" t="str">
        <v/>
      </c>
      <c r="P128" s="42" t="str">
        <v/>
      </c>
      <c r="Q128" s="42" t="str">
        <v/>
      </c>
      <c r="R128" s="42" t="str">
        <v/>
      </c>
      <c r="S128" s="42" t="str">
        <v/>
      </c>
      <c r="T128" s="42" t="str">
        <v/>
      </c>
      <c r="U128" s="42" t="str">
        <v/>
      </c>
      <c r="X128" s="46"/>
      <c r="Y128" s="46"/>
      <c r="Z128" s="46"/>
      <c r="AA128" s="42" t="s">
        <v>481</v>
      </c>
    </row>
    <row r="129" spans="4:49" s="42" customFormat="1" x14ac:dyDescent="0.2">
      <c r="D129" s="42">
        <f t="shared" si="17"/>
        <v>11</v>
      </c>
      <c r="E129" s="42" t="str">
        <f t="shared" si="16"/>
        <v>A11</v>
      </c>
      <c r="G129" s="42" t="str">
        <f t="array" ref="G129:U129" ca="1">IF(TRANSPOSE('A11'!H$215:H$229)="","",TRANSPOSE('A11'!H$215:H$229))</f>
        <v/>
      </c>
      <c r="H129" s="42" t="str">
        <v/>
      </c>
      <c r="I129" s="42" t="str">
        <v/>
      </c>
      <c r="J129" s="42" t="str">
        <v/>
      </c>
      <c r="K129" s="42" t="str">
        <f ca="1"/>
        <v/>
      </c>
      <c r="L129" s="42" t="str">
        <v/>
      </c>
      <c r="M129" s="42" t="str">
        <v/>
      </c>
      <c r="N129" s="42" t="str">
        <v/>
      </c>
      <c r="O129" s="42" t="str">
        <v/>
      </c>
      <c r="P129" s="42" t="str">
        <v/>
      </c>
      <c r="Q129" s="42" t="str">
        <v/>
      </c>
      <c r="R129" s="42" t="str">
        <v/>
      </c>
      <c r="S129" s="42" t="str">
        <v/>
      </c>
      <c r="T129" s="42" t="str">
        <v/>
      </c>
      <c r="U129" s="42" t="str">
        <v/>
      </c>
      <c r="X129" s="46"/>
      <c r="Y129" s="46"/>
      <c r="Z129" s="46"/>
      <c r="AA129" s="42" t="s">
        <v>481</v>
      </c>
    </row>
    <row r="130" spans="4:49" s="42" customFormat="1" x14ac:dyDescent="0.2">
      <c r="D130" s="42">
        <f t="shared" si="17"/>
        <v>11</v>
      </c>
      <c r="E130" s="42" t="str">
        <f t="shared" si="16"/>
        <v>A11</v>
      </c>
      <c r="G130" s="42" t="str">
        <f t="array" ref="G130:U130" ca="1">IF(TRANSPOSE('A11'!K$215:K$229)="","",TRANSPOSE('A11'!K$215:K$229))</f>
        <v/>
      </c>
      <c r="H130" s="42" t="str">
        <v/>
      </c>
      <c r="I130" s="42" t="str">
        <v/>
      </c>
      <c r="J130" s="42" t="str">
        <v/>
      </c>
      <c r="K130" s="42" t="str">
        <f ca="1"/>
        <v/>
      </c>
      <c r="L130" s="42" t="str">
        <v/>
      </c>
      <c r="M130" s="42" t="str">
        <v/>
      </c>
      <c r="N130" s="42" t="str">
        <v/>
      </c>
      <c r="O130" s="42" t="str">
        <v/>
      </c>
      <c r="P130" s="42" t="str">
        <v/>
      </c>
      <c r="Q130" s="42" t="str">
        <v/>
      </c>
      <c r="R130" s="42" t="str">
        <v/>
      </c>
      <c r="S130" s="42" t="str">
        <v/>
      </c>
      <c r="T130" s="42" t="str">
        <v/>
      </c>
      <c r="U130" s="42" t="str">
        <v/>
      </c>
      <c r="X130" s="46"/>
      <c r="Y130" s="46"/>
      <c r="Z130" s="46"/>
      <c r="AA130" s="42" t="s">
        <v>481</v>
      </c>
    </row>
    <row r="131" spans="4:49" s="42" customFormat="1" x14ac:dyDescent="0.2">
      <c r="D131" s="42">
        <f t="shared" si="17"/>
        <v>11</v>
      </c>
      <c r="E131" s="42" t="str">
        <f t="shared" ref="E131:E194" si="18">"A"&amp;D131</f>
        <v>A11</v>
      </c>
      <c r="G131" s="42" t="str">
        <f t="array" ref="G131:U131" ca="1">IF(TRANSPOSE('A11'!E$236:E$250)="","",TRANSPOSE('A11'!E$236:E$250))</f>
        <v>Documenti di indirizzo (linee guida, documenti metodologici, etc.)</v>
      </c>
      <c r="H131" s="42" t="str">
        <v/>
      </c>
      <c r="I131" s="42" t="str">
        <v/>
      </c>
      <c r="J131" s="42" t="str">
        <v/>
      </c>
      <c r="K131" s="42" t="str">
        <f ca="1"/>
        <v>Meno sviluppate</v>
      </c>
      <c r="L131" s="42" t="str">
        <v/>
      </c>
      <c r="M131" s="42" t="str">
        <v/>
      </c>
      <c r="N131" s="42" t="str">
        <v/>
      </c>
      <c r="O131" s="42" t="str">
        <v/>
      </c>
      <c r="P131" s="42" t="str">
        <v/>
      </c>
      <c r="Q131" s="42" t="str">
        <v/>
      </c>
      <c r="R131" s="42" t="str">
        <v/>
      </c>
      <c r="S131" s="42" t="str">
        <v/>
      </c>
      <c r="T131" s="42" t="str">
        <v/>
      </c>
      <c r="U131" s="42" t="str">
        <v/>
      </c>
      <c r="X131" s="46"/>
      <c r="Y131" s="46"/>
      <c r="Z131" s="46"/>
      <c r="AA131" s="42" t="s">
        <v>481</v>
      </c>
    </row>
    <row r="132" spans="4:49" s="42" customFormat="1" x14ac:dyDescent="0.2">
      <c r="D132" s="42">
        <f t="shared" si="17"/>
        <v>11</v>
      </c>
      <c r="E132" s="42" t="str">
        <f t="shared" si="18"/>
        <v>A11</v>
      </c>
      <c r="G132" s="42" t="str">
        <f t="array" ref="G132:U132" ca="1">IF(TRANSPOSE('A11'!H$236:H$250)="","",TRANSPOSE('A11'!H$236:H$250))</f>
        <v/>
      </c>
      <c r="H132" s="42" t="str">
        <v/>
      </c>
      <c r="I132" s="42" t="str">
        <v/>
      </c>
      <c r="J132" s="42" t="str">
        <v/>
      </c>
      <c r="K132" s="42" t="str">
        <f ca="1"/>
        <v/>
      </c>
      <c r="L132" s="42" t="str">
        <v/>
      </c>
      <c r="M132" s="42" t="str">
        <v/>
      </c>
      <c r="N132" s="42" t="str">
        <v/>
      </c>
      <c r="O132" s="42" t="str">
        <v/>
      </c>
      <c r="P132" s="42" t="str">
        <v/>
      </c>
      <c r="Q132" s="42" t="str">
        <v/>
      </c>
      <c r="R132" s="42" t="str">
        <v/>
      </c>
      <c r="S132" s="42" t="str">
        <v/>
      </c>
      <c r="T132" s="42" t="str">
        <v/>
      </c>
      <c r="U132" s="42" t="str">
        <v/>
      </c>
      <c r="X132" s="46"/>
      <c r="Y132" s="46"/>
      <c r="Z132" s="46"/>
      <c r="AA132" s="42" t="s">
        <v>481</v>
      </c>
    </row>
    <row r="133" spans="4:49" s="42" customFormat="1" x14ac:dyDescent="0.2">
      <c r="D133" s="42">
        <f t="shared" si="17"/>
        <v>11</v>
      </c>
      <c r="E133" s="42" t="str">
        <f t="shared" si="18"/>
        <v>A11</v>
      </c>
      <c r="G133" s="42" t="str">
        <f t="array" ref="G133:U133" ca="1">IF(TRANSPOSE('A11'!K$236:K$250)="","",TRANSPOSE('A11'!K$236:K$250))</f>
        <v/>
      </c>
      <c r="H133" s="42" t="str">
        <v/>
      </c>
      <c r="I133" s="42" t="str">
        <v/>
      </c>
      <c r="J133" s="42" t="str">
        <v/>
      </c>
      <c r="K133" s="42" t="str">
        <f ca="1"/>
        <v/>
      </c>
      <c r="L133" s="42" t="str">
        <v/>
      </c>
      <c r="M133" s="42" t="str">
        <v/>
      </c>
      <c r="N133" s="42" t="str">
        <v/>
      </c>
      <c r="O133" s="42" t="str">
        <v/>
      </c>
      <c r="P133" s="42" t="str">
        <v/>
      </c>
      <c r="Q133" s="42" t="str">
        <v/>
      </c>
      <c r="R133" s="42" t="str">
        <v/>
      </c>
      <c r="S133" s="42" t="str">
        <v/>
      </c>
      <c r="T133" s="42" t="str">
        <v/>
      </c>
      <c r="U133" s="42" t="str">
        <v/>
      </c>
      <c r="X133" s="46"/>
      <c r="Y133" s="46"/>
      <c r="Z133" s="46"/>
      <c r="AA133" s="42" t="s">
        <v>481</v>
      </c>
    </row>
    <row r="134" spans="4:49" s="42" customFormat="1" x14ac:dyDescent="0.2">
      <c r="D134" s="42">
        <f t="shared" si="17"/>
        <v>12</v>
      </c>
      <c r="E134" s="42" t="str">
        <f t="shared" si="18"/>
        <v>A12</v>
      </c>
      <c r="G134" s="42" t="str">
        <f t="array" ref="G134:U134" ca="1">IF(TRANSPOSE('A12'!E$172:E$187)="","",TRANSPOSE('A12'!E$172:E$187))</f>
        <v>Documenti di indirizzo (linee guida, documenti metodologici, etc.)</v>
      </c>
      <c r="H134" s="42" t="str">
        <v>Numero di modelli e sistemi evoluti per la gestione delle risorse umane realizzati</v>
      </c>
      <c r="I134" s="42" t="str">
        <v>Numero</v>
      </c>
      <c r="J134" s="42" t="str">
        <v>Sistema di Monitoraggio PON</v>
      </c>
      <c r="K134" s="42" t="str">
        <f ca="1"/>
        <v>Tutte</v>
      </c>
      <c r="L134" s="42">
        <v>0</v>
      </c>
      <c r="M134" s="42">
        <v>0</v>
      </c>
      <c r="N134" s="42">
        <v>0</v>
      </c>
      <c r="O134" s="42">
        <v>0</v>
      </c>
      <c r="P134" s="42">
        <v>0</v>
      </c>
      <c r="Q134" s="42">
        <v>1</v>
      </c>
      <c r="R134" s="42">
        <v>3</v>
      </c>
      <c r="S134" s="42">
        <v>5</v>
      </c>
      <c r="T134" s="42">
        <v>5</v>
      </c>
      <c r="U134" s="42">
        <v>5</v>
      </c>
      <c r="V134" s="42">
        <f ca="1">IFERROR('A12'!$R$43,"")</f>
        <v>5</v>
      </c>
      <c r="W134" s="42">
        <f ca="1">IFERROR('A12'!$R$255,"")</f>
        <v>3</v>
      </c>
      <c r="X134" s="46">
        <f>IF('A12'!$H$73="","",'A12'!$H$73)</f>
        <v>43344</v>
      </c>
      <c r="Y134" s="46">
        <f>IF('A12'!$H$76="","",'A12'!$H$76)</f>
        <v>44561</v>
      </c>
      <c r="Z134" s="42" t="str">
        <f>IF('A12'!$B$9="","",'A12'!$B$9)</f>
        <v>Progettazione di modelli e sistemi di HR evoluti</v>
      </c>
      <c r="AA134" s="42" t="s">
        <v>482</v>
      </c>
      <c r="AB134" s="42" t="str">
        <f t="array" ref="AB134:AW134">IF(TRANSPOSE('A12'!$K$80:$M$101)="","",TRANSPOSE('A12'!$K$80:$M$101))</f>
        <v/>
      </c>
      <c r="AC134" s="42" t="str">
        <v/>
      </c>
      <c r="AD134" s="42" t="str">
        <v/>
      </c>
      <c r="AE134" s="42" t="str">
        <v/>
      </c>
      <c r="AF134" s="42" t="str">
        <v/>
      </c>
      <c r="AG134" s="42" t="str">
        <v/>
      </c>
      <c r="AH134" s="42" t="str">
        <v/>
      </c>
      <c r="AI134" s="42" t="str">
        <v/>
      </c>
      <c r="AJ134" s="42">
        <v>535705.4158220219</v>
      </c>
      <c r="AK134" s="42" t="str">
        <v/>
      </c>
      <c r="AL134" s="42">
        <v>3000000</v>
      </c>
      <c r="AM134" s="42" t="str">
        <v/>
      </c>
      <c r="AN134" s="42" t="str">
        <v/>
      </c>
      <c r="AO134" s="42" t="str">
        <v/>
      </c>
      <c r="AP134" s="42" t="str">
        <v/>
      </c>
      <c r="AQ134" s="42" t="str">
        <v/>
      </c>
      <c r="AR134" s="42" t="str">
        <v/>
      </c>
      <c r="AS134" s="42" t="str">
        <v/>
      </c>
      <c r="AT134" s="42">
        <v>660000</v>
      </c>
      <c r="AU134" s="42" t="str">
        <v/>
      </c>
      <c r="AV134" s="42" t="str">
        <v/>
      </c>
      <c r="AW134" s="42">
        <v>4195705.4158220217</v>
      </c>
    </row>
    <row r="135" spans="4:49" s="42" customFormat="1" x14ac:dyDescent="0.2">
      <c r="D135" s="42">
        <f t="shared" si="17"/>
        <v>12</v>
      </c>
      <c r="E135" s="42" t="str">
        <f t="shared" si="18"/>
        <v>A12</v>
      </c>
      <c r="G135" s="42" t="str">
        <f t="array" ref="G135:U135" ca="1">IF(TRANSPOSE('A12'!H$172:H$187)="","",TRANSPOSE('A12'!H$172:H$187))</f>
        <v/>
      </c>
      <c r="H135" s="42" t="str">
        <v/>
      </c>
      <c r="I135" s="42" t="str">
        <v/>
      </c>
      <c r="J135" s="42" t="str">
        <v/>
      </c>
      <c r="K135" s="42" t="str">
        <f ca="1"/>
        <v/>
      </c>
      <c r="L135" s="42" t="str">
        <v/>
      </c>
      <c r="M135" s="42" t="str">
        <v/>
      </c>
      <c r="N135" s="42" t="str">
        <v/>
      </c>
      <c r="O135" s="42" t="str">
        <v/>
      </c>
      <c r="P135" s="42" t="str">
        <v/>
      </c>
      <c r="Q135" s="42" t="str">
        <v/>
      </c>
      <c r="R135" s="42" t="str">
        <v/>
      </c>
      <c r="S135" s="42" t="str">
        <v/>
      </c>
      <c r="T135" s="42" t="str">
        <v/>
      </c>
      <c r="U135" s="42" t="str">
        <v/>
      </c>
      <c r="X135" s="46"/>
      <c r="Y135" s="46"/>
      <c r="Z135" s="46"/>
      <c r="AA135" s="42" t="s">
        <v>482</v>
      </c>
    </row>
    <row r="136" spans="4:49" s="42" customFormat="1" x14ac:dyDescent="0.2">
      <c r="D136" s="42">
        <f t="shared" si="17"/>
        <v>12</v>
      </c>
      <c r="E136" s="42" t="str">
        <f t="shared" si="18"/>
        <v>A12</v>
      </c>
      <c r="G136" s="42" t="str">
        <f t="array" ref="G136:U136" ca="1">IF(TRANSPOSE('A12'!K$172:K$187)="","",TRANSPOSE('A12'!K$172:K$187))</f>
        <v/>
      </c>
      <c r="H136" s="42" t="str">
        <v/>
      </c>
      <c r="I136" s="42" t="str">
        <v/>
      </c>
      <c r="J136" s="42" t="str">
        <v/>
      </c>
      <c r="K136" s="42" t="str">
        <f ca="1"/>
        <v/>
      </c>
      <c r="L136" s="42" t="str">
        <v/>
      </c>
      <c r="M136" s="42" t="str">
        <v/>
      </c>
      <c r="N136" s="42" t="str">
        <v/>
      </c>
      <c r="O136" s="42" t="str">
        <v/>
      </c>
      <c r="P136" s="42" t="str">
        <v/>
      </c>
      <c r="Q136" s="42" t="str">
        <v/>
      </c>
      <c r="R136" s="42" t="str">
        <v/>
      </c>
      <c r="S136" s="42" t="str">
        <v/>
      </c>
      <c r="T136" s="42" t="str">
        <v/>
      </c>
      <c r="U136" s="42" t="str">
        <v/>
      </c>
      <c r="X136" s="46"/>
      <c r="Y136" s="46"/>
      <c r="Z136" s="46"/>
      <c r="AA136" s="42" t="s">
        <v>482</v>
      </c>
    </row>
    <row r="137" spans="4:49" s="42" customFormat="1" x14ac:dyDescent="0.2">
      <c r="D137" s="42">
        <f t="shared" si="17"/>
        <v>12</v>
      </c>
      <c r="E137" s="42" t="str">
        <f t="shared" si="18"/>
        <v>A12</v>
      </c>
      <c r="G137" s="42" t="str">
        <f t="array" ref="G137:U137" ca="1">IF(TRANSPOSE('A12'!E$194:E$208)="","",TRANSPOSE('A12'!E$194:E$208))</f>
        <v>Documenti di indirizzo (linee guida, documenti metodologici, etc.)</v>
      </c>
      <c r="H137" s="42" t="str">
        <v/>
      </c>
      <c r="I137" s="42" t="str">
        <v/>
      </c>
      <c r="J137" s="42" t="str">
        <v/>
      </c>
      <c r="K137" s="42" t="str">
        <f ca="1"/>
        <v>Più sviluppate</v>
      </c>
      <c r="L137" s="42" t="str">
        <v/>
      </c>
      <c r="M137" s="42" t="str">
        <v/>
      </c>
      <c r="N137" s="42" t="str">
        <v/>
      </c>
      <c r="O137" s="42" t="str">
        <v/>
      </c>
      <c r="P137" s="42" t="str">
        <v/>
      </c>
      <c r="Q137" s="42" t="str">
        <v/>
      </c>
      <c r="R137" s="42" t="str">
        <v/>
      </c>
      <c r="S137" s="42" t="str">
        <v/>
      </c>
      <c r="T137" s="42" t="str">
        <v/>
      </c>
      <c r="U137" s="42" t="str">
        <v/>
      </c>
      <c r="X137" s="46"/>
      <c r="Y137" s="46"/>
      <c r="Z137" s="46"/>
      <c r="AA137" s="42" t="s">
        <v>482</v>
      </c>
    </row>
    <row r="138" spans="4:49" s="42" customFormat="1" x14ac:dyDescent="0.2">
      <c r="D138" s="42">
        <f t="shared" si="17"/>
        <v>12</v>
      </c>
      <c r="E138" s="42" t="str">
        <f t="shared" si="18"/>
        <v>A12</v>
      </c>
      <c r="G138" s="42" t="str">
        <f t="array" ref="G138:U138" ca="1">IF(TRANSPOSE('A12'!H$194:H$208)="","",TRANSPOSE('A12'!H$194:H$208))</f>
        <v/>
      </c>
      <c r="H138" s="42" t="str">
        <v/>
      </c>
      <c r="I138" s="42" t="str">
        <v/>
      </c>
      <c r="J138" s="42" t="str">
        <v/>
      </c>
      <c r="K138" s="42" t="str">
        <f ca="1"/>
        <v/>
      </c>
      <c r="L138" s="42" t="str">
        <v/>
      </c>
      <c r="M138" s="42" t="str">
        <v/>
      </c>
      <c r="N138" s="42" t="str">
        <v/>
      </c>
      <c r="O138" s="42" t="str">
        <v/>
      </c>
      <c r="P138" s="42" t="str">
        <v/>
      </c>
      <c r="Q138" s="42" t="str">
        <v/>
      </c>
      <c r="R138" s="42" t="str">
        <v/>
      </c>
      <c r="S138" s="42" t="str">
        <v/>
      </c>
      <c r="T138" s="42" t="str">
        <v/>
      </c>
      <c r="U138" s="42" t="str">
        <v/>
      </c>
      <c r="X138" s="46"/>
      <c r="Y138" s="46"/>
      <c r="Z138" s="46"/>
      <c r="AA138" s="42" t="s">
        <v>482</v>
      </c>
    </row>
    <row r="139" spans="4:49" s="42" customFormat="1" x14ac:dyDescent="0.2">
      <c r="D139" s="42">
        <f t="shared" si="17"/>
        <v>12</v>
      </c>
      <c r="E139" s="42" t="str">
        <f t="shared" si="18"/>
        <v>A12</v>
      </c>
      <c r="G139" s="42" t="str">
        <f t="array" ref="G139:U139" ca="1">IF(TRANSPOSE('A12'!K$194:K$208)="","",TRANSPOSE('A12'!K$194:K$208))</f>
        <v/>
      </c>
      <c r="H139" s="42" t="str">
        <v/>
      </c>
      <c r="I139" s="42" t="str">
        <v/>
      </c>
      <c r="J139" s="42" t="str">
        <v/>
      </c>
      <c r="K139" s="42" t="str">
        <f ca="1"/>
        <v/>
      </c>
      <c r="L139" s="42" t="str">
        <v/>
      </c>
      <c r="M139" s="42" t="str">
        <v/>
      </c>
      <c r="N139" s="42" t="str">
        <v/>
      </c>
      <c r="O139" s="42" t="str">
        <v/>
      </c>
      <c r="P139" s="42" t="str">
        <v/>
      </c>
      <c r="Q139" s="42" t="str">
        <v/>
      </c>
      <c r="R139" s="42" t="str">
        <v/>
      </c>
      <c r="S139" s="42" t="str">
        <v/>
      </c>
      <c r="T139" s="42" t="str">
        <v/>
      </c>
      <c r="U139" s="42" t="str">
        <v/>
      </c>
      <c r="X139" s="46"/>
      <c r="Y139" s="46"/>
      <c r="Z139" s="46"/>
      <c r="AA139" s="42" t="s">
        <v>482</v>
      </c>
    </row>
    <row r="140" spans="4:49" s="42" customFormat="1" x14ac:dyDescent="0.2">
      <c r="D140" s="42">
        <f t="shared" si="17"/>
        <v>12</v>
      </c>
      <c r="E140" s="42" t="str">
        <f t="shared" si="18"/>
        <v>A12</v>
      </c>
      <c r="G140" s="42" t="str">
        <f t="array" ref="G140:U140" ca="1">IF(TRANSPOSE('A12'!E$215:E$229)="","",TRANSPOSE('A12'!E$215:E$229))</f>
        <v>Documenti di indirizzo (linee guida, documenti metodologici, etc.)</v>
      </c>
      <c r="H140" s="42" t="str">
        <v/>
      </c>
      <c r="I140" s="42" t="str">
        <v/>
      </c>
      <c r="J140" s="42" t="str">
        <v/>
      </c>
      <c r="K140" s="42" t="str">
        <f ca="1"/>
        <v>In transizione</v>
      </c>
      <c r="L140" s="42" t="str">
        <v/>
      </c>
      <c r="M140" s="42" t="str">
        <v/>
      </c>
      <c r="N140" s="42" t="str">
        <v/>
      </c>
      <c r="O140" s="42" t="str">
        <v/>
      </c>
      <c r="P140" s="42" t="str">
        <v/>
      </c>
      <c r="Q140" s="42" t="str">
        <v/>
      </c>
      <c r="R140" s="42" t="str">
        <v/>
      </c>
      <c r="S140" s="42" t="str">
        <v/>
      </c>
      <c r="T140" s="42" t="str">
        <v/>
      </c>
      <c r="U140" s="42" t="str">
        <v/>
      </c>
      <c r="X140" s="46"/>
      <c r="Y140" s="46"/>
      <c r="Z140" s="46"/>
      <c r="AA140" s="42" t="s">
        <v>482</v>
      </c>
    </row>
    <row r="141" spans="4:49" s="42" customFormat="1" x14ac:dyDescent="0.2">
      <c r="D141" s="42">
        <f t="shared" si="17"/>
        <v>12</v>
      </c>
      <c r="E141" s="42" t="str">
        <f t="shared" si="18"/>
        <v>A12</v>
      </c>
      <c r="G141" s="42" t="str">
        <f t="array" ref="G141:U141" ca="1">IF(TRANSPOSE('A12'!H$215:H$229)="","",TRANSPOSE('A12'!H$215:H$229))</f>
        <v/>
      </c>
      <c r="H141" s="42" t="str">
        <v/>
      </c>
      <c r="I141" s="42" t="str">
        <v/>
      </c>
      <c r="J141" s="42" t="str">
        <v/>
      </c>
      <c r="K141" s="42" t="str">
        <f ca="1"/>
        <v/>
      </c>
      <c r="L141" s="42" t="str">
        <v/>
      </c>
      <c r="M141" s="42" t="str">
        <v/>
      </c>
      <c r="N141" s="42" t="str">
        <v/>
      </c>
      <c r="O141" s="42" t="str">
        <v/>
      </c>
      <c r="P141" s="42" t="str">
        <v/>
      </c>
      <c r="Q141" s="42" t="str">
        <v/>
      </c>
      <c r="R141" s="42" t="str">
        <v/>
      </c>
      <c r="S141" s="42" t="str">
        <v/>
      </c>
      <c r="T141" s="42" t="str">
        <v/>
      </c>
      <c r="U141" s="42" t="str">
        <v/>
      </c>
      <c r="X141" s="46"/>
      <c r="Y141" s="46"/>
      <c r="Z141" s="46"/>
      <c r="AA141" s="42" t="s">
        <v>482</v>
      </c>
    </row>
    <row r="142" spans="4:49" s="42" customFormat="1" x14ac:dyDescent="0.2">
      <c r="D142" s="42">
        <f t="shared" si="17"/>
        <v>12</v>
      </c>
      <c r="E142" s="42" t="str">
        <f t="shared" si="18"/>
        <v>A12</v>
      </c>
      <c r="G142" s="42" t="str">
        <f t="array" ref="G142:U142" ca="1">IF(TRANSPOSE('A12'!K$215:K$229)="","",TRANSPOSE('A12'!K$215:K$229))</f>
        <v/>
      </c>
      <c r="H142" s="42" t="str">
        <v/>
      </c>
      <c r="I142" s="42" t="str">
        <v/>
      </c>
      <c r="J142" s="42" t="str">
        <v/>
      </c>
      <c r="K142" s="42" t="str">
        <f ca="1"/>
        <v/>
      </c>
      <c r="L142" s="42" t="str">
        <v/>
      </c>
      <c r="M142" s="42" t="str">
        <v/>
      </c>
      <c r="N142" s="42" t="str">
        <v/>
      </c>
      <c r="O142" s="42" t="str">
        <v/>
      </c>
      <c r="P142" s="42" t="str">
        <v/>
      </c>
      <c r="Q142" s="42" t="str">
        <v/>
      </c>
      <c r="R142" s="42" t="str">
        <v/>
      </c>
      <c r="S142" s="42" t="str">
        <v/>
      </c>
      <c r="T142" s="42" t="str">
        <v/>
      </c>
      <c r="U142" s="42" t="str">
        <v/>
      </c>
      <c r="X142" s="46"/>
      <c r="Y142" s="46"/>
      <c r="Z142" s="46"/>
      <c r="AA142" s="42" t="s">
        <v>482</v>
      </c>
    </row>
    <row r="143" spans="4:49" s="42" customFormat="1" x14ac:dyDescent="0.2">
      <c r="D143" s="42">
        <f t="shared" ref="D143:D206" si="19">D131+1</f>
        <v>12</v>
      </c>
      <c r="E143" s="42" t="str">
        <f t="shared" si="18"/>
        <v>A12</v>
      </c>
      <c r="G143" s="42" t="str">
        <f t="array" ref="G143:U143" ca="1">IF(TRANSPOSE('A12'!E$236:E$250)="","",TRANSPOSE('A12'!E$236:E$250))</f>
        <v>Documenti di indirizzo (linee guida, documenti metodologici, etc.)</v>
      </c>
      <c r="H143" s="42" t="str">
        <v/>
      </c>
      <c r="I143" s="42" t="str">
        <v/>
      </c>
      <c r="J143" s="42" t="str">
        <v/>
      </c>
      <c r="K143" s="42" t="str">
        <f ca="1"/>
        <v>Meno sviluppate</v>
      </c>
      <c r="L143" s="42" t="str">
        <v/>
      </c>
      <c r="M143" s="42" t="str">
        <v/>
      </c>
      <c r="N143" s="42" t="str">
        <v/>
      </c>
      <c r="O143" s="42" t="str">
        <v/>
      </c>
      <c r="P143" s="42" t="str">
        <v/>
      </c>
      <c r="Q143" s="42" t="str">
        <v/>
      </c>
      <c r="R143" s="42" t="str">
        <v/>
      </c>
      <c r="S143" s="42" t="str">
        <v/>
      </c>
      <c r="T143" s="42" t="str">
        <v/>
      </c>
      <c r="U143" s="42" t="str">
        <v/>
      </c>
      <c r="X143" s="46"/>
      <c r="Y143" s="46"/>
      <c r="Z143" s="46"/>
      <c r="AA143" s="42" t="s">
        <v>482</v>
      </c>
    </row>
    <row r="144" spans="4:49" s="42" customFormat="1" x14ac:dyDescent="0.2">
      <c r="D144" s="42">
        <f t="shared" si="19"/>
        <v>12</v>
      </c>
      <c r="E144" s="42" t="str">
        <f t="shared" si="18"/>
        <v>A12</v>
      </c>
      <c r="G144" s="42" t="str">
        <f t="array" ref="G144:U144" ca="1">IF(TRANSPOSE('A12'!H$236:H$250)="","",TRANSPOSE('A12'!H$236:H$250))</f>
        <v/>
      </c>
      <c r="H144" s="42" t="str">
        <v/>
      </c>
      <c r="I144" s="42" t="str">
        <v/>
      </c>
      <c r="J144" s="42" t="str">
        <v/>
      </c>
      <c r="K144" s="42" t="str">
        <f ca="1"/>
        <v/>
      </c>
      <c r="L144" s="42" t="str">
        <v/>
      </c>
      <c r="M144" s="42" t="str">
        <v/>
      </c>
      <c r="N144" s="42" t="str">
        <v/>
      </c>
      <c r="O144" s="42" t="str">
        <v/>
      </c>
      <c r="P144" s="42" t="str">
        <v/>
      </c>
      <c r="Q144" s="42" t="str">
        <v/>
      </c>
      <c r="R144" s="42" t="str">
        <v/>
      </c>
      <c r="S144" s="42" t="str">
        <v/>
      </c>
      <c r="T144" s="42" t="str">
        <v/>
      </c>
      <c r="U144" s="42" t="str">
        <v/>
      </c>
      <c r="X144" s="46"/>
      <c r="Y144" s="46"/>
      <c r="Z144" s="46"/>
      <c r="AA144" s="42" t="s">
        <v>482</v>
      </c>
    </row>
    <row r="145" spans="4:49" s="42" customFormat="1" x14ac:dyDescent="0.2">
      <c r="D145" s="42">
        <f t="shared" si="19"/>
        <v>12</v>
      </c>
      <c r="E145" s="42" t="str">
        <f t="shared" si="18"/>
        <v>A12</v>
      </c>
      <c r="G145" s="42" t="str">
        <f t="array" ref="G145:U145" ca="1">IF(TRANSPOSE('A12'!K$236:K$250)="","",TRANSPOSE('A12'!K$236:K$250))</f>
        <v/>
      </c>
      <c r="H145" s="42" t="str">
        <v/>
      </c>
      <c r="I145" s="42" t="str">
        <v/>
      </c>
      <c r="J145" s="42" t="str">
        <v/>
      </c>
      <c r="K145" s="42" t="str">
        <f ca="1"/>
        <v/>
      </c>
      <c r="L145" s="42" t="str">
        <v/>
      </c>
      <c r="M145" s="42" t="str">
        <v/>
      </c>
      <c r="N145" s="42" t="str">
        <v/>
      </c>
      <c r="O145" s="42" t="str">
        <v/>
      </c>
      <c r="P145" s="42" t="str">
        <v/>
      </c>
      <c r="Q145" s="42" t="str">
        <v/>
      </c>
      <c r="R145" s="42" t="str">
        <v/>
      </c>
      <c r="S145" s="42" t="str">
        <v/>
      </c>
      <c r="T145" s="42" t="str">
        <v/>
      </c>
      <c r="U145" s="42" t="str">
        <v/>
      </c>
      <c r="X145" s="46"/>
      <c r="Y145" s="46"/>
      <c r="Z145" s="46"/>
      <c r="AA145" s="42" t="s">
        <v>482</v>
      </c>
    </row>
    <row r="146" spans="4:49" s="42" customFormat="1" x14ac:dyDescent="0.2">
      <c r="D146" s="42">
        <f t="shared" si="19"/>
        <v>13</v>
      </c>
      <c r="E146" s="42" t="str">
        <f t="shared" si="18"/>
        <v>A13</v>
      </c>
      <c r="G146" s="42" t="str">
        <f t="array" ref="G146:U146" ca="1">IF(TRANSPOSE('A13'!E$172:E$187)="","",TRANSPOSE('A13'!E$172:E$187))</f>
        <v>Attività di accompagnamento (affiancamento on the job, supporto specialistico, etc.)</v>
      </c>
      <c r="H146" s="42" t="str">
        <v>Numero utenti serviti dai servizi anagrafici</v>
      </c>
      <c r="I146" s="42" t="str">
        <v>Numero</v>
      </c>
      <c r="J146" s="42" t="str">
        <v>Sistema di Monitoraggio PON</v>
      </c>
      <c r="K146" s="42" t="str">
        <f ca="1"/>
        <v>Tutte</v>
      </c>
      <c r="L146" s="42">
        <v>0</v>
      </c>
      <c r="M146" s="42">
        <v>0</v>
      </c>
      <c r="N146" s="42">
        <v>0</v>
      </c>
      <c r="O146" s="42">
        <v>0</v>
      </c>
      <c r="P146" s="42">
        <v>0</v>
      </c>
      <c r="Q146" s="42">
        <v>0</v>
      </c>
      <c r="R146" s="42">
        <v>1900000</v>
      </c>
      <c r="S146" s="42">
        <v>1900000</v>
      </c>
      <c r="T146" s="42">
        <v>1900000</v>
      </c>
      <c r="U146" s="42">
        <v>1900000</v>
      </c>
      <c r="V146" s="42">
        <f ca="1">IFERROR('A13'!$R$43,"")</f>
        <v>6</v>
      </c>
      <c r="W146" s="42">
        <f ca="1">IFERROR('A13'!$R$255,"")</f>
        <v>3</v>
      </c>
      <c r="X146" s="46">
        <f>IF('A13'!$H$73="","",'A13'!$H$73)</f>
        <v>43101</v>
      </c>
      <c r="Y146" s="46">
        <f>IF('A13'!$H$76="","",'A13'!$H$76)</f>
        <v>44196</v>
      </c>
      <c r="Z146" s="42" t="str">
        <f>IF('A13'!$B$9="","",'A13'!$B$9)</f>
        <v xml:space="preserve">Migrazione Servizi anagrafici </v>
      </c>
      <c r="AA146" s="42" t="s">
        <v>483</v>
      </c>
      <c r="AB146" s="42" t="str">
        <f t="array" ref="AB146:AW146">IF(TRANSPOSE('A13'!$K$80:$M$101)="","",TRANSPOSE('A13'!$K$80:$M$101))</f>
        <v/>
      </c>
      <c r="AC146" s="42" t="str">
        <v/>
      </c>
      <c r="AD146" s="42" t="str">
        <v/>
      </c>
      <c r="AE146" s="42" t="str">
        <v/>
      </c>
      <c r="AF146" s="42" t="str">
        <v/>
      </c>
      <c r="AG146" s="42" t="str">
        <v/>
      </c>
      <c r="AH146" s="42" t="str">
        <v/>
      </c>
      <c r="AI146" s="42" t="str">
        <v/>
      </c>
      <c r="AJ146" s="42">
        <v>137869.87973237521</v>
      </c>
      <c r="AK146" s="42" t="str">
        <v/>
      </c>
      <c r="AL146" s="42">
        <v>772084.11</v>
      </c>
      <c r="AM146" s="42" t="str">
        <v/>
      </c>
      <c r="AN146" s="42" t="str">
        <v/>
      </c>
      <c r="AO146" s="42" t="str">
        <v/>
      </c>
      <c r="AP146" s="42" t="str">
        <v/>
      </c>
      <c r="AQ146" s="42" t="str">
        <v/>
      </c>
      <c r="AR146" s="42" t="str">
        <v/>
      </c>
      <c r="AS146" s="42" t="str">
        <v/>
      </c>
      <c r="AT146" s="42">
        <v>169858.5042</v>
      </c>
      <c r="AU146" s="42" t="str">
        <v/>
      </c>
      <c r="AV146" s="42" t="str">
        <v/>
      </c>
      <c r="AW146" s="42">
        <v>1079812.4939323752</v>
      </c>
    </row>
    <row r="147" spans="4:49" s="42" customFormat="1" x14ac:dyDescent="0.2">
      <c r="D147" s="42">
        <f t="shared" si="19"/>
        <v>13</v>
      </c>
      <c r="E147" s="42" t="str">
        <f t="shared" si="18"/>
        <v>A13</v>
      </c>
      <c r="G147" s="42" t="str">
        <f t="array" ref="G147:U147" ca="1">IF(TRANSPOSE('A13'!H$172:H$187)="","",TRANSPOSE('A13'!H$172:H$187))</f>
        <v/>
      </c>
      <c r="H147" s="42" t="str">
        <v/>
      </c>
      <c r="I147" s="42" t="str">
        <v/>
      </c>
      <c r="J147" s="42" t="str">
        <v/>
      </c>
      <c r="K147" s="42" t="str">
        <f ca="1"/>
        <v/>
      </c>
      <c r="L147" s="42" t="str">
        <v/>
      </c>
      <c r="M147" s="42" t="str">
        <v/>
      </c>
      <c r="N147" s="42" t="str">
        <v/>
      </c>
      <c r="O147" s="42" t="str">
        <v/>
      </c>
      <c r="P147" s="42" t="str">
        <v/>
      </c>
      <c r="Q147" s="42" t="str">
        <v/>
      </c>
      <c r="R147" s="42" t="str">
        <v/>
      </c>
      <c r="S147" s="42" t="str">
        <v/>
      </c>
      <c r="T147" s="42" t="str">
        <v/>
      </c>
      <c r="U147" s="42" t="str">
        <v/>
      </c>
      <c r="X147" s="46"/>
      <c r="Y147" s="46"/>
      <c r="Z147" s="46"/>
      <c r="AA147" s="42" t="s">
        <v>483</v>
      </c>
    </row>
    <row r="148" spans="4:49" s="42" customFormat="1" x14ac:dyDescent="0.2">
      <c r="D148" s="42">
        <f t="shared" si="19"/>
        <v>13</v>
      </c>
      <c r="E148" s="42" t="str">
        <f t="shared" si="18"/>
        <v>A13</v>
      </c>
      <c r="G148" s="42" t="str">
        <f t="array" ref="G148:U148" ca="1">IF(TRANSPOSE('A13'!K$172:K$187)="","",TRANSPOSE('A13'!K$172:K$187))</f>
        <v/>
      </c>
      <c r="H148" s="42" t="str">
        <v/>
      </c>
      <c r="I148" s="42" t="str">
        <v/>
      </c>
      <c r="J148" s="42" t="str">
        <v/>
      </c>
      <c r="K148" s="42" t="str">
        <f ca="1"/>
        <v/>
      </c>
      <c r="L148" s="42" t="str">
        <v/>
      </c>
      <c r="M148" s="42" t="str">
        <v/>
      </c>
      <c r="N148" s="42" t="str">
        <v/>
      </c>
      <c r="O148" s="42" t="str">
        <v/>
      </c>
      <c r="P148" s="42" t="str">
        <v/>
      </c>
      <c r="Q148" s="42" t="str">
        <v/>
      </c>
      <c r="R148" s="42" t="str">
        <v/>
      </c>
      <c r="S148" s="42" t="str">
        <v/>
      </c>
      <c r="T148" s="42" t="str">
        <v/>
      </c>
      <c r="U148" s="42" t="str">
        <v/>
      </c>
      <c r="X148" s="46"/>
      <c r="Y148" s="46"/>
      <c r="Z148" s="46"/>
      <c r="AA148" s="42" t="s">
        <v>483</v>
      </c>
    </row>
    <row r="149" spans="4:49" s="42" customFormat="1" x14ac:dyDescent="0.2">
      <c r="D149" s="42">
        <f t="shared" si="19"/>
        <v>13</v>
      </c>
      <c r="E149" s="42" t="str">
        <f t="shared" si="18"/>
        <v>A13</v>
      </c>
      <c r="G149" s="42" t="str">
        <f t="array" ref="G149:U149" ca="1">IF(TRANSPOSE('A13'!E$194:E$208)="","",TRANSPOSE('A13'!E$194:E$208))</f>
        <v>Attività di accompagnamento (affiancamento on the job, supporto specialistico, etc.)</v>
      </c>
      <c r="H149" s="42" t="str">
        <v/>
      </c>
      <c r="I149" s="42" t="str">
        <v/>
      </c>
      <c r="J149" s="42" t="str">
        <v/>
      </c>
      <c r="K149" s="42" t="str">
        <f ca="1"/>
        <v>Più sviluppate</v>
      </c>
      <c r="L149" s="42" t="str">
        <v/>
      </c>
      <c r="M149" s="42" t="str">
        <v/>
      </c>
      <c r="N149" s="42" t="str">
        <v/>
      </c>
      <c r="O149" s="42" t="str">
        <v/>
      </c>
      <c r="P149" s="42" t="str">
        <v/>
      </c>
      <c r="Q149" s="42" t="str">
        <v/>
      </c>
      <c r="R149" s="42" t="str">
        <v/>
      </c>
      <c r="S149" s="42" t="str">
        <v/>
      </c>
      <c r="T149" s="42" t="str">
        <v/>
      </c>
      <c r="U149" s="42" t="str">
        <v/>
      </c>
      <c r="X149" s="46"/>
      <c r="Y149" s="46"/>
      <c r="Z149" s="46"/>
      <c r="AA149" s="42" t="s">
        <v>483</v>
      </c>
    </row>
    <row r="150" spans="4:49" s="42" customFormat="1" x14ac:dyDescent="0.2">
      <c r="D150" s="42">
        <f t="shared" si="19"/>
        <v>13</v>
      </c>
      <c r="E150" s="42" t="str">
        <f t="shared" si="18"/>
        <v>A13</v>
      </c>
      <c r="G150" s="42" t="str">
        <f t="array" ref="G150:U150" ca="1">IF(TRANSPOSE('A13'!H$194:H$208)="","",TRANSPOSE('A13'!H$194:H$208))</f>
        <v/>
      </c>
      <c r="H150" s="42" t="str">
        <v/>
      </c>
      <c r="I150" s="42" t="str">
        <v/>
      </c>
      <c r="J150" s="42" t="str">
        <v/>
      </c>
      <c r="K150" s="42" t="str">
        <f ca="1"/>
        <v/>
      </c>
      <c r="L150" s="42" t="str">
        <v/>
      </c>
      <c r="M150" s="42" t="str">
        <v/>
      </c>
      <c r="N150" s="42" t="str">
        <v/>
      </c>
      <c r="O150" s="42" t="str">
        <v/>
      </c>
      <c r="P150" s="42" t="str">
        <v/>
      </c>
      <c r="Q150" s="42" t="str">
        <v/>
      </c>
      <c r="R150" s="42" t="str">
        <v/>
      </c>
      <c r="S150" s="42" t="str">
        <v/>
      </c>
      <c r="T150" s="42" t="str">
        <v/>
      </c>
      <c r="U150" s="42" t="str">
        <v/>
      </c>
      <c r="X150" s="46"/>
      <c r="Y150" s="46"/>
      <c r="Z150" s="46"/>
      <c r="AA150" s="42" t="s">
        <v>483</v>
      </c>
    </row>
    <row r="151" spans="4:49" s="42" customFormat="1" x14ac:dyDescent="0.2">
      <c r="D151" s="42">
        <f t="shared" si="19"/>
        <v>13</v>
      </c>
      <c r="E151" s="42" t="str">
        <f t="shared" si="18"/>
        <v>A13</v>
      </c>
      <c r="G151" s="42" t="str">
        <f t="array" ref="G151:U151" ca="1">IF(TRANSPOSE('A13'!K$194:K$208)="","",TRANSPOSE('A13'!K$194:K$208))</f>
        <v/>
      </c>
      <c r="H151" s="42" t="str">
        <v/>
      </c>
      <c r="I151" s="42" t="str">
        <v/>
      </c>
      <c r="J151" s="42" t="str">
        <v/>
      </c>
      <c r="K151" s="42" t="str">
        <f ca="1"/>
        <v/>
      </c>
      <c r="L151" s="42" t="str">
        <v/>
      </c>
      <c r="M151" s="42" t="str">
        <v/>
      </c>
      <c r="N151" s="42" t="str">
        <v/>
      </c>
      <c r="O151" s="42" t="str">
        <v/>
      </c>
      <c r="P151" s="42" t="str">
        <v/>
      </c>
      <c r="Q151" s="42" t="str">
        <v/>
      </c>
      <c r="R151" s="42" t="str">
        <v/>
      </c>
      <c r="S151" s="42" t="str">
        <v/>
      </c>
      <c r="T151" s="42" t="str">
        <v/>
      </c>
      <c r="U151" s="42" t="str">
        <v/>
      </c>
      <c r="X151" s="46"/>
      <c r="Y151" s="46"/>
      <c r="Z151" s="46"/>
      <c r="AA151" s="42" t="s">
        <v>483</v>
      </c>
    </row>
    <row r="152" spans="4:49" s="42" customFormat="1" x14ac:dyDescent="0.2">
      <c r="D152" s="42">
        <f t="shared" si="19"/>
        <v>13</v>
      </c>
      <c r="E152" s="42" t="str">
        <f t="shared" si="18"/>
        <v>A13</v>
      </c>
      <c r="G152" s="42" t="str">
        <f t="array" ref="G152:U152" ca="1">IF(TRANSPOSE('A13'!E$215:E$229)="","",TRANSPOSE('A13'!E$215:E$229))</f>
        <v>Attività di accompagnamento (affiancamento on the job, supporto specialistico, etc.)</v>
      </c>
      <c r="H152" s="42" t="str">
        <v/>
      </c>
      <c r="I152" s="42" t="str">
        <v/>
      </c>
      <c r="J152" s="42" t="str">
        <v/>
      </c>
      <c r="K152" s="42" t="str">
        <f ca="1"/>
        <v>In transizione</v>
      </c>
      <c r="L152" s="42" t="str">
        <v/>
      </c>
      <c r="M152" s="42" t="str">
        <v/>
      </c>
      <c r="N152" s="42" t="str">
        <v/>
      </c>
      <c r="O152" s="42" t="str">
        <v/>
      </c>
      <c r="P152" s="42" t="str">
        <v/>
      </c>
      <c r="Q152" s="42" t="str">
        <v/>
      </c>
      <c r="R152" s="42" t="str">
        <v/>
      </c>
      <c r="S152" s="42" t="str">
        <v/>
      </c>
      <c r="T152" s="42" t="str">
        <v/>
      </c>
      <c r="U152" s="42" t="str">
        <v/>
      </c>
      <c r="X152" s="46"/>
      <c r="Y152" s="46"/>
      <c r="Z152" s="46"/>
      <c r="AA152" s="42" t="s">
        <v>483</v>
      </c>
    </row>
    <row r="153" spans="4:49" s="42" customFormat="1" x14ac:dyDescent="0.2">
      <c r="D153" s="42">
        <f t="shared" si="19"/>
        <v>13</v>
      </c>
      <c r="E153" s="42" t="str">
        <f t="shared" si="18"/>
        <v>A13</v>
      </c>
      <c r="G153" s="42" t="str">
        <f t="array" ref="G153:U153" ca="1">IF(TRANSPOSE('A13'!H$215:H$229)="","",TRANSPOSE('A13'!H$215:H$229))</f>
        <v/>
      </c>
      <c r="H153" s="42" t="str">
        <v/>
      </c>
      <c r="I153" s="42" t="str">
        <v/>
      </c>
      <c r="J153" s="42" t="str">
        <v/>
      </c>
      <c r="K153" s="42" t="str">
        <f ca="1"/>
        <v/>
      </c>
      <c r="L153" s="42" t="str">
        <v/>
      </c>
      <c r="M153" s="42" t="str">
        <v/>
      </c>
      <c r="N153" s="42" t="str">
        <v/>
      </c>
      <c r="O153" s="42" t="str">
        <v/>
      </c>
      <c r="P153" s="42" t="str">
        <v/>
      </c>
      <c r="Q153" s="42" t="str">
        <v/>
      </c>
      <c r="R153" s="42" t="str">
        <v/>
      </c>
      <c r="S153" s="42" t="str">
        <v/>
      </c>
      <c r="T153" s="42" t="str">
        <v/>
      </c>
      <c r="U153" s="42" t="str">
        <v/>
      </c>
      <c r="X153" s="46"/>
      <c r="Y153" s="46"/>
      <c r="Z153" s="46"/>
      <c r="AA153" s="42" t="s">
        <v>483</v>
      </c>
    </row>
    <row r="154" spans="4:49" s="42" customFormat="1" x14ac:dyDescent="0.2">
      <c r="D154" s="42">
        <f t="shared" si="19"/>
        <v>13</v>
      </c>
      <c r="E154" s="42" t="str">
        <f t="shared" si="18"/>
        <v>A13</v>
      </c>
      <c r="G154" s="42" t="str">
        <f t="array" ref="G154:U154" ca="1">IF(TRANSPOSE('A13'!K$215:K$229)="","",TRANSPOSE('A13'!K$215:K$229))</f>
        <v/>
      </c>
      <c r="H154" s="42" t="str">
        <v/>
      </c>
      <c r="I154" s="42" t="str">
        <v/>
      </c>
      <c r="J154" s="42" t="str">
        <v/>
      </c>
      <c r="K154" s="42" t="str">
        <f ca="1"/>
        <v/>
      </c>
      <c r="L154" s="42" t="str">
        <v/>
      </c>
      <c r="M154" s="42" t="str">
        <v/>
      </c>
      <c r="N154" s="42" t="str">
        <v/>
      </c>
      <c r="O154" s="42" t="str">
        <v/>
      </c>
      <c r="P154" s="42" t="str">
        <v/>
      </c>
      <c r="Q154" s="42" t="str">
        <v/>
      </c>
      <c r="R154" s="42" t="str">
        <v/>
      </c>
      <c r="S154" s="42" t="str">
        <v/>
      </c>
      <c r="T154" s="42" t="str">
        <v/>
      </c>
      <c r="U154" s="42" t="str">
        <v/>
      </c>
      <c r="X154" s="46"/>
      <c r="Y154" s="46"/>
      <c r="Z154" s="46"/>
      <c r="AA154" s="42" t="s">
        <v>483</v>
      </c>
    </row>
    <row r="155" spans="4:49" s="42" customFormat="1" x14ac:dyDescent="0.2">
      <c r="D155" s="42">
        <f t="shared" si="19"/>
        <v>13</v>
      </c>
      <c r="E155" s="42" t="str">
        <f t="shared" si="18"/>
        <v>A13</v>
      </c>
      <c r="G155" s="42" t="str">
        <f t="array" ref="G155:U155" ca="1">IF(TRANSPOSE('A13'!E$236:E$250)="","",TRANSPOSE('A13'!E$236:E$250))</f>
        <v>Attività di accompagnamento (affiancamento on the job, supporto specialistico, etc.)</v>
      </c>
      <c r="H155" s="42" t="str">
        <v/>
      </c>
      <c r="I155" s="42" t="str">
        <v/>
      </c>
      <c r="J155" s="42" t="str">
        <v/>
      </c>
      <c r="K155" s="42" t="str">
        <f ca="1"/>
        <v>Meno sviluppate</v>
      </c>
      <c r="L155" s="42" t="str">
        <v/>
      </c>
      <c r="M155" s="42" t="str">
        <v/>
      </c>
      <c r="N155" s="42" t="str">
        <v/>
      </c>
      <c r="O155" s="42" t="str">
        <v/>
      </c>
      <c r="P155" s="42" t="str">
        <v/>
      </c>
      <c r="Q155" s="42" t="str">
        <v/>
      </c>
      <c r="R155" s="42" t="str">
        <v/>
      </c>
      <c r="S155" s="42" t="str">
        <v/>
      </c>
      <c r="T155" s="42" t="str">
        <v/>
      </c>
      <c r="U155" s="42" t="str">
        <v/>
      </c>
      <c r="X155" s="46"/>
      <c r="Y155" s="46"/>
      <c r="Z155" s="46"/>
      <c r="AA155" s="42" t="s">
        <v>483</v>
      </c>
    </row>
    <row r="156" spans="4:49" s="42" customFormat="1" x14ac:dyDescent="0.2">
      <c r="D156" s="42">
        <f t="shared" si="19"/>
        <v>13</v>
      </c>
      <c r="E156" s="42" t="str">
        <f t="shared" si="18"/>
        <v>A13</v>
      </c>
      <c r="G156" s="42" t="str">
        <f t="array" ref="G156:U156" ca="1">IF(TRANSPOSE('A13'!H$236:H$250)="","",TRANSPOSE('A13'!H$236:H$250))</f>
        <v/>
      </c>
      <c r="H156" s="42" t="str">
        <v/>
      </c>
      <c r="I156" s="42" t="str">
        <v/>
      </c>
      <c r="J156" s="42" t="str">
        <v/>
      </c>
      <c r="K156" s="42" t="str">
        <f ca="1"/>
        <v/>
      </c>
      <c r="L156" s="42" t="str">
        <v/>
      </c>
      <c r="M156" s="42" t="str">
        <v/>
      </c>
      <c r="N156" s="42" t="str">
        <v/>
      </c>
      <c r="O156" s="42" t="str">
        <v/>
      </c>
      <c r="P156" s="42" t="str">
        <v/>
      </c>
      <c r="Q156" s="42" t="str">
        <v/>
      </c>
      <c r="R156" s="42" t="str">
        <v/>
      </c>
      <c r="S156" s="42" t="str">
        <v/>
      </c>
      <c r="T156" s="42" t="str">
        <v/>
      </c>
      <c r="U156" s="42" t="str">
        <v/>
      </c>
      <c r="X156" s="46"/>
      <c r="Y156" s="46"/>
      <c r="Z156" s="46"/>
      <c r="AA156" s="42" t="s">
        <v>483</v>
      </c>
    </row>
    <row r="157" spans="4:49" s="42" customFormat="1" x14ac:dyDescent="0.2">
      <c r="D157" s="42">
        <f t="shared" si="19"/>
        <v>13</v>
      </c>
      <c r="E157" s="42" t="str">
        <f t="shared" si="18"/>
        <v>A13</v>
      </c>
      <c r="G157" s="42" t="str">
        <f t="array" ref="G157:U157" ca="1">IF(TRANSPOSE('A13'!K$236:K$250)="","",TRANSPOSE('A13'!K$236:K$250))</f>
        <v/>
      </c>
      <c r="H157" s="42" t="str">
        <v/>
      </c>
      <c r="I157" s="42" t="str">
        <v/>
      </c>
      <c r="J157" s="42" t="str">
        <v/>
      </c>
      <c r="K157" s="42" t="str">
        <f ca="1"/>
        <v/>
      </c>
      <c r="L157" s="42" t="str">
        <v/>
      </c>
      <c r="M157" s="42" t="str">
        <v/>
      </c>
      <c r="N157" s="42" t="str">
        <v/>
      </c>
      <c r="O157" s="42" t="str">
        <v/>
      </c>
      <c r="P157" s="42" t="str">
        <v/>
      </c>
      <c r="Q157" s="42" t="str">
        <v/>
      </c>
      <c r="R157" s="42" t="str">
        <v/>
      </c>
      <c r="S157" s="42" t="str">
        <v/>
      </c>
      <c r="T157" s="42" t="str">
        <v/>
      </c>
      <c r="U157" s="42" t="str">
        <v/>
      </c>
      <c r="X157" s="46"/>
      <c r="Y157" s="46"/>
      <c r="Z157" s="46"/>
      <c r="AA157" s="42" t="s">
        <v>483</v>
      </c>
    </row>
    <row r="158" spans="4:49" s="42" customFormat="1" x14ac:dyDescent="0.2">
      <c r="D158" s="42">
        <f t="shared" si="19"/>
        <v>14</v>
      </c>
      <c r="E158" s="42" t="str">
        <f t="shared" si="18"/>
        <v>A14</v>
      </c>
      <c r="G158" s="42" t="str">
        <f t="array" ref="G158:U158" ca="1">IF(TRANSPOSE('A14'!E$172:E$187)="","",TRANSPOSE('A14'!E$172:E$187))</f>
        <v>Attività di accompagnamento (affiancamento on the job, supporto specialistico, etc.)</v>
      </c>
      <c r="H158" s="42" t="str">
        <v>Numero utenti serviti dai servizi stipendiali</v>
      </c>
      <c r="I158" s="42" t="str">
        <v>Numero</v>
      </c>
      <c r="J158" s="42" t="str">
        <v>Sistema di Monitoraggio PON</v>
      </c>
      <c r="K158" s="42" t="str">
        <f ca="1"/>
        <v>Tutte</v>
      </c>
      <c r="L158" s="42">
        <v>0</v>
      </c>
      <c r="M158" s="42">
        <v>0</v>
      </c>
      <c r="N158" s="42">
        <v>0</v>
      </c>
      <c r="O158" s="42">
        <v>0</v>
      </c>
      <c r="P158" s="42">
        <v>0</v>
      </c>
      <c r="Q158" s="42">
        <v>0</v>
      </c>
      <c r="R158" s="42">
        <v>500000</v>
      </c>
      <c r="S158" s="42">
        <v>1900000</v>
      </c>
      <c r="T158" s="42">
        <v>1900000</v>
      </c>
      <c r="U158" s="42">
        <v>1900000</v>
      </c>
      <c r="V158" s="42">
        <f ca="1">IFERROR('A14'!$R$43,"")</f>
        <v>6</v>
      </c>
      <c r="W158" s="42">
        <f ca="1">IFERROR('A14'!$R$255,"")</f>
        <v>3</v>
      </c>
      <c r="X158" s="46">
        <f>IF('A14'!$H$73="","",'A14'!$H$73)</f>
        <v>43101</v>
      </c>
      <c r="Y158" s="46">
        <f>IF('A14'!$H$76="","",'A14'!$H$76)</f>
        <v>44561</v>
      </c>
      <c r="Z158" s="42" t="str">
        <f>IF('A14'!$B$9="","",'A14'!$B$9)</f>
        <v xml:space="preserve">Migrazione Servizi stipendiali </v>
      </c>
      <c r="AA158" s="42" t="s">
        <v>484</v>
      </c>
      <c r="AB158" s="42" t="str">
        <f t="array" ref="AB158:AW158">IF(TRANSPOSE('A14'!$K$80:$M$101)="","",TRANSPOSE('A14'!$K$80:$M$101))</f>
        <v/>
      </c>
      <c r="AC158" s="42" t="str">
        <v/>
      </c>
      <c r="AD158" s="42" t="str">
        <v/>
      </c>
      <c r="AE158" s="42" t="str">
        <v/>
      </c>
      <c r="AF158" s="42" t="str">
        <v/>
      </c>
      <c r="AG158" s="42" t="str">
        <v/>
      </c>
      <c r="AH158" s="42" t="str">
        <v/>
      </c>
      <c r="AI158" s="42" t="str">
        <v/>
      </c>
      <c r="AJ158" s="42">
        <v>332812.40020413097</v>
      </c>
      <c r="AK158" s="42" t="str">
        <v/>
      </c>
      <c r="AL158" s="42">
        <v>1863780.3</v>
      </c>
      <c r="AM158" s="42" t="str">
        <v/>
      </c>
      <c r="AN158" s="42" t="str">
        <v/>
      </c>
      <c r="AO158" s="42" t="str">
        <v/>
      </c>
      <c r="AP158" s="42" t="str">
        <v/>
      </c>
      <c r="AQ158" s="42" t="str">
        <v/>
      </c>
      <c r="AR158" s="42" t="str">
        <v/>
      </c>
      <c r="AS158" s="42" t="str">
        <v/>
      </c>
      <c r="AT158" s="42">
        <v>410031.66600000003</v>
      </c>
      <c r="AU158" s="42" t="str">
        <v/>
      </c>
      <c r="AV158" s="42" t="str">
        <v/>
      </c>
      <c r="AW158" s="42">
        <v>2606624.3662041314</v>
      </c>
    </row>
    <row r="159" spans="4:49" s="42" customFormat="1" x14ac:dyDescent="0.2">
      <c r="D159" s="42">
        <f t="shared" si="19"/>
        <v>14</v>
      </c>
      <c r="E159" s="42" t="str">
        <f t="shared" si="18"/>
        <v>A14</v>
      </c>
      <c r="G159" s="42" t="str">
        <f t="array" ref="G159:U159" ca="1">IF(TRANSPOSE('A14'!H$172:H$187)="","",TRANSPOSE('A14'!H$172:H$187))</f>
        <v/>
      </c>
      <c r="H159" s="42" t="str">
        <v/>
      </c>
      <c r="I159" s="42" t="str">
        <v/>
      </c>
      <c r="J159" s="42" t="str">
        <v/>
      </c>
      <c r="K159" s="42" t="str">
        <f ca="1"/>
        <v/>
      </c>
      <c r="L159" s="42" t="str">
        <v/>
      </c>
      <c r="M159" s="42" t="str">
        <v/>
      </c>
      <c r="N159" s="42" t="str">
        <v/>
      </c>
      <c r="O159" s="42" t="str">
        <v/>
      </c>
      <c r="P159" s="42" t="str">
        <v/>
      </c>
      <c r="Q159" s="42" t="str">
        <v/>
      </c>
      <c r="R159" s="42" t="str">
        <v/>
      </c>
      <c r="S159" s="42" t="str">
        <v/>
      </c>
      <c r="T159" s="42" t="str">
        <v/>
      </c>
      <c r="U159" s="42" t="str">
        <v/>
      </c>
      <c r="X159" s="46"/>
      <c r="Y159" s="46"/>
      <c r="Z159" s="46"/>
      <c r="AA159" s="42" t="s">
        <v>484</v>
      </c>
    </row>
    <row r="160" spans="4:49" s="42" customFormat="1" x14ac:dyDescent="0.2">
      <c r="D160" s="42">
        <f t="shared" si="19"/>
        <v>14</v>
      </c>
      <c r="E160" s="42" t="str">
        <f t="shared" si="18"/>
        <v>A14</v>
      </c>
      <c r="G160" s="42" t="str">
        <f t="array" ref="G160:U160" ca="1">IF(TRANSPOSE('A14'!K$172:K$187)="","",TRANSPOSE('A14'!K$172:K$187))</f>
        <v/>
      </c>
      <c r="H160" s="42" t="str">
        <v/>
      </c>
      <c r="I160" s="42" t="str">
        <v/>
      </c>
      <c r="J160" s="42" t="str">
        <v/>
      </c>
      <c r="K160" s="42" t="str">
        <f ca="1"/>
        <v/>
      </c>
      <c r="L160" s="42" t="str">
        <v/>
      </c>
      <c r="M160" s="42" t="str">
        <v/>
      </c>
      <c r="N160" s="42" t="str">
        <v/>
      </c>
      <c r="O160" s="42" t="str">
        <v/>
      </c>
      <c r="P160" s="42" t="str">
        <v/>
      </c>
      <c r="Q160" s="42" t="str">
        <v/>
      </c>
      <c r="R160" s="42" t="str">
        <v/>
      </c>
      <c r="S160" s="42" t="str">
        <v/>
      </c>
      <c r="T160" s="42" t="str">
        <v/>
      </c>
      <c r="U160" s="42" t="str">
        <v/>
      </c>
      <c r="X160" s="46"/>
      <c r="Y160" s="46"/>
      <c r="Z160" s="46"/>
      <c r="AA160" s="42" t="s">
        <v>484</v>
      </c>
    </row>
    <row r="161" spans="4:49" s="42" customFormat="1" x14ac:dyDescent="0.2">
      <c r="D161" s="42">
        <f t="shared" si="19"/>
        <v>14</v>
      </c>
      <c r="E161" s="42" t="str">
        <f t="shared" si="18"/>
        <v>A14</v>
      </c>
      <c r="G161" s="42" t="str">
        <f t="array" ref="G161:U161" ca="1">IF(TRANSPOSE('A14'!E$194:E$208)="","",TRANSPOSE('A14'!E$194:E$208))</f>
        <v>Attività di accompagnamento (affiancamento on the job, supporto specialistico, etc.)</v>
      </c>
      <c r="H161" s="42" t="str">
        <v/>
      </c>
      <c r="I161" s="42" t="str">
        <v/>
      </c>
      <c r="J161" s="42" t="str">
        <v/>
      </c>
      <c r="K161" s="42" t="str">
        <f ca="1"/>
        <v>Più sviluppate</v>
      </c>
      <c r="L161" s="42" t="str">
        <v/>
      </c>
      <c r="M161" s="42" t="str">
        <v/>
      </c>
      <c r="N161" s="42" t="str">
        <v/>
      </c>
      <c r="O161" s="42" t="str">
        <v/>
      </c>
      <c r="P161" s="42" t="str">
        <v/>
      </c>
      <c r="Q161" s="42" t="str">
        <v/>
      </c>
      <c r="R161" s="42" t="str">
        <v/>
      </c>
      <c r="S161" s="42" t="str">
        <v/>
      </c>
      <c r="T161" s="42" t="str">
        <v/>
      </c>
      <c r="U161" s="42" t="str">
        <v/>
      </c>
      <c r="X161" s="46"/>
      <c r="Y161" s="46"/>
      <c r="Z161" s="46"/>
      <c r="AA161" s="42" t="s">
        <v>484</v>
      </c>
    </row>
    <row r="162" spans="4:49" s="42" customFormat="1" x14ac:dyDescent="0.2">
      <c r="D162" s="42">
        <f t="shared" si="19"/>
        <v>14</v>
      </c>
      <c r="E162" s="42" t="str">
        <f t="shared" si="18"/>
        <v>A14</v>
      </c>
      <c r="G162" s="42" t="str">
        <f t="array" ref="G162:U162" ca="1">IF(TRANSPOSE('A14'!H$194:H$208)="","",TRANSPOSE('A14'!H$194:H$208))</f>
        <v/>
      </c>
      <c r="H162" s="42" t="str">
        <v/>
      </c>
      <c r="I162" s="42" t="str">
        <v/>
      </c>
      <c r="J162" s="42" t="str">
        <v/>
      </c>
      <c r="K162" s="42" t="str">
        <f ca="1"/>
        <v/>
      </c>
      <c r="L162" s="42" t="str">
        <v/>
      </c>
      <c r="M162" s="42" t="str">
        <v/>
      </c>
      <c r="N162" s="42" t="str">
        <v/>
      </c>
      <c r="O162" s="42" t="str">
        <v/>
      </c>
      <c r="P162" s="42" t="str">
        <v/>
      </c>
      <c r="Q162" s="42" t="str">
        <v/>
      </c>
      <c r="R162" s="42" t="str">
        <v/>
      </c>
      <c r="S162" s="42" t="str">
        <v/>
      </c>
      <c r="T162" s="42" t="str">
        <v/>
      </c>
      <c r="U162" s="42" t="str">
        <v/>
      </c>
      <c r="X162" s="46"/>
      <c r="Y162" s="46"/>
      <c r="Z162" s="46"/>
      <c r="AA162" s="42" t="s">
        <v>484</v>
      </c>
    </row>
    <row r="163" spans="4:49" s="42" customFormat="1" x14ac:dyDescent="0.2">
      <c r="D163" s="42">
        <f t="shared" si="19"/>
        <v>14</v>
      </c>
      <c r="E163" s="42" t="str">
        <f t="shared" si="18"/>
        <v>A14</v>
      </c>
      <c r="G163" s="42" t="str">
        <f t="array" ref="G163:U163" ca="1">IF(TRANSPOSE('A14'!K$194:K$208)="","",TRANSPOSE('A14'!K$194:K$208))</f>
        <v/>
      </c>
      <c r="H163" s="42" t="str">
        <v/>
      </c>
      <c r="I163" s="42" t="str">
        <v/>
      </c>
      <c r="J163" s="42" t="str">
        <v/>
      </c>
      <c r="K163" s="42" t="str">
        <f ca="1"/>
        <v/>
      </c>
      <c r="L163" s="42" t="str">
        <v/>
      </c>
      <c r="M163" s="42" t="str">
        <v/>
      </c>
      <c r="N163" s="42" t="str">
        <v/>
      </c>
      <c r="O163" s="42" t="str">
        <v/>
      </c>
      <c r="P163" s="42" t="str">
        <v/>
      </c>
      <c r="Q163" s="42" t="str">
        <v/>
      </c>
      <c r="R163" s="42" t="str">
        <v/>
      </c>
      <c r="S163" s="42" t="str">
        <v/>
      </c>
      <c r="T163" s="42" t="str">
        <v/>
      </c>
      <c r="U163" s="42" t="str">
        <v/>
      </c>
      <c r="X163" s="46"/>
      <c r="Y163" s="46"/>
      <c r="Z163" s="46"/>
      <c r="AA163" s="42" t="s">
        <v>484</v>
      </c>
    </row>
    <row r="164" spans="4:49" s="42" customFormat="1" x14ac:dyDescent="0.2">
      <c r="D164" s="42">
        <f t="shared" si="19"/>
        <v>14</v>
      </c>
      <c r="E164" s="42" t="str">
        <f t="shared" si="18"/>
        <v>A14</v>
      </c>
      <c r="G164" s="42" t="str">
        <f t="array" ref="G164:U164" ca="1">IF(TRANSPOSE('A14'!E$215:E$229)="","",TRANSPOSE('A14'!E$215:E$229))</f>
        <v>Attività di accompagnamento (affiancamento on the job, supporto specialistico, etc.)</v>
      </c>
      <c r="H164" s="42" t="str">
        <v/>
      </c>
      <c r="I164" s="42" t="str">
        <v/>
      </c>
      <c r="J164" s="42" t="str">
        <v/>
      </c>
      <c r="K164" s="42" t="str">
        <f ca="1"/>
        <v>In transizione</v>
      </c>
      <c r="L164" s="42" t="str">
        <v/>
      </c>
      <c r="M164" s="42" t="str">
        <v/>
      </c>
      <c r="N164" s="42" t="str">
        <v/>
      </c>
      <c r="O164" s="42" t="str">
        <v/>
      </c>
      <c r="P164" s="42" t="str">
        <v/>
      </c>
      <c r="Q164" s="42" t="str">
        <v/>
      </c>
      <c r="R164" s="42" t="str">
        <v/>
      </c>
      <c r="S164" s="42" t="str">
        <v/>
      </c>
      <c r="T164" s="42" t="str">
        <v/>
      </c>
      <c r="U164" s="42" t="str">
        <v/>
      </c>
      <c r="X164" s="46"/>
      <c r="Y164" s="46"/>
      <c r="Z164" s="46"/>
      <c r="AA164" s="42" t="s">
        <v>484</v>
      </c>
    </row>
    <row r="165" spans="4:49" s="42" customFormat="1" x14ac:dyDescent="0.2">
      <c r="D165" s="42">
        <f t="shared" si="19"/>
        <v>14</v>
      </c>
      <c r="E165" s="42" t="str">
        <f t="shared" si="18"/>
        <v>A14</v>
      </c>
      <c r="G165" s="42" t="str">
        <f t="array" ref="G165:U165" ca="1">IF(TRANSPOSE('A14'!H$215:H$229)="","",TRANSPOSE('A14'!H$215:H$229))</f>
        <v/>
      </c>
      <c r="H165" s="42" t="str">
        <v/>
      </c>
      <c r="I165" s="42" t="str">
        <v/>
      </c>
      <c r="J165" s="42" t="str">
        <v/>
      </c>
      <c r="K165" s="42" t="str">
        <f ca="1"/>
        <v/>
      </c>
      <c r="L165" s="42" t="str">
        <v/>
      </c>
      <c r="M165" s="42" t="str">
        <v/>
      </c>
      <c r="N165" s="42" t="str">
        <v/>
      </c>
      <c r="O165" s="42" t="str">
        <v/>
      </c>
      <c r="P165" s="42" t="str">
        <v/>
      </c>
      <c r="Q165" s="42" t="str">
        <v/>
      </c>
      <c r="R165" s="42" t="str">
        <v/>
      </c>
      <c r="S165" s="42" t="str">
        <v/>
      </c>
      <c r="T165" s="42" t="str">
        <v/>
      </c>
      <c r="U165" s="42" t="str">
        <v/>
      </c>
      <c r="X165" s="46"/>
      <c r="Y165" s="46"/>
      <c r="Z165" s="46"/>
      <c r="AA165" s="42" t="s">
        <v>484</v>
      </c>
    </row>
    <row r="166" spans="4:49" s="42" customFormat="1" x14ac:dyDescent="0.2">
      <c r="D166" s="42">
        <f t="shared" si="19"/>
        <v>14</v>
      </c>
      <c r="E166" s="42" t="str">
        <f t="shared" si="18"/>
        <v>A14</v>
      </c>
      <c r="G166" s="42" t="str">
        <f t="array" ref="G166:U166" ca="1">IF(TRANSPOSE('A14'!K$215:K$229)="","",TRANSPOSE('A14'!K$215:K$229))</f>
        <v/>
      </c>
      <c r="H166" s="42" t="str">
        <v/>
      </c>
      <c r="I166" s="42" t="str">
        <v/>
      </c>
      <c r="J166" s="42" t="str">
        <v/>
      </c>
      <c r="K166" s="42" t="str">
        <f ca="1"/>
        <v/>
      </c>
      <c r="L166" s="42" t="str">
        <v/>
      </c>
      <c r="M166" s="42" t="str">
        <v/>
      </c>
      <c r="N166" s="42" t="str">
        <v/>
      </c>
      <c r="O166" s="42" t="str">
        <v/>
      </c>
      <c r="P166" s="42" t="str">
        <v/>
      </c>
      <c r="Q166" s="42" t="str">
        <v/>
      </c>
      <c r="R166" s="42" t="str">
        <v/>
      </c>
      <c r="S166" s="42" t="str">
        <v/>
      </c>
      <c r="T166" s="42" t="str">
        <v/>
      </c>
      <c r="U166" s="42" t="str">
        <v/>
      </c>
      <c r="X166" s="46"/>
      <c r="Y166" s="46"/>
      <c r="Z166" s="46"/>
      <c r="AA166" s="42" t="s">
        <v>484</v>
      </c>
    </row>
    <row r="167" spans="4:49" s="42" customFormat="1" x14ac:dyDescent="0.2">
      <c r="D167" s="42">
        <f t="shared" si="19"/>
        <v>14</v>
      </c>
      <c r="E167" s="42" t="str">
        <f t="shared" si="18"/>
        <v>A14</v>
      </c>
      <c r="G167" s="42" t="str">
        <f t="array" ref="G167:U167" ca="1">IF(TRANSPOSE('A14'!E$236:E$250)="","",TRANSPOSE('A14'!E$236:E$250))</f>
        <v>Attività di accompagnamento (affiancamento on the job, supporto specialistico, etc.)</v>
      </c>
      <c r="H167" s="42" t="str">
        <v/>
      </c>
      <c r="I167" s="42" t="str">
        <v/>
      </c>
      <c r="J167" s="42" t="str">
        <v/>
      </c>
      <c r="K167" s="42" t="str">
        <f ca="1"/>
        <v>Meno sviluppate</v>
      </c>
      <c r="L167" s="42" t="str">
        <v/>
      </c>
      <c r="M167" s="42" t="str">
        <v/>
      </c>
      <c r="N167" s="42" t="str">
        <v/>
      </c>
      <c r="O167" s="42" t="str">
        <v/>
      </c>
      <c r="P167" s="42" t="str">
        <v/>
      </c>
      <c r="Q167" s="42" t="str">
        <v/>
      </c>
      <c r="R167" s="42" t="str">
        <v/>
      </c>
      <c r="S167" s="42" t="str">
        <v/>
      </c>
      <c r="T167" s="42" t="str">
        <v/>
      </c>
      <c r="U167" s="42" t="str">
        <v/>
      </c>
      <c r="X167" s="46"/>
      <c r="Y167" s="46"/>
      <c r="Z167" s="46"/>
      <c r="AA167" s="42" t="s">
        <v>484</v>
      </c>
    </row>
    <row r="168" spans="4:49" s="42" customFormat="1" x14ac:dyDescent="0.2">
      <c r="D168" s="42">
        <f t="shared" si="19"/>
        <v>14</v>
      </c>
      <c r="E168" s="42" t="str">
        <f t="shared" si="18"/>
        <v>A14</v>
      </c>
      <c r="G168" s="42" t="str">
        <f t="array" ref="G168:U168" ca="1">IF(TRANSPOSE('A14'!H$236:H$250)="","",TRANSPOSE('A14'!H$236:H$250))</f>
        <v/>
      </c>
      <c r="H168" s="42" t="str">
        <v/>
      </c>
      <c r="I168" s="42" t="str">
        <v/>
      </c>
      <c r="J168" s="42" t="str">
        <v/>
      </c>
      <c r="K168" s="42" t="str">
        <f ca="1"/>
        <v/>
      </c>
      <c r="L168" s="42" t="str">
        <v/>
      </c>
      <c r="M168" s="42" t="str">
        <v/>
      </c>
      <c r="N168" s="42" t="str">
        <v/>
      </c>
      <c r="O168" s="42" t="str">
        <v/>
      </c>
      <c r="P168" s="42" t="str">
        <v/>
      </c>
      <c r="Q168" s="42" t="str">
        <v/>
      </c>
      <c r="R168" s="42" t="str">
        <v/>
      </c>
      <c r="S168" s="42" t="str">
        <v/>
      </c>
      <c r="T168" s="42" t="str">
        <v/>
      </c>
      <c r="U168" s="42" t="str">
        <v/>
      </c>
      <c r="X168" s="46"/>
      <c r="Y168" s="46"/>
      <c r="Z168" s="46"/>
      <c r="AA168" s="42" t="s">
        <v>484</v>
      </c>
    </row>
    <row r="169" spans="4:49" s="42" customFormat="1" x14ac:dyDescent="0.2">
      <c r="D169" s="42">
        <f t="shared" si="19"/>
        <v>14</v>
      </c>
      <c r="E169" s="42" t="str">
        <f t="shared" si="18"/>
        <v>A14</v>
      </c>
      <c r="G169" s="42" t="str">
        <f t="array" ref="G169:U169" ca="1">IF(TRANSPOSE('A14'!K$236:K$250)="","",TRANSPOSE('A14'!K$236:K$250))</f>
        <v/>
      </c>
      <c r="H169" s="42" t="str">
        <v/>
      </c>
      <c r="I169" s="42" t="str">
        <v/>
      </c>
      <c r="J169" s="42" t="str">
        <v/>
      </c>
      <c r="K169" s="42" t="str">
        <f ca="1"/>
        <v/>
      </c>
      <c r="L169" s="42" t="str">
        <v/>
      </c>
      <c r="M169" s="42" t="str">
        <v/>
      </c>
      <c r="N169" s="42" t="str">
        <v/>
      </c>
      <c r="O169" s="42" t="str">
        <v/>
      </c>
      <c r="P169" s="42" t="str">
        <v/>
      </c>
      <c r="Q169" s="42" t="str">
        <v/>
      </c>
      <c r="R169" s="42" t="str">
        <v/>
      </c>
      <c r="S169" s="42" t="str">
        <v/>
      </c>
      <c r="T169" s="42" t="str">
        <v/>
      </c>
      <c r="U169" s="42" t="str">
        <v/>
      </c>
      <c r="X169" s="46"/>
      <c r="Y169" s="46"/>
      <c r="Z169" s="46"/>
      <c r="AA169" s="42" t="s">
        <v>484</v>
      </c>
    </row>
    <row r="170" spans="4:49" s="42" customFormat="1" x14ac:dyDescent="0.2">
      <c r="D170" s="42">
        <f t="shared" si="19"/>
        <v>15</v>
      </c>
      <c r="E170" s="42" t="str">
        <f t="shared" si="18"/>
        <v>A15</v>
      </c>
      <c r="G170" s="42" t="str">
        <f t="array" ref="G170:U170" ca="1">IF(TRANSPOSE('A15'!E$172:E$187)="","",TRANSPOSE('A15'!E$172:E$187))</f>
        <v>Attività di accompagnamento (affiancamento on the job, supporto specialistico, etc.)</v>
      </c>
      <c r="H170" s="42" t="str">
        <v>Numero utenti serviti dai servizi giuridici</v>
      </c>
      <c r="I170" s="42" t="str">
        <v>Numero</v>
      </c>
      <c r="J170" s="42" t="str">
        <v>Sistema di Monitoraggio PON</v>
      </c>
      <c r="K170" s="42" t="str">
        <f ca="1"/>
        <v>Tutte</v>
      </c>
      <c r="L170" s="42">
        <v>0</v>
      </c>
      <c r="M170" s="42">
        <v>0</v>
      </c>
      <c r="N170" s="42">
        <v>0</v>
      </c>
      <c r="O170" s="42">
        <v>0</v>
      </c>
      <c r="P170" s="42">
        <v>0</v>
      </c>
      <c r="Q170" s="42">
        <v>0</v>
      </c>
      <c r="R170" s="42">
        <v>300000</v>
      </c>
      <c r="S170" s="42">
        <v>800000</v>
      </c>
      <c r="T170" s="42">
        <v>800000</v>
      </c>
      <c r="U170" s="42">
        <v>800000</v>
      </c>
      <c r="V170" s="42">
        <f ca="1">IFERROR('A15'!$R$43,"")</f>
        <v>6</v>
      </c>
      <c r="W170" s="42">
        <f ca="1">IFERROR('A15'!$R$255,"")</f>
        <v>3</v>
      </c>
      <c r="X170" s="46">
        <f>IF('A15'!$H$73="","",'A15'!$H$73)</f>
        <v>43101</v>
      </c>
      <c r="Y170" s="46">
        <f>IF('A15'!$H$76="","",'A15'!$H$76)</f>
        <v>44561</v>
      </c>
      <c r="Z170" s="42" t="str">
        <f>IF('A15'!$B$9="","",'A15'!$B$9)</f>
        <v xml:space="preserve">Estensione Servizi giuridici </v>
      </c>
      <c r="AA170" s="42" t="s">
        <v>485</v>
      </c>
      <c r="AB170" s="42" t="str">
        <f t="array" ref="AB170:AW170">IF(TRANSPOSE('A15'!$K$80:$M$101)="","",TRANSPOSE('A15'!$K$80:$M$101))</f>
        <v/>
      </c>
      <c r="AC170" s="42" t="str">
        <v/>
      </c>
      <c r="AD170" s="42" t="str">
        <v/>
      </c>
      <c r="AE170" s="42" t="str">
        <v/>
      </c>
      <c r="AF170" s="42" t="str">
        <v/>
      </c>
      <c r="AG170" s="42" t="str">
        <v/>
      </c>
      <c r="AH170" s="42" t="str">
        <v/>
      </c>
      <c r="AI170" s="42" t="str">
        <v/>
      </c>
      <c r="AJ170" s="42">
        <v>50444.622803595434</v>
      </c>
      <c r="AK170" s="42" t="str">
        <v/>
      </c>
      <c r="AL170" s="42">
        <v>282494.565</v>
      </c>
      <c r="AM170" s="42" t="str">
        <v/>
      </c>
      <c r="AN170" s="42" t="str">
        <v/>
      </c>
      <c r="AO170" s="42" t="str">
        <v/>
      </c>
      <c r="AP170" s="42" t="str">
        <v/>
      </c>
      <c r="AQ170" s="42" t="str">
        <v/>
      </c>
      <c r="AR170" s="42" t="str">
        <v/>
      </c>
      <c r="AS170" s="42" t="str">
        <v/>
      </c>
      <c r="AT170" s="42">
        <v>62148.804300000003</v>
      </c>
      <c r="AU170" s="42" t="str">
        <v/>
      </c>
      <c r="AV170" s="42" t="str">
        <v/>
      </c>
      <c r="AW170" s="42">
        <v>395087.99210359546</v>
      </c>
    </row>
    <row r="171" spans="4:49" s="42" customFormat="1" x14ac:dyDescent="0.2">
      <c r="D171" s="42">
        <f t="shared" si="19"/>
        <v>15</v>
      </c>
      <c r="E171" s="42" t="str">
        <f t="shared" si="18"/>
        <v>A15</v>
      </c>
      <c r="G171" s="42" t="str">
        <f t="array" ref="G171:U171" ca="1">IF(TRANSPOSE('A15'!H$172:H$187)="","",TRANSPOSE('A15'!H$172:H$187))</f>
        <v/>
      </c>
      <c r="H171" s="42" t="str">
        <v/>
      </c>
      <c r="I171" s="42" t="str">
        <v/>
      </c>
      <c r="J171" s="42" t="str">
        <v/>
      </c>
      <c r="K171" s="42" t="str">
        <f ca="1"/>
        <v/>
      </c>
      <c r="L171" s="42" t="str">
        <v/>
      </c>
      <c r="M171" s="42" t="str">
        <v/>
      </c>
      <c r="N171" s="42" t="str">
        <v/>
      </c>
      <c r="O171" s="42" t="str">
        <v/>
      </c>
      <c r="P171" s="42" t="str">
        <v/>
      </c>
      <c r="Q171" s="42" t="str">
        <v/>
      </c>
      <c r="R171" s="42" t="str">
        <v/>
      </c>
      <c r="S171" s="42" t="str">
        <v/>
      </c>
      <c r="T171" s="42" t="str">
        <v/>
      </c>
      <c r="U171" s="42" t="str">
        <v/>
      </c>
      <c r="X171" s="46"/>
      <c r="Y171" s="46"/>
      <c r="Z171" s="46"/>
      <c r="AA171" s="42" t="s">
        <v>485</v>
      </c>
    </row>
    <row r="172" spans="4:49" s="42" customFormat="1" x14ac:dyDescent="0.2">
      <c r="D172" s="42">
        <f t="shared" si="19"/>
        <v>15</v>
      </c>
      <c r="E172" s="42" t="str">
        <f t="shared" si="18"/>
        <v>A15</v>
      </c>
      <c r="G172" s="42" t="str">
        <f t="array" ref="G172:U172" ca="1">IF(TRANSPOSE('A15'!K$172:K$187)="","",TRANSPOSE('A15'!K$172:K$187))</f>
        <v/>
      </c>
      <c r="H172" s="42" t="str">
        <v/>
      </c>
      <c r="I172" s="42" t="str">
        <v/>
      </c>
      <c r="J172" s="42" t="str">
        <v/>
      </c>
      <c r="K172" s="42" t="str">
        <f ca="1"/>
        <v/>
      </c>
      <c r="L172" s="42" t="str">
        <v/>
      </c>
      <c r="M172" s="42" t="str">
        <v/>
      </c>
      <c r="N172" s="42" t="str">
        <v/>
      </c>
      <c r="O172" s="42" t="str">
        <v/>
      </c>
      <c r="P172" s="42" t="str">
        <v/>
      </c>
      <c r="Q172" s="42" t="str">
        <v/>
      </c>
      <c r="R172" s="42" t="str">
        <v/>
      </c>
      <c r="S172" s="42" t="str">
        <v/>
      </c>
      <c r="T172" s="42" t="str">
        <v/>
      </c>
      <c r="U172" s="42" t="str">
        <v/>
      </c>
      <c r="X172" s="46"/>
      <c r="Y172" s="46"/>
      <c r="Z172" s="46"/>
      <c r="AA172" s="42" t="s">
        <v>485</v>
      </c>
    </row>
    <row r="173" spans="4:49" s="42" customFormat="1" x14ac:dyDescent="0.2">
      <c r="D173" s="42">
        <f t="shared" si="19"/>
        <v>15</v>
      </c>
      <c r="E173" s="42" t="str">
        <f t="shared" si="18"/>
        <v>A15</v>
      </c>
      <c r="G173" s="42" t="str">
        <f t="array" ref="G173:U173" ca="1">IF(TRANSPOSE('A15'!E$194:E$208)="","",TRANSPOSE('A15'!E$194:E$208))</f>
        <v>Attività di accompagnamento (affiancamento on the job, supporto specialistico, etc.)</v>
      </c>
      <c r="H173" s="42" t="str">
        <v/>
      </c>
      <c r="I173" s="42" t="str">
        <v/>
      </c>
      <c r="J173" s="42" t="str">
        <v/>
      </c>
      <c r="K173" s="42" t="str">
        <f ca="1"/>
        <v>Più sviluppate</v>
      </c>
      <c r="L173" s="42" t="str">
        <v/>
      </c>
      <c r="M173" s="42" t="str">
        <v/>
      </c>
      <c r="N173" s="42" t="str">
        <v/>
      </c>
      <c r="O173" s="42" t="str">
        <v/>
      </c>
      <c r="P173" s="42" t="str">
        <v/>
      </c>
      <c r="Q173" s="42" t="str">
        <v/>
      </c>
      <c r="R173" s="42" t="str">
        <v/>
      </c>
      <c r="S173" s="42" t="str">
        <v/>
      </c>
      <c r="T173" s="42" t="str">
        <v/>
      </c>
      <c r="U173" s="42" t="str">
        <v/>
      </c>
      <c r="X173" s="46"/>
      <c r="Y173" s="46"/>
      <c r="Z173" s="46"/>
      <c r="AA173" s="42" t="s">
        <v>485</v>
      </c>
    </row>
    <row r="174" spans="4:49" s="42" customFormat="1" x14ac:dyDescent="0.2">
      <c r="D174" s="42">
        <f t="shared" si="19"/>
        <v>15</v>
      </c>
      <c r="E174" s="42" t="str">
        <f t="shared" si="18"/>
        <v>A15</v>
      </c>
      <c r="G174" s="42" t="str">
        <f t="array" ref="G174:U174" ca="1">IF(TRANSPOSE('A15'!H$194:H$208)="","",TRANSPOSE('A15'!H$194:H$208))</f>
        <v/>
      </c>
      <c r="H174" s="42" t="str">
        <v/>
      </c>
      <c r="I174" s="42" t="str">
        <v/>
      </c>
      <c r="J174" s="42" t="str">
        <v/>
      </c>
      <c r="K174" s="42" t="str">
        <f ca="1"/>
        <v/>
      </c>
      <c r="L174" s="42" t="str">
        <v/>
      </c>
      <c r="M174" s="42" t="str">
        <v/>
      </c>
      <c r="N174" s="42" t="str">
        <v/>
      </c>
      <c r="O174" s="42" t="str">
        <v/>
      </c>
      <c r="P174" s="42" t="str">
        <v/>
      </c>
      <c r="Q174" s="42" t="str">
        <v/>
      </c>
      <c r="R174" s="42" t="str">
        <v/>
      </c>
      <c r="S174" s="42" t="str">
        <v/>
      </c>
      <c r="T174" s="42" t="str">
        <v/>
      </c>
      <c r="U174" s="42" t="str">
        <v/>
      </c>
      <c r="X174" s="46"/>
      <c r="Y174" s="46"/>
      <c r="Z174" s="46"/>
      <c r="AA174" s="42" t="s">
        <v>485</v>
      </c>
    </row>
    <row r="175" spans="4:49" s="42" customFormat="1" x14ac:dyDescent="0.2">
      <c r="D175" s="42">
        <f t="shared" si="19"/>
        <v>15</v>
      </c>
      <c r="E175" s="42" t="str">
        <f t="shared" si="18"/>
        <v>A15</v>
      </c>
      <c r="G175" s="42" t="str">
        <f t="array" ref="G175:U175" ca="1">IF(TRANSPOSE('A15'!K$194:K$208)="","",TRANSPOSE('A15'!K$194:K$208))</f>
        <v/>
      </c>
      <c r="H175" s="42" t="str">
        <v/>
      </c>
      <c r="I175" s="42" t="str">
        <v/>
      </c>
      <c r="J175" s="42" t="str">
        <v/>
      </c>
      <c r="K175" s="42" t="str">
        <f ca="1"/>
        <v/>
      </c>
      <c r="L175" s="42" t="str">
        <v/>
      </c>
      <c r="M175" s="42" t="str">
        <v/>
      </c>
      <c r="N175" s="42" t="str">
        <v/>
      </c>
      <c r="O175" s="42" t="str">
        <v/>
      </c>
      <c r="P175" s="42" t="str">
        <v/>
      </c>
      <c r="Q175" s="42" t="str">
        <v/>
      </c>
      <c r="R175" s="42" t="str">
        <v/>
      </c>
      <c r="S175" s="42" t="str">
        <v/>
      </c>
      <c r="T175" s="42" t="str">
        <v/>
      </c>
      <c r="U175" s="42" t="str">
        <v/>
      </c>
      <c r="X175" s="46"/>
      <c r="Y175" s="46"/>
      <c r="Z175" s="46"/>
      <c r="AA175" s="42" t="s">
        <v>485</v>
      </c>
    </row>
    <row r="176" spans="4:49" s="42" customFormat="1" x14ac:dyDescent="0.2">
      <c r="D176" s="42">
        <f t="shared" si="19"/>
        <v>15</v>
      </c>
      <c r="E176" s="42" t="str">
        <f t="shared" si="18"/>
        <v>A15</v>
      </c>
      <c r="G176" s="42" t="str">
        <f t="array" ref="G176:U176" ca="1">IF(TRANSPOSE('A15'!E$215:E$229)="","",TRANSPOSE('A15'!E$215:E$229))</f>
        <v>Attività di accompagnamento (affiancamento on the job, supporto specialistico, etc.)</v>
      </c>
      <c r="H176" s="42" t="str">
        <v/>
      </c>
      <c r="I176" s="42" t="str">
        <v/>
      </c>
      <c r="J176" s="42" t="str">
        <v/>
      </c>
      <c r="K176" s="42" t="str">
        <f ca="1"/>
        <v>In transizione</v>
      </c>
      <c r="L176" s="42" t="str">
        <v/>
      </c>
      <c r="M176" s="42" t="str">
        <v/>
      </c>
      <c r="N176" s="42" t="str">
        <v/>
      </c>
      <c r="O176" s="42" t="str">
        <v/>
      </c>
      <c r="P176" s="42" t="str">
        <v/>
      </c>
      <c r="Q176" s="42" t="str">
        <v/>
      </c>
      <c r="R176" s="42" t="str">
        <v/>
      </c>
      <c r="S176" s="42" t="str">
        <v/>
      </c>
      <c r="T176" s="42" t="str">
        <v/>
      </c>
      <c r="U176" s="42" t="str">
        <v/>
      </c>
      <c r="X176" s="46"/>
      <c r="Y176" s="46"/>
      <c r="Z176" s="46"/>
      <c r="AA176" s="42" t="s">
        <v>485</v>
      </c>
    </row>
    <row r="177" spans="4:49" s="42" customFormat="1" x14ac:dyDescent="0.2">
      <c r="D177" s="42">
        <f t="shared" si="19"/>
        <v>15</v>
      </c>
      <c r="E177" s="42" t="str">
        <f t="shared" si="18"/>
        <v>A15</v>
      </c>
      <c r="G177" s="42" t="str">
        <f t="array" ref="G177:U177" ca="1">IF(TRANSPOSE('A15'!H$215:H$229)="","",TRANSPOSE('A15'!H$215:H$229))</f>
        <v/>
      </c>
      <c r="H177" s="42" t="str">
        <v/>
      </c>
      <c r="I177" s="42" t="str">
        <v/>
      </c>
      <c r="J177" s="42" t="str">
        <v/>
      </c>
      <c r="K177" s="42" t="str">
        <f ca="1"/>
        <v/>
      </c>
      <c r="L177" s="42" t="str">
        <v/>
      </c>
      <c r="M177" s="42" t="str">
        <v/>
      </c>
      <c r="N177" s="42" t="str">
        <v/>
      </c>
      <c r="O177" s="42" t="str">
        <v/>
      </c>
      <c r="P177" s="42" t="str">
        <v/>
      </c>
      <c r="Q177" s="42" t="str">
        <v/>
      </c>
      <c r="R177" s="42" t="str">
        <v/>
      </c>
      <c r="S177" s="42" t="str">
        <v/>
      </c>
      <c r="T177" s="42" t="str">
        <v/>
      </c>
      <c r="U177" s="42" t="str">
        <v/>
      </c>
      <c r="X177" s="46"/>
      <c r="Y177" s="46"/>
      <c r="Z177" s="46"/>
      <c r="AA177" s="42" t="s">
        <v>485</v>
      </c>
    </row>
    <row r="178" spans="4:49" s="42" customFormat="1" x14ac:dyDescent="0.2">
      <c r="D178" s="42">
        <f t="shared" si="19"/>
        <v>15</v>
      </c>
      <c r="E178" s="42" t="str">
        <f t="shared" si="18"/>
        <v>A15</v>
      </c>
      <c r="G178" s="42" t="str">
        <f t="array" ref="G178:U178" ca="1">IF(TRANSPOSE('A15'!K$215:K$229)="","",TRANSPOSE('A15'!K$215:K$229))</f>
        <v/>
      </c>
      <c r="H178" s="42" t="str">
        <v/>
      </c>
      <c r="I178" s="42" t="str">
        <v/>
      </c>
      <c r="J178" s="42" t="str">
        <v/>
      </c>
      <c r="K178" s="42" t="str">
        <f ca="1"/>
        <v/>
      </c>
      <c r="L178" s="42" t="str">
        <v/>
      </c>
      <c r="M178" s="42" t="str">
        <v/>
      </c>
      <c r="N178" s="42" t="str">
        <v/>
      </c>
      <c r="O178" s="42" t="str">
        <v/>
      </c>
      <c r="P178" s="42" t="str">
        <v/>
      </c>
      <c r="Q178" s="42" t="str">
        <v/>
      </c>
      <c r="R178" s="42" t="str">
        <v/>
      </c>
      <c r="S178" s="42" t="str">
        <v/>
      </c>
      <c r="T178" s="42" t="str">
        <v/>
      </c>
      <c r="U178" s="42" t="str">
        <v/>
      </c>
      <c r="X178" s="46"/>
      <c r="Y178" s="46"/>
      <c r="Z178" s="46"/>
      <c r="AA178" s="42" t="s">
        <v>485</v>
      </c>
    </row>
    <row r="179" spans="4:49" s="42" customFormat="1" x14ac:dyDescent="0.2">
      <c r="D179" s="42">
        <f t="shared" si="19"/>
        <v>15</v>
      </c>
      <c r="E179" s="42" t="str">
        <f t="shared" si="18"/>
        <v>A15</v>
      </c>
      <c r="G179" s="42" t="str">
        <f t="array" ref="G179:U179" ca="1">IF(TRANSPOSE('A15'!E$236:E$250)="","",TRANSPOSE('A15'!E$236:E$250))</f>
        <v>Attività di accompagnamento (affiancamento on the job, supporto specialistico, etc.)</v>
      </c>
      <c r="H179" s="42" t="str">
        <v/>
      </c>
      <c r="I179" s="42" t="str">
        <v/>
      </c>
      <c r="J179" s="42" t="str">
        <v/>
      </c>
      <c r="K179" s="42" t="str">
        <f ca="1"/>
        <v>Meno sviluppate</v>
      </c>
      <c r="L179" s="42" t="str">
        <v/>
      </c>
      <c r="M179" s="42" t="str">
        <v/>
      </c>
      <c r="N179" s="42" t="str">
        <v/>
      </c>
      <c r="O179" s="42" t="str">
        <v/>
      </c>
      <c r="P179" s="42" t="str">
        <v/>
      </c>
      <c r="Q179" s="42" t="str">
        <v/>
      </c>
      <c r="R179" s="42" t="str">
        <v/>
      </c>
      <c r="S179" s="42" t="str">
        <v/>
      </c>
      <c r="T179" s="42" t="str">
        <v/>
      </c>
      <c r="U179" s="42" t="str">
        <v/>
      </c>
      <c r="X179" s="46"/>
      <c r="Y179" s="46"/>
      <c r="Z179" s="46"/>
      <c r="AA179" s="42" t="s">
        <v>485</v>
      </c>
    </row>
    <row r="180" spans="4:49" s="42" customFormat="1" x14ac:dyDescent="0.2">
      <c r="D180" s="42">
        <f t="shared" si="19"/>
        <v>15</v>
      </c>
      <c r="E180" s="42" t="str">
        <f t="shared" si="18"/>
        <v>A15</v>
      </c>
      <c r="G180" s="42" t="str">
        <f t="array" ref="G180:U180" ca="1">IF(TRANSPOSE('A15'!H$236:H$250)="","",TRANSPOSE('A15'!H$236:H$250))</f>
        <v/>
      </c>
      <c r="H180" s="42" t="str">
        <v/>
      </c>
      <c r="I180" s="42" t="str">
        <v/>
      </c>
      <c r="J180" s="42" t="str">
        <v/>
      </c>
      <c r="K180" s="42" t="str">
        <f ca="1"/>
        <v/>
      </c>
      <c r="L180" s="42" t="str">
        <v/>
      </c>
      <c r="M180" s="42" t="str">
        <v/>
      </c>
      <c r="N180" s="42" t="str">
        <v/>
      </c>
      <c r="O180" s="42" t="str">
        <v/>
      </c>
      <c r="P180" s="42" t="str">
        <v/>
      </c>
      <c r="Q180" s="42" t="str">
        <v/>
      </c>
      <c r="R180" s="42" t="str">
        <v/>
      </c>
      <c r="S180" s="42" t="str">
        <v/>
      </c>
      <c r="T180" s="42" t="str">
        <v/>
      </c>
      <c r="U180" s="42" t="str">
        <v/>
      </c>
      <c r="X180" s="46"/>
      <c r="Y180" s="46"/>
      <c r="Z180" s="46"/>
      <c r="AA180" s="42" t="s">
        <v>485</v>
      </c>
    </row>
    <row r="181" spans="4:49" s="42" customFormat="1" x14ac:dyDescent="0.2">
      <c r="D181" s="42">
        <f t="shared" si="19"/>
        <v>15</v>
      </c>
      <c r="E181" s="42" t="str">
        <f t="shared" si="18"/>
        <v>A15</v>
      </c>
      <c r="G181" s="42" t="str">
        <f t="array" ref="G181:U181" ca="1">IF(TRANSPOSE('A15'!K$236:K$250)="","",TRANSPOSE('A15'!K$236:K$250))</f>
        <v/>
      </c>
      <c r="H181" s="42" t="str">
        <v/>
      </c>
      <c r="I181" s="42" t="str">
        <v/>
      </c>
      <c r="J181" s="42" t="str">
        <v/>
      </c>
      <c r="K181" s="42" t="str">
        <f ca="1"/>
        <v/>
      </c>
      <c r="L181" s="42" t="str">
        <v/>
      </c>
      <c r="M181" s="42" t="str">
        <v/>
      </c>
      <c r="N181" s="42" t="str">
        <v/>
      </c>
      <c r="O181" s="42" t="str">
        <v/>
      </c>
      <c r="P181" s="42" t="str">
        <v/>
      </c>
      <c r="Q181" s="42" t="str">
        <v/>
      </c>
      <c r="R181" s="42" t="str">
        <v/>
      </c>
      <c r="S181" s="42" t="str">
        <v/>
      </c>
      <c r="T181" s="42" t="str">
        <v/>
      </c>
      <c r="U181" s="42" t="str">
        <v/>
      </c>
      <c r="X181" s="46"/>
      <c r="Y181" s="46"/>
      <c r="Z181" s="46"/>
      <c r="AA181" s="42" t="s">
        <v>485</v>
      </c>
    </row>
    <row r="182" spans="4:49" s="42" customFormat="1" x14ac:dyDescent="0.2">
      <c r="D182" s="42">
        <f t="shared" si="19"/>
        <v>16</v>
      </c>
      <c r="E182" s="42" t="str">
        <f t="shared" si="18"/>
        <v>A16</v>
      </c>
      <c r="G182" s="42" t="str">
        <f t="array" ref="G182:U182" ca="1">IF(TRANSPOSE('A16'!E$172:E$187)="","",TRANSPOSE('A16'!E$172:E$187))</f>
        <v>Attività di accompagnamento (affiancamento on the job, supporto specialistico, etc.)</v>
      </c>
      <c r="H182" s="42" t="str">
        <v>Numero utenti serviti dai servizi i HR evoluti</v>
      </c>
      <c r="I182" s="42" t="str">
        <v>Numero</v>
      </c>
      <c r="J182" s="42" t="str">
        <v>Sistema di Monitoraggio PON</v>
      </c>
      <c r="K182" s="42" t="str">
        <f ca="1"/>
        <v>Tutte</v>
      </c>
      <c r="L182" s="42">
        <v>0</v>
      </c>
      <c r="M182" s="42">
        <v>0</v>
      </c>
      <c r="N182" s="42">
        <v>0</v>
      </c>
      <c r="O182" s="42">
        <v>0</v>
      </c>
      <c r="P182" s="42">
        <v>0</v>
      </c>
      <c r="Q182" s="42">
        <v>0</v>
      </c>
      <c r="R182" s="42">
        <v>0</v>
      </c>
      <c r="S182" s="42">
        <v>200000</v>
      </c>
      <c r="T182" s="42">
        <v>400000</v>
      </c>
      <c r="U182" s="42">
        <v>500000</v>
      </c>
      <c r="V182" s="42">
        <f ca="1">IFERROR('A16'!$R$43,"")</f>
        <v>6</v>
      </c>
      <c r="W182" s="42">
        <f ca="1">IFERROR('A16'!$R$255,"")</f>
        <v>3</v>
      </c>
      <c r="X182" s="46">
        <f>IF('A16'!$H$73="","",'A16'!$H$73)</f>
        <v>43831</v>
      </c>
      <c r="Y182" s="46">
        <f>IF('A16'!$H$76="","",'A16'!$H$76)</f>
        <v>44926</v>
      </c>
      <c r="Z182" s="42" t="str">
        <f>IF('A16'!$B$9="","",'A16'!$B$9)</f>
        <v xml:space="preserve">Estensione Servizi HR evoluti </v>
      </c>
      <c r="AA182" s="42" t="s">
        <v>486</v>
      </c>
      <c r="AB182" s="42" t="str">
        <f t="array" ref="AB182:AW182">IF(TRANSPOSE('A16'!$K$80:$M$101)="","",TRANSPOSE('A16'!$K$80:$M$101))</f>
        <v/>
      </c>
      <c r="AC182" s="42" t="str">
        <v/>
      </c>
      <c r="AD182" s="42" t="str">
        <v/>
      </c>
      <c r="AE182" s="42" t="str">
        <v/>
      </c>
      <c r="AF182" s="42" t="str">
        <v/>
      </c>
      <c r="AG182" s="42" t="str">
        <v/>
      </c>
      <c r="AH182" s="42" t="str">
        <v/>
      </c>
      <c r="AI182" s="42" t="str">
        <v/>
      </c>
      <c r="AJ182" s="42">
        <v>53929.300820651129</v>
      </c>
      <c r="AK182" s="42" t="str">
        <v/>
      </c>
      <c r="AL182" s="42">
        <v>302009.08499999996</v>
      </c>
      <c r="AM182" s="42" t="str">
        <v/>
      </c>
      <c r="AN182" s="42" t="str">
        <v/>
      </c>
      <c r="AO182" s="42" t="str">
        <v/>
      </c>
      <c r="AP182" s="42" t="str">
        <v/>
      </c>
      <c r="AQ182" s="42" t="str">
        <v/>
      </c>
      <c r="AR182" s="42" t="str">
        <v/>
      </c>
      <c r="AS182" s="42" t="str">
        <v/>
      </c>
      <c r="AT182" s="42">
        <v>66441.998699999996</v>
      </c>
      <c r="AU182" s="42" t="str">
        <v/>
      </c>
      <c r="AV182" s="42" t="str">
        <v/>
      </c>
      <c r="AW182" s="42">
        <v>422380.38452065107</v>
      </c>
    </row>
    <row r="183" spans="4:49" s="42" customFormat="1" x14ac:dyDescent="0.2">
      <c r="D183" s="42">
        <f t="shared" si="19"/>
        <v>16</v>
      </c>
      <c r="E183" s="42" t="str">
        <f t="shared" si="18"/>
        <v>A16</v>
      </c>
      <c r="G183" s="42" t="str">
        <f t="array" ref="G183:U183" ca="1">IF(TRANSPOSE('A16'!H$172:H$187)="","",TRANSPOSE('A16'!H$172:H$187))</f>
        <v/>
      </c>
      <c r="H183" s="42" t="str">
        <v/>
      </c>
      <c r="I183" s="42" t="str">
        <v/>
      </c>
      <c r="J183" s="42" t="str">
        <v/>
      </c>
      <c r="K183" s="42" t="str">
        <f ca="1"/>
        <v/>
      </c>
      <c r="L183" s="42" t="str">
        <v/>
      </c>
      <c r="M183" s="42" t="str">
        <v/>
      </c>
      <c r="N183" s="42" t="str">
        <v/>
      </c>
      <c r="O183" s="42" t="str">
        <v/>
      </c>
      <c r="P183" s="42" t="str">
        <v/>
      </c>
      <c r="Q183" s="42" t="str">
        <v/>
      </c>
      <c r="R183" s="42" t="str">
        <v/>
      </c>
      <c r="S183" s="42" t="str">
        <v/>
      </c>
      <c r="T183" s="42" t="str">
        <v/>
      </c>
      <c r="U183" s="42" t="str">
        <v/>
      </c>
      <c r="X183" s="46"/>
      <c r="Y183" s="46"/>
      <c r="Z183" s="46"/>
      <c r="AA183" s="42" t="s">
        <v>486</v>
      </c>
    </row>
    <row r="184" spans="4:49" s="42" customFormat="1" x14ac:dyDescent="0.2">
      <c r="D184" s="42">
        <f t="shared" si="19"/>
        <v>16</v>
      </c>
      <c r="E184" s="42" t="str">
        <f t="shared" si="18"/>
        <v>A16</v>
      </c>
      <c r="G184" s="42" t="str">
        <f t="array" ref="G184:U184" ca="1">IF(TRANSPOSE('A16'!K$172:K$187)="","",TRANSPOSE('A16'!K$172:K$187))</f>
        <v/>
      </c>
      <c r="H184" s="42" t="str">
        <v/>
      </c>
      <c r="I184" s="42" t="str">
        <v/>
      </c>
      <c r="J184" s="42" t="str">
        <v/>
      </c>
      <c r="K184" s="42" t="str">
        <f ca="1"/>
        <v/>
      </c>
      <c r="L184" s="42" t="str">
        <v/>
      </c>
      <c r="M184" s="42" t="str">
        <v/>
      </c>
      <c r="N184" s="42" t="str">
        <v/>
      </c>
      <c r="O184" s="42" t="str">
        <v/>
      </c>
      <c r="P184" s="42" t="str">
        <v/>
      </c>
      <c r="Q184" s="42" t="str">
        <v/>
      </c>
      <c r="R184" s="42" t="str">
        <v/>
      </c>
      <c r="S184" s="42" t="str">
        <v/>
      </c>
      <c r="T184" s="42" t="str">
        <v/>
      </c>
      <c r="U184" s="42" t="str">
        <v/>
      </c>
      <c r="X184" s="46"/>
      <c r="Y184" s="46"/>
      <c r="Z184" s="46"/>
      <c r="AA184" s="42" t="s">
        <v>486</v>
      </c>
    </row>
    <row r="185" spans="4:49" s="42" customFormat="1" x14ac:dyDescent="0.2">
      <c r="D185" s="42">
        <f t="shared" si="19"/>
        <v>16</v>
      </c>
      <c r="E185" s="42" t="str">
        <f t="shared" si="18"/>
        <v>A16</v>
      </c>
      <c r="G185" s="42" t="str">
        <f t="array" ref="G185:U185" ca="1">IF(TRANSPOSE('A16'!E$194:E$208)="","",TRANSPOSE('A16'!E$194:E$208))</f>
        <v>Attività di accompagnamento (affiancamento on the job, supporto specialistico, etc.)</v>
      </c>
      <c r="H185" s="42" t="str">
        <v/>
      </c>
      <c r="I185" s="42" t="str">
        <v/>
      </c>
      <c r="J185" s="42" t="str">
        <v/>
      </c>
      <c r="K185" s="42" t="str">
        <f ca="1"/>
        <v>Più sviluppate</v>
      </c>
      <c r="L185" s="42" t="str">
        <v/>
      </c>
      <c r="M185" s="42" t="str">
        <v/>
      </c>
      <c r="N185" s="42" t="str">
        <v/>
      </c>
      <c r="O185" s="42" t="str">
        <v/>
      </c>
      <c r="P185" s="42" t="str">
        <v/>
      </c>
      <c r="Q185" s="42" t="str">
        <v/>
      </c>
      <c r="R185" s="42" t="str">
        <v/>
      </c>
      <c r="S185" s="42" t="str">
        <v/>
      </c>
      <c r="T185" s="42" t="str">
        <v/>
      </c>
      <c r="U185" s="42" t="str">
        <v/>
      </c>
      <c r="X185" s="46"/>
      <c r="Y185" s="46"/>
      <c r="Z185" s="46"/>
      <c r="AA185" s="42" t="s">
        <v>486</v>
      </c>
    </row>
    <row r="186" spans="4:49" s="42" customFormat="1" x14ac:dyDescent="0.2">
      <c r="D186" s="42">
        <f t="shared" si="19"/>
        <v>16</v>
      </c>
      <c r="E186" s="42" t="str">
        <f t="shared" si="18"/>
        <v>A16</v>
      </c>
      <c r="G186" s="42" t="str">
        <f t="array" ref="G186:U186" ca="1">IF(TRANSPOSE('A16'!H$194:H$208)="","",TRANSPOSE('A16'!H$194:H$208))</f>
        <v/>
      </c>
      <c r="H186" s="42" t="str">
        <v/>
      </c>
      <c r="I186" s="42" t="str">
        <v/>
      </c>
      <c r="J186" s="42" t="str">
        <v/>
      </c>
      <c r="K186" s="42" t="str">
        <f ca="1"/>
        <v/>
      </c>
      <c r="L186" s="42" t="str">
        <v/>
      </c>
      <c r="M186" s="42" t="str">
        <v/>
      </c>
      <c r="N186" s="42" t="str">
        <v/>
      </c>
      <c r="O186" s="42" t="str">
        <v/>
      </c>
      <c r="P186" s="42" t="str">
        <v/>
      </c>
      <c r="Q186" s="42" t="str">
        <v/>
      </c>
      <c r="R186" s="42" t="str">
        <v/>
      </c>
      <c r="S186" s="42" t="str">
        <v/>
      </c>
      <c r="T186" s="42" t="str">
        <v/>
      </c>
      <c r="U186" s="42" t="str">
        <v/>
      </c>
      <c r="X186" s="46"/>
      <c r="Y186" s="46"/>
      <c r="Z186" s="46"/>
      <c r="AA186" s="42" t="s">
        <v>486</v>
      </c>
    </row>
    <row r="187" spans="4:49" s="42" customFormat="1" x14ac:dyDescent="0.2">
      <c r="D187" s="42">
        <f t="shared" si="19"/>
        <v>16</v>
      </c>
      <c r="E187" s="42" t="str">
        <f t="shared" si="18"/>
        <v>A16</v>
      </c>
      <c r="G187" s="42" t="str">
        <f t="array" ref="G187:U187" ca="1">IF(TRANSPOSE('A16'!K$194:K$208)="","",TRANSPOSE('A16'!K$194:K$208))</f>
        <v/>
      </c>
      <c r="H187" s="42" t="str">
        <v/>
      </c>
      <c r="I187" s="42" t="str">
        <v/>
      </c>
      <c r="J187" s="42" t="str">
        <v/>
      </c>
      <c r="K187" s="42" t="str">
        <f ca="1"/>
        <v/>
      </c>
      <c r="L187" s="42" t="str">
        <v/>
      </c>
      <c r="M187" s="42" t="str">
        <v/>
      </c>
      <c r="N187" s="42" t="str">
        <v/>
      </c>
      <c r="O187" s="42" t="str">
        <v/>
      </c>
      <c r="P187" s="42" t="str">
        <v/>
      </c>
      <c r="Q187" s="42" t="str">
        <v/>
      </c>
      <c r="R187" s="42" t="str">
        <v/>
      </c>
      <c r="S187" s="42" t="str">
        <v/>
      </c>
      <c r="T187" s="42" t="str">
        <v/>
      </c>
      <c r="U187" s="42" t="str">
        <v/>
      </c>
      <c r="X187" s="46"/>
      <c r="Y187" s="46"/>
      <c r="Z187" s="46"/>
      <c r="AA187" s="42" t="s">
        <v>486</v>
      </c>
    </row>
    <row r="188" spans="4:49" s="42" customFormat="1" x14ac:dyDescent="0.2">
      <c r="D188" s="42">
        <f t="shared" si="19"/>
        <v>16</v>
      </c>
      <c r="E188" s="42" t="str">
        <f t="shared" si="18"/>
        <v>A16</v>
      </c>
      <c r="G188" s="42" t="str">
        <f t="array" ref="G188:U188" ca="1">IF(TRANSPOSE('A16'!E$215:E$229)="","",TRANSPOSE('A16'!E$215:E$229))</f>
        <v>Attività di accompagnamento (affiancamento on the job, supporto specialistico, etc.)</v>
      </c>
      <c r="H188" s="42" t="str">
        <v/>
      </c>
      <c r="I188" s="42" t="str">
        <v/>
      </c>
      <c r="J188" s="42" t="str">
        <v/>
      </c>
      <c r="K188" s="42" t="str">
        <f ca="1"/>
        <v>In transizione</v>
      </c>
      <c r="L188" s="42" t="str">
        <v/>
      </c>
      <c r="M188" s="42" t="str">
        <v/>
      </c>
      <c r="N188" s="42" t="str">
        <v/>
      </c>
      <c r="O188" s="42" t="str">
        <v/>
      </c>
      <c r="P188" s="42" t="str">
        <v/>
      </c>
      <c r="Q188" s="42" t="str">
        <v/>
      </c>
      <c r="R188" s="42" t="str">
        <v/>
      </c>
      <c r="S188" s="42" t="str">
        <v/>
      </c>
      <c r="T188" s="42" t="str">
        <v/>
      </c>
      <c r="U188" s="42" t="str">
        <v/>
      </c>
      <c r="X188" s="46"/>
      <c r="Y188" s="46"/>
      <c r="Z188" s="46"/>
      <c r="AA188" s="42" t="s">
        <v>486</v>
      </c>
    </row>
    <row r="189" spans="4:49" s="42" customFormat="1" x14ac:dyDescent="0.2">
      <c r="D189" s="42">
        <f t="shared" si="19"/>
        <v>16</v>
      </c>
      <c r="E189" s="42" t="str">
        <f t="shared" si="18"/>
        <v>A16</v>
      </c>
      <c r="G189" s="42" t="str">
        <f t="array" ref="G189:U189" ca="1">IF(TRANSPOSE('A16'!H$215:H$229)="","",TRANSPOSE('A16'!H$215:H$229))</f>
        <v/>
      </c>
      <c r="H189" s="42" t="str">
        <v/>
      </c>
      <c r="I189" s="42" t="str">
        <v/>
      </c>
      <c r="J189" s="42" t="str">
        <v/>
      </c>
      <c r="K189" s="42" t="str">
        <f ca="1"/>
        <v/>
      </c>
      <c r="L189" s="42" t="str">
        <v/>
      </c>
      <c r="M189" s="42" t="str">
        <v/>
      </c>
      <c r="N189" s="42" t="str">
        <v/>
      </c>
      <c r="O189" s="42" t="str">
        <v/>
      </c>
      <c r="P189" s="42" t="str">
        <v/>
      </c>
      <c r="Q189" s="42" t="str">
        <v/>
      </c>
      <c r="R189" s="42" t="str">
        <v/>
      </c>
      <c r="S189" s="42" t="str">
        <v/>
      </c>
      <c r="T189" s="42" t="str">
        <v/>
      </c>
      <c r="U189" s="42" t="str">
        <v/>
      </c>
      <c r="X189" s="46"/>
      <c r="Y189" s="46"/>
      <c r="Z189" s="46"/>
      <c r="AA189" s="42" t="s">
        <v>486</v>
      </c>
    </row>
    <row r="190" spans="4:49" s="42" customFormat="1" x14ac:dyDescent="0.2">
      <c r="D190" s="42">
        <f t="shared" si="19"/>
        <v>16</v>
      </c>
      <c r="E190" s="42" t="str">
        <f t="shared" si="18"/>
        <v>A16</v>
      </c>
      <c r="G190" s="42" t="str">
        <f t="array" ref="G190:U190" ca="1">IF(TRANSPOSE('A16'!K$215:K$229)="","",TRANSPOSE('A16'!K$215:K$229))</f>
        <v/>
      </c>
      <c r="H190" s="42" t="str">
        <v/>
      </c>
      <c r="I190" s="42" t="str">
        <v/>
      </c>
      <c r="J190" s="42" t="str">
        <v/>
      </c>
      <c r="K190" s="42" t="str">
        <f ca="1"/>
        <v/>
      </c>
      <c r="L190" s="42" t="str">
        <v/>
      </c>
      <c r="M190" s="42" t="str">
        <v/>
      </c>
      <c r="N190" s="42" t="str">
        <v/>
      </c>
      <c r="O190" s="42" t="str">
        <v/>
      </c>
      <c r="P190" s="42" t="str">
        <v/>
      </c>
      <c r="Q190" s="42" t="str">
        <v/>
      </c>
      <c r="R190" s="42" t="str">
        <v/>
      </c>
      <c r="S190" s="42" t="str">
        <v/>
      </c>
      <c r="T190" s="42" t="str">
        <v/>
      </c>
      <c r="U190" s="42" t="str">
        <v/>
      </c>
      <c r="X190" s="46"/>
      <c r="Y190" s="46"/>
      <c r="Z190" s="46"/>
      <c r="AA190" s="42" t="s">
        <v>486</v>
      </c>
    </row>
    <row r="191" spans="4:49" s="42" customFormat="1" x14ac:dyDescent="0.2">
      <c r="D191" s="42">
        <f t="shared" si="19"/>
        <v>16</v>
      </c>
      <c r="E191" s="42" t="str">
        <f t="shared" si="18"/>
        <v>A16</v>
      </c>
      <c r="G191" s="42" t="str">
        <f t="array" ref="G191:U191" ca="1">IF(TRANSPOSE('A16'!E$236:E$250)="","",TRANSPOSE('A16'!E$236:E$250))</f>
        <v>Attività di accompagnamento (affiancamento on the job, supporto specialistico, etc.)</v>
      </c>
      <c r="H191" s="42" t="str">
        <v/>
      </c>
      <c r="I191" s="42" t="str">
        <v/>
      </c>
      <c r="J191" s="42" t="str">
        <v/>
      </c>
      <c r="K191" s="42" t="str">
        <f ca="1"/>
        <v>Meno sviluppate</v>
      </c>
      <c r="L191" s="42" t="str">
        <v/>
      </c>
      <c r="M191" s="42" t="str">
        <v/>
      </c>
      <c r="N191" s="42" t="str">
        <v/>
      </c>
      <c r="O191" s="42" t="str">
        <v/>
      </c>
      <c r="P191" s="42" t="str">
        <v/>
      </c>
      <c r="Q191" s="42" t="str">
        <v/>
      </c>
      <c r="R191" s="42" t="str">
        <v/>
      </c>
      <c r="S191" s="42" t="str">
        <v/>
      </c>
      <c r="T191" s="42" t="str">
        <v/>
      </c>
      <c r="U191" s="42" t="str">
        <v/>
      </c>
      <c r="X191" s="46"/>
      <c r="Y191" s="46"/>
      <c r="Z191" s="46"/>
      <c r="AA191" s="42" t="s">
        <v>486</v>
      </c>
    </row>
    <row r="192" spans="4:49" s="42" customFormat="1" x14ac:dyDescent="0.2">
      <c r="D192" s="42">
        <f t="shared" si="19"/>
        <v>16</v>
      </c>
      <c r="E192" s="42" t="str">
        <f t="shared" si="18"/>
        <v>A16</v>
      </c>
      <c r="G192" s="42" t="str">
        <f t="array" ref="G192:U192" ca="1">IF(TRANSPOSE('A16'!H$236:H$250)="","",TRANSPOSE('A16'!H$236:H$250))</f>
        <v/>
      </c>
      <c r="H192" s="42" t="str">
        <v/>
      </c>
      <c r="I192" s="42" t="str">
        <v/>
      </c>
      <c r="J192" s="42" t="str">
        <v/>
      </c>
      <c r="K192" s="42" t="str">
        <f ca="1"/>
        <v/>
      </c>
      <c r="L192" s="42" t="str">
        <v/>
      </c>
      <c r="M192" s="42" t="str">
        <v/>
      </c>
      <c r="N192" s="42" t="str">
        <v/>
      </c>
      <c r="O192" s="42" t="str">
        <v/>
      </c>
      <c r="P192" s="42" t="str">
        <v/>
      </c>
      <c r="Q192" s="42" t="str">
        <v/>
      </c>
      <c r="R192" s="42" t="str">
        <v/>
      </c>
      <c r="S192" s="42" t="str">
        <v/>
      </c>
      <c r="T192" s="42" t="str">
        <v/>
      </c>
      <c r="U192" s="42" t="str">
        <v/>
      </c>
      <c r="X192" s="46"/>
      <c r="Y192" s="46"/>
      <c r="Z192" s="46"/>
      <c r="AA192" s="42" t="s">
        <v>486</v>
      </c>
    </row>
    <row r="193" spans="4:49" s="42" customFormat="1" x14ac:dyDescent="0.2">
      <c r="D193" s="42">
        <f t="shared" si="19"/>
        <v>16</v>
      </c>
      <c r="E193" s="42" t="str">
        <f t="shared" si="18"/>
        <v>A16</v>
      </c>
      <c r="G193" s="42" t="str">
        <f t="array" ref="G193:U193" ca="1">IF(TRANSPOSE('A16'!K$236:K$250)="","",TRANSPOSE('A16'!K$236:K$250))</f>
        <v/>
      </c>
      <c r="H193" s="42" t="str">
        <v/>
      </c>
      <c r="I193" s="42" t="str">
        <v/>
      </c>
      <c r="J193" s="42" t="str">
        <v/>
      </c>
      <c r="K193" s="42" t="str">
        <f ca="1"/>
        <v/>
      </c>
      <c r="L193" s="42" t="str">
        <v/>
      </c>
      <c r="M193" s="42" t="str">
        <v/>
      </c>
      <c r="N193" s="42" t="str">
        <v/>
      </c>
      <c r="O193" s="42" t="str">
        <v/>
      </c>
      <c r="P193" s="42" t="str">
        <v/>
      </c>
      <c r="Q193" s="42" t="str">
        <v/>
      </c>
      <c r="R193" s="42" t="str">
        <v/>
      </c>
      <c r="S193" s="42" t="str">
        <v/>
      </c>
      <c r="T193" s="42" t="str">
        <v/>
      </c>
      <c r="U193" s="42" t="str">
        <v/>
      </c>
      <c r="X193" s="46"/>
      <c r="Y193" s="46"/>
      <c r="Z193" s="46"/>
      <c r="AA193" s="42" t="s">
        <v>486</v>
      </c>
    </row>
    <row r="194" spans="4:49" s="42" customFormat="1" x14ac:dyDescent="0.2">
      <c r="D194" s="42">
        <f t="shared" si="19"/>
        <v>17</v>
      </c>
      <c r="E194" s="42" t="str">
        <f t="shared" si="18"/>
        <v>A17</v>
      </c>
      <c r="G194" s="42" t="str">
        <f t="array" ref="G194:U194" ca="1">IF(TRANSPOSE('A17'!E$172:E$187)="","",TRANSPOSE('A17'!E$172:E$187))</f>
        <v>Attività di accompagnamento (affiancamento on the job, supporto specialistico, etc.)</v>
      </c>
      <c r="H194" s="42" t="str">
        <v>Numero utenti serviti dai servizi dai servizi di rilevazione presenze</v>
      </c>
      <c r="I194" s="42" t="str">
        <v>Numero</v>
      </c>
      <c r="J194" s="42" t="str">
        <v>Sistema di Monitoraggio PON</v>
      </c>
      <c r="K194" s="42" t="str">
        <f ca="1"/>
        <v>Tutte</v>
      </c>
      <c r="L194" s="42">
        <v>0</v>
      </c>
      <c r="M194" s="42">
        <v>0</v>
      </c>
      <c r="N194" s="42">
        <v>0</v>
      </c>
      <c r="O194" s="42">
        <v>0</v>
      </c>
      <c r="P194" s="42">
        <v>0</v>
      </c>
      <c r="Q194" s="42">
        <v>0</v>
      </c>
      <c r="R194" s="42">
        <v>300000</v>
      </c>
      <c r="S194" s="42">
        <v>800000</v>
      </c>
      <c r="T194" s="42">
        <v>800000</v>
      </c>
      <c r="U194" s="42">
        <v>800000</v>
      </c>
      <c r="V194" s="42">
        <f ca="1">IFERROR('A17'!$R$43,"")</f>
        <v>6</v>
      </c>
      <c r="W194" s="42">
        <f ca="1">IFERROR('A17'!$R$255,"")</f>
        <v>3</v>
      </c>
      <c r="X194" s="46">
        <f>IF('A17'!$H$73="","",'A17'!$H$73)</f>
        <v>43101</v>
      </c>
      <c r="Y194" s="46">
        <f>IF('A17'!$H$76="","",'A17'!$H$76)</f>
        <v>44561</v>
      </c>
      <c r="Z194" s="42" t="str">
        <f>IF('A17'!$B$9="","",'A17'!$B$9)</f>
        <v>Estensione Servizi rilevazione presenze</v>
      </c>
      <c r="AA194" s="42" t="s">
        <v>487</v>
      </c>
      <c r="AB194" s="42" t="str">
        <f t="array" ref="AB194:AW194">IF(TRANSPOSE('A17'!$K$80:$M$101)="","",TRANSPOSE('A17'!$K$80:$M$101))</f>
        <v/>
      </c>
      <c r="AC194" s="42" t="str">
        <v/>
      </c>
      <c r="AD194" s="42" t="str">
        <v/>
      </c>
      <c r="AE194" s="42" t="str">
        <v/>
      </c>
      <c r="AF194" s="42" t="str">
        <v/>
      </c>
      <c r="AG194" s="42" t="str">
        <v/>
      </c>
      <c r="AH194" s="42" t="str">
        <v/>
      </c>
      <c r="AI194" s="42" t="str">
        <v/>
      </c>
      <c r="AJ194" s="42">
        <v>43477.404234093083</v>
      </c>
      <c r="AK194" s="42" t="str">
        <v/>
      </c>
      <c r="AL194" s="42">
        <v>243477.495</v>
      </c>
      <c r="AM194" s="42" t="str">
        <v/>
      </c>
      <c r="AN194" s="42" t="str">
        <v/>
      </c>
      <c r="AO194" s="42" t="str">
        <v/>
      </c>
      <c r="AP194" s="42" t="str">
        <v/>
      </c>
      <c r="AQ194" s="42" t="str">
        <v/>
      </c>
      <c r="AR194" s="42" t="str">
        <v/>
      </c>
      <c r="AS194" s="42" t="str">
        <v/>
      </c>
      <c r="AT194" s="42">
        <v>53565.048900000002</v>
      </c>
      <c r="AU194" s="42" t="str">
        <v/>
      </c>
      <c r="AV194" s="42" t="str">
        <v/>
      </c>
      <c r="AW194" s="42">
        <v>340519.94813409308</v>
      </c>
    </row>
    <row r="195" spans="4:49" s="42" customFormat="1" x14ac:dyDescent="0.2">
      <c r="D195" s="42">
        <f t="shared" si="19"/>
        <v>17</v>
      </c>
      <c r="E195" s="42" t="str">
        <f t="shared" ref="E195:E258" si="20">"A"&amp;D195</f>
        <v>A17</v>
      </c>
      <c r="G195" s="42" t="str">
        <f t="array" ref="G195:U195" ca="1">IF(TRANSPOSE('A17'!H$172:H$187)="","",TRANSPOSE('A17'!H$172:H$187))</f>
        <v/>
      </c>
      <c r="H195" s="42" t="str">
        <v/>
      </c>
      <c r="I195" s="42" t="str">
        <v/>
      </c>
      <c r="J195" s="42" t="str">
        <v/>
      </c>
      <c r="K195" s="42" t="str">
        <f ca="1"/>
        <v/>
      </c>
      <c r="L195" s="42" t="str">
        <v/>
      </c>
      <c r="M195" s="42" t="str">
        <v/>
      </c>
      <c r="N195" s="42" t="str">
        <v/>
      </c>
      <c r="O195" s="42" t="str">
        <v/>
      </c>
      <c r="P195" s="42" t="str">
        <v/>
      </c>
      <c r="Q195" s="42" t="str">
        <v/>
      </c>
      <c r="R195" s="42" t="str">
        <v/>
      </c>
      <c r="S195" s="42" t="str">
        <v/>
      </c>
      <c r="T195" s="42" t="str">
        <v/>
      </c>
      <c r="U195" s="42" t="str">
        <v/>
      </c>
      <c r="X195" s="46"/>
      <c r="Y195" s="46"/>
      <c r="Z195" s="46"/>
      <c r="AA195" s="42" t="s">
        <v>487</v>
      </c>
    </row>
    <row r="196" spans="4:49" s="42" customFormat="1" x14ac:dyDescent="0.2">
      <c r="D196" s="42">
        <f t="shared" si="19"/>
        <v>17</v>
      </c>
      <c r="E196" s="42" t="str">
        <f t="shared" si="20"/>
        <v>A17</v>
      </c>
      <c r="G196" s="42" t="str">
        <f t="array" ref="G196:U196" ca="1">IF(TRANSPOSE('A17'!K$172:K$187)="","",TRANSPOSE('A17'!K$172:K$187))</f>
        <v/>
      </c>
      <c r="H196" s="42" t="str">
        <v/>
      </c>
      <c r="I196" s="42" t="str">
        <v/>
      </c>
      <c r="J196" s="42" t="str">
        <v/>
      </c>
      <c r="K196" s="42" t="str">
        <f ca="1"/>
        <v/>
      </c>
      <c r="L196" s="42" t="str">
        <v/>
      </c>
      <c r="M196" s="42" t="str">
        <v/>
      </c>
      <c r="N196" s="42" t="str">
        <v/>
      </c>
      <c r="O196" s="42" t="str">
        <v/>
      </c>
      <c r="P196" s="42" t="str">
        <v/>
      </c>
      <c r="Q196" s="42" t="str">
        <v/>
      </c>
      <c r="R196" s="42" t="str">
        <v/>
      </c>
      <c r="S196" s="42" t="str">
        <v/>
      </c>
      <c r="T196" s="42" t="str">
        <v/>
      </c>
      <c r="U196" s="42" t="str">
        <v/>
      </c>
      <c r="X196" s="46"/>
      <c r="Y196" s="46"/>
      <c r="Z196" s="46"/>
      <c r="AA196" s="42" t="s">
        <v>487</v>
      </c>
    </row>
    <row r="197" spans="4:49" s="42" customFormat="1" x14ac:dyDescent="0.2">
      <c r="D197" s="42">
        <f t="shared" si="19"/>
        <v>17</v>
      </c>
      <c r="E197" s="42" t="str">
        <f t="shared" si="20"/>
        <v>A17</v>
      </c>
      <c r="G197" s="42" t="str">
        <f t="array" ref="G197:U197" ca="1">IF(TRANSPOSE('A17'!E$194:E$208)="","",TRANSPOSE('A17'!E$194:E$208))</f>
        <v>Attività di accompagnamento (affiancamento on the job, supporto specialistico, etc.)</v>
      </c>
      <c r="H197" s="42" t="str">
        <v/>
      </c>
      <c r="I197" s="42" t="str">
        <v/>
      </c>
      <c r="J197" s="42" t="str">
        <v/>
      </c>
      <c r="K197" s="42" t="str">
        <f ca="1"/>
        <v>Più sviluppate</v>
      </c>
      <c r="L197" s="42" t="str">
        <v/>
      </c>
      <c r="M197" s="42" t="str">
        <v/>
      </c>
      <c r="N197" s="42" t="str">
        <v/>
      </c>
      <c r="O197" s="42" t="str">
        <v/>
      </c>
      <c r="P197" s="42" t="str">
        <v/>
      </c>
      <c r="Q197" s="42" t="str">
        <v/>
      </c>
      <c r="R197" s="42" t="str">
        <v/>
      </c>
      <c r="S197" s="42" t="str">
        <v/>
      </c>
      <c r="T197" s="42" t="str">
        <v/>
      </c>
      <c r="U197" s="42" t="str">
        <v/>
      </c>
      <c r="X197" s="46"/>
      <c r="Y197" s="46"/>
      <c r="Z197" s="46"/>
      <c r="AA197" s="42" t="s">
        <v>487</v>
      </c>
    </row>
    <row r="198" spans="4:49" s="42" customFormat="1" x14ac:dyDescent="0.2">
      <c r="D198" s="42">
        <f t="shared" si="19"/>
        <v>17</v>
      </c>
      <c r="E198" s="42" t="str">
        <f t="shared" si="20"/>
        <v>A17</v>
      </c>
      <c r="G198" s="42" t="str">
        <f t="array" ref="G198:U198" ca="1">IF(TRANSPOSE('A17'!H$194:H$208)="","",TRANSPOSE('A17'!H$194:H$208))</f>
        <v/>
      </c>
      <c r="H198" s="42" t="str">
        <v/>
      </c>
      <c r="I198" s="42" t="str">
        <v/>
      </c>
      <c r="J198" s="42" t="str">
        <v/>
      </c>
      <c r="K198" s="42" t="str">
        <f ca="1"/>
        <v/>
      </c>
      <c r="L198" s="42" t="str">
        <v/>
      </c>
      <c r="M198" s="42" t="str">
        <v/>
      </c>
      <c r="N198" s="42" t="str">
        <v/>
      </c>
      <c r="O198" s="42" t="str">
        <v/>
      </c>
      <c r="P198" s="42" t="str">
        <v/>
      </c>
      <c r="Q198" s="42" t="str">
        <v/>
      </c>
      <c r="R198" s="42" t="str">
        <v/>
      </c>
      <c r="S198" s="42" t="str">
        <v/>
      </c>
      <c r="T198" s="42" t="str">
        <v/>
      </c>
      <c r="U198" s="42" t="str">
        <v/>
      </c>
      <c r="X198" s="46"/>
      <c r="Y198" s="46"/>
      <c r="Z198" s="46"/>
      <c r="AA198" s="42" t="s">
        <v>487</v>
      </c>
    </row>
    <row r="199" spans="4:49" s="42" customFormat="1" x14ac:dyDescent="0.2">
      <c r="D199" s="42">
        <f t="shared" si="19"/>
        <v>17</v>
      </c>
      <c r="E199" s="42" t="str">
        <f t="shared" si="20"/>
        <v>A17</v>
      </c>
      <c r="G199" s="42" t="str">
        <f t="array" ref="G199:U199" ca="1">IF(TRANSPOSE('A17'!K$194:K$208)="","",TRANSPOSE('A17'!K$194:K$208))</f>
        <v/>
      </c>
      <c r="H199" s="42" t="str">
        <v/>
      </c>
      <c r="I199" s="42" t="str">
        <v/>
      </c>
      <c r="J199" s="42" t="str">
        <v/>
      </c>
      <c r="K199" s="42" t="str">
        <f ca="1"/>
        <v/>
      </c>
      <c r="L199" s="42" t="str">
        <v/>
      </c>
      <c r="M199" s="42" t="str">
        <v/>
      </c>
      <c r="N199" s="42" t="str">
        <v/>
      </c>
      <c r="O199" s="42" t="str">
        <v/>
      </c>
      <c r="P199" s="42" t="str">
        <v/>
      </c>
      <c r="Q199" s="42" t="str">
        <v/>
      </c>
      <c r="R199" s="42" t="str">
        <v/>
      </c>
      <c r="S199" s="42" t="str">
        <v/>
      </c>
      <c r="T199" s="42" t="str">
        <v/>
      </c>
      <c r="U199" s="42" t="str">
        <v/>
      </c>
      <c r="X199" s="46"/>
      <c r="Y199" s="46"/>
      <c r="Z199" s="46"/>
      <c r="AA199" s="42" t="s">
        <v>487</v>
      </c>
    </row>
    <row r="200" spans="4:49" s="42" customFormat="1" x14ac:dyDescent="0.2">
      <c r="D200" s="42">
        <f t="shared" si="19"/>
        <v>17</v>
      </c>
      <c r="E200" s="42" t="str">
        <f t="shared" si="20"/>
        <v>A17</v>
      </c>
      <c r="G200" s="42" t="str">
        <f t="array" ref="G200:U200" ca="1">IF(TRANSPOSE('A17'!E$215:E$229)="","",TRANSPOSE('A17'!E$215:E$229))</f>
        <v>Attività di accompagnamento (affiancamento on the job, supporto specialistico, etc.)</v>
      </c>
      <c r="H200" s="42" t="str">
        <v/>
      </c>
      <c r="I200" s="42" t="str">
        <v/>
      </c>
      <c r="J200" s="42" t="str">
        <v/>
      </c>
      <c r="K200" s="42" t="str">
        <f ca="1"/>
        <v>In transizione</v>
      </c>
      <c r="L200" s="42" t="str">
        <v/>
      </c>
      <c r="M200" s="42" t="str">
        <v/>
      </c>
      <c r="N200" s="42" t="str">
        <v/>
      </c>
      <c r="O200" s="42" t="str">
        <v/>
      </c>
      <c r="P200" s="42" t="str">
        <v/>
      </c>
      <c r="Q200" s="42" t="str">
        <v/>
      </c>
      <c r="R200" s="42" t="str">
        <v/>
      </c>
      <c r="S200" s="42" t="str">
        <v/>
      </c>
      <c r="T200" s="42" t="str">
        <v/>
      </c>
      <c r="U200" s="42" t="str">
        <v/>
      </c>
      <c r="X200" s="46"/>
      <c r="Y200" s="46"/>
      <c r="Z200" s="46"/>
      <c r="AA200" s="42" t="s">
        <v>487</v>
      </c>
    </row>
    <row r="201" spans="4:49" s="42" customFormat="1" x14ac:dyDescent="0.2">
      <c r="D201" s="42">
        <f t="shared" si="19"/>
        <v>17</v>
      </c>
      <c r="E201" s="42" t="str">
        <f t="shared" si="20"/>
        <v>A17</v>
      </c>
      <c r="G201" s="42" t="str">
        <f t="array" ref="G201:U201" ca="1">IF(TRANSPOSE('A17'!H$215:H$229)="","",TRANSPOSE('A17'!H$215:H$229))</f>
        <v/>
      </c>
      <c r="H201" s="42" t="str">
        <v/>
      </c>
      <c r="I201" s="42" t="str">
        <v/>
      </c>
      <c r="J201" s="42" t="str">
        <v/>
      </c>
      <c r="K201" s="42" t="str">
        <f ca="1"/>
        <v/>
      </c>
      <c r="L201" s="42" t="str">
        <v/>
      </c>
      <c r="M201" s="42" t="str">
        <v/>
      </c>
      <c r="N201" s="42" t="str">
        <v/>
      </c>
      <c r="O201" s="42" t="str">
        <v/>
      </c>
      <c r="P201" s="42" t="str">
        <v/>
      </c>
      <c r="Q201" s="42" t="str">
        <v/>
      </c>
      <c r="R201" s="42" t="str">
        <v/>
      </c>
      <c r="S201" s="42" t="str">
        <v/>
      </c>
      <c r="T201" s="42" t="str">
        <v/>
      </c>
      <c r="U201" s="42" t="str">
        <v/>
      </c>
      <c r="X201" s="46"/>
      <c r="Y201" s="46"/>
      <c r="Z201" s="46"/>
      <c r="AA201" s="42" t="s">
        <v>487</v>
      </c>
    </row>
    <row r="202" spans="4:49" s="42" customFormat="1" x14ac:dyDescent="0.2">
      <c r="D202" s="42">
        <f t="shared" si="19"/>
        <v>17</v>
      </c>
      <c r="E202" s="42" t="str">
        <f t="shared" si="20"/>
        <v>A17</v>
      </c>
      <c r="G202" s="42" t="str">
        <f t="array" ref="G202:U202" ca="1">IF(TRANSPOSE('A17'!K$215:K$229)="","",TRANSPOSE('A17'!K$215:K$229))</f>
        <v/>
      </c>
      <c r="H202" s="42" t="str">
        <v/>
      </c>
      <c r="I202" s="42" t="str">
        <v/>
      </c>
      <c r="J202" s="42" t="str">
        <v/>
      </c>
      <c r="K202" s="42" t="str">
        <f ca="1"/>
        <v/>
      </c>
      <c r="L202" s="42" t="str">
        <v/>
      </c>
      <c r="M202" s="42" t="str">
        <v/>
      </c>
      <c r="N202" s="42" t="str">
        <v/>
      </c>
      <c r="O202" s="42" t="str">
        <v/>
      </c>
      <c r="P202" s="42" t="str">
        <v/>
      </c>
      <c r="Q202" s="42" t="str">
        <v/>
      </c>
      <c r="R202" s="42" t="str">
        <v/>
      </c>
      <c r="S202" s="42" t="str">
        <v/>
      </c>
      <c r="T202" s="42" t="str">
        <v/>
      </c>
      <c r="U202" s="42" t="str">
        <v/>
      </c>
      <c r="X202" s="46"/>
      <c r="Y202" s="46"/>
      <c r="Z202" s="46"/>
      <c r="AA202" s="42" t="s">
        <v>487</v>
      </c>
    </row>
    <row r="203" spans="4:49" s="42" customFormat="1" x14ac:dyDescent="0.2">
      <c r="D203" s="42">
        <f t="shared" si="19"/>
        <v>17</v>
      </c>
      <c r="E203" s="42" t="str">
        <f t="shared" si="20"/>
        <v>A17</v>
      </c>
      <c r="G203" s="42" t="str">
        <f t="array" ref="G203:U203" ca="1">IF(TRANSPOSE('A17'!E$236:E$250)="","",TRANSPOSE('A17'!E$236:E$250))</f>
        <v>Attività di accompagnamento (affiancamento on the job, supporto specialistico, etc.)</v>
      </c>
      <c r="H203" s="42" t="str">
        <v/>
      </c>
      <c r="I203" s="42" t="str">
        <v/>
      </c>
      <c r="J203" s="42" t="str">
        <v/>
      </c>
      <c r="K203" s="42" t="str">
        <f ca="1"/>
        <v>Meno sviluppate</v>
      </c>
      <c r="L203" s="42" t="str">
        <v/>
      </c>
      <c r="M203" s="42" t="str">
        <v/>
      </c>
      <c r="N203" s="42" t="str">
        <v/>
      </c>
      <c r="O203" s="42" t="str">
        <v/>
      </c>
      <c r="P203" s="42" t="str">
        <v/>
      </c>
      <c r="Q203" s="42" t="str">
        <v/>
      </c>
      <c r="R203" s="42" t="str">
        <v/>
      </c>
      <c r="S203" s="42" t="str">
        <v/>
      </c>
      <c r="T203" s="42" t="str">
        <v/>
      </c>
      <c r="U203" s="42" t="str">
        <v/>
      </c>
      <c r="X203" s="46"/>
      <c r="Y203" s="46"/>
      <c r="Z203" s="46"/>
      <c r="AA203" s="42" t="s">
        <v>487</v>
      </c>
    </row>
    <row r="204" spans="4:49" s="42" customFormat="1" x14ac:dyDescent="0.2">
      <c r="D204" s="42">
        <f t="shared" si="19"/>
        <v>17</v>
      </c>
      <c r="E204" s="42" t="str">
        <f t="shared" si="20"/>
        <v>A17</v>
      </c>
      <c r="G204" s="42" t="str">
        <f t="array" ref="G204:U204" ca="1">IF(TRANSPOSE('A17'!H$236:H$250)="","",TRANSPOSE('A17'!H$236:H$250))</f>
        <v/>
      </c>
      <c r="H204" s="42" t="str">
        <v/>
      </c>
      <c r="I204" s="42" t="str">
        <v/>
      </c>
      <c r="J204" s="42" t="str">
        <v/>
      </c>
      <c r="K204" s="42" t="str">
        <f ca="1"/>
        <v/>
      </c>
      <c r="L204" s="42" t="str">
        <v/>
      </c>
      <c r="M204" s="42" t="str">
        <v/>
      </c>
      <c r="N204" s="42" t="str">
        <v/>
      </c>
      <c r="O204" s="42" t="str">
        <v/>
      </c>
      <c r="P204" s="42" t="str">
        <v/>
      </c>
      <c r="Q204" s="42" t="str">
        <v/>
      </c>
      <c r="R204" s="42" t="str">
        <v/>
      </c>
      <c r="S204" s="42" t="str">
        <v/>
      </c>
      <c r="T204" s="42" t="str">
        <v/>
      </c>
      <c r="U204" s="42" t="str">
        <v/>
      </c>
      <c r="X204" s="46"/>
      <c r="Y204" s="46"/>
      <c r="Z204" s="46"/>
      <c r="AA204" s="42" t="s">
        <v>487</v>
      </c>
    </row>
    <row r="205" spans="4:49" s="42" customFormat="1" x14ac:dyDescent="0.2">
      <c r="D205" s="42">
        <f t="shared" si="19"/>
        <v>17</v>
      </c>
      <c r="E205" s="42" t="str">
        <f t="shared" si="20"/>
        <v>A17</v>
      </c>
      <c r="G205" s="42" t="str">
        <f t="array" ref="G205:U205" ca="1">IF(TRANSPOSE('A17'!K$236:K$250)="","",TRANSPOSE('A17'!K$236:K$250))</f>
        <v/>
      </c>
      <c r="H205" s="42" t="str">
        <v/>
      </c>
      <c r="I205" s="42" t="str">
        <v/>
      </c>
      <c r="J205" s="42" t="str">
        <v/>
      </c>
      <c r="K205" s="42" t="str">
        <f ca="1"/>
        <v/>
      </c>
      <c r="L205" s="42" t="str">
        <v/>
      </c>
      <c r="M205" s="42" t="str">
        <v/>
      </c>
      <c r="N205" s="42" t="str">
        <v/>
      </c>
      <c r="O205" s="42" t="str">
        <v/>
      </c>
      <c r="P205" s="42" t="str">
        <v/>
      </c>
      <c r="Q205" s="42" t="str">
        <v/>
      </c>
      <c r="R205" s="42" t="str">
        <v/>
      </c>
      <c r="S205" s="42" t="str">
        <v/>
      </c>
      <c r="T205" s="42" t="str">
        <v/>
      </c>
      <c r="U205" s="42" t="str">
        <v/>
      </c>
      <c r="X205" s="46"/>
      <c r="Y205" s="46"/>
      <c r="Z205" s="46"/>
      <c r="AA205" s="42" t="s">
        <v>487</v>
      </c>
    </row>
    <row r="206" spans="4:49" s="42" customFormat="1" x14ac:dyDescent="0.2">
      <c r="D206" s="42">
        <f t="shared" si="19"/>
        <v>18</v>
      </c>
      <c r="E206" s="42" t="str">
        <f t="shared" si="20"/>
        <v>A18</v>
      </c>
      <c r="G206" s="42" t="str">
        <f t="array" ref="G206:U206" ca="1">IF(TRANSPOSE('A18'!E$172:E$187)="","",TRANSPOSE('A18'!E$172:E$187))</f>
        <v>Attività di accompagnamento (affiancamento on the job, supporto specialistico, etc.)</v>
      </c>
      <c r="H206" s="42" t="str">
        <v>Numero di soggetti destinatari delle attività di supporto al cambiamento rispetto alla migrazione e all’estensione dei servizi</v>
      </c>
      <c r="I206" s="42" t="str">
        <v>Numero</v>
      </c>
      <c r="J206" s="42" t="str">
        <v>Sito istituzionale NoiPA</v>
      </c>
      <c r="K206" s="42" t="str">
        <f ca="1"/>
        <v>Tutte</v>
      </c>
      <c r="L206" s="42">
        <v>0</v>
      </c>
      <c r="M206" s="42">
        <v>0</v>
      </c>
      <c r="N206" s="42">
        <v>0</v>
      </c>
      <c r="O206" s="42">
        <v>0</v>
      </c>
      <c r="P206" s="42">
        <v>0</v>
      </c>
      <c r="Q206" s="42">
        <v>1900000</v>
      </c>
      <c r="R206" s="42">
        <v>1900000</v>
      </c>
      <c r="S206" s="42">
        <v>1900000</v>
      </c>
      <c r="T206" s="42">
        <v>1900000</v>
      </c>
      <c r="U206" s="42">
        <v>1900000</v>
      </c>
      <c r="V206" s="42">
        <f ca="1">IFERROR('A18'!$R$43,"")</f>
        <v>6</v>
      </c>
      <c r="W206" s="42">
        <f ca="1">IFERROR('A18'!$R$255,"")</f>
        <v>3</v>
      </c>
      <c r="X206" s="46">
        <f>IF('A18'!$H$73="","",'A18'!$H$73)</f>
        <v>43101</v>
      </c>
      <c r="Y206" s="46">
        <f>IF('A18'!$H$76="","",'A18'!$H$76)</f>
        <v>45291</v>
      </c>
      <c r="Z206" s="42" t="str">
        <f>IF('A18'!$B$9="","",'A18'!$B$9)</f>
        <v xml:space="preserve">Supporto al cambiamento delle Amministrazioni servite e degli altri stakeholder rispetto alla migrazione e all’estensione dei servizi </v>
      </c>
      <c r="AA206" s="42" t="s">
        <v>488</v>
      </c>
      <c r="AB206" s="42" t="str">
        <f t="array" ref="AB206:AW206">IF(TRANSPOSE('A18'!$K$80:$M$101)="","",TRANSPOSE('A18'!$K$80:$M$101))</f>
        <v/>
      </c>
      <c r="AC206" s="42" t="str">
        <v/>
      </c>
      <c r="AD206" s="42" t="str">
        <v/>
      </c>
      <c r="AE206" s="42" t="str">
        <v/>
      </c>
      <c r="AF206" s="42" t="str">
        <v/>
      </c>
      <c r="AG206" s="42" t="str">
        <v/>
      </c>
      <c r="AH206" s="42" t="str">
        <v/>
      </c>
      <c r="AI206" s="42" t="str">
        <v/>
      </c>
      <c r="AJ206" s="42">
        <v>579667.88256045245</v>
      </c>
      <c r="AK206" s="42" t="str">
        <v/>
      </c>
      <c r="AL206" s="42">
        <v>3246193.8899999997</v>
      </c>
      <c r="AM206" s="42" t="str">
        <v/>
      </c>
      <c r="AN206" s="42" t="str">
        <v/>
      </c>
      <c r="AO206" s="42" t="str">
        <v/>
      </c>
      <c r="AP206" s="42" t="str">
        <v/>
      </c>
      <c r="AQ206" s="42" t="str">
        <v/>
      </c>
      <c r="AR206" s="42" t="str">
        <v/>
      </c>
      <c r="AS206" s="42" t="str">
        <v/>
      </c>
      <c r="AT206" s="42">
        <v>714162.65579999995</v>
      </c>
      <c r="AU206" s="42" t="str">
        <v/>
      </c>
      <c r="AV206" s="42" t="str">
        <v/>
      </c>
      <c r="AW206" s="42">
        <v>4540024.4283604519</v>
      </c>
    </row>
    <row r="207" spans="4:49" s="42" customFormat="1" x14ac:dyDescent="0.2">
      <c r="D207" s="42">
        <f t="shared" ref="D207:D270" si="21">D195+1</f>
        <v>18</v>
      </c>
      <c r="E207" s="42" t="str">
        <f t="shared" si="20"/>
        <v>A18</v>
      </c>
      <c r="G207" s="42" t="str">
        <f t="array" ref="G207:U207" ca="1">IF(TRANSPOSE('A18'!H$172:H$187)="","",TRANSPOSE('A18'!H$172:H$187))</f>
        <v/>
      </c>
      <c r="H207" s="42" t="str">
        <v/>
      </c>
      <c r="I207" s="42" t="str">
        <v/>
      </c>
      <c r="J207" s="42" t="str">
        <v/>
      </c>
      <c r="K207" s="42" t="str">
        <f ca="1"/>
        <v/>
      </c>
      <c r="L207" s="42" t="str">
        <v/>
      </c>
      <c r="M207" s="42" t="str">
        <v/>
      </c>
      <c r="N207" s="42" t="str">
        <v/>
      </c>
      <c r="O207" s="42" t="str">
        <v/>
      </c>
      <c r="P207" s="42" t="str">
        <v/>
      </c>
      <c r="Q207" s="42" t="str">
        <v/>
      </c>
      <c r="R207" s="42" t="str">
        <v/>
      </c>
      <c r="S207" s="42" t="str">
        <v/>
      </c>
      <c r="T207" s="42" t="str">
        <v/>
      </c>
      <c r="U207" s="42" t="str">
        <v/>
      </c>
      <c r="X207" s="46"/>
      <c r="Y207" s="46"/>
      <c r="Z207" s="46"/>
      <c r="AA207" s="42" t="s">
        <v>488</v>
      </c>
    </row>
    <row r="208" spans="4:49" s="42" customFormat="1" x14ac:dyDescent="0.2">
      <c r="D208" s="42">
        <f t="shared" si="21"/>
        <v>18</v>
      </c>
      <c r="E208" s="42" t="str">
        <f t="shared" si="20"/>
        <v>A18</v>
      </c>
      <c r="G208" s="42" t="str">
        <f t="array" ref="G208:U208" ca="1">IF(TRANSPOSE('A18'!K$172:K$187)="","",TRANSPOSE('A18'!K$172:K$187))</f>
        <v/>
      </c>
      <c r="H208" s="42" t="str">
        <v/>
      </c>
      <c r="I208" s="42" t="str">
        <v/>
      </c>
      <c r="J208" s="42" t="str">
        <v/>
      </c>
      <c r="K208" s="42" t="str">
        <f ca="1"/>
        <v/>
      </c>
      <c r="L208" s="42" t="str">
        <v/>
      </c>
      <c r="M208" s="42" t="str">
        <v/>
      </c>
      <c r="N208" s="42" t="str">
        <v/>
      </c>
      <c r="O208" s="42" t="str">
        <v/>
      </c>
      <c r="P208" s="42" t="str">
        <v/>
      </c>
      <c r="Q208" s="42" t="str">
        <v/>
      </c>
      <c r="R208" s="42" t="str">
        <v/>
      </c>
      <c r="S208" s="42" t="str">
        <v/>
      </c>
      <c r="T208" s="42" t="str">
        <v/>
      </c>
      <c r="U208" s="42" t="str">
        <v/>
      </c>
      <c r="X208" s="46"/>
      <c r="Y208" s="46"/>
      <c r="Z208" s="46"/>
      <c r="AA208" s="42" t="s">
        <v>488</v>
      </c>
    </row>
    <row r="209" spans="4:49" s="42" customFormat="1" x14ac:dyDescent="0.2">
      <c r="D209" s="42">
        <f t="shared" si="21"/>
        <v>18</v>
      </c>
      <c r="E209" s="42" t="str">
        <f t="shared" si="20"/>
        <v>A18</v>
      </c>
      <c r="G209" s="42" t="str">
        <f t="array" ref="G209:U209" ca="1">IF(TRANSPOSE('A18'!E$194:E$208)="","",TRANSPOSE('A18'!E$194:E$208))</f>
        <v>Attività di accompagnamento (affiancamento on the job, supporto specialistico, etc.)</v>
      </c>
      <c r="H209" s="42" t="str">
        <v/>
      </c>
      <c r="I209" s="42" t="str">
        <v/>
      </c>
      <c r="J209" s="42" t="str">
        <v/>
      </c>
      <c r="K209" s="42" t="str">
        <f ca="1"/>
        <v>Più sviluppate</v>
      </c>
      <c r="L209" s="42" t="str">
        <v/>
      </c>
      <c r="M209" s="42" t="str">
        <v/>
      </c>
      <c r="N209" s="42" t="str">
        <v/>
      </c>
      <c r="O209" s="42" t="str">
        <v/>
      </c>
      <c r="P209" s="42" t="str">
        <v/>
      </c>
      <c r="Q209" s="42" t="str">
        <v/>
      </c>
      <c r="R209" s="42" t="str">
        <v/>
      </c>
      <c r="S209" s="42" t="str">
        <v/>
      </c>
      <c r="T209" s="42" t="str">
        <v/>
      </c>
      <c r="U209" s="42" t="str">
        <v/>
      </c>
      <c r="X209" s="46"/>
      <c r="Y209" s="46"/>
      <c r="Z209" s="46"/>
      <c r="AA209" s="42" t="s">
        <v>488</v>
      </c>
    </row>
    <row r="210" spans="4:49" s="42" customFormat="1" x14ac:dyDescent="0.2">
      <c r="D210" s="42">
        <f t="shared" si="21"/>
        <v>18</v>
      </c>
      <c r="E210" s="42" t="str">
        <f t="shared" si="20"/>
        <v>A18</v>
      </c>
      <c r="G210" s="42" t="str">
        <f t="array" ref="G210:U210" ca="1">IF(TRANSPOSE('A18'!H$194:H$208)="","",TRANSPOSE('A18'!H$194:H$208))</f>
        <v/>
      </c>
      <c r="H210" s="42" t="str">
        <v/>
      </c>
      <c r="I210" s="42" t="str">
        <v/>
      </c>
      <c r="J210" s="42" t="str">
        <v/>
      </c>
      <c r="K210" s="42" t="str">
        <f ca="1"/>
        <v/>
      </c>
      <c r="L210" s="42" t="str">
        <v/>
      </c>
      <c r="M210" s="42" t="str">
        <v/>
      </c>
      <c r="N210" s="42" t="str">
        <v/>
      </c>
      <c r="O210" s="42" t="str">
        <v/>
      </c>
      <c r="P210" s="42" t="str">
        <v/>
      </c>
      <c r="Q210" s="42" t="str">
        <v/>
      </c>
      <c r="R210" s="42" t="str">
        <v/>
      </c>
      <c r="S210" s="42" t="str">
        <v/>
      </c>
      <c r="T210" s="42" t="str">
        <v/>
      </c>
      <c r="U210" s="42" t="str">
        <v/>
      </c>
      <c r="X210" s="46"/>
      <c r="Y210" s="46"/>
      <c r="Z210" s="46"/>
      <c r="AA210" s="42" t="s">
        <v>488</v>
      </c>
    </row>
    <row r="211" spans="4:49" s="42" customFormat="1" x14ac:dyDescent="0.2">
      <c r="D211" s="42">
        <f t="shared" si="21"/>
        <v>18</v>
      </c>
      <c r="E211" s="42" t="str">
        <f t="shared" si="20"/>
        <v>A18</v>
      </c>
      <c r="G211" s="42" t="str">
        <f t="array" ref="G211:U211" ca="1">IF(TRANSPOSE('A18'!K$194:K$208)="","",TRANSPOSE('A18'!K$194:K$208))</f>
        <v/>
      </c>
      <c r="H211" s="42" t="str">
        <v/>
      </c>
      <c r="I211" s="42" t="str">
        <v/>
      </c>
      <c r="J211" s="42" t="str">
        <v/>
      </c>
      <c r="K211" s="42" t="str">
        <f ca="1"/>
        <v/>
      </c>
      <c r="L211" s="42" t="str">
        <v/>
      </c>
      <c r="M211" s="42" t="str">
        <v/>
      </c>
      <c r="N211" s="42" t="str">
        <v/>
      </c>
      <c r="O211" s="42" t="str">
        <v/>
      </c>
      <c r="P211" s="42" t="str">
        <v/>
      </c>
      <c r="Q211" s="42" t="str">
        <v/>
      </c>
      <c r="R211" s="42" t="str">
        <v/>
      </c>
      <c r="S211" s="42" t="str">
        <v/>
      </c>
      <c r="T211" s="42" t="str">
        <v/>
      </c>
      <c r="U211" s="42" t="str">
        <v/>
      </c>
      <c r="X211" s="46"/>
      <c r="Y211" s="46"/>
      <c r="Z211" s="46"/>
      <c r="AA211" s="42" t="s">
        <v>488</v>
      </c>
    </row>
    <row r="212" spans="4:49" s="42" customFormat="1" x14ac:dyDescent="0.2">
      <c r="D212" s="42">
        <f t="shared" si="21"/>
        <v>18</v>
      </c>
      <c r="E212" s="42" t="str">
        <f t="shared" si="20"/>
        <v>A18</v>
      </c>
      <c r="G212" s="42" t="str">
        <f t="array" ref="G212:U212" ca="1">IF(TRANSPOSE('A18'!E$215:E$229)="","",TRANSPOSE('A18'!E$215:E$229))</f>
        <v>Attività di accompagnamento (affiancamento on the job, supporto specialistico, etc.)</v>
      </c>
      <c r="H212" s="42" t="str">
        <v/>
      </c>
      <c r="I212" s="42" t="str">
        <v/>
      </c>
      <c r="J212" s="42" t="str">
        <v/>
      </c>
      <c r="K212" s="42" t="str">
        <f ca="1"/>
        <v>In transizione</v>
      </c>
      <c r="L212" s="42" t="str">
        <v/>
      </c>
      <c r="M212" s="42" t="str">
        <v/>
      </c>
      <c r="N212" s="42" t="str">
        <v/>
      </c>
      <c r="O212" s="42" t="str">
        <v/>
      </c>
      <c r="P212" s="42" t="str">
        <v/>
      </c>
      <c r="Q212" s="42" t="str">
        <v/>
      </c>
      <c r="R212" s="42" t="str">
        <v/>
      </c>
      <c r="S212" s="42" t="str">
        <v/>
      </c>
      <c r="T212" s="42" t="str">
        <v/>
      </c>
      <c r="U212" s="42" t="str">
        <v/>
      </c>
      <c r="X212" s="46"/>
      <c r="Y212" s="46"/>
      <c r="Z212" s="46"/>
      <c r="AA212" s="42" t="s">
        <v>488</v>
      </c>
    </row>
    <row r="213" spans="4:49" s="42" customFormat="1" x14ac:dyDescent="0.2">
      <c r="D213" s="42">
        <f t="shared" si="21"/>
        <v>18</v>
      </c>
      <c r="E213" s="42" t="str">
        <f t="shared" si="20"/>
        <v>A18</v>
      </c>
      <c r="G213" s="42" t="str">
        <f t="array" ref="G213:U213" ca="1">IF(TRANSPOSE('A18'!H$215:H$229)="","",TRANSPOSE('A18'!H$215:H$229))</f>
        <v/>
      </c>
      <c r="H213" s="42" t="str">
        <v/>
      </c>
      <c r="I213" s="42" t="str">
        <v/>
      </c>
      <c r="J213" s="42" t="str">
        <v/>
      </c>
      <c r="K213" s="42" t="str">
        <f ca="1"/>
        <v/>
      </c>
      <c r="L213" s="42" t="str">
        <v/>
      </c>
      <c r="M213" s="42" t="str">
        <v/>
      </c>
      <c r="N213" s="42" t="str">
        <v/>
      </c>
      <c r="O213" s="42" t="str">
        <v/>
      </c>
      <c r="P213" s="42" t="str">
        <v/>
      </c>
      <c r="Q213" s="42" t="str">
        <v/>
      </c>
      <c r="R213" s="42" t="str">
        <v/>
      </c>
      <c r="S213" s="42" t="str">
        <v/>
      </c>
      <c r="T213" s="42" t="str">
        <v/>
      </c>
      <c r="U213" s="42" t="str">
        <v/>
      </c>
      <c r="X213" s="46"/>
      <c r="Y213" s="46"/>
      <c r="Z213" s="46"/>
      <c r="AA213" s="42" t="s">
        <v>488</v>
      </c>
    </row>
    <row r="214" spans="4:49" s="42" customFormat="1" x14ac:dyDescent="0.2">
      <c r="D214" s="42">
        <f t="shared" si="21"/>
        <v>18</v>
      </c>
      <c r="E214" s="42" t="str">
        <f t="shared" si="20"/>
        <v>A18</v>
      </c>
      <c r="G214" s="42" t="str">
        <f t="array" ref="G214:U214" ca="1">IF(TRANSPOSE('A18'!K$215:K$229)="","",TRANSPOSE('A18'!K$215:K$229))</f>
        <v/>
      </c>
      <c r="H214" s="42" t="str">
        <v/>
      </c>
      <c r="I214" s="42" t="str">
        <v/>
      </c>
      <c r="J214" s="42" t="str">
        <v/>
      </c>
      <c r="K214" s="42" t="str">
        <f ca="1"/>
        <v/>
      </c>
      <c r="L214" s="42" t="str">
        <v/>
      </c>
      <c r="M214" s="42" t="str">
        <v/>
      </c>
      <c r="N214" s="42" t="str">
        <v/>
      </c>
      <c r="O214" s="42" t="str">
        <v/>
      </c>
      <c r="P214" s="42" t="str">
        <v/>
      </c>
      <c r="Q214" s="42" t="str">
        <v/>
      </c>
      <c r="R214" s="42" t="str">
        <v/>
      </c>
      <c r="S214" s="42" t="str">
        <v/>
      </c>
      <c r="T214" s="42" t="str">
        <v/>
      </c>
      <c r="U214" s="42" t="str">
        <v/>
      </c>
      <c r="X214" s="46"/>
      <c r="Y214" s="46"/>
      <c r="Z214" s="46"/>
      <c r="AA214" s="42" t="s">
        <v>488</v>
      </c>
    </row>
    <row r="215" spans="4:49" s="42" customFormat="1" x14ac:dyDescent="0.2">
      <c r="D215" s="42">
        <f t="shared" si="21"/>
        <v>18</v>
      </c>
      <c r="E215" s="42" t="str">
        <f t="shared" si="20"/>
        <v>A18</v>
      </c>
      <c r="G215" s="42" t="str">
        <f t="array" ref="G215:U215" ca="1">IF(TRANSPOSE('A18'!E$236:E$250)="","",TRANSPOSE('A18'!E$236:E$250))</f>
        <v>Attività di accompagnamento (affiancamento on the job, supporto specialistico, etc.)</v>
      </c>
      <c r="H215" s="42" t="str">
        <v/>
      </c>
      <c r="I215" s="42" t="str">
        <v/>
      </c>
      <c r="J215" s="42" t="str">
        <v/>
      </c>
      <c r="K215" s="42" t="str">
        <f ca="1"/>
        <v>Meno sviluppate</v>
      </c>
      <c r="L215" s="42" t="str">
        <v/>
      </c>
      <c r="M215" s="42" t="str">
        <v/>
      </c>
      <c r="N215" s="42" t="str">
        <v/>
      </c>
      <c r="O215" s="42" t="str">
        <v/>
      </c>
      <c r="P215" s="42" t="str">
        <v/>
      </c>
      <c r="Q215" s="42" t="str">
        <v/>
      </c>
      <c r="R215" s="42" t="str">
        <v/>
      </c>
      <c r="S215" s="42" t="str">
        <v/>
      </c>
      <c r="T215" s="42" t="str">
        <v/>
      </c>
      <c r="U215" s="42" t="str">
        <v/>
      </c>
      <c r="X215" s="46"/>
      <c r="Y215" s="46"/>
      <c r="Z215" s="46"/>
      <c r="AA215" s="42" t="s">
        <v>488</v>
      </c>
    </row>
    <row r="216" spans="4:49" s="42" customFormat="1" x14ac:dyDescent="0.2">
      <c r="D216" s="42">
        <f t="shared" si="21"/>
        <v>18</v>
      </c>
      <c r="E216" s="42" t="str">
        <f t="shared" si="20"/>
        <v>A18</v>
      </c>
      <c r="G216" s="42" t="str">
        <f t="array" ref="G216:U216" ca="1">IF(TRANSPOSE('A18'!H$236:H$250)="","",TRANSPOSE('A18'!H$236:H$250))</f>
        <v/>
      </c>
      <c r="H216" s="42" t="str">
        <v/>
      </c>
      <c r="I216" s="42" t="str">
        <v/>
      </c>
      <c r="J216" s="42" t="str">
        <v/>
      </c>
      <c r="K216" s="42" t="str">
        <f ca="1"/>
        <v/>
      </c>
      <c r="L216" s="42" t="str">
        <v/>
      </c>
      <c r="M216" s="42" t="str">
        <v/>
      </c>
      <c r="N216" s="42" t="str">
        <v/>
      </c>
      <c r="O216" s="42" t="str">
        <v/>
      </c>
      <c r="P216" s="42" t="str">
        <v/>
      </c>
      <c r="Q216" s="42" t="str">
        <v/>
      </c>
      <c r="R216" s="42" t="str">
        <v/>
      </c>
      <c r="S216" s="42" t="str">
        <v/>
      </c>
      <c r="T216" s="42" t="str">
        <v/>
      </c>
      <c r="U216" s="42" t="str">
        <v/>
      </c>
      <c r="X216" s="46"/>
      <c r="Y216" s="46"/>
      <c r="Z216" s="46"/>
      <c r="AA216" s="42" t="s">
        <v>488</v>
      </c>
    </row>
    <row r="217" spans="4:49" s="42" customFormat="1" x14ac:dyDescent="0.2">
      <c r="D217" s="42">
        <f t="shared" si="21"/>
        <v>18</v>
      </c>
      <c r="E217" s="42" t="str">
        <f t="shared" si="20"/>
        <v>A18</v>
      </c>
      <c r="G217" s="42" t="str">
        <f t="array" ref="G217:U217" ca="1">IF(TRANSPOSE('A18'!K$236:K$250)="","",TRANSPOSE('A18'!K$236:K$250))</f>
        <v/>
      </c>
      <c r="H217" s="42" t="str">
        <v/>
      </c>
      <c r="I217" s="42" t="str">
        <v/>
      </c>
      <c r="J217" s="42" t="str">
        <v/>
      </c>
      <c r="K217" s="42" t="str">
        <f ca="1"/>
        <v/>
      </c>
      <c r="L217" s="42" t="str">
        <v/>
      </c>
      <c r="M217" s="42" t="str">
        <v/>
      </c>
      <c r="N217" s="42" t="str">
        <v/>
      </c>
      <c r="O217" s="42" t="str">
        <v/>
      </c>
      <c r="P217" s="42" t="str">
        <v/>
      </c>
      <c r="Q217" s="42" t="str">
        <v/>
      </c>
      <c r="R217" s="42" t="str">
        <v/>
      </c>
      <c r="S217" s="42" t="str">
        <v/>
      </c>
      <c r="T217" s="42" t="str">
        <v/>
      </c>
      <c r="U217" s="42" t="str">
        <v/>
      </c>
      <c r="X217" s="46"/>
      <c r="Y217" s="46"/>
      <c r="Z217" s="46"/>
      <c r="AA217" s="42" t="s">
        <v>488</v>
      </c>
    </row>
    <row r="218" spans="4:49" s="42" customFormat="1" x14ac:dyDescent="0.2">
      <c r="D218" s="42">
        <f t="shared" si="21"/>
        <v>19</v>
      </c>
      <c r="E218" s="42" t="str">
        <f t="shared" si="20"/>
        <v>A19</v>
      </c>
      <c r="G218" s="42" t="str">
        <f t="array" ref="G218:U218" ca="1">IF(TRANSPOSE('A19'!E$172:E$187)="","",TRANSPOSE('A19'!E$172:E$187))</f>
        <v>Attività di accompagnamento (affiancamento on the job, supporto specialistico, etc.)</v>
      </c>
      <c r="H218" s="42" t="str">
        <v>N° nuove Aziende Sanitarie servite</v>
      </c>
      <c r="I218" s="42" t="str">
        <v>Numero</v>
      </c>
      <c r="J218" s="42" t="str">
        <v>Sistema di Monitoraggio PON</v>
      </c>
      <c r="K218" s="42" t="str">
        <f ca="1"/>
        <v>Tutte</v>
      </c>
      <c r="L218" s="42">
        <v>0</v>
      </c>
      <c r="M218" s="42">
        <v>0</v>
      </c>
      <c r="N218" s="42">
        <v>0</v>
      </c>
      <c r="O218" s="42">
        <v>0</v>
      </c>
      <c r="P218" s="42">
        <v>0</v>
      </c>
      <c r="Q218" s="42">
        <v>3</v>
      </c>
      <c r="R218" s="42">
        <v>8</v>
      </c>
      <c r="S218" s="42">
        <v>13</v>
      </c>
      <c r="T218" s="42">
        <v>19</v>
      </c>
      <c r="U218" s="42">
        <v>25</v>
      </c>
      <c r="V218" s="42">
        <f ca="1">IFERROR('A19'!$R$43,"")</f>
        <v>7</v>
      </c>
      <c r="W218" s="42">
        <f ca="1">IFERROR('A19'!$R$255,"")</f>
        <v>3</v>
      </c>
      <c r="X218" s="46">
        <f>IF('A19'!$H$73="","",'A19'!$H$73)</f>
        <v>43101</v>
      </c>
      <c r="Y218" s="46">
        <f>IF('A19'!$H$76="","",'A19'!$H$76)</f>
        <v>45107</v>
      </c>
      <c r="Z218" s="42" t="str">
        <f>IF('A19'!$B$9="","",'A19'!$B$9)</f>
        <v xml:space="preserve">Gestione del processo acquisitivo di nuovi utenti afferenti al comparto sanità </v>
      </c>
      <c r="AA218" s="42" t="s">
        <v>489</v>
      </c>
      <c r="AB218" s="42" t="str">
        <f t="array" ref="AB218:AW218">IF(TRANSPOSE('A19'!$K$80:$M$101)="","",TRANSPOSE('A19'!$K$80:$M$101))</f>
        <v/>
      </c>
      <c r="AC218" s="42" t="str">
        <v/>
      </c>
      <c r="AD218" s="42" t="str">
        <v/>
      </c>
      <c r="AE218" s="42" t="str">
        <v/>
      </c>
      <c r="AF218" s="42" t="str">
        <v/>
      </c>
      <c r="AG218" s="42" t="str">
        <v/>
      </c>
      <c r="AH218" s="42" t="str">
        <v/>
      </c>
      <c r="AI218" s="42" t="str">
        <v/>
      </c>
      <c r="AJ218" s="42">
        <v>172480.43792129852</v>
      </c>
      <c r="AK218" s="42" t="str">
        <v/>
      </c>
      <c r="AL218" s="42">
        <v>965906.44500000007</v>
      </c>
      <c r="AM218" s="42" t="str">
        <v/>
      </c>
      <c r="AN218" s="42" t="str">
        <v/>
      </c>
      <c r="AO218" s="42" t="str">
        <v/>
      </c>
      <c r="AP218" s="42" t="str">
        <v/>
      </c>
      <c r="AQ218" s="42" t="str">
        <v/>
      </c>
      <c r="AR218" s="42" t="str">
        <v/>
      </c>
      <c r="AS218" s="42" t="str">
        <v/>
      </c>
      <c r="AT218" s="42">
        <v>212499.41790000003</v>
      </c>
      <c r="AU218" s="42" t="str">
        <v/>
      </c>
      <c r="AV218" s="42" t="str">
        <v/>
      </c>
      <c r="AW218" s="42">
        <v>1350886.3008212985</v>
      </c>
    </row>
    <row r="219" spans="4:49" s="42" customFormat="1" x14ac:dyDescent="0.2">
      <c r="D219" s="42">
        <f t="shared" si="21"/>
        <v>19</v>
      </c>
      <c r="E219" s="42" t="str">
        <f t="shared" si="20"/>
        <v>A19</v>
      </c>
      <c r="G219" s="42" t="str">
        <f t="array" ref="G219:U219" ca="1">IF(TRANSPOSE('A19'!H$172:H$187)="","",TRANSPOSE('A19'!H$172:H$187))</f>
        <v/>
      </c>
      <c r="H219" s="42" t="str">
        <v/>
      </c>
      <c r="I219" s="42" t="str">
        <v/>
      </c>
      <c r="J219" s="42" t="str">
        <v/>
      </c>
      <c r="K219" s="42" t="str">
        <f ca="1"/>
        <v/>
      </c>
      <c r="L219" s="42" t="str">
        <v/>
      </c>
      <c r="M219" s="42" t="str">
        <v/>
      </c>
      <c r="N219" s="42" t="str">
        <v/>
      </c>
      <c r="O219" s="42" t="str">
        <v/>
      </c>
      <c r="P219" s="42" t="str">
        <v/>
      </c>
      <c r="Q219" s="42" t="str">
        <v/>
      </c>
      <c r="R219" s="42" t="str">
        <v/>
      </c>
      <c r="S219" s="42" t="str">
        <v/>
      </c>
      <c r="T219" s="42" t="str">
        <v/>
      </c>
      <c r="U219" s="42" t="str">
        <v/>
      </c>
      <c r="X219" s="46"/>
      <c r="Y219" s="46"/>
      <c r="Z219" s="46"/>
      <c r="AA219" s="42" t="s">
        <v>489</v>
      </c>
    </row>
    <row r="220" spans="4:49" s="42" customFormat="1" x14ac:dyDescent="0.2">
      <c r="D220" s="42">
        <f t="shared" si="21"/>
        <v>19</v>
      </c>
      <c r="E220" s="42" t="str">
        <f t="shared" si="20"/>
        <v>A19</v>
      </c>
      <c r="G220" s="42" t="str">
        <f t="array" ref="G220:U220" ca="1">IF(TRANSPOSE('A19'!K$172:K$187)="","",TRANSPOSE('A19'!K$172:K$187))</f>
        <v/>
      </c>
      <c r="H220" s="42" t="str">
        <v/>
      </c>
      <c r="I220" s="42" t="str">
        <v/>
      </c>
      <c r="J220" s="42" t="str">
        <v/>
      </c>
      <c r="K220" s="42" t="str">
        <f ca="1"/>
        <v/>
      </c>
      <c r="L220" s="42" t="str">
        <v/>
      </c>
      <c r="M220" s="42" t="str">
        <v/>
      </c>
      <c r="N220" s="42" t="str">
        <v/>
      </c>
      <c r="O220" s="42" t="str">
        <v/>
      </c>
      <c r="P220" s="42" t="str">
        <v/>
      </c>
      <c r="Q220" s="42" t="str">
        <v/>
      </c>
      <c r="R220" s="42" t="str">
        <v/>
      </c>
      <c r="S220" s="42" t="str">
        <v/>
      </c>
      <c r="T220" s="42" t="str">
        <v/>
      </c>
      <c r="U220" s="42" t="str">
        <v/>
      </c>
      <c r="X220" s="46"/>
      <c r="Y220" s="46"/>
      <c r="Z220" s="46"/>
      <c r="AA220" s="42" t="s">
        <v>489</v>
      </c>
    </row>
    <row r="221" spans="4:49" s="42" customFormat="1" x14ac:dyDescent="0.2">
      <c r="D221" s="42">
        <f t="shared" si="21"/>
        <v>19</v>
      </c>
      <c r="E221" s="42" t="str">
        <f t="shared" si="20"/>
        <v>A19</v>
      </c>
      <c r="G221" s="42" t="str">
        <f t="array" ref="G221:U221" ca="1">IF(TRANSPOSE('A19'!E$194:E$208)="","",TRANSPOSE('A19'!E$194:E$208))</f>
        <v>Attività di accompagnamento (affiancamento on the job, supporto specialistico, etc.)</v>
      </c>
      <c r="H221" s="42" t="str">
        <v/>
      </c>
      <c r="I221" s="42" t="str">
        <v/>
      </c>
      <c r="J221" s="42" t="str">
        <v/>
      </c>
      <c r="K221" s="42" t="str">
        <f ca="1"/>
        <v>Più sviluppate</v>
      </c>
      <c r="L221" s="42" t="str">
        <v/>
      </c>
      <c r="M221" s="42" t="str">
        <v/>
      </c>
      <c r="N221" s="42" t="str">
        <v/>
      </c>
      <c r="O221" s="42" t="str">
        <v/>
      </c>
      <c r="P221" s="42" t="str">
        <v/>
      </c>
      <c r="Q221" s="42" t="str">
        <v/>
      </c>
      <c r="R221" s="42" t="str">
        <v/>
      </c>
      <c r="S221" s="42" t="str">
        <v/>
      </c>
      <c r="T221" s="42" t="str">
        <v/>
      </c>
      <c r="U221" s="42" t="str">
        <v/>
      </c>
      <c r="X221" s="46"/>
      <c r="Y221" s="46"/>
      <c r="Z221" s="46"/>
      <c r="AA221" s="42" t="s">
        <v>489</v>
      </c>
    </row>
    <row r="222" spans="4:49" s="42" customFormat="1" x14ac:dyDescent="0.2">
      <c r="D222" s="42">
        <f t="shared" si="21"/>
        <v>19</v>
      </c>
      <c r="E222" s="42" t="str">
        <f t="shared" si="20"/>
        <v>A19</v>
      </c>
      <c r="G222" s="42" t="str">
        <f t="array" ref="G222:U222" ca="1">IF(TRANSPOSE('A19'!H$194:H$208)="","",TRANSPOSE('A19'!H$194:H$208))</f>
        <v/>
      </c>
      <c r="H222" s="42" t="str">
        <v/>
      </c>
      <c r="I222" s="42" t="str">
        <v/>
      </c>
      <c r="J222" s="42" t="str">
        <v/>
      </c>
      <c r="K222" s="42" t="str">
        <f ca="1"/>
        <v/>
      </c>
      <c r="L222" s="42" t="str">
        <v/>
      </c>
      <c r="M222" s="42" t="str">
        <v/>
      </c>
      <c r="N222" s="42" t="str">
        <v/>
      </c>
      <c r="O222" s="42" t="str">
        <v/>
      </c>
      <c r="P222" s="42" t="str">
        <v/>
      </c>
      <c r="Q222" s="42" t="str">
        <v/>
      </c>
      <c r="R222" s="42" t="str">
        <v/>
      </c>
      <c r="S222" s="42" t="str">
        <v/>
      </c>
      <c r="T222" s="42" t="str">
        <v/>
      </c>
      <c r="U222" s="42" t="str">
        <v/>
      </c>
      <c r="X222" s="46"/>
      <c r="Y222" s="46"/>
      <c r="Z222" s="46"/>
      <c r="AA222" s="42" t="s">
        <v>489</v>
      </c>
    </row>
    <row r="223" spans="4:49" s="42" customFormat="1" x14ac:dyDescent="0.2">
      <c r="D223" s="42">
        <f t="shared" si="21"/>
        <v>19</v>
      </c>
      <c r="E223" s="42" t="str">
        <f t="shared" si="20"/>
        <v>A19</v>
      </c>
      <c r="G223" s="42" t="str">
        <f t="array" ref="G223:U223" ca="1">IF(TRANSPOSE('A19'!K$194:K$208)="","",TRANSPOSE('A19'!K$194:K$208))</f>
        <v/>
      </c>
      <c r="H223" s="42" t="str">
        <v/>
      </c>
      <c r="I223" s="42" t="str">
        <v/>
      </c>
      <c r="J223" s="42" t="str">
        <v/>
      </c>
      <c r="K223" s="42" t="str">
        <f ca="1"/>
        <v/>
      </c>
      <c r="L223" s="42" t="str">
        <v/>
      </c>
      <c r="M223" s="42" t="str">
        <v/>
      </c>
      <c r="N223" s="42" t="str">
        <v/>
      </c>
      <c r="O223" s="42" t="str">
        <v/>
      </c>
      <c r="P223" s="42" t="str">
        <v/>
      </c>
      <c r="Q223" s="42" t="str">
        <v/>
      </c>
      <c r="R223" s="42" t="str">
        <v/>
      </c>
      <c r="S223" s="42" t="str">
        <v/>
      </c>
      <c r="T223" s="42" t="str">
        <v/>
      </c>
      <c r="U223" s="42" t="str">
        <v/>
      </c>
      <c r="X223" s="46"/>
      <c r="Y223" s="46"/>
      <c r="Z223" s="46"/>
      <c r="AA223" s="42" t="s">
        <v>489</v>
      </c>
    </row>
    <row r="224" spans="4:49" s="42" customFormat="1" x14ac:dyDescent="0.2">
      <c r="D224" s="42">
        <f t="shared" si="21"/>
        <v>19</v>
      </c>
      <c r="E224" s="42" t="str">
        <f t="shared" si="20"/>
        <v>A19</v>
      </c>
      <c r="G224" s="42" t="str">
        <f t="array" ref="G224:U224" ca="1">IF(TRANSPOSE('A19'!E$215:E$229)="","",TRANSPOSE('A19'!E$215:E$229))</f>
        <v>Attività di accompagnamento (affiancamento on the job, supporto specialistico, etc.)</v>
      </c>
      <c r="H224" s="42" t="str">
        <v/>
      </c>
      <c r="I224" s="42" t="str">
        <v/>
      </c>
      <c r="J224" s="42" t="str">
        <v/>
      </c>
      <c r="K224" s="42" t="str">
        <f ca="1"/>
        <v>In transizione</v>
      </c>
      <c r="L224" s="42" t="str">
        <v/>
      </c>
      <c r="M224" s="42" t="str">
        <v/>
      </c>
      <c r="N224" s="42" t="str">
        <v/>
      </c>
      <c r="O224" s="42" t="str">
        <v/>
      </c>
      <c r="P224" s="42" t="str">
        <v/>
      </c>
      <c r="Q224" s="42" t="str">
        <v/>
      </c>
      <c r="R224" s="42" t="str">
        <v/>
      </c>
      <c r="S224" s="42" t="str">
        <v/>
      </c>
      <c r="T224" s="42" t="str">
        <v/>
      </c>
      <c r="U224" s="42" t="str">
        <v/>
      </c>
      <c r="X224" s="46"/>
      <c r="Y224" s="46"/>
      <c r="Z224" s="46"/>
      <c r="AA224" s="42" t="s">
        <v>489</v>
      </c>
    </row>
    <row r="225" spans="4:49" s="42" customFormat="1" x14ac:dyDescent="0.2">
      <c r="D225" s="42">
        <f t="shared" si="21"/>
        <v>19</v>
      </c>
      <c r="E225" s="42" t="str">
        <f t="shared" si="20"/>
        <v>A19</v>
      </c>
      <c r="G225" s="42" t="str">
        <f t="array" ref="G225:U225" ca="1">IF(TRANSPOSE('A19'!H$215:H$229)="","",TRANSPOSE('A19'!H$215:H$229))</f>
        <v/>
      </c>
      <c r="H225" s="42" t="str">
        <v/>
      </c>
      <c r="I225" s="42" t="str">
        <v/>
      </c>
      <c r="J225" s="42" t="str">
        <v/>
      </c>
      <c r="K225" s="42" t="str">
        <f ca="1"/>
        <v/>
      </c>
      <c r="L225" s="42" t="str">
        <v/>
      </c>
      <c r="M225" s="42" t="str">
        <v/>
      </c>
      <c r="N225" s="42" t="str">
        <v/>
      </c>
      <c r="O225" s="42" t="str">
        <v/>
      </c>
      <c r="P225" s="42" t="str">
        <v/>
      </c>
      <c r="Q225" s="42" t="str">
        <v/>
      </c>
      <c r="R225" s="42" t="str">
        <v/>
      </c>
      <c r="S225" s="42" t="str">
        <v/>
      </c>
      <c r="T225" s="42" t="str">
        <v/>
      </c>
      <c r="U225" s="42" t="str">
        <v/>
      </c>
      <c r="X225" s="46"/>
      <c r="Y225" s="46"/>
      <c r="Z225" s="46"/>
      <c r="AA225" s="42" t="s">
        <v>489</v>
      </c>
    </row>
    <row r="226" spans="4:49" s="42" customFormat="1" x14ac:dyDescent="0.2">
      <c r="D226" s="42">
        <f t="shared" si="21"/>
        <v>19</v>
      </c>
      <c r="E226" s="42" t="str">
        <f t="shared" si="20"/>
        <v>A19</v>
      </c>
      <c r="G226" s="42" t="str">
        <f t="array" ref="G226:U226" ca="1">IF(TRANSPOSE('A19'!K$215:K$229)="","",TRANSPOSE('A19'!K$215:K$229))</f>
        <v/>
      </c>
      <c r="H226" s="42" t="str">
        <v/>
      </c>
      <c r="I226" s="42" t="str">
        <v/>
      </c>
      <c r="J226" s="42" t="str">
        <v/>
      </c>
      <c r="K226" s="42" t="str">
        <f ca="1"/>
        <v/>
      </c>
      <c r="L226" s="42" t="str">
        <v/>
      </c>
      <c r="M226" s="42" t="str">
        <v/>
      </c>
      <c r="N226" s="42" t="str">
        <v/>
      </c>
      <c r="O226" s="42" t="str">
        <v/>
      </c>
      <c r="P226" s="42" t="str">
        <v/>
      </c>
      <c r="Q226" s="42" t="str">
        <v/>
      </c>
      <c r="R226" s="42" t="str">
        <v/>
      </c>
      <c r="S226" s="42" t="str">
        <v/>
      </c>
      <c r="T226" s="42" t="str">
        <v/>
      </c>
      <c r="U226" s="42" t="str">
        <v/>
      </c>
      <c r="X226" s="46"/>
      <c r="Y226" s="46"/>
      <c r="Z226" s="46"/>
      <c r="AA226" s="42" t="s">
        <v>489</v>
      </c>
    </row>
    <row r="227" spans="4:49" s="42" customFormat="1" x14ac:dyDescent="0.2">
      <c r="D227" s="42">
        <f t="shared" si="21"/>
        <v>19</v>
      </c>
      <c r="E227" s="42" t="str">
        <f t="shared" si="20"/>
        <v>A19</v>
      </c>
      <c r="G227" s="42" t="str">
        <f t="array" ref="G227:U227" ca="1">IF(TRANSPOSE('A19'!E$236:E$250)="","",TRANSPOSE('A19'!E$236:E$250))</f>
        <v>Attività di accompagnamento (affiancamento on the job, supporto specialistico, etc.)</v>
      </c>
      <c r="H227" s="42" t="str">
        <v/>
      </c>
      <c r="I227" s="42" t="str">
        <v/>
      </c>
      <c r="J227" s="42" t="str">
        <v/>
      </c>
      <c r="K227" s="42" t="str">
        <f ca="1"/>
        <v>Meno sviluppate</v>
      </c>
      <c r="L227" s="42" t="str">
        <v/>
      </c>
      <c r="M227" s="42" t="str">
        <v/>
      </c>
      <c r="N227" s="42" t="str">
        <v/>
      </c>
      <c r="O227" s="42" t="str">
        <v/>
      </c>
      <c r="P227" s="42" t="str">
        <v/>
      </c>
      <c r="Q227" s="42" t="str">
        <v/>
      </c>
      <c r="R227" s="42" t="str">
        <v/>
      </c>
      <c r="S227" s="42" t="str">
        <v/>
      </c>
      <c r="T227" s="42" t="str">
        <v/>
      </c>
      <c r="U227" s="42" t="str">
        <v/>
      </c>
      <c r="X227" s="46"/>
      <c r="Y227" s="46"/>
      <c r="Z227" s="46"/>
      <c r="AA227" s="42" t="s">
        <v>489</v>
      </c>
    </row>
    <row r="228" spans="4:49" s="42" customFormat="1" x14ac:dyDescent="0.2">
      <c r="D228" s="42">
        <f t="shared" si="21"/>
        <v>19</v>
      </c>
      <c r="E228" s="42" t="str">
        <f t="shared" si="20"/>
        <v>A19</v>
      </c>
      <c r="G228" s="42" t="str">
        <f t="array" ref="G228:U228" ca="1">IF(TRANSPOSE('A19'!H$236:H$250)="","",TRANSPOSE('A19'!H$236:H$250))</f>
        <v/>
      </c>
      <c r="H228" s="42" t="str">
        <v/>
      </c>
      <c r="I228" s="42" t="str">
        <v/>
      </c>
      <c r="J228" s="42" t="str">
        <v/>
      </c>
      <c r="K228" s="42" t="str">
        <f ca="1"/>
        <v/>
      </c>
      <c r="L228" s="42" t="str">
        <v/>
      </c>
      <c r="M228" s="42" t="str">
        <v/>
      </c>
      <c r="N228" s="42" t="str">
        <v/>
      </c>
      <c r="O228" s="42" t="str">
        <v/>
      </c>
      <c r="P228" s="42" t="str">
        <v/>
      </c>
      <c r="Q228" s="42" t="str">
        <v/>
      </c>
      <c r="R228" s="42" t="str">
        <v/>
      </c>
      <c r="S228" s="42" t="str">
        <v/>
      </c>
      <c r="T228" s="42" t="str">
        <v/>
      </c>
      <c r="U228" s="42" t="str">
        <v/>
      </c>
      <c r="X228" s="46"/>
      <c r="Y228" s="46"/>
      <c r="Z228" s="46"/>
      <c r="AA228" s="42" t="s">
        <v>489</v>
      </c>
    </row>
    <row r="229" spans="4:49" s="42" customFormat="1" x14ac:dyDescent="0.2">
      <c r="D229" s="42">
        <f t="shared" si="21"/>
        <v>19</v>
      </c>
      <c r="E229" s="42" t="str">
        <f t="shared" si="20"/>
        <v>A19</v>
      </c>
      <c r="G229" s="42" t="str">
        <f t="array" ref="G229:U229" ca="1">IF(TRANSPOSE('A19'!K$236:K$250)="","",TRANSPOSE('A19'!K$236:K$250))</f>
        <v/>
      </c>
      <c r="H229" s="42" t="str">
        <v/>
      </c>
      <c r="I229" s="42" t="str">
        <v/>
      </c>
      <c r="J229" s="42" t="str">
        <v/>
      </c>
      <c r="K229" s="42" t="str">
        <f ca="1"/>
        <v/>
      </c>
      <c r="L229" s="42" t="str">
        <v/>
      </c>
      <c r="M229" s="42" t="str">
        <v/>
      </c>
      <c r="N229" s="42" t="str">
        <v/>
      </c>
      <c r="O229" s="42" t="str">
        <v/>
      </c>
      <c r="P229" s="42" t="str">
        <v/>
      </c>
      <c r="Q229" s="42" t="str">
        <v/>
      </c>
      <c r="R229" s="42" t="str">
        <v/>
      </c>
      <c r="S229" s="42" t="str">
        <v/>
      </c>
      <c r="T229" s="42" t="str">
        <v/>
      </c>
      <c r="U229" s="42" t="str">
        <v/>
      </c>
      <c r="X229" s="46"/>
      <c r="Y229" s="46"/>
      <c r="Z229" s="46"/>
      <c r="AA229" s="42" t="s">
        <v>489</v>
      </c>
    </row>
    <row r="230" spans="4:49" s="42" customFormat="1" x14ac:dyDescent="0.2">
      <c r="D230" s="42">
        <f t="shared" si="21"/>
        <v>20</v>
      </c>
      <c r="E230" s="42" t="str">
        <f t="shared" si="20"/>
        <v>A20</v>
      </c>
      <c r="G230" s="42" t="str">
        <f t="array" ref="G230:U230" ca="1">IF(TRANSPOSE('A20'!E$172:E$187)="","",TRANSPOSE('A20'!E$172:E$187))</f>
        <v>Attività di accompagnamento (affiancamento on the job, supporto specialistico, etc.)</v>
      </c>
      <c r="H230" s="42" t="str">
        <v>N° nuovi Enti Locali serviti</v>
      </c>
      <c r="I230" s="42" t="str">
        <v>Numero</v>
      </c>
      <c r="J230" s="42" t="str">
        <v>Sistema di Monitoraggio PON</v>
      </c>
      <c r="K230" s="42" t="str">
        <f ca="1"/>
        <v>Tutte</v>
      </c>
      <c r="L230" s="42">
        <v>0</v>
      </c>
      <c r="M230" s="42">
        <v>0</v>
      </c>
      <c r="N230" s="42">
        <v>0</v>
      </c>
      <c r="O230" s="42">
        <v>0</v>
      </c>
      <c r="P230" s="42">
        <v>0</v>
      </c>
      <c r="Q230" s="42">
        <v>50</v>
      </c>
      <c r="R230" s="42">
        <v>150</v>
      </c>
      <c r="S230" s="42">
        <v>250</v>
      </c>
      <c r="T230" s="42">
        <v>375</v>
      </c>
      <c r="U230" s="42">
        <v>500</v>
      </c>
      <c r="V230" s="42">
        <f ca="1">IFERROR('A20'!$R$43,"")</f>
        <v>7</v>
      </c>
      <c r="W230" s="42">
        <f ca="1">IFERROR('A20'!$R$254,"")</f>
        <v>5</v>
      </c>
      <c r="X230" s="46">
        <f>IF('A20'!$H$73="","",'A20'!$H$73)</f>
        <v>43101</v>
      </c>
      <c r="Y230" s="46">
        <f>IF('A20'!$H$76="","",'A20'!$H$76)</f>
        <v>45107</v>
      </c>
      <c r="Z230" s="42" t="str">
        <f>IF('A20'!$B$9="","",'A20'!$B$9)</f>
        <v>Gestione del processo acquisitivo di nuovi utenti afferenti al comparto Regioni ed Enti Locali</v>
      </c>
      <c r="AA230" s="42" t="s">
        <v>490</v>
      </c>
      <c r="AB230" s="42" t="str">
        <f t="array" ref="AB230:AW230">IF(TRANSPOSE('A20'!$K$80:$M$101)="","",TRANSPOSE('A20'!$K$80:$M$101))</f>
        <v/>
      </c>
      <c r="AC230" s="42" t="str">
        <v/>
      </c>
      <c r="AD230" s="42" t="str">
        <v/>
      </c>
      <c r="AE230" s="42" t="str">
        <v/>
      </c>
      <c r="AF230" s="42" t="str">
        <v/>
      </c>
      <c r="AG230" s="42" t="str">
        <v/>
      </c>
      <c r="AH230" s="42" t="str">
        <v/>
      </c>
      <c r="AI230" s="42" t="str">
        <v/>
      </c>
      <c r="AJ230" s="42">
        <v>79796.144854231534</v>
      </c>
      <c r="AK230" s="42" t="str">
        <v/>
      </c>
      <c r="AL230" s="42">
        <v>446865.81</v>
      </c>
      <c r="AM230" s="42" t="str">
        <v/>
      </c>
      <c r="AN230" s="42" t="str">
        <v/>
      </c>
      <c r="AO230" s="42" t="str">
        <v/>
      </c>
      <c r="AP230" s="42" t="str">
        <v/>
      </c>
      <c r="AQ230" s="42" t="str">
        <v/>
      </c>
      <c r="AR230" s="42" t="str">
        <v/>
      </c>
      <c r="AS230" s="42" t="str">
        <v/>
      </c>
      <c r="AT230" s="42">
        <v>98310.478199999998</v>
      </c>
      <c r="AU230" s="42" t="str">
        <v/>
      </c>
      <c r="AV230" s="42" t="str">
        <v/>
      </c>
      <c r="AW230" s="42">
        <v>624972.43305423157</v>
      </c>
    </row>
    <row r="231" spans="4:49" s="42" customFormat="1" x14ac:dyDescent="0.2">
      <c r="D231" s="42">
        <f t="shared" si="21"/>
        <v>20</v>
      </c>
      <c r="E231" s="42" t="str">
        <f t="shared" si="20"/>
        <v>A20</v>
      </c>
      <c r="G231" s="42" t="str">
        <f t="array" ref="G231:U231" ca="1">IF(TRANSPOSE('A20'!H$172:H$187)="","",TRANSPOSE('A20'!H$172:H$187))</f>
        <v/>
      </c>
      <c r="H231" s="42" t="str">
        <v/>
      </c>
      <c r="I231" s="42" t="str">
        <v/>
      </c>
      <c r="J231" s="42" t="str">
        <v/>
      </c>
      <c r="K231" s="42" t="str">
        <f ca="1"/>
        <v/>
      </c>
      <c r="L231" s="42" t="str">
        <v/>
      </c>
      <c r="M231" s="42" t="str">
        <v/>
      </c>
      <c r="N231" s="42" t="str">
        <v/>
      </c>
      <c r="O231" s="42" t="str">
        <v/>
      </c>
      <c r="P231" s="42" t="str">
        <v/>
      </c>
      <c r="Q231" s="42" t="str">
        <v/>
      </c>
      <c r="R231" s="42" t="str">
        <v/>
      </c>
      <c r="S231" s="42" t="str">
        <v/>
      </c>
      <c r="T231" s="42" t="str">
        <v/>
      </c>
      <c r="U231" s="42" t="str">
        <v/>
      </c>
      <c r="X231" s="46"/>
      <c r="Y231" s="46"/>
      <c r="Z231" s="46"/>
      <c r="AA231" s="42" t="s">
        <v>490</v>
      </c>
    </row>
    <row r="232" spans="4:49" s="42" customFormat="1" x14ac:dyDescent="0.2">
      <c r="D232" s="42">
        <f t="shared" si="21"/>
        <v>20</v>
      </c>
      <c r="E232" s="42" t="str">
        <f t="shared" si="20"/>
        <v>A20</v>
      </c>
      <c r="G232" s="42" t="str">
        <f t="array" ref="G232:U232" ca="1">IF(TRANSPOSE('A20'!K$172:K$187)="","",TRANSPOSE('A20'!K$172:K$187))</f>
        <v/>
      </c>
      <c r="H232" s="42" t="str">
        <v/>
      </c>
      <c r="I232" s="42" t="str">
        <v/>
      </c>
      <c r="J232" s="42" t="str">
        <v/>
      </c>
      <c r="K232" s="42" t="str">
        <f ca="1"/>
        <v/>
      </c>
      <c r="L232" s="42" t="str">
        <v/>
      </c>
      <c r="M232" s="42" t="str">
        <v/>
      </c>
      <c r="N232" s="42" t="str">
        <v/>
      </c>
      <c r="O232" s="42" t="str">
        <v/>
      </c>
      <c r="P232" s="42" t="str">
        <v/>
      </c>
      <c r="Q232" s="42" t="str">
        <v/>
      </c>
      <c r="R232" s="42" t="str">
        <v/>
      </c>
      <c r="S232" s="42" t="str">
        <v/>
      </c>
      <c r="T232" s="42" t="str">
        <v/>
      </c>
      <c r="U232" s="42" t="str">
        <v/>
      </c>
      <c r="X232" s="46"/>
      <c r="Y232" s="46"/>
      <c r="Z232" s="46"/>
      <c r="AA232" s="42" t="s">
        <v>490</v>
      </c>
    </row>
    <row r="233" spans="4:49" s="42" customFormat="1" x14ac:dyDescent="0.2">
      <c r="D233" s="42">
        <f t="shared" si="21"/>
        <v>20</v>
      </c>
      <c r="E233" s="42" t="str">
        <f t="shared" si="20"/>
        <v>A20</v>
      </c>
      <c r="G233" s="42" t="str">
        <f t="array" ref="G233:U233" ca="1">IF(TRANSPOSE('A20'!E$194:E$208)="","",TRANSPOSE('A20'!E$194:E$208))</f>
        <v>Attività di accompagnamento (affiancamento on the job, supporto specialistico, etc.)</v>
      </c>
      <c r="H233" s="42" t="str">
        <v/>
      </c>
      <c r="I233" s="42" t="str">
        <v/>
      </c>
      <c r="J233" s="42" t="str">
        <v/>
      </c>
      <c r="K233" s="42" t="str">
        <f ca="1"/>
        <v>Più sviluppate</v>
      </c>
      <c r="L233" s="42" t="str">
        <v/>
      </c>
      <c r="M233" s="42" t="str">
        <v/>
      </c>
      <c r="N233" s="42" t="str">
        <v/>
      </c>
      <c r="O233" s="42" t="str">
        <v/>
      </c>
      <c r="P233" s="42" t="str">
        <v/>
      </c>
      <c r="Q233" s="42" t="str">
        <v/>
      </c>
      <c r="R233" s="42" t="str">
        <v/>
      </c>
      <c r="S233" s="42" t="str">
        <v/>
      </c>
      <c r="T233" s="42" t="str">
        <v/>
      </c>
      <c r="U233" s="42" t="str">
        <v/>
      </c>
      <c r="X233" s="46"/>
      <c r="Y233" s="46"/>
      <c r="Z233" s="46"/>
      <c r="AA233" s="42" t="s">
        <v>490</v>
      </c>
    </row>
    <row r="234" spans="4:49" s="42" customFormat="1" x14ac:dyDescent="0.2">
      <c r="D234" s="42">
        <f t="shared" si="21"/>
        <v>20</v>
      </c>
      <c r="E234" s="42" t="str">
        <f t="shared" si="20"/>
        <v>A20</v>
      </c>
      <c r="G234" s="42" t="str">
        <f t="array" ref="G234:U234" ca="1">IF(TRANSPOSE('A20'!H$194:H$208)="","",TRANSPOSE('A20'!H$194:H$208))</f>
        <v/>
      </c>
      <c r="H234" s="42" t="str">
        <v/>
      </c>
      <c r="I234" s="42" t="str">
        <v/>
      </c>
      <c r="J234" s="42" t="str">
        <v/>
      </c>
      <c r="K234" s="42" t="str">
        <f ca="1"/>
        <v/>
      </c>
      <c r="L234" s="42" t="str">
        <v/>
      </c>
      <c r="M234" s="42" t="str">
        <v/>
      </c>
      <c r="N234" s="42" t="str">
        <v/>
      </c>
      <c r="O234" s="42" t="str">
        <v/>
      </c>
      <c r="P234" s="42" t="str">
        <v/>
      </c>
      <c r="Q234" s="42" t="str">
        <v/>
      </c>
      <c r="R234" s="42" t="str">
        <v/>
      </c>
      <c r="S234" s="42" t="str">
        <v/>
      </c>
      <c r="T234" s="42" t="str">
        <v/>
      </c>
      <c r="U234" s="42" t="str">
        <v/>
      </c>
      <c r="X234" s="46"/>
      <c r="Y234" s="46"/>
      <c r="Z234" s="46"/>
      <c r="AA234" s="42" t="s">
        <v>490</v>
      </c>
    </row>
    <row r="235" spans="4:49" s="42" customFormat="1" x14ac:dyDescent="0.2">
      <c r="D235" s="42">
        <f t="shared" si="21"/>
        <v>20</v>
      </c>
      <c r="E235" s="42" t="str">
        <f t="shared" si="20"/>
        <v>A20</v>
      </c>
      <c r="G235" s="42" t="str">
        <f t="array" ref="G235:U235" ca="1">IF(TRANSPOSE('A20'!K$194:K$208)="","",TRANSPOSE('A20'!K$194:K$208))</f>
        <v/>
      </c>
      <c r="H235" s="42" t="str">
        <v/>
      </c>
      <c r="I235" s="42" t="str">
        <v/>
      </c>
      <c r="J235" s="42" t="str">
        <v/>
      </c>
      <c r="K235" s="42" t="str">
        <f ca="1"/>
        <v/>
      </c>
      <c r="L235" s="42" t="str">
        <v/>
      </c>
      <c r="M235" s="42" t="str">
        <v/>
      </c>
      <c r="N235" s="42" t="str">
        <v/>
      </c>
      <c r="O235" s="42" t="str">
        <v/>
      </c>
      <c r="P235" s="42" t="str">
        <v/>
      </c>
      <c r="Q235" s="42" t="str">
        <v/>
      </c>
      <c r="R235" s="42" t="str">
        <v/>
      </c>
      <c r="S235" s="42" t="str">
        <v/>
      </c>
      <c r="T235" s="42" t="str">
        <v/>
      </c>
      <c r="U235" s="42" t="str">
        <v/>
      </c>
      <c r="X235" s="46"/>
      <c r="Y235" s="46"/>
      <c r="Z235" s="46"/>
      <c r="AA235" s="42" t="s">
        <v>490</v>
      </c>
    </row>
    <row r="236" spans="4:49" s="42" customFormat="1" x14ac:dyDescent="0.2">
      <c r="D236" s="42">
        <f t="shared" si="21"/>
        <v>20</v>
      </c>
      <c r="E236" s="42" t="str">
        <f t="shared" si="20"/>
        <v>A20</v>
      </c>
      <c r="G236" s="42" t="str">
        <f t="array" ref="G236:U236" ca="1">IF(TRANSPOSE('A20'!E$215:E$229)="","",TRANSPOSE('A20'!E$215:E$229))</f>
        <v>Attività di accompagnamento (affiancamento on the job, supporto specialistico, etc.)</v>
      </c>
      <c r="H236" s="42" t="str">
        <v/>
      </c>
      <c r="I236" s="42" t="str">
        <v/>
      </c>
      <c r="J236" s="42" t="str">
        <v/>
      </c>
      <c r="K236" s="42" t="str">
        <f ca="1"/>
        <v>In transizione</v>
      </c>
      <c r="L236" s="42" t="str">
        <v/>
      </c>
      <c r="M236" s="42" t="str">
        <v/>
      </c>
      <c r="N236" s="42" t="str">
        <v/>
      </c>
      <c r="O236" s="42" t="str">
        <v/>
      </c>
      <c r="P236" s="42" t="str">
        <v/>
      </c>
      <c r="Q236" s="42" t="str">
        <v/>
      </c>
      <c r="R236" s="42" t="str">
        <v/>
      </c>
      <c r="S236" s="42" t="str">
        <v/>
      </c>
      <c r="T236" s="42" t="str">
        <v/>
      </c>
      <c r="U236" s="42" t="str">
        <v/>
      </c>
      <c r="X236" s="46"/>
      <c r="Y236" s="46"/>
      <c r="Z236" s="46"/>
      <c r="AA236" s="42" t="s">
        <v>490</v>
      </c>
    </row>
    <row r="237" spans="4:49" s="42" customFormat="1" x14ac:dyDescent="0.2">
      <c r="D237" s="42">
        <f t="shared" si="21"/>
        <v>20</v>
      </c>
      <c r="E237" s="42" t="str">
        <f t="shared" si="20"/>
        <v>A20</v>
      </c>
      <c r="G237" s="42" t="str">
        <f t="array" ref="G237:U237" ca="1">IF(TRANSPOSE('A20'!H$215:H$229)="","",TRANSPOSE('A20'!H$215:H$229))</f>
        <v/>
      </c>
      <c r="H237" s="42" t="str">
        <v/>
      </c>
      <c r="I237" s="42" t="str">
        <v/>
      </c>
      <c r="J237" s="42" t="str">
        <v/>
      </c>
      <c r="K237" s="42" t="str">
        <f ca="1"/>
        <v/>
      </c>
      <c r="L237" s="42" t="str">
        <v/>
      </c>
      <c r="M237" s="42" t="str">
        <v/>
      </c>
      <c r="N237" s="42" t="str">
        <v/>
      </c>
      <c r="O237" s="42" t="str">
        <v/>
      </c>
      <c r="P237" s="42" t="str">
        <v/>
      </c>
      <c r="Q237" s="42" t="str">
        <v/>
      </c>
      <c r="R237" s="42" t="str">
        <v/>
      </c>
      <c r="S237" s="42" t="str">
        <v/>
      </c>
      <c r="T237" s="42" t="str">
        <v/>
      </c>
      <c r="U237" s="42" t="str">
        <v/>
      </c>
      <c r="X237" s="46"/>
      <c r="Y237" s="46"/>
      <c r="Z237" s="46"/>
      <c r="AA237" s="42" t="s">
        <v>490</v>
      </c>
    </row>
    <row r="238" spans="4:49" s="42" customFormat="1" x14ac:dyDescent="0.2">
      <c r="D238" s="42">
        <f t="shared" si="21"/>
        <v>20</v>
      </c>
      <c r="E238" s="42" t="str">
        <f t="shared" si="20"/>
        <v>A20</v>
      </c>
      <c r="G238" s="42" t="str">
        <f t="array" ref="G238:U238" ca="1">IF(TRANSPOSE('A20'!K$215:K$229)="","",TRANSPOSE('A20'!K$215:K$229))</f>
        <v/>
      </c>
      <c r="H238" s="42" t="str">
        <v/>
      </c>
      <c r="I238" s="42" t="str">
        <v/>
      </c>
      <c r="J238" s="42" t="str">
        <v/>
      </c>
      <c r="K238" s="42" t="str">
        <f ca="1"/>
        <v/>
      </c>
      <c r="L238" s="42" t="str">
        <v/>
      </c>
      <c r="M238" s="42" t="str">
        <v/>
      </c>
      <c r="N238" s="42" t="str">
        <v/>
      </c>
      <c r="O238" s="42" t="str">
        <v/>
      </c>
      <c r="P238" s="42" t="str">
        <v/>
      </c>
      <c r="Q238" s="42" t="str">
        <v/>
      </c>
      <c r="R238" s="42" t="str">
        <v/>
      </c>
      <c r="S238" s="42" t="str">
        <v/>
      </c>
      <c r="T238" s="42" t="str">
        <v/>
      </c>
      <c r="U238" s="42" t="str">
        <v/>
      </c>
      <c r="X238" s="46"/>
      <c r="Y238" s="46"/>
      <c r="Z238" s="46"/>
      <c r="AA238" s="42" t="s">
        <v>490</v>
      </c>
    </row>
    <row r="239" spans="4:49" s="42" customFormat="1" x14ac:dyDescent="0.2">
      <c r="D239" s="42">
        <f t="shared" si="21"/>
        <v>20</v>
      </c>
      <c r="E239" s="42" t="str">
        <f t="shared" si="20"/>
        <v>A20</v>
      </c>
      <c r="G239" s="42" t="str">
        <f t="array" ref="G239:U239" ca="1">IF(TRANSPOSE('A20'!E$236:E$250)="","",TRANSPOSE('A20'!E$236:E$250))</f>
        <v>Attività di accompagnamento (affiancamento on the job, supporto specialistico, etc.)</v>
      </c>
      <c r="H239" s="42" t="str">
        <v/>
      </c>
      <c r="I239" s="42" t="str">
        <v/>
      </c>
      <c r="J239" s="42" t="str">
        <v/>
      </c>
      <c r="K239" s="42" t="str">
        <f ca="1"/>
        <v>Meno sviluppate</v>
      </c>
      <c r="L239" s="42" t="str">
        <v/>
      </c>
      <c r="M239" s="42" t="str">
        <v/>
      </c>
      <c r="N239" s="42" t="str">
        <v/>
      </c>
      <c r="O239" s="42" t="str">
        <v/>
      </c>
      <c r="P239" s="42" t="str">
        <v/>
      </c>
      <c r="Q239" s="42" t="str">
        <v/>
      </c>
      <c r="R239" s="42" t="str">
        <v/>
      </c>
      <c r="S239" s="42" t="str">
        <v/>
      </c>
      <c r="T239" s="42" t="str">
        <v/>
      </c>
      <c r="U239" s="42" t="str">
        <v/>
      </c>
      <c r="X239" s="46"/>
      <c r="Y239" s="46"/>
      <c r="Z239" s="46"/>
      <c r="AA239" s="42" t="s">
        <v>490</v>
      </c>
    </row>
    <row r="240" spans="4:49" s="42" customFormat="1" x14ac:dyDescent="0.2">
      <c r="D240" s="42">
        <f t="shared" si="21"/>
        <v>20</v>
      </c>
      <c r="E240" s="42" t="str">
        <f t="shared" si="20"/>
        <v>A20</v>
      </c>
      <c r="G240" s="42" t="str">
        <f t="array" ref="G240:U240" ca="1">IF(TRANSPOSE('A20'!H$236:H$250)="","",TRANSPOSE('A20'!H$236:H$250))</f>
        <v/>
      </c>
      <c r="H240" s="42" t="str">
        <v/>
      </c>
      <c r="I240" s="42" t="str">
        <v/>
      </c>
      <c r="J240" s="42" t="str">
        <v/>
      </c>
      <c r="K240" s="42" t="str">
        <f ca="1"/>
        <v/>
      </c>
      <c r="L240" s="42" t="str">
        <v/>
      </c>
      <c r="M240" s="42" t="str">
        <v/>
      </c>
      <c r="N240" s="42" t="str">
        <v/>
      </c>
      <c r="O240" s="42" t="str">
        <v/>
      </c>
      <c r="P240" s="42" t="str">
        <v/>
      </c>
      <c r="Q240" s="42" t="str">
        <v/>
      </c>
      <c r="R240" s="42" t="str">
        <v/>
      </c>
      <c r="S240" s="42" t="str">
        <v/>
      </c>
      <c r="T240" s="42" t="str">
        <v/>
      </c>
      <c r="U240" s="42" t="str">
        <v/>
      </c>
      <c r="X240" s="46"/>
      <c r="Y240" s="46"/>
      <c r="Z240" s="46"/>
      <c r="AA240" s="42" t="s">
        <v>490</v>
      </c>
    </row>
    <row r="241" spans="4:49" s="42" customFormat="1" x14ac:dyDescent="0.2">
      <c r="D241" s="42">
        <f t="shared" si="21"/>
        <v>20</v>
      </c>
      <c r="E241" s="42" t="str">
        <f t="shared" si="20"/>
        <v>A20</v>
      </c>
      <c r="G241" s="42" t="str">
        <f t="array" ref="G241:U241" ca="1">IF(TRANSPOSE('A20'!K$236:K$250)="","",TRANSPOSE('A20'!K$236:K$250))</f>
        <v/>
      </c>
      <c r="H241" s="42" t="str">
        <v/>
      </c>
      <c r="I241" s="42" t="str">
        <v/>
      </c>
      <c r="J241" s="42" t="str">
        <v/>
      </c>
      <c r="K241" s="42" t="str">
        <f ca="1"/>
        <v/>
      </c>
      <c r="L241" s="42" t="str">
        <v/>
      </c>
      <c r="M241" s="42" t="str">
        <v/>
      </c>
      <c r="N241" s="42" t="str">
        <v/>
      </c>
      <c r="O241" s="42" t="str">
        <v/>
      </c>
      <c r="P241" s="42" t="str">
        <v/>
      </c>
      <c r="Q241" s="42" t="str">
        <v/>
      </c>
      <c r="R241" s="42" t="str">
        <v/>
      </c>
      <c r="S241" s="42" t="str">
        <v/>
      </c>
      <c r="T241" s="42" t="str">
        <v/>
      </c>
      <c r="U241" s="42" t="str">
        <v/>
      </c>
      <c r="X241" s="46"/>
      <c r="Y241" s="46"/>
      <c r="Z241" s="46"/>
      <c r="AA241" s="42" t="s">
        <v>490</v>
      </c>
    </row>
    <row r="242" spans="4:49" s="42" customFormat="1" x14ac:dyDescent="0.2">
      <c r="D242" s="42">
        <f t="shared" si="21"/>
        <v>21</v>
      </c>
      <c r="E242" s="42" t="str">
        <f t="shared" si="20"/>
        <v>A21</v>
      </c>
      <c r="G242" s="42" t="str">
        <f t="array" ref="G242:U242" ca="1">IF(TRANSPOSE('A21'!E$172:E$187)="","",TRANSPOSE('A21'!E$172:E$187))</f>
        <v>Attività di accompagnamento (affiancamento on the job, supporto specialistico, etc.)</v>
      </c>
      <c r="H242" s="42" t="str">
        <v>Numero di soggetti coinvolti nel supporto al cambiamento per l’adozione dei servizi NoiPA</v>
      </c>
      <c r="I242" s="42" t="str">
        <v>Numero</v>
      </c>
      <c r="J242" s="42" t="str">
        <v>Sito istituzionale NoiPA</v>
      </c>
      <c r="K242" s="42" t="str">
        <f ca="1"/>
        <v>Tutte</v>
      </c>
      <c r="L242" s="42">
        <v>0</v>
      </c>
      <c r="M242" s="42">
        <v>0</v>
      </c>
      <c r="N242" s="42">
        <v>0</v>
      </c>
      <c r="O242" s="42">
        <v>0</v>
      </c>
      <c r="P242" s="42">
        <v>0</v>
      </c>
      <c r="Q242" s="42">
        <v>53</v>
      </c>
      <c r="R242" s="42">
        <v>158</v>
      </c>
      <c r="S242" s="42">
        <v>263</v>
      </c>
      <c r="T242" s="42">
        <v>394</v>
      </c>
      <c r="U242" s="42">
        <v>525</v>
      </c>
      <c r="V242" s="42">
        <f ca="1">IFERROR('A21'!$R$43,"")</f>
        <v>7</v>
      </c>
      <c r="W242" s="42">
        <f ca="1">IFERROR('A21'!$R$254,"")</f>
        <v>5</v>
      </c>
      <c r="X242" s="46">
        <f>IF('A21'!$H$73="","",'A21'!$H$73)</f>
        <v>43101</v>
      </c>
      <c r="Y242" s="46">
        <f>IF('A21'!$H$76="","",'A21'!$H$76)</f>
        <v>45291</v>
      </c>
      <c r="Z242" s="42" t="str">
        <f>IF('A21'!$B$9="","",'A21'!$B$9)</f>
        <v xml:space="preserve">Supporto al cambiamento delle nuove Amministrazioni per l'utilizzo dei servizi NoiPA </v>
      </c>
      <c r="AA242" s="42" t="s">
        <v>491</v>
      </c>
      <c r="AB242" s="42" t="str">
        <f t="array" ref="AB242:AW242">IF(TRANSPOSE('A21'!$K$80:$M$101)="","",TRANSPOSE('A21'!$K$80:$M$101))</f>
        <v/>
      </c>
      <c r="AC242" s="42" t="str">
        <v/>
      </c>
      <c r="AD242" s="42" t="str">
        <v/>
      </c>
      <c r="AE242" s="42" t="str">
        <v/>
      </c>
      <c r="AF242" s="42" t="str">
        <v/>
      </c>
      <c r="AG242" s="42" t="str">
        <v/>
      </c>
      <c r="AH242" s="42" t="str">
        <v/>
      </c>
      <c r="AI242" s="42" t="str">
        <v/>
      </c>
      <c r="AJ242" s="42">
        <v>1059471.2210631219</v>
      </c>
      <c r="AK242" s="42" t="str">
        <v/>
      </c>
      <c r="AL242" s="42">
        <v>5933137.0736885238</v>
      </c>
      <c r="AM242" s="42" t="str">
        <v/>
      </c>
      <c r="AN242" s="42" t="str">
        <v/>
      </c>
      <c r="AO242" s="42" t="str">
        <v/>
      </c>
      <c r="AP242" s="42" t="str">
        <v/>
      </c>
      <c r="AQ242" s="42" t="str">
        <v/>
      </c>
      <c r="AR242" s="42" t="str">
        <v/>
      </c>
      <c r="AS242" s="42" t="str">
        <v/>
      </c>
      <c r="AT242" s="42">
        <v>1305290.1562114751</v>
      </c>
      <c r="AU242" s="42" t="str">
        <v/>
      </c>
      <c r="AV242" s="42" t="str">
        <v/>
      </c>
      <c r="AW242" s="42">
        <v>8297898.4509631209</v>
      </c>
    </row>
    <row r="243" spans="4:49" s="42" customFormat="1" x14ac:dyDescent="0.2">
      <c r="D243" s="42">
        <f t="shared" si="21"/>
        <v>21</v>
      </c>
      <c r="E243" s="42" t="str">
        <f t="shared" si="20"/>
        <v>A21</v>
      </c>
      <c r="G243" s="42" t="str">
        <f t="array" ref="G243:U243" ca="1">IF(TRANSPOSE('A21'!H$172:H$187)="","",TRANSPOSE('A21'!H$172:H$187))</f>
        <v/>
      </c>
      <c r="H243" s="42" t="str">
        <v/>
      </c>
      <c r="I243" s="42" t="str">
        <v/>
      </c>
      <c r="J243" s="42" t="str">
        <v/>
      </c>
      <c r="K243" s="42" t="str">
        <f ca="1"/>
        <v/>
      </c>
      <c r="L243" s="42" t="str">
        <v/>
      </c>
      <c r="M243" s="42" t="str">
        <v/>
      </c>
      <c r="N243" s="42" t="str">
        <v/>
      </c>
      <c r="O243" s="42" t="str">
        <v/>
      </c>
      <c r="P243" s="42" t="str">
        <v/>
      </c>
      <c r="Q243" s="42" t="str">
        <v/>
      </c>
      <c r="R243" s="42" t="str">
        <v/>
      </c>
      <c r="S243" s="42" t="str">
        <v/>
      </c>
      <c r="T243" s="42" t="str">
        <v/>
      </c>
      <c r="U243" s="42" t="str">
        <v/>
      </c>
      <c r="X243" s="46"/>
      <c r="Y243" s="46"/>
      <c r="Z243" s="46"/>
      <c r="AA243" s="42" t="s">
        <v>491</v>
      </c>
    </row>
    <row r="244" spans="4:49" s="42" customFormat="1" x14ac:dyDescent="0.2">
      <c r="D244" s="42">
        <f t="shared" si="21"/>
        <v>21</v>
      </c>
      <c r="E244" s="42" t="str">
        <f t="shared" si="20"/>
        <v>A21</v>
      </c>
      <c r="G244" s="42" t="str">
        <f t="array" ref="G244:U244" ca="1">IF(TRANSPOSE('A21'!K$172:K$187)="","",TRANSPOSE('A21'!K$172:K$187))</f>
        <v/>
      </c>
      <c r="H244" s="42" t="str">
        <v/>
      </c>
      <c r="I244" s="42" t="str">
        <v/>
      </c>
      <c r="J244" s="42" t="str">
        <v/>
      </c>
      <c r="K244" s="42" t="str">
        <f ca="1"/>
        <v/>
      </c>
      <c r="L244" s="42" t="str">
        <v/>
      </c>
      <c r="M244" s="42" t="str">
        <v/>
      </c>
      <c r="N244" s="42" t="str">
        <v/>
      </c>
      <c r="O244" s="42" t="str">
        <v/>
      </c>
      <c r="P244" s="42" t="str">
        <v/>
      </c>
      <c r="Q244" s="42" t="str">
        <v/>
      </c>
      <c r="R244" s="42" t="str">
        <v/>
      </c>
      <c r="S244" s="42" t="str">
        <v/>
      </c>
      <c r="T244" s="42" t="str">
        <v/>
      </c>
      <c r="U244" s="42" t="str">
        <v/>
      </c>
      <c r="X244" s="46"/>
      <c r="Y244" s="46"/>
      <c r="Z244" s="46"/>
      <c r="AA244" s="42" t="s">
        <v>491</v>
      </c>
    </row>
    <row r="245" spans="4:49" s="42" customFormat="1" x14ac:dyDescent="0.2">
      <c r="D245" s="42">
        <f t="shared" si="21"/>
        <v>21</v>
      </c>
      <c r="E245" s="42" t="str">
        <f t="shared" si="20"/>
        <v>A21</v>
      </c>
      <c r="G245" s="42" t="str">
        <f t="array" ref="G245:U245" ca="1">IF(TRANSPOSE('A21'!E$194:E$208)="","",TRANSPOSE('A21'!E$194:E$208))</f>
        <v>Attività di accompagnamento (affiancamento on the job, supporto specialistico, etc.)</v>
      </c>
      <c r="H245" s="42" t="str">
        <v/>
      </c>
      <c r="I245" s="42" t="str">
        <v/>
      </c>
      <c r="J245" s="42" t="str">
        <v/>
      </c>
      <c r="K245" s="42" t="str">
        <f ca="1"/>
        <v>Più sviluppate</v>
      </c>
      <c r="L245" s="42" t="str">
        <v/>
      </c>
      <c r="M245" s="42" t="str">
        <v/>
      </c>
      <c r="N245" s="42" t="str">
        <v/>
      </c>
      <c r="O245" s="42" t="str">
        <v/>
      </c>
      <c r="P245" s="42" t="str">
        <v/>
      </c>
      <c r="Q245" s="42" t="str">
        <v/>
      </c>
      <c r="R245" s="42" t="str">
        <v/>
      </c>
      <c r="S245" s="42" t="str">
        <v/>
      </c>
      <c r="T245" s="42" t="str">
        <v/>
      </c>
      <c r="U245" s="42" t="str">
        <v/>
      </c>
      <c r="X245" s="46"/>
      <c r="Y245" s="46"/>
      <c r="Z245" s="46"/>
      <c r="AA245" s="42" t="s">
        <v>491</v>
      </c>
    </row>
    <row r="246" spans="4:49" s="42" customFormat="1" x14ac:dyDescent="0.2">
      <c r="D246" s="42">
        <f t="shared" si="21"/>
        <v>21</v>
      </c>
      <c r="E246" s="42" t="str">
        <f t="shared" si="20"/>
        <v>A21</v>
      </c>
      <c r="G246" s="42" t="str">
        <f t="array" ref="G246:U246" ca="1">IF(TRANSPOSE('A21'!H$194:H$208)="","",TRANSPOSE('A21'!H$194:H$208))</f>
        <v/>
      </c>
      <c r="H246" s="42" t="str">
        <v/>
      </c>
      <c r="I246" s="42" t="str">
        <v/>
      </c>
      <c r="J246" s="42" t="str">
        <v/>
      </c>
      <c r="K246" s="42" t="str">
        <f ca="1"/>
        <v/>
      </c>
      <c r="L246" s="42" t="str">
        <v/>
      </c>
      <c r="M246" s="42" t="str">
        <v/>
      </c>
      <c r="N246" s="42" t="str">
        <v/>
      </c>
      <c r="O246" s="42" t="str">
        <v/>
      </c>
      <c r="P246" s="42" t="str">
        <v/>
      </c>
      <c r="Q246" s="42" t="str">
        <v/>
      </c>
      <c r="R246" s="42" t="str">
        <v/>
      </c>
      <c r="S246" s="42" t="str">
        <v/>
      </c>
      <c r="T246" s="42" t="str">
        <v/>
      </c>
      <c r="U246" s="42" t="str">
        <v/>
      </c>
      <c r="X246" s="46"/>
      <c r="Y246" s="46"/>
      <c r="Z246" s="46"/>
      <c r="AA246" s="42" t="s">
        <v>491</v>
      </c>
    </row>
    <row r="247" spans="4:49" s="42" customFormat="1" x14ac:dyDescent="0.2">
      <c r="D247" s="42">
        <f t="shared" si="21"/>
        <v>21</v>
      </c>
      <c r="E247" s="42" t="str">
        <f t="shared" si="20"/>
        <v>A21</v>
      </c>
      <c r="G247" s="42" t="str">
        <f t="array" ref="G247:U247" ca="1">IF(TRANSPOSE('A21'!K$194:K$208)="","",TRANSPOSE('A21'!K$194:K$208))</f>
        <v/>
      </c>
      <c r="H247" s="42" t="str">
        <v/>
      </c>
      <c r="I247" s="42" t="str">
        <v/>
      </c>
      <c r="J247" s="42" t="str">
        <v/>
      </c>
      <c r="K247" s="42" t="str">
        <f ca="1"/>
        <v/>
      </c>
      <c r="L247" s="42" t="str">
        <v/>
      </c>
      <c r="M247" s="42" t="str">
        <v/>
      </c>
      <c r="N247" s="42" t="str">
        <v/>
      </c>
      <c r="O247" s="42" t="str">
        <v/>
      </c>
      <c r="P247" s="42" t="str">
        <v/>
      </c>
      <c r="Q247" s="42" t="str">
        <v/>
      </c>
      <c r="R247" s="42" t="str">
        <v/>
      </c>
      <c r="S247" s="42" t="str">
        <v/>
      </c>
      <c r="T247" s="42" t="str">
        <v/>
      </c>
      <c r="U247" s="42" t="str">
        <v/>
      </c>
      <c r="X247" s="46"/>
      <c r="Y247" s="46"/>
      <c r="Z247" s="46"/>
      <c r="AA247" s="42" t="s">
        <v>491</v>
      </c>
    </row>
    <row r="248" spans="4:49" s="42" customFormat="1" x14ac:dyDescent="0.2">
      <c r="D248" s="42">
        <f t="shared" si="21"/>
        <v>21</v>
      </c>
      <c r="E248" s="42" t="str">
        <f t="shared" si="20"/>
        <v>A21</v>
      </c>
      <c r="G248" s="42" t="str">
        <f t="array" ref="G248:U248" ca="1">IF(TRANSPOSE('A21'!E$215:E$229)="","",TRANSPOSE('A21'!E$215:E$229))</f>
        <v>Attività di accompagnamento (affiancamento on the job, supporto specialistico, etc.)</v>
      </c>
      <c r="H248" s="42" t="str">
        <v/>
      </c>
      <c r="I248" s="42" t="str">
        <v/>
      </c>
      <c r="J248" s="42" t="str">
        <v/>
      </c>
      <c r="K248" s="42" t="str">
        <f ca="1"/>
        <v>In transizione</v>
      </c>
      <c r="L248" s="42" t="str">
        <v/>
      </c>
      <c r="M248" s="42" t="str">
        <v/>
      </c>
      <c r="N248" s="42" t="str">
        <v/>
      </c>
      <c r="O248" s="42" t="str">
        <v/>
      </c>
      <c r="P248" s="42" t="str">
        <v/>
      </c>
      <c r="Q248" s="42" t="str">
        <v/>
      </c>
      <c r="R248" s="42" t="str">
        <v/>
      </c>
      <c r="S248" s="42" t="str">
        <v/>
      </c>
      <c r="T248" s="42" t="str">
        <v/>
      </c>
      <c r="U248" s="42" t="str">
        <v/>
      </c>
      <c r="X248" s="46"/>
      <c r="Y248" s="46"/>
      <c r="Z248" s="46"/>
      <c r="AA248" s="42" t="s">
        <v>491</v>
      </c>
    </row>
    <row r="249" spans="4:49" s="42" customFormat="1" x14ac:dyDescent="0.2">
      <c r="D249" s="42">
        <f t="shared" si="21"/>
        <v>21</v>
      </c>
      <c r="E249" s="42" t="str">
        <f t="shared" si="20"/>
        <v>A21</v>
      </c>
      <c r="G249" s="42" t="str">
        <f t="array" ref="G249:U249" ca="1">IF(TRANSPOSE('A21'!H$215:H$229)="","",TRANSPOSE('A21'!H$215:H$229))</f>
        <v/>
      </c>
      <c r="H249" s="42" t="str">
        <v/>
      </c>
      <c r="I249" s="42" t="str">
        <v/>
      </c>
      <c r="J249" s="42" t="str">
        <v/>
      </c>
      <c r="K249" s="42" t="str">
        <f ca="1"/>
        <v/>
      </c>
      <c r="L249" s="42" t="str">
        <v/>
      </c>
      <c r="M249" s="42" t="str">
        <v/>
      </c>
      <c r="N249" s="42" t="str">
        <v/>
      </c>
      <c r="O249" s="42" t="str">
        <v/>
      </c>
      <c r="P249" s="42" t="str">
        <v/>
      </c>
      <c r="Q249" s="42" t="str">
        <v/>
      </c>
      <c r="R249" s="42" t="str">
        <v/>
      </c>
      <c r="S249" s="42" t="str">
        <v/>
      </c>
      <c r="T249" s="42" t="str">
        <v/>
      </c>
      <c r="U249" s="42" t="str">
        <v/>
      </c>
      <c r="X249" s="46"/>
      <c r="Y249" s="46"/>
      <c r="Z249" s="46"/>
      <c r="AA249" s="42" t="s">
        <v>491</v>
      </c>
    </row>
    <row r="250" spans="4:49" s="42" customFormat="1" x14ac:dyDescent="0.2">
      <c r="D250" s="42">
        <f t="shared" si="21"/>
        <v>21</v>
      </c>
      <c r="E250" s="42" t="str">
        <f t="shared" si="20"/>
        <v>A21</v>
      </c>
      <c r="G250" s="42" t="str">
        <f t="array" ref="G250:U250" ca="1">IF(TRANSPOSE('A21'!K$215:K$229)="","",TRANSPOSE('A21'!K$215:K$229))</f>
        <v/>
      </c>
      <c r="H250" s="42" t="str">
        <v/>
      </c>
      <c r="I250" s="42" t="str">
        <v/>
      </c>
      <c r="J250" s="42" t="str">
        <v/>
      </c>
      <c r="K250" s="42" t="str">
        <f ca="1"/>
        <v/>
      </c>
      <c r="L250" s="42" t="str">
        <v/>
      </c>
      <c r="M250" s="42" t="str">
        <v/>
      </c>
      <c r="N250" s="42" t="str">
        <v/>
      </c>
      <c r="O250" s="42" t="str">
        <v/>
      </c>
      <c r="P250" s="42" t="str">
        <v/>
      </c>
      <c r="Q250" s="42" t="str">
        <v/>
      </c>
      <c r="R250" s="42" t="str">
        <v/>
      </c>
      <c r="S250" s="42" t="str">
        <v/>
      </c>
      <c r="T250" s="42" t="str">
        <v/>
      </c>
      <c r="U250" s="42" t="str">
        <v/>
      </c>
      <c r="X250" s="46"/>
      <c r="Y250" s="46"/>
      <c r="Z250" s="46"/>
      <c r="AA250" s="42" t="s">
        <v>491</v>
      </c>
    </row>
    <row r="251" spans="4:49" s="42" customFormat="1" x14ac:dyDescent="0.2">
      <c r="D251" s="42">
        <f t="shared" si="21"/>
        <v>21</v>
      </c>
      <c r="E251" s="42" t="str">
        <f t="shared" si="20"/>
        <v>A21</v>
      </c>
      <c r="G251" s="42" t="str">
        <f t="array" ref="G251:U251" ca="1">IF(TRANSPOSE('A21'!E$236:E$250)="","",TRANSPOSE('A21'!E$236:E$250))</f>
        <v>Attività di accompagnamento (affiancamento on the job, supporto specialistico, etc.)</v>
      </c>
      <c r="H251" s="42" t="str">
        <v/>
      </c>
      <c r="I251" s="42" t="str">
        <v/>
      </c>
      <c r="J251" s="42" t="str">
        <v/>
      </c>
      <c r="K251" s="42" t="str">
        <f ca="1"/>
        <v>Meno sviluppate</v>
      </c>
      <c r="L251" s="42" t="str">
        <v/>
      </c>
      <c r="M251" s="42" t="str">
        <v/>
      </c>
      <c r="N251" s="42" t="str">
        <v/>
      </c>
      <c r="O251" s="42" t="str">
        <v/>
      </c>
      <c r="P251" s="42" t="str">
        <v/>
      </c>
      <c r="Q251" s="42" t="str">
        <v/>
      </c>
      <c r="R251" s="42" t="str">
        <v/>
      </c>
      <c r="S251" s="42" t="str">
        <v/>
      </c>
      <c r="T251" s="42" t="str">
        <v/>
      </c>
      <c r="U251" s="42" t="str">
        <v/>
      </c>
      <c r="X251" s="46"/>
      <c r="Y251" s="46"/>
      <c r="Z251" s="46"/>
      <c r="AA251" s="42" t="s">
        <v>491</v>
      </c>
    </row>
    <row r="252" spans="4:49" s="42" customFormat="1" x14ac:dyDescent="0.2">
      <c r="D252" s="42">
        <f t="shared" si="21"/>
        <v>21</v>
      </c>
      <c r="E252" s="42" t="str">
        <f t="shared" si="20"/>
        <v>A21</v>
      </c>
      <c r="G252" s="42" t="str">
        <f t="array" ref="G252:U252" ca="1">IF(TRANSPOSE('A21'!H$236:H$250)="","",TRANSPOSE('A21'!H$236:H$250))</f>
        <v/>
      </c>
      <c r="H252" s="42" t="str">
        <v/>
      </c>
      <c r="I252" s="42" t="str">
        <v/>
      </c>
      <c r="J252" s="42" t="str">
        <v/>
      </c>
      <c r="K252" s="42" t="str">
        <f ca="1"/>
        <v/>
      </c>
      <c r="L252" s="42" t="str">
        <v/>
      </c>
      <c r="M252" s="42" t="str">
        <v/>
      </c>
      <c r="N252" s="42" t="str">
        <v/>
      </c>
      <c r="O252" s="42" t="str">
        <v/>
      </c>
      <c r="P252" s="42" t="str">
        <v/>
      </c>
      <c r="Q252" s="42" t="str">
        <v/>
      </c>
      <c r="R252" s="42" t="str">
        <v/>
      </c>
      <c r="S252" s="42" t="str">
        <v/>
      </c>
      <c r="T252" s="42" t="str">
        <v/>
      </c>
      <c r="U252" s="42" t="str">
        <v/>
      </c>
      <c r="X252" s="46"/>
      <c r="Y252" s="46"/>
      <c r="Z252" s="46"/>
      <c r="AA252" s="42" t="s">
        <v>491</v>
      </c>
    </row>
    <row r="253" spans="4:49" s="42" customFormat="1" x14ac:dyDescent="0.2">
      <c r="D253" s="42">
        <f t="shared" si="21"/>
        <v>21</v>
      </c>
      <c r="E253" s="42" t="str">
        <f t="shared" si="20"/>
        <v>A21</v>
      </c>
      <c r="G253" s="42" t="str">
        <f t="array" ref="G253:U253" ca="1">IF(TRANSPOSE('A21'!K$236:K$250)="","",TRANSPOSE('A21'!K$236:K$250))</f>
        <v/>
      </c>
      <c r="H253" s="42" t="str">
        <v/>
      </c>
      <c r="I253" s="42" t="str">
        <v/>
      </c>
      <c r="J253" s="42" t="str">
        <v/>
      </c>
      <c r="K253" s="42" t="str">
        <f ca="1"/>
        <v/>
      </c>
      <c r="L253" s="42" t="str">
        <v/>
      </c>
      <c r="M253" s="42" t="str">
        <v/>
      </c>
      <c r="N253" s="42" t="str">
        <v/>
      </c>
      <c r="O253" s="42" t="str">
        <v/>
      </c>
      <c r="P253" s="42" t="str">
        <v/>
      </c>
      <c r="Q253" s="42" t="str">
        <v/>
      </c>
      <c r="R253" s="42" t="str">
        <v/>
      </c>
      <c r="S253" s="42" t="str">
        <v/>
      </c>
      <c r="T253" s="42" t="str">
        <v/>
      </c>
      <c r="U253" s="42" t="str">
        <v/>
      </c>
      <c r="X253" s="46"/>
      <c r="Y253" s="46"/>
      <c r="Z253" s="46"/>
      <c r="AA253" s="42" t="s">
        <v>491</v>
      </c>
    </row>
    <row r="254" spans="4:49" s="42" customFormat="1" x14ac:dyDescent="0.2">
      <c r="D254" s="42">
        <f t="shared" si="21"/>
        <v>22</v>
      </c>
      <c r="E254" s="42" t="str">
        <f t="shared" si="20"/>
        <v>A22</v>
      </c>
      <c r="G254" s="42" t="str">
        <f t="array" ref="G254:U254" ca="1">IF(TRANSPOSE('A22'!E$172:E$186)="","",TRANSPOSE('A22'!E$172:E$186))</f>
        <v/>
      </c>
      <c r="H254" s="42" t="str">
        <v/>
      </c>
      <c r="I254" s="42" t="str">
        <v/>
      </c>
      <c r="J254" s="42" t="str">
        <v/>
      </c>
      <c r="K254" s="42" t="str">
        <f ca="1"/>
        <v/>
      </c>
      <c r="L254" s="42" t="str">
        <v/>
      </c>
      <c r="M254" s="42" t="str">
        <v/>
      </c>
      <c r="N254" s="42" t="str">
        <v/>
      </c>
      <c r="O254" s="42" t="str">
        <v/>
      </c>
      <c r="P254" s="42" t="str">
        <v/>
      </c>
      <c r="Q254" s="42" t="str">
        <v/>
      </c>
      <c r="R254" s="42" t="str">
        <v/>
      </c>
      <c r="S254" s="42" t="str">
        <v/>
      </c>
      <c r="T254" s="42" t="str">
        <v/>
      </c>
      <c r="U254" s="42" t="str">
        <v/>
      </c>
      <c r="V254" s="42" t="str">
        <f ca="1">IFERROR('A22'!$R$43,"")</f>
        <v/>
      </c>
      <c r="W254" s="42" t="str">
        <f ca="1">IFERROR('A22'!$R$254,"")</f>
        <v/>
      </c>
      <c r="X254" s="46" t="str">
        <f>IF('A22'!$H$73="","",'A22'!$H$73)</f>
        <v/>
      </c>
      <c r="Y254" s="46" t="str">
        <f>IF('A22'!$H$76="","",'A22'!$H$76)</f>
        <v/>
      </c>
      <c r="Z254" s="42" t="str">
        <f>IF('A22'!$B$9="","",'A22'!$B$9)</f>
        <v/>
      </c>
      <c r="AA254" s="42" t="s">
        <v>492</v>
      </c>
      <c r="AB254" s="42" t="str">
        <f t="array" ref="AB254:AW254">IF(TRANSPOSE('A22'!$K$80:$M$101)="","",TRANSPOSE('A22'!$K$80:$M$101))</f>
        <v/>
      </c>
      <c r="AC254" s="42" t="str">
        <v/>
      </c>
      <c r="AD254" s="42" t="str">
        <v/>
      </c>
      <c r="AE254" s="42" t="str">
        <v/>
      </c>
      <c r="AF254" s="42" t="str">
        <v/>
      </c>
      <c r="AG254" s="42" t="str">
        <v/>
      </c>
      <c r="AH254" s="42" t="str">
        <v/>
      </c>
      <c r="AI254" s="42" t="str">
        <v/>
      </c>
      <c r="AJ254" s="42" t="str">
        <v/>
      </c>
      <c r="AK254" s="42" t="str">
        <v/>
      </c>
      <c r="AL254" s="42" t="str">
        <v/>
      </c>
      <c r="AM254" s="42" t="str">
        <v/>
      </c>
      <c r="AN254" s="42" t="str">
        <v/>
      </c>
      <c r="AO254" s="42" t="str">
        <v/>
      </c>
      <c r="AP254" s="42" t="str">
        <v/>
      </c>
      <c r="AQ254" s="42" t="str">
        <v/>
      </c>
      <c r="AR254" s="42" t="str">
        <v/>
      </c>
      <c r="AS254" s="42" t="str">
        <v/>
      </c>
      <c r="AT254" s="42" t="str">
        <v/>
      </c>
      <c r="AU254" s="42" t="str">
        <v/>
      </c>
      <c r="AV254" s="42" t="str">
        <v/>
      </c>
      <c r="AW254" s="42" t="str">
        <v/>
      </c>
    </row>
    <row r="255" spans="4:49" s="42" customFormat="1" x14ac:dyDescent="0.2">
      <c r="D255" s="42">
        <f t="shared" si="21"/>
        <v>22</v>
      </c>
      <c r="E255" s="42" t="str">
        <f t="shared" si="20"/>
        <v>A22</v>
      </c>
      <c r="G255" s="42" t="str">
        <f t="array" ref="G255:U255" ca="1">IF(TRANSPOSE('A22'!H$172:H$186)="","",TRANSPOSE('A22'!H$172:H$186))</f>
        <v/>
      </c>
      <c r="H255" s="42" t="str">
        <v/>
      </c>
      <c r="I255" s="42" t="str">
        <v/>
      </c>
      <c r="J255" s="42" t="str">
        <v/>
      </c>
      <c r="K255" s="42" t="str">
        <f ca="1"/>
        <v/>
      </c>
      <c r="L255" s="42" t="str">
        <v/>
      </c>
      <c r="M255" s="42" t="str">
        <v/>
      </c>
      <c r="N255" s="42" t="str">
        <v/>
      </c>
      <c r="O255" s="42" t="str">
        <v/>
      </c>
      <c r="P255" s="42" t="str">
        <v/>
      </c>
      <c r="Q255" s="42" t="str">
        <v/>
      </c>
      <c r="R255" s="42" t="str">
        <v/>
      </c>
      <c r="S255" s="42" t="str">
        <v/>
      </c>
      <c r="T255" s="42" t="str">
        <v/>
      </c>
      <c r="U255" s="42" t="str">
        <v/>
      </c>
      <c r="X255" s="46"/>
      <c r="Y255" s="46"/>
      <c r="Z255" s="46"/>
      <c r="AA255" s="42" t="s">
        <v>492</v>
      </c>
    </row>
    <row r="256" spans="4:49" s="42" customFormat="1" x14ac:dyDescent="0.2">
      <c r="D256" s="42">
        <f t="shared" si="21"/>
        <v>22</v>
      </c>
      <c r="E256" s="42" t="str">
        <f t="shared" si="20"/>
        <v>A22</v>
      </c>
      <c r="G256" s="42" t="str">
        <f t="array" ref="G256:U256" ca="1">IF(TRANSPOSE('A22'!K$172:K$186)="","",TRANSPOSE('A22'!K$172:K$186))</f>
        <v/>
      </c>
      <c r="H256" s="42" t="str">
        <v/>
      </c>
      <c r="I256" s="42" t="str">
        <v/>
      </c>
      <c r="J256" s="42" t="str">
        <v/>
      </c>
      <c r="K256" s="42" t="str">
        <f ca="1"/>
        <v/>
      </c>
      <c r="L256" s="42" t="str">
        <v/>
      </c>
      <c r="M256" s="42" t="str">
        <v/>
      </c>
      <c r="N256" s="42" t="str">
        <v/>
      </c>
      <c r="O256" s="42" t="str">
        <v/>
      </c>
      <c r="P256" s="42" t="str">
        <v/>
      </c>
      <c r="Q256" s="42" t="str">
        <v/>
      </c>
      <c r="R256" s="42" t="str">
        <v/>
      </c>
      <c r="S256" s="42" t="str">
        <v/>
      </c>
      <c r="T256" s="42" t="str">
        <v/>
      </c>
      <c r="U256" s="42" t="str">
        <v/>
      </c>
      <c r="X256" s="46"/>
      <c r="Y256" s="46"/>
      <c r="Z256" s="46"/>
      <c r="AA256" s="42" t="s">
        <v>492</v>
      </c>
    </row>
    <row r="257" spans="4:49" s="42" customFormat="1" x14ac:dyDescent="0.2">
      <c r="D257" s="42">
        <f t="shared" si="21"/>
        <v>22</v>
      </c>
      <c r="E257" s="42" t="str">
        <f t="shared" si="20"/>
        <v>A22</v>
      </c>
      <c r="G257" s="42" t="str">
        <f t="array" ref="G257:U257" ca="1">IF(TRANSPOSE('A22'!E$193:E$207)="","",TRANSPOSE('A22'!E$193:E$207))</f>
        <v/>
      </c>
      <c r="H257" s="42" t="str">
        <v/>
      </c>
      <c r="I257" s="42" t="str">
        <v/>
      </c>
      <c r="J257" s="42" t="str">
        <v/>
      </c>
      <c r="K257" s="42" t="str">
        <f ca="1"/>
        <v/>
      </c>
      <c r="L257" s="42" t="str">
        <v/>
      </c>
      <c r="M257" s="42" t="str">
        <v/>
      </c>
      <c r="N257" s="42" t="str">
        <v/>
      </c>
      <c r="O257" s="42" t="str">
        <v/>
      </c>
      <c r="P257" s="42" t="str">
        <v/>
      </c>
      <c r="Q257" s="42" t="str">
        <v/>
      </c>
      <c r="R257" s="42" t="str">
        <v/>
      </c>
      <c r="S257" s="42" t="str">
        <v/>
      </c>
      <c r="T257" s="42" t="str">
        <v/>
      </c>
      <c r="U257" s="42" t="str">
        <v/>
      </c>
      <c r="X257" s="46"/>
      <c r="Y257" s="46"/>
      <c r="Z257" s="46"/>
      <c r="AA257" s="42" t="s">
        <v>492</v>
      </c>
    </row>
    <row r="258" spans="4:49" s="42" customFormat="1" x14ac:dyDescent="0.2">
      <c r="D258" s="42">
        <f t="shared" si="21"/>
        <v>22</v>
      </c>
      <c r="E258" s="42" t="str">
        <f t="shared" si="20"/>
        <v>A22</v>
      </c>
      <c r="G258" s="42" t="str">
        <f t="array" ref="G258:U258" ca="1">IF(TRANSPOSE('A22'!H$193:H$207)="","",TRANSPOSE('A22'!H$193:H$207))</f>
        <v/>
      </c>
      <c r="H258" s="42" t="str">
        <v/>
      </c>
      <c r="I258" s="42" t="str">
        <v/>
      </c>
      <c r="J258" s="42" t="str">
        <v/>
      </c>
      <c r="K258" s="42" t="str">
        <f ca="1"/>
        <v/>
      </c>
      <c r="L258" s="42" t="str">
        <v/>
      </c>
      <c r="M258" s="42" t="str">
        <v/>
      </c>
      <c r="N258" s="42" t="str">
        <v/>
      </c>
      <c r="O258" s="42" t="str">
        <v/>
      </c>
      <c r="P258" s="42" t="str">
        <v/>
      </c>
      <c r="Q258" s="42" t="str">
        <v/>
      </c>
      <c r="R258" s="42" t="str">
        <v/>
      </c>
      <c r="S258" s="42" t="str">
        <v/>
      </c>
      <c r="T258" s="42" t="str">
        <v/>
      </c>
      <c r="U258" s="42" t="str">
        <v/>
      </c>
      <c r="X258" s="46"/>
      <c r="Y258" s="46"/>
      <c r="Z258" s="46"/>
      <c r="AA258" s="42" t="s">
        <v>492</v>
      </c>
    </row>
    <row r="259" spans="4:49" s="42" customFormat="1" x14ac:dyDescent="0.2">
      <c r="D259" s="42">
        <f t="shared" si="21"/>
        <v>22</v>
      </c>
      <c r="E259" s="42" t="str">
        <f t="shared" ref="E259:E322" si="22">"A"&amp;D259</f>
        <v>A22</v>
      </c>
      <c r="G259" s="42" t="str">
        <f t="array" ref="G259:U259" ca="1">IF(TRANSPOSE('A22'!K$193:K$207)="","",TRANSPOSE('A22'!K$193:K$207))</f>
        <v/>
      </c>
      <c r="H259" s="42" t="str">
        <v/>
      </c>
      <c r="I259" s="42" t="str">
        <v/>
      </c>
      <c r="J259" s="42" t="str">
        <v/>
      </c>
      <c r="K259" s="42" t="str">
        <f ca="1"/>
        <v/>
      </c>
      <c r="L259" s="42" t="str">
        <v/>
      </c>
      <c r="M259" s="42" t="str">
        <v/>
      </c>
      <c r="N259" s="42" t="str">
        <v/>
      </c>
      <c r="O259" s="42" t="str">
        <v/>
      </c>
      <c r="P259" s="42" t="str">
        <v/>
      </c>
      <c r="Q259" s="42" t="str">
        <v/>
      </c>
      <c r="R259" s="42" t="str">
        <v/>
      </c>
      <c r="S259" s="42" t="str">
        <v/>
      </c>
      <c r="T259" s="42" t="str">
        <v/>
      </c>
      <c r="U259" s="42" t="str">
        <v/>
      </c>
      <c r="X259" s="46"/>
      <c r="Y259" s="46"/>
      <c r="Z259" s="46"/>
      <c r="AA259" s="42" t="s">
        <v>492</v>
      </c>
    </row>
    <row r="260" spans="4:49" s="42" customFormat="1" x14ac:dyDescent="0.2">
      <c r="D260" s="42">
        <f t="shared" si="21"/>
        <v>22</v>
      </c>
      <c r="E260" s="42" t="str">
        <f t="shared" si="22"/>
        <v>A22</v>
      </c>
      <c r="G260" s="42" t="str">
        <f t="array" ref="G260:U260" ca="1">IF(TRANSPOSE('A22'!E$214:E$228)="","",TRANSPOSE('A22'!E$214:E$228))</f>
        <v/>
      </c>
      <c r="H260" s="42" t="str">
        <v/>
      </c>
      <c r="I260" s="42" t="str">
        <v/>
      </c>
      <c r="J260" s="42" t="str">
        <v/>
      </c>
      <c r="K260" s="42" t="str">
        <f ca="1"/>
        <v/>
      </c>
      <c r="L260" s="42" t="str">
        <v/>
      </c>
      <c r="M260" s="42" t="str">
        <v/>
      </c>
      <c r="N260" s="42" t="str">
        <v/>
      </c>
      <c r="O260" s="42" t="str">
        <v/>
      </c>
      <c r="P260" s="42" t="str">
        <v/>
      </c>
      <c r="Q260" s="42" t="str">
        <v/>
      </c>
      <c r="R260" s="42" t="str">
        <v/>
      </c>
      <c r="S260" s="42" t="str">
        <v/>
      </c>
      <c r="T260" s="42" t="str">
        <v/>
      </c>
      <c r="U260" s="42" t="str">
        <v/>
      </c>
      <c r="X260" s="46"/>
      <c r="Y260" s="46"/>
      <c r="Z260" s="46"/>
      <c r="AA260" s="42" t="s">
        <v>492</v>
      </c>
    </row>
    <row r="261" spans="4:49" s="42" customFormat="1" x14ac:dyDescent="0.2">
      <c r="D261" s="42">
        <f t="shared" si="21"/>
        <v>22</v>
      </c>
      <c r="E261" s="42" t="str">
        <f t="shared" si="22"/>
        <v>A22</v>
      </c>
      <c r="G261" s="42" t="str">
        <f t="array" ref="G261:U261" ca="1">IF(TRANSPOSE('A22'!H$214:H$228)="","",TRANSPOSE('A22'!H$214:H$228))</f>
        <v/>
      </c>
      <c r="H261" s="42" t="str">
        <v/>
      </c>
      <c r="I261" s="42" t="str">
        <v/>
      </c>
      <c r="J261" s="42" t="str">
        <v/>
      </c>
      <c r="K261" s="42" t="str">
        <f ca="1"/>
        <v/>
      </c>
      <c r="L261" s="42" t="str">
        <v/>
      </c>
      <c r="M261" s="42" t="str">
        <v/>
      </c>
      <c r="N261" s="42" t="str">
        <v/>
      </c>
      <c r="O261" s="42" t="str">
        <v/>
      </c>
      <c r="P261" s="42" t="str">
        <v/>
      </c>
      <c r="Q261" s="42" t="str">
        <v/>
      </c>
      <c r="R261" s="42" t="str">
        <v/>
      </c>
      <c r="S261" s="42" t="str">
        <v/>
      </c>
      <c r="T261" s="42" t="str">
        <v/>
      </c>
      <c r="U261" s="42" t="str">
        <v/>
      </c>
      <c r="X261" s="46"/>
      <c r="Y261" s="46"/>
      <c r="Z261" s="46"/>
      <c r="AA261" s="42" t="s">
        <v>492</v>
      </c>
    </row>
    <row r="262" spans="4:49" s="42" customFormat="1" x14ac:dyDescent="0.2">
      <c r="D262" s="42">
        <f t="shared" si="21"/>
        <v>22</v>
      </c>
      <c r="E262" s="42" t="str">
        <f t="shared" si="22"/>
        <v>A22</v>
      </c>
      <c r="G262" s="42" t="str">
        <f t="array" ref="G262:U262" ca="1">IF(TRANSPOSE('A22'!K$214:K$228)="","",TRANSPOSE('A22'!K$214:K$228))</f>
        <v/>
      </c>
      <c r="H262" s="42" t="str">
        <v/>
      </c>
      <c r="I262" s="42" t="str">
        <v/>
      </c>
      <c r="J262" s="42" t="str">
        <v/>
      </c>
      <c r="K262" s="42" t="str">
        <f ca="1"/>
        <v/>
      </c>
      <c r="L262" s="42" t="str">
        <v/>
      </c>
      <c r="M262" s="42" t="str">
        <v/>
      </c>
      <c r="N262" s="42" t="str">
        <v/>
      </c>
      <c r="O262" s="42" t="str">
        <v/>
      </c>
      <c r="P262" s="42" t="str">
        <v/>
      </c>
      <c r="Q262" s="42" t="str">
        <v/>
      </c>
      <c r="R262" s="42" t="str">
        <v/>
      </c>
      <c r="S262" s="42" t="str">
        <v/>
      </c>
      <c r="T262" s="42" t="str">
        <v/>
      </c>
      <c r="U262" s="42" t="str">
        <v/>
      </c>
      <c r="X262" s="46"/>
      <c r="Y262" s="46"/>
      <c r="Z262" s="46"/>
      <c r="AA262" s="42" t="s">
        <v>492</v>
      </c>
    </row>
    <row r="263" spans="4:49" s="42" customFormat="1" x14ac:dyDescent="0.2">
      <c r="D263" s="42">
        <f t="shared" si="21"/>
        <v>22</v>
      </c>
      <c r="E263" s="42" t="str">
        <f t="shared" si="22"/>
        <v>A22</v>
      </c>
      <c r="G263" s="42" t="str">
        <f t="array" ref="G263:U263" ca="1">IF(TRANSPOSE('A22'!E$235:E$249)="","",TRANSPOSE('A22'!E$235:E$249))</f>
        <v/>
      </c>
      <c r="H263" s="42" t="str">
        <v/>
      </c>
      <c r="I263" s="42" t="str">
        <v/>
      </c>
      <c r="J263" s="42" t="str">
        <v/>
      </c>
      <c r="K263" s="42" t="str">
        <f ca="1"/>
        <v/>
      </c>
      <c r="L263" s="42" t="str">
        <v/>
      </c>
      <c r="M263" s="42" t="str">
        <v/>
      </c>
      <c r="N263" s="42" t="str">
        <v/>
      </c>
      <c r="O263" s="42" t="str">
        <v/>
      </c>
      <c r="P263" s="42" t="str">
        <v/>
      </c>
      <c r="Q263" s="42" t="str">
        <v/>
      </c>
      <c r="R263" s="42" t="str">
        <v/>
      </c>
      <c r="S263" s="42" t="str">
        <v/>
      </c>
      <c r="T263" s="42" t="str">
        <v/>
      </c>
      <c r="U263" s="42" t="str">
        <v/>
      </c>
      <c r="X263" s="46"/>
      <c r="Y263" s="46"/>
      <c r="Z263" s="46"/>
      <c r="AA263" s="42" t="s">
        <v>492</v>
      </c>
    </row>
    <row r="264" spans="4:49" s="42" customFormat="1" x14ac:dyDescent="0.2">
      <c r="D264" s="42">
        <f t="shared" si="21"/>
        <v>22</v>
      </c>
      <c r="E264" s="42" t="str">
        <f t="shared" si="22"/>
        <v>A22</v>
      </c>
      <c r="G264" s="42" t="str">
        <f t="array" ref="G264:U264" ca="1">IF(TRANSPOSE('A22'!H$235:H$249)="","",TRANSPOSE('A22'!H$235:H$249))</f>
        <v/>
      </c>
      <c r="H264" s="42" t="str">
        <v/>
      </c>
      <c r="I264" s="42" t="str">
        <v/>
      </c>
      <c r="J264" s="42" t="str">
        <v/>
      </c>
      <c r="K264" s="42" t="str">
        <f ca="1"/>
        <v/>
      </c>
      <c r="L264" s="42" t="str">
        <v/>
      </c>
      <c r="M264" s="42" t="str">
        <v/>
      </c>
      <c r="N264" s="42" t="str">
        <v/>
      </c>
      <c r="O264" s="42" t="str">
        <v/>
      </c>
      <c r="P264" s="42" t="str">
        <v/>
      </c>
      <c r="Q264" s="42" t="str">
        <v/>
      </c>
      <c r="R264" s="42" t="str">
        <v/>
      </c>
      <c r="S264" s="42" t="str">
        <v/>
      </c>
      <c r="T264" s="42" t="str">
        <v/>
      </c>
      <c r="U264" s="42" t="str">
        <v/>
      </c>
      <c r="X264" s="46"/>
      <c r="Y264" s="46"/>
      <c r="Z264" s="46"/>
      <c r="AA264" s="42" t="s">
        <v>492</v>
      </c>
    </row>
    <row r="265" spans="4:49" s="42" customFormat="1" x14ac:dyDescent="0.2">
      <c r="D265" s="42">
        <f t="shared" si="21"/>
        <v>22</v>
      </c>
      <c r="E265" s="42" t="str">
        <f t="shared" si="22"/>
        <v>A22</v>
      </c>
      <c r="G265" s="42" t="str">
        <f t="array" ref="G265:U265" ca="1">IF(TRANSPOSE('A22'!K$235:K$249)="","",TRANSPOSE('A22'!K$235:K$249))</f>
        <v/>
      </c>
      <c r="H265" s="42" t="str">
        <v/>
      </c>
      <c r="I265" s="42" t="str">
        <v/>
      </c>
      <c r="J265" s="42" t="str">
        <v/>
      </c>
      <c r="K265" s="42" t="str">
        <f ca="1"/>
        <v/>
      </c>
      <c r="L265" s="42" t="str">
        <v/>
      </c>
      <c r="M265" s="42" t="str">
        <v/>
      </c>
      <c r="N265" s="42" t="str">
        <v/>
      </c>
      <c r="O265" s="42" t="str">
        <v/>
      </c>
      <c r="P265" s="42" t="str">
        <v/>
      </c>
      <c r="Q265" s="42" t="str">
        <v/>
      </c>
      <c r="R265" s="42" t="str">
        <v/>
      </c>
      <c r="S265" s="42" t="str">
        <v/>
      </c>
      <c r="T265" s="42" t="str">
        <v/>
      </c>
      <c r="U265" s="42" t="str">
        <v/>
      </c>
      <c r="X265" s="46"/>
      <c r="Y265" s="46"/>
      <c r="Z265" s="46"/>
      <c r="AA265" s="42" t="s">
        <v>492</v>
      </c>
    </row>
    <row r="266" spans="4:49" s="42" customFormat="1" x14ac:dyDescent="0.2">
      <c r="D266" s="42">
        <f t="shared" si="21"/>
        <v>23</v>
      </c>
      <c r="E266" s="42" t="str">
        <f t="shared" si="22"/>
        <v>A23</v>
      </c>
      <c r="G266" s="42" t="str">
        <f t="array" ref="G266:U266" ca="1">IF(TRANSPOSE('A23'!E$172:E$186)="","",TRANSPOSE('A23'!E$172:E$186))</f>
        <v/>
      </c>
      <c r="H266" s="42" t="str">
        <v/>
      </c>
      <c r="I266" s="42" t="str">
        <v/>
      </c>
      <c r="J266" s="42" t="str">
        <v/>
      </c>
      <c r="K266" s="42" t="str">
        <f ca="1"/>
        <v/>
      </c>
      <c r="L266" s="42" t="str">
        <v/>
      </c>
      <c r="M266" s="42" t="str">
        <v/>
      </c>
      <c r="N266" s="42" t="str">
        <v/>
      </c>
      <c r="O266" s="42" t="str">
        <v/>
      </c>
      <c r="P266" s="42" t="str">
        <v/>
      </c>
      <c r="Q266" s="42" t="str">
        <v/>
      </c>
      <c r="R266" s="42" t="str">
        <v/>
      </c>
      <c r="S266" s="42" t="str">
        <v/>
      </c>
      <c r="T266" s="42" t="str">
        <v/>
      </c>
      <c r="U266" s="42" t="str">
        <v/>
      </c>
      <c r="V266" s="42" t="str">
        <f ca="1">IFERROR('A23'!$R$43,"")</f>
        <v/>
      </c>
      <c r="W266" s="42" t="str">
        <f ca="1">IFERROR('A23'!$R$254,"")</f>
        <v/>
      </c>
      <c r="X266" s="46" t="str">
        <f>IF('A23'!$H$73="","",'A23'!$H$73)</f>
        <v/>
      </c>
      <c r="Y266" s="46" t="str">
        <f>IF('A23'!$H$76="","",'A23'!$H$76)</f>
        <v/>
      </c>
      <c r="Z266" s="42" t="str">
        <f>IF('A23'!$B$9="","",'A23'!$B$9)</f>
        <v/>
      </c>
      <c r="AA266" s="42" t="s">
        <v>493</v>
      </c>
      <c r="AB266" s="42" t="str">
        <f t="array" ref="AB266:AW266">IF(TRANSPOSE('A23'!$K$80:$M$101)="","",TRANSPOSE('A23'!$K$80:$M$101))</f>
        <v/>
      </c>
      <c r="AC266" s="42" t="str">
        <v/>
      </c>
      <c r="AD266" s="42" t="str">
        <v/>
      </c>
      <c r="AE266" s="42" t="str">
        <v/>
      </c>
      <c r="AF266" s="42" t="str">
        <v/>
      </c>
      <c r="AG266" s="42" t="str">
        <v/>
      </c>
      <c r="AH266" s="42" t="str">
        <v/>
      </c>
      <c r="AI266" s="42" t="str">
        <v/>
      </c>
      <c r="AJ266" s="42" t="str">
        <v/>
      </c>
      <c r="AK266" s="42" t="str">
        <v/>
      </c>
      <c r="AL266" s="42" t="str">
        <v/>
      </c>
      <c r="AM266" s="42" t="str">
        <v/>
      </c>
      <c r="AN266" s="42" t="str">
        <v/>
      </c>
      <c r="AO266" s="42" t="str">
        <v/>
      </c>
      <c r="AP266" s="42" t="str">
        <v/>
      </c>
      <c r="AQ266" s="42" t="str">
        <v/>
      </c>
      <c r="AR266" s="42" t="str">
        <v/>
      </c>
      <c r="AS266" s="42" t="str">
        <v/>
      </c>
      <c r="AT266" s="42" t="str">
        <v/>
      </c>
      <c r="AU266" s="42" t="str">
        <v/>
      </c>
      <c r="AV266" s="42" t="str">
        <v/>
      </c>
      <c r="AW266" s="42" t="str">
        <v/>
      </c>
    </row>
    <row r="267" spans="4:49" s="42" customFormat="1" x14ac:dyDescent="0.2">
      <c r="D267" s="42">
        <f t="shared" si="21"/>
        <v>23</v>
      </c>
      <c r="E267" s="42" t="str">
        <f t="shared" si="22"/>
        <v>A23</v>
      </c>
      <c r="G267" s="42" t="str">
        <f t="array" ref="G267:U267" ca="1">IF(TRANSPOSE('A23'!H$172:H$186)="","",TRANSPOSE('A23'!H$172:H$186))</f>
        <v/>
      </c>
      <c r="H267" s="42" t="str">
        <v/>
      </c>
      <c r="I267" s="42" t="str">
        <v/>
      </c>
      <c r="J267" s="42" t="str">
        <v/>
      </c>
      <c r="K267" s="42" t="str">
        <f ca="1"/>
        <v/>
      </c>
      <c r="L267" s="42" t="str">
        <v/>
      </c>
      <c r="M267" s="42" t="str">
        <v/>
      </c>
      <c r="N267" s="42" t="str">
        <v/>
      </c>
      <c r="O267" s="42" t="str">
        <v/>
      </c>
      <c r="P267" s="42" t="str">
        <v/>
      </c>
      <c r="Q267" s="42" t="str">
        <v/>
      </c>
      <c r="R267" s="42" t="str">
        <v/>
      </c>
      <c r="S267" s="42" t="str">
        <v/>
      </c>
      <c r="T267" s="42" t="str">
        <v/>
      </c>
      <c r="U267" s="42" t="str">
        <v/>
      </c>
      <c r="X267" s="46"/>
      <c r="Y267" s="46"/>
      <c r="Z267" s="46"/>
      <c r="AA267" s="42" t="s">
        <v>493</v>
      </c>
    </row>
    <row r="268" spans="4:49" s="42" customFormat="1" x14ac:dyDescent="0.2">
      <c r="D268" s="42">
        <f t="shared" si="21"/>
        <v>23</v>
      </c>
      <c r="E268" s="42" t="str">
        <f t="shared" si="22"/>
        <v>A23</v>
      </c>
      <c r="G268" s="42" t="str">
        <f t="array" ref="G268:U268" ca="1">IF(TRANSPOSE('A23'!K$172:K$186)="","",TRANSPOSE('A23'!K$172:K$186))</f>
        <v/>
      </c>
      <c r="H268" s="42" t="str">
        <v/>
      </c>
      <c r="I268" s="42" t="str">
        <v/>
      </c>
      <c r="J268" s="42" t="str">
        <v/>
      </c>
      <c r="K268" s="42" t="str">
        <f ca="1"/>
        <v/>
      </c>
      <c r="L268" s="42" t="str">
        <v/>
      </c>
      <c r="M268" s="42" t="str">
        <v/>
      </c>
      <c r="N268" s="42" t="str">
        <v/>
      </c>
      <c r="O268" s="42" t="str">
        <v/>
      </c>
      <c r="P268" s="42" t="str">
        <v/>
      </c>
      <c r="Q268" s="42" t="str">
        <v/>
      </c>
      <c r="R268" s="42" t="str">
        <v/>
      </c>
      <c r="S268" s="42" t="str">
        <v/>
      </c>
      <c r="T268" s="42" t="str">
        <v/>
      </c>
      <c r="U268" s="42" t="str">
        <v/>
      </c>
      <c r="X268" s="46"/>
      <c r="Y268" s="46"/>
      <c r="Z268" s="46"/>
      <c r="AA268" s="42" t="s">
        <v>493</v>
      </c>
    </row>
    <row r="269" spans="4:49" s="42" customFormat="1" x14ac:dyDescent="0.2">
      <c r="D269" s="42">
        <f t="shared" si="21"/>
        <v>23</v>
      </c>
      <c r="E269" s="42" t="str">
        <f t="shared" si="22"/>
        <v>A23</v>
      </c>
      <c r="G269" s="42" t="str">
        <f t="array" ref="G269:U269" ca="1">IF(TRANSPOSE('A23'!E$193:E$207)="","",TRANSPOSE('A23'!E$193:E$207))</f>
        <v/>
      </c>
      <c r="H269" s="42" t="str">
        <v/>
      </c>
      <c r="I269" s="42" t="str">
        <v/>
      </c>
      <c r="J269" s="42" t="str">
        <v/>
      </c>
      <c r="K269" s="42" t="str">
        <f ca="1"/>
        <v/>
      </c>
      <c r="L269" s="42" t="str">
        <v/>
      </c>
      <c r="M269" s="42" t="str">
        <v/>
      </c>
      <c r="N269" s="42" t="str">
        <v/>
      </c>
      <c r="O269" s="42" t="str">
        <v/>
      </c>
      <c r="P269" s="42" t="str">
        <v/>
      </c>
      <c r="Q269" s="42" t="str">
        <v/>
      </c>
      <c r="R269" s="42" t="str">
        <v/>
      </c>
      <c r="S269" s="42" t="str">
        <v/>
      </c>
      <c r="T269" s="42" t="str">
        <v/>
      </c>
      <c r="U269" s="42" t="str">
        <v/>
      </c>
      <c r="X269" s="46"/>
      <c r="Y269" s="46"/>
      <c r="Z269" s="46"/>
      <c r="AA269" s="42" t="s">
        <v>493</v>
      </c>
    </row>
    <row r="270" spans="4:49" s="42" customFormat="1" x14ac:dyDescent="0.2">
      <c r="D270" s="42">
        <f t="shared" si="21"/>
        <v>23</v>
      </c>
      <c r="E270" s="42" t="str">
        <f t="shared" si="22"/>
        <v>A23</v>
      </c>
      <c r="G270" s="42" t="str">
        <f t="array" ref="G270:U270" ca="1">IF(TRANSPOSE('A23'!H$193:H$207)="","",TRANSPOSE('A23'!H$193:H$207))</f>
        <v/>
      </c>
      <c r="H270" s="42" t="str">
        <v/>
      </c>
      <c r="I270" s="42" t="str">
        <v/>
      </c>
      <c r="J270" s="42" t="str">
        <v/>
      </c>
      <c r="K270" s="42" t="str">
        <f ca="1"/>
        <v/>
      </c>
      <c r="L270" s="42" t="str">
        <v/>
      </c>
      <c r="M270" s="42" t="str">
        <v/>
      </c>
      <c r="N270" s="42" t="str">
        <v/>
      </c>
      <c r="O270" s="42" t="str">
        <v/>
      </c>
      <c r="P270" s="42" t="str">
        <v/>
      </c>
      <c r="Q270" s="42" t="str">
        <v/>
      </c>
      <c r="R270" s="42" t="str">
        <v/>
      </c>
      <c r="S270" s="42" t="str">
        <v/>
      </c>
      <c r="T270" s="42" t="str">
        <v/>
      </c>
      <c r="U270" s="42" t="str">
        <v/>
      </c>
      <c r="X270" s="46"/>
      <c r="Y270" s="46"/>
      <c r="Z270" s="46"/>
      <c r="AA270" s="42" t="s">
        <v>493</v>
      </c>
    </row>
    <row r="271" spans="4:49" s="42" customFormat="1" x14ac:dyDescent="0.2">
      <c r="D271" s="42">
        <f t="shared" ref="D271:D290" si="23">D259+1</f>
        <v>23</v>
      </c>
      <c r="E271" s="42" t="str">
        <f t="shared" si="22"/>
        <v>A23</v>
      </c>
      <c r="G271" s="42" t="str">
        <f t="array" ref="G271:U271" ca="1">IF(TRANSPOSE('A23'!K$193:K$207)="","",TRANSPOSE('A23'!K$193:K$207))</f>
        <v/>
      </c>
      <c r="H271" s="42" t="str">
        <v/>
      </c>
      <c r="I271" s="42" t="str">
        <v/>
      </c>
      <c r="J271" s="42" t="str">
        <v/>
      </c>
      <c r="K271" s="42" t="str">
        <f ca="1"/>
        <v/>
      </c>
      <c r="L271" s="42" t="str">
        <v/>
      </c>
      <c r="M271" s="42" t="str">
        <v/>
      </c>
      <c r="N271" s="42" t="str">
        <v/>
      </c>
      <c r="O271" s="42" t="str">
        <v/>
      </c>
      <c r="P271" s="42" t="str">
        <v/>
      </c>
      <c r="Q271" s="42" t="str">
        <v/>
      </c>
      <c r="R271" s="42" t="str">
        <v/>
      </c>
      <c r="S271" s="42" t="str">
        <v/>
      </c>
      <c r="T271" s="42" t="str">
        <v/>
      </c>
      <c r="U271" s="42" t="str">
        <v/>
      </c>
      <c r="X271" s="46"/>
      <c r="Y271" s="46"/>
      <c r="Z271" s="46"/>
      <c r="AA271" s="42" t="s">
        <v>493</v>
      </c>
    </row>
    <row r="272" spans="4:49" s="42" customFormat="1" x14ac:dyDescent="0.2">
      <c r="D272" s="42">
        <f t="shared" si="23"/>
        <v>23</v>
      </c>
      <c r="E272" s="42" t="str">
        <f t="shared" si="22"/>
        <v>A23</v>
      </c>
      <c r="G272" s="42" t="str">
        <f t="array" ref="G272:U272" ca="1">IF(TRANSPOSE('A23'!E$214:E$228)="","",TRANSPOSE('A23'!E$214:E$228))</f>
        <v/>
      </c>
      <c r="H272" s="42" t="str">
        <v/>
      </c>
      <c r="I272" s="42" t="str">
        <v/>
      </c>
      <c r="J272" s="42" t="str">
        <v/>
      </c>
      <c r="K272" s="42" t="str">
        <f ca="1"/>
        <v/>
      </c>
      <c r="L272" s="42" t="str">
        <v/>
      </c>
      <c r="M272" s="42" t="str">
        <v/>
      </c>
      <c r="N272" s="42" t="str">
        <v/>
      </c>
      <c r="O272" s="42" t="str">
        <v/>
      </c>
      <c r="P272" s="42" t="str">
        <v/>
      </c>
      <c r="Q272" s="42" t="str">
        <v/>
      </c>
      <c r="R272" s="42" t="str">
        <v/>
      </c>
      <c r="S272" s="42" t="str">
        <v/>
      </c>
      <c r="T272" s="42" t="str">
        <v/>
      </c>
      <c r="U272" s="42" t="str">
        <v/>
      </c>
      <c r="X272" s="46"/>
      <c r="Y272" s="46"/>
      <c r="Z272" s="46"/>
      <c r="AA272" s="42" t="s">
        <v>493</v>
      </c>
    </row>
    <row r="273" spans="4:49" s="42" customFormat="1" x14ac:dyDescent="0.2">
      <c r="D273" s="42">
        <f t="shared" si="23"/>
        <v>23</v>
      </c>
      <c r="E273" s="42" t="str">
        <f t="shared" si="22"/>
        <v>A23</v>
      </c>
      <c r="G273" s="42" t="str">
        <f t="array" ref="G273:U273" ca="1">IF(TRANSPOSE('A23'!H$214:H$228)="","",TRANSPOSE('A23'!H$214:H$228))</f>
        <v/>
      </c>
      <c r="H273" s="42" t="str">
        <v/>
      </c>
      <c r="I273" s="42" t="str">
        <v/>
      </c>
      <c r="J273" s="42" t="str">
        <v/>
      </c>
      <c r="K273" s="42" t="str">
        <f ca="1"/>
        <v/>
      </c>
      <c r="L273" s="42" t="str">
        <v/>
      </c>
      <c r="M273" s="42" t="str">
        <v/>
      </c>
      <c r="N273" s="42" t="str">
        <v/>
      </c>
      <c r="O273" s="42" t="str">
        <v/>
      </c>
      <c r="P273" s="42" t="str">
        <v/>
      </c>
      <c r="Q273" s="42" t="str">
        <v/>
      </c>
      <c r="R273" s="42" t="str">
        <v/>
      </c>
      <c r="S273" s="42" t="str">
        <v/>
      </c>
      <c r="T273" s="42" t="str">
        <v/>
      </c>
      <c r="U273" s="42" t="str">
        <v/>
      </c>
      <c r="X273" s="46"/>
      <c r="Y273" s="46"/>
      <c r="Z273" s="46"/>
      <c r="AA273" s="42" t="s">
        <v>493</v>
      </c>
    </row>
    <row r="274" spans="4:49" s="42" customFormat="1" x14ac:dyDescent="0.2">
      <c r="D274" s="42">
        <f t="shared" si="23"/>
        <v>23</v>
      </c>
      <c r="E274" s="42" t="str">
        <f t="shared" si="22"/>
        <v>A23</v>
      </c>
      <c r="G274" s="42" t="str">
        <f t="array" ref="G274:U274" ca="1">IF(TRANSPOSE('A23'!K$214:K$228)="","",TRANSPOSE('A23'!K$214:K$228))</f>
        <v/>
      </c>
      <c r="H274" s="42" t="str">
        <v/>
      </c>
      <c r="I274" s="42" t="str">
        <v/>
      </c>
      <c r="J274" s="42" t="str">
        <v/>
      </c>
      <c r="K274" s="42" t="str">
        <f ca="1"/>
        <v/>
      </c>
      <c r="L274" s="42" t="str">
        <v/>
      </c>
      <c r="M274" s="42" t="str">
        <v/>
      </c>
      <c r="N274" s="42" t="str">
        <v/>
      </c>
      <c r="O274" s="42" t="str">
        <v/>
      </c>
      <c r="P274" s="42" t="str">
        <v/>
      </c>
      <c r="Q274" s="42" t="str">
        <v/>
      </c>
      <c r="R274" s="42" t="str">
        <v/>
      </c>
      <c r="S274" s="42" t="str">
        <v/>
      </c>
      <c r="T274" s="42" t="str">
        <v/>
      </c>
      <c r="U274" s="42" t="str">
        <v/>
      </c>
      <c r="X274" s="46"/>
      <c r="Y274" s="46"/>
      <c r="Z274" s="46"/>
      <c r="AA274" s="42" t="s">
        <v>493</v>
      </c>
    </row>
    <row r="275" spans="4:49" s="42" customFormat="1" x14ac:dyDescent="0.2">
      <c r="D275" s="42">
        <f t="shared" si="23"/>
        <v>23</v>
      </c>
      <c r="E275" s="42" t="str">
        <f t="shared" si="22"/>
        <v>A23</v>
      </c>
      <c r="G275" s="42" t="str">
        <f t="array" ref="G275:U275" ca="1">IF(TRANSPOSE('A23'!E$235:E$249)="","",TRANSPOSE('A23'!E$235:E$249))</f>
        <v/>
      </c>
      <c r="H275" s="42" t="str">
        <v/>
      </c>
      <c r="I275" s="42" t="str">
        <v/>
      </c>
      <c r="J275" s="42" t="str">
        <v/>
      </c>
      <c r="K275" s="42" t="str">
        <f ca="1"/>
        <v/>
      </c>
      <c r="L275" s="42" t="str">
        <v/>
      </c>
      <c r="M275" s="42" t="str">
        <v/>
      </c>
      <c r="N275" s="42" t="str">
        <v/>
      </c>
      <c r="O275" s="42" t="str">
        <v/>
      </c>
      <c r="P275" s="42" t="str">
        <v/>
      </c>
      <c r="Q275" s="42" t="str">
        <v/>
      </c>
      <c r="R275" s="42" t="str">
        <v/>
      </c>
      <c r="S275" s="42" t="str">
        <v/>
      </c>
      <c r="T275" s="42" t="str">
        <v/>
      </c>
      <c r="U275" s="42" t="str">
        <v/>
      </c>
      <c r="X275" s="46"/>
      <c r="Y275" s="46"/>
      <c r="Z275" s="46"/>
      <c r="AA275" s="42" t="s">
        <v>493</v>
      </c>
    </row>
    <row r="276" spans="4:49" s="42" customFormat="1" x14ac:dyDescent="0.2">
      <c r="D276" s="42">
        <f t="shared" si="23"/>
        <v>23</v>
      </c>
      <c r="E276" s="42" t="str">
        <f t="shared" si="22"/>
        <v>A23</v>
      </c>
      <c r="G276" s="42" t="str">
        <f t="array" ref="G276:U276" ca="1">IF(TRANSPOSE('A23'!H$235:H$249)="","",TRANSPOSE('A23'!H$235:H$249))</f>
        <v/>
      </c>
      <c r="H276" s="42" t="str">
        <v/>
      </c>
      <c r="I276" s="42" t="str">
        <v/>
      </c>
      <c r="J276" s="42" t="str">
        <v/>
      </c>
      <c r="K276" s="42" t="str">
        <f ca="1"/>
        <v/>
      </c>
      <c r="L276" s="42" t="str">
        <v/>
      </c>
      <c r="M276" s="42" t="str">
        <v/>
      </c>
      <c r="N276" s="42" t="str">
        <v/>
      </c>
      <c r="O276" s="42" t="str">
        <v/>
      </c>
      <c r="P276" s="42" t="str">
        <v/>
      </c>
      <c r="Q276" s="42" t="str">
        <v/>
      </c>
      <c r="R276" s="42" t="str">
        <v/>
      </c>
      <c r="S276" s="42" t="str">
        <v/>
      </c>
      <c r="T276" s="42" t="str">
        <v/>
      </c>
      <c r="U276" s="42" t="str">
        <v/>
      </c>
      <c r="X276" s="46"/>
      <c r="Y276" s="46"/>
      <c r="Z276" s="46"/>
      <c r="AA276" s="42" t="s">
        <v>493</v>
      </c>
    </row>
    <row r="277" spans="4:49" s="42" customFormat="1" x14ac:dyDescent="0.2">
      <c r="D277" s="42">
        <f t="shared" si="23"/>
        <v>23</v>
      </c>
      <c r="E277" s="42" t="str">
        <f t="shared" si="22"/>
        <v>A23</v>
      </c>
      <c r="G277" s="42" t="str">
        <f t="array" ref="G277:U277" ca="1">IF(TRANSPOSE('A23'!K$235:K$249)="","",TRANSPOSE('A23'!K$235:K$249))</f>
        <v/>
      </c>
      <c r="H277" s="42" t="str">
        <v/>
      </c>
      <c r="I277" s="42" t="str">
        <v/>
      </c>
      <c r="J277" s="42" t="str">
        <v/>
      </c>
      <c r="K277" s="42" t="str">
        <f ca="1"/>
        <v/>
      </c>
      <c r="L277" s="42" t="str">
        <v/>
      </c>
      <c r="M277" s="42" t="str">
        <v/>
      </c>
      <c r="N277" s="42" t="str">
        <v/>
      </c>
      <c r="O277" s="42" t="str">
        <v/>
      </c>
      <c r="P277" s="42" t="str">
        <v/>
      </c>
      <c r="Q277" s="42" t="str">
        <v/>
      </c>
      <c r="R277" s="42" t="str">
        <v/>
      </c>
      <c r="S277" s="42" t="str">
        <v/>
      </c>
      <c r="T277" s="42" t="str">
        <v/>
      </c>
      <c r="U277" s="42" t="str">
        <v/>
      </c>
      <c r="X277" s="46"/>
      <c r="Y277" s="46"/>
      <c r="Z277" s="46"/>
      <c r="AA277" s="42" t="s">
        <v>493</v>
      </c>
    </row>
    <row r="278" spans="4:49" s="42" customFormat="1" x14ac:dyDescent="0.2">
      <c r="D278" s="42">
        <f t="shared" si="23"/>
        <v>24</v>
      </c>
      <c r="E278" s="42" t="str">
        <f t="shared" si="22"/>
        <v>A24</v>
      </c>
      <c r="G278" s="42" t="str">
        <f t="array" ref="G278:U278" ca="1">IF(TRANSPOSE('A24'!E$172:E$186)="","",TRANSPOSE('A24'!E$172:E$186))</f>
        <v/>
      </c>
      <c r="H278" s="42" t="str">
        <v/>
      </c>
      <c r="I278" s="42" t="str">
        <v/>
      </c>
      <c r="J278" s="42" t="str">
        <v/>
      </c>
      <c r="K278" s="42" t="str">
        <f ca="1"/>
        <v/>
      </c>
      <c r="L278" s="42" t="str">
        <v/>
      </c>
      <c r="M278" s="42" t="str">
        <v/>
      </c>
      <c r="N278" s="42" t="str">
        <v/>
      </c>
      <c r="O278" s="42" t="str">
        <v/>
      </c>
      <c r="P278" s="42" t="str">
        <v/>
      </c>
      <c r="Q278" s="42" t="str">
        <v/>
      </c>
      <c r="R278" s="42" t="str">
        <v/>
      </c>
      <c r="S278" s="42" t="str">
        <v/>
      </c>
      <c r="T278" s="42" t="str">
        <v/>
      </c>
      <c r="U278" s="42" t="str">
        <v/>
      </c>
      <c r="V278" s="42" t="str">
        <f ca="1">IFERROR('A24'!$R$43,"")</f>
        <v/>
      </c>
      <c r="W278" s="42" t="str">
        <f ca="1">IFERROR('A24'!$R$254,"")</f>
        <v/>
      </c>
      <c r="X278" s="46" t="str">
        <f>IF('A24'!$H$73="","",'A24'!$H$73)</f>
        <v/>
      </c>
      <c r="Y278" s="46" t="str">
        <f>IF('A24'!$H$76="","",'A24'!$H$76)</f>
        <v/>
      </c>
      <c r="Z278" s="42" t="str">
        <f>IF('A24'!$B$9="","",'A24'!$B$9)</f>
        <v/>
      </c>
      <c r="AA278" s="42" t="s">
        <v>494</v>
      </c>
      <c r="AB278" s="42" t="str">
        <f t="array" ref="AB278:AW278">IF(TRANSPOSE('A24'!$K$80:$M$101)="","",TRANSPOSE('A24'!$K$80:$M$101))</f>
        <v/>
      </c>
      <c r="AC278" s="42" t="str">
        <v/>
      </c>
      <c r="AD278" s="42" t="str">
        <v/>
      </c>
      <c r="AE278" s="42" t="str">
        <v/>
      </c>
      <c r="AF278" s="42" t="str">
        <v/>
      </c>
      <c r="AG278" s="42" t="str">
        <v/>
      </c>
      <c r="AH278" s="42" t="str">
        <v/>
      </c>
      <c r="AI278" s="42" t="str">
        <v/>
      </c>
      <c r="AJ278" s="42" t="str">
        <v/>
      </c>
      <c r="AK278" s="42" t="str">
        <v/>
      </c>
      <c r="AL278" s="42" t="str">
        <v/>
      </c>
      <c r="AM278" s="42" t="str">
        <v/>
      </c>
      <c r="AN278" s="42" t="str">
        <v/>
      </c>
      <c r="AO278" s="42" t="str">
        <v/>
      </c>
      <c r="AP278" s="42" t="str">
        <v/>
      </c>
      <c r="AQ278" s="42" t="str">
        <v/>
      </c>
      <c r="AR278" s="42" t="str">
        <v/>
      </c>
      <c r="AS278" s="42" t="str">
        <v/>
      </c>
      <c r="AT278" s="42" t="str">
        <v/>
      </c>
      <c r="AU278" s="42" t="str">
        <v/>
      </c>
      <c r="AV278" s="42" t="str">
        <v/>
      </c>
      <c r="AW278" s="42" t="str">
        <v/>
      </c>
    </row>
    <row r="279" spans="4:49" s="42" customFormat="1" x14ac:dyDescent="0.2">
      <c r="D279" s="42">
        <f t="shared" si="23"/>
        <v>24</v>
      </c>
      <c r="E279" s="42" t="str">
        <f t="shared" si="22"/>
        <v>A24</v>
      </c>
      <c r="G279" s="42" t="str">
        <f t="array" ref="G279:U279" ca="1">IF(TRANSPOSE('A24'!H$172:H$186)="","",TRANSPOSE('A24'!H$172:H$186))</f>
        <v/>
      </c>
      <c r="H279" s="42" t="str">
        <v/>
      </c>
      <c r="I279" s="42" t="str">
        <v/>
      </c>
      <c r="J279" s="42" t="str">
        <v/>
      </c>
      <c r="K279" s="42" t="str">
        <f ca="1"/>
        <v/>
      </c>
      <c r="L279" s="42" t="str">
        <v/>
      </c>
      <c r="M279" s="42" t="str">
        <v/>
      </c>
      <c r="N279" s="42" t="str">
        <v/>
      </c>
      <c r="O279" s="42" t="str">
        <v/>
      </c>
      <c r="P279" s="42" t="str">
        <v/>
      </c>
      <c r="Q279" s="42" t="str">
        <v/>
      </c>
      <c r="R279" s="42" t="str">
        <v/>
      </c>
      <c r="S279" s="42" t="str">
        <v/>
      </c>
      <c r="T279" s="42" t="str">
        <v/>
      </c>
      <c r="U279" s="42" t="str">
        <v/>
      </c>
      <c r="X279" s="46"/>
      <c r="Y279" s="46"/>
      <c r="Z279" s="46"/>
      <c r="AA279" s="42" t="s">
        <v>494</v>
      </c>
    </row>
    <row r="280" spans="4:49" s="42" customFormat="1" x14ac:dyDescent="0.2">
      <c r="D280" s="42">
        <f t="shared" si="23"/>
        <v>24</v>
      </c>
      <c r="E280" s="42" t="str">
        <f t="shared" si="22"/>
        <v>A24</v>
      </c>
      <c r="G280" s="42" t="str">
        <f t="array" ref="G280:U280" ca="1">IF(TRANSPOSE('A24'!K$172:K$186)="","",TRANSPOSE('A24'!K$172:K$186))</f>
        <v/>
      </c>
      <c r="H280" s="42" t="str">
        <v/>
      </c>
      <c r="I280" s="42" t="str">
        <v/>
      </c>
      <c r="J280" s="42" t="str">
        <v/>
      </c>
      <c r="K280" s="42" t="str">
        <f ca="1"/>
        <v/>
      </c>
      <c r="L280" s="42" t="str">
        <v/>
      </c>
      <c r="M280" s="42" t="str">
        <v/>
      </c>
      <c r="N280" s="42" t="str">
        <v/>
      </c>
      <c r="O280" s="42" t="str">
        <v/>
      </c>
      <c r="P280" s="42" t="str">
        <v/>
      </c>
      <c r="Q280" s="42" t="str">
        <v/>
      </c>
      <c r="R280" s="42" t="str">
        <v/>
      </c>
      <c r="S280" s="42" t="str">
        <v/>
      </c>
      <c r="T280" s="42" t="str">
        <v/>
      </c>
      <c r="U280" s="42" t="str">
        <v/>
      </c>
      <c r="X280" s="46"/>
      <c r="Y280" s="46"/>
      <c r="Z280" s="46"/>
      <c r="AA280" s="42" t="s">
        <v>494</v>
      </c>
    </row>
    <row r="281" spans="4:49" s="42" customFormat="1" x14ac:dyDescent="0.2">
      <c r="D281" s="42">
        <f t="shared" si="23"/>
        <v>24</v>
      </c>
      <c r="E281" s="42" t="str">
        <f t="shared" si="22"/>
        <v>A24</v>
      </c>
      <c r="G281" s="42" t="str">
        <f t="array" ref="G281:U281" ca="1">IF(TRANSPOSE('A24'!E$193:E$207)="","",TRANSPOSE('A24'!E$193:E$207))</f>
        <v/>
      </c>
      <c r="H281" s="42" t="str">
        <v/>
      </c>
      <c r="I281" s="42" t="str">
        <v/>
      </c>
      <c r="J281" s="42" t="str">
        <v/>
      </c>
      <c r="K281" s="42" t="str">
        <f ca="1"/>
        <v/>
      </c>
      <c r="L281" s="42" t="str">
        <v/>
      </c>
      <c r="M281" s="42" t="str">
        <v/>
      </c>
      <c r="N281" s="42" t="str">
        <v/>
      </c>
      <c r="O281" s="42" t="str">
        <v/>
      </c>
      <c r="P281" s="42" t="str">
        <v/>
      </c>
      <c r="Q281" s="42" t="str">
        <v/>
      </c>
      <c r="R281" s="42" t="str">
        <v/>
      </c>
      <c r="S281" s="42" t="str">
        <v/>
      </c>
      <c r="T281" s="42" t="str">
        <v/>
      </c>
      <c r="U281" s="42" t="str">
        <v/>
      </c>
      <c r="X281" s="46"/>
      <c r="Y281" s="46"/>
      <c r="Z281" s="46"/>
      <c r="AA281" s="42" t="s">
        <v>494</v>
      </c>
    </row>
    <row r="282" spans="4:49" s="42" customFormat="1" x14ac:dyDescent="0.2">
      <c r="D282" s="42">
        <f t="shared" si="23"/>
        <v>24</v>
      </c>
      <c r="E282" s="42" t="str">
        <f t="shared" si="22"/>
        <v>A24</v>
      </c>
      <c r="G282" s="42" t="str">
        <f t="array" ref="G282:U282" ca="1">IF(TRANSPOSE('A24'!H$193:H$207)="","",TRANSPOSE('A24'!H$193:H$207))</f>
        <v/>
      </c>
      <c r="H282" s="42" t="str">
        <v/>
      </c>
      <c r="I282" s="42" t="str">
        <v/>
      </c>
      <c r="J282" s="42" t="str">
        <v/>
      </c>
      <c r="K282" s="42" t="str">
        <f ca="1"/>
        <v/>
      </c>
      <c r="L282" s="42" t="str">
        <v/>
      </c>
      <c r="M282" s="42" t="str">
        <v/>
      </c>
      <c r="N282" s="42" t="str">
        <v/>
      </c>
      <c r="O282" s="42" t="str">
        <v/>
      </c>
      <c r="P282" s="42" t="str">
        <v/>
      </c>
      <c r="Q282" s="42" t="str">
        <v/>
      </c>
      <c r="R282" s="42" t="str">
        <v/>
      </c>
      <c r="S282" s="42" t="str">
        <v/>
      </c>
      <c r="T282" s="42" t="str">
        <v/>
      </c>
      <c r="U282" s="42" t="str">
        <v/>
      </c>
      <c r="X282" s="46"/>
      <c r="Y282" s="46"/>
      <c r="Z282" s="46"/>
      <c r="AA282" s="42" t="s">
        <v>494</v>
      </c>
    </row>
    <row r="283" spans="4:49" s="42" customFormat="1" x14ac:dyDescent="0.2">
      <c r="D283" s="42">
        <f t="shared" si="23"/>
        <v>24</v>
      </c>
      <c r="E283" s="42" t="str">
        <f t="shared" si="22"/>
        <v>A24</v>
      </c>
      <c r="G283" s="42" t="str">
        <f t="array" ref="G283:U283" ca="1">IF(TRANSPOSE('A24'!K$193:K$207)="","",TRANSPOSE('A24'!K$193:K$207))</f>
        <v/>
      </c>
      <c r="H283" s="42" t="str">
        <v/>
      </c>
      <c r="I283" s="42" t="str">
        <v/>
      </c>
      <c r="J283" s="42" t="str">
        <v/>
      </c>
      <c r="K283" s="42" t="str">
        <f ca="1"/>
        <v/>
      </c>
      <c r="L283" s="42" t="str">
        <v/>
      </c>
      <c r="M283" s="42" t="str">
        <v/>
      </c>
      <c r="N283" s="42" t="str">
        <v/>
      </c>
      <c r="O283" s="42" t="str">
        <v/>
      </c>
      <c r="P283" s="42" t="str">
        <v/>
      </c>
      <c r="Q283" s="42" t="str">
        <v/>
      </c>
      <c r="R283" s="42" t="str">
        <v/>
      </c>
      <c r="S283" s="42" t="str">
        <v/>
      </c>
      <c r="T283" s="42" t="str">
        <v/>
      </c>
      <c r="U283" s="42" t="str">
        <v/>
      </c>
      <c r="X283" s="46"/>
      <c r="Y283" s="46"/>
      <c r="Z283" s="46"/>
      <c r="AA283" s="42" t="s">
        <v>494</v>
      </c>
    </row>
    <row r="284" spans="4:49" s="42" customFormat="1" x14ac:dyDescent="0.2">
      <c r="D284" s="42">
        <f t="shared" si="23"/>
        <v>24</v>
      </c>
      <c r="E284" s="42" t="str">
        <f t="shared" si="22"/>
        <v>A24</v>
      </c>
      <c r="G284" s="42" t="str">
        <f t="array" ref="G284:U284" ca="1">IF(TRANSPOSE('A24'!E$214:E$228)="","",TRANSPOSE('A24'!E$214:E$228))</f>
        <v/>
      </c>
      <c r="H284" s="42" t="str">
        <v/>
      </c>
      <c r="I284" s="42" t="str">
        <v/>
      </c>
      <c r="J284" s="42" t="str">
        <v/>
      </c>
      <c r="K284" s="42" t="str">
        <f ca="1"/>
        <v/>
      </c>
      <c r="L284" s="42" t="str">
        <v/>
      </c>
      <c r="M284" s="42" t="str">
        <v/>
      </c>
      <c r="N284" s="42" t="str">
        <v/>
      </c>
      <c r="O284" s="42" t="str">
        <v/>
      </c>
      <c r="P284" s="42" t="str">
        <v/>
      </c>
      <c r="Q284" s="42" t="str">
        <v/>
      </c>
      <c r="R284" s="42" t="str">
        <v/>
      </c>
      <c r="S284" s="42" t="str">
        <v/>
      </c>
      <c r="T284" s="42" t="str">
        <v/>
      </c>
      <c r="U284" s="42" t="str">
        <v/>
      </c>
      <c r="X284" s="46"/>
      <c r="Y284" s="46"/>
      <c r="Z284" s="46"/>
      <c r="AA284" s="42" t="s">
        <v>494</v>
      </c>
    </row>
    <row r="285" spans="4:49" s="42" customFormat="1" x14ac:dyDescent="0.2">
      <c r="D285" s="42">
        <f t="shared" si="23"/>
        <v>24</v>
      </c>
      <c r="E285" s="42" t="str">
        <f t="shared" si="22"/>
        <v>A24</v>
      </c>
      <c r="G285" s="42" t="str">
        <f t="array" ref="G285:U285" ca="1">IF(TRANSPOSE('A24'!H$214:H$228)="","",TRANSPOSE('A24'!H$214:H$228))</f>
        <v/>
      </c>
      <c r="H285" s="42" t="str">
        <v/>
      </c>
      <c r="I285" s="42" t="str">
        <v/>
      </c>
      <c r="J285" s="42" t="str">
        <v/>
      </c>
      <c r="K285" s="42" t="str">
        <f ca="1"/>
        <v/>
      </c>
      <c r="L285" s="42" t="str">
        <v/>
      </c>
      <c r="M285" s="42" t="str">
        <v/>
      </c>
      <c r="N285" s="42" t="str">
        <v/>
      </c>
      <c r="O285" s="42" t="str">
        <v/>
      </c>
      <c r="P285" s="42" t="str">
        <v/>
      </c>
      <c r="Q285" s="42" t="str">
        <v/>
      </c>
      <c r="R285" s="42" t="str">
        <v/>
      </c>
      <c r="S285" s="42" t="str">
        <v/>
      </c>
      <c r="T285" s="42" t="str">
        <v/>
      </c>
      <c r="U285" s="42" t="str">
        <v/>
      </c>
      <c r="X285" s="46"/>
      <c r="Y285" s="46"/>
      <c r="Z285" s="46"/>
      <c r="AA285" s="42" t="s">
        <v>494</v>
      </c>
    </row>
    <row r="286" spans="4:49" s="42" customFormat="1" x14ac:dyDescent="0.2">
      <c r="D286" s="42">
        <f t="shared" si="23"/>
        <v>24</v>
      </c>
      <c r="E286" s="42" t="str">
        <f t="shared" si="22"/>
        <v>A24</v>
      </c>
      <c r="G286" s="42" t="str">
        <f t="array" ref="G286:U286" ca="1">IF(TRANSPOSE('A24'!K$214:K$228)="","",TRANSPOSE('A24'!K$214:K$228))</f>
        <v/>
      </c>
      <c r="H286" s="42" t="str">
        <v/>
      </c>
      <c r="I286" s="42" t="str">
        <v/>
      </c>
      <c r="J286" s="42" t="str">
        <v/>
      </c>
      <c r="K286" s="42" t="str">
        <f ca="1"/>
        <v/>
      </c>
      <c r="L286" s="42" t="str">
        <v/>
      </c>
      <c r="M286" s="42" t="str">
        <v/>
      </c>
      <c r="N286" s="42" t="str">
        <v/>
      </c>
      <c r="O286" s="42" t="str">
        <v/>
      </c>
      <c r="P286" s="42" t="str">
        <v/>
      </c>
      <c r="Q286" s="42" t="str">
        <v/>
      </c>
      <c r="R286" s="42" t="str">
        <v/>
      </c>
      <c r="S286" s="42" t="str">
        <v/>
      </c>
      <c r="T286" s="42" t="str">
        <v/>
      </c>
      <c r="U286" s="42" t="str">
        <v/>
      </c>
      <c r="X286" s="46"/>
      <c r="Y286" s="46"/>
      <c r="Z286" s="46"/>
      <c r="AA286" s="42" t="s">
        <v>494</v>
      </c>
    </row>
    <row r="287" spans="4:49" s="42" customFormat="1" x14ac:dyDescent="0.2">
      <c r="D287" s="42">
        <f t="shared" si="23"/>
        <v>24</v>
      </c>
      <c r="E287" s="42" t="str">
        <f t="shared" si="22"/>
        <v>A24</v>
      </c>
      <c r="G287" s="42" t="str">
        <f t="array" ref="G287:U287" ca="1">IF(TRANSPOSE('A24'!E$235:E$249)="","",TRANSPOSE('A24'!E$235:E$249))</f>
        <v/>
      </c>
      <c r="H287" s="42" t="str">
        <v/>
      </c>
      <c r="I287" s="42" t="str">
        <v/>
      </c>
      <c r="J287" s="42" t="str">
        <v/>
      </c>
      <c r="K287" s="42" t="str">
        <f ca="1"/>
        <v/>
      </c>
      <c r="L287" s="42" t="str">
        <v/>
      </c>
      <c r="M287" s="42" t="str">
        <v/>
      </c>
      <c r="N287" s="42" t="str">
        <v/>
      </c>
      <c r="O287" s="42" t="str">
        <v/>
      </c>
      <c r="P287" s="42" t="str">
        <v/>
      </c>
      <c r="Q287" s="42" t="str">
        <v/>
      </c>
      <c r="R287" s="42" t="str">
        <v/>
      </c>
      <c r="S287" s="42" t="str">
        <v/>
      </c>
      <c r="T287" s="42" t="str">
        <v/>
      </c>
      <c r="U287" s="42" t="str">
        <v/>
      </c>
      <c r="X287" s="46"/>
      <c r="Y287" s="46"/>
      <c r="Z287" s="46"/>
      <c r="AA287" s="42" t="s">
        <v>494</v>
      </c>
    </row>
    <row r="288" spans="4:49" s="42" customFormat="1" x14ac:dyDescent="0.2">
      <c r="D288" s="42">
        <f t="shared" si="23"/>
        <v>24</v>
      </c>
      <c r="E288" s="42" t="str">
        <f t="shared" si="22"/>
        <v>A24</v>
      </c>
      <c r="G288" s="42" t="str">
        <f t="array" ref="G288:U288" ca="1">IF(TRANSPOSE('A24'!H$235:H$249)="","",TRANSPOSE('A24'!H$235:H$249))</f>
        <v/>
      </c>
      <c r="H288" s="42" t="str">
        <v/>
      </c>
      <c r="I288" s="42" t="str">
        <v/>
      </c>
      <c r="J288" s="42" t="str">
        <v/>
      </c>
      <c r="K288" s="42" t="str">
        <f ca="1"/>
        <v/>
      </c>
      <c r="L288" s="42" t="str">
        <v/>
      </c>
      <c r="M288" s="42" t="str">
        <v/>
      </c>
      <c r="N288" s="42" t="str">
        <v/>
      </c>
      <c r="O288" s="42" t="str">
        <v/>
      </c>
      <c r="P288" s="42" t="str">
        <v/>
      </c>
      <c r="Q288" s="42" t="str">
        <v/>
      </c>
      <c r="R288" s="42" t="str">
        <v/>
      </c>
      <c r="S288" s="42" t="str">
        <v/>
      </c>
      <c r="T288" s="42" t="str">
        <v/>
      </c>
      <c r="U288" s="42" t="str">
        <v/>
      </c>
      <c r="X288" s="46"/>
      <c r="Y288" s="46"/>
      <c r="Z288" s="46"/>
      <c r="AA288" s="42" t="s">
        <v>494</v>
      </c>
    </row>
    <row r="289" spans="4:49" s="42" customFormat="1" x14ac:dyDescent="0.2">
      <c r="D289" s="42">
        <f t="shared" si="23"/>
        <v>24</v>
      </c>
      <c r="E289" s="42" t="str">
        <f t="shared" si="22"/>
        <v>A24</v>
      </c>
      <c r="G289" s="42" t="str">
        <f t="array" ref="G289:U289" ca="1">IF(TRANSPOSE('A24'!K$235:K$249)="","",TRANSPOSE('A24'!K$235:K$249))</f>
        <v/>
      </c>
      <c r="H289" s="42" t="str">
        <v/>
      </c>
      <c r="I289" s="42" t="str">
        <v/>
      </c>
      <c r="J289" s="42" t="str">
        <v/>
      </c>
      <c r="K289" s="42" t="str">
        <f ca="1"/>
        <v/>
      </c>
      <c r="L289" s="42" t="str">
        <v/>
      </c>
      <c r="M289" s="42" t="str">
        <v/>
      </c>
      <c r="N289" s="42" t="str">
        <v/>
      </c>
      <c r="O289" s="42" t="str">
        <v/>
      </c>
      <c r="P289" s="42" t="str">
        <v/>
      </c>
      <c r="Q289" s="42" t="str">
        <v/>
      </c>
      <c r="R289" s="42" t="str">
        <v/>
      </c>
      <c r="S289" s="42" t="str">
        <v/>
      </c>
      <c r="T289" s="42" t="str">
        <v/>
      </c>
      <c r="U289" s="42" t="str">
        <v/>
      </c>
      <c r="X289" s="46"/>
      <c r="Y289" s="46"/>
      <c r="Z289" s="46"/>
      <c r="AA289" s="42" t="s">
        <v>494</v>
      </c>
    </row>
    <row r="290" spans="4:49" s="42" customFormat="1" x14ac:dyDescent="0.2">
      <c r="D290" s="42">
        <f t="shared" si="23"/>
        <v>25</v>
      </c>
      <c r="E290" s="42" t="str">
        <f t="shared" si="22"/>
        <v>A25</v>
      </c>
      <c r="G290" s="42" t="str">
        <f t="array" ref="G290:U290" ca="1">IF(TRANSPOSE('A25'!E$172:E$186)="","",TRANSPOSE('A25'!E$172:E$186))</f>
        <v/>
      </c>
      <c r="H290" s="42" t="str">
        <v/>
      </c>
      <c r="I290" s="42" t="str">
        <v/>
      </c>
      <c r="J290" s="42" t="str">
        <v/>
      </c>
      <c r="K290" s="42" t="str">
        <f ca="1"/>
        <v/>
      </c>
      <c r="L290" s="42" t="str">
        <v/>
      </c>
      <c r="M290" s="42" t="str">
        <v/>
      </c>
      <c r="N290" s="42" t="str">
        <v/>
      </c>
      <c r="O290" s="42" t="str">
        <v/>
      </c>
      <c r="P290" s="42" t="str">
        <v/>
      </c>
      <c r="Q290" s="42" t="str">
        <v/>
      </c>
      <c r="R290" s="42" t="str">
        <v/>
      </c>
      <c r="S290" s="42" t="str">
        <v/>
      </c>
      <c r="T290" s="42" t="str">
        <v/>
      </c>
      <c r="U290" s="42" t="str">
        <v/>
      </c>
      <c r="V290" s="42" t="str">
        <f ca="1">IFERROR('A25'!$R$43,"")</f>
        <v/>
      </c>
      <c r="W290" s="42" t="str">
        <f ca="1">IFERROR('A25'!$R$254,"")</f>
        <v/>
      </c>
      <c r="X290" s="46" t="str">
        <f>IF('A25'!$H$73="","",'A25'!$H$73)</f>
        <v/>
      </c>
      <c r="Y290" s="46" t="str">
        <f>IF('A25'!$H$76="","",'A25'!$H$76)</f>
        <v/>
      </c>
      <c r="Z290" s="42" t="str">
        <f>IF('A25'!$B$9="","",'A25'!$B$9)</f>
        <v/>
      </c>
      <c r="AA290" s="42" t="s">
        <v>495</v>
      </c>
      <c r="AB290" s="42" t="str">
        <f t="array" ref="AB290:AW290">IF(TRANSPOSE('A25'!$K$80:$M$101)="","",TRANSPOSE('A25'!$K$80:$M$101))</f>
        <v/>
      </c>
      <c r="AC290" s="42" t="str">
        <v/>
      </c>
      <c r="AD290" s="42" t="str">
        <v/>
      </c>
      <c r="AE290" s="42" t="str">
        <v/>
      </c>
      <c r="AF290" s="42" t="str">
        <v/>
      </c>
      <c r="AG290" s="42" t="str">
        <v/>
      </c>
      <c r="AH290" s="42" t="str">
        <v/>
      </c>
      <c r="AI290" s="42" t="str">
        <v/>
      </c>
      <c r="AJ290" s="42" t="str">
        <v/>
      </c>
      <c r="AK290" s="42" t="str">
        <v/>
      </c>
      <c r="AL290" s="42" t="str">
        <v/>
      </c>
      <c r="AM290" s="42" t="str">
        <v/>
      </c>
      <c r="AN290" s="42" t="str">
        <v/>
      </c>
      <c r="AO290" s="42" t="str">
        <v/>
      </c>
      <c r="AP290" s="42" t="str">
        <v/>
      </c>
      <c r="AQ290" s="42" t="str">
        <v/>
      </c>
      <c r="AR290" s="42" t="str">
        <v/>
      </c>
      <c r="AS290" s="42" t="str">
        <v/>
      </c>
      <c r="AT290" s="42" t="str">
        <v/>
      </c>
      <c r="AU290" s="42" t="str">
        <v/>
      </c>
      <c r="AV290" s="42" t="str">
        <v/>
      </c>
      <c r="AW290" s="42" t="str">
        <v/>
      </c>
    </row>
    <row r="291" spans="4:49" s="42" customFormat="1" x14ac:dyDescent="0.2">
      <c r="D291" s="42">
        <f>D279+1</f>
        <v>25</v>
      </c>
      <c r="E291" s="42" t="str">
        <f t="shared" si="22"/>
        <v>A25</v>
      </c>
      <c r="G291" s="42" t="str">
        <f t="array" ref="G291:U291" ca="1">IF(TRANSPOSE('A25'!H$172:H$186)="","",TRANSPOSE('A25'!H$172:H$186))</f>
        <v/>
      </c>
      <c r="H291" s="42" t="str">
        <v/>
      </c>
      <c r="I291" s="42" t="str">
        <v/>
      </c>
      <c r="J291" s="42" t="str">
        <v/>
      </c>
      <c r="K291" s="42" t="str">
        <f ca="1"/>
        <v/>
      </c>
      <c r="L291" s="42" t="str">
        <v/>
      </c>
      <c r="M291" s="42" t="str">
        <v/>
      </c>
      <c r="N291" s="42" t="str">
        <v/>
      </c>
      <c r="O291" s="42" t="str">
        <v/>
      </c>
      <c r="P291" s="42" t="str">
        <v/>
      </c>
      <c r="Q291" s="42" t="str">
        <v/>
      </c>
      <c r="R291" s="42" t="str">
        <v/>
      </c>
      <c r="S291" s="42" t="str">
        <v/>
      </c>
      <c r="T291" s="42" t="str">
        <v/>
      </c>
      <c r="U291" s="42" t="str">
        <v/>
      </c>
      <c r="X291" s="46"/>
      <c r="Y291" s="46"/>
      <c r="Z291" s="46"/>
      <c r="AA291" s="42" t="s">
        <v>495</v>
      </c>
    </row>
    <row r="292" spans="4:49" s="42" customFormat="1" x14ac:dyDescent="0.2">
      <c r="D292" s="42">
        <f t="shared" ref="D292:D355" si="24">D280+1</f>
        <v>25</v>
      </c>
      <c r="E292" s="42" t="str">
        <f t="shared" si="22"/>
        <v>A25</v>
      </c>
      <c r="G292" s="42" t="str">
        <f t="array" ref="G292:U292" ca="1">IF(TRANSPOSE('A25'!K$172:K$186)="","",TRANSPOSE('A25'!K$172:K$186))</f>
        <v/>
      </c>
      <c r="H292" s="42" t="str">
        <v/>
      </c>
      <c r="I292" s="42" t="str">
        <v/>
      </c>
      <c r="J292" s="42" t="str">
        <v/>
      </c>
      <c r="K292" s="42" t="str">
        <f ca="1"/>
        <v/>
      </c>
      <c r="L292" s="42" t="str">
        <v/>
      </c>
      <c r="M292" s="42" t="str">
        <v/>
      </c>
      <c r="N292" s="42" t="str">
        <v/>
      </c>
      <c r="O292" s="42" t="str">
        <v/>
      </c>
      <c r="P292" s="42" t="str">
        <v/>
      </c>
      <c r="Q292" s="42" t="str">
        <v/>
      </c>
      <c r="R292" s="42" t="str">
        <v/>
      </c>
      <c r="S292" s="42" t="str">
        <v/>
      </c>
      <c r="T292" s="42" t="str">
        <v/>
      </c>
      <c r="U292" s="42" t="str">
        <v/>
      </c>
      <c r="X292" s="46"/>
      <c r="Y292" s="46"/>
      <c r="Z292" s="46"/>
      <c r="AA292" s="42" t="s">
        <v>495</v>
      </c>
    </row>
    <row r="293" spans="4:49" s="42" customFormat="1" x14ac:dyDescent="0.2">
      <c r="D293" s="42">
        <f t="shared" si="24"/>
        <v>25</v>
      </c>
      <c r="E293" s="42" t="str">
        <f t="shared" si="22"/>
        <v>A25</v>
      </c>
      <c r="G293" s="42" t="str">
        <f t="array" ref="G293:U293" ca="1">IF(TRANSPOSE('A25'!E$193:E$207)="","",TRANSPOSE('A25'!E$193:E$207))</f>
        <v/>
      </c>
      <c r="H293" s="42" t="str">
        <v/>
      </c>
      <c r="I293" s="42" t="str">
        <v/>
      </c>
      <c r="J293" s="42" t="str">
        <v/>
      </c>
      <c r="K293" s="42" t="str">
        <f ca="1"/>
        <v/>
      </c>
      <c r="L293" s="42" t="str">
        <v/>
      </c>
      <c r="M293" s="42" t="str">
        <v/>
      </c>
      <c r="N293" s="42" t="str">
        <v/>
      </c>
      <c r="O293" s="42" t="str">
        <v/>
      </c>
      <c r="P293" s="42" t="str">
        <v/>
      </c>
      <c r="Q293" s="42" t="str">
        <v/>
      </c>
      <c r="R293" s="42" t="str">
        <v/>
      </c>
      <c r="S293" s="42" t="str">
        <v/>
      </c>
      <c r="T293" s="42" t="str">
        <v/>
      </c>
      <c r="U293" s="42" t="str">
        <v/>
      </c>
      <c r="X293" s="46"/>
      <c r="Y293" s="46"/>
      <c r="Z293" s="46"/>
      <c r="AA293" s="42" t="s">
        <v>495</v>
      </c>
    </row>
    <row r="294" spans="4:49" s="42" customFormat="1" x14ac:dyDescent="0.2">
      <c r="D294" s="42">
        <f t="shared" si="24"/>
        <v>25</v>
      </c>
      <c r="E294" s="42" t="str">
        <f t="shared" si="22"/>
        <v>A25</v>
      </c>
      <c r="G294" s="42" t="str">
        <f t="array" ref="G294:U294" ca="1">IF(TRANSPOSE('A25'!H$193:H$207)="","",TRANSPOSE('A25'!H$193:H$207))</f>
        <v/>
      </c>
      <c r="H294" s="42" t="str">
        <v/>
      </c>
      <c r="I294" s="42" t="str">
        <v/>
      </c>
      <c r="J294" s="42" t="str">
        <v/>
      </c>
      <c r="K294" s="42" t="str">
        <f ca="1"/>
        <v/>
      </c>
      <c r="L294" s="42" t="str">
        <v/>
      </c>
      <c r="M294" s="42" t="str">
        <v/>
      </c>
      <c r="N294" s="42" t="str">
        <v/>
      </c>
      <c r="O294" s="42" t="str">
        <v/>
      </c>
      <c r="P294" s="42" t="str">
        <v/>
      </c>
      <c r="Q294" s="42" t="str">
        <v/>
      </c>
      <c r="R294" s="42" t="str">
        <v/>
      </c>
      <c r="S294" s="42" t="str">
        <v/>
      </c>
      <c r="T294" s="42" t="str">
        <v/>
      </c>
      <c r="U294" s="42" t="str">
        <v/>
      </c>
      <c r="X294" s="46"/>
      <c r="Y294" s="46"/>
      <c r="Z294" s="46"/>
      <c r="AA294" s="42" t="s">
        <v>495</v>
      </c>
    </row>
    <row r="295" spans="4:49" s="42" customFormat="1" x14ac:dyDescent="0.2">
      <c r="D295" s="42">
        <f t="shared" si="24"/>
        <v>25</v>
      </c>
      <c r="E295" s="42" t="str">
        <f t="shared" si="22"/>
        <v>A25</v>
      </c>
      <c r="G295" s="42" t="str">
        <f t="array" ref="G295:U295" ca="1">IF(TRANSPOSE('A25'!K$193:K$207)="","",TRANSPOSE('A25'!K$193:K$207))</f>
        <v/>
      </c>
      <c r="H295" s="42" t="str">
        <v/>
      </c>
      <c r="I295" s="42" t="str">
        <v/>
      </c>
      <c r="J295" s="42" t="str">
        <v/>
      </c>
      <c r="K295" s="42" t="str">
        <f ca="1"/>
        <v/>
      </c>
      <c r="L295" s="42" t="str">
        <v/>
      </c>
      <c r="M295" s="42" t="str">
        <v/>
      </c>
      <c r="N295" s="42" t="str">
        <v/>
      </c>
      <c r="O295" s="42" t="str">
        <v/>
      </c>
      <c r="P295" s="42" t="str">
        <v/>
      </c>
      <c r="Q295" s="42" t="str">
        <v/>
      </c>
      <c r="R295" s="42" t="str">
        <v/>
      </c>
      <c r="S295" s="42" t="str">
        <v/>
      </c>
      <c r="T295" s="42" t="str">
        <v/>
      </c>
      <c r="U295" s="42" t="str">
        <v/>
      </c>
      <c r="X295" s="46"/>
      <c r="Y295" s="46"/>
      <c r="Z295" s="46"/>
      <c r="AA295" s="42" t="s">
        <v>495</v>
      </c>
    </row>
    <row r="296" spans="4:49" s="42" customFormat="1" x14ac:dyDescent="0.2">
      <c r="D296" s="42">
        <f t="shared" si="24"/>
        <v>25</v>
      </c>
      <c r="E296" s="42" t="str">
        <f t="shared" si="22"/>
        <v>A25</v>
      </c>
      <c r="G296" s="42" t="str">
        <f t="array" ref="G296:U296" ca="1">IF(TRANSPOSE('A25'!E$214:E$228)="","",TRANSPOSE('A25'!E$214:E$228))</f>
        <v/>
      </c>
      <c r="H296" s="42" t="str">
        <v/>
      </c>
      <c r="I296" s="42" t="str">
        <v/>
      </c>
      <c r="J296" s="42" t="str">
        <v/>
      </c>
      <c r="K296" s="42" t="str">
        <f ca="1"/>
        <v/>
      </c>
      <c r="L296" s="42" t="str">
        <v/>
      </c>
      <c r="M296" s="42" t="str">
        <v/>
      </c>
      <c r="N296" s="42" t="str">
        <v/>
      </c>
      <c r="O296" s="42" t="str">
        <v/>
      </c>
      <c r="P296" s="42" t="str">
        <v/>
      </c>
      <c r="Q296" s="42" t="str">
        <v/>
      </c>
      <c r="R296" s="42" t="str">
        <v/>
      </c>
      <c r="S296" s="42" t="str">
        <v/>
      </c>
      <c r="T296" s="42" t="str">
        <v/>
      </c>
      <c r="U296" s="42" t="str">
        <v/>
      </c>
      <c r="X296" s="46"/>
      <c r="Y296" s="46"/>
      <c r="Z296" s="46"/>
      <c r="AA296" s="42" t="s">
        <v>495</v>
      </c>
    </row>
    <row r="297" spans="4:49" s="42" customFormat="1" x14ac:dyDescent="0.2">
      <c r="D297" s="42">
        <f t="shared" si="24"/>
        <v>25</v>
      </c>
      <c r="E297" s="42" t="str">
        <f t="shared" si="22"/>
        <v>A25</v>
      </c>
      <c r="G297" s="42" t="str">
        <f t="array" ref="G297:U297" ca="1">IF(TRANSPOSE('A25'!H$214:H$228)="","",TRANSPOSE('A25'!H$214:H$228))</f>
        <v/>
      </c>
      <c r="H297" s="42" t="str">
        <v/>
      </c>
      <c r="I297" s="42" t="str">
        <v/>
      </c>
      <c r="J297" s="42" t="str">
        <v/>
      </c>
      <c r="K297" s="42" t="str">
        <f ca="1"/>
        <v/>
      </c>
      <c r="L297" s="42" t="str">
        <v/>
      </c>
      <c r="M297" s="42" t="str">
        <v/>
      </c>
      <c r="N297" s="42" t="str">
        <v/>
      </c>
      <c r="O297" s="42" t="str">
        <v/>
      </c>
      <c r="P297" s="42" t="str">
        <v/>
      </c>
      <c r="Q297" s="42" t="str">
        <v/>
      </c>
      <c r="R297" s="42" t="str">
        <v/>
      </c>
      <c r="S297" s="42" t="str">
        <v/>
      </c>
      <c r="T297" s="42" t="str">
        <v/>
      </c>
      <c r="U297" s="42" t="str">
        <v/>
      </c>
      <c r="X297" s="46"/>
      <c r="Y297" s="46"/>
      <c r="Z297" s="46"/>
      <c r="AA297" s="42" t="s">
        <v>495</v>
      </c>
    </row>
    <row r="298" spans="4:49" s="42" customFormat="1" x14ac:dyDescent="0.2">
      <c r="D298" s="42">
        <f t="shared" si="24"/>
        <v>25</v>
      </c>
      <c r="E298" s="42" t="str">
        <f t="shared" si="22"/>
        <v>A25</v>
      </c>
      <c r="G298" s="42" t="str">
        <f t="array" ref="G298:U298" ca="1">IF(TRANSPOSE('A25'!K$214:K$228)="","",TRANSPOSE('A25'!K$214:K$228))</f>
        <v/>
      </c>
      <c r="H298" s="42" t="str">
        <v/>
      </c>
      <c r="I298" s="42" t="str">
        <v/>
      </c>
      <c r="J298" s="42" t="str">
        <v/>
      </c>
      <c r="K298" s="42" t="str">
        <f ca="1"/>
        <v/>
      </c>
      <c r="L298" s="42" t="str">
        <v/>
      </c>
      <c r="M298" s="42" t="str">
        <v/>
      </c>
      <c r="N298" s="42" t="str">
        <v/>
      </c>
      <c r="O298" s="42" t="str">
        <v/>
      </c>
      <c r="P298" s="42" t="str">
        <v/>
      </c>
      <c r="Q298" s="42" t="str">
        <v/>
      </c>
      <c r="R298" s="42" t="str">
        <v/>
      </c>
      <c r="S298" s="42" t="str">
        <v/>
      </c>
      <c r="T298" s="42" t="str">
        <v/>
      </c>
      <c r="U298" s="42" t="str">
        <v/>
      </c>
      <c r="X298" s="46"/>
      <c r="Y298" s="46"/>
      <c r="Z298" s="46"/>
      <c r="AA298" s="42" t="s">
        <v>495</v>
      </c>
    </row>
    <row r="299" spans="4:49" s="42" customFormat="1" x14ac:dyDescent="0.2">
      <c r="D299" s="42">
        <f t="shared" si="24"/>
        <v>25</v>
      </c>
      <c r="E299" s="42" t="str">
        <f t="shared" si="22"/>
        <v>A25</v>
      </c>
      <c r="G299" s="42" t="str">
        <f t="array" ref="G299:U299" ca="1">IF(TRANSPOSE('A25'!E$235:E$249)="","",TRANSPOSE('A25'!E$235:E$249))</f>
        <v/>
      </c>
      <c r="H299" s="42" t="str">
        <v/>
      </c>
      <c r="I299" s="42" t="str">
        <v/>
      </c>
      <c r="J299" s="42" t="str">
        <v/>
      </c>
      <c r="K299" s="42" t="str">
        <f ca="1"/>
        <v/>
      </c>
      <c r="L299" s="42" t="str">
        <v/>
      </c>
      <c r="M299" s="42" t="str">
        <v/>
      </c>
      <c r="N299" s="42" t="str">
        <v/>
      </c>
      <c r="O299" s="42" t="str">
        <v/>
      </c>
      <c r="P299" s="42" t="str">
        <v/>
      </c>
      <c r="Q299" s="42" t="str">
        <v/>
      </c>
      <c r="R299" s="42" t="str">
        <v/>
      </c>
      <c r="S299" s="42" t="str">
        <v/>
      </c>
      <c r="T299" s="42" t="str">
        <v/>
      </c>
      <c r="U299" s="42" t="str">
        <v/>
      </c>
      <c r="X299" s="46"/>
      <c r="Y299" s="46"/>
      <c r="Z299" s="46"/>
      <c r="AA299" s="42" t="s">
        <v>495</v>
      </c>
    </row>
    <row r="300" spans="4:49" s="42" customFormat="1" x14ac:dyDescent="0.2">
      <c r="D300" s="42">
        <f t="shared" si="24"/>
        <v>25</v>
      </c>
      <c r="E300" s="42" t="str">
        <f t="shared" si="22"/>
        <v>A25</v>
      </c>
      <c r="G300" s="42" t="str">
        <f t="array" ref="G300:U300" ca="1">IF(TRANSPOSE('A25'!H$235:H$249)="","",TRANSPOSE('A25'!H$235:H$249))</f>
        <v/>
      </c>
      <c r="H300" s="42" t="str">
        <v/>
      </c>
      <c r="I300" s="42" t="str">
        <v/>
      </c>
      <c r="J300" s="42" t="str">
        <v/>
      </c>
      <c r="K300" s="42" t="str">
        <f ca="1"/>
        <v/>
      </c>
      <c r="L300" s="42" t="str">
        <v/>
      </c>
      <c r="M300" s="42" t="str">
        <v/>
      </c>
      <c r="N300" s="42" t="str">
        <v/>
      </c>
      <c r="O300" s="42" t="str">
        <v/>
      </c>
      <c r="P300" s="42" t="str">
        <v/>
      </c>
      <c r="Q300" s="42" t="str">
        <v/>
      </c>
      <c r="R300" s="42" t="str">
        <v/>
      </c>
      <c r="S300" s="42" t="str">
        <v/>
      </c>
      <c r="T300" s="42" t="str">
        <v/>
      </c>
      <c r="U300" s="42" t="str">
        <v/>
      </c>
      <c r="X300" s="46"/>
      <c r="Y300" s="46"/>
      <c r="Z300" s="46"/>
      <c r="AA300" s="42" t="s">
        <v>495</v>
      </c>
    </row>
    <row r="301" spans="4:49" s="42" customFormat="1" x14ac:dyDescent="0.2">
      <c r="D301" s="42">
        <f t="shared" si="24"/>
        <v>25</v>
      </c>
      <c r="E301" s="42" t="str">
        <f t="shared" si="22"/>
        <v>A25</v>
      </c>
      <c r="G301" s="42" t="str">
        <f t="array" ref="G301:U301" ca="1">IF(TRANSPOSE('A25'!K$235:K$249)="","",TRANSPOSE('A25'!K$235:K$249))</f>
        <v/>
      </c>
      <c r="H301" s="42" t="str">
        <v/>
      </c>
      <c r="I301" s="42" t="str">
        <v/>
      </c>
      <c r="J301" s="42" t="str">
        <v/>
      </c>
      <c r="K301" s="42" t="str">
        <f ca="1"/>
        <v/>
      </c>
      <c r="L301" s="42" t="str">
        <v/>
      </c>
      <c r="M301" s="42" t="str">
        <v/>
      </c>
      <c r="N301" s="42" t="str">
        <v/>
      </c>
      <c r="O301" s="42" t="str">
        <v/>
      </c>
      <c r="P301" s="42" t="str">
        <v/>
      </c>
      <c r="Q301" s="42" t="str">
        <v/>
      </c>
      <c r="R301" s="42" t="str">
        <v/>
      </c>
      <c r="S301" s="42" t="str">
        <v/>
      </c>
      <c r="T301" s="42" t="str">
        <v/>
      </c>
      <c r="U301" s="42" t="str">
        <v/>
      </c>
      <c r="X301" s="46"/>
      <c r="Y301" s="46"/>
      <c r="Z301" s="46"/>
      <c r="AA301" s="42" t="s">
        <v>495</v>
      </c>
    </row>
    <row r="302" spans="4:49" s="42" customFormat="1" x14ac:dyDescent="0.2">
      <c r="D302" s="42">
        <f t="shared" si="24"/>
        <v>26</v>
      </c>
      <c r="E302" s="42" t="str">
        <f t="shared" si="22"/>
        <v>A26</v>
      </c>
      <c r="G302" s="42" t="str">
        <f t="array" ref="G302:U302" ca="1">IF(TRANSPOSE('A26'!E$172:E$186)="","",TRANSPOSE('A26'!E$172:E$186))</f>
        <v/>
      </c>
      <c r="H302" s="42" t="str">
        <v/>
      </c>
      <c r="I302" s="42" t="str">
        <v/>
      </c>
      <c r="J302" s="42" t="str">
        <v/>
      </c>
      <c r="K302" s="42" t="str">
        <f ca="1"/>
        <v/>
      </c>
      <c r="L302" s="42" t="str">
        <v/>
      </c>
      <c r="M302" s="42" t="str">
        <v/>
      </c>
      <c r="N302" s="42" t="str">
        <v/>
      </c>
      <c r="O302" s="42" t="str">
        <v/>
      </c>
      <c r="P302" s="42" t="str">
        <v/>
      </c>
      <c r="Q302" s="42" t="str">
        <v/>
      </c>
      <c r="R302" s="42" t="str">
        <v/>
      </c>
      <c r="S302" s="42" t="str">
        <v/>
      </c>
      <c r="T302" s="42" t="str">
        <v/>
      </c>
      <c r="U302" s="42" t="str">
        <v/>
      </c>
      <c r="V302" s="42" t="str">
        <f ca="1">IFERROR('A26'!$R$43,"")</f>
        <v/>
      </c>
      <c r="W302" s="42" t="str">
        <f ca="1">IFERROR('A26'!$R$254,"")</f>
        <v/>
      </c>
      <c r="X302" s="46" t="str">
        <f>IF('A26'!$H$73="","",'A26'!$H$73)</f>
        <v/>
      </c>
      <c r="Y302" s="46" t="str">
        <f>IF('A26'!$H$76="","",'A26'!$H$76)</f>
        <v/>
      </c>
      <c r="Z302" s="42" t="str">
        <f>IF('A26'!$B$9="","",'A26'!$B$9)</f>
        <v/>
      </c>
      <c r="AA302" s="42" t="s">
        <v>496</v>
      </c>
      <c r="AB302" s="42" t="str">
        <f t="array" ref="AB302:AW302">IF(TRANSPOSE('A26'!$K$80:$M$101)="","",TRANSPOSE('A26'!$K$80:$M$101))</f>
        <v/>
      </c>
      <c r="AC302" s="42" t="str">
        <v/>
      </c>
      <c r="AD302" s="42" t="str">
        <v/>
      </c>
      <c r="AE302" s="42" t="str">
        <v/>
      </c>
      <c r="AF302" s="42" t="str">
        <v/>
      </c>
      <c r="AG302" s="42" t="str">
        <v/>
      </c>
      <c r="AH302" s="42" t="str">
        <v/>
      </c>
      <c r="AI302" s="42" t="str">
        <v/>
      </c>
      <c r="AJ302" s="42" t="str">
        <v/>
      </c>
      <c r="AK302" s="42" t="str">
        <v/>
      </c>
      <c r="AL302" s="42" t="str">
        <v/>
      </c>
      <c r="AM302" s="42" t="str">
        <v/>
      </c>
      <c r="AN302" s="42" t="str">
        <v/>
      </c>
      <c r="AO302" s="42" t="str">
        <v/>
      </c>
      <c r="AP302" s="42" t="str">
        <v/>
      </c>
      <c r="AQ302" s="42" t="str">
        <v/>
      </c>
      <c r="AR302" s="42" t="str">
        <v/>
      </c>
      <c r="AS302" s="42" t="str">
        <v/>
      </c>
      <c r="AT302" s="42" t="str">
        <v/>
      </c>
      <c r="AU302" s="42" t="str">
        <v/>
      </c>
      <c r="AV302" s="42" t="str">
        <v/>
      </c>
      <c r="AW302" s="42" t="str">
        <v/>
      </c>
    </row>
    <row r="303" spans="4:49" s="42" customFormat="1" x14ac:dyDescent="0.2">
      <c r="D303" s="42">
        <f t="shared" si="24"/>
        <v>26</v>
      </c>
      <c r="E303" s="42" t="str">
        <f t="shared" si="22"/>
        <v>A26</v>
      </c>
      <c r="G303" s="42" t="str">
        <f t="array" ref="G303:U303" ca="1">IF(TRANSPOSE('A26'!H$172:H$186)="","",TRANSPOSE('A26'!H$172:H$186))</f>
        <v/>
      </c>
      <c r="H303" s="42" t="str">
        <v/>
      </c>
      <c r="I303" s="42" t="str">
        <v/>
      </c>
      <c r="J303" s="42" t="str">
        <v/>
      </c>
      <c r="K303" s="42" t="str">
        <f ca="1"/>
        <v/>
      </c>
      <c r="L303" s="42" t="str">
        <v/>
      </c>
      <c r="M303" s="42" t="str">
        <v/>
      </c>
      <c r="N303" s="42" t="str">
        <v/>
      </c>
      <c r="O303" s="42" t="str">
        <v/>
      </c>
      <c r="P303" s="42" t="str">
        <v/>
      </c>
      <c r="Q303" s="42" t="str">
        <v/>
      </c>
      <c r="R303" s="42" t="str">
        <v/>
      </c>
      <c r="S303" s="42" t="str">
        <v/>
      </c>
      <c r="T303" s="42" t="str">
        <v/>
      </c>
      <c r="U303" s="42" t="str">
        <v/>
      </c>
      <c r="X303" s="46"/>
      <c r="Y303" s="46"/>
      <c r="Z303" s="46"/>
      <c r="AA303" s="42" t="s">
        <v>496</v>
      </c>
    </row>
    <row r="304" spans="4:49" s="42" customFormat="1" x14ac:dyDescent="0.2">
      <c r="D304" s="42">
        <f t="shared" si="24"/>
        <v>26</v>
      </c>
      <c r="E304" s="42" t="str">
        <f t="shared" si="22"/>
        <v>A26</v>
      </c>
      <c r="G304" s="42" t="str">
        <f t="array" ref="G304:U304" ca="1">IF(TRANSPOSE('A26'!K$172:K$186)="","",TRANSPOSE('A26'!K$172:K$186))</f>
        <v/>
      </c>
      <c r="H304" s="42" t="str">
        <v/>
      </c>
      <c r="I304" s="42" t="str">
        <v/>
      </c>
      <c r="J304" s="42" t="str">
        <v/>
      </c>
      <c r="K304" s="42" t="str">
        <f ca="1"/>
        <v/>
      </c>
      <c r="L304" s="42" t="str">
        <v/>
      </c>
      <c r="M304" s="42" t="str">
        <v/>
      </c>
      <c r="N304" s="42" t="str">
        <v/>
      </c>
      <c r="O304" s="42" t="str">
        <v/>
      </c>
      <c r="P304" s="42" t="str">
        <v/>
      </c>
      <c r="Q304" s="42" t="str">
        <v/>
      </c>
      <c r="R304" s="42" t="str">
        <v/>
      </c>
      <c r="S304" s="42" t="str">
        <v/>
      </c>
      <c r="T304" s="42" t="str">
        <v/>
      </c>
      <c r="U304" s="42" t="str">
        <v/>
      </c>
      <c r="X304" s="46"/>
      <c r="Y304" s="46"/>
      <c r="Z304" s="46"/>
      <c r="AA304" s="42" t="s">
        <v>496</v>
      </c>
    </row>
    <row r="305" spans="4:49" s="42" customFormat="1" x14ac:dyDescent="0.2">
      <c r="D305" s="42">
        <f t="shared" si="24"/>
        <v>26</v>
      </c>
      <c r="E305" s="42" t="str">
        <f t="shared" si="22"/>
        <v>A26</v>
      </c>
      <c r="G305" s="42" t="str">
        <f t="array" ref="G305:U305" ca="1">IF(TRANSPOSE('A26'!E$193:E$207)="","",TRANSPOSE('A26'!E$193:E$207))</f>
        <v/>
      </c>
      <c r="H305" s="42" t="str">
        <v/>
      </c>
      <c r="I305" s="42" t="str">
        <v/>
      </c>
      <c r="J305" s="42" t="str">
        <v/>
      </c>
      <c r="K305" s="42" t="str">
        <f ca="1"/>
        <v/>
      </c>
      <c r="L305" s="42" t="str">
        <v/>
      </c>
      <c r="M305" s="42" t="str">
        <v/>
      </c>
      <c r="N305" s="42" t="str">
        <v/>
      </c>
      <c r="O305" s="42" t="str">
        <v/>
      </c>
      <c r="P305" s="42" t="str">
        <v/>
      </c>
      <c r="Q305" s="42" t="str">
        <v/>
      </c>
      <c r="R305" s="42" t="str">
        <v/>
      </c>
      <c r="S305" s="42" t="str">
        <v/>
      </c>
      <c r="T305" s="42" t="str">
        <v/>
      </c>
      <c r="U305" s="42" t="str">
        <v/>
      </c>
      <c r="X305" s="46"/>
      <c r="Y305" s="46"/>
      <c r="Z305" s="46"/>
      <c r="AA305" s="42" t="s">
        <v>496</v>
      </c>
    </row>
    <row r="306" spans="4:49" s="42" customFormat="1" x14ac:dyDescent="0.2">
      <c r="D306" s="42">
        <f t="shared" si="24"/>
        <v>26</v>
      </c>
      <c r="E306" s="42" t="str">
        <f t="shared" si="22"/>
        <v>A26</v>
      </c>
      <c r="G306" s="42" t="str">
        <f t="array" ref="G306:U306" ca="1">IF(TRANSPOSE('A26'!H$193:H$207)="","",TRANSPOSE('A26'!H$193:H$207))</f>
        <v/>
      </c>
      <c r="H306" s="42" t="str">
        <v/>
      </c>
      <c r="I306" s="42" t="str">
        <v/>
      </c>
      <c r="J306" s="42" t="str">
        <v/>
      </c>
      <c r="K306" s="42" t="str">
        <f ca="1"/>
        <v/>
      </c>
      <c r="L306" s="42" t="str">
        <v/>
      </c>
      <c r="M306" s="42" t="str">
        <v/>
      </c>
      <c r="N306" s="42" t="str">
        <v/>
      </c>
      <c r="O306" s="42" t="str">
        <v/>
      </c>
      <c r="P306" s="42" t="str">
        <v/>
      </c>
      <c r="Q306" s="42" t="str">
        <v/>
      </c>
      <c r="R306" s="42" t="str">
        <v/>
      </c>
      <c r="S306" s="42" t="str">
        <v/>
      </c>
      <c r="T306" s="42" t="str">
        <v/>
      </c>
      <c r="U306" s="42" t="str">
        <v/>
      </c>
      <c r="X306" s="46"/>
      <c r="Y306" s="46"/>
      <c r="Z306" s="46"/>
      <c r="AA306" s="42" t="s">
        <v>496</v>
      </c>
    </row>
    <row r="307" spans="4:49" s="42" customFormat="1" x14ac:dyDescent="0.2">
      <c r="D307" s="42">
        <f t="shared" si="24"/>
        <v>26</v>
      </c>
      <c r="E307" s="42" t="str">
        <f t="shared" si="22"/>
        <v>A26</v>
      </c>
      <c r="G307" s="42" t="str">
        <f t="array" ref="G307:U307" ca="1">IF(TRANSPOSE('A26'!K$193:K$207)="","",TRANSPOSE('A26'!K$193:K$207))</f>
        <v/>
      </c>
      <c r="H307" s="42" t="str">
        <v/>
      </c>
      <c r="I307" s="42" t="str">
        <v/>
      </c>
      <c r="J307" s="42" t="str">
        <v/>
      </c>
      <c r="K307" s="42" t="str">
        <f ca="1"/>
        <v/>
      </c>
      <c r="L307" s="42" t="str">
        <v/>
      </c>
      <c r="M307" s="42" t="str">
        <v/>
      </c>
      <c r="N307" s="42" t="str">
        <v/>
      </c>
      <c r="O307" s="42" t="str">
        <v/>
      </c>
      <c r="P307" s="42" t="str">
        <v/>
      </c>
      <c r="Q307" s="42" t="str">
        <v/>
      </c>
      <c r="R307" s="42" t="str">
        <v/>
      </c>
      <c r="S307" s="42" t="str">
        <v/>
      </c>
      <c r="T307" s="42" t="str">
        <v/>
      </c>
      <c r="U307" s="42" t="str">
        <v/>
      </c>
      <c r="X307" s="46"/>
      <c r="Y307" s="46"/>
      <c r="Z307" s="46"/>
      <c r="AA307" s="42" t="s">
        <v>496</v>
      </c>
    </row>
    <row r="308" spans="4:49" s="42" customFormat="1" x14ac:dyDescent="0.2">
      <c r="D308" s="42">
        <f t="shared" si="24"/>
        <v>26</v>
      </c>
      <c r="E308" s="42" t="str">
        <f t="shared" si="22"/>
        <v>A26</v>
      </c>
      <c r="G308" s="42" t="str">
        <f t="array" ref="G308:U308" ca="1">IF(TRANSPOSE('A26'!E$214:E$228)="","",TRANSPOSE('A26'!E$214:E$228))</f>
        <v/>
      </c>
      <c r="H308" s="42" t="str">
        <v/>
      </c>
      <c r="I308" s="42" t="str">
        <v/>
      </c>
      <c r="J308" s="42" t="str">
        <v/>
      </c>
      <c r="K308" s="42" t="str">
        <f ca="1"/>
        <v/>
      </c>
      <c r="L308" s="42" t="str">
        <v/>
      </c>
      <c r="M308" s="42" t="str">
        <v/>
      </c>
      <c r="N308" s="42" t="str">
        <v/>
      </c>
      <c r="O308" s="42" t="str">
        <v/>
      </c>
      <c r="P308" s="42" t="str">
        <v/>
      </c>
      <c r="Q308" s="42" t="str">
        <v/>
      </c>
      <c r="R308" s="42" t="str">
        <v/>
      </c>
      <c r="S308" s="42" t="str">
        <v/>
      </c>
      <c r="T308" s="42" t="str">
        <v/>
      </c>
      <c r="U308" s="42" t="str">
        <v/>
      </c>
      <c r="X308" s="46"/>
      <c r="Y308" s="46"/>
      <c r="Z308" s="46"/>
      <c r="AA308" s="42" t="s">
        <v>496</v>
      </c>
    </row>
    <row r="309" spans="4:49" s="42" customFormat="1" x14ac:dyDescent="0.2">
      <c r="D309" s="42">
        <f t="shared" si="24"/>
        <v>26</v>
      </c>
      <c r="E309" s="42" t="str">
        <f t="shared" si="22"/>
        <v>A26</v>
      </c>
      <c r="G309" s="42" t="str">
        <f t="array" ref="G309:U309" ca="1">IF(TRANSPOSE('A26'!H$214:H$228)="","",TRANSPOSE('A26'!H$214:H$228))</f>
        <v/>
      </c>
      <c r="H309" s="42" t="str">
        <v/>
      </c>
      <c r="I309" s="42" t="str">
        <v/>
      </c>
      <c r="J309" s="42" t="str">
        <v/>
      </c>
      <c r="K309" s="42" t="str">
        <f ca="1"/>
        <v/>
      </c>
      <c r="L309" s="42" t="str">
        <v/>
      </c>
      <c r="M309" s="42" t="str">
        <v/>
      </c>
      <c r="N309" s="42" t="str">
        <v/>
      </c>
      <c r="O309" s="42" t="str">
        <v/>
      </c>
      <c r="P309" s="42" t="str">
        <v/>
      </c>
      <c r="Q309" s="42" t="str">
        <v/>
      </c>
      <c r="R309" s="42" t="str">
        <v/>
      </c>
      <c r="S309" s="42" t="str">
        <v/>
      </c>
      <c r="T309" s="42" t="str">
        <v/>
      </c>
      <c r="U309" s="42" t="str">
        <v/>
      </c>
      <c r="X309" s="46"/>
      <c r="Y309" s="46"/>
      <c r="Z309" s="46"/>
      <c r="AA309" s="42" t="s">
        <v>496</v>
      </c>
    </row>
    <row r="310" spans="4:49" s="42" customFormat="1" x14ac:dyDescent="0.2">
      <c r="D310" s="42">
        <f t="shared" si="24"/>
        <v>26</v>
      </c>
      <c r="E310" s="42" t="str">
        <f t="shared" si="22"/>
        <v>A26</v>
      </c>
      <c r="G310" s="42" t="str">
        <f t="array" ref="G310:U310" ca="1">IF(TRANSPOSE('A26'!K$214:K$228)="","",TRANSPOSE('A26'!K$214:K$228))</f>
        <v/>
      </c>
      <c r="H310" s="42" t="str">
        <v/>
      </c>
      <c r="I310" s="42" t="str">
        <v/>
      </c>
      <c r="J310" s="42" t="str">
        <v/>
      </c>
      <c r="K310" s="42" t="str">
        <f ca="1"/>
        <v/>
      </c>
      <c r="L310" s="42" t="str">
        <v/>
      </c>
      <c r="M310" s="42" t="str">
        <v/>
      </c>
      <c r="N310" s="42" t="str">
        <v/>
      </c>
      <c r="O310" s="42" t="str">
        <v/>
      </c>
      <c r="P310" s="42" t="str">
        <v/>
      </c>
      <c r="Q310" s="42" t="str">
        <v/>
      </c>
      <c r="R310" s="42" t="str">
        <v/>
      </c>
      <c r="S310" s="42" t="str">
        <v/>
      </c>
      <c r="T310" s="42" t="str">
        <v/>
      </c>
      <c r="U310" s="42" t="str">
        <v/>
      </c>
      <c r="X310" s="46"/>
      <c r="Y310" s="46"/>
      <c r="Z310" s="46"/>
      <c r="AA310" s="42" t="s">
        <v>496</v>
      </c>
    </row>
    <row r="311" spans="4:49" s="42" customFormat="1" x14ac:dyDescent="0.2">
      <c r="D311" s="42">
        <f t="shared" si="24"/>
        <v>26</v>
      </c>
      <c r="E311" s="42" t="str">
        <f t="shared" si="22"/>
        <v>A26</v>
      </c>
      <c r="G311" s="42" t="str">
        <f t="array" ref="G311:U311" ca="1">IF(TRANSPOSE('A26'!E$235:E$249)="","",TRANSPOSE('A26'!E$235:E$249))</f>
        <v/>
      </c>
      <c r="H311" s="42" t="str">
        <v/>
      </c>
      <c r="I311" s="42" t="str">
        <v/>
      </c>
      <c r="J311" s="42" t="str">
        <v/>
      </c>
      <c r="K311" s="42" t="str">
        <f ca="1"/>
        <v/>
      </c>
      <c r="L311" s="42" t="str">
        <v/>
      </c>
      <c r="M311" s="42" t="str">
        <v/>
      </c>
      <c r="N311" s="42" t="str">
        <v/>
      </c>
      <c r="O311" s="42" t="str">
        <v/>
      </c>
      <c r="P311" s="42" t="str">
        <v/>
      </c>
      <c r="Q311" s="42" t="str">
        <v/>
      </c>
      <c r="R311" s="42" t="str">
        <v/>
      </c>
      <c r="S311" s="42" t="str">
        <v/>
      </c>
      <c r="T311" s="42" t="str">
        <v/>
      </c>
      <c r="U311" s="42" t="str">
        <v/>
      </c>
      <c r="X311" s="46"/>
      <c r="Y311" s="46"/>
      <c r="Z311" s="46"/>
      <c r="AA311" s="42" t="s">
        <v>496</v>
      </c>
    </row>
    <row r="312" spans="4:49" s="42" customFormat="1" x14ac:dyDescent="0.2">
      <c r="D312" s="42">
        <f t="shared" si="24"/>
        <v>26</v>
      </c>
      <c r="E312" s="42" t="str">
        <f t="shared" si="22"/>
        <v>A26</v>
      </c>
      <c r="G312" s="42" t="str">
        <f t="array" ref="G312:U312" ca="1">IF(TRANSPOSE('A26'!H$235:H$249)="","",TRANSPOSE('A26'!H$235:H$249))</f>
        <v/>
      </c>
      <c r="H312" s="42" t="str">
        <v/>
      </c>
      <c r="I312" s="42" t="str">
        <v/>
      </c>
      <c r="J312" s="42" t="str">
        <v/>
      </c>
      <c r="K312" s="42" t="str">
        <f ca="1"/>
        <v/>
      </c>
      <c r="L312" s="42" t="str">
        <v/>
      </c>
      <c r="M312" s="42" t="str">
        <v/>
      </c>
      <c r="N312" s="42" t="str">
        <v/>
      </c>
      <c r="O312" s="42" t="str">
        <v/>
      </c>
      <c r="P312" s="42" t="str">
        <v/>
      </c>
      <c r="Q312" s="42" t="str">
        <v/>
      </c>
      <c r="R312" s="42" t="str">
        <v/>
      </c>
      <c r="S312" s="42" t="str">
        <v/>
      </c>
      <c r="T312" s="42" t="str">
        <v/>
      </c>
      <c r="U312" s="42" t="str">
        <v/>
      </c>
      <c r="X312" s="46"/>
      <c r="Y312" s="46"/>
      <c r="Z312" s="46"/>
      <c r="AA312" s="42" t="s">
        <v>496</v>
      </c>
    </row>
    <row r="313" spans="4:49" s="42" customFormat="1" x14ac:dyDescent="0.2">
      <c r="D313" s="42">
        <f t="shared" si="24"/>
        <v>26</v>
      </c>
      <c r="E313" s="42" t="str">
        <f t="shared" si="22"/>
        <v>A26</v>
      </c>
      <c r="G313" s="42" t="str">
        <f t="array" ref="G313:U313" ca="1">IF(TRANSPOSE('A26'!K$235:K$249)="","",TRANSPOSE('A26'!K$235:K$249))</f>
        <v/>
      </c>
      <c r="H313" s="42" t="str">
        <v/>
      </c>
      <c r="I313" s="42" t="str">
        <v/>
      </c>
      <c r="J313" s="42" t="str">
        <v/>
      </c>
      <c r="K313" s="42" t="str">
        <f ca="1"/>
        <v/>
      </c>
      <c r="L313" s="42" t="str">
        <v/>
      </c>
      <c r="M313" s="42" t="str">
        <v/>
      </c>
      <c r="N313" s="42" t="str">
        <v/>
      </c>
      <c r="O313" s="42" t="str">
        <v/>
      </c>
      <c r="P313" s="42" t="str">
        <v/>
      </c>
      <c r="Q313" s="42" t="str">
        <v/>
      </c>
      <c r="R313" s="42" t="str">
        <v/>
      </c>
      <c r="S313" s="42" t="str">
        <v/>
      </c>
      <c r="T313" s="42" t="str">
        <v/>
      </c>
      <c r="U313" s="42" t="str">
        <v/>
      </c>
      <c r="X313" s="46"/>
      <c r="Y313" s="46"/>
      <c r="Z313" s="46"/>
      <c r="AA313" s="42" t="s">
        <v>496</v>
      </c>
    </row>
    <row r="314" spans="4:49" s="42" customFormat="1" x14ac:dyDescent="0.2">
      <c r="D314" s="42">
        <f t="shared" si="24"/>
        <v>27</v>
      </c>
      <c r="E314" s="42" t="str">
        <f t="shared" si="22"/>
        <v>A27</v>
      </c>
      <c r="G314" s="42" t="str">
        <f t="array" ref="G314:U314" ca="1">IF(TRANSPOSE('A27'!E$172:E$186)="","",TRANSPOSE('A27'!E$172:E$186))</f>
        <v/>
      </c>
      <c r="H314" s="42" t="str">
        <v/>
      </c>
      <c r="I314" s="42" t="str">
        <v/>
      </c>
      <c r="J314" s="42" t="str">
        <v/>
      </c>
      <c r="K314" s="42" t="str">
        <f ca="1"/>
        <v/>
      </c>
      <c r="L314" s="42" t="str">
        <v/>
      </c>
      <c r="M314" s="42" t="str">
        <v/>
      </c>
      <c r="N314" s="42" t="str">
        <v/>
      </c>
      <c r="O314" s="42" t="str">
        <v/>
      </c>
      <c r="P314" s="42" t="str">
        <v/>
      </c>
      <c r="Q314" s="42" t="str">
        <v/>
      </c>
      <c r="R314" s="42" t="str">
        <v/>
      </c>
      <c r="S314" s="42" t="str">
        <v/>
      </c>
      <c r="T314" s="42" t="str">
        <v/>
      </c>
      <c r="U314" s="42" t="str">
        <v/>
      </c>
      <c r="V314" s="42" t="str">
        <f ca="1">IFERROR('A27'!$R$43,"")</f>
        <v/>
      </c>
      <c r="W314" s="42" t="str">
        <f ca="1">IFERROR('A27'!$R$254,"")</f>
        <v/>
      </c>
      <c r="X314" s="46" t="str">
        <f>IF('A27'!$H$73="","",'A27'!$H$73)</f>
        <v/>
      </c>
      <c r="Y314" s="46" t="str">
        <f>IF('A27'!$H$76="","",'A27'!$H$76)</f>
        <v/>
      </c>
      <c r="Z314" s="42" t="str">
        <f>IF('A27'!$B$9="","",'A27'!$B$9)</f>
        <v/>
      </c>
      <c r="AA314" s="42" t="s">
        <v>497</v>
      </c>
      <c r="AB314" s="42" t="str">
        <f t="array" ref="AB314:AW314">IF(TRANSPOSE('A27'!$K$80:$M$101)="","",TRANSPOSE('A27'!$K$80:$M$101))</f>
        <v/>
      </c>
      <c r="AC314" s="42" t="str">
        <v/>
      </c>
      <c r="AD314" s="42" t="str">
        <v/>
      </c>
      <c r="AE314" s="42" t="str">
        <v/>
      </c>
      <c r="AF314" s="42" t="str">
        <v/>
      </c>
      <c r="AG314" s="42" t="str">
        <v/>
      </c>
      <c r="AH314" s="42" t="str">
        <v/>
      </c>
      <c r="AI314" s="42" t="str">
        <v/>
      </c>
      <c r="AJ314" s="42" t="str">
        <v/>
      </c>
      <c r="AK314" s="42" t="str">
        <v/>
      </c>
      <c r="AL314" s="42" t="str">
        <v/>
      </c>
      <c r="AM314" s="42" t="str">
        <v/>
      </c>
      <c r="AN314" s="42" t="str">
        <v/>
      </c>
      <c r="AO314" s="42" t="str">
        <v/>
      </c>
      <c r="AP314" s="42" t="str">
        <v/>
      </c>
      <c r="AQ314" s="42" t="str">
        <v/>
      </c>
      <c r="AR314" s="42" t="str">
        <v/>
      </c>
      <c r="AS314" s="42" t="str">
        <v/>
      </c>
      <c r="AT314" s="42" t="str">
        <v/>
      </c>
      <c r="AU314" s="42" t="str">
        <v/>
      </c>
      <c r="AV314" s="42" t="str">
        <v/>
      </c>
      <c r="AW314" s="42" t="str">
        <v/>
      </c>
    </row>
    <row r="315" spans="4:49" s="42" customFormat="1" x14ac:dyDescent="0.2">
      <c r="D315" s="42">
        <f t="shared" si="24"/>
        <v>27</v>
      </c>
      <c r="E315" s="42" t="str">
        <f t="shared" si="22"/>
        <v>A27</v>
      </c>
      <c r="G315" s="42" t="str">
        <f t="array" ref="G315:U315" ca="1">IF(TRANSPOSE('A27'!H$172:H$186)="","",TRANSPOSE('A27'!H$172:H$186))</f>
        <v/>
      </c>
      <c r="H315" s="42" t="str">
        <v/>
      </c>
      <c r="I315" s="42" t="str">
        <v/>
      </c>
      <c r="J315" s="42" t="str">
        <v/>
      </c>
      <c r="K315" s="42" t="str">
        <f ca="1"/>
        <v/>
      </c>
      <c r="L315" s="42" t="str">
        <v/>
      </c>
      <c r="M315" s="42" t="str">
        <v/>
      </c>
      <c r="N315" s="42" t="str">
        <v/>
      </c>
      <c r="O315" s="42" t="str">
        <v/>
      </c>
      <c r="P315" s="42" t="str">
        <v/>
      </c>
      <c r="Q315" s="42" t="str">
        <v/>
      </c>
      <c r="R315" s="42" t="str">
        <v/>
      </c>
      <c r="S315" s="42" t="str">
        <v/>
      </c>
      <c r="T315" s="42" t="str">
        <v/>
      </c>
      <c r="U315" s="42" t="str">
        <v/>
      </c>
      <c r="X315" s="46"/>
      <c r="Y315" s="46"/>
      <c r="Z315" s="46"/>
      <c r="AA315" s="42" t="s">
        <v>497</v>
      </c>
    </row>
    <row r="316" spans="4:49" s="42" customFormat="1" x14ac:dyDescent="0.2">
      <c r="D316" s="42">
        <f t="shared" si="24"/>
        <v>27</v>
      </c>
      <c r="E316" s="42" t="str">
        <f t="shared" si="22"/>
        <v>A27</v>
      </c>
      <c r="G316" s="42" t="str">
        <f t="array" ref="G316:U316" ca="1">IF(TRANSPOSE('A27'!K$172:K$186)="","",TRANSPOSE('A27'!K$172:K$186))</f>
        <v/>
      </c>
      <c r="H316" s="42" t="str">
        <v/>
      </c>
      <c r="I316" s="42" t="str">
        <v/>
      </c>
      <c r="J316" s="42" t="str">
        <v/>
      </c>
      <c r="K316" s="42" t="str">
        <f ca="1"/>
        <v/>
      </c>
      <c r="L316" s="42" t="str">
        <v/>
      </c>
      <c r="M316" s="42" t="str">
        <v/>
      </c>
      <c r="N316" s="42" t="str">
        <v/>
      </c>
      <c r="O316" s="42" t="str">
        <v/>
      </c>
      <c r="P316" s="42" t="str">
        <v/>
      </c>
      <c r="Q316" s="42" t="str">
        <v/>
      </c>
      <c r="R316" s="42" t="str">
        <v/>
      </c>
      <c r="S316" s="42" t="str">
        <v/>
      </c>
      <c r="T316" s="42" t="str">
        <v/>
      </c>
      <c r="U316" s="42" t="str">
        <v/>
      </c>
      <c r="X316" s="46"/>
      <c r="Y316" s="46"/>
      <c r="Z316" s="46"/>
      <c r="AA316" s="42" t="s">
        <v>497</v>
      </c>
    </row>
    <row r="317" spans="4:49" s="42" customFormat="1" x14ac:dyDescent="0.2">
      <c r="D317" s="42">
        <f t="shared" si="24"/>
        <v>27</v>
      </c>
      <c r="E317" s="42" t="str">
        <f t="shared" si="22"/>
        <v>A27</v>
      </c>
      <c r="G317" s="42" t="str">
        <f t="array" ref="G317:U317" ca="1">IF(TRANSPOSE('A27'!E$193:E$207)="","",TRANSPOSE('A27'!E$193:E$207))</f>
        <v/>
      </c>
      <c r="H317" s="42" t="str">
        <v/>
      </c>
      <c r="I317" s="42" t="str">
        <v/>
      </c>
      <c r="J317" s="42" t="str">
        <v/>
      </c>
      <c r="K317" s="42" t="str">
        <f ca="1"/>
        <v/>
      </c>
      <c r="L317" s="42" t="str">
        <v/>
      </c>
      <c r="M317" s="42" t="str">
        <v/>
      </c>
      <c r="N317" s="42" t="str">
        <v/>
      </c>
      <c r="O317" s="42" t="str">
        <v/>
      </c>
      <c r="P317" s="42" t="str">
        <v/>
      </c>
      <c r="Q317" s="42" t="str">
        <v/>
      </c>
      <c r="R317" s="42" t="str">
        <v/>
      </c>
      <c r="S317" s="42" t="str">
        <v/>
      </c>
      <c r="T317" s="42" t="str">
        <v/>
      </c>
      <c r="U317" s="42" t="str">
        <v/>
      </c>
      <c r="X317" s="46"/>
      <c r="Y317" s="46"/>
      <c r="Z317" s="46"/>
      <c r="AA317" s="42" t="s">
        <v>497</v>
      </c>
    </row>
    <row r="318" spans="4:49" s="42" customFormat="1" x14ac:dyDescent="0.2">
      <c r="D318" s="42">
        <f t="shared" si="24"/>
        <v>27</v>
      </c>
      <c r="E318" s="42" t="str">
        <f t="shared" si="22"/>
        <v>A27</v>
      </c>
      <c r="G318" s="42" t="str">
        <f t="array" ref="G318:U318" ca="1">IF(TRANSPOSE('A27'!H$193:H$207)="","",TRANSPOSE('A27'!H$193:H$207))</f>
        <v/>
      </c>
      <c r="H318" s="42" t="str">
        <v/>
      </c>
      <c r="I318" s="42" t="str">
        <v/>
      </c>
      <c r="J318" s="42" t="str">
        <v/>
      </c>
      <c r="K318" s="42" t="str">
        <f ca="1"/>
        <v/>
      </c>
      <c r="L318" s="42" t="str">
        <v/>
      </c>
      <c r="M318" s="42" t="str">
        <v/>
      </c>
      <c r="N318" s="42" t="str">
        <v/>
      </c>
      <c r="O318" s="42" t="str">
        <v/>
      </c>
      <c r="P318" s="42" t="str">
        <v/>
      </c>
      <c r="Q318" s="42" t="str">
        <v/>
      </c>
      <c r="R318" s="42" t="str">
        <v/>
      </c>
      <c r="S318" s="42" t="str">
        <v/>
      </c>
      <c r="T318" s="42" t="str">
        <v/>
      </c>
      <c r="U318" s="42" t="str">
        <v/>
      </c>
      <c r="X318" s="46"/>
      <c r="Y318" s="46"/>
      <c r="Z318" s="46"/>
      <c r="AA318" s="42" t="s">
        <v>497</v>
      </c>
    </row>
    <row r="319" spans="4:49" s="42" customFormat="1" x14ac:dyDescent="0.2">
      <c r="D319" s="42">
        <f t="shared" si="24"/>
        <v>27</v>
      </c>
      <c r="E319" s="42" t="str">
        <f t="shared" si="22"/>
        <v>A27</v>
      </c>
      <c r="G319" s="42" t="str">
        <f t="array" ref="G319:U319" ca="1">IF(TRANSPOSE('A27'!K$193:K$207)="","",TRANSPOSE('A27'!K$193:K$207))</f>
        <v/>
      </c>
      <c r="H319" s="42" t="str">
        <v/>
      </c>
      <c r="I319" s="42" t="str">
        <v/>
      </c>
      <c r="J319" s="42" t="str">
        <v/>
      </c>
      <c r="K319" s="42" t="str">
        <f ca="1"/>
        <v/>
      </c>
      <c r="L319" s="42" t="str">
        <v/>
      </c>
      <c r="M319" s="42" t="str">
        <v/>
      </c>
      <c r="N319" s="42" t="str">
        <v/>
      </c>
      <c r="O319" s="42" t="str">
        <v/>
      </c>
      <c r="P319" s="42" t="str">
        <v/>
      </c>
      <c r="Q319" s="42" t="str">
        <v/>
      </c>
      <c r="R319" s="42" t="str">
        <v/>
      </c>
      <c r="S319" s="42" t="str">
        <v/>
      </c>
      <c r="T319" s="42" t="str">
        <v/>
      </c>
      <c r="U319" s="42" t="str">
        <v/>
      </c>
      <c r="X319" s="46"/>
      <c r="Y319" s="46"/>
      <c r="Z319" s="46"/>
      <c r="AA319" s="42" t="s">
        <v>497</v>
      </c>
    </row>
    <row r="320" spans="4:49" s="42" customFormat="1" x14ac:dyDescent="0.2">
      <c r="D320" s="42">
        <f t="shared" si="24"/>
        <v>27</v>
      </c>
      <c r="E320" s="42" t="str">
        <f t="shared" si="22"/>
        <v>A27</v>
      </c>
      <c r="G320" s="42" t="str">
        <f t="array" ref="G320:U320" ca="1">IF(TRANSPOSE('A27'!E$214:E$228)="","",TRANSPOSE('A27'!E$214:E$228))</f>
        <v/>
      </c>
      <c r="H320" s="42" t="str">
        <v/>
      </c>
      <c r="I320" s="42" t="str">
        <v/>
      </c>
      <c r="J320" s="42" t="str">
        <v/>
      </c>
      <c r="K320" s="42" t="str">
        <f ca="1"/>
        <v/>
      </c>
      <c r="L320" s="42" t="str">
        <v/>
      </c>
      <c r="M320" s="42" t="str">
        <v/>
      </c>
      <c r="N320" s="42" t="str">
        <v/>
      </c>
      <c r="O320" s="42" t="str">
        <v/>
      </c>
      <c r="P320" s="42" t="str">
        <v/>
      </c>
      <c r="Q320" s="42" t="str">
        <v/>
      </c>
      <c r="R320" s="42" t="str">
        <v/>
      </c>
      <c r="S320" s="42" t="str">
        <v/>
      </c>
      <c r="T320" s="42" t="str">
        <v/>
      </c>
      <c r="U320" s="42" t="str">
        <v/>
      </c>
      <c r="X320" s="46"/>
      <c r="Y320" s="46"/>
      <c r="Z320" s="46"/>
      <c r="AA320" s="42" t="s">
        <v>497</v>
      </c>
    </row>
    <row r="321" spans="4:49" s="42" customFormat="1" x14ac:dyDescent="0.2">
      <c r="D321" s="42">
        <f t="shared" si="24"/>
        <v>27</v>
      </c>
      <c r="E321" s="42" t="str">
        <f t="shared" si="22"/>
        <v>A27</v>
      </c>
      <c r="G321" s="42" t="str">
        <f t="array" ref="G321:U321" ca="1">IF(TRANSPOSE('A27'!H$214:H$228)="","",TRANSPOSE('A27'!H$214:H$228))</f>
        <v/>
      </c>
      <c r="H321" s="42" t="str">
        <v/>
      </c>
      <c r="I321" s="42" t="str">
        <v/>
      </c>
      <c r="J321" s="42" t="str">
        <v/>
      </c>
      <c r="K321" s="42" t="str">
        <f ca="1"/>
        <v/>
      </c>
      <c r="L321" s="42" t="str">
        <v/>
      </c>
      <c r="M321" s="42" t="str">
        <v/>
      </c>
      <c r="N321" s="42" t="str">
        <v/>
      </c>
      <c r="O321" s="42" t="str">
        <v/>
      </c>
      <c r="P321" s="42" t="str">
        <v/>
      </c>
      <c r="Q321" s="42" t="str">
        <v/>
      </c>
      <c r="R321" s="42" t="str">
        <v/>
      </c>
      <c r="S321" s="42" t="str">
        <v/>
      </c>
      <c r="T321" s="42" t="str">
        <v/>
      </c>
      <c r="U321" s="42" t="str">
        <v/>
      </c>
      <c r="X321" s="46"/>
      <c r="Y321" s="46"/>
      <c r="Z321" s="46"/>
      <c r="AA321" s="42" t="s">
        <v>497</v>
      </c>
    </row>
    <row r="322" spans="4:49" s="42" customFormat="1" x14ac:dyDescent="0.2">
      <c r="D322" s="42">
        <f t="shared" si="24"/>
        <v>27</v>
      </c>
      <c r="E322" s="42" t="str">
        <f t="shared" si="22"/>
        <v>A27</v>
      </c>
      <c r="G322" s="42" t="str">
        <f t="array" ref="G322:U322" ca="1">IF(TRANSPOSE('A27'!K$214:K$228)="","",TRANSPOSE('A27'!K$214:K$228))</f>
        <v/>
      </c>
      <c r="H322" s="42" t="str">
        <v/>
      </c>
      <c r="I322" s="42" t="str">
        <v/>
      </c>
      <c r="J322" s="42" t="str">
        <v/>
      </c>
      <c r="K322" s="42" t="str">
        <f ca="1"/>
        <v/>
      </c>
      <c r="L322" s="42" t="str">
        <v/>
      </c>
      <c r="M322" s="42" t="str">
        <v/>
      </c>
      <c r="N322" s="42" t="str">
        <v/>
      </c>
      <c r="O322" s="42" t="str">
        <v/>
      </c>
      <c r="P322" s="42" t="str">
        <v/>
      </c>
      <c r="Q322" s="42" t="str">
        <v/>
      </c>
      <c r="R322" s="42" t="str">
        <v/>
      </c>
      <c r="S322" s="42" t="str">
        <v/>
      </c>
      <c r="T322" s="42" t="str">
        <v/>
      </c>
      <c r="U322" s="42" t="str">
        <v/>
      </c>
      <c r="X322" s="46"/>
      <c r="Y322" s="46"/>
      <c r="Z322" s="46"/>
      <c r="AA322" s="42" t="s">
        <v>497</v>
      </c>
    </row>
    <row r="323" spans="4:49" s="42" customFormat="1" x14ac:dyDescent="0.2">
      <c r="D323" s="42">
        <f t="shared" si="24"/>
        <v>27</v>
      </c>
      <c r="E323" s="42" t="str">
        <f t="shared" ref="E323:E386" si="25">"A"&amp;D323</f>
        <v>A27</v>
      </c>
      <c r="G323" s="42" t="str">
        <f t="array" ref="G323:U323" ca="1">IF(TRANSPOSE('A27'!E$235:E$249)="","",TRANSPOSE('A27'!E$235:E$249))</f>
        <v/>
      </c>
      <c r="H323" s="42" t="str">
        <v/>
      </c>
      <c r="I323" s="42" t="str">
        <v/>
      </c>
      <c r="J323" s="42" t="str">
        <v/>
      </c>
      <c r="K323" s="42" t="str">
        <f ca="1"/>
        <v/>
      </c>
      <c r="L323" s="42" t="str">
        <v/>
      </c>
      <c r="M323" s="42" t="str">
        <v/>
      </c>
      <c r="N323" s="42" t="str">
        <v/>
      </c>
      <c r="O323" s="42" t="str">
        <v/>
      </c>
      <c r="P323" s="42" t="str">
        <v/>
      </c>
      <c r="Q323" s="42" t="str">
        <v/>
      </c>
      <c r="R323" s="42" t="str">
        <v/>
      </c>
      <c r="S323" s="42" t="str">
        <v/>
      </c>
      <c r="T323" s="42" t="str">
        <v/>
      </c>
      <c r="U323" s="42" t="str">
        <v/>
      </c>
      <c r="X323" s="46"/>
      <c r="Y323" s="46"/>
      <c r="Z323" s="46"/>
      <c r="AA323" s="42" t="s">
        <v>497</v>
      </c>
    </row>
    <row r="324" spans="4:49" s="42" customFormat="1" x14ac:dyDescent="0.2">
      <c r="D324" s="42">
        <f t="shared" si="24"/>
        <v>27</v>
      </c>
      <c r="E324" s="42" t="str">
        <f t="shared" si="25"/>
        <v>A27</v>
      </c>
      <c r="G324" s="42" t="str">
        <f t="array" ref="G324:U324" ca="1">IF(TRANSPOSE('A27'!H$235:H$249)="","",TRANSPOSE('A27'!H$235:H$249))</f>
        <v/>
      </c>
      <c r="H324" s="42" t="str">
        <v/>
      </c>
      <c r="I324" s="42" t="str">
        <v/>
      </c>
      <c r="J324" s="42" t="str">
        <v/>
      </c>
      <c r="K324" s="42" t="str">
        <f ca="1"/>
        <v/>
      </c>
      <c r="L324" s="42" t="str">
        <v/>
      </c>
      <c r="M324" s="42" t="str">
        <v/>
      </c>
      <c r="N324" s="42" t="str">
        <v/>
      </c>
      <c r="O324" s="42" t="str">
        <v/>
      </c>
      <c r="P324" s="42" t="str">
        <v/>
      </c>
      <c r="Q324" s="42" t="str">
        <v/>
      </c>
      <c r="R324" s="42" t="str">
        <v/>
      </c>
      <c r="S324" s="42" t="str">
        <v/>
      </c>
      <c r="T324" s="42" t="str">
        <v/>
      </c>
      <c r="U324" s="42" t="str">
        <v/>
      </c>
      <c r="X324" s="46"/>
      <c r="Y324" s="46"/>
      <c r="Z324" s="46"/>
      <c r="AA324" s="42" t="s">
        <v>497</v>
      </c>
    </row>
    <row r="325" spans="4:49" s="42" customFormat="1" x14ac:dyDescent="0.2">
      <c r="D325" s="42">
        <f t="shared" si="24"/>
        <v>27</v>
      </c>
      <c r="E325" s="42" t="str">
        <f t="shared" si="25"/>
        <v>A27</v>
      </c>
      <c r="G325" s="42" t="str">
        <f t="array" ref="G325:U325" ca="1">IF(TRANSPOSE('A27'!K$235:K$249)="","",TRANSPOSE('A27'!K$235:K$249))</f>
        <v/>
      </c>
      <c r="H325" s="42" t="str">
        <v/>
      </c>
      <c r="I325" s="42" t="str">
        <v/>
      </c>
      <c r="J325" s="42" t="str">
        <v/>
      </c>
      <c r="K325" s="42" t="str">
        <f ca="1"/>
        <v/>
      </c>
      <c r="L325" s="42" t="str">
        <v/>
      </c>
      <c r="M325" s="42" t="str">
        <v/>
      </c>
      <c r="N325" s="42" t="str">
        <v/>
      </c>
      <c r="O325" s="42" t="str">
        <v/>
      </c>
      <c r="P325" s="42" t="str">
        <v/>
      </c>
      <c r="Q325" s="42" t="str">
        <v/>
      </c>
      <c r="R325" s="42" t="str">
        <v/>
      </c>
      <c r="S325" s="42" t="str">
        <v/>
      </c>
      <c r="T325" s="42" t="str">
        <v/>
      </c>
      <c r="U325" s="42" t="str">
        <v/>
      </c>
      <c r="X325" s="46"/>
      <c r="Y325" s="46"/>
      <c r="Z325" s="46"/>
      <c r="AA325" s="42" t="s">
        <v>497</v>
      </c>
    </row>
    <row r="326" spans="4:49" s="42" customFormat="1" x14ac:dyDescent="0.2">
      <c r="D326" s="42">
        <f t="shared" si="24"/>
        <v>28</v>
      </c>
      <c r="E326" s="42" t="str">
        <f t="shared" si="25"/>
        <v>A28</v>
      </c>
      <c r="G326" s="42" t="str">
        <f t="array" ref="G326:U326" ca="1">IF(TRANSPOSE('A28'!E$172:E$186)="","",TRANSPOSE('A28'!E$172:E$186))</f>
        <v/>
      </c>
      <c r="H326" s="42" t="str">
        <v/>
      </c>
      <c r="I326" s="42" t="str">
        <v/>
      </c>
      <c r="J326" s="42" t="str">
        <v/>
      </c>
      <c r="K326" s="42" t="str">
        <f ca="1"/>
        <v/>
      </c>
      <c r="L326" s="42" t="str">
        <v/>
      </c>
      <c r="M326" s="42" t="str">
        <v/>
      </c>
      <c r="N326" s="42" t="str">
        <v/>
      </c>
      <c r="O326" s="42" t="str">
        <v/>
      </c>
      <c r="P326" s="42" t="str">
        <v/>
      </c>
      <c r="Q326" s="42" t="str">
        <v/>
      </c>
      <c r="R326" s="42" t="str">
        <v/>
      </c>
      <c r="S326" s="42" t="str">
        <v/>
      </c>
      <c r="T326" s="42" t="str">
        <v/>
      </c>
      <c r="U326" s="42" t="str">
        <v/>
      </c>
      <c r="V326" s="42" t="str">
        <f ca="1">IFERROR('A28'!$R$43,"")</f>
        <v/>
      </c>
      <c r="W326" s="42" t="str">
        <f ca="1">IFERROR('A28'!$R$254,"")</f>
        <v/>
      </c>
      <c r="X326" s="46" t="str">
        <f>IF('A28'!$H$73="","",'A28'!$H$73)</f>
        <v/>
      </c>
      <c r="Y326" s="46" t="str">
        <f>IF('A28'!$H$76="","",'A28'!$H$76)</f>
        <v/>
      </c>
      <c r="Z326" s="42" t="str">
        <f>IF('A28'!$B$9="","",'A28'!$B$9)</f>
        <v/>
      </c>
      <c r="AA326" s="42" t="s">
        <v>498</v>
      </c>
      <c r="AB326" s="42" t="str">
        <f t="array" ref="AB326:AW326">IF(TRANSPOSE('A28'!$K$80:$M$101)="","",TRANSPOSE('A28'!$K$80:$M$101))</f>
        <v/>
      </c>
      <c r="AC326" s="42" t="str">
        <v/>
      </c>
      <c r="AD326" s="42" t="str">
        <v/>
      </c>
      <c r="AE326" s="42" t="str">
        <v/>
      </c>
      <c r="AF326" s="42" t="str">
        <v/>
      </c>
      <c r="AG326" s="42" t="str">
        <v/>
      </c>
      <c r="AH326" s="42" t="str">
        <v/>
      </c>
      <c r="AI326" s="42" t="str">
        <v/>
      </c>
      <c r="AJ326" s="42" t="str">
        <v/>
      </c>
      <c r="AK326" s="42" t="str">
        <v/>
      </c>
      <c r="AL326" s="42" t="str">
        <v/>
      </c>
      <c r="AM326" s="42" t="str">
        <v/>
      </c>
      <c r="AN326" s="42" t="str">
        <v/>
      </c>
      <c r="AO326" s="42" t="str">
        <v/>
      </c>
      <c r="AP326" s="42" t="str">
        <v/>
      </c>
      <c r="AQ326" s="42" t="str">
        <v/>
      </c>
      <c r="AR326" s="42" t="str">
        <v/>
      </c>
      <c r="AS326" s="42" t="str">
        <v/>
      </c>
      <c r="AT326" s="42" t="str">
        <v/>
      </c>
      <c r="AU326" s="42" t="str">
        <v/>
      </c>
      <c r="AV326" s="42" t="str">
        <v/>
      </c>
      <c r="AW326" s="42" t="str">
        <v/>
      </c>
    </row>
    <row r="327" spans="4:49" s="42" customFormat="1" x14ac:dyDescent="0.2">
      <c r="D327" s="42">
        <f t="shared" si="24"/>
        <v>28</v>
      </c>
      <c r="E327" s="42" t="str">
        <f t="shared" si="25"/>
        <v>A28</v>
      </c>
      <c r="G327" s="42" t="str">
        <f t="array" ref="G327:U327" ca="1">IF(TRANSPOSE('A28'!H$172:H$186)="","",TRANSPOSE('A28'!H$172:H$186))</f>
        <v/>
      </c>
      <c r="H327" s="42" t="str">
        <v/>
      </c>
      <c r="I327" s="42" t="str">
        <v/>
      </c>
      <c r="J327" s="42" t="str">
        <v/>
      </c>
      <c r="K327" s="42" t="str">
        <f ca="1"/>
        <v/>
      </c>
      <c r="L327" s="42" t="str">
        <v/>
      </c>
      <c r="M327" s="42" t="str">
        <v/>
      </c>
      <c r="N327" s="42" t="str">
        <v/>
      </c>
      <c r="O327" s="42" t="str">
        <v/>
      </c>
      <c r="P327" s="42" t="str">
        <v/>
      </c>
      <c r="Q327" s="42" t="str">
        <v/>
      </c>
      <c r="R327" s="42" t="str">
        <v/>
      </c>
      <c r="S327" s="42" t="str">
        <v/>
      </c>
      <c r="T327" s="42" t="str">
        <v/>
      </c>
      <c r="U327" s="42" t="str">
        <v/>
      </c>
      <c r="X327" s="46"/>
      <c r="Y327" s="46"/>
      <c r="Z327" s="46"/>
      <c r="AA327" s="42" t="s">
        <v>498</v>
      </c>
    </row>
    <row r="328" spans="4:49" s="42" customFormat="1" x14ac:dyDescent="0.2">
      <c r="D328" s="42">
        <f t="shared" si="24"/>
        <v>28</v>
      </c>
      <c r="E328" s="42" t="str">
        <f t="shared" si="25"/>
        <v>A28</v>
      </c>
      <c r="G328" s="42" t="str">
        <f t="array" ref="G328:U328" ca="1">IF(TRANSPOSE('A28'!K$172:K$186)="","",TRANSPOSE('A28'!K$172:K$186))</f>
        <v/>
      </c>
      <c r="H328" s="42" t="str">
        <v/>
      </c>
      <c r="I328" s="42" t="str">
        <v/>
      </c>
      <c r="J328" s="42" t="str">
        <v/>
      </c>
      <c r="K328" s="42" t="str">
        <f ca="1"/>
        <v/>
      </c>
      <c r="L328" s="42" t="str">
        <v/>
      </c>
      <c r="M328" s="42" t="str">
        <v/>
      </c>
      <c r="N328" s="42" t="str">
        <v/>
      </c>
      <c r="O328" s="42" t="str">
        <v/>
      </c>
      <c r="P328" s="42" t="str">
        <v/>
      </c>
      <c r="Q328" s="42" t="str">
        <v/>
      </c>
      <c r="R328" s="42" t="str">
        <v/>
      </c>
      <c r="S328" s="42" t="str">
        <v/>
      </c>
      <c r="T328" s="42" t="str">
        <v/>
      </c>
      <c r="U328" s="42" t="str">
        <v/>
      </c>
      <c r="X328" s="46"/>
      <c r="Y328" s="46"/>
      <c r="Z328" s="46"/>
      <c r="AA328" s="42" t="s">
        <v>498</v>
      </c>
    </row>
    <row r="329" spans="4:49" s="42" customFormat="1" x14ac:dyDescent="0.2">
      <c r="D329" s="42">
        <f t="shared" si="24"/>
        <v>28</v>
      </c>
      <c r="E329" s="42" t="str">
        <f t="shared" si="25"/>
        <v>A28</v>
      </c>
      <c r="G329" s="42" t="str">
        <f t="array" ref="G329:U329" ca="1">IF(TRANSPOSE('A28'!E$193:E$207)="","",TRANSPOSE('A28'!E$193:E$207))</f>
        <v/>
      </c>
      <c r="H329" s="42" t="str">
        <v/>
      </c>
      <c r="I329" s="42" t="str">
        <v/>
      </c>
      <c r="J329" s="42" t="str">
        <v/>
      </c>
      <c r="K329" s="42" t="str">
        <f ca="1"/>
        <v/>
      </c>
      <c r="L329" s="42" t="str">
        <v/>
      </c>
      <c r="M329" s="42" t="str">
        <v/>
      </c>
      <c r="N329" s="42" t="str">
        <v/>
      </c>
      <c r="O329" s="42" t="str">
        <v/>
      </c>
      <c r="P329" s="42" t="str">
        <v/>
      </c>
      <c r="Q329" s="42" t="str">
        <v/>
      </c>
      <c r="R329" s="42" t="str">
        <v/>
      </c>
      <c r="S329" s="42" t="str">
        <v/>
      </c>
      <c r="T329" s="42" t="str">
        <v/>
      </c>
      <c r="U329" s="42" t="str">
        <v/>
      </c>
      <c r="X329" s="46"/>
      <c r="Y329" s="46"/>
      <c r="Z329" s="46"/>
      <c r="AA329" s="42" t="s">
        <v>498</v>
      </c>
    </row>
    <row r="330" spans="4:49" s="42" customFormat="1" x14ac:dyDescent="0.2">
      <c r="D330" s="42">
        <f t="shared" si="24"/>
        <v>28</v>
      </c>
      <c r="E330" s="42" t="str">
        <f t="shared" si="25"/>
        <v>A28</v>
      </c>
      <c r="G330" s="42" t="str">
        <f t="array" ref="G330:U330" ca="1">IF(TRANSPOSE('A28'!H$193:H$207)="","",TRANSPOSE('A28'!H$193:H$207))</f>
        <v/>
      </c>
      <c r="H330" s="42" t="str">
        <v/>
      </c>
      <c r="I330" s="42" t="str">
        <v/>
      </c>
      <c r="J330" s="42" t="str">
        <v/>
      </c>
      <c r="K330" s="42" t="str">
        <f ca="1"/>
        <v/>
      </c>
      <c r="L330" s="42" t="str">
        <v/>
      </c>
      <c r="M330" s="42" t="str">
        <v/>
      </c>
      <c r="N330" s="42" t="str">
        <v/>
      </c>
      <c r="O330" s="42" t="str">
        <v/>
      </c>
      <c r="P330" s="42" t="str">
        <v/>
      </c>
      <c r="Q330" s="42" t="str">
        <v/>
      </c>
      <c r="R330" s="42" t="str">
        <v/>
      </c>
      <c r="S330" s="42" t="str">
        <v/>
      </c>
      <c r="T330" s="42" t="str">
        <v/>
      </c>
      <c r="U330" s="42" t="str">
        <v/>
      </c>
      <c r="X330" s="46"/>
      <c r="Y330" s="46"/>
      <c r="Z330" s="46"/>
      <c r="AA330" s="42" t="s">
        <v>498</v>
      </c>
    </row>
    <row r="331" spans="4:49" s="42" customFormat="1" x14ac:dyDescent="0.2">
      <c r="D331" s="42">
        <f t="shared" si="24"/>
        <v>28</v>
      </c>
      <c r="E331" s="42" t="str">
        <f t="shared" si="25"/>
        <v>A28</v>
      </c>
      <c r="G331" s="42" t="str">
        <f t="array" ref="G331:U331" ca="1">IF(TRANSPOSE('A28'!K$193:K$207)="","",TRANSPOSE('A28'!K$193:K$207))</f>
        <v/>
      </c>
      <c r="H331" s="42" t="str">
        <v/>
      </c>
      <c r="I331" s="42" t="str">
        <v/>
      </c>
      <c r="J331" s="42" t="str">
        <v/>
      </c>
      <c r="K331" s="42" t="str">
        <f ca="1"/>
        <v/>
      </c>
      <c r="L331" s="42" t="str">
        <v/>
      </c>
      <c r="M331" s="42" t="str">
        <v/>
      </c>
      <c r="N331" s="42" t="str">
        <v/>
      </c>
      <c r="O331" s="42" t="str">
        <v/>
      </c>
      <c r="P331" s="42" t="str">
        <v/>
      </c>
      <c r="Q331" s="42" t="str">
        <v/>
      </c>
      <c r="R331" s="42" t="str">
        <v/>
      </c>
      <c r="S331" s="42" t="str">
        <v/>
      </c>
      <c r="T331" s="42" t="str">
        <v/>
      </c>
      <c r="U331" s="42" t="str">
        <v/>
      </c>
      <c r="X331" s="46"/>
      <c r="Y331" s="46"/>
      <c r="Z331" s="46"/>
      <c r="AA331" s="42" t="s">
        <v>498</v>
      </c>
    </row>
    <row r="332" spans="4:49" s="42" customFormat="1" x14ac:dyDescent="0.2">
      <c r="D332" s="42">
        <f t="shared" si="24"/>
        <v>28</v>
      </c>
      <c r="E332" s="42" t="str">
        <f t="shared" si="25"/>
        <v>A28</v>
      </c>
      <c r="G332" s="42" t="str">
        <f t="array" ref="G332:U332" ca="1">IF(TRANSPOSE('A28'!E$214:E$228)="","",TRANSPOSE('A28'!E$214:E$228))</f>
        <v/>
      </c>
      <c r="H332" s="42" t="str">
        <v/>
      </c>
      <c r="I332" s="42" t="str">
        <v/>
      </c>
      <c r="J332" s="42" t="str">
        <v/>
      </c>
      <c r="K332" s="42" t="str">
        <f ca="1"/>
        <v/>
      </c>
      <c r="L332" s="42" t="str">
        <v/>
      </c>
      <c r="M332" s="42" t="str">
        <v/>
      </c>
      <c r="N332" s="42" t="str">
        <v/>
      </c>
      <c r="O332" s="42" t="str">
        <v/>
      </c>
      <c r="P332" s="42" t="str">
        <v/>
      </c>
      <c r="Q332" s="42" t="str">
        <v/>
      </c>
      <c r="R332" s="42" t="str">
        <v/>
      </c>
      <c r="S332" s="42" t="str">
        <v/>
      </c>
      <c r="T332" s="42" t="str">
        <v/>
      </c>
      <c r="U332" s="42" t="str">
        <v/>
      </c>
      <c r="X332" s="46"/>
      <c r="Y332" s="46"/>
      <c r="Z332" s="46"/>
      <c r="AA332" s="42" t="s">
        <v>498</v>
      </c>
    </row>
    <row r="333" spans="4:49" s="42" customFormat="1" x14ac:dyDescent="0.2">
      <c r="D333" s="42">
        <f t="shared" si="24"/>
        <v>28</v>
      </c>
      <c r="E333" s="42" t="str">
        <f t="shared" si="25"/>
        <v>A28</v>
      </c>
      <c r="G333" s="42" t="str">
        <f t="array" ref="G333:U333" ca="1">IF(TRANSPOSE('A28'!H$214:H$228)="","",TRANSPOSE('A28'!H$214:H$228))</f>
        <v/>
      </c>
      <c r="H333" s="42" t="str">
        <v/>
      </c>
      <c r="I333" s="42" t="str">
        <v/>
      </c>
      <c r="J333" s="42" t="str">
        <v/>
      </c>
      <c r="K333" s="42" t="str">
        <f ca="1"/>
        <v/>
      </c>
      <c r="L333" s="42" t="str">
        <v/>
      </c>
      <c r="M333" s="42" t="str">
        <v/>
      </c>
      <c r="N333" s="42" t="str">
        <v/>
      </c>
      <c r="O333" s="42" t="str">
        <v/>
      </c>
      <c r="P333" s="42" t="str">
        <v/>
      </c>
      <c r="Q333" s="42" t="str">
        <v/>
      </c>
      <c r="R333" s="42" t="str">
        <v/>
      </c>
      <c r="S333" s="42" t="str">
        <v/>
      </c>
      <c r="T333" s="42" t="str">
        <v/>
      </c>
      <c r="U333" s="42" t="str">
        <v/>
      </c>
      <c r="X333" s="46"/>
      <c r="Y333" s="46"/>
      <c r="Z333" s="46"/>
      <c r="AA333" s="42" t="s">
        <v>498</v>
      </c>
    </row>
    <row r="334" spans="4:49" s="42" customFormat="1" x14ac:dyDescent="0.2">
      <c r="D334" s="42">
        <f t="shared" si="24"/>
        <v>28</v>
      </c>
      <c r="E334" s="42" t="str">
        <f t="shared" si="25"/>
        <v>A28</v>
      </c>
      <c r="G334" s="42" t="str">
        <f t="array" ref="G334:U334" ca="1">IF(TRANSPOSE('A28'!K$214:K$228)="","",TRANSPOSE('A28'!K$214:K$228))</f>
        <v/>
      </c>
      <c r="H334" s="42" t="str">
        <v/>
      </c>
      <c r="I334" s="42" t="str">
        <v/>
      </c>
      <c r="J334" s="42" t="str">
        <v/>
      </c>
      <c r="K334" s="42" t="str">
        <f ca="1"/>
        <v/>
      </c>
      <c r="L334" s="42" t="str">
        <v/>
      </c>
      <c r="M334" s="42" t="str">
        <v/>
      </c>
      <c r="N334" s="42" t="str">
        <v/>
      </c>
      <c r="O334" s="42" t="str">
        <v/>
      </c>
      <c r="P334" s="42" t="str">
        <v/>
      </c>
      <c r="Q334" s="42" t="str">
        <v/>
      </c>
      <c r="R334" s="42" t="str">
        <v/>
      </c>
      <c r="S334" s="42" t="str">
        <v/>
      </c>
      <c r="T334" s="42" t="str">
        <v/>
      </c>
      <c r="U334" s="42" t="str">
        <v/>
      </c>
      <c r="X334" s="46"/>
      <c r="Y334" s="46"/>
      <c r="Z334" s="46"/>
      <c r="AA334" s="42" t="s">
        <v>498</v>
      </c>
    </row>
    <row r="335" spans="4:49" s="42" customFormat="1" x14ac:dyDescent="0.2">
      <c r="D335" s="42">
        <f t="shared" si="24"/>
        <v>28</v>
      </c>
      <c r="E335" s="42" t="str">
        <f t="shared" si="25"/>
        <v>A28</v>
      </c>
      <c r="G335" s="42" t="str">
        <f t="array" ref="G335:U335" ca="1">IF(TRANSPOSE('A28'!E$235:E$249)="","",TRANSPOSE('A28'!E$235:E$249))</f>
        <v/>
      </c>
      <c r="H335" s="42" t="str">
        <v/>
      </c>
      <c r="I335" s="42" t="str">
        <v/>
      </c>
      <c r="J335" s="42" t="str">
        <v/>
      </c>
      <c r="K335" s="42" t="str">
        <f ca="1"/>
        <v/>
      </c>
      <c r="L335" s="42" t="str">
        <v/>
      </c>
      <c r="M335" s="42" t="str">
        <v/>
      </c>
      <c r="N335" s="42" t="str">
        <v/>
      </c>
      <c r="O335" s="42" t="str">
        <v/>
      </c>
      <c r="P335" s="42" t="str">
        <v/>
      </c>
      <c r="Q335" s="42" t="str">
        <v/>
      </c>
      <c r="R335" s="42" t="str">
        <v/>
      </c>
      <c r="S335" s="42" t="str">
        <v/>
      </c>
      <c r="T335" s="42" t="str">
        <v/>
      </c>
      <c r="U335" s="42" t="str">
        <v/>
      </c>
      <c r="X335" s="46"/>
      <c r="Y335" s="46"/>
      <c r="Z335" s="46"/>
      <c r="AA335" s="42" t="s">
        <v>498</v>
      </c>
    </row>
    <row r="336" spans="4:49" s="42" customFormat="1" x14ac:dyDescent="0.2">
      <c r="D336" s="42">
        <f t="shared" si="24"/>
        <v>28</v>
      </c>
      <c r="E336" s="42" t="str">
        <f t="shared" si="25"/>
        <v>A28</v>
      </c>
      <c r="G336" s="42" t="str">
        <f t="array" ref="G336:U336" ca="1">IF(TRANSPOSE('A28'!H$235:H$249)="","",TRANSPOSE('A28'!H$235:H$249))</f>
        <v/>
      </c>
      <c r="H336" s="42" t="str">
        <v/>
      </c>
      <c r="I336" s="42" t="str">
        <v/>
      </c>
      <c r="J336" s="42" t="str">
        <v/>
      </c>
      <c r="K336" s="42" t="str">
        <f ca="1"/>
        <v/>
      </c>
      <c r="L336" s="42" t="str">
        <v/>
      </c>
      <c r="M336" s="42" t="str">
        <v/>
      </c>
      <c r="N336" s="42" t="str">
        <v/>
      </c>
      <c r="O336" s="42" t="str">
        <v/>
      </c>
      <c r="P336" s="42" t="str">
        <v/>
      </c>
      <c r="Q336" s="42" t="str">
        <v/>
      </c>
      <c r="R336" s="42" t="str">
        <v/>
      </c>
      <c r="S336" s="42" t="str">
        <v/>
      </c>
      <c r="T336" s="42" t="str">
        <v/>
      </c>
      <c r="U336" s="42" t="str">
        <v/>
      </c>
      <c r="X336" s="46"/>
      <c r="Y336" s="46"/>
      <c r="Z336" s="46"/>
      <c r="AA336" s="42" t="s">
        <v>498</v>
      </c>
    </row>
    <row r="337" spans="4:49" s="42" customFormat="1" x14ac:dyDescent="0.2">
      <c r="D337" s="42">
        <f t="shared" si="24"/>
        <v>28</v>
      </c>
      <c r="E337" s="42" t="str">
        <f t="shared" si="25"/>
        <v>A28</v>
      </c>
      <c r="G337" s="42" t="str">
        <f t="array" ref="G337:U337" ca="1">IF(TRANSPOSE('A28'!K$235:K$249)="","",TRANSPOSE('A28'!K$235:K$249))</f>
        <v/>
      </c>
      <c r="H337" s="42" t="str">
        <v/>
      </c>
      <c r="I337" s="42" t="str">
        <v/>
      </c>
      <c r="J337" s="42" t="str">
        <v/>
      </c>
      <c r="K337" s="42" t="str">
        <f ca="1"/>
        <v/>
      </c>
      <c r="L337" s="42" t="str">
        <v/>
      </c>
      <c r="M337" s="42" t="str">
        <v/>
      </c>
      <c r="N337" s="42" t="str">
        <v/>
      </c>
      <c r="O337" s="42" t="str">
        <v/>
      </c>
      <c r="P337" s="42" t="str">
        <v/>
      </c>
      <c r="Q337" s="42" t="str">
        <v/>
      </c>
      <c r="R337" s="42" t="str">
        <v/>
      </c>
      <c r="S337" s="42" t="str">
        <v/>
      </c>
      <c r="T337" s="42" t="str">
        <v/>
      </c>
      <c r="U337" s="42" t="str">
        <v/>
      </c>
      <c r="X337" s="46"/>
      <c r="Y337" s="46"/>
      <c r="Z337" s="46"/>
      <c r="AA337" s="42" t="s">
        <v>498</v>
      </c>
    </row>
    <row r="338" spans="4:49" s="42" customFormat="1" x14ac:dyDescent="0.2">
      <c r="D338" s="42">
        <f t="shared" si="24"/>
        <v>29</v>
      </c>
      <c r="E338" s="42" t="str">
        <f t="shared" si="25"/>
        <v>A29</v>
      </c>
      <c r="G338" s="42" t="str">
        <f t="array" ref="G338:U338" ca="1">IF(TRANSPOSE('A29'!E$172:E$186)="","",TRANSPOSE('A29'!E$172:E$186))</f>
        <v/>
      </c>
      <c r="H338" s="42" t="str">
        <v/>
      </c>
      <c r="I338" s="42" t="str">
        <v/>
      </c>
      <c r="J338" s="42" t="str">
        <v/>
      </c>
      <c r="K338" s="42" t="str">
        <f ca="1"/>
        <v/>
      </c>
      <c r="L338" s="42" t="str">
        <v/>
      </c>
      <c r="M338" s="42" t="str">
        <v/>
      </c>
      <c r="N338" s="42" t="str">
        <v/>
      </c>
      <c r="O338" s="42" t="str">
        <v/>
      </c>
      <c r="P338" s="42" t="str">
        <v/>
      </c>
      <c r="Q338" s="42" t="str">
        <v/>
      </c>
      <c r="R338" s="42" t="str">
        <v/>
      </c>
      <c r="S338" s="42" t="str">
        <v/>
      </c>
      <c r="T338" s="42" t="str">
        <v/>
      </c>
      <c r="U338" s="42" t="str">
        <v/>
      </c>
      <c r="V338" s="42" t="str">
        <f ca="1">IFERROR('A29'!$R$43,"")</f>
        <v/>
      </c>
      <c r="W338" s="42" t="str">
        <f ca="1">IFERROR('A29'!$R$254,"")</f>
        <v/>
      </c>
      <c r="X338" s="46" t="str">
        <f>IF('A29'!$H$73="","",'A29'!$H$73)</f>
        <v/>
      </c>
      <c r="Y338" s="46" t="str">
        <f>IF('A29'!$H$76="","",'A29'!$H$76)</f>
        <v/>
      </c>
      <c r="Z338" s="42" t="str">
        <f>IF('A29'!$B$9="","",'A29'!$B$9)</f>
        <v/>
      </c>
      <c r="AA338" s="42" t="s">
        <v>499</v>
      </c>
      <c r="AB338" s="42" t="str">
        <f t="array" ref="AB338:AW338">IF(TRANSPOSE('A29'!$K$80:$M$101)="","",TRANSPOSE('A29'!$K$80:$M$101))</f>
        <v/>
      </c>
      <c r="AC338" s="42" t="str">
        <v/>
      </c>
      <c r="AD338" s="42" t="str">
        <v/>
      </c>
      <c r="AE338" s="42" t="str">
        <v/>
      </c>
      <c r="AF338" s="42" t="str">
        <v/>
      </c>
      <c r="AG338" s="42" t="str">
        <v/>
      </c>
      <c r="AH338" s="42" t="str">
        <v/>
      </c>
      <c r="AI338" s="42" t="str">
        <v/>
      </c>
      <c r="AJ338" s="42" t="str">
        <v/>
      </c>
      <c r="AK338" s="42" t="str">
        <v/>
      </c>
      <c r="AL338" s="42" t="str">
        <v/>
      </c>
      <c r="AM338" s="42" t="str">
        <v/>
      </c>
      <c r="AN338" s="42" t="str">
        <v/>
      </c>
      <c r="AO338" s="42" t="str">
        <v/>
      </c>
      <c r="AP338" s="42" t="str">
        <v/>
      </c>
      <c r="AQ338" s="42" t="str">
        <v/>
      </c>
      <c r="AR338" s="42" t="str">
        <v/>
      </c>
      <c r="AS338" s="42" t="str">
        <v/>
      </c>
      <c r="AT338" s="42" t="str">
        <v/>
      </c>
      <c r="AU338" s="42" t="str">
        <v/>
      </c>
      <c r="AV338" s="42" t="str">
        <v/>
      </c>
      <c r="AW338" s="42" t="str">
        <v/>
      </c>
    </row>
    <row r="339" spans="4:49" s="42" customFormat="1" x14ac:dyDescent="0.2">
      <c r="D339" s="42">
        <f t="shared" si="24"/>
        <v>29</v>
      </c>
      <c r="E339" s="42" t="str">
        <f t="shared" si="25"/>
        <v>A29</v>
      </c>
      <c r="G339" s="42" t="str">
        <f t="array" ref="G339:U339" ca="1">IF(TRANSPOSE('A29'!H$172:H$186)="","",TRANSPOSE('A29'!H$172:H$186))</f>
        <v/>
      </c>
      <c r="H339" s="42" t="str">
        <v/>
      </c>
      <c r="I339" s="42" t="str">
        <v/>
      </c>
      <c r="J339" s="42" t="str">
        <v/>
      </c>
      <c r="K339" s="42" t="str">
        <f ca="1"/>
        <v/>
      </c>
      <c r="L339" s="42" t="str">
        <v/>
      </c>
      <c r="M339" s="42" t="str">
        <v/>
      </c>
      <c r="N339" s="42" t="str">
        <v/>
      </c>
      <c r="O339" s="42" t="str">
        <v/>
      </c>
      <c r="P339" s="42" t="str">
        <v/>
      </c>
      <c r="Q339" s="42" t="str">
        <v/>
      </c>
      <c r="R339" s="42" t="str">
        <v/>
      </c>
      <c r="S339" s="42" t="str">
        <v/>
      </c>
      <c r="T339" s="42" t="str">
        <v/>
      </c>
      <c r="U339" s="42" t="str">
        <v/>
      </c>
      <c r="X339" s="46"/>
      <c r="Y339" s="46"/>
      <c r="Z339" s="46"/>
      <c r="AA339" s="42" t="s">
        <v>499</v>
      </c>
    </row>
    <row r="340" spans="4:49" s="42" customFormat="1" x14ac:dyDescent="0.2">
      <c r="D340" s="42">
        <f t="shared" si="24"/>
        <v>29</v>
      </c>
      <c r="E340" s="42" t="str">
        <f t="shared" si="25"/>
        <v>A29</v>
      </c>
      <c r="G340" s="42" t="str">
        <f t="array" ref="G340:U340" ca="1">IF(TRANSPOSE('A29'!K$172:K$186)="","",TRANSPOSE('A29'!K$172:K$186))</f>
        <v/>
      </c>
      <c r="H340" s="42" t="str">
        <v/>
      </c>
      <c r="I340" s="42" t="str">
        <v/>
      </c>
      <c r="J340" s="42" t="str">
        <v/>
      </c>
      <c r="K340" s="42" t="str">
        <f ca="1"/>
        <v/>
      </c>
      <c r="L340" s="42" t="str">
        <v/>
      </c>
      <c r="M340" s="42" t="str">
        <v/>
      </c>
      <c r="N340" s="42" t="str">
        <v/>
      </c>
      <c r="O340" s="42" t="str">
        <v/>
      </c>
      <c r="P340" s="42" t="str">
        <v/>
      </c>
      <c r="Q340" s="42" t="str">
        <v/>
      </c>
      <c r="R340" s="42" t="str">
        <v/>
      </c>
      <c r="S340" s="42" t="str">
        <v/>
      </c>
      <c r="T340" s="42" t="str">
        <v/>
      </c>
      <c r="U340" s="42" t="str">
        <v/>
      </c>
      <c r="X340" s="46"/>
      <c r="Y340" s="46"/>
      <c r="Z340" s="46"/>
      <c r="AA340" s="42" t="s">
        <v>499</v>
      </c>
    </row>
    <row r="341" spans="4:49" s="42" customFormat="1" x14ac:dyDescent="0.2">
      <c r="D341" s="42">
        <f t="shared" si="24"/>
        <v>29</v>
      </c>
      <c r="E341" s="42" t="str">
        <f t="shared" si="25"/>
        <v>A29</v>
      </c>
      <c r="G341" s="42" t="str">
        <f t="array" ref="G341:U341" ca="1">IF(TRANSPOSE('A29'!E$193:E$207)="","",TRANSPOSE('A29'!E$193:E$207))</f>
        <v/>
      </c>
      <c r="H341" s="42" t="str">
        <v/>
      </c>
      <c r="I341" s="42" t="str">
        <v/>
      </c>
      <c r="J341" s="42" t="str">
        <v/>
      </c>
      <c r="K341" s="42" t="str">
        <f ca="1"/>
        <v/>
      </c>
      <c r="L341" s="42" t="str">
        <v/>
      </c>
      <c r="M341" s="42" t="str">
        <v/>
      </c>
      <c r="N341" s="42" t="str">
        <v/>
      </c>
      <c r="O341" s="42" t="str">
        <v/>
      </c>
      <c r="P341" s="42" t="str">
        <v/>
      </c>
      <c r="Q341" s="42" t="str">
        <v/>
      </c>
      <c r="R341" s="42" t="str">
        <v/>
      </c>
      <c r="S341" s="42" t="str">
        <v/>
      </c>
      <c r="T341" s="42" t="str">
        <v/>
      </c>
      <c r="U341" s="42" t="str">
        <v/>
      </c>
      <c r="X341" s="46"/>
      <c r="Y341" s="46"/>
      <c r="Z341" s="46"/>
      <c r="AA341" s="42" t="s">
        <v>499</v>
      </c>
    </row>
    <row r="342" spans="4:49" s="42" customFormat="1" x14ac:dyDescent="0.2">
      <c r="D342" s="42">
        <f t="shared" si="24"/>
        <v>29</v>
      </c>
      <c r="E342" s="42" t="str">
        <f t="shared" si="25"/>
        <v>A29</v>
      </c>
      <c r="G342" s="42" t="str">
        <f t="array" ref="G342:U342" ca="1">IF(TRANSPOSE('A29'!H$193:H$207)="","",TRANSPOSE('A29'!H$193:H$207))</f>
        <v/>
      </c>
      <c r="H342" s="42" t="str">
        <v/>
      </c>
      <c r="I342" s="42" t="str">
        <v/>
      </c>
      <c r="J342" s="42" t="str">
        <v/>
      </c>
      <c r="K342" s="42" t="str">
        <f ca="1"/>
        <v/>
      </c>
      <c r="L342" s="42" t="str">
        <v/>
      </c>
      <c r="M342" s="42" t="str">
        <v/>
      </c>
      <c r="N342" s="42" t="str">
        <v/>
      </c>
      <c r="O342" s="42" t="str">
        <v/>
      </c>
      <c r="P342" s="42" t="str">
        <v/>
      </c>
      <c r="Q342" s="42" t="str">
        <v/>
      </c>
      <c r="R342" s="42" t="str">
        <v/>
      </c>
      <c r="S342" s="42" t="str">
        <v/>
      </c>
      <c r="T342" s="42" t="str">
        <v/>
      </c>
      <c r="U342" s="42" t="str">
        <v/>
      </c>
      <c r="X342" s="46"/>
      <c r="Y342" s="46"/>
      <c r="Z342" s="46"/>
      <c r="AA342" s="42" t="s">
        <v>499</v>
      </c>
    </row>
    <row r="343" spans="4:49" s="42" customFormat="1" x14ac:dyDescent="0.2">
      <c r="D343" s="42">
        <f t="shared" si="24"/>
        <v>29</v>
      </c>
      <c r="E343" s="42" t="str">
        <f t="shared" si="25"/>
        <v>A29</v>
      </c>
      <c r="G343" s="42" t="str">
        <f t="array" ref="G343:U343" ca="1">IF(TRANSPOSE('A29'!K$193:K$207)="","",TRANSPOSE('A29'!K$193:K$207))</f>
        <v/>
      </c>
      <c r="H343" s="42" t="str">
        <v/>
      </c>
      <c r="I343" s="42" t="str">
        <v/>
      </c>
      <c r="J343" s="42" t="str">
        <v/>
      </c>
      <c r="K343" s="42" t="str">
        <f ca="1"/>
        <v/>
      </c>
      <c r="L343" s="42" t="str">
        <v/>
      </c>
      <c r="M343" s="42" t="str">
        <v/>
      </c>
      <c r="N343" s="42" t="str">
        <v/>
      </c>
      <c r="O343" s="42" t="str">
        <v/>
      </c>
      <c r="P343" s="42" t="str">
        <v/>
      </c>
      <c r="Q343" s="42" t="str">
        <v/>
      </c>
      <c r="R343" s="42" t="str">
        <v/>
      </c>
      <c r="S343" s="42" t="str">
        <v/>
      </c>
      <c r="T343" s="42" t="str">
        <v/>
      </c>
      <c r="U343" s="42" t="str">
        <v/>
      </c>
      <c r="X343" s="46"/>
      <c r="Y343" s="46"/>
      <c r="Z343" s="46"/>
      <c r="AA343" s="42" t="s">
        <v>499</v>
      </c>
    </row>
    <row r="344" spans="4:49" s="42" customFormat="1" x14ac:dyDescent="0.2">
      <c r="D344" s="42">
        <f t="shared" si="24"/>
        <v>29</v>
      </c>
      <c r="E344" s="42" t="str">
        <f t="shared" si="25"/>
        <v>A29</v>
      </c>
      <c r="G344" s="42" t="str">
        <f t="array" ref="G344:U344" ca="1">IF(TRANSPOSE('A29'!E$214:E$228)="","",TRANSPOSE('A29'!E$214:E$228))</f>
        <v/>
      </c>
      <c r="H344" s="42" t="str">
        <v/>
      </c>
      <c r="I344" s="42" t="str">
        <v/>
      </c>
      <c r="J344" s="42" t="str">
        <v/>
      </c>
      <c r="K344" s="42" t="str">
        <f ca="1"/>
        <v/>
      </c>
      <c r="L344" s="42" t="str">
        <v/>
      </c>
      <c r="M344" s="42" t="str">
        <v/>
      </c>
      <c r="N344" s="42" t="str">
        <v/>
      </c>
      <c r="O344" s="42" t="str">
        <v/>
      </c>
      <c r="P344" s="42" t="str">
        <v/>
      </c>
      <c r="Q344" s="42" t="str">
        <v/>
      </c>
      <c r="R344" s="42" t="str">
        <v/>
      </c>
      <c r="S344" s="42" t="str">
        <v/>
      </c>
      <c r="T344" s="42" t="str">
        <v/>
      </c>
      <c r="U344" s="42" t="str">
        <v/>
      </c>
      <c r="X344" s="46"/>
      <c r="Y344" s="46"/>
      <c r="Z344" s="46"/>
      <c r="AA344" s="42" t="s">
        <v>499</v>
      </c>
    </row>
    <row r="345" spans="4:49" s="42" customFormat="1" x14ac:dyDescent="0.2">
      <c r="D345" s="42">
        <f t="shared" si="24"/>
        <v>29</v>
      </c>
      <c r="E345" s="42" t="str">
        <f t="shared" si="25"/>
        <v>A29</v>
      </c>
      <c r="G345" s="42" t="str">
        <f t="array" ref="G345:U345" ca="1">IF(TRANSPOSE('A29'!H$214:H$228)="","",TRANSPOSE('A29'!H$214:H$228))</f>
        <v/>
      </c>
      <c r="H345" s="42" t="str">
        <v/>
      </c>
      <c r="I345" s="42" t="str">
        <v/>
      </c>
      <c r="J345" s="42" t="str">
        <v/>
      </c>
      <c r="K345" s="42" t="str">
        <f ca="1"/>
        <v/>
      </c>
      <c r="L345" s="42" t="str">
        <v/>
      </c>
      <c r="M345" s="42" t="str">
        <v/>
      </c>
      <c r="N345" s="42" t="str">
        <v/>
      </c>
      <c r="O345" s="42" t="str">
        <v/>
      </c>
      <c r="P345" s="42" t="str">
        <v/>
      </c>
      <c r="Q345" s="42" t="str">
        <v/>
      </c>
      <c r="R345" s="42" t="str">
        <v/>
      </c>
      <c r="S345" s="42" t="str">
        <v/>
      </c>
      <c r="T345" s="42" t="str">
        <v/>
      </c>
      <c r="U345" s="42" t="str">
        <v/>
      </c>
      <c r="X345" s="46"/>
      <c r="Y345" s="46"/>
      <c r="Z345" s="46"/>
      <c r="AA345" s="42" t="s">
        <v>499</v>
      </c>
    </row>
    <row r="346" spans="4:49" s="42" customFormat="1" x14ac:dyDescent="0.2">
      <c r="D346" s="42">
        <f t="shared" si="24"/>
        <v>29</v>
      </c>
      <c r="E346" s="42" t="str">
        <f t="shared" si="25"/>
        <v>A29</v>
      </c>
      <c r="G346" s="42" t="str">
        <f t="array" ref="G346:U346" ca="1">IF(TRANSPOSE('A29'!K$214:K$228)="","",TRANSPOSE('A29'!K$214:K$228))</f>
        <v/>
      </c>
      <c r="H346" s="42" t="str">
        <v/>
      </c>
      <c r="I346" s="42" t="str">
        <v/>
      </c>
      <c r="J346" s="42" t="str">
        <v/>
      </c>
      <c r="K346" s="42" t="str">
        <f ca="1"/>
        <v/>
      </c>
      <c r="L346" s="42" t="str">
        <v/>
      </c>
      <c r="M346" s="42" t="str">
        <v/>
      </c>
      <c r="N346" s="42" t="str">
        <v/>
      </c>
      <c r="O346" s="42" t="str">
        <v/>
      </c>
      <c r="P346" s="42" t="str">
        <v/>
      </c>
      <c r="Q346" s="42" t="str">
        <v/>
      </c>
      <c r="R346" s="42" t="str">
        <v/>
      </c>
      <c r="S346" s="42" t="str">
        <v/>
      </c>
      <c r="T346" s="42" t="str">
        <v/>
      </c>
      <c r="U346" s="42" t="str">
        <v/>
      </c>
      <c r="X346" s="46"/>
      <c r="Y346" s="46"/>
      <c r="Z346" s="46"/>
      <c r="AA346" s="42" t="s">
        <v>499</v>
      </c>
    </row>
    <row r="347" spans="4:49" s="42" customFormat="1" x14ac:dyDescent="0.2">
      <c r="D347" s="42">
        <f t="shared" si="24"/>
        <v>29</v>
      </c>
      <c r="E347" s="42" t="str">
        <f t="shared" si="25"/>
        <v>A29</v>
      </c>
      <c r="G347" s="42" t="str">
        <f t="array" ref="G347:U347" ca="1">IF(TRANSPOSE('A29'!E$235:E$249)="","",TRANSPOSE('A29'!E$235:E$249))</f>
        <v/>
      </c>
      <c r="H347" s="42" t="str">
        <v/>
      </c>
      <c r="I347" s="42" t="str">
        <v/>
      </c>
      <c r="J347" s="42" t="str">
        <v/>
      </c>
      <c r="K347" s="42" t="str">
        <f ca="1"/>
        <v/>
      </c>
      <c r="L347" s="42" t="str">
        <v/>
      </c>
      <c r="M347" s="42" t="str">
        <v/>
      </c>
      <c r="N347" s="42" t="str">
        <v/>
      </c>
      <c r="O347" s="42" t="str">
        <v/>
      </c>
      <c r="P347" s="42" t="str">
        <v/>
      </c>
      <c r="Q347" s="42" t="str">
        <v/>
      </c>
      <c r="R347" s="42" t="str">
        <v/>
      </c>
      <c r="S347" s="42" t="str">
        <v/>
      </c>
      <c r="T347" s="42" t="str">
        <v/>
      </c>
      <c r="U347" s="42" t="str">
        <v/>
      </c>
      <c r="X347" s="46"/>
      <c r="Y347" s="46"/>
      <c r="Z347" s="46"/>
      <c r="AA347" s="42" t="s">
        <v>499</v>
      </c>
    </row>
    <row r="348" spans="4:49" s="42" customFormat="1" x14ac:dyDescent="0.2">
      <c r="D348" s="42">
        <f t="shared" si="24"/>
        <v>29</v>
      </c>
      <c r="E348" s="42" t="str">
        <f t="shared" si="25"/>
        <v>A29</v>
      </c>
      <c r="G348" s="42" t="str">
        <f t="array" ref="G348:U348" ca="1">IF(TRANSPOSE('A29'!H$235:H$249)="","",TRANSPOSE('A29'!H$235:H$249))</f>
        <v/>
      </c>
      <c r="H348" s="42" t="str">
        <v/>
      </c>
      <c r="I348" s="42" t="str">
        <v/>
      </c>
      <c r="J348" s="42" t="str">
        <v/>
      </c>
      <c r="K348" s="42" t="str">
        <f ca="1"/>
        <v/>
      </c>
      <c r="L348" s="42" t="str">
        <v/>
      </c>
      <c r="M348" s="42" t="str">
        <v/>
      </c>
      <c r="N348" s="42" t="str">
        <v/>
      </c>
      <c r="O348" s="42" t="str">
        <v/>
      </c>
      <c r="P348" s="42" t="str">
        <v/>
      </c>
      <c r="Q348" s="42" t="str">
        <v/>
      </c>
      <c r="R348" s="42" t="str">
        <v/>
      </c>
      <c r="S348" s="42" t="str">
        <v/>
      </c>
      <c r="T348" s="42" t="str">
        <v/>
      </c>
      <c r="U348" s="42" t="str">
        <v/>
      </c>
      <c r="X348" s="46"/>
      <c r="Y348" s="46"/>
      <c r="Z348" s="46"/>
      <c r="AA348" s="42" t="s">
        <v>499</v>
      </c>
    </row>
    <row r="349" spans="4:49" s="42" customFormat="1" x14ac:dyDescent="0.2">
      <c r="D349" s="42">
        <f t="shared" si="24"/>
        <v>29</v>
      </c>
      <c r="E349" s="42" t="str">
        <f t="shared" si="25"/>
        <v>A29</v>
      </c>
      <c r="G349" s="42" t="str">
        <f t="array" ref="G349:U349" ca="1">IF(TRANSPOSE('A29'!K$235:K$249)="","",TRANSPOSE('A29'!K$235:K$249))</f>
        <v/>
      </c>
      <c r="H349" s="42" t="str">
        <v/>
      </c>
      <c r="I349" s="42" t="str">
        <v/>
      </c>
      <c r="J349" s="42" t="str">
        <v/>
      </c>
      <c r="K349" s="42" t="str">
        <f ca="1"/>
        <v/>
      </c>
      <c r="L349" s="42" t="str">
        <v/>
      </c>
      <c r="M349" s="42" t="str">
        <v/>
      </c>
      <c r="N349" s="42" t="str">
        <v/>
      </c>
      <c r="O349" s="42" t="str">
        <v/>
      </c>
      <c r="P349" s="42" t="str">
        <v/>
      </c>
      <c r="Q349" s="42" t="str">
        <v/>
      </c>
      <c r="R349" s="42" t="str">
        <v/>
      </c>
      <c r="S349" s="42" t="str">
        <v/>
      </c>
      <c r="T349" s="42" t="str">
        <v/>
      </c>
      <c r="U349" s="42" t="str">
        <v/>
      </c>
      <c r="X349" s="46"/>
      <c r="Y349" s="46"/>
      <c r="Z349" s="46"/>
      <c r="AA349" s="42" t="s">
        <v>499</v>
      </c>
    </row>
    <row r="350" spans="4:49" s="42" customFormat="1" x14ac:dyDescent="0.2">
      <c r="D350" s="42">
        <f t="shared" si="24"/>
        <v>30</v>
      </c>
      <c r="E350" s="42" t="str">
        <f t="shared" si="25"/>
        <v>A30</v>
      </c>
      <c r="G350" s="42" t="str">
        <f t="array" ref="G350:U350" ca="1">IF(TRANSPOSE('A30'!E$172:E$186)="","",TRANSPOSE('A30'!E$172:E$186))</f>
        <v/>
      </c>
      <c r="H350" s="42" t="str">
        <v/>
      </c>
      <c r="I350" s="42" t="str">
        <v/>
      </c>
      <c r="J350" s="42" t="str">
        <v/>
      </c>
      <c r="K350" s="42" t="str">
        <f ca="1"/>
        <v/>
      </c>
      <c r="L350" s="42" t="str">
        <v/>
      </c>
      <c r="M350" s="42" t="str">
        <v/>
      </c>
      <c r="N350" s="42" t="str">
        <v/>
      </c>
      <c r="O350" s="42" t="str">
        <v/>
      </c>
      <c r="P350" s="42" t="str">
        <v/>
      </c>
      <c r="Q350" s="42" t="str">
        <v/>
      </c>
      <c r="R350" s="42" t="str">
        <v/>
      </c>
      <c r="S350" s="42" t="str">
        <v/>
      </c>
      <c r="T350" s="42" t="str">
        <v/>
      </c>
      <c r="U350" s="42" t="str">
        <v/>
      </c>
      <c r="V350" s="42" t="str">
        <f ca="1">IFERROR('A30'!$R$43,"")</f>
        <v/>
      </c>
      <c r="W350" s="42" t="str">
        <f ca="1">IFERROR('A30'!$R$254,"")</f>
        <v/>
      </c>
      <c r="X350" s="46" t="str">
        <f>IF('A30'!$H$73="","",'A30'!$H$73)</f>
        <v/>
      </c>
      <c r="Y350" s="46" t="str">
        <f>IF('A30'!$H$76="","",'A30'!$H$76)</f>
        <v/>
      </c>
      <c r="Z350" s="42" t="str">
        <f>IF('A30'!$B$9="","",'A30'!$B$9)</f>
        <v/>
      </c>
      <c r="AA350" s="42" t="s">
        <v>500</v>
      </c>
      <c r="AB350" s="42" t="str">
        <f t="array" ref="AB350:AW350">IF(TRANSPOSE('A30'!$K$80:$M$101)="","",TRANSPOSE('A30'!$K$80:$M$101))</f>
        <v/>
      </c>
      <c r="AC350" s="42" t="str">
        <v/>
      </c>
      <c r="AD350" s="42" t="str">
        <v/>
      </c>
      <c r="AE350" s="42" t="str">
        <v/>
      </c>
      <c r="AF350" s="42" t="str">
        <v/>
      </c>
      <c r="AG350" s="42" t="str">
        <v/>
      </c>
      <c r="AH350" s="42" t="str">
        <v/>
      </c>
      <c r="AI350" s="42" t="str">
        <v/>
      </c>
      <c r="AJ350" s="42" t="str">
        <v/>
      </c>
      <c r="AK350" s="42" t="str">
        <v/>
      </c>
      <c r="AL350" s="42" t="str">
        <v/>
      </c>
      <c r="AM350" s="42" t="str">
        <v/>
      </c>
      <c r="AN350" s="42" t="str">
        <v/>
      </c>
      <c r="AO350" s="42" t="str">
        <v/>
      </c>
      <c r="AP350" s="42" t="str">
        <v/>
      </c>
      <c r="AQ350" s="42" t="str">
        <v/>
      </c>
      <c r="AR350" s="42" t="str">
        <v/>
      </c>
      <c r="AS350" s="42" t="str">
        <v/>
      </c>
      <c r="AT350" s="42" t="str">
        <v/>
      </c>
      <c r="AU350" s="42" t="str">
        <v/>
      </c>
      <c r="AV350" s="42" t="str">
        <v/>
      </c>
      <c r="AW350" s="42" t="str">
        <v/>
      </c>
    </row>
    <row r="351" spans="4:49" s="42" customFormat="1" x14ac:dyDescent="0.2">
      <c r="D351" s="42">
        <f t="shared" si="24"/>
        <v>30</v>
      </c>
      <c r="E351" s="42" t="str">
        <f t="shared" si="25"/>
        <v>A30</v>
      </c>
      <c r="G351" s="42" t="str">
        <f t="array" ref="G351:U351" ca="1">IF(TRANSPOSE('A30'!H$172:H$186)="","",TRANSPOSE('A30'!H$172:H$186))</f>
        <v/>
      </c>
      <c r="H351" s="42" t="str">
        <v/>
      </c>
      <c r="I351" s="42" t="str">
        <v/>
      </c>
      <c r="J351" s="42" t="str">
        <v/>
      </c>
      <c r="K351" s="42" t="str">
        <f ca="1"/>
        <v/>
      </c>
      <c r="L351" s="42" t="str">
        <v/>
      </c>
      <c r="M351" s="42" t="str">
        <v/>
      </c>
      <c r="N351" s="42" t="str">
        <v/>
      </c>
      <c r="O351" s="42" t="str">
        <v/>
      </c>
      <c r="P351" s="42" t="str">
        <v/>
      </c>
      <c r="Q351" s="42" t="str">
        <v/>
      </c>
      <c r="R351" s="42" t="str">
        <v/>
      </c>
      <c r="S351" s="42" t="str">
        <v/>
      </c>
      <c r="T351" s="42" t="str">
        <v/>
      </c>
      <c r="U351" s="42" t="str">
        <v/>
      </c>
      <c r="X351" s="46"/>
      <c r="Y351" s="46"/>
      <c r="Z351" s="46"/>
      <c r="AA351" s="42" t="s">
        <v>500</v>
      </c>
    </row>
    <row r="352" spans="4:49" s="42" customFormat="1" x14ac:dyDescent="0.2">
      <c r="D352" s="42">
        <f t="shared" si="24"/>
        <v>30</v>
      </c>
      <c r="E352" s="42" t="str">
        <f t="shared" si="25"/>
        <v>A30</v>
      </c>
      <c r="G352" s="42" t="str">
        <f t="array" ref="G352:U352" ca="1">IF(TRANSPOSE('A30'!K$172:K$186)="","",TRANSPOSE('A30'!K$172:K$186))</f>
        <v/>
      </c>
      <c r="H352" s="42" t="str">
        <v/>
      </c>
      <c r="I352" s="42" t="str">
        <v/>
      </c>
      <c r="J352" s="42" t="str">
        <v/>
      </c>
      <c r="K352" s="42" t="str">
        <f ca="1"/>
        <v/>
      </c>
      <c r="L352" s="42" t="str">
        <v/>
      </c>
      <c r="M352" s="42" t="str">
        <v/>
      </c>
      <c r="N352" s="42" t="str">
        <v/>
      </c>
      <c r="O352" s="42" t="str">
        <v/>
      </c>
      <c r="P352" s="42" t="str">
        <v/>
      </c>
      <c r="Q352" s="42" t="str">
        <v/>
      </c>
      <c r="R352" s="42" t="str">
        <v/>
      </c>
      <c r="S352" s="42" t="str">
        <v/>
      </c>
      <c r="T352" s="42" t="str">
        <v/>
      </c>
      <c r="U352" s="42" t="str">
        <v/>
      </c>
      <c r="X352" s="46"/>
      <c r="Y352" s="46"/>
      <c r="Z352" s="46"/>
      <c r="AA352" s="42" t="s">
        <v>500</v>
      </c>
    </row>
    <row r="353" spans="4:49" s="42" customFormat="1" x14ac:dyDescent="0.2">
      <c r="D353" s="42">
        <f t="shared" si="24"/>
        <v>30</v>
      </c>
      <c r="E353" s="42" t="str">
        <f t="shared" si="25"/>
        <v>A30</v>
      </c>
      <c r="G353" s="42" t="str">
        <f t="array" ref="G353:U353" ca="1">IF(TRANSPOSE('A30'!E$193:E$207)="","",TRANSPOSE('A30'!E$193:E$207))</f>
        <v/>
      </c>
      <c r="H353" s="42" t="str">
        <v/>
      </c>
      <c r="I353" s="42" t="str">
        <v/>
      </c>
      <c r="J353" s="42" t="str">
        <v/>
      </c>
      <c r="K353" s="42" t="str">
        <f ca="1"/>
        <v/>
      </c>
      <c r="L353" s="42" t="str">
        <v/>
      </c>
      <c r="M353" s="42" t="str">
        <v/>
      </c>
      <c r="N353" s="42" t="str">
        <v/>
      </c>
      <c r="O353" s="42" t="str">
        <v/>
      </c>
      <c r="P353" s="42" t="str">
        <v/>
      </c>
      <c r="Q353" s="42" t="str">
        <v/>
      </c>
      <c r="R353" s="42" t="str">
        <v/>
      </c>
      <c r="S353" s="42" t="str">
        <v/>
      </c>
      <c r="T353" s="42" t="str">
        <v/>
      </c>
      <c r="U353" s="42" t="str">
        <v/>
      </c>
      <c r="X353" s="46"/>
      <c r="Y353" s="46"/>
      <c r="Z353" s="46"/>
      <c r="AA353" s="42" t="s">
        <v>500</v>
      </c>
    </row>
    <row r="354" spans="4:49" s="42" customFormat="1" x14ac:dyDescent="0.2">
      <c r="D354" s="42">
        <f t="shared" si="24"/>
        <v>30</v>
      </c>
      <c r="E354" s="42" t="str">
        <f t="shared" si="25"/>
        <v>A30</v>
      </c>
      <c r="G354" s="42" t="str">
        <f t="array" ref="G354:U354" ca="1">IF(TRANSPOSE('A30'!H$193:H$207)="","",TRANSPOSE('A30'!H$193:H$207))</f>
        <v/>
      </c>
      <c r="H354" s="42" t="str">
        <v/>
      </c>
      <c r="I354" s="42" t="str">
        <v/>
      </c>
      <c r="J354" s="42" t="str">
        <v/>
      </c>
      <c r="K354" s="42" t="str">
        <f ca="1"/>
        <v/>
      </c>
      <c r="L354" s="42" t="str">
        <v/>
      </c>
      <c r="M354" s="42" t="str">
        <v/>
      </c>
      <c r="N354" s="42" t="str">
        <v/>
      </c>
      <c r="O354" s="42" t="str">
        <v/>
      </c>
      <c r="P354" s="42" t="str">
        <v/>
      </c>
      <c r="Q354" s="42" t="str">
        <v/>
      </c>
      <c r="R354" s="42" t="str">
        <v/>
      </c>
      <c r="S354" s="42" t="str">
        <v/>
      </c>
      <c r="T354" s="42" t="str">
        <v/>
      </c>
      <c r="U354" s="42" t="str">
        <v/>
      </c>
      <c r="X354" s="46"/>
      <c r="Y354" s="46"/>
      <c r="Z354" s="46"/>
      <c r="AA354" s="42" t="s">
        <v>500</v>
      </c>
    </row>
    <row r="355" spans="4:49" s="42" customFormat="1" x14ac:dyDescent="0.2">
      <c r="D355" s="42">
        <f t="shared" si="24"/>
        <v>30</v>
      </c>
      <c r="E355" s="42" t="str">
        <f t="shared" si="25"/>
        <v>A30</v>
      </c>
      <c r="G355" s="42" t="str">
        <f t="array" ref="G355:U355" ca="1">IF(TRANSPOSE('A30'!K$193:K$207)="","",TRANSPOSE('A30'!K$193:K$207))</f>
        <v/>
      </c>
      <c r="H355" s="42" t="str">
        <v/>
      </c>
      <c r="I355" s="42" t="str">
        <v/>
      </c>
      <c r="J355" s="42" t="str">
        <v/>
      </c>
      <c r="K355" s="42" t="str">
        <f ca="1"/>
        <v/>
      </c>
      <c r="L355" s="42" t="str">
        <v/>
      </c>
      <c r="M355" s="42" t="str">
        <v/>
      </c>
      <c r="N355" s="42" t="str">
        <v/>
      </c>
      <c r="O355" s="42" t="str">
        <v/>
      </c>
      <c r="P355" s="42" t="str">
        <v/>
      </c>
      <c r="Q355" s="42" t="str">
        <v/>
      </c>
      <c r="R355" s="42" t="str">
        <v/>
      </c>
      <c r="S355" s="42" t="str">
        <v/>
      </c>
      <c r="T355" s="42" t="str">
        <v/>
      </c>
      <c r="U355" s="42" t="str">
        <v/>
      </c>
      <c r="X355" s="46"/>
      <c r="Y355" s="46"/>
      <c r="Z355" s="46"/>
      <c r="AA355" s="42" t="s">
        <v>500</v>
      </c>
    </row>
    <row r="356" spans="4:49" s="42" customFormat="1" x14ac:dyDescent="0.2">
      <c r="D356" s="42">
        <f t="shared" ref="D356:D419" si="26">D344+1</f>
        <v>30</v>
      </c>
      <c r="E356" s="42" t="str">
        <f t="shared" si="25"/>
        <v>A30</v>
      </c>
      <c r="G356" s="42" t="str">
        <f t="array" ref="G356:U356" ca="1">IF(TRANSPOSE('A30'!E$214:E$228)="","",TRANSPOSE('A30'!E$214:E$228))</f>
        <v/>
      </c>
      <c r="H356" s="42" t="str">
        <v/>
      </c>
      <c r="I356" s="42" t="str">
        <v/>
      </c>
      <c r="J356" s="42" t="str">
        <v/>
      </c>
      <c r="K356" s="42" t="str">
        <f ca="1"/>
        <v/>
      </c>
      <c r="L356" s="42" t="str">
        <v/>
      </c>
      <c r="M356" s="42" t="str">
        <v/>
      </c>
      <c r="N356" s="42" t="str">
        <v/>
      </c>
      <c r="O356" s="42" t="str">
        <v/>
      </c>
      <c r="P356" s="42" t="str">
        <v/>
      </c>
      <c r="Q356" s="42" t="str">
        <v/>
      </c>
      <c r="R356" s="42" t="str">
        <v/>
      </c>
      <c r="S356" s="42" t="str">
        <v/>
      </c>
      <c r="T356" s="42" t="str">
        <v/>
      </c>
      <c r="U356" s="42" t="str">
        <v/>
      </c>
      <c r="X356" s="46"/>
      <c r="Y356" s="46"/>
      <c r="Z356" s="46"/>
      <c r="AA356" s="42" t="s">
        <v>500</v>
      </c>
    </row>
    <row r="357" spans="4:49" s="42" customFormat="1" x14ac:dyDescent="0.2">
      <c r="D357" s="42">
        <f t="shared" si="26"/>
        <v>30</v>
      </c>
      <c r="E357" s="42" t="str">
        <f t="shared" si="25"/>
        <v>A30</v>
      </c>
      <c r="G357" s="42" t="str">
        <f t="array" ref="G357:U357" ca="1">IF(TRANSPOSE('A30'!H$214:H$228)="","",TRANSPOSE('A30'!H$214:H$228))</f>
        <v/>
      </c>
      <c r="H357" s="42" t="str">
        <v/>
      </c>
      <c r="I357" s="42" t="str">
        <v/>
      </c>
      <c r="J357" s="42" t="str">
        <v/>
      </c>
      <c r="K357" s="42" t="str">
        <f ca="1"/>
        <v/>
      </c>
      <c r="L357" s="42" t="str">
        <v/>
      </c>
      <c r="M357" s="42" t="str">
        <v/>
      </c>
      <c r="N357" s="42" t="str">
        <v/>
      </c>
      <c r="O357" s="42" t="str">
        <v/>
      </c>
      <c r="P357" s="42" t="str">
        <v/>
      </c>
      <c r="Q357" s="42" t="str">
        <v/>
      </c>
      <c r="R357" s="42" t="str">
        <v/>
      </c>
      <c r="S357" s="42" t="str">
        <v/>
      </c>
      <c r="T357" s="42" t="str">
        <v/>
      </c>
      <c r="U357" s="42" t="str">
        <v/>
      </c>
      <c r="X357" s="46"/>
      <c r="Y357" s="46"/>
      <c r="Z357" s="46"/>
      <c r="AA357" s="42" t="s">
        <v>500</v>
      </c>
    </row>
    <row r="358" spans="4:49" s="42" customFormat="1" x14ac:dyDescent="0.2">
      <c r="D358" s="42">
        <f t="shared" si="26"/>
        <v>30</v>
      </c>
      <c r="E358" s="42" t="str">
        <f t="shared" si="25"/>
        <v>A30</v>
      </c>
      <c r="G358" s="42" t="str">
        <f t="array" ref="G358:U358" ca="1">IF(TRANSPOSE('A30'!K$214:K$228)="","",TRANSPOSE('A30'!K$214:K$228))</f>
        <v/>
      </c>
      <c r="H358" s="42" t="str">
        <v/>
      </c>
      <c r="I358" s="42" t="str">
        <v/>
      </c>
      <c r="J358" s="42" t="str">
        <v/>
      </c>
      <c r="K358" s="42" t="str">
        <f ca="1"/>
        <v/>
      </c>
      <c r="L358" s="42" t="str">
        <v/>
      </c>
      <c r="M358" s="42" t="str">
        <v/>
      </c>
      <c r="N358" s="42" t="str">
        <v/>
      </c>
      <c r="O358" s="42" t="str">
        <v/>
      </c>
      <c r="P358" s="42" t="str">
        <v/>
      </c>
      <c r="Q358" s="42" t="str">
        <v/>
      </c>
      <c r="R358" s="42" t="str">
        <v/>
      </c>
      <c r="S358" s="42" t="str">
        <v/>
      </c>
      <c r="T358" s="42" t="str">
        <v/>
      </c>
      <c r="U358" s="42" t="str">
        <v/>
      </c>
      <c r="X358" s="46"/>
      <c r="Y358" s="46"/>
      <c r="Z358" s="46"/>
      <c r="AA358" s="42" t="s">
        <v>500</v>
      </c>
    </row>
    <row r="359" spans="4:49" s="42" customFormat="1" x14ac:dyDescent="0.2">
      <c r="D359" s="42">
        <f t="shared" si="26"/>
        <v>30</v>
      </c>
      <c r="E359" s="42" t="str">
        <f t="shared" si="25"/>
        <v>A30</v>
      </c>
      <c r="G359" s="42" t="str">
        <f t="array" ref="G359:U359" ca="1">IF(TRANSPOSE('A30'!E$235:E$249)="","",TRANSPOSE('A30'!E$235:E$249))</f>
        <v/>
      </c>
      <c r="H359" s="42" t="str">
        <v/>
      </c>
      <c r="I359" s="42" t="str">
        <v/>
      </c>
      <c r="J359" s="42" t="str">
        <v/>
      </c>
      <c r="K359" s="42" t="str">
        <f ca="1"/>
        <v/>
      </c>
      <c r="L359" s="42" t="str">
        <v/>
      </c>
      <c r="M359" s="42" t="str">
        <v/>
      </c>
      <c r="N359" s="42" t="str">
        <v/>
      </c>
      <c r="O359" s="42" t="str">
        <v/>
      </c>
      <c r="P359" s="42" t="str">
        <v/>
      </c>
      <c r="Q359" s="42" t="str">
        <v/>
      </c>
      <c r="R359" s="42" t="str">
        <v/>
      </c>
      <c r="S359" s="42" t="str">
        <v/>
      </c>
      <c r="T359" s="42" t="str">
        <v/>
      </c>
      <c r="U359" s="42" t="str">
        <v/>
      </c>
      <c r="X359" s="46"/>
      <c r="Y359" s="46"/>
      <c r="Z359" s="46"/>
      <c r="AA359" s="42" t="s">
        <v>500</v>
      </c>
    </row>
    <row r="360" spans="4:49" s="42" customFormat="1" x14ac:dyDescent="0.2">
      <c r="D360" s="42">
        <f t="shared" si="26"/>
        <v>30</v>
      </c>
      <c r="E360" s="42" t="str">
        <f t="shared" si="25"/>
        <v>A30</v>
      </c>
      <c r="G360" s="42" t="str">
        <f t="array" ref="G360:U360" ca="1">IF(TRANSPOSE('A30'!H$235:H$249)="","",TRANSPOSE('A30'!H$235:H$249))</f>
        <v/>
      </c>
      <c r="H360" s="42" t="str">
        <v/>
      </c>
      <c r="I360" s="42" t="str">
        <v/>
      </c>
      <c r="J360" s="42" t="str">
        <v/>
      </c>
      <c r="K360" s="42" t="str">
        <f ca="1"/>
        <v/>
      </c>
      <c r="L360" s="42" t="str">
        <v/>
      </c>
      <c r="M360" s="42" t="str">
        <v/>
      </c>
      <c r="N360" s="42" t="str">
        <v/>
      </c>
      <c r="O360" s="42" t="str">
        <v/>
      </c>
      <c r="P360" s="42" t="str">
        <v/>
      </c>
      <c r="Q360" s="42" t="str">
        <v/>
      </c>
      <c r="R360" s="42" t="str">
        <v/>
      </c>
      <c r="S360" s="42" t="str">
        <v/>
      </c>
      <c r="T360" s="42" t="str">
        <v/>
      </c>
      <c r="U360" s="42" t="str">
        <v/>
      </c>
      <c r="X360" s="46"/>
      <c r="Y360" s="46"/>
      <c r="Z360" s="46"/>
      <c r="AA360" s="42" t="s">
        <v>500</v>
      </c>
    </row>
    <row r="361" spans="4:49" s="42" customFormat="1" x14ac:dyDescent="0.2">
      <c r="D361" s="42">
        <f t="shared" si="26"/>
        <v>30</v>
      </c>
      <c r="E361" s="42" t="str">
        <f t="shared" si="25"/>
        <v>A30</v>
      </c>
      <c r="G361" s="42" t="str">
        <f t="array" ref="G361:U361" ca="1">IF(TRANSPOSE('A30'!K$235:K$249)="","",TRANSPOSE('A30'!K$235:K$249))</f>
        <v/>
      </c>
      <c r="H361" s="42" t="str">
        <v/>
      </c>
      <c r="I361" s="42" t="str">
        <v/>
      </c>
      <c r="J361" s="42" t="str">
        <v/>
      </c>
      <c r="K361" s="42" t="str">
        <f ca="1"/>
        <v/>
      </c>
      <c r="L361" s="42" t="str">
        <v/>
      </c>
      <c r="M361" s="42" t="str">
        <v/>
      </c>
      <c r="N361" s="42" t="str">
        <v/>
      </c>
      <c r="O361" s="42" t="str">
        <v/>
      </c>
      <c r="P361" s="42" t="str">
        <v/>
      </c>
      <c r="Q361" s="42" t="str">
        <v/>
      </c>
      <c r="R361" s="42" t="str">
        <v/>
      </c>
      <c r="S361" s="42" t="str">
        <v/>
      </c>
      <c r="T361" s="42" t="str">
        <v/>
      </c>
      <c r="U361" s="42" t="str">
        <v/>
      </c>
      <c r="X361" s="46"/>
      <c r="Y361" s="46"/>
      <c r="Z361" s="46"/>
      <c r="AA361" s="42" t="s">
        <v>500</v>
      </c>
    </row>
    <row r="362" spans="4:49" s="42" customFormat="1" x14ac:dyDescent="0.2">
      <c r="D362" s="42">
        <f t="shared" si="26"/>
        <v>31</v>
      </c>
      <c r="E362" s="42" t="str">
        <f t="shared" si="25"/>
        <v>A31</v>
      </c>
      <c r="G362" s="42" t="str">
        <f t="array" ref="G362:U362" ca="1">IF(TRANSPOSE('A31'!E$172:E$186)="","",TRANSPOSE('A31'!E$172:E$186))</f>
        <v/>
      </c>
      <c r="H362" s="42" t="str">
        <v/>
      </c>
      <c r="I362" s="42" t="str">
        <v/>
      </c>
      <c r="J362" s="42" t="str">
        <v/>
      </c>
      <c r="K362" s="42" t="str">
        <f ca="1"/>
        <v/>
      </c>
      <c r="L362" s="42" t="str">
        <v/>
      </c>
      <c r="M362" s="42" t="str">
        <v/>
      </c>
      <c r="N362" s="42" t="str">
        <v/>
      </c>
      <c r="O362" s="42" t="str">
        <v/>
      </c>
      <c r="P362" s="42" t="str">
        <v/>
      </c>
      <c r="Q362" s="42" t="str">
        <v/>
      </c>
      <c r="R362" s="42" t="str">
        <v/>
      </c>
      <c r="S362" s="42" t="str">
        <v/>
      </c>
      <c r="T362" s="42" t="str">
        <v/>
      </c>
      <c r="U362" s="42" t="str">
        <v/>
      </c>
      <c r="V362" s="42" t="str">
        <f ca="1">IFERROR('A31'!$R$43,"")</f>
        <v/>
      </c>
      <c r="W362" s="42" t="str">
        <f ca="1">IFERROR('A31'!$R$254,"")</f>
        <v/>
      </c>
      <c r="X362" s="46" t="str">
        <f>IF('A31'!$H$73="","",'A31'!$H$73)</f>
        <v/>
      </c>
      <c r="Y362" s="46" t="str">
        <f>IF('A31'!$H$76="","",'A31'!$H$76)</f>
        <v/>
      </c>
      <c r="Z362" s="42" t="str">
        <f>IF('A31'!$B$9="","",'A31'!$B$9)</f>
        <v/>
      </c>
      <c r="AA362" s="42" t="s">
        <v>501</v>
      </c>
      <c r="AB362" s="42" t="str">
        <f t="array" ref="AB362:AW362">IF(TRANSPOSE('A31'!$K$80:$M$101)="","",TRANSPOSE('A31'!$K$80:$M$101))</f>
        <v/>
      </c>
      <c r="AC362" s="42" t="str">
        <v/>
      </c>
      <c r="AD362" s="42" t="str">
        <v/>
      </c>
      <c r="AE362" s="42" t="str">
        <v/>
      </c>
      <c r="AF362" s="42" t="str">
        <v/>
      </c>
      <c r="AG362" s="42" t="str">
        <v/>
      </c>
      <c r="AH362" s="42" t="str">
        <v/>
      </c>
      <c r="AI362" s="42" t="str">
        <v/>
      </c>
      <c r="AJ362" s="42" t="str">
        <v/>
      </c>
      <c r="AK362" s="42" t="str">
        <v/>
      </c>
      <c r="AL362" s="42" t="str">
        <v/>
      </c>
      <c r="AM362" s="42" t="str">
        <v/>
      </c>
      <c r="AN362" s="42" t="str">
        <v/>
      </c>
      <c r="AO362" s="42" t="str">
        <v/>
      </c>
      <c r="AP362" s="42" t="str">
        <v/>
      </c>
      <c r="AQ362" s="42" t="str">
        <v/>
      </c>
      <c r="AR362" s="42" t="str">
        <v/>
      </c>
      <c r="AS362" s="42" t="str">
        <v/>
      </c>
      <c r="AT362" s="42" t="str">
        <v/>
      </c>
      <c r="AU362" s="42" t="str">
        <v/>
      </c>
      <c r="AV362" s="42" t="str">
        <v/>
      </c>
      <c r="AW362" s="42" t="str">
        <v/>
      </c>
    </row>
    <row r="363" spans="4:49" s="42" customFormat="1" x14ac:dyDescent="0.2">
      <c r="D363" s="42">
        <f t="shared" si="26"/>
        <v>31</v>
      </c>
      <c r="E363" s="42" t="str">
        <f t="shared" si="25"/>
        <v>A31</v>
      </c>
      <c r="G363" s="42" t="str">
        <f t="array" ref="G363:U363" ca="1">IF(TRANSPOSE('A31'!H$172:H$186)="","",TRANSPOSE('A31'!H$172:H$186))</f>
        <v/>
      </c>
      <c r="H363" s="42" t="str">
        <v/>
      </c>
      <c r="I363" s="42" t="str">
        <v/>
      </c>
      <c r="J363" s="42" t="str">
        <v/>
      </c>
      <c r="K363" s="42" t="str">
        <f ca="1"/>
        <v/>
      </c>
      <c r="L363" s="42" t="str">
        <v/>
      </c>
      <c r="M363" s="42" t="str">
        <v/>
      </c>
      <c r="N363" s="42" t="str">
        <v/>
      </c>
      <c r="O363" s="42" t="str">
        <v/>
      </c>
      <c r="P363" s="42" t="str">
        <v/>
      </c>
      <c r="Q363" s="42" t="str">
        <v/>
      </c>
      <c r="R363" s="42" t="str">
        <v/>
      </c>
      <c r="S363" s="42" t="str">
        <v/>
      </c>
      <c r="T363" s="42" t="str">
        <v/>
      </c>
      <c r="U363" s="42" t="str">
        <v/>
      </c>
      <c r="X363" s="46"/>
      <c r="Y363" s="46"/>
      <c r="Z363" s="46"/>
      <c r="AA363" s="42" t="s">
        <v>501</v>
      </c>
    </row>
    <row r="364" spans="4:49" s="42" customFormat="1" x14ac:dyDescent="0.2">
      <c r="D364" s="42">
        <f t="shared" si="26"/>
        <v>31</v>
      </c>
      <c r="E364" s="42" t="str">
        <f t="shared" si="25"/>
        <v>A31</v>
      </c>
      <c r="G364" s="42" t="str">
        <f t="array" ref="G364:U364" ca="1">IF(TRANSPOSE('A31'!K$172:K$186)="","",TRANSPOSE('A31'!K$172:K$186))</f>
        <v/>
      </c>
      <c r="H364" s="42" t="str">
        <v/>
      </c>
      <c r="I364" s="42" t="str">
        <v/>
      </c>
      <c r="J364" s="42" t="str">
        <v/>
      </c>
      <c r="K364" s="42" t="str">
        <f ca="1"/>
        <v/>
      </c>
      <c r="L364" s="42" t="str">
        <v/>
      </c>
      <c r="M364" s="42" t="str">
        <v/>
      </c>
      <c r="N364" s="42" t="str">
        <v/>
      </c>
      <c r="O364" s="42" t="str">
        <v/>
      </c>
      <c r="P364" s="42" t="str">
        <v/>
      </c>
      <c r="Q364" s="42" t="str">
        <v/>
      </c>
      <c r="R364" s="42" t="str">
        <v/>
      </c>
      <c r="S364" s="42" t="str">
        <v/>
      </c>
      <c r="T364" s="42" t="str">
        <v/>
      </c>
      <c r="U364" s="42" t="str">
        <v/>
      </c>
      <c r="X364" s="46"/>
      <c r="Y364" s="46"/>
      <c r="Z364" s="46"/>
      <c r="AA364" s="42" t="s">
        <v>501</v>
      </c>
    </row>
    <row r="365" spans="4:49" s="42" customFormat="1" x14ac:dyDescent="0.2">
      <c r="D365" s="42">
        <f t="shared" si="26"/>
        <v>31</v>
      </c>
      <c r="E365" s="42" t="str">
        <f t="shared" si="25"/>
        <v>A31</v>
      </c>
      <c r="G365" s="42" t="str">
        <f t="array" ref="G365:U365" ca="1">IF(TRANSPOSE('A31'!E$193:E$207)="","",TRANSPOSE('A31'!E$193:E$207))</f>
        <v/>
      </c>
      <c r="H365" s="42" t="str">
        <v/>
      </c>
      <c r="I365" s="42" t="str">
        <v/>
      </c>
      <c r="J365" s="42" t="str">
        <v/>
      </c>
      <c r="K365" s="42" t="str">
        <f ca="1"/>
        <v/>
      </c>
      <c r="L365" s="42" t="str">
        <v/>
      </c>
      <c r="M365" s="42" t="str">
        <v/>
      </c>
      <c r="N365" s="42" t="str">
        <v/>
      </c>
      <c r="O365" s="42" t="str">
        <v/>
      </c>
      <c r="P365" s="42" t="str">
        <v/>
      </c>
      <c r="Q365" s="42" t="str">
        <v/>
      </c>
      <c r="R365" s="42" t="str">
        <v/>
      </c>
      <c r="S365" s="42" t="str">
        <v/>
      </c>
      <c r="T365" s="42" t="str">
        <v/>
      </c>
      <c r="U365" s="42" t="str">
        <v/>
      </c>
      <c r="X365" s="46"/>
      <c r="Y365" s="46"/>
      <c r="Z365" s="46"/>
      <c r="AA365" s="42" t="s">
        <v>501</v>
      </c>
    </row>
    <row r="366" spans="4:49" s="42" customFormat="1" x14ac:dyDescent="0.2">
      <c r="D366" s="42">
        <f t="shared" si="26"/>
        <v>31</v>
      </c>
      <c r="E366" s="42" t="str">
        <f t="shared" si="25"/>
        <v>A31</v>
      </c>
      <c r="G366" s="42" t="str">
        <f t="array" ref="G366:U366" ca="1">IF(TRANSPOSE('A31'!H$193:H$207)="","",TRANSPOSE('A31'!H$193:H$207))</f>
        <v/>
      </c>
      <c r="H366" s="42" t="str">
        <v/>
      </c>
      <c r="I366" s="42" t="str">
        <v/>
      </c>
      <c r="J366" s="42" t="str">
        <v/>
      </c>
      <c r="K366" s="42" t="str">
        <f ca="1"/>
        <v/>
      </c>
      <c r="L366" s="42" t="str">
        <v/>
      </c>
      <c r="M366" s="42" t="str">
        <v/>
      </c>
      <c r="N366" s="42" t="str">
        <v/>
      </c>
      <c r="O366" s="42" t="str">
        <v/>
      </c>
      <c r="P366" s="42" t="str">
        <v/>
      </c>
      <c r="Q366" s="42" t="str">
        <v/>
      </c>
      <c r="R366" s="42" t="str">
        <v/>
      </c>
      <c r="S366" s="42" t="str">
        <v/>
      </c>
      <c r="T366" s="42" t="str">
        <v/>
      </c>
      <c r="U366" s="42" t="str">
        <v/>
      </c>
      <c r="X366" s="46"/>
      <c r="Y366" s="46"/>
      <c r="Z366" s="46"/>
      <c r="AA366" s="42" t="s">
        <v>501</v>
      </c>
    </row>
    <row r="367" spans="4:49" s="42" customFormat="1" x14ac:dyDescent="0.2">
      <c r="D367" s="42">
        <f t="shared" si="26"/>
        <v>31</v>
      </c>
      <c r="E367" s="42" t="str">
        <f t="shared" si="25"/>
        <v>A31</v>
      </c>
      <c r="G367" s="42" t="str">
        <f t="array" ref="G367:U367" ca="1">IF(TRANSPOSE('A31'!K$193:K$207)="","",TRANSPOSE('A31'!K$193:K$207))</f>
        <v/>
      </c>
      <c r="H367" s="42" t="str">
        <v/>
      </c>
      <c r="I367" s="42" t="str">
        <v/>
      </c>
      <c r="J367" s="42" t="str">
        <v/>
      </c>
      <c r="K367" s="42" t="str">
        <f ca="1"/>
        <v/>
      </c>
      <c r="L367" s="42" t="str">
        <v/>
      </c>
      <c r="M367" s="42" t="str">
        <v/>
      </c>
      <c r="N367" s="42" t="str">
        <v/>
      </c>
      <c r="O367" s="42" t="str">
        <v/>
      </c>
      <c r="P367" s="42" t="str">
        <v/>
      </c>
      <c r="Q367" s="42" t="str">
        <v/>
      </c>
      <c r="R367" s="42" t="str">
        <v/>
      </c>
      <c r="S367" s="42" t="str">
        <v/>
      </c>
      <c r="T367" s="42" t="str">
        <v/>
      </c>
      <c r="U367" s="42" t="str">
        <v/>
      </c>
      <c r="X367" s="46"/>
      <c r="Y367" s="46"/>
      <c r="Z367" s="46"/>
      <c r="AA367" s="42" t="s">
        <v>501</v>
      </c>
    </row>
    <row r="368" spans="4:49" s="42" customFormat="1" x14ac:dyDescent="0.2">
      <c r="D368" s="42">
        <f t="shared" si="26"/>
        <v>31</v>
      </c>
      <c r="E368" s="42" t="str">
        <f t="shared" si="25"/>
        <v>A31</v>
      </c>
      <c r="G368" s="42" t="str">
        <f t="array" ref="G368:U368" ca="1">IF(TRANSPOSE('A31'!E$214:E$228)="","",TRANSPOSE('A31'!E$214:E$228))</f>
        <v/>
      </c>
      <c r="H368" s="42" t="str">
        <v/>
      </c>
      <c r="I368" s="42" t="str">
        <v/>
      </c>
      <c r="J368" s="42" t="str">
        <v/>
      </c>
      <c r="K368" s="42" t="str">
        <f ca="1"/>
        <v/>
      </c>
      <c r="L368" s="42" t="str">
        <v/>
      </c>
      <c r="M368" s="42" t="str">
        <v/>
      </c>
      <c r="N368" s="42" t="str">
        <v/>
      </c>
      <c r="O368" s="42" t="str">
        <v/>
      </c>
      <c r="P368" s="42" t="str">
        <v/>
      </c>
      <c r="Q368" s="42" t="str">
        <v/>
      </c>
      <c r="R368" s="42" t="str">
        <v/>
      </c>
      <c r="S368" s="42" t="str">
        <v/>
      </c>
      <c r="T368" s="42" t="str">
        <v/>
      </c>
      <c r="U368" s="42" t="str">
        <v/>
      </c>
      <c r="X368" s="46"/>
      <c r="Y368" s="46"/>
      <c r="Z368" s="46"/>
      <c r="AA368" s="42" t="s">
        <v>501</v>
      </c>
    </row>
    <row r="369" spans="4:49" s="42" customFormat="1" x14ac:dyDescent="0.2">
      <c r="D369" s="42">
        <f t="shared" si="26"/>
        <v>31</v>
      </c>
      <c r="E369" s="42" t="str">
        <f t="shared" si="25"/>
        <v>A31</v>
      </c>
      <c r="G369" s="42" t="str">
        <f t="array" ref="G369:U369" ca="1">IF(TRANSPOSE('A31'!H$214:H$228)="","",TRANSPOSE('A31'!H$214:H$228))</f>
        <v/>
      </c>
      <c r="H369" s="42" t="str">
        <v/>
      </c>
      <c r="I369" s="42" t="str">
        <v/>
      </c>
      <c r="J369" s="42" t="str">
        <v/>
      </c>
      <c r="K369" s="42" t="str">
        <f ca="1"/>
        <v/>
      </c>
      <c r="L369" s="42" t="str">
        <v/>
      </c>
      <c r="M369" s="42" t="str">
        <v/>
      </c>
      <c r="N369" s="42" t="str">
        <v/>
      </c>
      <c r="O369" s="42" t="str">
        <v/>
      </c>
      <c r="P369" s="42" t="str">
        <v/>
      </c>
      <c r="Q369" s="42" t="str">
        <v/>
      </c>
      <c r="R369" s="42" t="str">
        <v/>
      </c>
      <c r="S369" s="42" t="str">
        <v/>
      </c>
      <c r="T369" s="42" t="str">
        <v/>
      </c>
      <c r="U369" s="42" t="str">
        <v/>
      </c>
      <c r="X369" s="46"/>
      <c r="Y369" s="46"/>
      <c r="Z369" s="46"/>
      <c r="AA369" s="42" t="s">
        <v>501</v>
      </c>
    </row>
    <row r="370" spans="4:49" s="42" customFormat="1" x14ac:dyDescent="0.2">
      <c r="D370" s="42">
        <f t="shared" si="26"/>
        <v>31</v>
      </c>
      <c r="E370" s="42" t="str">
        <f t="shared" si="25"/>
        <v>A31</v>
      </c>
      <c r="G370" s="42" t="str">
        <f t="array" ref="G370:U370" ca="1">IF(TRANSPOSE('A31'!K$214:K$228)="","",TRANSPOSE('A31'!K$214:K$228))</f>
        <v/>
      </c>
      <c r="H370" s="42" t="str">
        <v/>
      </c>
      <c r="I370" s="42" t="str">
        <v/>
      </c>
      <c r="J370" s="42" t="str">
        <v/>
      </c>
      <c r="K370" s="42" t="str">
        <f ca="1"/>
        <v/>
      </c>
      <c r="L370" s="42" t="str">
        <v/>
      </c>
      <c r="M370" s="42" t="str">
        <v/>
      </c>
      <c r="N370" s="42" t="str">
        <v/>
      </c>
      <c r="O370" s="42" t="str">
        <v/>
      </c>
      <c r="P370" s="42" t="str">
        <v/>
      </c>
      <c r="Q370" s="42" t="str">
        <v/>
      </c>
      <c r="R370" s="42" t="str">
        <v/>
      </c>
      <c r="S370" s="42" t="str">
        <v/>
      </c>
      <c r="T370" s="42" t="str">
        <v/>
      </c>
      <c r="U370" s="42" t="str">
        <v/>
      </c>
      <c r="X370" s="46"/>
      <c r="Y370" s="46"/>
      <c r="Z370" s="46"/>
      <c r="AA370" s="42" t="s">
        <v>501</v>
      </c>
    </row>
    <row r="371" spans="4:49" s="42" customFormat="1" x14ac:dyDescent="0.2">
      <c r="D371" s="42">
        <f t="shared" si="26"/>
        <v>31</v>
      </c>
      <c r="E371" s="42" t="str">
        <f t="shared" si="25"/>
        <v>A31</v>
      </c>
      <c r="G371" s="42" t="str">
        <f t="array" ref="G371:U371" ca="1">IF(TRANSPOSE('A31'!E$235:E$249)="","",TRANSPOSE('A31'!E$235:E$249))</f>
        <v/>
      </c>
      <c r="H371" s="42" t="str">
        <v/>
      </c>
      <c r="I371" s="42" t="str">
        <v/>
      </c>
      <c r="J371" s="42" t="str">
        <v/>
      </c>
      <c r="K371" s="42" t="str">
        <f ca="1"/>
        <v/>
      </c>
      <c r="L371" s="42" t="str">
        <v/>
      </c>
      <c r="M371" s="42" t="str">
        <v/>
      </c>
      <c r="N371" s="42" t="str">
        <v/>
      </c>
      <c r="O371" s="42" t="str">
        <v/>
      </c>
      <c r="P371" s="42" t="str">
        <v/>
      </c>
      <c r="Q371" s="42" t="str">
        <v/>
      </c>
      <c r="R371" s="42" t="str">
        <v/>
      </c>
      <c r="S371" s="42" t="str">
        <v/>
      </c>
      <c r="T371" s="42" t="str">
        <v/>
      </c>
      <c r="U371" s="42" t="str">
        <v/>
      </c>
      <c r="X371" s="46"/>
      <c r="Y371" s="46"/>
      <c r="Z371" s="46"/>
      <c r="AA371" s="42" t="s">
        <v>501</v>
      </c>
    </row>
    <row r="372" spans="4:49" s="42" customFormat="1" x14ac:dyDescent="0.2">
      <c r="D372" s="42">
        <f t="shared" si="26"/>
        <v>31</v>
      </c>
      <c r="E372" s="42" t="str">
        <f t="shared" si="25"/>
        <v>A31</v>
      </c>
      <c r="G372" s="42" t="str">
        <f t="array" ref="G372:U372" ca="1">IF(TRANSPOSE('A31'!H$235:H$249)="","",TRANSPOSE('A31'!H$235:H$249))</f>
        <v/>
      </c>
      <c r="H372" s="42" t="str">
        <v/>
      </c>
      <c r="I372" s="42" t="str">
        <v/>
      </c>
      <c r="J372" s="42" t="str">
        <v/>
      </c>
      <c r="K372" s="42" t="str">
        <f ca="1"/>
        <v/>
      </c>
      <c r="L372" s="42" t="str">
        <v/>
      </c>
      <c r="M372" s="42" t="str">
        <v/>
      </c>
      <c r="N372" s="42" t="str">
        <v/>
      </c>
      <c r="O372" s="42" t="str">
        <v/>
      </c>
      <c r="P372" s="42" t="str">
        <v/>
      </c>
      <c r="Q372" s="42" t="str">
        <v/>
      </c>
      <c r="R372" s="42" t="str">
        <v/>
      </c>
      <c r="S372" s="42" t="str">
        <v/>
      </c>
      <c r="T372" s="42" t="str">
        <v/>
      </c>
      <c r="U372" s="42" t="str">
        <v/>
      </c>
      <c r="X372" s="46"/>
      <c r="Y372" s="46"/>
      <c r="Z372" s="46"/>
      <c r="AA372" s="42" t="s">
        <v>501</v>
      </c>
    </row>
    <row r="373" spans="4:49" s="42" customFormat="1" x14ac:dyDescent="0.2">
      <c r="D373" s="42">
        <f t="shared" si="26"/>
        <v>31</v>
      </c>
      <c r="E373" s="42" t="str">
        <f t="shared" si="25"/>
        <v>A31</v>
      </c>
      <c r="G373" s="42" t="str">
        <f t="array" ref="G373:U373" ca="1">IF(TRANSPOSE('A31'!K$235:K$249)="","",TRANSPOSE('A31'!K$235:K$249))</f>
        <v/>
      </c>
      <c r="H373" s="42" t="str">
        <v/>
      </c>
      <c r="I373" s="42" t="str">
        <v/>
      </c>
      <c r="J373" s="42" t="str">
        <v/>
      </c>
      <c r="K373" s="42" t="str">
        <f ca="1"/>
        <v/>
      </c>
      <c r="L373" s="42" t="str">
        <v/>
      </c>
      <c r="M373" s="42" t="str">
        <v/>
      </c>
      <c r="N373" s="42" t="str">
        <v/>
      </c>
      <c r="O373" s="42" t="str">
        <v/>
      </c>
      <c r="P373" s="42" t="str">
        <v/>
      </c>
      <c r="Q373" s="42" t="str">
        <v/>
      </c>
      <c r="R373" s="42" t="str">
        <v/>
      </c>
      <c r="S373" s="42" t="str">
        <v/>
      </c>
      <c r="T373" s="42" t="str">
        <v/>
      </c>
      <c r="U373" s="42" t="str">
        <v/>
      </c>
      <c r="X373" s="46"/>
      <c r="Y373" s="46"/>
      <c r="Z373" s="46"/>
      <c r="AA373" s="42" t="s">
        <v>501</v>
      </c>
    </row>
    <row r="374" spans="4:49" s="42" customFormat="1" x14ac:dyDescent="0.2">
      <c r="D374" s="42">
        <f t="shared" si="26"/>
        <v>32</v>
      </c>
      <c r="E374" s="42" t="str">
        <f t="shared" si="25"/>
        <v>A32</v>
      </c>
      <c r="G374" s="42" t="str">
        <f t="array" ref="G374:U374" ca="1">IF(TRANSPOSE('A32'!E$172:E$186)="","",TRANSPOSE('A32'!E$172:E$186))</f>
        <v/>
      </c>
      <c r="H374" s="42" t="str">
        <v/>
      </c>
      <c r="I374" s="42" t="str">
        <v/>
      </c>
      <c r="J374" s="42" t="str">
        <v/>
      </c>
      <c r="K374" s="42" t="str">
        <f ca="1"/>
        <v/>
      </c>
      <c r="L374" s="42" t="str">
        <v/>
      </c>
      <c r="M374" s="42" t="str">
        <v/>
      </c>
      <c r="N374" s="42" t="str">
        <v/>
      </c>
      <c r="O374" s="42" t="str">
        <v/>
      </c>
      <c r="P374" s="42" t="str">
        <v/>
      </c>
      <c r="Q374" s="42" t="str">
        <v/>
      </c>
      <c r="R374" s="42" t="str">
        <v/>
      </c>
      <c r="S374" s="42" t="str">
        <v/>
      </c>
      <c r="T374" s="42" t="str">
        <v/>
      </c>
      <c r="U374" s="42" t="str">
        <v/>
      </c>
      <c r="V374" s="42" t="str">
        <f ca="1">IFERROR('A32'!$R$43,"")</f>
        <v/>
      </c>
      <c r="W374" s="42" t="str">
        <f ca="1">IFERROR('A32'!$R$254,"")</f>
        <v/>
      </c>
      <c r="X374" s="46" t="str">
        <f>IF('A32'!$H$73="","",'A32'!$H$73)</f>
        <v/>
      </c>
      <c r="Y374" s="46" t="str">
        <f>IF('A32'!$H$76="","",'A32'!$H$76)</f>
        <v/>
      </c>
      <c r="Z374" s="42" t="str">
        <f>IF('A32'!$B$9="","",'A32'!$B$9)</f>
        <v/>
      </c>
      <c r="AA374" s="42" t="s">
        <v>502</v>
      </c>
      <c r="AB374" s="42" t="str">
        <f t="array" ref="AB374:AW374">IF(TRANSPOSE('A32'!$K$80:$M$101)="","",TRANSPOSE('A32'!$K$80:$M$101))</f>
        <v/>
      </c>
      <c r="AC374" s="42" t="str">
        <v/>
      </c>
      <c r="AD374" s="42" t="str">
        <v/>
      </c>
      <c r="AE374" s="42" t="str">
        <v/>
      </c>
      <c r="AF374" s="42" t="str">
        <v/>
      </c>
      <c r="AG374" s="42" t="str">
        <v/>
      </c>
      <c r="AH374" s="42" t="str">
        <v/>
      </c>
      <c r="AI374" s="42" t="str">
        <v/>
      </c>
      <c r="AJ374" s="42" t="str">
        <v/>
      </c>
      <c r="AK374" s="42" t="str">
        <v/>
      </c>
      <c r="AL374" s="42" t="str">
        <v/>
      </c>
      <c r="AM374" s="42" t="str">
        <v/>
      </c>
      <c r="AN374" s="42" t="str">
        <v/>
      </c>
      <c r="AO374" s="42" t="str">
        <v/>
      </c>
      <c r="AP374" s="42" t="str">
        <v/>
      </c>
      <c r="AQ374" s="42" t="str">
        <v/>
      </c>
      <c r="AR374" s="42" t="str">
        <v/>
      </c>
      <c r="AS374" s="42" t="str">
        <v/>
      </c>
      <c r="AT374" s="42" t="str">
        <v/>
      </c>
      <c r="AU374" s="42" t="str">
        <v/>
      </c>
      <c r="AV374" s="42" t="str">
        <v/>
      </c>
      <c r="AW374" s="42" t="str">
        <v/>
      </c>
    </row>
    <row r="375" spans="4:49" s="42" customFormat="1" x14ac:dyDescent="0.2">
      <c r="D375" s="42">
        <f t="shared" si="26"/>
        <v>32</v>
      </c>
      <c r="E375" s="42" t="str">
        <f t="shared" si="25"/>
        <v>A32</v>
      </c>
      <c r="G375" s="42" t="str">
        <f t="array" ref="G375:U375" ca="1">IF(TRANSPOSE('A32'!H$172:H$186)="","",TRANSPOSE('A32'!H$172:H$186))</f>
        <v/>
      </c>
      <c r="H375" s="42" t="str">
        <v/>
      </c>
      <c r="I375" s="42" t="str">
        <v/>
      </c>
      <c r="J375" s="42" t="str">
        <v/>
      </c>
      <c r="K375" s="42" t="str">
        <f ca="1"/>
        <v/>
      </c>
      <c r="L375" s="42" t="str">
        <v/>
      </c>
      <c r="M375" s="42" t="str">
        <v/>
      </c>
      <c r="N375" s="42" t="str">
        <v/>
      </c>
      <c r="O375" s="42" t="str">
        <v/>
      </c>
      <c r="P375" s="42" t="str">
        <v/>
      </c>
      <c r="Q375" s="42" t="str">
        <v/>
      </c>
      <c r="R375" s="42" t="str">
        <v/>
      </c>
      <c r="S375" s="42" t="str">
        <v/>
      </c>
      <c r="T375" s="42" t="str">
        <v/>
      </c>
      <c r="U375" s="42" t="str">
        <v/>
      </c>
      <c r="X375" s="46"/>
      <c r="Y375" s="46"/>
      <c r="Z375" s="46"/>
      <c r="AA375" s="42" t="s">
        <v>502</v>
      </c>
    </row>
    <row r="376" spans="4:49" s="42" customFormat="1" x14ac:dyDescent="0.2">
      <c r="D376" s="42">
        <f t="shared" si="26"/>
        <v>32</v>
      </c>
      <c r="E376" s="42" t="str">
        <f t="shared" si="25"/>
        <v>A32</v>
      </c>
      <c r="G376" s="42" t="str">
        <f t="array" ref="G376:U376" ca="1">IF(TRANSPOSE('A32'!K$172:K$186)="","",TRANSPOSE('A32'!K$172:K$186))</f>
        <v/>
      </c>
      <c r="H376" s="42" t="str">
        <v/>
      </c>
      <c r="I376" s="42" t="str">
        <v/>
      </c>
      <c r="J376" s="42" t="str">
        <v/>
      </c>
      <c r="K376" s="42" t="str">
        <f ca="1"/>
        <v/>
      </c>
      <c r="L376" s="42" t="str">
        <v/>
      </c>
      <c r="M376" s="42" t="str">
        <v/>
      </c>
      <c r="N376" s="42" t="str">
        <v/>
      </c>
      <c r="O376" s="42" t="str">
        <v/>
      </c>
      <c r="P376" s="42" t="str">
        <v/>
      </c>
      <c r="Q376" s="42" t="str">
        <v/>
      </c>
      <c r="R376" s="42" t="str">
        <v/>
      </c>
      <c r="S376" s="42" t="str">
        <v/>
      </c>
      <c r="T376" s="42" t="str">
        <v/>
      </c>
      <c r="U376" s="42" t="str">
        <v/>
      </c>
      <c r="X376" s="46"/>
      <c r="Y376" s="46"/>
      <c r="Z376" s="46"/>
      <c r="AA376" s="42" t="s">
        <v>502</v>
      </c>
    </row>
    <row r="377" spans="4:49" s="42" customFormat="1" x14ac:dyDescent="0.2">
      <c r="D377" s="42">
        <f t="shared" si="26"/>
        <v>32</v>
      </c>
      <c r="E377" s="42" t="str">
        <f t="shared" si="25"/>
        <v>A32</v>
      </c>
      <c r="G377" s="42" t="str">
        <f t="array" ref="G377:U377" ca="1">IF(TRANSPOSE('A32'!E$193:E$207)="","",TRANSPOSE('A32'!E$193:E$207))</f>
        <v/>
      </c>
      <c r="H377" s="42" t="str">
        <v/>
      </c>
      <c r="I377" s="42" t="str">
        <v/>
      </c>
      <c r="J377" s="42" t="str">
        <v/>
      </c>
      <c r="K377" s="42" t="str">
        <f ca="1"/>
        <v/>
      </c>
      <c r="L377" s="42" t="str">
        <v/>
      </c>
      <c r="M377" s="42" t="str">
        <v/>
      </c>
      <c r="N377" s="42" t="str">
        <v/>
      </c>
      <c r="O377" s="42" t="str">
        <v/>
      </c>
      <c r="P377" s="42" t="str">
        <v/>
      </c>
      <c r="Q377" s="42" t="str">
        <v/>
      </c>
      <c r="R377" s="42" t="str">
        <v/>
      </c>
      <c r="S377" s="42" t="str">
        <v/>
      </c>
      <c r="T377" s="42" t="str">
        <v/>
      </c>
      <c r="U377" s="42" t="str">
        <v/>
      </c>
      <c r="X377" s="46"/>
      <c r="Y377" s="46"/>
      <c r="Z377" s="46"/>
      <c r="AA377" s="42" t="s">
        <v>502</v>
      </c>
    </row>
    <row r="378" spans="4:49" s="42" customFormat="1" x14ac:dyDescent="0.2">
      <c r="D378" s="42">
        <f t="shared" si="26"/>
        <v>32</v>
      </c>
      <c r="E378" s="42" t="str">
        <f t="shared" si="25"/>
        <v>A32</v>
      </c>
      <c r="G378" s="42" t="str">
        <f t="array" ref="G378:U378" ca="1">IF(TRANSPOSE('A32'!H$193:H$207)="","",TRANSPOSE('A32'!H$193:H$207))</f>
        <v/>
      </c>
      <c r="H378" s="42" t="str">
        <v/>
      </c>
      <c r="I378" s="42" t="str">
        <v/>
      </c>
      <c r="J378" s="42" t="str">
        <v/>
      </c>
      <c r="K378" s="42" t="str">
        <f ca="1"/>
        <v/>
      </c>
      <c r="L378" s="42" t="str">
        <v/>
      </c>
      <c r="M378" s="42" t="str">
        <v/>
      </c>
      <c r="N378" s="42" t="str">
        <v/>
      </c>
      <c r="O378" s="42" t="str">
        <v/>
      </c>
      <c r="P378" s="42" t="str">
        <v/>
      </c>
      <c r="Q378" s="42" t="str">
        <v/>
      </c>
      <c r="R378" s="42" t="str">
        <v/>
      </c>
      <c r="S378" s="42" t="str">
        <v/>
      </c>
      <c r="T378" s="42" t="str">
        <v/>
      </c>
      <c r="U378" s="42" t="str">
        <v/>
      </c>
      <c r="X378" s="46"/>
      <c r="Y378" s="46"/>
      <c r="Z378" s="46"/>
      <c r="AA378" s="42" t="s">
        <v>502</v>
      </c>
    </row>
    <row r="379" spans="4:49" s="42" customFormat="1" x14ac:dyDescent="0.2">
      <c r="D379" s="42">
        <f t="shared" si="26"/>
        <v>32</v>
      </c>
      <c r="E379" s="42" t="str">
        <f t="shared" si="25"/>
        <v>A32</v>
      </c>
      <c r="G379" s="42" t="str">
        <f t="array" ref="G379:U379" ca="1">IF(TRANSPOSE('A32'!K$193:K$207)="","",TRANSPOSE('A32'!K$193:K$207))</f>
        <v/>
      </c>
      <c r="H379" s="42" t="str">
        <v/>
      </c>
      <c r="I379" s="42" t="str">
        <v/>
      </c>
      <c r="J379" s="42" t="str">
        <v/>
      </c>
      <c r="K379" s="42" t="str">
        <f ca="1"/>
        <v/>
      </c>
      <c r="L379" s="42" t="str">
        <v/>
      </c>
      <c r="M379" s="42" t="str">
        <v/>
      </c>
      <c r="N379" s="42" t="str">
        <v/>
      </c>
      <c r="O379" s="42" t="str">
        <v/>
      </c>
      <c r="P379" s="42" t="str">
        <v/>
      </c>
      <c r="Q379" s="42" t="str">
        <v/>
      </c>
      <c r="R379" s="42" t="str">
        <v/>
      </c>
      <c r="S379" s="42" t="str">
        <v/>
      </c>
      <c r="T379" s="42" t="str">
        <v/>
      </c>
      <c r="U379" s="42" t="str">
        <v/>
      </c>
      <c r="X379" s="46"/>
      <c r="Y379" s="46"/>
      <c r="Z379" s="46"/>
      <c r="AA379" s="42" t="s">
        <v>502</v>
      </c>
    </row>
    <row r="380" spans="4:49" s="42" customFormat="1" x14ac:dyDescent="0.2">
      <c r="D380" s="42">
        <f t="shared" si="26"/>
        <v>32</v>
      </c>
      <c r="E380" s="42" t="str">
        <f t="shared" si="25"/>
        <v>A32</v>
      </c>
      <c r="G380" s="42" t="str">
        <f t="array" ref="G380:U380" ca="1">IF(TRANSPOSE('A32'!E$214:E$228)="","",TRANSPOSE('A32'!E$214:E$228))</f>
        <v/>
      </c>
      <c r="H380" s="42" t="str">
        <v/>
      </c>
      <c r="I380" s="42" t="str">
        <v/>
      </c>
      <c r="J380" s="42" t="str">
        <v/>
      </c>
      <c r="K380" s="42" t="str">
        <f ca="1"/>
        <v/>
      </c>
      <c r="L380" s="42" t="str">
        <v/>
      </c>
      <c r="M380" s="42" t="str">
        <v/>
      </c>
      <c r="N380" s="42" t="str">
        <v/>
      </c>
      <c r="O380" s="42" t="str">
        <v/>
      </c>
      <c r="P380" s="42" t="str">
        <v/>
      </c>
      <c r="Q380" s="42" t="str">
        <v/>
      </c>
      <c r="R380" s="42" t="str">
        <v/>
      </c>
      <c r="S380" s="42" t="str">
        <v/>
      </c>
      <c r="T380" s="42" t="str">
        <v/>
      </c>
      <c r="U380" s="42" t="str">
        <v/>
      </c>
      <c r="X380" s="46"/>
      <c r="Y380" s="46"/>
      <c r="Z380" s="46"/>
      <c r="AA380" s="42" t="s">
        <v>502</v>
      </c>
    </row>
    <row r="381" spans="4:49" s="42" customFormat="1" x14ac:dyDescent="0.2">
      <c r="D381" s="42">
        <f t="shared" si="26"/>
        <v>32</v>
      </c>
      <c r="E381" s="42" t="str">
        <f t="shared" si="25"/>
        <v>A32</v>
      </c>
      <c r="G381" s="42" t="str">
        <f t="array" ref="G381:U381" ca="1">IF(TRANSPOSE('A32'!H$214:H$228)="","",TRANSPOSE('A32'!H$214:H$228))</f>
        <v/>
      </c>
      <c r="H381" s="42" t="str">
        <v/>
      </c>
      <c r="I381" s="42" t="str">
        <v/>
      </c>
      <c r="J381" s="42" t="str">
        <v/>
      </c>
      <c r="K381" s="42" t="str">
        <f ca="1"/>
        <v/>
      </c>
      <c r="L381" s="42" t="str">
        <v/>
      </c>
      <c r="M381" s="42" t="str">
        <v/>
      </c>
      <c r="N381" s="42" t="str">
        <v/>
      </c>
      <c r="O381" s="42" t="str">
        <v/>
      </c>
      <c r="P381" s="42" t="str">
        <v/>
      </c>
      <c r="Q381" s="42" t="str">
        <v/>
      </c>
      <c r="R381" s="42" t="str">
        <v/>
      </c>
      <c r="S381" s="42" t="str">
        <v/>
      </c>
      <c r="T381" s="42" t="str">
        <v/>
      </c>
      <c r="U381" s="42" t="str">
        <v/>
      </c>
      <c r="X381" s="46"/>
      <c r="Y381" s="46"/>
      <c r="Z381" s="46"/>
      <c r="AA381" s="42" t="s">
        <v>502</v>
      </c>
    </row>
    <row r="382" spans="4:49" s="42" customFormat="1" x14ac:dyDescent="0.2">
      <c r="D382" s="42">
        <f t="shared" si="26"/>
        <v>32</v>
      </c>
      <c r="E382" s="42" t="str">
        <f t="shared" si="25"/>
        <v>A32</v>
      </c>
      <c r="G382" s="42" t="str">
        <f t="array" ref="G382:U382" ca="1">IF(TRANSPOSE('A32'!K$214:K$228)="","",TRANSPOSE('A32'!K$214:K$228))</f>
        <v/>
      </c>
      <c r="H382" s="42" t="str">
        <v/>
      </c>
      <c r="I382" s="42" t="str">
        <v/>
      </c>
      <c r="J382" s="42" t="str">
        <v/>
      </c>
      <c r="K382" s="42" t="str">
        <f ca="1"/>
        <v/>
      </c>
      <c r="L382" s="42" t="str">
        <v/>
      </c>
      <c r="M382" s="42" t="str">
        <v/>
      </c>
      <c r="N382" s="42" t="str">
        <v/>
      </c>
      <c r="O382" s="42" t="str">
        <v/>
      </c>
      <c r="P382" s="42" t="str">
        <v/>
      </c>
      <c r="Q382" s="42" t="str">
        <v/>
      </c>
      <c r="R382" s="42" t="str">
        <v/>
      </c>
      <c r="S382" s="42" t="str">
        <v/>
      </c>
      <c r="T382" s="42" t="str">
        <v/>
      </c>
      <c r="U382" s="42" t="str">
        <v/>
      </c>
      <c r="X382" s="46"/>
      <c r="Y382" s="46"/>
      <c r="Z382" s="46"/>
      <c r="AA382" s="42" t="s">
        <v>502</v>
      </c>
    </row>
    <row r="383" spans="4:49" s="42" customFormat="1" x14ac:dyDescent="0.2">
      <c r="D383" s="42">
        <f t="shared" si="26"/>
        <v>32</v>
      </c>
      <c r="E383" s="42" t="str">
        <f t="shared" si="25"/>
        <v>A32</v>
      </c>
      <c r="G383" s="42" t="str">
        <f t="array" ref="G383:U383" ca="1">IF(TRANSPOSE('A32'!E$235:E$249)="","",TRANSPOSE('A32'!E$235:E$249))</f>
        <v/>
      </c>
      <c r="H383" s="42" t="str">
        <v/>
      </c>
      <c r="I383" s="42" t="str">
        <v/>
      </c>
      <c r="J383" s="42" t="str">
        <v/>
      </c>
      <c r="K383" s="42" t="str">
        <f ca="1"/>
        <v/>
      </c>
      <c r="L383" s="42" t="str">
        <v/>
      </c>
      <c r="M383" s="42" t="str">
        <v/>
      </c>
      <c r="N383" s="42" t="str">
        <v/>
      </c>
      <c r="O383" s="42" t="str">
        <v/>
      </c>
      <c r="P383" s="42" t="str">
        <v/>
      </c>
      <c r="Q383" s="42" t="str">
        <v/>
      </c>
      <c r="R383" s="42" t="str">
        <v/>
      </c>
      <c r="S383" s="42" t="str">
        <v/>
      </c>
      <c r="T383" s="42" t="str">
        <v/>
      </c>
      <c r="U383" s="42" t="str">
        <v/>
      </c>
      <c r="X383" s="46"/>
      <c r="Y383" s="46"/>
      <c r="Z383" s="46"/>
      <c r="AA383" s="42" t="s">
        <v>502</v>
      </c>
    </row>
    <row r="384" spans="4:49" s="42" customFormat="1" x14ac:dyDescent="0.2">
      <c r="D384" s="42">
        <f t="shared" si="26"/>
        <v>32</v>
      </c>
      <c r="E384" s="42" t="str">
        <f t="shared" si="25"/>
        <v>A32</v>
      </c>
      <c r="G384" s="42" t="str">
        <f t="array" ref="G384:U384" ca="1">IF(TRANSPOSE('A32'!H$235:H$249)="","",TRANSPOSE('A32'!H$235:H$249))</f>
        <v/>
      </c>
      <c r="H384" s="42" t="str">
        <v/>
      </c>
      <c r="I384" s="42" t="str">
        <v/>
      </c>
      <c r="J384" s="42" t="str">
        <v/>
      </c>
      <c r="K384" s="42" t="str">
        <f ca="1"/>
        <v/>
      </c>
      <c r="L384" s="42" t="str">
        <v/>
      </c>
      <c r="M384" s="42" t="str">
        <v/>
      </c>
      <c r="N384" s="42" t="str">
        <v/>
      </c>
      <c r="O384" s="42" t="str">
        <v/>
      </c>
      <c r="P384" s="42" t="str">
        <v/>
      </c>
      <c r="Q384" s="42" t="str">
        <v/>
      </c>
      <c r="R384" s="42" t="str">
        <v/>
      </c>
      <c r="S384" s="42" t="str">
        <v/>
      </c>
      <c r="T384" s="42" t="str">
        <v/>
      </c>
      <c r="U384" s="42" t="str">
        <v/>
      </c>
      <c r="X384" s="46"/>
      <c r="Y384" s="46"/>
      <c r="Z384" s="46"/>
      <c r="AA384" s="42" t="s">
        <v>502</v>
      </c>
    </row>
    <row r="385" spans="4:49" s="42" customFormat="1" x14ac:dyDescent="0.2">
      <c r="D385" s="42">
        <f t="shared" si="26"/>
        <v>32</v>
      </c>
      <c r="E385" s="42" t="str">
        <f t="shared" si="25"/>
        <v>A32</v>
      </c>
      <c r="G385" s="42" t="str">
        <f t="array" ref="G385:U385" ca="1">IF(TRANSPOSE('A32'!K$235:K$249)="","",TRANSPOSE('A32'!K$235:K$249))</f>
        <v/>
      </c>
      <c r="H385" s="42" t="str">
        <v/>
      </c>
      <c r="I385" s="42" t="str">
        <v/>
      </c>
      <c r="J385" s="42" t="str">
        <v/>
      </c>
      <c r="K385" s="42" t="str">
        <f ca="1"/>
        <v/>
      </c>
      <c r="L385" s="42" t="str">
        <v/>
      </c>
      <c r="M385" s="42" t="str">
        <v/>
      </c>
      <c r="N385" s="42" t="str">
        <v/>
      </c>
      <c r="O385" s="42" t="str">
        <v/>
      </c>
      <c r="P385" s="42" t="str">
        <v/>
      </c>
      <c r="Q385" s="42" t="str">
        <v/>
      </c>
      <c r="R385" s="42" t="str">
        <v/>
      </c>
      <c r="S385" s="42" t="str">
        <v/>
      </c>
      <c r="T385" s="42" t="str">
        <v/>
      </c>
      <c r="U385" s="42" t="str">
        <v/>
      </c>
      <c r="X385" s="46"/>
      <c r="Y385" s="46"/>
      <c r="Z385" s="46"/>
      <c r="AA385" s="42" t="s">
        <v>502</v>
      </c>
    </row>
    <row r="386" spans="4:49" s="42" customFormat="1" x14ac:dyDescent="0.2">
      <c r="D386" s="42">
        <f t="shared" si="26"/>
        <v>33</v>
      </c>
      <c r="E386" s="42" t="str">
        <f t="shared" si="25"/>
        <v>A33</v>
      </c>
      <c r="G386" s="42" t="str">
        <f t="array" ref="G386:U386" ca="1">IF(TRANSPOSE('A33'!E$172:E$186)="","",TRANSPOSE('A33'!E$172:E$186))</f>
        <v/>
      </c>
      <c r="H386" s="42" t="str">
        <v/>
      </c>
      <c r="I386" s="42" t="str">
        <v/>
      </c>
      <c r="J386" s="42" t="str">
        <v/>
      </c>
      <c r="K386" s="42" t="str">
        <f ca="1"/>
        <v/>
      </c>
      <c r="L386" s="42" t="str">
        <v/>
      </c>
      <c r="M386" s="42" t="str">
        <v/>
      </c>
      <c r="N386" s="42" t="str">
        <v/>
      </c>
      <c r="O386" s="42" t="str">
        <v/>
      </c>
      <c r="P386" s="42" t="str">
        <v/>
      </c>
      <c r="Q386" s="42" t="str">
        <v/>
      </c>
      <c r="R386" s="42" t="str">
        <v/>
      </c>
      <c r="S386" s="42" t="str">
        <v/>
      </c>
      <c r="T386" s="42" t="str">
        <v/>
      </c>
      <c r="U386" s="42" t="str">
        <v/>
      </c>
      <c r="V386" s="42" t="str">
        <f ca="1">IFERROR('A33'!$R$43,"")</f>
        <v/>
      </c>
      <c r="W386" s="42" t="str">
        <f ca="1">IFERROR('A33'!$R$254,"")</f>
        <v/>
      </c>
      <c r="X386" s="46" t="str">
        <f>IF('A33'!$H$73="","",'A33'!$H$73)</f>
        <v/>
      </c>
      <c r="Y386" s="46" t="str">
        <f>IF('A33'!$H$76="","",'A33'!$H$76)</f>
        <v/>
      </c>
      <c r="Z386" s="42" t="str">
        <f>IF('A33'!$B$9="","",'A33'!$B$9)</f>
        <v/>
      </c>
      <c r="AA386" s="42" t="s">
        <v>503</v>
      </c>
      <c r="AB386" s="42" t="str">
        <f t="array" ref="AB386:AW386">IF(TRANSPOSE('A33'!$K$80:$M$101)="","",TRANSPOSE('A33'!$K$80:$M$101))</f>
        <v/>
      </c>
      <c r="AC386" s="42" t="str">
        <v/>
      </c>
      <c r="AD386" s="42" t="str">
        <v/>
      </c>
      <c r="AE386" s="42" t="str">
        <v/>
      </c>
      <c r="AF386" s="42" t="str">
        <v/>
      </c>
      <c r="AG386" s="42" t="str">
        <v/>
      </c>
      <c r="AH386" s="42" t="str">
        <v/>
      </c>
      <c r="AI386" s="42" t="str">
        <v/>
      </c>
      <c r="AJ386" s="42" t="str">
        <v/>
      </c>
      <c r="AK386" s="42" t="str">
        <v/>
      </c>
      <c r="AL386" s="42" t="str">
        <v/>
      </c>
      <c r="AM386" s="42" t="str">
        <v/>
      </c>
      <c r="AN386" s="42" t="str">
        <v/>
      </c>
      <c r="AO386" s="42" t="str">
        <v/>
      </c>
      <c r="AP386" s="42" t="str">
        <v/>
      </c>
      <c r="AQ386" s="42" t="str">
        <v/>
      </c>
      <c r="AR386" s="42" t="str">
        <v/>
      </c>
      <c r="AS386" s="42" t="str">
        <v/>
      </c>
      <c r="AT386" s="42" t="str">
        <v/>
      </c>
      <c r="AU386" s="42" t="str">
        <v/>
      </c>
      <c r="AV386" s="42" t="str">
        <v/>
      </c>
      <c r="AW386" s="42" t="str">
        <v/>
      </c>
    </row>
    <row r="387" spans="4:49" s="42" customFormat="1" x14ac:dyDescent="0.2">
      <c r="D387" s="42">
        <f t="shared" si="26"/>
        <v>33</v>
      </c>
      <c r="E387" s="42" t="str">
        <f t="shared" ref="E387:E450" si="27">"A"&amp;D387</f>
        <v>A33</v>
      </c>
      <c r="G387" s="42" t="str">
        <f t="array" ref="G387:U387" ca="1">IF(TRANSPOSE('A33'!H$172:H$186)="","",TRANSPOSE('A33'!H$172:H$186))</f>
        <v/>
      </c>
      <c r="H387" s="42" t="str">
        <v/>
      </c>
      <c r="I387" s="42" t="str">
        <v/>
      </c>
      <c r="J387" s="42" t="str">
        <v/>
      </c>
      <c r="K387" s="42" t="str">
        <f ca="1"/>
        <v/>
      </c>
      <c r="L387" s="42" t="str">
        <v/>
      </c>
      <c r="M387" s="42" t="str">
        <v/>
      </c>
      <c r="N387" s="42" t="str">
        <v/>
      </c>
      <c r="O387" s="42" t="str">
        <v/>
      </c>
      <c r="P387" s="42" t="str">
        <v/>
      </c>
      <c r="Q387" s="42" t="str">
        <v/>
      </c>
      <c r="R387" s="42" t="str">
        <v/>
      </c>
      <c r="S387" s="42" t="str">
        <v/>
      </c>
      <c r="T387" s="42" t="str">
        <v/>
      </c>
      <c r="U387" s="42" t="str">
        <v/>
      </c>
      <c r="X387" s="46"/>
      <c r="Y387" s="46"/>
      <c r="Z387" s="46"/>
      <c r="AA387" s="42" t="s">
        <v>503</v>
      </c>
    </row>
    <row r="388" spans="4:49" s="42" customFormat="1" x14ac:dyDescent="0.2">
      <c r="D388" s="42">
        <f t="shared" si="26"/>
        <v>33</v>
      </c>
      <c r="E388" s="42" t="str">
        <f t="shared" si="27"/>
        <v>A33</v>
      </c>
      <c r="G388" s="42" t="str">
        <f t="array" ref="G388:U388" ca="1">IF(TRANSPOSE('A33'!K$172:K$186)="","",TRANSPOSE('A33'!K$172:K$186))</f>
        <v/>
      </c>
      <c r="H388" s="42" t="str">
        <v/>
      </c>
      <c r="I388" s="42" t="str">
        <v/>
      </c>
      <c r="J388" s="42" t="str">
        <v/>
      </c>
      <c r="K388" s="42" t="str">
        <f ca="1"/>
        <v/>
      </c>
      <c r="L388" s="42" t="str">
        <v/>
      </c>
      <c r="M388" s="42" t="str">
        <v/>
      </c>
      <c r="N388" s="42" t="str">
        <v/>
      </c>
      <c r="O388" s="42" t="str">
        <v/>
      </c>
      <c r="P388" s="42" t="str">
        <v/>
      </c>
      <c r="Q388" s="42" t="str">
        <v/>
      </c>
      <c r="R388" s="42" t="str">
        <v/>
      </c>
      <c r="S388" s="42" t="str">
        <v/>
      </c>
      <c r="T388" s="42" t="str">
        <v/>
      </c>
      <c r="U388" s="42" t="str">
        <v/>
      </c>
      <c r="X388" s="46"/>
      <c r="Y388" s="46"/>
      <c r="Z388" s="46"/>
      <c r="AA388" s="42" t="s">
        <v>503</v>
      </c>
    </row>
    <row r="389" spans="4:49" s="42" customFormat="1" x14ac:dyDescent="0.2">
      <c r="D389" s="42">
        <f t="shared" si="26"/>
        <v>33</v>
      </c>
      <c r="E389" s="42" t="str">
        <f t="shared" si="27"/>
        <v>A33</v>
      </c>
      <c r="G389" s="42" t="str">
        <f t="array" ref="G389:U389" ca="1">IF(TRANSPOSE('A33'!E$193:E$207)="","",TRANSPOSE('A33'!E$193:E$207))</f>
        <v/>
      </c>
      <c r="H389" s="42" t="str">
        <v/>
      </c>
      <c r="I389" s="42" t="str">
        <v/>
      </c>
      <c r="J389" s="42" t="str">
        <v/>
      </c>
      <c r="K389" s="42" t="str">
        <f ca="1"/>
        <v/>
      </c>
      <c r="L389" s="42" t="str">
        <v/>
      </c>
      <c r="M389" s="42" t="str">
        <v/>
      </c>
      <c r="N389" s="42" t="str">
        <v/>
      </c>
      <c r="O389" s="42" t="str">
        <v/>
      </c>
      <c r="P389" s="42" t="str">
        <v/>
      </c>
      <c r="Q389" s="42" t="str">
        <v/>
      </c>
      <c r="R389" s="42" t="str">
        <v/>
      </c>
      <c r="S389" s="42" t="str">
        <v/>
      </c>
      <c r="T389" s="42" t="str">
        <v/>
      </c>
      <c r="U389" s="42" t="str">
        <v/>
      </c>
      <c r="X389" s="46"/>
      <c r="Y389" s="46"/>
      <c r="Z389" s="46"/>
      <c r="AA389" s="42" t="s">
        <v>503</v>
      </c>
    </row>
    <row r="390" spans="4:49" s="42" customFormat="1" x14ac:dyDescent="0.2">
      <c r="D390" s="42">
        <f t="shared" si="26"/>
        <v>33</v>
      </c>
      <c r="E390" s="42" t="str">
        <f t="shared" si="27"/>
        <v>A33</v>
      </c>
      <c r="G390" s="42" t="str">
        <f t="array" ref="G390:U390" ca="1">IF(TRANSPOSE('A33'!H$193:H$207)="","",TRANSPOSE('A33'!H$193:H$207))</f>
        <v/>
      </c>
      <c r="H390" s="42" t="str">
        <v/>
      </c>
      <c r="I390" s="42" t="str">
        <v/>
      </c>
      <c r="J390" s="42" t="str">
        <v/>
      </c>
      <c r="K390" s="42" t="str">
        <f ca="1"/>
        <v/>
      </c>
      <c r="L390" s="42" t="str">
        <v/>
      </c>
      <c r="M390" s="42" t="str">
        <v/>
      </c>
      <c r="N390" s="42" t="str">
        <v/>
      </c>
      <c r="O390" s="42" t="str">
        <v/>
      </c>
      <c r="P390" s="42" t="str">
        <v/>
      </c>
      <c r="Q390" s="42" t="str">
        <v/>
      </c>
      <c r="R390" s="42" t="str">
        <v/>
      </c>
      <c r="S390" s="42" t="str">
        <v/>
      </c>
      <c r="T390" s="42" t="str">
        <v/>
      </c>
      <c r="U390" s="42" t="str">
        <v/>
      </c>
      <c r="X390" s="46"/>
      <c r="Y390" s="46"/>
      <c r="Z390" s="46"/>
      <c r="AA390" s="42" t="s">
        <v>503</v>
      </c>
    </row>
    <row r="391" spans="4:49" s="42" customFormat="1" x14ac:dyDescent="0.2">
      <c r="D391" s="42">
        <f t="shared" si="26"/>
        <v>33</v>
      </c>
      <c r="E391" s="42" t="str">
        <f t="shared" si="27"/>
        <v>A33</v>
      </c>
      <c r="G391" s="42" t="str">
        <f t="array" ref="G391:U391" ca="1">IF(TRANSPOSE('A33'!K$193:K$207)="","",TRANSPOSE('A33'!K$193:K$207))</f>
        <v/>
      </c>
      <c r="H391" s="42" t="str">
        <v/>
      </c>
      <c r="I391" s="42" t="str">
        <v/>
      </c>
      <c r="J391" s="42" t="str">
        <v/>
      </c>
      <c r="K391" s="42" t="str">
        <f ca="1"/>
        <v/>
      </c>
      <c r="L391" s="42" t="str">
        <v/>
      </c>
      <c r="M391" s="42" t="str">
        <v/>
      </c>
      <c r="N391" s="42" t="str">
        <v/>
      </c>
      <c r="O391" s="42" t="str">
        <v/>
      </c>
      <c r="P391" s="42" t="str">
        <v/>
      </c>
      <c r="Q391" s="42" t="str">
        <v/>
      </c>
      <c r="R391" s="42" t="str">
        <v/>
      </c>
      <c r="S391" s="42" t="str">
        <v/>
      </c>
      <c r="T391" s="42" t="str">
        <v/>
      </c>
      <c r="U391" s="42" t="str">
        <v/>
      </c>
      <c r="X391" s="46"/>
      <c r="Y391" s="46"/>
      <c r="Z391" s="46"/>
      <c r="AA391" s="42" t="s">
        <v>503</v>
      </c>
    </row>
    <row r="392" spans="4:49" s="42" customFormat="1" x14ac:dyDescent="0.2">
      <c r="D392" s="42">
        <f t="shared" si="26"/>
        <v>33</v>
      </c>
      <c r="E392" s="42" t="str">
        <f t="shared" si="27"/>
        <v>A33</v>
      </c>
      <c r="G392" s="42" t="str">
        <f t="array" ref="G392:U392" ca="1">IF(TRANSPOSE('A33'!E$214:E$228)="","",TRANSPOSE('A33'!E$214:E$228))</f>
        <v/>
      </c>
      <c r="H392" s="42" t="str">
        <v/>
      </c>
      <c r="I392" s="42" t="str">
        <v/>
      </c>
      <c r="J392" s="42" t="str">
        <v/>
      </c>
      <c r="K392" s="42" t="str">
        <f ca="1"/>
        <v/>
      </c>
      <c r="L392" s="42" t="str">
        <v/>
      </c>
      <c r="M392" s="42" t="str">
        <v/>
      </c>
      <c r="N392" s="42" t="str">
        <v/>
      </c>
      <c r="O392" s="42" t="str">
        <v/>
      </c>
      <c r="P392" s="42" t="str">
        <v/>
      </c>
      <c r="Q392" s="42" t="str">
        <v/>
      </c>
      <c r="R392" s="42" t="str">
        <v/>
      </c>
      <c r="S392" s="42" t="str">
        <v/>
      </c>
      <c r="T392" s="42" t="str">
        <v/>
      </c>
      <c r="U392" s="42" t="str">
        <v/>
      </c>
      <c r="X392" s="46"/>
      <c r="Y392" s="46"/>
      <c r="Z392" s="46"/>
      <c r="AA392" s="42" t="s">
        <v>503</v>
      </c>
    </row>
    <row r="393" spans="4:49" s="42" customFormat="1" x14ac:dyDescent="0.2">
      <c r="D393" s="42">
        <f t="shared" si="26"/>
        <v>33</v>
      </c>
      <c r="E393" s="42" t="str">
        <f t="shared" si="27"/>
        <v>A33</v>
      </c>
      <c r="G393" s="42" t="str">
        <f t="array" ref="G393:U393" ca="1">IF(TRANSPOSE('A33'!H$214:H$228)="","",TRANSPOSE('A33'!H$214:H$228))</f>
        <v/>
      </c>
      <c r="H393" s="42" t="str">
        <v/>
      </c>
      <c r="I393" s="42" t="str">
        <v/>
      </c>
      <c r="J393" s="42" t="str">
        <v/>
      </c>
      <c r="K393" s="42" t="str">
        <f ca="1"/>
        <v/>
      </c>
      <c r="L393" s="42" t="str">
        <v/>
      </c>
      <c r="M393" s="42" t="str">
        <v/>
      </c>
      <c r="N393" s="42" t="str">
        <v/>
      </c>
      <c r="O393" s="42" t="str">
        <v/>
      </c>
      <c r="P393" s="42" t="str">
        <v/>
      </c>
      <c r="Q393" s="42" t="str">
        <v/>
      </c>
      <c r="R393" s="42" t="str">
        <v/>
      </c>
      <c r="S393" s="42" t="str">
        <v/>
      </c>
      <c r="T393" s="42" t="str">
        <v/>
      </c>
      <c r="U393" s="42" t="str">
        <v/>
      </c>
      <c r="X393" s="46"/>
      <c r="Y393" s="46"/>
      <c r="Z393" s="46"/>
      <c r="AA393" s="42" t="s">
        <v>503</v>
      </c>
    </row>
    <row r="394" spans="4:49" s="42" customFormat="1" x14ac:dyDescent="0.2">
      <c r="D394" s="42">
        <f t="shared" si="26"/>
        <v>33</v>
      </c>
      <c r="E394" s="42" t="str">
        <f t="shared" si="27"/>
        <v>A33</v>
      </c>
      <c r="G394" s="42" t="str">
        <f t="array" ref="G394:U394" ca="1">IF(TRANSPOSE('A33'!K$214:K$228)="","",TRANSPOSE('A33'!K$214:K$228))</f>
        <v/>
      </c>
      <c r="H394" s="42" t="str">
        <v/>
      </c>
      <c r="I394" s="42" t="str">
        <v/>
      </c>
      <c r="J394" s="42" t="str">
        <v/>
      </c>
      <c r="K394" s="42" t="str">
        <f ca="1"/>
        <v/>
      </c>
      <c r="L394" s="42" t="str">
        <v/>
      </c>
      <c r="M394" s="42" t="str">
        <v/>
      </c>
      <c r="N394" s="42" t="str">
        <v/>
      </c>
      <c r="O394" s="42" t="str">
        <v/>
      </c>
      <c r="P394" s="42" t="str">
        <v/>
      </c>
      <c r="Q394" s="42" t="str">
        <v/>
      </c>
      <c r="R394" s="42" t="str">
        <v/>
      </c>
      <c r="S394" s="42" t="str">
        <v/>
      </c>
      <c r="T394" s="42" t="str">
        <v/>
      </c>
      <c r="U394" s="42" t="str">
        <v/>
      </c>
      <c r="X394" s="46"/>
      <c r="Y394" s="46"/>
      <c r="Z394" s="46"/>
      <c r="AA394" s="42" t="s">
        <v>503</v>
      </c>
    </row>
    <row r="395" spans="4:49" s="42" customFormat="1" x14ac:dyDescent="0.2">
      <c r="D395" s="42">
        <f t="shared" si="26"/>
        <v>33</v>
      </c>
      <c r="E395" s="42" t="str">
        <f t="shared" si="27"/>
        <v>A33</v>
      </c>
      <c r="G395" s="42" t="str">
        <f t="array" ref="G395:U395" ca="1">IF(TRANSPOSE('A33'!E$235:E$249)="","",TRANSPOSE('A33'!E$235:E$249))</f>
        <v/>
      </c>
      <c r="H395" s="42" t="str">
        <v/>
      </c>
      <c r="I395" s="42" t="str">
        <v/>
      </c>
      <c r="J395" s="42" t="str">
        <v/>
      </c>
      <c r="K395" s="42" t="str">
        <f ca="1"/>
        <v/>
      </c>
      <c r="L395" s="42" t="str">
        <v/>
      </c>
      <c r="M395" s="42" t="str">
        <v/>
      </c>
      <c r="N395" s="42" t="str">
        <v/>
      </c>
      <c r="O395" s="42" t="str">
        <v/>
      </c>
      <c r="P395" s="42" t="str">
        <v/>
      </c>
      <c r="Q395" s="42" t="str">
        <v/>
      </c>
      <c r="R395" s="42" t="str">
        <v/>
      </c>
      <c r="S395" s="42" t="str">
        <v/>
      </c>
      <c r="T395" s="42" t="str">
        <v/>
      </c>
      <c r="U395" s="42" t="str">
        <v/>
      </c>
      <c r="X395" s="46"/>
      <c r="Y395" s="46"/>
      <c r="Z395" s="46"/>
      <c r="AA395" s="42" t="s">
        <v>503</v>
      </c>
    </row>
    <row r="396" spans="4:49" s="42" customFormat="1" x14ac:dyDescent="0.2">
      <c r="D396" s="42">
        <f t="shared" si="26"/>
        <v>33</v>
      </c>
      <c r="E396" s="42" t="str">
        <f t="shared" si="27"/>
        <v>A33</v>
      </c>
      <c r="G396" s="42" t="str">
        <f t="array" ref="G396:U396" ca="1">IF(TRANSPOSE('A33'!H$235:H$249)="","",TRANSPOSE('A33'!H$235:H$249))</f>
        <v/>
      </c>
      <c r="H396" s="42" t="str">
        <v/>
      </c>
      <c r="I396" s="42" t="str">
        <v/>
      </c>
      <c r="J396" s="42" t="str">
        <v/>
      </c>
      <c r="K396" s="42" t="str">
        <f ca="1"/>
        <v/>
      </c>
      <c r="L396" s="42" t="str">
        <v/>
      </c>
      <c r="M396" s="42" t="str">
        <v/>
      </c>
      <c r="N396" s="42" t="str">
        <v/>
      </c>
      <c r="O396" s="42" t="str">
        <v/>
      </c>
      <c r="P396" s="42" t="str">
        <v/>
      </c>
      <c r="Q396" s="42" t="str">
        <v/>
      </c>
      <c r="R396" s="42" t="str">
        <v/>
      </c>
      <c r="S396" s="42" t="str">
        <v/>
      </c>
      <c r="T396" s="42" t="str">
        <v/>
      </c>
      <c r="U396" s="42" t="str">
        <v/>
      </c>
      <c r="X396" s="46"/>
      <c r="Y396" s="46"/>
      <c r="Z396" s="46"/>
      <c r="AA396" s="42" t="s">
        <v>503</v>
      </c>
    </row>
    <row r="397" spans="4:49" s="42" customFormat="1" x14ac:dyDescent="0.2">
      <c r="D397" s="42">
        <f t="shared" si="26"/>
        <v>33</v>
      </c>
      <c r="E397" s="42" t="str">
        <f t="shared" si="27"/>
        <v>A33</v>
      </c>
      <c r="G397" s="42" t="str">
        <f t="array" ref="G397:U397" ca="1">IF(TRANSPOSE('A33'!K$235:K$249)="","",TRANSPOSE('A33'!K$235:K$249))</f>
        <v/>
      </c>
      <c r="H397" s="42" t="str">
        <v/>
      </c>
      <c r="I397" s="42" t="str">
        <v/>
      </c>
      <c r="J397" s="42" t="str">
        <v/>
      </c>
      <c r="K397" s="42" t="str">
        <f ca="1"/>
        <v/>
      </c>
      <c r="L397" s="42" t="str">
        <v/>
      </c>
      <c r="M397" s="42" t="str">
        <v/>
      </c>
      <c r="N397" s="42" t="str">
        <v/>
      </c>
      <c r="O397" s="42" t="str">
        <v/>
      </c>
      <c r="P397" s="42" t="str">
        <v/>
      </c>
      <c r="Q397" s="42" t="str">
        <v/>
      </c>
      <c r="R397" s="42" t="str">
        <v/>
      </c>
      <c r="S397" s="42" t="str">
        <v/>
      </c>
      <c r="T397" s="42" t="str">
        <v/>
      </c>
      <c r="U397" s="42" t="str">
        <v/>
      </c>
      <c r="X397" s="46"/>
      <c r="Y397" s="46"/>
      <c r="Z397" s="46"/>
      <c r="AA397" s="42" t="s">
        <v>503</v>
      </c>
    </row>
    <row r="398" spans="4:49" s="42" customFormat="1" x14ac:dyDescent="0.2">
      <c r="D398" s="42">
        <f t="shared" si="26"/>
        <v>34</v>
      </c>
      <c r="E398" s="42" t="str">
        <f t="shared" si="27"/>
        <v>A34</v>
      </c>
      <c r="G398" s="42" t="str">
        <f t="array" ref="G398:U398" ca="1">IF(TRANSPOSE('A34'!E$172:E$186)="","",TRANSPOSE('A34'!E$172:E$186))</f>
        <v/>
      </c>
      <c r="H398" s="42" t="str">
        <v/>
      </c>
      <c r="I398" s="42" t="str">
        <v/>
      </c>
      <c r="J398" s="42" t="str">
        <v/>
      </c>
      <c r="K398" s="42" t="str">
        <f ca="1"/>
        <v/>
      </c>
      <c r="L398" s="42" t="str">
        <v/>
      </c>
      <c r="M398" s="42" t="str">
        <v/>
      </c>
      <c r="N398" s="42" t="str">
        <v/>
      </c>
      <c r="O398" s="42" t="str">
        <v/>
      </c>
      <c r="P398" s="42" t="str">
        <v/>
      </c>
      <c r="Q398" s="42" t="str">
        <v/>
      </c>
      <c r="R398" s="42" t="str">
        <v/>
      </c>
      <c r="S398" s="42" t="str">
        <v/>
      </c>
      <c r="T398" s="42" t="str">
        <v/>
      </c>
      <c r="U398" s="42" t="str">
        <v/>
      </c>
      <c r="V398" s="42" t="str">
        <f ca="1">IFERROR('A34'!$R$43,"")</f>
        <v/>
      </c>
      <c r="W398" s="42" t="str">
        <f ca="1">IFERROR('A34'!$R$254,"")</f>
        <v/>
      </c>
      <c r="X398" s="46" t="str">
        <f>IF('A34'!$H$73="","",'A34'!$H$73)</f>
        <v/>
      </c>
      <c r="Y398" s="46" t="str">
        <f>IF('A34'!$H$76="","",'A34'!$H$76)</f>
        <v/>
      </c>
      <c r="Z398" s="42" t="str">
        <f>IF('A34'!$B$9="","",'A34'!$B$9)</f>
        <v/>
      </c>
      <c r="AA398" s="42" t="s">
        <v>504</v>
      </c>
      <c r="AB398" s="42" t="str">
        <f t="array" ref="AB398:AW398">IF(TRANSPOSE('A34'!$K$80:$M$101)="","",TRANSPOSE('A34'!$K$80:$M$101))</f>
        <v/>
      </c>
      <c r="AC398" s="42" t="str">
        <v/>
      </c>
      <c r="AD398" s="42" t="str">
        <v/>
      </c>
      <c r="AE398" s="42" t="str">
        <v/>
      </c>
      <c r="AF398" s="42" t="str">
        <v/>
      </c>
      <c r="AG398" s="42" t="str">
        <v/>
      </c>
      <c r="AH398" s="42" t="str">
        <v/>
      </c>
      <c r="AI398" s="42" t="str">
        <v/>
      </c>
      <c r="AJ398" s="42" t="str">
        <v/>
      </c>
      <c r="AK398" s="42" t="str">
        <v/>
      </c>
      <c r="AL398" s="42" t="str">
        <v/>
      </c>
      <c r="AM398" s="42" t="str">
        <v/>
      </c>
      <c r="AN398" s="42" t="str">
        <v/>
      </c>
      <c r="AO398" s="42" t="str">
        <v/>
      </c>
      <c r="AP398" s="42" t="str">
        <v/>
      </c>
      <c r="AQ398" s="42" t="str">
        <v/>
      </c>
      <c r="AR398" s="42" t="str">
        <v/>
      </c>
      <c r="AS398" s="42" t="str">
        <v/>
      </c>
      <c r="AT398" s="42" t="str">
        <v/>
      </c>
      <c r="AU398" s="42" t="str">
        <v/>
      </c>
      <c r="AV398" s="42" t="str">
        <v/>
      </c>
      <c r="AW398" s="42" t="str">
        <v/>
      </c>
    </row>
    <row r="399" spans="4:49" s="42" customFormat="1" x14ac:dyDescent="0.2">
      <c r="D399" s="42">
        <f t="shared" si="26"/>
        <v>34</v>
      </c>
      <c r="E399" s="42" t="str">
        <f t="shared" si="27"/>
        <v>A34</v>
      </c>
      <c r="G399" s="42" t="str">
        <f t="array" ref="G399:U399" ca="1">IF(TRANSPOSE('A34'!H$172:H$186)="","",TRANSPOSE('A34'!H$172:H$186))</f>
        <v/>
      </c>
      <c r="H399" s="42" t="str">
        <v/>
      </c>
      <c r="I399" s="42" t="str">
        <v/>
      </c>
      <c r="J399" s="42" t="str">
        <v/>
      </c>
      <c r="K399" s="42" t="str">
        <f ca="1"/>
        <v/>
      </c>
      <c r="L399" s="42" t="str">
        <v/>
      </c>
      <c r="M399" s="42" t="str">
        <v/>
      </c>
      <c r="N399" s="42" t="str">
        <v/>
      </c>
      <c r="O399" s="42" t="str">
        <v/>
      </c>
      <c r="P399" s="42" t="str">
        <v/>
      </c>
      <c r="Q399" s="42" t="str">
        <v/>
      </c>
      <c r="R399" s="42" t="str">
        <v/>
      </c>
      <c r="S399" s="42" t="str">
        <v/>
      </c>
      <c r="T399" s="42" t="str">
        <v/>
      </c>
      <c r="U399" s="42" t="str">
        <v/>
      </c>
      <c r="X399" s="46"/>
      <c r="Y399" s="46"/>
      <c r="Z399" s="46"/>
      <c r="AA399" s="42" t="s">
        <v>504</v>
      </c>
    </row>
    <row r="400" spans="4:49" s="42" customFormat="1" x14ac:dyDescent="0.2">
      <c r="D400" s="42">
        <f t="shared" si="26"/>
        <v>34</v>
      </c>
      <c r="E400" s="42" t="str">
        <f t="shared" si="27"/>
        <v>A34</v>
      </c>
      <c r="G400" s="42" t="str">
        <f t="array" ref="G400:U400" ca="1">IF(TRANSPOSE('A34'!K$172:K$186)="","",TRANSPOSE('A34'!K$172:K$186))</f>
        <v/>
      </c>
      <c r="H400" s="42" t="str">
        <v/>
      </c>
      <c r="I400" s="42" t="str">
        <v/>
      </c>
      <c r="J400" s="42" t="str">
        <v/>
      </c>
      <c r="K400" s="42" t="str">
        <f ca="1"/>
        <v/>
      </c>
      <c r="L400" s="42" t="str">
        <v/>
      </c>
      <c r="M400" s="42" t="str">
        <v/>
      </c>
      <c r="N400" s="42" t="str">
        <v/>
      </c>
      <c r="O400" s="42" t="str">
        <v/>
      </c>
      <c r="P400" s="42" t="str">
        <v/>
      </c>
      <c r="Q400" s="42" t="str">
        <v/>
      </c>
      <c r="R400" s="42" t="str">
        <v/>
      </c>
      <c r="S400" s="42" t="str">
        <v/>
      </c>
      <c r="T400" s="42" t="str">
        <v/>
      </c>
      <c r="U400" s="42" t="str">
        <v/>
      </c>
      <c r="X400" s="46"/>
      <c r="Y400" s="46"/>
      <c r="Z400" s="46"/>
      <c r="AA400" s="42" t="s">
        <v>504</v>
      </c>
    </row>
    <row r="401" spans="4:49" s="42" customFormat="1" x14ac:dyDescent="0.2">
      <c r="D401" s="42">
        <f t="shared" si="26"/>
        <v>34</v>
      </c>
      <c r="E401" s="42" t="str">
        <f t="shared" si="27"/>
        <v>A34</v>
      </c>
      <c r="G401" s="42" t="str">
        <f t="array" ref="G401:U401" ca="1">IF(TRANSPOSE('A34'!E$193:E$207)="","",TRANSPOSE('A34'!E$193:E$207))</f>
        <v/>
      </c>
      <c r="H401" s="42" t="str">
        <v/>
      </c>
      <c r="I401" s="42" t="str">
        <v/>
      </c>
      <c r="J401" s="42" t="str">
        <v/>
      </c>
      <c r="K401" s="42" t="str">
        <f ca="1"/>
        <v/>
      </c>
      <c r="L401" s="42" t="str">
        <v/>
      </c>
      <c r="M401" s="42" t="str">
        <v/>
      </c>
      <c r="N401" s="42" t="str">
        <v/>
      </c>
      <c r="O401" s="42" t="str">
        <v/>
      </c>
      <c r="P401" s="42" t="str">
        <v/>
      </c>
      <c r="Q401" s="42" t="str">
        <v/>
      </c>
      <c r="R401" s="42" t="str">
        <v/>
      </c>
      <c r="S401" s="42" t="str">
        <v/>
      </c>
      <c r="T401" s="42" t="str">
        <v/>
      </c>
      <c r="U401" s="42" t="str">
        <v/>
      </c>
      <c r="X401" s="46"/>
      <c r="Y401" s="46"/>
      <c r="Z401" s="46"/>
      <c r="AA401" s="42" t="s">
        <v>504</v>
      </c>
    </row>
    <row r="402" spans="4:49" s="42" customFormat="1" x14ac:dyDescent="0.2">
      <c r="D402" s="42">
        <f t="shared" si="26"/>
        <v>34</v>
      </c>
      <c r="E402" s="42" t="str">
        <f t="shared" si="27"/>
        <v>A34</v>
      </c>
      <c r="G402" s="42" t="str">
        <f t="array" ref="G402:U402" ca="1">IF(TRANSPOSE('A34'!H$193:H$207)="","",TRANSPOSE('A34'!H$193:H$207))</f>
        <v/>
      </c>
      <c r="H402" s="42" t="str">
        <v/>
      </c>
      <c r="I402" s="42" t="str">
        <v/>
      </c>
      <c r="J402" s="42" t="str">
        <v/>
      </c>
      <c r="K402" s="42" t="str">
        <f ca="1"/>
        <v/>
      </c>
      <c r="L402" s="42" t="str">
        <v/>
      </c>
      <c r="M402" s="42" t="str">
        <v/>
      </c>
      <c r="N402" s="42" t="str">
        <v/>
      </c>
      <c r="O402" s="42" t="str">
        <v/>
      </c>
      <c r="P402" s="42" t="str">
        <v/>
      </c>
      <c r="Q402" s="42" t="str">
        <v/>
      </c>
      <c r="R402" s="42" t="str">
        <v/>
      </c>
      <c r="S402" s="42" t="str">
        <v/>
      </c>
      <c r="T402" s="42" t="str">
        <v/>
      </c>
      <c r="U402" s="42" t="str">
        <v/>
      </c>
      <c r="X402" s="46"/>
      <c r="Y402" s="46"/>
      <c r="Z402" s="46"/>
      <c r="AA402" s="42" t="s">
        <v>504</v>
      </c>
    </row>
    <row r="403" spans="4:49" s="42" customFormat="1" x14ac:dyDescent="0.2">
      <c r="D403" s="42">
        <f t="shared" si="26"/>
        <v>34</v>
      </c>
      <c r="E403" s="42" t="str">
        <f t="shared" si="27"/>
        <v>A34</v>
      </c>
      <c r="G403" s="42" t="str">
        <f t="array" ref="G403:U403" ca="1">IF(TRANSPOSE('A34'!K$193:K$207)="","",TRANSPOSE('A34'!K$193:K$207))</f>
        <v/>
      </c>
      <c r="H403" s="42" t="str">
        <v/>
      </c>
      <c r="I403" s="42" t="str">
        <v/>
      </c>
      <c r="J403" s="42" t="str">
        <v/>
      </c>
      <c r="K403" s="42" t="str">
        <f ca="1"/>
        <v/>
      </c>
      <c r="L403" s="42" t="str">
        <v/>
      </c>
      <c r="M403" s="42" t="str">
        <v/>
      </c>
      <c r="N403" s="42" t="str">
        <v/>
      </c>
      <c r="O403" s="42" t="str">
        <v/>
      </c>
      <c r="P403" s="42" t="str">
        <v/>
      </c>
      <c r="Q403" s="42" t="str">
        <v/>
      </c>
      <c r="R403" s="42" t="str">
        <v/>
      </c>
      <c r="S403" s="42" t="str">
        <v/>
      </c>
      <c r="T403" s="42" t="str">
        <v/>
      </c>
      <c r="U403" s="42" t="str">
        <v/>
      </c>
      <c r="X403" s="46"/>
      <c r="Y403" s="46"/>
      <c r="Z403" s="46"/>
      <c r="AA403" s="42" t="s">
        <v>504</v>
      </c>
    </row>
    <row r="404" spans="4:49" s="42" customFormat="1" x14ac:dyDescent="0.2">
      <c r="D404" s="42">
        <f t="shared" si="26"/>
        <v>34</v>
      </c>
      <c r="E404" s="42" t="str">
        <f t="shared" si="27"/>
        <v>A34</v>
      </c>
      <c r="G404" s="42" t="str">
        <f t="array" ref="G404:U404" ca="1">IF(TRANSPOSE('A34'!E$214:E$228)="","",TRANSPOSE('A34'!E$214:E$228))</f>
        <v/>
      </c>
      <c r="H404" s="42" t="str">
        <v/>
      </c>
      <c r="I404" s="42" t="str">
        <v/>
      </c>
      <c r="J404" s="42" t="str">
        <v/>
      </c>
      <c r="K404" s="42" t="str">
        <f ca="1"/>
        <v/>
      </c>
      <c r="L404" s="42" t="str">
        <v/>
      </c>
      <c r="M404" s="42" t="str">
        <v/>
      </c>
      <c r="N404" s="42" t="str">
        <v/>
      </c>
      <c r="O404" s="42" t="str">
        <v/>
      </c>
      <c r="P404" s="42" t="str">
        <v/>
      </c>
      <c r="Q404" s="42" t="str">
        <v/>
      </c>
      <c r="R404" s="42" t="str">
        <v/>
      </c>
      <c r="S404" s="42" t="str">
        <v/>
      </c>
      <c r="T404" s="42" t="str">
        <v/>
      </c>
      <c r="U404" s="42" t="str">
        <v/>
      </c>
      <c r="X404" s="46"/>
      <c r="Y404" s="46"/>
      <c r="Z404" s="46"/>
      <c r="AA404" s="42" t="s">
        <v>504</v>
      </c>
    </row>
    <row r="405" spans="4:49" s="42" customFormat="1" x14ac:dyDescent="0.2">
      <c r="D405" s="42">
        <f t="shared" si="26"/>
        <v>34</v>
      </c>
      <c r="E405" s="42" t="str">
        <f t="shared" si="27"/>
        <v>A34</v>
      </c>
      <c r="G405" s="42" t="str">
        <f t="array" ref="G405:U405" ca="1">IF(TRANSPOSE('A34'!H$214:H$228)="","",TRANSPOSE('A34'!H$214:H$228))</f>
        <v/>
      </c>
      <c r="H405" s="42" t="str">
        <v/>
      </c>
      <c r="I405" s="42" t="str">
        <v/>
      </c>
      <c r="J405" s="42" t="str">
        <v/>
      </c>
      <c r="K405" s="42" t="str">
        <f ca="1"/>
        <v/>
      </c>
      <c r="L405" s="42" t="str">
        <v/>
      </c>
      <c r="M405" s="42" t="str">
        <v/>
      </c>
      <c r="N405" s="42" t="str">
        <v/>
      </c>
      <c r="O405" s="42" t="str">
        <v/>
      </c>
      <c r="P405" s="42" t="str">
        <v/>
      </c>
      <c r="Q405" s="42" t="str">
        <v/>
      </c>
      <c r="R405" s="42" t="str">
        <v/>
      </c>
      <c r="S405" s="42" t="str">
        <v/>
      </c>
      <c r="T405" s="42" t="str">
        <v/>
      </c>
      <c r="U405" s="42" t="str">
        <v/>
      </c>
      <c r="X405" s="46"/>
      <c r="Y405" s="46"/>
      <c r="Z405" s="46"/>
      <c r="AA405" s="42" t="s">
        <v>504</v>
      </c>
    </row>
    <row r="406" spans="4:49" s="42" customFormat="1" x14ac:dyDescent="0.2">
      <c r="D406" s="42">
        <f t="shared" si="26"/>
        <v>34</v>
      </c>
      <c r="E406" s="42" t="str">
        <f t="shared" si="27"/>
        <v>A34</v>
      </c>
      <c r="G406" s="42" t="str">
        <f t="array" ref="G406:U406" ca="1">IF(TRANSPOSE('A34'!K$214:K$228)="","",TRANSPOSE('A34'!K$214:K$228))</f>
        <v/>
      </c>
      <c r="H406" s="42" t="str">
        <v/>
      </c>
      <c r="I406" s="42" t="str">
        <v/>
      </c>
      <c r="J406" s="42" t="str">
        <v/>
      </c>
      <c r="K406" s="42" t="str">
        <f ca="1"/>
        <v/>
      </c>
      <c r="L406" s="42" t="str">
        <v/>
      </c>
      <c r="M406" s="42" t="str">
        <v/>
      </c>
      <c r="N406" s="42" t="str">
        <v/>
      </c>
      <c r="O406" s="42" t="str">
        <v/>
      </c>
      <c r="P406" s="42" t="str">
        <v/>
      </c>
      <c r="Q406" s="42" t="str">
        <v/>
      </c>
      <c r="R406" s="42" t="str">
        <v/>
      </c>
      <c r="S406" s="42" t="str">
        <v/>
      </c>
      <c r="T406" s="42" t="str">
        <v/>
      </c>
      <c r="U406" s="42" t="str">
        <v/>
      </c>
      <c r="X406" s="46"/>
      <c r="Y406" s="46"/>
      <c r="Z406" s="46"/>
      <c r="AA406" s="42" t="s">
        <v>504</v>
      </c>
    </row>
    <row r="407" spans="4:49" s="42" customFormat="1" x14ac:dyDescent="0.2">
      <c r="D407" s="42">
        <f t="shared" si="26"/>
        <v>34</v>
      </c>
      <c r="E407" s="42" t="str">
        <f t="shared" si="27"/>
        <v>A34</v>
      </c>
      <c r="G407" s="42" t="str">
        <f t="array" ref="G407:U407" ca="1">IF(TRANSPOSE('A34'!E$235:E$249)="","",TRANSPOSE('A34'!E$235:E$249))</f>
        <v/>
      </c>
      <c r="H407" s="42" t="str">
        <v/>
      </c>
      <c r="I407" s="42" t="str">
        <v/>
      </c>
      <c r="J407" s="42" t="str">
        <v/>
      </c>
      <c r="K407" s="42" t="str">
        <f ca="1"/>
        <v/>
      </c>
      <c r="L407" s="42" t="str">
        <v/>
      </c>
      <c r="M407" s="42" t="str">
        <v/>
      </c>
      <c r="N407" s="42" t="str">
        <v/>
      </c>
      <c r="O407" s="42" t="str">
        <v/>
      </c>
      <c r="P407" s="42" t="str">
        <v/>
      </c>
      <c r="Q407" s="42" t="str">
        <v/>
      </c>
      <c r="R407" s="42" t="str">
        <v/>
      </c>
      <c r="S407" s="42" t="str">
        <v/>
      </c>
      <c r="T407" s="42" t="str">
        <v/>
      </c>
      <c r="U407" s="42" t="str">
        <v/>
      </c>
      <c r="X407" s="46"/>
      <c r="Y407" s="46"/>
      <c r="Z407" s="46"/>
      <c r="AA407" s="42" t="s">
        <v>504</v>
      </c>
    </row>
    <row r="408" spans="4:49" s="42" customFormat="1" x14ac:dyDescent="0.2">
      <c r="D408" s="42">
        <f t="shared" si="26"/>
        <v>34</v>
      </c>
      <c r="E408" s="42" t="str">
        <f t="shared" si="27"/>
        <v>A34</v>
      </c>
      <c r="G408" s="42" t="str">
        <f t="array" ref="G408:U408" ca="1">IF(TRANSPOSE('A34'!H$235:H$249)="","",TRANSPOSE('A34'!H$235:H$249))</f>
        <v/>
      </c>
      <c r="H408" s="42" t="str">
        <v/>
      </c>
      <c r="I408" s="42" t="str">
        <v/>
      </c>
      <c r="J408" s="42" t="str">
        <v/>
      </c>
      <c r="K408" s="42" t="str">
        <f ca="1"/>
        <v/>
      </c>
      <c r="L408" s="42" t="str">
        <v/>
      </c>
      <c r="M408" s="42" t="str">
        <v/>
      </c>
      <c r="N408" s="42" t="str">
        <v/>
      </c>
      <c r="O408" s="42" t="str">
        <v/>
      </c>
      <c r="P408" s="42" t="str">
        <v/>
      </c>
      <c r="Q408" s="42" t="str">
        <v/>
      </c>
      <c r="R408" s="42" t="str">
        <v/>
      </c>
      <c r="S408" s="42" t="str">
        <v/>
      </c>
      <c r="T408" s="42" t="str">
        <v/>
      </c>
      <c r="U408" s="42" t="str">
        <v/>
      </c>
      <c r="X408" s="46"/>
      <c r="Y408" s="46"/>
      <c r="Z408" s="46"/>
      <c r="AA408" s="42" t="s">
        <v>504</v>
      </c>
    </row>
    <row r="409" spans="4:49" s="42" customFormat="1" x14ac:dyDescent="0.2">
      <c r="D409" s="42">
        <f t="shared" si="26"/>
        <v>34</v>
      </c>
      <c r="E409" s="42" t="str">
        <f t="shared" si="27"/>
        <v>A34</v>
      </c>
      <c r="G409" s="42" t="str">
        <f t="array" ref="G409:U409" ca="1">IF(TRANSPOSE('A34'!K$235:K$249)="","",TRANSPOSE('A34'!K$235:K$249))</f>
        <v/>
      </c>
      <c r="H409" s="42" t="str">
        <v/>
      </c>
      <c r="I409" s="42" t="str">
        <v/>
      </c>
      <c r="J409" s="42" t="str">
        <v/>
      </c>
      <c r="K409" s="42" t="str">
        <f ca="1"/>
        <v/>
      </c>
      <c r="L409" s="42" t="str">
        <v/>
      </c>
      <c r="M409" s="42" t="str">
        <v/>
      </c>
      <c r="N409" s="42" t="str">
        <v/>
      </c>
      <c r="O409" s="42" t="str">
        <v/>
      </c>
      <c r="P409" s="42" t="str">
        <v/>
      </c>
      <c r="Q409" s="42" t="str">
        <v/>
      </c>
      <c r="R409" s="42" t="str">
        <v/>
      </c>
      <c r="S409" s="42" t="str">
        <v/>
      </c>
      <c r="T409" s="42" t="str">
        <v/>
      </c>
      <c r="U409" s="42" t="str">
        <v/>
      </c>
      <c r="X409" s="46"/>
      <c r="Y409" s="46"/>
      <c r="Z409" s="46"/>
      <c r="AA409" s="42" t="s">
        <v>504</v>
      </c>
    </row>
    <row r="410" spans="4:49" s="42" customFormat="1" x14ac:dyDescent="0.2">
      <c r="D410" s="42">
        <f t="shared" si="26"/>
        <v>35</v>
      </c>
      <c r="E410" s="42" t="str">
        <f t="shared" si="27"/>
        <v>A35</v>
      </c>
      <c r="G410" s="42" t="str">
        <f t="array" ref="G410:U410" ca="1">IF(TRANSPOSE('A35'!E$172:E$186)="","",TRANSPOSE('A35'!E$172:E$186))</f>
        <v/>
      </c>
      <c r="H410" s="42" t="str">
        <v/>
      </c>
      <c r="I410" s="42" t="str">
        <v/>
      </c>
      <c r="J410" s="42" t="str">
        <v/>
      </c>
      <c r="K410" s="42" t="str">
        <f ca="1"/>
        <v/>
      </c>
      <c r="L410" s="42" t="str">
        <v/>
      </c>
      <c r="M410" s="42" t="str">
        <v/>
      </c>
      <c r="N410" s="42" t="str">
        <v/>
      </c>
      <c r="O410" s="42" t="str">
        <v/>
      </c>
      <c r="P410" s="42" t="str">
        <v/>
      </c>
      <c r="Q410" s="42" t="str">
        <v/>
      </c>
      <c r="R410" s="42" t="str">
        <v/>
      </c>
      <c r="S410" s="42" t="str">
        <v/>
      </c>
      <c r="T410" s="42" t="str">
        <v/>
      </c>
      <c r="U410" s="42" t="str">
        <v/>
      </c>
      <c r="V410" s="42" t="str">
        <f ca="1">IFERROR('A35'!$R$43,"")</f>
        <v/>
      </c>
      <c r="W410" s="42" t="str">
        <f ca="1">IFERROR('A35'!$R$254,"")</f>
        <v/>
      </c>
      <c r="X410" s="46" t="str">
        <f>IF('A35'!$H$73="","",'A35'!$H$73)</f>
        <v/>
      </c>
      <c r="Y410" s="46" t="str">
        <f>IF('A35'!$H$76="","",'A35'!$H$76)</f>
        <v/>
      </c>
      <c r="Z410" s="42" t="str">
        <f>IF('A35'!$B$9="","",'A35'!$B$9)</f>
        <v/>
      </c>
      <c r="AA410" s="42" t="s">
        <v>505</v>
      </c>
      <c r="AB410" s="42" t="str">
        <f t="array" ref="AB410:AW410">IF(TRANSPOSE('A35'!$K$80:$M$101)="","",TRANSPOSE('A35'!$K$80:$M$101))</f>
        <v/>
      </c>
      <c r="AC410" s="42" t="str">
        <v/>
      </c>
      <c r="AD410" s="42" t="str">
        <v/>
      </c>
      <c r="AE410" s="42" t="str">
        <v/>
      </c>
      <c r="AF410" s="42" t="str">
        <v/>
      </c>
      <c r="AG410" s="42" t="str">
        <v/>
      </c>
      <c r="AH410" s="42" t="str">
        <v/>
      </c>
      <c r="AI410" s="42" t="str">
        <v/>
      </c>
      <c r="AJ410" s="42" t="str">
        <v/>
      </c>
      <c r="AK410" s="42" t="str">
        <v/>
      </c>
      <c r="AL410" s="42" t="str">
        <v/>
      </c>
      <c r="AM410" s="42" t="str">
        <v/>
      </c>
      <c r="AN410" s="42" t="str">
        <v/>
      </c>
      <c r="AO410" s="42" t="str">
        <v/>
      </c>
      <c r="AP410" s="42" t="str">
        <v/>
      </c>
      <c r="AQ410" s="42" t="str">
        <v/>
      </c>
      <c r="AR410" s="42" t="str">
        <v/>
      </c>
      <c r="AS410" s="42" t="str">
        <v/>
      </c>
      <c r="AT410" s="42" t="str">
        <v/>
      </c>
      <c r="AU410" s="42" t="str">
        <v/>
      </c>
      <c r="AV410" s="42" t="str">
        <v/>
      </c>
      <c r="AW410" s="42" t="str">
        <v/>
      </c>
    </row>
    <row r="411" spans="4:49" s="42" customFormat="1" x14ac:dyDescent="0.2">
      <c r="D411" s="42">
        <f t="shared" si="26"/>
        <v>35</v>
      </c>
      <c r="E411" s="42" t="str">
        <f t="shared" si="27"/>
        <v>A35</v>
      </c>
      <c r="G411" s="42" t="str">
        <f t="array" ref="G411:U411" ca="1">IF(TRANSPOSE('A35'!H$172:H$186)="","",TRANSPOSE('A35'!H$172:H$186))</f>
        <v/>
      </c>
      <c r="H411" s="42" t="str">
        <v/>
      </c>
      <c r="I411" s="42" t="str">
        <v/>
      </c>
      <c r="J411" s="42" t="str">
        <v/>
      </c>
      <c r="K411" s="42" t="str">
        <f ca="1"/>
        <v/>
      </c>
      <c r="L411" s="42" t="str">
        <v/>
      </c>
      <c r="M411" s="42" t="str">
        <v/>
      </c>
      <c r="N411" s="42" t="str">
        <v/>
      </c>
      <c r="O411" s="42" t="str">
        <v/>
      </c>
      <c r="P411" s="42" t="str">
        <v/>
      </c>
      <c r="Q411" s="42" t="str">
        <v/>
      </c>
      <c r="R411" s="42" t="str">
        <v/>
      </c>
      <c r="S411" s="42" t="str">
        <v/>
      </c>
      <c r="T411" s="42" t="str">
        <v/>
      </c>
      <c r="U411" s="42" t="str">
        <v/>
      </c>
      <c r="X411" s="46"/>
      <c r="Y411" s="46"/>
      <c r="Z411" s="46"/>
      <c r="AA411" s="42" t="s">
        <v>505</v>
      </c>
    </row>
    <row r="412" spans="4:49" s="42" customFormat="1" x14ac:dyDescent="0.2">
      <c r="D412" s="42">
        <f t="shared" si="26"/>
        <v>35</v>
      </c>
      <c r="E412" s="42" t="str">
        <f t="shared" si="27"/>
        <v>A35</v>
      </c>
      <c r="G412" s="42" t="str">
        <f t="array" ref="G412:U412" ca="1">IF(TRANSPOSE('A35'!K$172:K$186)="","",TRANSPOSE('A35'!K$172:K$186))</f>
        <v/>
      </c>
      <c r="H412" s="42" t="str">
        <v/>
      </c>
      <c r="I412" s="42" t="str">
        <v/>
      </c>
      <c r="J412" s="42" t="str">
        <v/>
      </c>
      <c r="K412" s="42" t="str">
        <f ca="1"/>
        <v/>
      </c>
      <c r="L412" s="42" t="str">
        <v/>
      </c>
      <c r="M412" s="42" t="str">
        <v/>
      </c>
      <c r="N412" s="42" t="str">
        <v/>
      </c>
      <c r="O412" s="42" t="str">
        <v/>
      </c>
      <c r="P412" s="42" t="str">
        <v/>
      </c>
      <c r="Q412" s="42" t="str">
        <v/>
      </c>
      <c r="R412" s="42" t="str">
        <v/>
      </c>
      <c r="S412" s="42" t="str">
        <v/>
      </c>
      <c r="T412" s="42" t="str">
        <v/>
      </c>
      <c r="U412" s="42" t="str">
        <v/>
      </c>
      <c r="X412" s="46"/>
      <c r="Y412" s="46"/>
      <c r="Z412" s="46"/>
      <c r="AA412" s="42" t="s">
        <v>505</v>
      </c>
    </row>
    <row r="413" spans="4:49" s="42" customFormat="1" x14ac:dyDescent="0.2">
      <c r="D413" s="42">
        <f t="shared" si="26"/>
        <v>35</v>
      </c>
      <c r="E413" s="42" t="str">
        <f t="shared" si="27"/>
        <v>A35</v>
      </c>
      <c r="G413" s="42" t="str">
        <f t="array" ref="G413:U413" ca="1">IF(TRANSPOSE('A35'!E$193:E$207)="","",TRANSPOSE('A35'!E$193:E$207))</f>
        <v/>
      </c>
      <c r="H413" s="42" t="str">
        <v/>
      </c>
      <c r="I413" s="42" t="str">
        <v/>
      </c>
      <c r="J413" s="42" t="str">
        <v/>
      </c>
      <c r="K413" s="42" t="str">
        <f ca="1"/>
        <v/>
      </c>
      <c r="L413" s="42" t="str">
        <v/>
      </c>
      <c r="M413" s="42" t="str">
        <v/>
      </c>
      <c r="N413" s="42" t="str">
        <v/>
      </c>
      <c r="O413" s="42" t="str">
        <v/>
      </c>
      <c r="P413" s="42" t="str">
        <v/>
      </c>
      <c r="Q413" s="42" t="str">
        <v/>
      </c>
      <c r="R413" s="42" t="str">
        <v/>
      </c>
      <c r="S413" s="42" t="str">
        <v/>
      </c>
      <c r="T413" s="42" t="str">
        <v/>
      </c>
      <c r="U413" s="42" t="str">
        <v/>
      </c>
      <c r="X413" s="46"/>
      <c r="Y413" s="46"/>
      <c r="Z413" s="46"/>
      <c r="AA413" s="42" t="s">
        <v>505</v>
      </c>
    </row>
    <row r="414" spans="4:49" s="42" customFormat="1" x14ac:dyDescent="0.2">
      <c r="D414" s="42">
        <f t="shared" si="26"/>
        <v>35</v>
      </c>
      <c r="E414" s="42" t="str">
        <f t="shared" si="27"/>
        <v>A35</v>
      </c>
      <c r="G414" s="42" t="str">
        <f t="array" ref="G414:U414" ca="1">IF(TRANSPOSE('A35'!H$193:H$207)="","",TRANSPOSE('A35'!H$193:H$207))</f>
        <v/>
      </c>
      <c r="H414" s="42" t="str">
        <v/>
      </c>
      <c r="I414" s="42" t="str">
        <v/>
      </c>
      <c r="J414" s="42" t="str">
        <v/>
      </c>
      <c r="K414" s="42" t="str">
        <f ca="1"/>
        <v/>
      </c>
      <c r="L414" s="42" t="str">
        <v/>
      </c>
      <c r="M414" s="42" t="str">
        <v/>
      </c>
      <c r="N414" s="42" t="str">
        <v/>
      </c>
      <c r="O414" s="42" t="str">
        <v/>
      </c>
      <c r="P414" s="42" t="str">
        <v/>
      </c>
      <c r="Q414" s="42" t="str">
        <v/>
      </c>
      <c r="R414" s="42" t="str">
        <v/>
      </c>
      <c r="S414" s="42" t="str">
        <v/>
      </c>
      <c r="T414" s="42" t="str">
        <v/>
      </c>
      <c r="U414" s="42" t="str">
        <v/>
      </c>
      <c r="X414" s="46"/>
      <c r="Y414" s="46"/>
      <c r="Z414" s="46"/>
      <c r="AA414" s="42" t="s">
        <v>505</v>
      </c>
    </row>
    <row r="415" spans="4:49" s="42" customFormat="1" x14ac:dyDescent="0.2">
      <c r="D415" s="42">
        <f t="shared" si="26"/>
        <v>35</v>
      </c>
      <c r="E415" s="42" t="str">
        <f t="shared" si="27"/>
        <v>A35</v>
      </c>
      <c r="G415" s="42" t="str">
        <f t="array" ref="G415:U415" ca="1">IF(TRANSPOSE('A35'!K$193:K$207)="","",TRANSPOSE('A35'!K$193:K$207))</f>
        <v/>
      </c>
      <c r="H415" s="42" t="str">
        <v/>
      </c>
      <c r="I415" s="42" t="str">
        <v/>
      </c>
      <c r="J415" s="42" t="str">
        <v/>
      </c>
      <c r="K415" s="42" t="str">
        <f ca="1"/>
        <v/>
      </c>
      <c r="L415" s="42" t="str">
        <v/>
      </c>
      <c r="M415" s="42" t="str">
        <v/>
      </c>
      <c r="N415" s="42" t="str">
        <v/>
      </c>
      <c r="O415" s="42" t="str">
        <v/>
      </c>
      <c r="P415" s="42" t="str">
        <v/>
      </c>
      <c r="Q415" s="42" t="str">
        <v/>
      </c>
      <c r="R415" s="42" t="str">
        <v/>
      </c>
      <c r="S415" s="42" t="str">
        <v/>
      </c>
      <c r="T415" s="42" t="str">
        <v/>
      </c>
      <c r="U415" s="42" t="str">
        <v/>
      </c>
      <c r="X415" s="46"/>
      <c r="Y415" s="46"/>
      <c r="Z415" s="46"/>
      <c r="AA415" s="42" t="s">
        <v>505</v>
      </c>
    </row>
    <row r="416" spans="4:49" s="42" customFormat="1" x14ac:dyDescent="0.2">
      <c r="D416" s="42">
        <f t="shared" si="26"/>
        <v>35</v>
      </c>
      <c r="E416" s="42" t="str">
        <f t="shared" si="27"/>
        <v>A35</v>
      </c>
      <c r="G416" s="42" t="str">
        <f t="array" ref="G416:U416" ca="1">IF(TRANSPOSE('A35'!E$214:E$228)="","",TRANSPOSE('A35'!E$214:E$228))</f>
        <v/>
      </c>
      <c r="H416" s="42" t="str">
        <v/>
      </c>
      <c r="I416" s="42" t="str">
        <v/>
      </c>
      <c r="J416" s="42" t="str">
        <v/>
      </c>
      <c r="K416" s="42" t="str">
        <f ca="1"/>
        <v/>
      </c>
      <c r="L416" s="42" t="str">
        <v/>
      </c>
      <c r="M416" s="42" t="str">
        <v/>
      </c>
      <c r="N416" s="42" t="str">
        <v/>
      </c>
      <c r="O416" s="42" t="str">
        <v/>
      </c>
      <c r="P416" s="42" t="str">
        <v/>
      </c>
      <c r="Q416" s="42" t="str">
        <v/>
      </c>
      <c r="R416" s="42" t="str">
        <v/>
      </c>
      <c r="S416" s="42" t="str">
        <v/>
      </c>
      <c r="T416" s="42" t="str">
        <v/>
      </c>
      <c r="U416" s="42" t="str">
        <v/>
      </c>
      <c r="X416" s="46"/>
      <c r="Y416" s="46"/>
      <c r="Z416" s="46"/>
      <c r="AA416" s="42" t="s">
        <v>505</v>
      </c>
    </row>
    <row r="417" spans="4:49" s="42" customFormat="1" x14ac:dyDescent="0.2">
      <c r="D417" s="42">
        <f t="shared" si="26"/>
        <v>35</v>
      </c>
      <c r="E417" s="42" t="str">
        <f t="shared" si="27"/>
        <v>A35</v>
      </c>
      <c r="G417" s="42" t="str">
        <f t="array" ref="G417:U417" ca="1">IF(TRANSPOSE('A35'!H$214:H$228)="","",TRANSPOSE('A35'!H$214:H$228))</f>
        <v/>
      </c>
      <c r="H417" s="42" t="str">
        <v/>
      </c>
      <c r="I417" s="42" t="str">
        <v/>
      </c>
      <c r="J417" s="42" t="str">
        <v/>
      </c>
      <c r="K417" s="42" t="str">
        <f ca="1"/>
        <v/>
      </c>
      <c r="L417" s="42" t="str">
        <v/>
      </c>
      <c r="M417" s="42" t="str">
        <v/>
      </c>
      <c r="N417" s="42" t="str">
        <v/>
      </c>
      <c r="O417" s="42" t="str">
        <v/>
      </c>
      <c r="P417" s="42" t="str">
        <v/>
      </c>
      <c r="Q417" s="42" t="str">
        <v/>
      </c>
      <c r="R417" s="42" t="str">
        <v/>
      </c>
      <c r="S417" s="42" t="str">
        <v/>
      </c>
      <c r="T417" s="42" t="str">
        <v/>
      </c>
      <c r="U417" s="42" t="str">
        <v/>
      </c>
      <c r="X417" s="46"/>
      <c r="Y417" s="46"/>
      <c r="Z417" s="46"/>
      <c r="AA417" s="42" t="s">
        <v>505</v>
      </c>
    </row>
    <row r="418" spans="4:49" s="42" customFormat="1" x14ac:dyDescent="0.2">
      <c r="D418" s="42">
        <f t="shared" si="26"/>
        <v>35</v>
      </c>
      <c r="E418" s="42" t="str">
        <f t="shared" si="27"/>
        <v>A35</v>
      </c>
      <c r="G418" s="42" t="str">
        <f t="array" ref="G418:U418" ca="1">IF(TRANSPOSE('A35'!K$214:K$228)="","",TRANSPOSE('A35'!K$214:K$228))</f>
        <v/>
      </c>
      <c r="H418" s="42" t="str">
        <v/>
      </c>
      <c r="I418" s="42" t="str">
        <v/>
      </c>
      <c r="J418" s="42" t="str">
        <v/>
      </c>
      <c r="K418" s="42" t="str">
        <f ca="1"/>
        <v/>
      </c>
      <c r="L418" s="42" t="str">
        <v/>
      </c>
      <c r="M418" s="42" t="str">
        <v/>
      </c>
      <c r="N418" s="42" t="str">
        <v/>
      </c>
      <c r="O418" s="42" t="str">
        <v/>
      </c>
      <c r="P418" s="42" t="str">
        <v/>
      </c>
      <c r="Q418" s="42" t="str">
        <v/>
      </c>
      <c r="R418" s="42" t="str">
        <v/>
      </c>
      <c r="S418" s="42" t="str">
        <v/>
      </c>
      <c r="T418" s="42" t="str">
        <v/>
      </c>
      <c r="U418" s="42" t="str">
        <v/>
      </c>
      <c r="X418" s="46"/>
      <c r="Y418" s="46"/>
      <c r="Z418" s="46"/>
      <c r="AA418" s="42" t="s">
        <v>505</v>
      </c>
    </row>
    <row r="419" spans="4:49" s="42" customFormat="1" x14ac:dyDescent="0.2">
      <c r="D419" s="42">
        <f t="shared" si="26"/>
        <v>35</v>
      </c>
      <c r="E419" s="42" t="str">
        <f t="shared" si="27"/>
        <v>A35</v>
      </c>
      <c r="G419" s="42" t="str">
        <f t="array" ref="G419:U419" ca="1">IF(TRANSPOSE('A35'!E$235:E$249)="","",TRANSPOSE('A35'!E$235:E$249))</f>
        <v/>
      </c>
      <c r="H419" s="42" t="str">
        <v/>
      </c>
      <c r="I419" s="42" t="str">
        <v/>
      </c>
      <c r="J419" s="42" t="str">
        <v/>
      </c>
      <c r="K419" s="42" t="str">
        <f ca="1"/>
        <v/>
      </c>
      <c r="L419" s="42" t="str">
        <v/>
      </c>
      <c r="M419" s="42" t="str">
        <v/>
      </c>
      <c r="N419" s="42" t="str">
        <v/>
      </c>
      <c r="O419" s="42" t="str">
        <v/>
      </c>
      <c r="P419" s="42" t="str">
        <v/>
      </c>
      <c r="Q419" s="42" t="str">
        <v/>
      </c>
      <c r="R419" s="42" t="str">
        <v/>
      </c>
      <c r="S419" s="42" t="str">
        <v/>
      </c>
      <c r="T419" s="42" t="str">
        <v/>
      </c>
      <c r="U419" s="42" t="str">
        <v/>
      </c>
      <c r="X419" s="46"/>
      <c r="Y419" s="46"/>
      <c r="Z419" s="46"/>
      <c r="AA419" s="42" t="s">
        <v>505</v>
      </c>
    </row>
    <row r="420" spans="4:49" s="42" customFormat="1" x14ac:dyDescent="0.2">
      <c r="D420" s="42">
        <f t="shared" ref="D420:D481" si="28">D408+1</f>
        <v>35</v>
      </c>
      <c r="E420" s="42" t="str">
        <f t="shared" si="27"/>
        <v>A35</v>
      </c>
      <c r="G420" s="42" t="str">
        <f t="array" ref="G420:U420" ca="1">IF(TRANSPOSE('A35'!H$235:H$249)="","",TRANSPOSE('A35'!H$235:H$249))</f>
        <v/>
      </c>
      <c r="H420" s="42" t="str">
        <v/>
      </c>
      <c r="I420" s="42" t="str">
        <v/>
      </c>
      <c r="J420" s="42" t="str">
        <v/>
      </c>
      <c r="K420" s="42" t="str">
        <f ca="1"/>
        <v/>
      </c>
      <c r="L420" s="42" t="str">
        <v/>
      </c>
      <c r="M420" s="42" t="str">
        <v/>
      </c>
      <c r="N420" s="42" t="str">
        <v/>
      </c>
      <c r="O420" s="42" t="str">
        <v/>
      </c>
      <c r="P420" s="42" t="str">
        <v/>
      </c>
      <c r="Q420" s="42" t="str">
        <v/>
      </c>
      <c r="R420" s="42" t="str">
        <v/>
      </c>
      <c r="S420" s="42" t="str">
        <v/>
      </c>
      <c r="T420" s="42" t="str">
        <v/>
      </c>
      <c r="U420" s="42" t="str">
        <v/>
      </c>
      <c r="X420" s="46"/>
      <c r="Y420" s="46"/>
      <c r="Z420" s="46"/>
      <c r="AA420" s="42" t="s">
        <v>505</v>
      </c>
    </row>
    <row r="421" spans="4:49" s="42" customFormat="1" x14ac:dyDescent="0.2">
      <c r="D421" s="42">
        <f t="shared" si="28"/>
        <v>35</v>
      </c>
      <c r="E421" s="42" t="str">
        <f t="shared" si="27"/>
        <v>A35</v>
      </c>
      <c r="G421" s="42" t="str">
        <f t="array" ref="G421:U421" ca="1">IF(TRANSPOSE('A35'!K$235:K$249)="","",TRANSPOSE('A35'!K$235:K$249))</f>
        <v/>
      </c>
      <c r="H421" s="42" t="str">
        <v/>
      </c>
      <c r="I421" s="42" t="str">
        <v/>
      </c>
      <c r="J421" s="42" t="str">
        <v/>
      </c>
      <c r="K421" s="42" t="str">
        <f ca="1"/>
        <v/>
      </c>
      <c r="L421" s="42" t="str">
        <v/>
      </c>
      <c r="M421" s="42" t="str">
        <v/>
      </c>
      <c r="N421" s="42" t="str">
        <v/>
      </c>
      <c r="O421" s="42" t="str">
        <v/>
      </c>
      <c r="P421" s="42" t="str">
        <v/>
      </c>
      <c r="Q421" s="42" t="str">
        <v/>
      </c>
      <c r="R421" s="42" t="str">
        <v/>
      </c>
      <c r="S421" s="42" t="str">
        <v/>
      </c>
      <c r="T421" s="42" t="str">
        <v/>
      </c>
      <c r="U421" s="42" t="str">
        <v/>
      </c>
      <c r="X421" s="46"/>
      <c r="Y421" s="46"/>
      <c r="Z421" s="46"/>
      <c r="AA421" s="42" t="s">
        <v>505</v>
      </c>
    </row>
    <row r="422" spans="4:49" s="42" customFormat="1" x14ac:dyDescent="0.2">
      <c r="D422" s="42">
        <f t="shared" si="28"/>
        <v>36</v>
      </c>
      <c r="E422" s="42" t="str">
        <f t="shared" si="27"/>
        <v>A36</v>
      </c>
      <c r="G422" s="42" t="str">
        <f t="array" ref="G422:U422" ca="1">IF(TRANSPOSE('A36'!E$172:E$186)="","",TRANSPOSE('A36'!E$172:E$186))</f>
        <v/>
      </c>
      <c r="H422" s="42" t="str">
        <v/>
      </c>
      <c r="I422" s="42" t="str">
        <v/>
      </c>
      <c r="J422" s="42" t="str">
        <v/>
      </c>
      <c r="K422" s="42" t="str">
        <f ca="1"/>
        <v/>
      </c>
      <c r="L422" s="42" t="str">
        <v/>
      </c>
      <c r="M422" s="42" t="str">
        <v/>
      </c>
      <c r="N422" s="42" t="str">
        <v/>
      </c>
      <c r="O422" s="42" t="str">
        <v/>
      </c>
      <c r="P422" s="42" t="str">
        <v/>
      </c>
      <c r="Q422" s="42" t="str">
        <v/>
      </c>
      <c r="R422" s="42" t="str">
        <v/>
      </c>
      <c r="S422" s="42" t="str">
        <v/>
      </c>
      <c r="T422" s="42" t="str">
        <v/>
      </c>
      <c r="U422" s="42" t="str">
        <v/>
      </c>
      <c r="V422" s="42" t="str">
        <f ca="1">IFERROR('A36'!$R$43,"")</f>
        <v/>
      </c>
      <c r="W422" s="42" t="str">
        <f ca="1">IFERROR('A36'!$R$254,"")</f>
        <v/>
      </c>
      <c r="X422" s="46" t="str">
        <f>IF('A36'!$H$73="","",'A36'!$H$73)</f>
        <v/>
      </c>
      <c r="Y422" s="46" t="str">
        <f>IF('A36'!$H$76="","",'A36'!$H$76)</f>
        <v/>
      </c>
      <c r="Z422" s="42" t="str">
        <f>IF('A36'!$B$9="","",'A36'!$B$9)</f>
        <v/>
      </c>
      <c r="AA422" s="42" t="s">
        <v>506</v>
      </c>
      <c r="AB422" s="42" t="str">
        <f t="array" ref="AB422:AW422">IF(TRANSPOSE('A36'!$K$80:$M$101)="","",TRANSPOSE('A36'!$K$80:$M$101))</f>
        <v/>
      </c>
      <c r="AC422" s="42" t="str">
        <v/>
      </c>
      <c r="AD422" s="42" t="str">
        <v/>
      </c>
      <c r="AE422" s="42" t="str">
        <v/>
      </c>
      <c r="AF422" s="42" t="str">
        <v/>
      </c>
      <c r="AG422" s="42" t="str">
        <v/>
      </c>
      <c r="AH422" s="42" t="str">
        <v/>
      </c>
      <c r="AI422" s="42" t="str">
        <v/>
      </c>
      <c r="AJ422" s="42" t="str">
        <v/>
      </c>
      <c r="AK422" s="42" t="str">
        <v/>
      </c>
      <c r="AL422" s="42" t="str">
        <v/>
      </c>
      <c r="AM422" s="42" t="str">
        <v/>
      </c>
      <c r="AN422" s="42" t="str">
        <v/>
      </c>
      <c r="AO422" s="42" t="str">
        <v/>
      </c>
      <c r="AP422" s="42" t="str">
        <v/>
      </c>
      <c r="AQ422" s="42" t="str">
        <v/>
      </c>
      <c r="AR422" s="42" t="str">
        <v/>
      </c>
      <c r="AS422" s="42" t="str">
        <v/>
      </c>
      <c r="AT422" s="42" t="str">
        <v/>
      </c>
      <c r="AU422" s="42" t="str">
        <v/>
      </c>
      <c r="AV422" s="42" t="str">
        <v/>
      </c>
      <c r="AW422" s="42" t="str">
        <v/>
      </c>
    </row>
    <row r="423" spans="4:49" s="42" customFormat="1" x14ac:dyDescent="0.2">
      <c r="D423" s="42">
        <f t="shared" si="28"/>
        <v>36</v>
      </c>
      <c r="E423" s="42" t="str">
        <f t="shared" si="27"/>
        <v>A36</v>
      </c>
      <c r="G423" s="42" t="str">
        <f t="array" ref="G423:U423" ca="1">IF(TRANSPOSE('A36'!H$172:H$186)="","",TRANSPOSE('A36'!H$172:H$186))</f>
        <v/>
      </c>
      <c r="H423" s="42" t="str">
        <v/>
      </c>
      <c r="I423" s="42" t="str">
        <v/>
      </c>
      <c r="J423" s="42" t="str">
        <v/>
      </c>
      <c r="K423" s="42" t="str">
        <f ca="1"/>
        <v/>
      </c>
      <c r="L423" s="42" t="str">
        <v/>
      </c>
      <c r="M423" s="42" t="str">
        <v/>
      </c>
      <c r="N423" s="42" t="str">
        <v/>
      </c>
      <c r="O423" s="42" t="str">
        <v/>
      </c>
      <c r="P423" s="42" t="str">
        <v/>
      </c>
      <c r="Q423" s="42" t="str">
        <v/>
      </c>
      <c r="R423" s="42" t="str">
        <v/>
      </c>
      <c r="S423" s="42" t="str">
        <v/>
      </c>
      <c r="T423" s="42" t="str">
        <v/>
      </c>
      <c r="U423" s="42" t="str">
        <v/>
      </c>
      <c r="X423" s="46"/>
      <c r="Y423" s="46"/>
      <c r="Z423" s="46"/>
      <c r="AA423" s="42" t="s">
        <v>506</v>
      </c>
    </row>
    <row r="424" spans="4:49" s="42" customFormat="1" x14ac:dyDescent="0.2">
      <c r="D424" s="42">
        <f t="shared" si="28"/>
        <v>36</v>
      </c>
      <c r="E424" s="42" t="str">
        <f t="shared" si="27"/>
        <v>A36</v>
      </c>
      <c r="G424" s="42" t="str">
        <f t="array" ref="G424:U424" ca="1">IF(TRANSPOSE('A36'!K$172:K$186)="","",TRANSPOSE('A36'!K$172:K$186))</f>
        <v/>
      </c>
      <c r="H424" s="42" t="str">
        <v/>
      </c>
      <c r="I424" s="42" t="str">
        <v/>
      </c>
      <c r="J424" s="42" t="str">
        <v/>
      </c>
      <c r="K424" s="42" t="str">
        <f ca="1"/>
        <v/>
      </c>
      <c r="L424" s="42" t="str">
        <v/>
      </c>
      <c r="M424" s="42" t="str">
        <v/>
      </c>
      <c r="N424" s="42" t="str">
        <v/>
      </c>
      <c r="O424" s="42" t="str">
        <v/>
      </c>
      <c r="P424" s="42" t="str">
        <v/>
      </c>
      <c r="Q424" s="42" t="str">
        <v/>
      </c>
      <c r="R424" s="42" t="str">
        <v/>
      </c>
      <c r="S424" s="42" t="str">
        <v/>
      </c>
      <c r="T424" s="42" t="str">
        <v/>
      </c>
      <c r="U424" s="42" t="str">
        <v/>
      </c>
      <c r="X424" s="46"/>
      <c r="Y424" s="46"/>
      <c r="Z424" s="46"/>
      <c r="AA424" s="42" t="s">
        <v>506</v>
      </c>
    </row>
    <row r="425" spans="4:49" s="42" customFormat="1" x14ac:dyDescent="0.2">
      <c r="D425" s="42">
        <f t="shared" si="28"/>
        <v>36</v>
      </c>
      <c r="E425" s="42" t="str">
        <f t="shared" si="27"/>
        <v>A36</v>
      </c>
      <c r="G425" s="42" t="str">
        <f t="array" ref="G425:U425" ca="1">IF(TRANSPOSE('A36'!E$193:E$207)="","",TRANSPOSE('A36'!E$193:E$207))</f>
        <v/>
      </c>
      <c r="H425" s="42" t="str">
        <v/>
      </c>
      <c r="I425" s="42" t="str">
        <v/>
      </c>
      <c r="J425" s="42" t="str">
        <v/>
      </c>
      <c r="K425" s="42" t="str">
        <f ca="1"/>
        <v/>
      </c>
      <c r="L425" s="42" t="str">
        <v/>
      </c>
      <c r="M425" s="42" t="str">
        <v/>
      </c>
      <c r="N425" s="42" t="str">
        <v/>
      </c>
      <c r="O425" s="42" t="str">
        <v/>
      </c>
      <c r="P425" s="42" t="str">
        <v/>
      </c>
      <c r="Q425" s="42" t="str">
        <v/>
      </c>
      <c r="R425" s="42" t="str">
        <v/>
      </c>
      <c r="S425" s="42" t="str">
        <v/>
      </c>
      <c r="T425" s="42" t="str">
        <v/>
      </c>
      <c r="U425" s="42" t="str">
        <v/>
      </c>
      <c r="X425" s="46"/>
      <c r="Y425" s="46"/>
      <c r="Z425" s="46"/>
      <c r="AA425" s="42" t="s">
        <v>506</v>
      </c>
    </row>
    <row r="426" spans="4:49" s="42" customFormat="1" x14ac:dyDescent="0.2">
      <c r="D426" s="42">
        <f t="shared" si="28"/>
        <v>36</v>
      </c>
      <c r="E426" s="42" t="str">
        <f t="shared" si="27"/>
        <v>A36</v>
      </c>
      <c r="G426" s="42" t="str">
        <f t="array" ref="G426:U426" ca="1">IF(TRANSPOSE('A36'!H$193:H$207)="","",TRANSPOSE('A36'!H$193:H$207))</f>
        <v/>
      </c>
      <c r="H426" s="42" t="str">
        <v/>
      </c>
      <c r="I426" s="42" t="str">
        <v/>
      </c>
      <c r="J426" s="42" t="str">
        <v/>
      </c>
      <c r="K426" s="42" t="str">
        <f ca="1"/>
        <v/>
      </c>
      <c r="L426" s="42" t="str">
        <v/>
      </c>
      <c r="M426" s="42" t="str">
        <v/>
      </c>
      <c r="N426" s="42" t="str">
        <v/>
      </c>
      <c r="O426" s="42" t="str">
        <v/>
      </c>
      <c r="P426" s="42" t="str">
        <v/>
      </c>
      <c r="Q426" s="42" t="str">
        <v/>
      </c>
      <c r="R426" s="42" t="str">
        <v/>
      </c>
      <c r="S426" s="42" t="str">
        <v/>
      </c>
      <c r="T426" s="42" t="str">
        <v/>
      </c>
      <c r="U426" s="42" t="str">
        <v/>
      </c>
      <c r="X426" s="46"/>
      <c r="Y426" s="46"/>
      <c r="Z426" s="46"/>
      <c r="AA426" s="42" t="s">
        <v>506</v>
      </c>
    </row>
    <row r="427" spans="4:49" s="42" customFormat="1" x14ac:dyDescent="0.2">
      <c r="D427" s="42">
        <f t="shared" si="28"/>
        <v>36</v>
      </c>
      <c r="E427" s="42" t="str">
        <f t="shared" si="27"/>
        <v>A36</v>
      </c>
      <c r="G427" s="42" t="str">
        <f t="array" ref="G427:U427" ca="1">IF(TRANSPOSE('A36'!K$193:K$207)="","",TRANSPOSE('A36'!K$193:K$207))</f>
        <v/>
      </c>
      <c r="H427" s="42" t="str">
        <v/>
      </c>
      <c r="I427" s="42" t="str">
        <v/>
      </c>
      <c r="J427" s="42" t="str">
        <v/>
      </c>
      <c r="K427" s="42" t="str">
        <f ca="1"/>
        <v/>
      </c>
      <c r="L427" s="42" t="str">
        <v/>
      </c>
      <c r="M427" s="42" t="str">
        <v/>
      </c>
      <c r="N427" s="42" t="str">
        <v/>
      </c>
      <c r="O427" s="42" t="str">
        <v/>
      </c>
      <c r="P427" s="42" t="str">
        <v/>
      </c>
      <c r="Q427" s="42" t="str">
        <v/>
      </c>
      <c r="R427" s="42" t="str">
        <v/>
      </c>
      <c r="S427" s="42" t="str">
        <v/>
      </c>
      <c r="T427" s="42" t="str">
        <v/>
      </c>
      <c r="U427" s="42" t="str">
        <v/>
      </c>
      <c r="X427" s="46"/>
      <c r="Y427" s="46"/>
      <c r="Z427" s="46"/>
      <c r="AA427" s="42" t="s">
        <v>506</v>
      </c>
    </row>
    <row r="428" spans="4:49" s="42" customFormat="1" x14ac:dyDescent="0.2">
      <c r="D428" s="42">
        <f t="shared" si="28"/>
        <v>36</v>
      </c>
      <c r="E428" s="42" t="str">
        <f t="shared" si="27"/>
        <v>A36</v>
      </c>
      <c r="G428" s="42" t="str">
        <f t="array" ref="G428:U428" ca="1">IF(TRANSPOSE('A36'!E$214:E$228)="","",TRANSPOSE('A36'!E$214:E$228))</f>
        <v/>
      </c>
      <c r="H428" s="42" t="str">
        <v/>
      </c>
      <c r="I428" s="42" t="str">
        <v/>
      </c>
      <c r="J428" s="42" t="str">
        <v/>
      </c>
      <c r="K428" s="42" t="str">
        <f ca="1"/>
        <v/>
      </c>
      <c r="L428" s="42" t="str">
        <v/>
      </c>
      <c r="M428" s="42" t="str">
        <v/>
      </c>
      <c r="N428" s="42" t="str">
        <v/>
      </c>
      <c r="O428" s="42" t="str">
        <v/>
      </c>
      <c r="P428" s="42" t="str">
        <v/>
      </c>
      <c r="Q428" s="42" t="str">
        <v/>
      </c>
      <c r="R428" s="42" t="str">
        <v/>
      </c>
      <c r="S428" s="42" t="str">
        <v/>
      </c>
      <c r="T428" s="42" t="str">
        <v/>
      </c>
      <c r="U428" s="42" t="str">
        <v/>
      </c>
      <c r="X428" s="46"/>
      <c r="Y428" s="46"/>
      <c r="Z428" s="46"/>
      <c r="AA428" s="42" t="s">
        <v>506</v>
      </c>
    </row>
    <row r="429" spans="4:49" s="42" customFormat="1" x14ac:dyDescent="0.2">
      <c r="D429" s="42">
        <f t="shared" si="28"/>
        <v>36</v>
      </c>
      <c r="E429" s="42" t="str">
        <f t="shared" si="27"/>
        <v>A36</v>
      </c>
      <c r="G429" s="42" t="str">
        <f t="array" ref="G429:U429" ca="1">IF(TRANSPOSE('A36'!H$214:H$228)="","",TRANSPOSE('A36'!H$214:H$228))</f>
        <v/>
      </c>
      <c r="H429" s="42" t="str">
        <v/>
      </c>
      <c r="I429" s="42" t="str">
        <v/>
      </c>
      <c r="J429" s="42" t="str">
        <v/>
      </c>
      <c r="K429" s="42" t="str">
        <f ca="1"/>
        <v/>
      </c>
      <c r="L429" s="42" t="str">
        <v/>
      </c>
      <c r="M429" s="42" t="str">
        <v/>
      </c>
      <c r="N429" s="42" t="str">
        <v/>
      </c>
      <c r="O429" s="42" t="str">
        <v/>
      </c>
      <c r="P429" s="42" t="str">
        <v/>
      </c>
      <c r="Q429" s="42" t="str">
        <v/>
      </c>
      <c r="R429" s="42" t="str">
        <v/>
      </c>
      <c r="S429" s="42" t="str">
        <v/>
      </c>
      <c r="T429" s="42" t="str">
        <v/>
      </c>
      <c r="U429" s="42" t="str">
        <v/>
      </c>
      <c r="X429" s="46"/>
      <c r="Y429" s="46"/>
      <c r="Z429" s="46"/>
      <c r="AA429" s="42" t="s">
        <v>506</v>
      </c>
    </row>
    <row r="430" spans="4:49" s="42" customFormat="1" x14ac:dyDescent="0.2">
      <c r="D430" s="42">
        <f t="shared" si="28"/>
        <v>36</v>
      </c>
      <c r="E430" s="42" t="str">
        <f t="shared" si="27"/>
        <v>A36</v>
      </c>
      <c r="G430" s="42" t="str">
        <f t="array" ref="G430:U430" ca="1">IF(TRANSPOSE('A36'!K$214:K$228)="","",TRANSPOSE('A36'!K$214:K$228))</f>
        <v/>
      </c>
      <c r="H430" s="42" t="str">
        <v/>
      </c>
      <c r="I430" s="42" t="str">
        <v/>
      </c>
      <c r="J430" s="42" t="str">
        <v/>
      </c>
      <c r="K430" s="42" t="str">
        <f ca="1"/>
        <v/>
      </c>
      <c r="L430" s="42" t="str">
        <v/>
      </c>
      <c r="M430" s="42" t="str">
        <v/>
      </c>
      <c r="N430" s="42" t="str">
        <v/>
      </c>
      <c r="O430" s="42" t="str">
        <v/>
      </c>
      <c r="P430" s="42" t="str">
        <v/>
      </c>
      <c r="Q430" s="42" t="str">
        <v/>
      </c>
      <c r="R430" s="42" t="str">
        <v/>
      </c>
      <c r="S430" s="42" t="str">
        <v/>
      </c>
      <c r="T430" s="42" t="str">
        <v/>
      </c>
      <c r="U430" s="42" t="str">
        <v/>
      </c>
      <c r="X430" s="46"/>
      <c r="Y430" s="46"/>
      <c r="Z430" s="46"/>
      <c r="AA430" s="42" t="s">
        <v>506</v>
      </c>
    </row>
    <row r="431" spans="4:49" s="42" customFormat="1" x14ac:dyDescent="0.2">
      <c r="D431" s="42">
        <f t="shared" si="28"/>
        <v>36</v>
      </c>
      <c r="E431" s="42" t="str">
        <f t="shared" si="27"/>
        <v>A36</v>
      </c>
      <c r="G431" s="42" t="str">
        <f t="array" ref="G431:U431" ca="1">IF(TRANSPOSE('A36'!E$235:E$249)="","",TRANSPOSE('A36'!E$235:E$249))</f>
        <v/>
      </c>
      <c r="H431" s="42" t="str">
        <v/>
      </c>
      <c r="I431" s="42" t="str">
        <v/>
      </c>
      <c r="J431" s="42" t="str">
        <v/>
      </c>
      <c r="K431" s="42" t="str">
        <f ca="1"/>
        <v/>
      </c>
      <c r="L431" s="42" t="str">
        <v/>
      </c>
      <c r="M431" s="42" t="str">
        <v/>
      </c>
      <c r="N431" s="42" t="str">
        <v/>
      </c>
      <c r="O431" s="42" t="str">
        <v/>
      </c>
      <c r="P431" s="42" t="str">
        <v/>
      </c>
      <c r="Q431" s="42" t="str">
        <v/>
      </c>
      <c r="R431" s="42" t="str">
        <v/>
      </c>
      <c r="S431" s="42" t="str">
        <v/>
      </c>
      <c r="T431" s="42" t="str">
        <v/>
      </c>
      <c r="U431" s="42" t="str">
        <v/>
      </c>
      <c r="X431" s="46"/>
      <c r="Y431" s="46"/>
      <c r="Z431" s="46"/>
      <c r="AA431" s="42" t="s">
        <v>506</v>
      </c>
    </row>
    <row r="432" spans="4:49" s="42" customFormat="1" x14ac:dyDescent="0.2">
      <c r="D432" s="42">
        <f t="shared" si="28"/>
        <v>36</v>
      </c>
      <c r="E432" s="42" t="str">
        <f t="shared" si="27"/>
        <v>A36</v>
      </c>
      <c r="G432" s="42" t="str">
        <f t="array" ref="G432:U432" ca="1">IF(TRANSPOSE('A36'!H$235:H$249)="","",TRANSPOSE('A36'!H$235:H$249))</f>
        <v/>
      </c>
      <c r="H432" s="42" t="str">
        <v/>
      </c>
      <c r="I432" s="42" t="str">
        <v/>
      </c>
      <c r="J432" s="42" t="str">
        <v/>
      </c>
      <c r="K432" s="42" t="str">
        <f ca="1"/>
        <v/>
      </c>
      <c r="L432" s="42" t="str">
        <v/>
      </c>
      <c r="M432" s="42" t="str">
        <v/>
      </c>
      <c r="N432" s="42" t="str">
        <v/>
      </c>
      <c r="O432" s="42" t="str">
        <v/>
      </c>
      <c r="P432" s="42" t="str">
        <v/>
      </c>
      <c r="Q432" s="42" t="str">
        <v/>
      </c>
      <c r="R432" s="42" t="str">
        <v/>
      </c>
      <c r="S432" s="42" t="str">
        <v/>
      </c>
      <c r="T432" s="42" t="str">
        <v/>
      </c>
      <c r="U432" s="42" t="str">
        <v/>
      </c>
      <c r="X432" s="46"/>
      <c r="Y432" s="46"/>
      <c r="Z432" s="46"/>
      <c r="AA432" s="42" t="s">
        <v>506</v>
      </c>
    </row>
    <row r="433" spans="4:49" s="42" customFormat="1" x14ac:dyDescent="0.2">
      <c r="D433" s="42">
        <f t="shared" si="28"/>
        <v>36</v>
      </c>
      <c r="E433" s="42" t="str">
        <f t="shared" si="27"/>
        <v>A36</v>
      </c>
      <c r="G433" s="42" t="str">
        <f t="array" ref="G433:U433" ca="1">IF(TRANSPOSE('A36'!K$235:K$249)="","",TRANSPOSE('A36'!K$235:K$249))</f>
        <v/>
      </c>
      <c r="H433" s="42" t="str">
        <v/>
      </c>
      <c r="I433" s="42" t="str">
        <v/>
      </c>
      <c r="J433" s="42" t="str">
        <v/>
      </c>
      <c r="K433" s="42" t="str">
        <f ca="1"/>
        <v/>
      </c>
      <c r="L433" s="42" t="str">
        <v/>
      </c>
      <c r="M433" s="42" t="str">
        <v/>
      </c>
      <c r="N433" s="42" t="str">
        <v/>
      </c>
      <c r="O433" s="42" t="str">
        <v/>
      </c>
      <c r="P433" s="42" t="str">
        <v/>
      </c>
      <c r="Q433" s="42" t="str">
        <v/>
      </c>
      <c r="R433" s="42" t="str">
        <v/>
      </c>
      <c r="S433" s="42" t="str">
        <v/>
      </c>
      <c r="T433" s="42" t="str">
        <v/>
      </c>
      <c r="U433" s="42" t="str">
        <v/>
      </c>
      <c r="X433" s="46"/>
      <c r="Y433" s="46"/>
      <c r="Z433" s="46"/>
      <c r="AA433" s="42" t="s">
        <v>506</v>
      </c>
    </row>
    <row r="434" spans="4:49" s="42" customFormat="1" x14ac:dyDescent="0.2">
      <c r="D434" s="42">
        <f t="shared" si="28"/>
        <v>37</v>
      </c>
      <c r="E434" s="42" t="str">
        <f t="shared" si="27"/>
        <v>A37</v>
      </c>
      <c r="G434" s="42" t="str">
        <f t="array" ref="G434:U434" ca="1">IF(TRANSPOSE('A37'!E$172:E$186)="","",TRANSPOSE('A37'!E$172:E$186))</f>
        <v/>
      </c>
      <c r="H434" s="42" t="str">
        <v/>
      </c>
      <c r="I434" s="42" t="str">
        <v/>
      </c>
      <c r="J434" s="42" t="str">
        <v/>
      </c>
      <c r="K434" s="42" t="str">
        <f ca="1"/>
        <v/>
      </c>
      <c r="L434" s="42" t="str">
        <v/>
      </c>
      <c r="M434" s="42" t="str">
        <v/>
      </c>
      <c r="N434" s="42" t="str">
        <v/>
      </c>
      <c r="O434" s="42" t="str">
        <v/>
      </c>
      <c r="P434" s="42" t="str">
        <v/>
      </c>
      <c r="Q434" s="42" t="str">
        <v/>
      </c>
      <c r="R434" s="42" t="str">
        <v/>
      </c>
      <c r="S434" s="42" t="str">
        <v/>
      </c>
      <c r="T434" s="42" t="str">
        <v/>
      </c>
      <c r="U434" s="42" t="str">
        <v/>
      </c>
      <c r="V434" s="42" t="str">
        <f ca="1">IFERROR('A37'!$R$43,"")</f>
        <v/>
      </c>
      <c r="W434" s="42" t="str">
        <f ca="1">IFERROR('A37'!$R$254,"")</f>
        <v/>
      </c>
      <c r="X434" s="46" t="str">
        <f>IF('A37'!$H$73="","",'A37'!$H$73)</f>
        <v/>
      </c>
      <c r="Y434" s="46" t="str">
        <f>IF('A37'!$H$76="","",'A37'!$H$76)</f>
        <v/>
      </c>
      <c r="Z434" s="42" t="str">
        <f>IF('A37'!$B$9="","",'A37'!$B$9)</f>
        <v/>
      </c>
      <c r="AA434" s="42" t="s">
        <v>507</v>
      </c>
      <c r="AB434" s="42" t="str">
        <f t="array" ref="AB434:AW434">IF(TRANSPOSE('A37'!$K$80:$M$101)="","",TRANSPOSE('A37'!$K$80:$M$101))</f>
        <v/>
      </c>
      <c r="AC434" s="42" t="str">
        <v/>
      </c>
      <c r="AD434" s="42" t="str">
        <v/>
      </c>
      <c r="AE434" s="42" t="str">
        <v/>
      </c>
      <c r="AF434" s="42" t="str">
        <v/>
      </c>
      <c r="AG434" s="42" t="str">
        <v/>
      </c>
      <c r="AH434" s="42" t="str">
        <v/>
      </c>
      <c r="AI434" s="42" t="str">
        <v/>
      </c>
      <c r="AJ434" s="42" t="str">
        <v/>
      </c>
      <c r="AK434" s="42" t="str">
        <v/>
      </c>
      <c r="AL434" s="42" t="str">
        <v/>
      </c>
      <c r="AM434" s="42" t="str">
        <v/>
      </c>
      <c r="AN434" s="42" t="str">
        <v/>
      </c>
      <c r="AO434" s="42" t="str">
        <v/>
      </c>
      <c r="AP434" s="42" t="str">
        <v/>
      </c>
      <c r="AQ434" s="42" t="str">
        <v/>
      </c>
      <c r="AR434" s="42" t="str">
        <v/>
      </c>
      <c r="AS434" s="42" t="str">
        <v/>
      </c>
      <c r="AT434" s="42" t="str">
        <v/>
      </c>
      <c r="AU434" s="42" t="str">
        <v/>
      </c>
      <c r="AV434" s="42" t="str">
        <v/>
      </c>
      <c r="AW434" s="42" t="str">
        <v/>
      </c>
    </row>
    <row r="435" spans="4:49" s="42" customFormat="1" x14ac:dyDescent="0.2">
      <c r="D435" s="42">
        <f t="shared" si="28"/>
        <v>37</v>
      </c>
      <c r="E435" s="42" t="str">
        <f t="shared" si="27"/>
        <v>A37</v>
      </c>
      <c r="G435" s="42" t="str">
        <f t="array" ref="G435:U435" ca="1">IF(TRANSPOSE('A37'!H$172:H$186)="","",TRANSPOSE('A37'!H$172:H$186))</f>
        <v/>
      </c>
      <c r="H435" s="42" t="str">
        <v/>
      </c>
      <c r="I435" s="42" t="str">
        <v/>
      </c>
      <c r="J435" s="42" t="str">
        <v/>
      </c>
      <c r="K435" s="42" t="str">
        <f ca="1"/>
        <v/>
      </c>
      <c r="L435" s="42" t="str">
        <v/>
      </c>
      <c r="M435" s="42" t="str">
        <v/>
      </c>
      <c r="N435" s="42" t="str">
        <v/>
      </c>
      <c r="O435" s="42" t="str">
        <v/>
      </c>
      <c r="P435" s="42" t="str">
        <v/>
      </c>
      <c r="Q435" s="42" t="str">
        <v/>
      </c>
      <c r="R435" s="42" t="str">
        <v/>
      </c>
      <c r="S435" s="42" t="str">
        <v/>
      </c>
      <c r="T435" s="42" t="str">
        <v/>
      </c>
      <c r="U435" s="42" t="str">
        <v/>
      </c>
      <c r="X435" s="46"/>
      <c r="Y435" s="46"/>
      <c r="Z435" s="46"/>
      <c r="AA435" s="42" t="s">
        <v>507</v>
      </c>
    </row>
    <row r="436" spans="4:49" s="42" customFormat="1" x14ac:dyDescent="0.2">
      <c r="D436" s="42">
        <f t="shared" si="28"/>
        <v>37</v>
      </c>
      <c r="E436" s="42" t="str">
        <f t="shared" si="27"/>
        <v>A37</v>
      </c>
      <c r="G436" s="42" t="str">
        <f t="array" ref="G436:U436" ca="1">IF(TRANSPOSE('A37'!K$172:K$186)="","",TRANSPOSE('A37'!K$172:K$186))</f>
        <v/>
      </c>
      <c r="H436" s="42" t="str">
        <v/>
      </c>
      <c r="I436" s="42" t="str">
        <v/>
      </c>
      <c r="J436" s="42" t="str">
        <v/>
      </c>
      <c r="K436" s="42" t="str">
        <f ca="1"/>
        <v/>
      </c>
      <c r="L436" s="42" t="str">
        <v/>
      </c>
      <c r="M436" s="42" t="str">
        <v/>
      </c>
      <c r="N436" s="42" t="str">
        <v/>
      </c>
      <c r="O436" s="42" t="str">
        <v/>
      </c>
      <c r="P436" s="42" t="str">
        <v/>
      </c>
      <c r="Q436" s="42" t="str">
        <v/>
      </c>
      <c r="R436" s="42" t="str">
        <v/>
      </c>
      <c r="S436" s="42" t="str">
        <v/>
      </c>
      <c r="T436" s="42" t="str">
        <v/>
      </c>
      <c r="U436" s="42" t="str">
        <v/>
      </c>
      <c r="X436" s="46"/>
      <c r="Y436" s="46"/>
      <c r="Z436" s="46"/>
      <c r="AA436" s="42" t="s">
        <v>507</v>
      </c>
    </row>
    <row r="437" spans="4:49" s="42" customFormat="1" x14ac:dyDescent="0.2">
      <c r="D437" s="42">
        <f t="shared" si="28"/>
        <v>37</v>
      </c>
      <c r="E437" s="42" t="str">
        <f t="shared" si="27"/>
        <v>A37</v>
      </c>
      <c r="G437" s="42" t="str">
        <f t="array" ref="G437:U437" ca="1">IF(TRANSPOSE('A37'!E$193:E$207)="","",TRANSPOSE('A37'!E$193:E$207))</f>
        <v/>
      </c>
      <c r="H437" s="42" t="str">
        <v/>
      </c>
      <c r="I437" s="42" t="str">
        <v/>
      </c>
      <c r="J437" s="42" t="str">
        <v/>
      </c>
      <c r="K437" s="42" t="str">
        <f ca="1"/>
        <v/>
      </c>
      <c r="L437" s="42" t="str">
        <v/>
      </c>
      <c r="M437" s="42" t="str">
        <v/>
      </c>
      <c r="N437" s="42" t="str">
        <v/>
      </c>
      <c r="O437" s="42" t="str">
        <v/>
      </c>
      <c r="P437" s="42" t="str">
        <v/>
      </c>
      <c r="Q437" s="42" t="str">
        <v/>
      </c>
      <c r="R437" s="42" t="str">
        <v/>
      </c>
      <c r="S437" s="42" t="str">
        <v/>
      </c>
      <c r="T437" s="42" t="str">
        <v/>
      </c>
      <c r="U437" s="42" t="str">
        <v/>
      </c>
      <c r="X437" s="46"/>
      <c r="Y437" s="46"/>
      <c r="Z437" s="46"/>
      <c r="AA437" s="42" t="s">
        <v>507</v>
      </c>
    </row>
    <row r="438" spans="4:49" s="42" customFormat="1" x14ac:dyDescent="0.2">
      <c r="D438" s="42">
        <f t="shared" si="28"/>
        <v>37</v>
      </c>
      <c r="E438" s="42" t="str">
        <f t="shared" si="27"/>
        <v>A37</v>
      </c>
      <c r="G438" s="42" t="str">
        <f t="array" ref="G438:U438" ca="1">IF(TRANSPOSE('A37'!H$193:H$207)="","",TRANSPOSE('A37'!H$193:H$207))</f>
        <v/>
      </c>
      <c r="H438" s="42" t="str">
        <v/>
      </c>
      <c r="I438" s="42" t="str">
        <v/>
      </c>
      <c r="J438" s="42" t="str">
        <v/>
      </c>
      <c r="K438" s="42" t="str">
        <f ca="1"/>
        <v/>
      </c>
      <c r="L438" s="42" t="str">
        <v/>
      </c>
      <c r="M438" s="42" t="str">
        <v/>
      </c>
      <c r="N438" s="42" t="str">
        <v/>
      </c>
      <c r="O438" s="42" t="str">
        <v/>
      </c>
      <c r="P438" s="42" t="str">
        <v/>
      </c>
      <c r="Q438" s="42" t="str">
        <v/>
      </c>
      <c r="R438" s="42" t="str">
        <v/>
      </c>
      <c r="S438" s="42" t="str">
        <v/>
      </c>
      <c r="T438" s="42" t="str">
        <v/>
      </c>
      <c r="U438" s="42" t="str">
        <v/>
      </c>
      <c r="X438" s="46"/>
      <c r="Y438" s="46"/>
      <c r="Z438" s="46"/>
      <c r="AA438" s="42" t="s">
        <v>507</v>
      </c>
    </row>
    <row r="439" spans="4:49" s="42" customFormat="1" x14ac:dyDescent="0.2">
      <c r="D439" s="42">
        <f t="shared" si="28"/>
        <v>37</v>
      </c>
      <c r="E439" s="42" t="str">
        <f t="shared" si="27"/>
        <v>A37</v>
      </c>
      <c r="G439" s="42" t="str">
        <f t="array" ref="G439:U439" ca="1">IF(TRANSPOSE('A37'!K$193:K$207)="","",TRANSPOSE('A37'!K$193:K$207))</f>
        <v/>
      </c>
      <c r="H439" s="42" t="str">
        <v/>
      </c>
      <c r="I439" s="42" t="str">
        <v/>
      </c>
      <c r="J439" s="42" t="str">
        <v/>
      </c>
      <c r="K439" s="42" t="str">
        <f ca="1"/>
        <v/>
      </c>
      <c r="L439" s="42" t="str">
        <v/>
      </c>
      <c r="M439" s="42" t="str">
        <v/>
      </c>
      <c r="N439" s="42" t="str">
        <v/>
      </c>
      <c r="O439" s="42" t="str">
        <v/>
      </c>
      <c r="P439" s="42" t="str">
        <v/>
      </c>
      <c r="Q439" s="42" t="str">
        <v/>
      </c>
      <c r="R439" s="42" t="str">
        <v/>
      </c>
      <c r="S439" s="42" t="str">
        <v/>
      </c>
      <c r="T439" s="42" t="str">
        <v/>
      </c>
      <c r="U439" s="42" t="str">
        <v/>
      </c>
      <c r="X439" s="46"/>
      <c r="Y439" s="46"/>
      <c r="Z439" s="46"/>
      <c r="AA439" s="42" t="s">
        <v>507</v>
      </c>
    </row>
    <row r="440" spans="4:49" s="42" customFormat="1" x14ac:dyDescent="0.2">
      <c r="D440" s="42">
        <f t="shared" si="28"/>
        <v>37</v>
      </c>
      <c r="E440" s="42" t="str">
        <f t="shared" si="27"/>
        <v>A37</v>
      </c>
      <c r="G440" s="42" t="str">
        <f t="array" ref="G440:U440" ca="1">IF(TRANSPOSE('A37'!E$214:E$228)="","",TRANSPOSE('A37'!E$214:E$228))</f>
        <v/>
      </c>
      <c r="H440" s="42" t="str">
        <v/>
      </c>
      <c r="I440" s="42" t="str">
        <v/>
      </c>
      <c r="J440" s="42" t="str">
        <v/>
      </c>
      <c r="K440" s="42" t="str">
        <f ca="1"/>
        <v/>
      </c>
      <c r="L440" s="42" t="str">
        <v/>
      </c>
      <c r="M440" s="42" t="str">
        <v/>
      </c>
      <c r="N440" s="42" t="str">
        <v/>
      </c>
      <c r="O440" s="42" t="str">
        <v/>
      </c>
      <c r="P440" s="42" t="str">
        <v/>
      </c>
      <c r="Q440" s="42" t="str">
        <v/>
      </c>
      <c r="R440" s="42" t="str">
        <v/>
      </c>
      <c r="S440" s="42" t="str">
        <v/>
      </c>
      <c r="T440" s="42" t="str">
        <v/>
      </c>
      <c r="U440" s="42" t="str">
        <v/>
      </c>
      <c r="X440" s="46"/>
      <c r="Y440" s="46"/>
      <c r="Z440" s="46"/>
      <c r="AA440" s="42" t="s">
        <v>507</v>
      </c>
    </row>
    <row r="441" spans="4:49" s="42" customFormat="1" x14ac:dyDescent="0.2">
      <c r="D441" s="42">
        <f t="shared" si="28"/>
        <v>37</v>
      </c>
      <c r="E441" s="42" t="str">
        <f t="shared" si="27"/>
        <v>A37</v>
      </c>
      <c r="G441" s="42" t="str">
        <f t="array" ref="G441:U441" ca="1">IF(TRANSPOSE('A37'!H$214:H$228)="","",TRANSPOSE('A37'!H$214:H$228))</f>
        <v/>
      </c>
      <c r="H441" s="42" t="str">
        <v/>
      </c>
      <c r="I441" s="42" t="str">
        <v/>
      </c>
      <c r="J441" s="42" t="str">
        <v/>
      </c>
      <c r="K441" s="42" t="str">
        <f ca="1"/>
        <v/>
      </c>
      <c r="L441" s="42" t="str">
        <v/>
      </c>
      <c r="M441" s="42" t="str">
        <v/>
      </c>
      <c r="N441" s="42" t="str">
        <v/>
      </c>
      <c r="O441" s="42" t="str">
        <v/>
      </c>
      <c r="P441" s="42" t="str">
        <v/>
      </c>
      <c r="Q441" s="42" t="str">
        <v/>
      </c>
      <c r="R441" s="42" t="str">
        <v/>
      </c>
      <c r="S441" s="42" t="str">
        <v/>
      </c>
      <c r="T441" s="42" t="str">
        <v/>
      </c>
      <c r="U441" s="42" t="str">
        <v/>
      </c>
      <c r="X441" s="46"/>
      <c r="Y441" s="46"/>
      <c r="Z441" s="46"/>
      <c r="AA441" s="42" t="s">
        <v>507</v>
      </c>
    </row>
    <row r="442" spans="4:49" s="42" customFormat="1" x14ac:dyDescent="0.2">
      <c r="D442" s="42">
        <f t="shared" si="28"/>
        <v>37</v>
      </c>
      <c r="E442" s="42" t="str">
        <f t="shared" si="27"/>
        <v>A37</v>
      </c>
      <c r="G442" s="42" t="str">
        <f t="array" ref="G442:U442" ca="1">IF(TRANSPOSE('A37'!K$214:K$228)="","",TRANSPOSE('A37'!K$214:K$228))</f>
        <v/>
      </c>
      <c r="H442" s="42" t="str">
        <v/>
      </c>
      <c r="I442" s="42" t="str">
        <v/>
      </c>
      <c r="J442" s="42" t="str">
        <v/>
      </c>
      <c r="K442" s="42" t="str">
        <f ca="1"/>
        <v/>
      </c>
      <c r="L442" s="42" t="str">
        <v/>
      </c>
      <c r="M442" s="42" t="str">
        <v/>
      </c>
      <c r="N442" s="42" t="str">
        <v/>
      </c>
      <c r="O442" s="42" t="str">
        <v/>
      </c>
      <c r="P442" s="42" t="str">
        <v/>
      </c>
      <c r="Q442" s="42" t="str">
        <v/>
      </c>
      <c r="R442" s="42" t="str">
        <v/>
      </c>
      <c r="S442" s="42" t="str">
        <v/>
      </c>
      <c r="T442" s="42" t="str">
        <v/>
      </c>
      <c r="U442" s="42" t="str">
        <v/>
      </c>
      <c r="X442" s="46"/>
      <c r="Y442" s="46"/>
      <c r="Z442" s="46"/>
      <c r="AA442" s="42" t="s">
        <v>507</v>
      </c>
    </row>
    <row r="443" spans="4:49" s="42" customFormat="1" x14ac:dyDescent="0.2">
      <c r="D443" s="42">
        <f t="shared" si="28"/>
        <v>37</v>
      </c>
      <c r="E443" s="42" t="str">
        <f t="shared" si="27"/>
        <v>A37</v>
      </c>
      <c r="G443" s="42" t="str">
        <f t="array" ref="G443:U443" ca="1">IF(TRANSPOSE('A37'!E$235:E$249)="","",TRANSPOSE('A37'!E$235:E$249))</f>
        <v/>
      </c>
      <c r="H443" s="42" t="str">
        <v/>
      </c>
      <c r="I443" s="42" t="str">
        <v/>
      </c>
      <c r="J443" s="42" t="str">
        <v/>
      </c>
      <c r="K443" s="42" t="str">
        <f ca="1"/>
        <v/>
      </c>
      <c r="L443" s="42" t="str">
        <v/>
      </c>
      <c r="M443" s="42" t="str">
        <v/>
      </c>
      <c r="N443" s="42" t="str">
        <v/>
      </c>
      <c r="O443" s="42" t="str">
        <v/>
      </c>
      <c r="P443" s="42" t="str">
        <v/>
      </c>
      <c r="Q443" s="42" t="str">
        <v/>
      </c>
      <c r="R443" s="42" t="str">
        <v/>
      </c>
      <c r="S443" s="42" t="str">
        <v/>
      </c>
      <c r="T443" s="42" t="str">
        <v/>
      </c>
      <c r="U443" s="42" t="str">
        <v/>
      </c>
      <c r="X443" s="46"/>
      <c r="Y443" s="46"/>
      <c r="Z443" s="46"/>
      <c r="AA443" s="42" t="s">
        <v>507</v>
      </c>
    </row>
    <row r="444" spans="4:49" s="42" customFormat="1" x14ac:dyDescent="0.2">
      <c r="D444" s="42">
        <f t="shared" si="28"/>
        <v>37</v>
      </c>
      <c r="E444" s="42" t="str">
        <f t="shared" si="27"/>
        <v>A37</v>
      </c>
      <c r="G444" s="42" t="str">
        <f t="array" ref="G444:U444" ca="1">IF(TRANSPOSE('A37'!H$235:H$249)="","",TRANSPOSE('A37'!H$235:H$249))</f>
        <v/>
      </c>
      <c r="H444" s="42" t="str">
        <v/>
      </c>
      <c r="I444" s="42" t="str">
        <v/>
      </c>
      <c r="J444" s="42" t="str">
        <v/>
      </c>
      <c r="K444" s="42" t="str">
        <f ca="1"/>
        <v/>
      </c>
      <c r="L444" s="42" t="str">
        <v/>
      </c>
      <c r="M444" s="42" t="str">
        <v/>
      </c>
      <c r="N444" s="42" t="str">
        <v/>
      </c>
      <c r="O444" s="42" t="str">
        <v/>
      </c>
      <c r="P444" s="42" t="str">
        <v/>
      </c>
      <c r="Q444" s="42" t="str">
        <v/>
      </c>
      <c r="R444" s="42" t="str">
        <v/>
      </c>
      <c r="S444" s="42" t="str">
        <v/>
      </c>
      <c r="T444" s="42" t="str">
        <v/>
      </c>
      <c r="U444" s="42" t="str">
        <v/>
      </c>
      <c r="X444" s="46"/>
      <c r="Y444" s="46"/>
      <c r="Z444" s="46"/>
      <c r="AA444" s="42" t="s">
        <v>507</v>
      </c>
    </row>
    <row r="445" spans="4:49" s="42" customFormat="1" x14ac:dyDescent="0.2">
      <c r="D445" s="42">
        <f t="shared" si="28"/>
        <v>37</v>
      </c>
      <c r="E445" s="42" t="str">
        <f t="shared" si="27"/>
        <v>A37</v>
      </c>
      <c r="G445" s="42" t="str">
        <f t="array" ref="G445:U445" ca="1">IF(TRANSPOSE('A37'!K$235:K$249)="","",TRANSPOSE('A37'!K$235:K$249))</f>
        <v/>
      </c>
      <c r="H445" s="42" t="str">
        <v/>
      </c>
      <c r="I445" s="42" t="str">
        <v/>
      </c>
      <c r="J445" s="42" t="str">
        <v/>
      </c>
      <c r="K445" s="42" t="str">
        <f ca="1"/>
        <v/>
      </c>
      <c r="L445" s="42" t="str">
        <v/>
      </c>
      <c r="M445" s="42" t="str">
        <v/>
      </c>
      <c r="N445" s="42" t="str">
        <v/>
      </c>
      <c r="O445" s="42" t="str">
        <v/>
      </c>
      <c r="P445" s="42" t="str">
        <v/>
      </c>
      <c r="Q445" s="42" t="str">
        <v/>
      </c>
      <c r="R445" s="42" t="str">
        <v/>
      </c>
      <c r="S445" s="42" t="str">
        <v/>
      </c>
      <c r="T445" s="42" t="str">
        <v/>
      </c>
      <c r="U445" s="42" t="str">
        <v/>
      </c>
      <c r="X445" s="46"/>
      <c r="Y445" s="46"/>
      <c r="Z445" s="46"/>
      <c r="AA445" s="42" t="s">
        <v>507</v>
      </c>
    </row>
    <row r="446" spans="4:49" s="42" customFormat="1" x14ac:dyDescent="0.2">
      <c r="D446" s="42">
        <f t="shared" si="28"/>
        <v>38</v>
      </c>
      <c r="E446" s="42" t="str">
        <f t="shared" si="27"/>
        <v>A38</v>
      </c>
      <c r="G446" s="42" t="str">
        <f t="array" ref="G446:U446" ca="1">IF(TRANSPOSE('A38'!E$172:E$186)="","",TRANSPOSE('A38'!E$172:E$186))</f>
        <v/>
      </c>
      <c r="H446" s="42" t="str">
        <v/>
      </c>
      <c r="I446" s="42" t="str">
        <v/>
      </c>
      <c r="J446" s="42" t="str">
        <v/>
      </c>
      <c r="K446" s="42" t="str">
        <f ca="1"/>
        <v/>
      </c>
      <c r="L446" s="42" t="str">
        <v/>
      </c>
      <c r="M446" s="42" t="str">
        <v/>
      </c>
      <c r="N446" s="42" t="str">
        <v/>
      </c>
      <c r="O446" s="42" t="str">
        <v/>
      </c>
      <c r="P446" s="42" t="str">
        <v/>
      </c>
      <c r="Q446" s="42" t="str">
        <v/>
      </c>
      <c r="R446" s="42" t="str">
        <v/>
      </c>
      <c r="S446" s="42" t="str">
        <v/>
      </c>
      <c r="T446" s="42" t="str">
        <v/>
      </c>
      <c r="U446" s="42" t="str">
        <v/>
      </c>
      <c r="V446" s="42" t="str">
        <f ca="1">IFERROR('A38'!$R$43,"")</f>
        <v/>
      </c>
      <c r="W446" s="42" t="str">
        <f ca="1">IFERROR('A38'!$R$254,"")</f>
        <v/>
      </c>
      <c r="X446" s="46" t="str">
        <f>IF('A38'!$H$73="","",'A38'!$H$73)</f>
        <v/>
      </c>
      <c r="Y446" s="46" t="str">
        <f>IF('A38'!$H$76="","",'A38'!$H$76)</f>
        <v/>
      </c>
      <c r="Z446" s="42" t="str">
        <f>IF('A38'!$B$9="","",'A38'!$B$9)</f>
        <v/>
      </c>
      <c r="AA446" s="42" t="s">
        <v>508</v>
      </c>
      <c r="AB446" s="42" t="str">
        <f t="array" ref="AB446:AW446">IF(TRANSPOSE('A38'!$K$80:$M$101)="","",TRANSPOSE('A38'!$K$80:$M$101))</f>
        <v/>
      </c>
      <c r="AC446" s="42" t="str">
        <v/>
      </c>
      <c r="AD446" s="42" t="str">
        <v/>
      </c>
      <c r="AE446" s="42" t="str">
        <v/>
      </c>
      <c r="AF446" s="42" t="str">
        <v/>
      </c>
      <c r="AG446" s="42" t="str">
        <v/>
      </c>
      <c r="AH446" s="42" t="str">
        <v/>
      </c>
      <c r="AI446" s="42" t="str">
        <v/>
      </c>
      <c r="AJ446" s="42" t="str">
        <v/>
      </c>
      <c r="AK446" s="42" t="str">
        <v/>
      </c>
      <c r="AL446" s="42" t="str">
        <v/>
      </c>
      <c r="AM446" s="42" t="str">
        <v/>
      </c>
      <c r="AN446" s="42" t="str">
        <v/>
      </c>
      <c r="AO446" s="42" t="str">
        <v/>
      </c>
      <c r="AP446" s="42" t="str">
        <v/>
      </c>
      <c r="AQ446" s="42" t="str">
        <v/>
      </c>
      <c r="AR446" s="42" t="str">
        <v/>
      </c>
      <c r="AS446" s="42" t="str">
        <v/>
      </c>
      <c r="AT446" s="42" t="str">
        <v/>
      </c>
      <c r="AU446" s="42" t="str">
        <v/>
      </c>
      <c r="AV446" s="42" t="str">
        <v/>
      </c>
      <c r="AW446" s="42" t="str">
        <v/>
      </c>
    </row>
    <row r="447" spans="4:49" s="42" customFormat="1" x14ac:dyDescent="0.2">
      <c r="D447" s="42">
        <f t="shared" si="28"/>
        <v>38</v>
      </c>
      <c r="E447" s="42" t="str">
        <f t="shared" si="27"/>
        <v>A38</v>
      </c>
      <c r="G447" s="42" t="str">
        <f t="array" ref="G447:U447" ca="1">IF(TRANSPOSE('A38'!H$172:H$186)="","",TRANSPOSE('A38'!H$172:H$186))</f>
        <v/>
      </c>
      <c r="H447" s="42" t="str">
        <v/>
      </c>
      <c r="I447" s="42" t="str">
        <v/>
      </c>
      <c r="J447" s="42" t="str">
        <v/>
      </c>
      <c r="K447" s="42" t="str">
        <f ca="1"/>
        <v/>
      </c>
      <c r="L447" s="42" t="str">
        <v/>
      </c>
      <c r="M447" s="42" t="str">
        <v/>
      </c>
      <c r="N447" s="42" t="str">
        <v/>
      </c>
      <c r="O447" s="42" t="str">
        <v/>
      </c>
      <c r="P447" s="42" t="str">
        <v/>
      </c>
      <c r="Q447" s="42" t="str">
        <v/>
      </c>
      <c r="R447" s="42" t="str">
        <v/>
      </c>
      <c r="S447" s="42" t="str">
        <v/>
      </c>
      <c r="T447" s="42" t="str">
        <v/>
      </c>
      <c r="U447" s="42" t="str">
        <v/>
      </c>
      <c r="X447" s="46"/>
      <c r="Y447" s="46"/>
      <c r="Z447" s="46"/>
      <c r="AA447" s="42" t="s">
        <v>508</v>
      </c>
    </row>
    <row r="448" spans="4:49" s="42" customFormat="1" x14ac:dyDescent="0.2">
      <c r="D448" s="42">
        <f t="shared" si="28"/>
        <v>38</v>
      </c>
      <c r="E448" s="42" t="str">
        <f t="shared" si="27"/>
        <v>A38</v>
      </c>
      <c r="G448" s="42" t="str">
        <f t="array" ref="G448:U448" ca="1">IF(TRANSPOSE('A38'!K$172:K$186)="","",TRANSPOSE('A38'!K$172:K$186))</f>
        <v/>
      </c>
      <c r="H448" s="42" t="str">
        <v/>
      </c>
      <c r="I448" s="42" t="str">
        <v/>
      </c>
      <c r="J448" s="42" t="str">
        <v/>
      </c>
      <c r="K448" s="42" t="str">
        <f ca="1"/>
        <v/>
      </c>
      <c r="L448" s="42" t="str">
        <v/>
      </c>
      <c r="M448" s="42" t="str">
        <v/>
      </c>
      <c r="N448" s="42" t="str">
        <v/>
      </c>
      <c r="O448" s="42" t="str">
        <v/>
      </c>
      <c r="P448" s="42" t="str">
        <v/>
      </c>
      <c r="Q448" s="42" t="str">
        <v/>
      </c>
      <c r="R448" s="42" t="str">
        <v/>
      </c>
      <c r="S448" s="42" t="str">
        <v/>
      </c>
      <c r="T448" s="42" t="str">
        <v/>
      </c>
      <c r="U448" s="42" t="str">
        <v/>
      </c>
      <c r="X448" s="46"/>
      <c r="Y448" s="46"/>
      <c r="Z448" s="46"/>
      <c r="AA448" s="42" t="s">
        <v>508</v>
      </c>
    </row>
    <row r="449" spans="4:49" s="42" customFormat="1" x14ac:dyDescent="0.2">
      <c r="D449" s="42">
        <f t="shared" si="28"/>
        <v>38</v>
      </c>
      <c r="E449" s="42" t="str">
        <f t="shared" si="27"/>
        <v>A38</v>
      </c>
      <c r="G449" s="42" t="str">
        <f t="array" ref="G449:U449" ca="1">IF(TRANSPOSE('A38'!E$193:E$207)="","",TRANSPOSE('A38'!E$193:E$207))</f>
        <v/>
      </c>
      <c r="H449" s="42" t="str">
        <v/>
      </c>
      <c r="I449" s="42" t="str">
        <v/>
      </c>
      <c r="J449" s="42" t="str">
        <v/>
      </c>
      <c r="K449" s="42" t="str">
        <f ca="1"/>
        <v/>
      </c>
      <c r="L449" s="42" t="str">
        <v/>
      </c>
      <c r="M449" s="42" t="str">
        <v/>
      </c>
      <c r="N449" s="42" t="str">
        <v/>
      </c>
      <c r="O449" s="42" t="str">
        <v/>
      </c>
      <c r="P449" s="42" t="str">
        <v/>
      </c>
      <c r="Q449" s="42" t="str">
        <v/>
      </c>
      <c r="R449" s="42" t="str">
        <v/>
      </c>
      <c r="S449" s="42" t="str">
        <v/>
      </c>
      <c r="T449" s="42" t="str">
        <v/>
      </c>
      <c r="U449" s="42" t="str">
        <v/>
      </c>
      <c r="X449" s="46"/>
      <c r="Y449" s="46"/>
      <c r="Z449" s="46"/>
      <c r="AA449" s="42" t="s">
        <v>508</v>
      </c>
    </row>
    <row r="450" spans="4:49" s="42" customFormat="1" x14ac:dyDescent="0.2">
      <c r="D450" s="42">
        <f t="shared" si="28"/>
        <v>38</v>
      </c>
      <c r="E450" s="42" t="str">
        <f t="shared" si="27"/>
        <v>A38</v>
      </c>
      <c r="G450" s="42" t="str">
        <f t="array" ref="G450:U450" ca="1">IF(TRANSPOSE('A38'!H$193:H$207)="","",TRANSPOSE('A38'!H$193:H$207))</f>
        <v/>
      </c>
      <c r="H450" s="42" t="str">
        <v/>
      </c>
      <c r="I450" s="42" t="str">
        <v/>
      </c>
      <c r="J450" s="42" t="str">
        <v/>
      </c>
      <c r="K450" s="42" t="str">
        <f ca="1"/>
        <v/>
      </c>
      <c r="L450" s="42" t="str">
        <v/>
      </c>
      <c r="M450" s="42" t="str">
        <v/>
      </c>
      <c r="N450" s="42" t="str">
        <v/>
      </c>
      <c r="O450" s="42" t="str">
        <v/>
      </c>
      <c r="P450" s="42" t="str">
        <v/>
      </c>
      <c r="Q450" s="42" t="str">
        <v/>
      </c>
      <c r="R450" s="42" t="str">
        <v/>
      </c>
      <c r="S450" s="42" t="str">
        <v/>
      </c>
      <c r="T450" s="42" t="str">
        <v/>
      </c>
      <c r="U450" s="42" t="str">
        <v/>
      </c>
      <c r="X450" s="46"/>
      <c r="Y450" s="46"/>
      <c r="Z450" s="46"/>
      <c r="AA450" s="42" t="s">
        <v>508</v>
      </c>
    </row>
    <row r="451" spans="4:49" s="42" customFormat="1" x14ac:dyDescent="0.2">
      <c r="D451" s="42">
        <f t="shared" si="28"/>
        <v>38</v>
      </c>
      <c r="E451" s="42" t="str">
        <f t="shared" ref="E451:E481" si="29">"A"&amp;D451</f>
        <v>A38</v>
      </c>
      <c r="G451" s="42" t="str">
        <f t="array" ref="G451:U451" ca="1">IF(TRANSPOSE('A38'!K$193:K$207)="","",TRANSPOSE('A38'!K$193:K$207))</f>
        <v/>
      </c>
      <c r="H451" s="42" t="str">
        <v/>
      </c>
      <c r="I451" s="42" t="str">
        <v/>
      </c>
      <c r="J451" s="42" t="str">
        <v/>
      </c>
      <c r="K451" s="42" t="str">
        <f ca="1"/>
        <v/>
      </c>
      <c r="L451" s="42" t="str">
        <v/>
      </c>
      <c r="M451" s="42" t="str">
        <v/>
      </c>
      <c r="N451" s="42" t="str">
        <v/>
      </c>
      <c r="O451" s="42" t="str">
        <v/>
      </c>
      <c r="P451" s="42" t="str">
        <v/>
      </c>
      <c r="Q451" s="42" t="str">
        <v/>
      </c>
      <c r="R451" s="42" t="str">
        <v/>
      </c>
      <c r="S451" s="42" t="str">
        <v/>
      </c>
      <c r="T451" s="42" t="str">
        <v/>
      </c>
      <c r="U451" s="42" t="str">
        <v/>
      </c>
      <c r="X451" s="46"/>
      <c r="Y451" s="46"/>
      <c r="Z451" s="46"/>
      <c r="AA451" s="42" t="s">
        <v>508</v>
      </c>
    </row>
    <row r="452" spans="4:49" s="42" customFormat="1" x14ac:dyDescent="0.2">
      <c r="D452" s="42">
        <f t="shared" si="28"/>
        <v>38</v>
      </c>
      <c r="E452" s="42" t="str">
        <f t="shared" si="29"/>
        <v>A38</v>
      </c>
      <c r="G452" s="42" t="str">
        <f t="array" ref="G452:U452" ca="1">IF(TRANSPOSE('A38'!E$214:E$228)="","",TRANSPOSE('A38'!E$214:E$228))</f>
        <v/>
      </c>
      <c r="H452" s="42" t="str">
        <v/>
      </c>
      <c r="I452" s="42" t="str">
        <v/>
      </c>
      <c r="J452" s="42" t="str">
        <v/>
      </c>
      <c r="K452" s="42" t="str">
        <f ca="1"/>
        <v/>
      </c>
      <c r="L452" s="42" t="str">
        <v/>
      </c>
      <c r="M452" s="42" t="str">
        <v/>
      </c>
      <c r="N452" s="42" t="str">
        <v/>
      </c>
      <c r="O452" s="42" t="str">
        <v/>
      </c>
      <c r="P452" s="42" t="str">
        <v/>
      </c>
      <c r="Q452" s="42" t="str">
        <v/>
      </c>
      <c r="R452" s="42" t="str">
        <v/>
      </c>
      <c r="S452" s="42" t="str">
        <v/>
      </c>
      <c r="T452" s="42" t="str">
        <v/>
      </c>
      <c r="U452" s="42" t="str">
        <v/>
      </c>
      <c r="X452" s="46"/>
      <c r="Y452" s="46"/>
      <c r="Z452" s="46"/>
      <c r="AA452" s="42" t="s">
        <v>508</v>
      </c>
    </row>
    <row r="453" spans="4:49" s="42" customFormat="1" x14ac:dyDescent="0.2">
      <c r="D453" s="42">
        <f t="shared" si="28"/>
        <v>38</v>
      </c>
      <c r="E453" s="42" t="str">
        <f t="shared" si="29"/>
        <v>A38</v>
      </c>
      <c r="G453" s="42" t="str">
        <f t="array" ref="G453:U453" ca="1">IF(TRANSPOSE('A38'!H$214:H$228)="","",TRANSPOSE('A38'!H$214:H$228))</f>
        <v/>
      </c>
      <c r="H453" s="42" t="str">
        <v/>
      </c>
      <c r="I453" s="42" t="str">
        <v/>
      </c>
      <c r="J453" s="42" t="str">
        <v/>
      </c>
      <c r="K453" s="42" t="str">
        <f ca="1"/>
        <v/>
      </c>
      <c r="L453" s="42" t="str">
        <v/>
      </c>
      <c r="M453" s="42" t="str">
        <v/>
      </c>
      <c r="N453" s="42" t="str">
        <v/>
      </c>
      <c r="O453" s="42" t="str">
        <v/>
      </c>
      <c r="P453" s="42" t="str">
        <v/>
      </c>
      <c r="Q453" s="42" t="str">
        <v/>
      </c>
      <c r="R453" s="42" t="str">
        <v/>
      </c>
      <c r="S453" s="42" t="str">
        <v/>
      </c>
      <c r="T453" s="42" t="str">
        <v/>
      </c>
      <c r="U453" s="42" t="str">
        <v/>
      </c>
      <c r="X453" s="46"/>
      <c r="Y453" s="46"/>
      <c r="Z453" s="46"/>
      <c r="AA453" s="42" t="s">
        <v>508</v>
      </c>
    </row>
    <row r="454" spans="4:49" s="42" customFormat="1" x14ac:dyDescent="0.2">
      <c r="D454" s="42">
        <f t="shared" si="28"/>
        <v>38</v>
      </c>
      <c r="E454" s="42" t="str">
        <f t="shared" si="29"/>
        <v>A38</v>
      </c>
      <c r="G454" s="42" t="str">
        <f t="array" ref="G454:U454" ca="1">IF(TRANSPOSE('A38'!K$214:K$228)="","",TRANSPOSE('A38'!K$214:K$228))</f>
        <v/>
      </c>
      <c r="H454" s="42" t="str">
        <v/>
      </c>
      <c r="I454" s="42" t="str">
        <v/>
      </c>
      <c r="J454" s="42" t="str">
        <v/>
      </c>
      <c r="K454" s="42" t="str">
        <f ca="1"/>
        <v/>
      </c>
      <c r="L454" s="42" t="str">
        <v/>
      </c>
      <c r="M454" s="42" t="str">
        <v/>
      </c>
      <c r="N454" s="42" t="str">
        <v/>
      </c>
      <c r="O454" s="42" t="str">
        <v/>
      </c>
      <c r="P454" s="42" t="str">
        <v/>
      </c>
      <c r="Q454" s="42" t="str">
        <v/>
      </c>
      <c r="R454" s="42" t="str">
        <v/>
      </c>
      <c r="S454" s="42" t="str">
        <v/>
      </c>
      <c r="T454" s="42" t="str">
        <v/>
      </c>
      <c r="U454" s="42" t="str">
        <v/>
      </c>
      <c r="X454" s="46"/>
      <c r="Y454" s="46"/>
      <c r="Z454" s="46"/>
      <c r="AA454" s="42" t="s">
        <v>508</v>
      </c>
    </row>
    <row r="455" spans="4:49" s="42" customFormat="1" x14ac:dyDescent="0.2">
      <c r="D455" s="42">
        <f t="shared" si="28"/>
        <v>38</v>
      </c>
      <c r="E455" s="42" t="str">
        <f t="shared" si="29"/>
        <v>A38</v>
      </c>
      <c r="G455" s="42" t="str">
        <f t="array" ref="G455:U455" ca="1">IF(TRANSPOSE('A38'!E$235:E$249)="","",TRANSPOSE('A38'!E$235:E$249))</f>
        <v/>
      </c>
      <c r="H455" s="42" t="str">
        <v/>
      </c>
      <c r="I455" s="42" t="str">
        <v/>
      </c>
      <c r="J455" s="42" t="str">
        <v/>
      </c>
      <c r="K455" s="42" t="str">
        <f ca="1"/>
        <v/>
      </c>
      <c r="L455" s="42" t="str">
        <v/>
      </c>
      <c r="M455" s="42" t="str">
        <v/>
      </c>
      <c r="N455" s="42" t="str">
        <v/>
      </c>
      <c r="O455" s="42" t="str">
        <v/>
      </c>
      <c r="P455" s="42" t="str">
        <v/>
      </c>
      <c r="Q455" s="42" t="str">
        <v/>
      </c>
      <c r="R455" s="42" t="str">
        <v/>
      </c>
      <c r="S455" s="42" t="str">
        <v/>
      </c>
      <c r="T455" s="42" t="str">
        <v/>
      </c>
      <c r="U455" s="42" t="str">
        <v/>
      </c>
      <c r="X455" s="46"/>
      <c r="Y455" s="46"/>
      <c r="Z455" s="46"/>
      <c r="AA455" s="42" t="s">
        <v>508</v>
      </c>
    </row>
    <row r="456" spans="4:49" s="42" customFormat="1" x14ac:dyDescent="0.2">
      <c r="D456" s="42">
        <f t="shared" si="28"/>
        <v>38</v>
      </c>
      <c r="E456" s="42" t="str">
        <f t="shared" si="29"/>
        <v>A38</v>
      </c>
      <c r="G456" s="42" t="str">
        <f t="array" ref="G456:U456" ca="1">IF(TRANSPOSE('A38'!H$235:H$249)="","",TRANSPOSE('A38'!H$235:H$249))</f>
        <v/>
      </c>
      <c r="H456" s="42" t="str">
        <v/>
      </c>
      <c r="I456" s="42" t="str">
        <v/>
      </c>
      <c r="J456" s="42" t="str">
        <v/>
      </c>
      <c r="K456" s="42" t="str">
        <f ca="1"/>
        <v/>
      </c>
      <c r="L456" s="42" t="str">
        <v/>
      </c>
      <c r="M456" s="42" t="str">
        <v/>
      </c>
      <c r="N456" s="42" t="str">
        <v/>
      </c>
      <c r="O456" s="42" t="str">
        <v/>
      </c>
      <c r="P456" s="42" t="str">
        <v/>
      </c>
      <c r="Q456" s="42" t="str">
        <v/>
      </c>
      <c r="R456" s="42" t="str">
        <v/>
      </c>
      <c r="S456" s="42" t="str">
        <v/>
      </c>
      <c r="T456" s="42" t="str">
        <v/>
      </c>
      <c r="U456" s="42" t="str">
        <v/>
      </c>
      <c r="X456" s="46"/>
      <c r="Y456" s="46"/>
      <c r="Z456" s="46"/>
      <c r="AA456" s="42" t="s">
        <v>508</v>
      </c>
    </row>
    <row r="457" spans="4:49" s="42" customFormat="1" x14ac:dyDescent="0.2">
      <c r="D457" s="42">
        <f t="shared" si="28"/>
        <v>38</v>
      </c>
      <c r="E457" s="42" t="str">
        <f t="shared" si="29"/>
        <v>A38</v>
      </c>
      <c r="G457" s="42" t="str">
        <f t="array" ref="G457:U457" ca="1">IF(TRANSPOSE('A38'!K$235:K$249)="","",TRANSPOSE('A38'!K$235:K$249))</f>
        <v/>
      </c>
      <c r="H457" s="42" t="str">
        <v/>
      </c>
      <c r="I457" s="42" t="str">
        <v/>
      </c>
      <c r="J457" s="42" t="str">
        <v/>
      </c>
      <c r="K457" s="42" t="str">
        <f ca="1"/>
        <v/>
      </c>
      <c r="L457" s="42" t="str">
        <v/>
      </c>
      <c r="M457" s="42" t="str">
        <v/>
      </c>
      <c r="N457" s="42" t="str">
        <v/>
      </c>
      <c r="O457" s="42" t="str">
        <v/>
      </c>
      <c r="P457" s="42" t="str">
        <v/>
      </c>
      <c r="Q457" s="42" t="str">
        <v/>
      </c>
      <c r="R457" s="42" t="str">
        <v/>
      </c>
      <c r="S457" s="42" t="str">
        <v/>
      </c>
      <c r="T457" s="42" t="str">
        <v/>
      </c>
      <c r="U457" s="42" t="str">
        <v/>
      </c>
      <c r="X457" s="46"/>
      <c r="Y457" s="46"/>
      <c r="Z457" s="46"/>
      <c r="AA457" s="42" t="s">
        <v>508</v>
      </c>
    </row>
    <row r="458" spans="4:49" s="42" customFormat="1" x14ac:dyDescent="0.2">
      <c r="D458" s="42">
        <f t="shared" si="28"/>
        <v>39</v>
      </c>
      <c r="E458" s="42" t="str">
        <f t="shared" si="29"/>
        <v>A39</v>
      </c>
      <c r="G458" s="42" t="str">
        <f t="array" ref="G458:U458" ca="1">IF(TRANSPOSE('A39'!E$172:E$186)="","",TRANSPOSE('A39'!E$172:E$186))</f>
        <v/>
      </c>
      <c r="H458" s="42" t="str">
        <v/>
      </c>
      <c r="I458" s="42" t="str">
        <v/>
      </c>
      <c r="J458" s="42" t="str">
        <v/>
      </c>
      <c r="K458" s="42" t="str">
        <f ca="1"/>
        <v/>
      </c>
      <c r="L458" s="42" t="str">
        <v/>
      </c>
      <c r="M458" s="42" t="str">
        <v/>
      </c>
      <c r="N458" s="42" t="str">
        <v/>
      </c>
      <c r="O458" s="42" t="str">
        <v/>
      </c>
      <c r="P458" s="42" t="str">
        <v/>
      </c>
      <c r="Q458" s="42" t="str">
        <v/>
      </c>
      <c r="R458" s="42" t="str">
        <v/>
      </c>
      <c r="S458" s="42" t="str">
        <v/>
      </c>
      <c r="T458" s="42" t="str">
        <v/>
      </c>
      <c r="U458" s="42" t="str">
        <v/>
      </c>
      <c r="V458" s="42" t="str">
        <f ca="1">IFERROR('A39'!$R$43,"")</f>
        <v/>
      </c>
      <c r="W458" s="42" t="str">
        <f ca="1">IFERROR('A39'!$R$254,"")</f>
        <v/>
      </c>
      <c r="X458" s="46" t="str">
        <f>IF('A39'!$H$73="","",'A39'!$H$73)</f>
        <v/>
      </c>
      <c r="Y458" s="46" t="str">
        <f>IF('A39'!$H$76="","",'A39'!$H$76)</f>
        <v/>
      </c>
      <c r="Z458" s="42" t="str">
        <f>IF('A39'!$B$9="","",'A39'!$B$9)</f>
        <v/>
      </c>
      <c r="AA458" s="42" t="s">
        <v>509</v>
      </c>
      <c r="AB458" s="42" t="str">
        <f t="array" ref="AB458:AW458">IF(TRANSPOSE('A39'!$K$80:$M$101)="","",TRANSPOSE('A39'!$K$80:$M$101))</f>
        <v/>
      </c>
      <c r="AC458" s="42" t="str">
        <v/>
      </c>
      <c r="AD458" s="42" t="str">
        <v/>
      </c>
      <c r="AE458" s="42" t="str">
        <v/>
      </c>
      <c r="AF458" s="42" t="str">
        <v/>
      </c>
      <c r="AG458" s="42" t="str">
        <v/>
      </c>
      <c r="AH458" s="42" t="str">
        <v/>
      </c>
      <c r="AI458" s="42" t="str">
        <v/>
      </c>
      <c r="AJ458" s="42" t="str">
        <v/>
      </c>
      <c r="AK458" s="42" t="str">
        <v/>
      </c>
      <c r="AL458" s="42" t="str">
        <v/>
      </c>
      <c r="AM458" s="42" t="str">
        <v/>
      </c>
      <c r="AN458" s="42" t="str">
        <v/>
      </c>
      <c r="AO458" s="42" t="str">
        <v/>
      </c>
      <c r="AP458" s="42" t="str">
        <v/>
      </c>
      <c r="AQ458" s="42" t="str">
        <v/>
      </c>
      <c r="AR458" s="42" t="str">
        <v/>
      </c>
      <c r="AS458" s="42" t="str">
        <v/>
      </c>
      <c r="AT458" s="42" t="str">
        <v/>
      </c>
      <c r="AU458" s="42" t="str">
        <v/>
      </c>
      <c r="AV458" s="42" t="str">
        <v/>
      </c>
      <c r="AW458" s="42" t="str">
        <v/>
      </c>
    </row>
    <row r="459" spans="4:49" s="42" customFormat="1" x14ac:dyDescent="0.2">
      <c r="D459" s="42">
        <f t="shared" si="28"/>
        <v>39</v>
      </c>
      <c r="E459" s="42" t="str">
        <f t="shared" si="29"/>
        <v>A39</v>
      </c>
      <c r="G459" s="42" t="str">
        <f t="array" ref="G459:U459" ca="1">IF(TRANSPOSE('A39'!H$172:H$186)="","",TRANSPOSE('A39'!H$172:H$186))</f>
        <v/>
      </c>
      <c r="H459" s="42" t="str">
        <v/>
      </c>
      <c r="I459" s="42" t="str">
        <v/>
      </c>
      <c r="J459" s="42" t="str">
        <v/>
      </c>
      <c r="K459" s="42" t="str">
        <f ca="1"/>
        <v/>
      </c>
      <c r="L459" s="42" t="str">
        <v/>
      </c>
      <c r="M459" s="42" t="str">
        <v/>
      </c>
      <c r="N459" s="42" t="str">
        <v/>
      </c>
      <c r="O459" s="42" t="str">
        <v/>
      </c>
      <c r="P459" s="42" t="str">
        <v/>
      </c>
      <c r="Q459" s="42" t="str">
        <v/>
      </c>
      <c r="R459" s="42" t="str">
        <v/>
      </c>
      <c r="S459" s="42" t="str">
        <v/>
      </c>
      <c r="T459" s="42" t="str">
        <v/>
      </c>
      <c r="U459" s="42" t="str">
        <v/>
      </c>
      <c r="X459" s="46"/>
      <c r="Y459" s="46"/>
      <c r="Z459" s="46"/>
      <c r="AA459" s="42" t="s">
        <v>509</v>
      </c>
    </row>
    <row r="460" spans="4:49" s="42" customFormat="1" x14ac:dyDescent="0.2">
      <c r="D460" s="42">
        <f t="shared" si="28"/>
        <v>39</v>
      </c>
      <c r="E460" s="42" t="str">
        <f t="shared" si="29"/>
        <v>A39</v>
      </c>
      <c r="G460" s="42" t="str">
        <f t="array" ref="G460:U460" ca="1">IF(TRANSPOSE('A39'!K$172:K$186)="","",TRANSPOSE('A39'!K$172:K$186))</f>
        <v/>
      </c>
      <c r="H460" s="42" t="str">
        <v/>
      </c>
      <c r="I460" s="42" t="str">
        <v/>
      </c>
      <c r="J460" s="42" t="str">
        <v/>
      </c>
      <c r="K460" s="42" t="str">
        <f ca="1"/>
        <v/>
      </c>
      <c r="L460" s="42" t="str">
        <v/>
      </c>
      <c r="M460" s="42" t="str">
        <v/>
      </c>
      <c r="N460" s="42" t="str">
        <v/>
      </c>
      <c r="O460" s="42" t="str">
        <v/>
      </c>
      <c r="P460" s="42" t="str">
        <v/>
      </c>
      <c r="Q460" s="42" t="str">
        <v/>
      </c>
      <c r="R460" s="42" t="str">
        <v/>
      </c>
      <c r="S460" s="42" t="str">
        <v/>
      </c>
      <c r="T460" s="42" t="str">
        <v/>
      </c>
      <c r="U460" s="42" t="str">
        <v/>
      </c>
      <c r="X460" s="46"/>
      <c r="Y460" s="46"/>
      <c r="Z460" s="46"/>
      <c r="AA460" s="42" t="s">
        <v>509</v>
      </c>
    </row>
    <row r="461" spans="4:49" s="42" customFormat="1" x14ac:dyDescent="0.2">
      <c r="D461" s="42">
        <f t="shared" si="28"/>
        <v>39</v>
      </c>
      <c r="E461" s="42" t="str">
        <f t="shared" si="29"/>
        <v>A39</v>
      </c>
      <c r="G461" s="42" t="str">
        <f t="array" ref="G461:U461" ca="1">IF(TRANSPOSE('A39'!E$193:E$207)="","",TRANSPOSE('A39'!E$193:E$207))</f>
        <v/>
      </c>
      <c r="H461" s="42" t="str">
        <v/>
      </c>
      <c r="I461" s="42" t="str">
        <v/>
      </c>
      <c r="J461" s="42" t="str">
        <v/>
      </c>
      <c r="K461" s="42" t="str">
        <f ca="1"/>
        <v/>
      </c>
      <c r="L461" s="42" t="str">
        <v/>
      </c>
      <c r="M461" s="42" t="str">
        <v/>
      </c>
      <c r="N461" s="42" t="str">
        <v/>
      </c>
      <c r="O461" s="42" t="str">
        <v/>
      </c>
      <c r="P461" s="42" t="str">
        <v/>
      </c>
      <c r="Q461" s="42" t="str">
        <v/>
      </c>
      <c r="R461" s="42" t="str">
        <v/>
      </c>
      <c r="S461" s="42" t="str">
        <v/>
      </c>
      <c r="T461" s="42" t="str">
        <v/>
      </c>
      <c r="U461" s="42" t="str">
        <v/>
      </c>
      <c r="X461" s="46"/>
      <c r="Y461" s="46"/>
      <c r="Z461" s="46"/>
      <c r="AA461" s="42" t="s">
        <v>509</v>
      </c>
    </row>
    <row r="462" spans="4:49" s="42" customFormat="1" x14ac:dyDescent="0.2">
      <c r="D462" s="42">
        <f t="shared" si="28"/>
        <v>39</v>
      </c>
      <c r="E462" s="42" t="str">
        <f t="shared" si="29"/>
        <v>A39</v>
      </c>
      <c r="G462" s="42" t="str">
        <f t="array" ref="G462:U462" ca="1">IF(TRANSPOSE('A39'!H$193:H$207)="","",TRANSPOSE('A39'!H$193:H$207))</f>
        <v/>
      </c>
      <c r="H462" s="42" t="str">
        <v/>
      </c>
      <c r="I462" s="42" t="str">
        <v/>
      </c>
      <c r="J462" s="42" t="str">
        <v/>
      </c>
      <c r="K462" s="42" t="str">
        <f ca="1"/>
        <v/>
      </c>
      <c r="L462" s="42" t="str">
        <v/>
      </c>
      <c r="M462" s="42" t="str">
        <v/>
      </c>
      <c r="N462" s="42" t="str">
        <v/>
      </c>
      <c r="O462" s="42" t="str">
        <v/>
      </c>
      <c r="P462" s="42" t="str">
        <v/>
      </c>
      <c r="Q462" s="42" t="str">
        <v/>
      </c>
      <c r="R462" s="42" t="str">
        <v/>
      </c>
      <c r="S462" s="42" t="str">
        <v/>
      </c>
      <c r="T462" s="42" t="str">
        <v/>
      </c>
      <c r="U462" s="42" t="str">
        <v/>
      </c>
      <c r="X462" s="46"/>
      <c r="Y462" s="46"/>
      <c r="Z462" s="46"/>
      <c r="AA462" s="42" t="s">
        <v>509</v>
      </c>
    </row>
    <row r="463" spans="4:49" s="42" customFormat="1" x14ac:dyDescent="0.2">
      <c r="D463" s="42">
        <f t="shared" si="28"/>
        <v>39</v>
      </c>
      <c r="E463" s="42" t="str">
        <f t="shared" si="29"/>
        <v>A39</v>
      </c>
      <c r="G463" s="42" t="str">
        <f t="array" ref="G463:U463" ca="1">IF(TRANSPOSE('A39'!K$193:K$207)="","",TRANSPOSE('A39'!K$193:K$207))</f>
        <v/>
      </c>
      <c r="H463" s="42" t="str">
        <v/>
      </c>
      <c r="I463" s="42" t="str">
        <v/>
      </c>
      <c r="J463" s="42" t="str">
        <v/>
      </c>
      <c r="K463" s="42" t="str">
        <f ca="1"/>
        <v/>
      </c>
      <c r="L463" s="42" t="str">
        <v/>
      </c>
      <c r="M463" s="42" t="str">
        <v/>
      </c>
      <c r="N463" s="42" t="str">
        <v/>
      </c>
      <c r="O463" s="42" t="str">
        <v/>
      </c>
      <c r="P463" s="42" t="str">
        <v/>
      </c>
      <c r="Q463" s="42" t="str">
        <v/>
      </c>
      <c r="R463" s="42" t="str">
        <v/>
      </c>
      <c r="S463" s="42" t="str">
        <v/>
      </c>
      <c r="T463" s="42" t="str">
        <v/>
      </c>
      <c r="U463" s="42" t="str">
        <v/>
      </c>
      <c r="X463" s="46"/>
      <c r="Y463" s="46"/>
      <c r="Z463" s="46"/>
      <c r="AA463" s="42" t="s">
        <v>509</v>
      </c>
    </row>
    <row r="464" spans="4:49" s="42" customFormat="1" x14ac:dyDescent="0.2">
      <c r="D464" s="42">
        <f t="shared" si="28"/>
        <v>39</v>
      </c>
      <c r="E464" s="42" t="str">
        <f t="shared" si="29"/>
        <v>A39</v>
      </c>
      <c r="G464" s="42" t="str">
        <f t="array" ref="G464:U464" ca="1">IF(TRANSPOSE('A39'!E$214:E$228)="","",TRANSPOSE('A39'!E$214:E$228))</f>
        <v/>
      </c>
      <c r="H464" s="42" t="str">
        <v/>
      </c>
      <c r="I464" s="42" t="str">
        <v/>
      </c>
      <c r="J464" s="42" t="str">
        <v/>
      </c>
      <c r="K464" s="42" t="str">
        <f ca="1"/>
        <v/>
      </c>
      <c r="L464" s="42" t="str">
        <v/>
      </c>
      <c r="M464" s="42" t="str">
        <v/>
      </c>
      <c r="N464" s="42" t="str">
        <v/>
      </c>
      <c r="O464" s="42" t="str">
        <v/>
      </c>
      <c r="P464" s="42" t="str">
        <v/>
      </c>
      <c r="Q464" s="42" t="str">
        <v/>
      </c>
      <c r="R464" s="42" t="str">
        <v/>
      </c>
      <c r="S464" s="42" t="str">
        <v/>
      </c>
      <c r="T464" s="42" t="str">
        <v/>
      </c>
      <c r="U464" s="42" t="str">
        <v/>
      </c>
      <c r="X464" s="46"/>
      <c r="Y464" s="46"/>
      <c r="Z464" s="46"/>
      <c r="AA464" s="42" t="s">
        <v>509</v>
      </c>
    </row>
    <row r="465" spans="4:49" s="42" customFormat="1" x14ac:dyDescent="0.2">
      <c r="D465" s="42">
        <f t="shared" si="28"/>
        <v>39</v>
      </c>
      <c r="E465" s="42" t="str">
        <f t="shared" si="29"/>
        <v>A39</v>
      </c>
      <c r="G465" s="42" t="str">
        <f t="array" ref="G465:U465" ca="1">IF(TRANSPOSE('A39'!H$214:H$228)="","",TRANSPOSE('A39'!H$214:H$228))</f>
        <v/>
      </c>
      <c r="H465" s="42" t="str">
        <v/>
      </c>
      <c r="I465" s="42" t="str">
        <v/>
      </c>
      <c r="J465" s="42" t="str">
        <v/>
      </c>
      <c r="K465" s="42" t="str">
        <f ca="1"/>
        <v/>
      </c>
      <c r="L465" s="42" t="str">
        <v/>
      </c>
      <c r="M465" s="42" t="str">
        <v/>
      </c>
      <c r="N465" s="42" t="str">
        <v/>
      </c>
      <c r="O465" s="42" t="str">
        <v/>
      </c>
      <c r="P465" s="42" t="str">
        <v/>
      </c>
      <c r="Q465" s="42" t="str">
        <v/>
      </c>
      <c r="R465" s="42" t="str">
        <v/>
      </c>
      <c r="S465" s="42" t="str">
        <v/>
      </c>
      <c r="T465" s="42" t="str">
        <v/>
      </c>
      <c r="U465" s="42" t="str">
        <v/>
      </c>
      <c r="X465" s="46"/>
      <c r="Y465" s="46"/>
      <c r="Z465" s="46"/>
      <c r="AA465" s="42" t="s">
        <v>509</v>
      </c>
    </row>
    <row r="466" spans="4:49" s="42" customFormat="1" x14ac:dyDescent="0.2">
      <c r="D466" s="42">
        <f t="shared" si="28"/>
        <v>39</v>
      </c>
      <c r="E466" s="42" t="str">
        <f t="shared" si="29"/>
        <v>A39</v>
      </c>
      <c r="G466" s="42" t="str">
        <f t="array" ref="G466:U466" ca="1">IF(TRANSPOSE('A39'!K$214:K$228)="","",TRANSPOSE('A39'!K$214:K$228))</f>
        <v/>
      </c>
      <c r="H466" s="42" t="str">
        <v/>
      </c>
      <c r="I466" s="42" t="str">
        <v/>
      </c>
      <c r="J466" s="42" t="str">
        <v/>
      </c>
      <c r="K466" s="42" t="str">
        <f ca="1"/>
        <v/>
      </c>
      <c r="L466" s="42" t="str">
        <v/>
      </c>
      <c r="M466" s="42" t="str">
        <v/>
      </c>
      <c r="N466" s="42" t="str">
        <v/>
      </c>
      <c r="O466" s="42" t="str">
        <v/>
      </c>
      <c r="P466" s="42" t="str">
        <v/>
      </c>
      <c r="Q466" s="42" t="str">
        <v/>
      </c>
      <c r="R466" s="42" t="str">
        <v/>
      </c>
      <c r="S466" s="42" t="str">
        <v/>
      </c>
      <c r="T466" s="42" t="str">
        <v/>
      </c>
      <c r="U466" s="42" t="str">
        <v/>
      </c>
      <c r="X466" s="46"/>
      <c r="Y466" s="46"/>
      <c r="Z466" s="46"/>
      <c r="AA466" s="42" t="s">
        <v>509</v>
      </c>
    </row>
    <row r="467" spans="4:49" s="42" customFormat="1" x14ac:dyDescent="0.2">
      <c r="D467" s="42">
        <f t="shared" si="28"/>
        <v>39</v>
      </c>
      <c r="E467" s="42" t="str">
        <f t="shared" si="29"/>
        <v>A39</v>
      </c>
      <c r="G467" s="42" t="str">
        <f t="array" ref="G467:U467" ca="1">IF(TRANSPOSE('A39'!E$235:E$249)="","",TRANSPOSE('A39'!E$235:E$249))</f>
        <v/>
      </c>
      <c r="H467" s="42" t="str">
        <v/>
      </c>
      <c r="I467" s="42" t="str">
        <v/>
      </c>
      <c r="J467" s="42" t="str">
        <v/>
      </c>
      <c r="K467" s="42" t="str">
        <f ca="1"/>
        <v/>
      </c>
      <c r="L467" s="42" t="str">
        <v/>
      </c>
      <c r="M467" s="42" t="str">
        <v/>
      </c>
      <c r="N467" s="42" t="str">
        <v/>
      </c>
      <c r="O467" s="42" t="str">
        <v/>
      </c>
      <c r="P467" s="42" t="str">
        <v/>
      </c>
      <c r="Q467" s="42" t="str">
        <v/>
      </c>
      <c r="R467" s="42" t="str">
        <v/>
      </c>
      <c r="S467" s="42" t="str">
        <v/>
      </c>
      <c r="T467" s="42" t="str">
        <v/>
      </c>
      <c r="U467" s="42" t="str">
        <v/>
      </c>
      <c r="X467" s="46"/>
      <c r="Y467" s="46"/>
      <c r="Z467" s="46"/>
      <c r="AA467" s="42" t="s">
        <v>509</v>
      </c>
    </row>
    <row r="468" spans="4:49" s="42" customFormat="1" x14ac:dyDescent="0.2">
      <c r="D468" s="42">
        <f t="shared" si="28"/>
        <v>39</v>
      </c>
      <c r="E468" s="42" t="str">
        <f t="shared" si="29"/>
        <v>A39</v>
      </c>
      <c r="G468" s="42" t="str">
        <f t="array" ref="G468:U468" ca="1">IF(TRANSPOSE('A39'!H$235:H$249)="","",TRANSPOSE('A39'!H$235:H$249))</f>
        <v/>
      </c>
      <c r="H468" s="42" t="str">
        <v/>
      </c>
      <c r="I468" s="42" t="str">
        <v/>
      </c>
      <c r="J468" s="42" t="str">
        <v/>
      </c>
      <c r="K468" s="42" t="str">
        <f ca="1"/>
        <v/>
      </c>
      <c r="L468" s="42" t="str">
        <v/>
      </c>
      <c r="M468" s="42" t="str">
        <v/>
      </c>
      <c r="N468" s="42" t="str">
        <v/>
      </c>
      <c r="O468" s="42" t="str">
        <v/>
      </c>
      <c r="P468" s="42" t="str">
        <v/>
      </c>
      <c r="Q468" s="42" t="str">
        <v/>
      </c>
      <c r="R468" s="42" t="str">
        <v/>
      </c>
      <c r="S468" s="42" t="str">
        <v/>
      </c>
      <c r="T468" s="42" t="str">
        <v/>
      </c>
      <c r="U468" s="42" t="str">
        <v/>
      </c>
      <c r="X468" s="46"/>
      <c r="Y468" s="46"/>
      <c r="Z468" s="46"/>
      <c r="AA468" s="42" t="s">
        <v>509</v>
      </c>
    </row>
    <row r="469" spans="4:49" s="42" customFormat="1" x14ac:dyDescent="0.2">
      <c r="D469" s="42">
        <f t="shared" si="28"/>
        <v>39</v>
      </c>
      <c r="E469" s="42" t="str">
        <f t="shared" si="29"/>
        <v>A39</v>
      </c>
      <c r="G469" s="42" t="str">
        <f t="array" ref="G469:U469" ca="1">IF(TRANSPOSE('A39'!K$235:K$249)="","",TRANSPOSE('A39'!K$235:K$249))</f>
        <v/>
      </c>
      <c r="H469" s="42" t="str">
        <v/>
      </c>
      <c r="I469" s="42" t="str">
        <v/>
      </c>
      <c r="J469" s="42" t="str">
        <v/>
      </c>
      <c r="K469" s="42" t="str">
        <f ca="1"/>
        <v/>
      </c>
      <c r="L469" s="42" t="str">
        <v/>
      </c>
      <c r="M469" s="42" t="str">
        <v/>
      </c>
      <c r="N469" s="42" t="str">
        <v/>
      </c>
      <c r="O469" s="42" t="str">
        <v/>
      </c>
      <c r="P469" s="42" t="str">
        <v/>
      </c>
      <c r="Q469" s="42" t="str">
        <v/>
      </c>
      <c r="R469" s="42" t="str">
        <v/>
      </c>
      <c r="S469" s="42" t="str">
        <v/>
      </c>
      <c r="T469" s="42" t="str">
        <v/>
      </c>
      <c r="U469" s="42" t="str">
        <v/>
      </c>
      <c r="X469" s="46"/>
      <c r="Y469" s="46"/>
      <c r="Z469" s="46"/>
      <c r="AA469" s="42" t="s">
        <v>509</v>
      </c>
    </row>
    <row r="470" spans="4:49" s="42" customFormat="1" x14ac:dyDescent="0.2">
      <c r="D470" s="42">
        <f t="shared" si="28"/>
        <v>40</v>
      </c>
      <c r="E470" s="42" t="str">
        <f t="shared" si="29"/>
        <v>A40</v>
      </c>
      <c r="G470" s="42" t="str">
        <f t="array" ref="G470:U470" ca="1">IF(TRANSPOSE('A40'!E$172:E$186)="","",TRANSPOSE('A40'!E$172:E$186))</f>
        <v/>
      </c>
      <c r="H470" s="42" t="str">
        <v/>
      </c>
      <c r="I470" s="42" t="str">
        <v/>
      </c>
      <c r="J470" s="42" t="str">
        <v/>
      </c>
      <c r="K470" s="42" t="str">
        <f ca="1"/>
        <v/>
      </c>
      <c r="L470" s="42" t="str">
        <v/>
      </c>
      <c r="M470" s="42" t="str">
        <v/>
      </c>
      <c r="N470" s="42" t="str">
        <v/>
      </c>
      <c r="O470" s="42" t="str">
        <v/>
      </c>
      <c r="P470" s="42" t="str">
        <v/>
      </c>
      <c r="Q470" s="42" t="str">
        <v/>
      </c>
      <c r="R470" s="42" t="str">
        <v/>
      </c>
      <c r="S470" s="42" t="str">
        <v/>
      </c>
      <c r="T470" s="42" t="str">
        <v/>
      </c>
      <c r="U470" s="42" t="str">
        <v/>
      </c>
      <c r="V470" s="42" t="str">
        <f ca="1">IFERROR('A40'!$R$43,"")</f>
        <v/>
      </c>
      <c r="W470" s="42" t="str">
        <f ca="1">IFERROR('A40'!$R$254,"")</f>
        <v/>
      </c>
      <c r="X470" s="46" t="str">
        <f>IF('A40'!$H$73="","",'A40'!$H$73)</f>
        <v/>
      </c>
      <c r="Y470" s="46" t="str">
        <f>IF('A40'!$H$76="","",'A40'!$H$76)</f>
        <v/>
      </c>
      <c r="Z470" s="42" t="str">
        <f>IF('A40'!$B$9="","",'A40'!$B$9)</f>
        <v/>
      </c>
      <c r="AA470" s="42" t="s">
        <v>510</v>
      </c>
      <c r="AB470" s="42" t="str">
        <f t="array" ref="AB470:AW470">IF(TRANSPOSE('A40'!$K$80:$M$101)="","",TRANSPOSE('A40'!$K$80:$M$101))</f>
        <v/>
      </c>
      <c r="AC470" s="42" t="str">
        <v/>
      </c>
      <c r="AD470" s="42" t="str">
        <v/>
      </c>
      <c r="AE470" s="42" t="str">
        <v/>
      </c>
      <c r="AF470" s="42" t="str">
        <v/>
      </c>
      <c r="AG470" s="42" t="str">
        <v/>
      </c>
      <c r="AH470" s="42" t="str">
        <v/>
      </c>
      <c r="AI470" s="42" t="str">
        <v/>
      </c>
      <c r="AJ470" s="42" t="str">
        <v/>
      </c>
      <c r="AK470" s="42" t="str">
        <v/>
      </c>
      <c r="AL470" s="42" t="str">
        <v/>
      </c>
      <c r="AM470" s="42" t="str">
        <v/>
      </c>
      <c r="AN470" s="42" t="str">
        <v/>
      </c>
      <c r="AO470" s="42" t="str">
        <v/>
      </c>
      <c r="AP470" s="42" t="str">
        <v/>
      </c>
      <c r="AQ470" s="42" t="str">
        <v/>
      </c>
      <c r="AR470" s="42" t="str">
        <v/>
      </c>
      <c r="AS470" s="42" t="str">
        <v/>
      </c>
      <c r="AT470" s="42" t="str">
        <v/>
      </c>
      <c r="AU470" s="42" t="str">
        <v/>
      </c>
      <c r="AV470" s="42" t="str">
        <v/>
      </c>
      <c r="AW470" s="42" t="str">
        <v/>
      </c>
    </row>
    <row r="471" spans="4:49" s="42" customFormat="1" x14ac:dyDescent="0.2">
      <c r="D471" s="42">
        <f t="shared" si="28"/>
        <v>40</v>
      </c>
      <c r="E471" s="42" t="str">
        <f t="shared" si="29"/>
        <v>A40</v>
      </c>
      <c r="G471" s="42" t="str">
        <f t="array" ref="G471:U471" ca="1">IF(TRANSPOSE('A40'!H$172:H$186)="","",TRANSPOSE('A40'!H$172:H$186))</f>
        <v/>
      </c>
      <c r="H471" s="42" t="str">
        <v/>
      </c>
      <c r="I471" s="42" t="str">
        <v/>
      </c>
      <c r="J471" s="42" t="str">
        <v/>
      </c>
      <c r="K471" s="42" t="str">
        <f ca="1"/>
        <v/>
      </c>
      <c r="L471" s="42" t="str">
        <v/>
      </c>
      <c r="M471" s="42" t="str">
        <v/>
      </c>
      <c r="N471" s="42" t="str">
        <v/>
      </c>
      <c r="O471" s="42" t="str">
        <v/>
      </c>
      <c r="P471" s="42" t="str">
        <v/>
      </c>
      <c r="Q471" s="42" t="str">
        <v/>
      </c>
      <c r="R471" s="42" t="str">
        <v/>
      </c>
      <c r="S471" s="42" t="str">
        <v/>
      </c>
      <c r="T471" s="42" t="str">
        <v/>
      </c>
      <c r="U471" s="42" t="str">
        <v/>
      </c>
      <c r="X471" s="46"/>
      <c r="Y471" s="46"/>
      <c r="Z471" s="46"/>
      <c r="AA471" s="42" t="s">
        <v>510</v>
      </c>
    </row>
    <row r="472" spans="4:49" s="42" customFormat="1" x14ac:dyDescent="0.2">
      <c r="D472" s="42">
        <f t="shared" si="28"/>
        <v>40</v>
      </c>
      <c r="E472" s="42" t="str">
        <f t="shared" si="29"/>
        <v>A40</v>
      </c>
      <c r="G472" s="42" t="str">
        <f t="array" ref="G472:U472" ca="1">IF(TRANSPOSE('A40'!K$172:K$186)="","",TRANSPOSE('A40'!K$172:K$186))</f>
        <v/>
      </c>
      <c r="H472" s="42" t="str">
        <v/>
      </c>
      <c r="I472" s="42" t="str">
        <v/>
      </c>
      <c r="J472" s="42" t="str">
        <v/>
      </c>
      <c r="K472" s="42" t="str">
        <f ca="1"/>
        <v/>
      </c>
      <c r="L472" s="42" t="str">
        <v/>
      </c>
      <c r="M472" s="42" t="str">
        <v/>
      </c>
      <c r="N472" s="42" t="str">
        <v/>
      </c>
      <c r="O472" s="42" t="str">
        <v/>
      </c>
      <c r="P472" s="42" t="str">
        <v/>
      </c>
      <c r="Q472" s="42" t="str">
        <v/>
      </c>
      <c r="R472" s="42" t="str">
        <v/>
      </c>
      <c r="S472" s="42" t="str">
        <v/>
      </c>
      <c r="T472" s="42" t="str">
        <v/>
      </c>
      <c r="U472" s="42" t="str">
        <v/>
      </c>
      <c r="X472" s="46"/>
      <c r="Y472" s="46"/>
      <c r="Z472" s="46"/>
      <c r="AA472" s="42" t="s">
        <v>510</v>
      </c>
    </row>
    <row r="473" spans="4:49" s="42" customFormat="1" x14ac:dyDescent="0.2">
      <c r="D473" s="42">
        <f t="shared" si="28"/>
        <v>40</v>
      </c>
      <c r="E473" s="42" t="str">
        <f t="shared" si="29"/>
        <v>A40</v>
      </c>
      <c r="G473" s="42" t="str">
        <f t="array" ref="G473:U473" ca="1">IF(TRANSPOSE('A40'!E$193:E$207)="","",TRANSPOSE('A40'!E$193:E$207))</f>
        <v/>
      </c>
      <c r="H473" s="42" t="str">
        <v/>
      </c>
      <c r="I473" s="42" t="str">
        <v/>
      </c>
      <c r="J473" s="42" t="str">
        <v/>
      </c>
      <c r="K473" s="42" t="str">
        <f ca="1"/>
        <v/>
      </c>
      <c r="L473" s="42" t="str">
        <v/>
      </c>
      <c r="M473" s="42" t="str">
        <v/>
      </c>
      <c r="N473" s="42" t="str">
        <v/>
      </c>
      <c r="O473" s="42" t="str">
        <v/>
      </c>
      <c r="P473" s="42" t="str">
        <v/>
      </c>
      <c r="Q473" s="42" t="str">
        <v/>
      </c>
      <c r="R473" s="42" t="str">
        <v/>
      </c>
      <c r="S473" s="42" t="str">
        <v/>
      </c>
      <c r="T473" s="42" t="str">
        <v/>
      </c>
      <c r="U473" s="42" t="str">
        <v/>
      </c>
      <c r="X473" s="46"/>
      <c r="Y473" s="46"/>
      <c r="Z473" s="46"/>
      <c r="AA473" s="42" t="s">
        <v>510</v>
      </c>
    </row>
    <row r="474" spans="4:49" s="42" customFormat="1" x14ac:dyDescent="0.2">
      <c r="D474" s="42">
        <f t="shared" si="28"/>
        <v>40</v>
      </c>
      <c r="E474" s="42" t="str">
        <f t="shared" si="29"/>
        <v>A40</v>
      </c>
      <c r="G474" s="42" t="str">
        <f t="array" ref="G474:U474" ca="1">IF(TRANSPOSE('A40'!H$193:H$207)="","",TRANSPOSE('A40'!H$193:H$207))</f>
        <v/>
      </c>
      <c r="H474" s="42" t="str">
        <v/>
      </c>
      <c r="I474" s="42" t="str">
        <v/>
      </c>
      <c r="J474" s="42" t="str">
        <v/>
      </c>
      <c r="K474" s="42" t="str">
        <f ca="1"/>
        <v/>
      </c>
      <c r="L474" s="42" t="str">
        <v/>
      </c>
      <c r="M474" s="42" t="str">
        <v/>
      </c>
      <c r="N474" s="42" t="str">
        <v/>
      </c>
      <c r="O474" s="42" t="str">
        <v/>
      </c>
      <c r="P474" s="42" t="str">
        <v/>
      </c>
      <c r="Q474" s="42" t="str">
        <v/>
      </c>
      <c r="R474" s="42" t="str">
        <v/>
      </c>
      <c r="S474" s="42" t="str">
        <v/>
      </c>
      <c r="T474" s="42" t="str">
        <v/>
      </c>
      <c r="U474" s="42" t="str">
        <v/>
      </c>
      <c r="X474" s="46"/>
      <c r="Y474" s="46"/>
      <c r="Z474" s="46"/>
      <c r="AA474" s="42" t="s">
        <v>510</v>
      </c>
    </row>
    <row r="475" spans="4:49" s="42" customFormat="1" x14ac:dyDescent="0.2">
      <c r="D475" s="42">
        <f t="shared" si="28"/>
        <v>40</v>
      </c>
      <c r="E475" s="42" t="str">
        <f t="shared" si="29"/>
        <v>A40</v>
      </c>
      <c r="G475" s="42" t="str">
        <f t="array" ref="G475:U475" ca="1">IF(TRANSPOSE('A40'!K$193:K$207)="","",TRANSPOSE('A40'!K$193:K$207))</f>
        <v/>
      </c>
      <c r="H475" s="42" t="str">
        <v/>
      </c>
      <c r="I475" s="42" t="str">
        <v/>
      </c>
      <c r="J475" s="42" t="str">
        <v/>
      </c>
      <c r="K475" s="42" t="str">
        <f ca="1"/>
        <v/>
      </c>
      <c r="L475" s="42" t="str">
        <v/>
      </c>
      <c r="M475" s="42" t="str">
        <v/>
      </c>
      <c r="N475" s="42" t="str">
        <v/>
      </c>
      <c r="O475" s="42" t="str">
        <v/>
      </c>
      <c r="P475" s="42" t="str">
        <v/>
      </c>
      <c r="Q475" s="42" t="str">
        <v/>
      </c>
      <c r="R475" s="42" t="str">
        <v/>
      </c>
      <c r="S475" s="42" t="str">
        <v/>
      </c>
      <c r="T475" s="42" t="str">
        <v/>
      </c>
      <c r="U475" s="42" t="str">
        <v/>
      </c>
      <c r="X475" s="46"/>
      <c r="Y475" s="46"/>
      <c r="Z475" s="46"/>
      <c r="AA475" s="42" t="s">
        <v>510</v>
      </c>
    </row>
    <row r="476" spans="4:49" s="42" customFormat="1" x14ac:dyDescent="0.2">
      <c r="D476" s="42">
        <f t="shared" si="28"/>
        <v>40</v>
      </c>
      <c r="E476" s="42" t="str">
        <f t="shared" si="29"/>
        <v>A40</v>
      </c>
      <c r="G476" s="42" t="str">
        <f t="array" ref="G476:U476" ca="1">IF(TRANSPOSE('A40'!E$214:E$228)="","",TRANSPOSE('A40'!E$214:E$228))</f>
        <v/>
      </c>
      <c r="H476" s="42" t="str">
        <v/>
      </c>
      <c r="I476" s="42" t="str">
        <v/>
      </c>
      <c r="J476" s="42" t="str">
        <v/>
      </c>
      <c r="K476" s="42" t="str">
        <f ca="1"/>
        <v/>
      </c>
      <c r="L476" s="42" t="str">
        <v/>
      </c>
      <c r="M476" s="42" t="str">
        <v/>
      </c>
      <c r="N476" s="42" t="str">
        <v/>
      </c>
      <c r="O476" s="42" t="str">
        <v/>
      </c>
      <c r="P476" s="42" t="str">
        <v/>
      </c>
      <c r="Q476" s="42" t="str">
        <v/>
      </c>
      <c r="R476" s="42" t="str">
        <v/>
      </c>
      <c r="S476" s="42" t="str">
        <v/>
      </c>
      <c r="T476" s="42" t="str">
        <v/>
      </c>
      <c r="U476" s="42" t="str">
        <v/>
      </c>
      <c r="X476" s="46"/>
      <c r="Y476" s="46"/>
      <c r="Z476" s="46"/>
      <c r="AA476" s="42" t="s">
        <v>510</v>
      </c>
    </row>
    <row r="477" spans="4:49" s="42" customFormat="1" x14ac:dyDescent="0.2">
      <c r="D477" s="42">
        <f t="shared" si="28"/>
        <v>40</v>
      </c>
      <c r="E477" s="42" t="str">
        <f t="shared" si="29"/>
        <v>A40</v>
      </c>
      <c r="G477" s="42" t="str">
        <f t="array" ref="G477:U477" ca="1">IF(TRANSPOSE('A40'!H$214:H$228)="","",TRANSPOSE('A40'!H$214:H$228))</f>
        <v/>
      </c>
      <c r="H477" s="42" t="str">
        <v/>
      </c>
      <c r="I477" s="42" t="str">
        <v/>
      </c>
      <c r="J477" s="42" t="str">
        <v/>
      </c>
      <c r="K477" s="42" t="str">
        <f ca="1"/>
        <v/>
      </c>
      <c r="L477" s="42" t="str">
        <v/>
      </c>
      <c r="M477" s="42" t="str">
        <v/>
      </c>
      <c r="N477" s="42" t="str">
        <v/>
      </c>
      <c r="O477" s="42" t="str">
        <v/>
      </c>
      <c r="P477" s="42" t="str">
        <v/>
      </c>
      <c r="Q477" s="42" t="str">
        <v/>
      </c>
      <c r="R477" s="42" t="str">
        <v/>
      </c>
      <c r="S477" s="42" t="str">
        <v/>
      </c>
      <c r="T477" s="42" t="str">
        <v/>
      </c>
      <c r="U477" s="42" t="str">
        <v/>
      </c>
      <c r="X477" s="46"/>
      <c r="Y477" s="46"/>
      <c r="Z477" s="46"/>
      <c r="AA477" s="42" t="s">
        <v>510</v>
      </c>
    </row>
    <row r="478" spans="4:49" s="42" customFormat="1" x14ac:dyDescent="0.2">
      <c r="D478" s="42">
        <f t="shared" si="28"/>
        <v>40</v>
      </c>
      <c r="E478" s="42" t="str">
        <f t="shared" si="29"/>
        <v>A40</v>
      </c>
      <c r="G478" s="42" t="str">
        <f t="array" ref="G478:U478" ca="1">IF(TRANSPOSE('A40'!K$214:K$228)="","",TRANSPOSE('A40'!K$214:K$228))</f>
        <v/>
      </c>
      <c r="H478" s="42" t="str">
        <v/>
      </c>
      <c r="I478" s="42" t="str">
        <v/>
      </c>
      <c r="J478" s="42" t="str">
        <v/>
      </c>
      <c r="K478" s="42" t="str">
        <f ca="1"/>
        <v/>
      </c>
      <c r="L478" s="42" t="str">
        <v/>
      </c>
      <c r="M478" s="42" t="str">
        <v/>
      </c>
      <c r="N478" s="42" t="str">
        <v/>
      </c>
      <c r="O478" s="42" t="str">
        <v/>
      </c>
      <c r="P478" s="42" t="str">
        <v/>
      </c>
      <c r="Q478" s="42" t="str">
        <v/>
      </c>
      <c r="R478" s="42" t="str">
        <v/>
      </c>
      <c r="S478" s="42" t="str">
        <v/>
      </c>
      <c r="T478" s="42" t="str">
        <v/>
      </c>
      <c r="U478" s="42" t="str">
        <v/>
      </c>
      <c r="X478" s="46"/>
      <c r="Y478" s="46"/>
      <c r="Z478" s="46"/>
      <c r="AA478" s="42" t="s">
        <v>510</v>
      </c>
    </row>
    <row r="479" spans="4:49" s="42" customFormat="1" x14ac:dyDescent="0.2">
      <c r="D479" s="42">
        <f t="shared" si="28"/>
        <v>40</v>
      </c>
      <c r="E479" s="42" t="str">
        <f t="shared" si="29"/>
        <v>A40</v>
      </c>
      <c r="G479" s="42" t="str">
        <f t="array" ref="G479:U479" ca="1">IF(TRANSPOSE('A40'!E$235:E$249)="","",TRANSPOSE('A40'!E$235:E$249))</f>
        <v/>
      </c>
      <c r="H479" s="42" t="str">
        <v/>
      </c>
      <c r="I479" s="42" t="str">
        <v/>
      </c>
      <c r="J479" s="42" t="str">
        <v/>
      </c>
      <c r="K479" s="42" t="str">
        <f ca="1"/>
        <v/>
      </c>
      <c r="L479" s="42" t="str">
        <v/>
      </c>
      <c r="M479" s="42" t="str">
        <v/>
      </c>
      <c r="N479" s="42" t="str">
        <v/>
      </c>
      <c r="O479" s="42" t="str">
        <v/>
      </c>
      <c r="P479" s="42" t="str">
        <v/>
      </c>
      <c r="Q479" s="42" t="str">
        <v/>
      </c>
      <c r="R479" s="42" t="str">
        <v/>
      </c>
      <c r="S479" s="42" t="str">
        <v/>
      </c>
      <c r="T479" s="42" t="str">
        <v/>
      </c>
      <c r="U479" s="42" t="str">
        <v/>
      </c>
      <c r="X479" s="46"/>
      <c r="Y479" s="46"/>
      <c r="Z479" s="46"/>
      <c r="AA479" s="42" t="s">
        <v>510</v>
      </c>
    </row>
    <row r="480" spans="4:49" s="42" customFormat="1" x14ac:dyDescent="0.2">
      <c r="D480" s="42">
        <f t="shared" si="28"/>
        <v>40</v>
      </c>
      <c r="E480" s="42" t="str">
        <f t="shared" si="29"/>
        <v>A40</v>
      </c>
      <c r="G480" s="42" t="str">
        <f t="array" ref="G480:U480" ca="1">IF(TRANSPOSE('A40'!H$235:H$249)="","",TRANSPOSE('A40'!H$235:H$249))</f>
        <v/>
      </c>
      <c r="H480" s="42" t="str">
        <v/>
      </c>
      <c r="I480" s="42" t="str">
        <v/>
      </c>
      <c r="J480" s="42" t="str">
        <v/>
      </c>
      <c r="K480" s="42" t="str">
        <f ca="1"/>
        <v/>
      </c>
      <c r="L480" s="42" t="str">
        <v/>
      </c>
      <c r="M480" s="42" t="str">
        <v/>
      </c>
      <c r="N480" s="42" t="str">
        <v/>
      </c>
      <c r="O480" s="42" t="str">
        <v/>
      </c>
      <c r="P480" s="42" t="str">
        <v/>
      </c>
      <c r="Q480" s="42" t="str">
        <v/>
      </c>
      <c r="R480" s="42" t="str">
        <v/>
      </c>
      <c r="S480" s="42" t="str">
        <v/>
      </c>
      <c r="T480" s="42" t="str">
        <v/>
      </c>
      <c r="U480" s="42" t="str">
        <v/>
      </c>
      <c r="X480" s="46"/>
      <c r="Y480" s="46"/>
      <c r="Z480" s="46"/>
      <c r="AA480" s="42" t="s">
        <v>510</v>
      </c>
    </row>
    <row r="481" spans="4:27" s="42" customFormat="1" x14ac:dyDescent="0.2">
      <c r="D481" s="42">
        <f t="shared" si="28"/>
        <v>40</v>
      </c>
      <c r="E481" s="42" t="str">
        <f t="shared" si="29"/>
        <v>A40</v>
      </c>
      <c r="G481" s="42" t="str">
        <f t="array" ref="G481:U481" ca="1">IF(TRANSPOSE('A40'!K$235:K$249)="","",TRANSPOSE('A40'!K$235:K$249))</f>
        <v/>
      </c>
      <c r="H481" s="42" t="str">
        <v/>
      </c>
      <c r="I481" s="42" t="str">
        <v/>
      </c>
      <c r="J481" s="42" t="str">
        <v/>
      </c>
      <c r="K481" s="42" t="str">
        <f ca="1"/>
        <v/>
      </c>
      <c r="L481" s="42" t="str">
        <v/>
      </c>
      <c r="M481" s="42" t="str">
        <v/>
      </c>
      <c r="N481" s="42" t="str">
        <v/>
      </c>
      <c r="O481" s="42" t="str">
        <v/>
      </c>
      <c r="P481" s="42" t="str">
        <v/>
      </c>
      <c r="Q481" s="42" t="str">
        <v/>
      </c>
      <c r="R481" s="42" t="str">
        <v/>
      </c>
      <c r="S481" s="42" t="str">
        <v/>
      </c>
      <c r="T481" s="42" t="str">
        <v/>
      </c>
      <c r="U481" s="42" t="str">
        <v/>
      </c>
      <c r="X481" s="46"/>
      <c r="Y481" s="46"/>
      <c r="Z481" s="46"/>
      <c r="AA481" s="42" t="s">
        <v>510</v>
      </c>
    </row>
  </sheetData>
  <sheetProtection formatRows="0" autoFilter="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
  <dimension ref="B1:Q59"/>
  <sheetViews>
    <sheetView showGridLines="0" topLeftCell="A30" workbookViewId="0">
      <selection activeCell="D36" sqref="D36:M36"/>
    </sheetView>
  </sheetViews>
  <sheetFormatPr defaultColWidth="9.140625" defaultRowHeight="15" customHeight="1" x14ac:dyDescent="0.2"/>
  <cols>
    <col min="1" max="1" width="1.42578125" style="2" customWidth="1"/>
    <col min="2" max="13" width="8.140625" style="2" customWidth="1"/>
    <col min="14" max="16" width="9.140625" style="2"/>
    <col min="17" max="17" width="0" style="2" hidden="1" customWidth="1"/>
    <col min="18" max="16384" width="9.140625" style="2"/>
  </cols>
  <sheetData>
    <row r="1" spans="2:17" ht="7.5" customHeight="1" x14ac:dyDescent="0.2"/>
    <row r="2" spans="2:17" ht="15" customHeight="1" x14ac:dyDescent="0.2">
      <c r="G2" s="3" t="s">
        <v>13</v>
      </c>
      <c r="I2" s="14"/>
      <c r="M2" s="15"/>
    </row>
    <row r="4" spans="2:17" ht="15" customHeight="1" x14ac:dyDescent="0.2">
      <c r="B4" s="110" t="s">
        <v>127</v>
      </c>
      <c r="C4" s="111"/>
      <c r="D4" s="111"/>
      <c r="E4" s="111"/>
      <c r="F4" s="111"/>
      <c r="G4" s="111"/>
      <c r="H4" s="111"/>
      <c r="I4" s="111"/>
      <c r="J4" s="111"/>
      <c r="K4" s="111"/>
      <c r="L4" s="111"/>
      <c r="M4" s="112"/>
    </row>
    <row r="5" spans="2:17" ht="45" customHeight="1" x14ac:dyDescent="0.2">
      <c r="B5" s="203" t="s">
        <v>566</v>
      </c>
      <c r="C5" s="204"/>
      <c r="D5" s="204"/>
      <c r="E5" s="204"/>
      <c r="F5" s="204"/>
      <c r="G5" s="204"/>
      <c r="H5" s="204"/>
      <c r="I5" s="204"/>
      <c r="J5" s="204"/>
      <c r="K5" s="204"/>
      <c r="L5" s="204"/>
      <c r="M5" s="205"/>
    </row>
    <row r="8" spans="2:17" ht="15" customHeight="1" x14ac:dyDescent="0.2">
      <c r="B8" s="82" t="s">
        <v>259</v>
      </c>
      <c r="C8" s="83"/>
      <c r="D8" s="83"/>
      <c r="E8" s="83"/>
      <c r="F8" s="83"/>
      <c r="G8" s="83"/>
      <c r="H8" s="83"/>
      <c r="I8" s="83"/>
      <c r="J8" s="83"/>
      <c r="K8" s="83"/>
      <c r="L8" s="83"/>
      <c r="M8" s="84"/>
    </row>
    <row r="9" spans="2:17" ht="15" customHeight="1" x14ac:dyDescent="0.2">
      <c r="B9" s="29"/>
      <c r="C9" s="149" t="s">
        <v>27</v>
      </c>
      <c r="D9" s="150"/>
      <c r="E9" s="150"/>
      <c r="F9" s="150"/>
      <c r="G9" s="150"/>
      <c r="H9" s="150"/>
      <c r="I9" s="150"/>
      <c r="J9" s="150"/>
      <c r="K9" s="150"/>
      <c r="L9" s="150"/>
      <c r="M9" s="151"/>
      <c r="Q9" s="2">
        <v>1</v>
      </c>
    </row>
    <row r="10" spans="2:17" ht="15" customHeight="1" x14ac:dyDescent="0.2">
      <c r="B10" s="29"/>
      <c r="C10" s="149" t="s">
        <v>28</v>
      </c>
      <c r="D10" s="150"/>
      <c r="E10" s="150"/>
      <c r="F10" s="150"/>
      <c r="G10" s="150"/>
      <c r="H10" s="150"/>
      <c r="I10" s="150"/>
      <c r="J10" s="150"/>
      <c r="K10" s="150"/>
      <c r="L10" s="150"/>
      <c r="M10" s="151"/>
    </row>
    <row r="13" spans="2:17" s="21" customFormat="1" ht="15" customHeight="1" x14ac:dyDescent="0.2">
      <c r="B13" s="182" t="s">
        <v>128</v>
      </c>
      <c r="C13" s="183"/>
      <c r="D13" s="183"/>
      <c r="E13" s="183"/>
      <c r="F13" s="183"/>
      <c r="G13" s="183"/>
      <c r="H13" s="183"/>
      <c r="I13" s="183"/>
      <c r="J13" s="183"/>
      <c r="K13" s="183"/>
      <c r="L13" s="183"/>
      <c r="M13" s="184"/>
    </row>
    <row r="14" spans="2:17" s="21" customFormat="1" ht="409.5" customHeight="1" x14ac:dyDescent="0.2">
      <c r="B14" s="212" t="s">
        <v>1566</v>
      </c>
      <c r="C14" s="212"/>
      <c r="D14" s="212"/>
      <c r="E14" s="212"/>
      <c r="F14" s="212"/>
      <c r="G14" s="212"/>
      <c r="H14" s="212"/>
      <c r="I14" s="212"/>
      <c r="J14" s="212"/>
      <c r="K14" s="212"/>
      <c r="L14" s="212"/>
      <c r="M14" s="212"/>
    </row>
    <row r="15" spans="2:17" s="21" customFormat="1" ht="15" customHeight="1" x14ac:dyDescent="0.2"/>
    <row r="16" spans="2:17" s="21" customFormat="1" ht="15" customHeight="1" x14ac:dyDescent="0.2"/>
    <row r="17" spans="2:13" s="21" customFormat="1" ht="15" customHeight="1" x14ac:dyDescent="0.2">
      <c r="B17" s="182" t="s">
        <v>563</v>
      </c>
      <c r="C17" s="183"/>
      <c r="D17" s="183"/>
      <c r="E17" s="183"/>
      <c r="F17" s="183"/>
      <c r="G17" s="183"/>
      <c r="H17" s="183"/>
      <c r="I17" s="183"/>
      <c r="J17" s="183"/>
      <c r="K17" s="183"/>
      <c r="L17" s="183"/>
      <c r="M17" s="184"/>
    </row>
    <row r="18" spans="2:13" s="21" customFormat="1" ht="34.5" customHeight="1" x14ac:dyDescent="0.2">
      <c r="B18" s="107" t="s">
        <v>129</v>
      </c>
      <c r="C18" s="107"/>
      <c r="D18" s="185" t="s">
        <v>1497</v>
      </c>
      <c r="E18" s="187"/>
      <c r="F18" s="187"/>
      <c r="G18" s="187"/>
      <c r="H18" s="187"/>
      <c r="I18" s="187"/>
      <c r="J18" s="187"/>
      <c r="K18" s="187"/>
      <c r="L18" s="187"/>
      <c r="M18" s="187"/>
    </row>
    <row r="19" spans="2:13" ht="51" customHeight="1" x14ac:dyDescent="0.2">
      <c r="B19" s="107" t="s">
        <v>130</v>
      </c>
      <c r="C19" s="107"/>
      <c r="D19" s="187" t="s">
        <v>1498</v>
      </c>
      <c r="E19" s="187"/>
      <c r="F19" s="187"/>
      <c r="G19" s="187"/>
      <c r="H19" s="187"/>
      <c r="I19" s="187"/>
      <c r="J19" s="187"/>
      <c r="K19" s="187"/>
      <c r="L19" s="187"/>
      <c r="M19" s="187"/>
    </row>
    <row r="20" spans="2:13" ht="50.25" customHeight="1" x14ac:dyDescent="0.2">
      <c r="B20" s="107" t="s">
        <v>131</v>
      </c>
      <c r="C20" s="107"/>
      <c r="D20" s="213" t="s">
        <v>1567</v>
      </c>
      <c r="E20" s="213"/>
      <c r="F20" s="213"/>
      <c r="G20" s="213"/>
      <c r="H20" s="213"/>
      <c r="I20" s="213"/>
      <c r="J20" s="213"/>
      <c r="K20" s="213"/>
      <c r="L20" s="213"/>
      <c r="M20" s="213"/>
    </row>
    <row r="21" spans="2:13" ht="37.5" customHeight="1" x14ac:dyDescent="0.2">
      <c r="B21" s="107" t="s">
        <v>132</v>
      </c>
      <c r="C21" s="107"/>
      <c r="D21" s="187"/>
      <c r="E21" s="187"/>
      <c r="F21" s="187"/>
      <c r="G21" s="187"/>
      <c r="H21" s="187"/>
      <c r="I21" s="187"/>
      <c r="J21" s="187"/>
      <c r="K21" s="187"/>
      <c r="L21" s="187"/>
      <c r="M21" s="187"/>
    </row>
    <row r="22" spans="2:13" ht="37.5" customHeight="1" x14ac:dyDescent="0.2">
      <c r="B22" s="107" t="s">
        <v>133</v>
      </c>
      <c r="C22" s="107"/>
      <c r="D22" s="187"/>
      <c r="E22" s="187"/>
      <c r="F22" s="187"/>
      <c r="G22" s="187"/>
      <c r="H22" s="187"/>
      <c r="I22" s="187"/>
      <c r="J22" s="187"/>
      <c r="K22" s="187"/>
      <c r="L22" s="187"/>
      <c r="M22" s="187"/>
    </row>
    <row r="23" spans="2:13" ht="37.5" customHeight="1" x14ac:dyDescent="0.2">
      <c r="B23" s="107" t="s">
        <v>134</v>
      </c>
      <c r="C23" s="107"/>
      <c r="D23" s="187"/>
      <c r="E23" s="187"/>
      <c r="F23" s="187"/>
      <c r="G23" s="187"/>
      <c r="H23" s="187"/>
      <c r="I23" s="187"/>
      <c r="J23" s="187"/>
      <c r="K23" s="187"/>
      <c r="L23" s="187"/>
      <c r="M23" s="187"/>
    </row>
    <row r="24" spans="2:13" ht="37.5" customHeight="1" x14ac:dyDescent="0.2">
      <c r="B24" s="107" t="s">
        <v>135</v>
      </c>
      <c r="C24" s="107"/>
      <c r="D24" s="187"/>
      <c r="E24" s="187"/>
      <c r="F24" s="187"/>
      <c r="G24" s="187"/>
      <c r="H24" s="187"/>
      <c r="I24" s="187"/>
      <c r="J24" s="187"/>
      <c r="K24" s="187"/>
      <c r="L24" s="187"/>
      <c r="M24" s="187"/>
    </row>
    <row r="25" spans="2:13" ht="37.5" customHeight="1" x14ac:dyDescent="0.2">
      <c r="B25" s="107" t="s">
        <v>136</v>
      </c>
      <c r="C25" s="107"/>
      <c r="D25" s="187"/>
      <c r="E25" s="187"/>
      <c r="F25" s="187"/>
      <c r="G25" s="187"/>
      <c r="H25" s="187"/>
      <c r="I25" s="187"/>
      <c r="J25" s="187"/>
      <c r="K25" s="187"/>
      <c r="L25" s="187"/>
      <c r="M25" s="187"/>
    </row>
    <row r="26" spans="2:13" ht="37.5" customHeight="1" x14ac:dyDescent="0.2">
      <c r="B26" s="107" t="s">
        <v>137</v>
      </c>
      <c r="C26" s="107"/>
      <c r="D26" s="187"/>
      <c r="E26" s="187"/>
      <c r="F26" s="187"/>
      <c r="G26" s="187"/>
      <c r="H26" s="187"/>
      <c r="I26" s="187"/>
      <c r="J26" s="187"/>
      <c r="K26" s="187"/>
      <c r="L26" s="187"/>
      <c r="M26" s="187"/>
    </row>
    <row r="27" spans="2:13" ht="37.5" customHeight="1" x14ac:dyDescent="0.2">
      <c r="B27" s="107" t="s">
        <v>138</v>
      </c>
      <c r="C27" s="107"/>
      <c r="D27" s="187"/>
      <c r="E27" s="187"/>
      <c r="F27" s="187"/>
      <c r="G27" s="187"/>
      <c r="H27" s="187"/>
      <c r="I27" s="187"/>
      <c r="J27" s="187"/>
      <c r="K27" s="187"/>
      <c r="L27" s="187"/>
      <c r="M27" s="187"/>
    </row>
    <row r="30" spans="2:13" s="21" customFormat="1" ht="15" customHeight="1" x14ac:dyDescent="0.2">
      <c r="B30" s="182" t="s">
        <v>139</v>
      </c>
      <c r="C30" s="183"/>
      <c r="D30" s="183"/>
      <c r="E30" s="183"/>
      <c r="F30" s="183"/>
      <c r="G30" s="183"/>
      <c r="H30" s="183"/>
      <c r="I30" s="183"/>
      <c r="J30" s="183"/>
      <c r="K30" s="183"/>
      <c r="L30" s="183"/>
      <c r="M30" s="184"/>
    </row>
    <row r="31" spans="2:13" s="21" customFormat="1" ht="37.5" customHeight="1" x14ac:dyDescent="0.2">
      <c r="B31" s="107" t="s">
        <v>66</v>
      </c>
      <c r="C31" s="107"/>
      <c r="D31" s="187" t="s">
        <v>1556</v>
      </c>
      <c r="E31" s="187"/>
      <c r="F31" s="187"/>
      <c r="G31" s="187"/>
      <c r="H31" s="187"/>
      <c r="I31" s="187"/>
      <c r="J31" s="187"/>
      <c r="K31" s="187"/>
      <c r="L31" s="187"/>
      <c r="M31" s="187"/>
    </row>
    <row r="32" spans="2:13" ht="53.45" customHeight="1" x14ac:dyDescent="0.2">
      <c r="B32" s="107" t="s">
        <v>67</v>
      </c>
      <c r="C32" s="107"/>
      <c r="D32" s="187" t="s">
        <v>1499</v>
      </c>
      <c r="E32" s="187"/>
      <c r="F32" s="187"/>
      <c r="G32" s="187"/>
      <c r="H32" s="187"/>
      <c r="I32" s="187"/>
      <c r="J32" s="187"/>
      <c r="K32" s="187"/>
      <c r="L32" s="187"/>
      <c r="M32" s="187"/>
    </row>
    <row r="33" spans="2:13" ht="54.75" customHeight="1" x14ac:dyDescent="0.2">
      <c r="B33" s="107" t="s">
        <v>68</v>
      </c>
      <c r="C33" s="107"/>
      <c r="D33" s="187" t="s">
        <v>1568</v>
      </c>
      <c r="E33" s="187"/>
      <c r="F33" s="187"/>
      <c r="G33" s="187"/>
      <c r="H33" s="187"/>
      <c r="I33" s="187"/>
      <c r="J33" s="187"/>
      <c r="K33" s="187"/>
      <c r="L33" s="187"/>
      <c r="M33" s="187"/>
    </row>
    <row r="34" spans="2:13" ht="37.5" customHeight="1" x14ac:dyDescent="0.2">
      <c r="B34" s="107" t="s">
        <v>69</v>
      </c>
      <c r="C34" s="107"/>
      <c r="D34" s="187"/>
      <c r="E34" s="187"/>
      <c r="F34" s="187"/>
      <c r="G34" s="187"/>
      <c r="H34" s="187"/>
      <c r="I34" s="187"/>
      <c r="J34" s="187"/>
      <c r="K34" s="187"/>
      <c r="L34" s="187"/>
      <c r="M34" s="187"/>
    </row>
    <row r="35" spans="2:13" ht="37.5" customHeight="1" x14ac:dyDescent="0.2">
      <c r="B35" s="107" t="s">
        <v>70</v>
      </c>
      <c r="C35" s="107"/>
      <c r="D35" s="187"/>
      <c r="E35" s="187"/>
      <c r="F35" s="187"/>
      <c r="G35" s="187"/>
      <c r="H35" s="187"/>
      <c r="I35" s="187"/>
      <c r="J35" s="187"/>
      <c r="K35" s="187"/>
      <c r="L35" s="187"/>
      <c r="M35" s="187"/>
    </row>
    <row r="36" spans="2:13" ht="37.5" customHeight="1" x14ac:dyDescent="0.2">
      <c r="B36" s="107" t="s">
        <v>71</v>
      </c>
      <c r="C36" s="107"/>
      <c r="D36" s="187"/>
      <c r="E36" s="187"/>
      <c r="F36" s="187"/>
      <c r="G36" s="187"/>
      <c r="H36" s="187"/>
      <c r="I36" s="187"/>
      <c r="J36" s="187"/>
      <c r="K36" s="187"/>
      <c r="L36" s="187"/>
      <c r="M36" s="187"/>
    </row>
    <row r="37" spans="2:13" ht="37.5" customHeight="1" x14ac:dyDescent="0.2">
      <c r="B37" s="107" t="s">
        <v>72</v>
      </c>
      <c r="C37" s="107"/>
      <c r="D37" s="187"/>
      <c r="E37" s="187"/>
      <c r="F37" s="187"/>
      <c r="G37" s="187"/>
      <c r="H37" s="187"/>
      <c r="I37" s="187"/>
      <c r="J37" s="187"/>
      <c r="K37" s="187"/>
      <c r="L37" s="187"/>
      <c r="M37" s="187"/>
    </row>
    <row r="38" spans="2:13" ht="37.5" customHeight="1" x14ac:dyDescent="0.2">
      <c r="B38" s="107" t="s">
        <v>73</v>
      </c>
      <c r="C38" s="107"/>
      <c r="D38" s="187"/>
      <c r="E38" s="187"/>
      <c r="F38" s="187"/>
      <c r="G38" s="187"/>
      <c r="H38" s="187"/>
      <c r="I38" s="187"/>
      <c r="J38" s="187"/>
      <c r="K38" s="187"/>
      <c r="L38" s="187"/>
      <c r="M38" s="187"/>
    </row>
    <row r="39" spans="2:13" ht="37.5" customHeight="1" x14ac:dyDescent="0.2">
      <c r="B39" s="107" t="s">
        <v>74</v>
      </c>
      <c r="C39" s="107"/>
      <c r="D39" s="187"/>
      <c r="E39" s="187"/>
      <c r="F39" s="187"/>
      <c r="G39" s="187"/>
      <c r="H39" s="187"/>
      <c r="I39" s="187"/>
      <c r="J39" s="187"/>
      <c r="K39" s="187"/>
      <c r="L39" s="187"/>
      <c r="M39" s="187"/>
    </row>
    <row r="40" spans="2:13" ht="37.5" customHeight="1" x14ac:dyDescent="0.2">
      <c r="B40" s="107" t="s">
        <v>75</v>
      </c>
      <c r="C40" s="107"/>
      <c r="D40" s="187"/>
      <c r="E40" s="187"/>
      <c r="F40" s="187"/>
      <c r="G40" s="187"/>
      <c r="H40" s="187"/>
      <c r="I40" s="187"/>
      <c r="J40" s="187"/>
      <c r="K40" s="187"/>
      <c r="L40" s="187"/>
      <c r="M40" s="187"/>
    </row>
    <row r="43" spans="2:13" ht="15" customHeight="1" x14ac:dyDescent="0.2">
      <c r="B43" s="82" t="s">
        <v>140</v>
      </c>
      <c r="C43" s="83"/>
      <c r="D43" s="83"/>
      <c r="E43" s="83"/>
      <c r="F43" s="83"/>
      <c r="G43" s="83"/>
      <c r="H43" s="83"/>
      <c r="I43" s="83"/>
      <c r="J43" s="83"/>
      <c r="K43" s="83"/>
      <c r="L43" s="83"/>
      <c r="M43" s="84"/>
    </row>
    <row r="44" spans="2:13" ht="76.5" customHeight="1" x14ac:dyDescent="0.2">
      <c r="B44" s="126" t="s">
        <v>260</v>
      </c>
      <c r="C44" s="127"/>
      <c r="D44" s="128"/>
      <c r="E44" s="141" t="s">
        <v>1694</v>
      </c>
      <c r="F44" s="142"/>
      <c r="G44" s="142"/>
      <c r="H44" s="142"/>
      <c r="I44" s="142"/>
      <c r="J44" s="142"/>
      <c r="K44" s="142"/>
      <c r="L44" s="142"/>
      <c r="M44" s="143"/>
    </row>
    <row r="45" spans="2:13" ht="75" customHeight="1" x14ac:dyDescent="0.2">
      <c r="B45" s="126" t="s">
        <v>142</v>
      </c>
      <c r="C45" s="127"/>
      <c r="D45" s="128"/>
      <c r="E45" s="122" t="s">
        <v>1500</v>
      </c>
      <c r="F45" s="120"/>
      <c r="G45" s="120"/>
      <c r="H45" s="120"/>
      <c r="I45" s="120"/>
      <c r="J45" s="120"/>
      <c r="K45" s="120"/>
      <c r="L45" s="120"/>
      <c r="M45" s="121"/>
    </row>
    <row r="46" spans="2:13" ht="75.75" customHeight="1" x14ac:dyDescent="0.2">
      <c r="B46" s="126" t="s">
        <v>141</v>
      </c>
      <c r="C46" s="127"/>
      <c r="D46" s="128"/>
      <c r="E46" s="122" t="s">
        <v>1501</v>
      </c>
      <c r="F46" s="120"/>
      <c r="G46" s="120"/>
      <c r="H46" s="120"/>
      <c r="I46" s="120"/>
      <c r="J46" s="120"/>
      <c r="K46" s="120"/>
      <c r="L46" s="120"/>
      <c r="M46" s="121"/>
    </row>
    <row r="47" spans="2:13" ht="45" customHeight="1" x14ac:dyDescent="0.2">
      <c r="B47" s="126" t="s">
        <v>143</v>
      </c>
      <c r="C47" s="127"/>
      <c r="D47" s="128"/>
      <c r="E47" s="214"/>
      <c r="F47" s="120"/>
      <c r="G47" s="120"/>
      <c r="H47" s="120"/>
      <c r="I47" s="120"/>
      <c r="J47" s="120"/>
      <c r="K47" s="120"/>
      <c r="L47" s="120"/>
      <c r="M47" s="121"/>
    </row>
    <row r="49" spans="2:13" ht="150" customHeight="1" x14ac:dyDescent="0.2">
      <c r="B49" s="203" t="s">
        <v>1243</v>
      </c>
      <c r="C49" s="204"/>
      <c r="D49" s="204"/>
      <c r="E49" s="204"/>
      <c r="F49" s="204"/>
      <c r="G49" s="204"/>
      <c r="H49" s="204"/>
      <c r="I49" s="204"/>
      <c r="J49" s="204"/>
      <c r="K49" s="204"/>
      <c r="L49" s="204"/>
      <c r="M49" s="205"/>
    </row>
    <row r="52" spans="2:13" ht="15" customHeight="1" x14ac:dyDescent="0.2">
      <c r="B52" s="82" t="s">
        <v>540</v>
      </c>
      <c r="C52" s="83"/>
      <c r="D52" s="83"/>
      <c r="E52" s="83"/>
      <c r="F52" s="83"/>
      <c r="G52" s="83"/>
      <c r="H52" s="83"/>
      <c r="I52" s="83"/>
      <c r="J52" s="83"/>
      <c r="K52" s="83"/>
      <c r="L52" s="83"/>
      <c r="M52" s="84"/>
    </row>
    <row r="53" spans="2:13" ht="112.5" customHeight="1" x14ac:dyDescent="0.2">
      <c r="B53" s="132"/>
      <c r="C53" s="133"/>
      <c r="D53" s="133"/>
      <c r="E53" s="133"/>
      <c r="F53" s="133"/>
      <c r="G53" s="133"/>
      <c r="H53" s="133"/>
      <c r="I53" s="133"/>
      <c r="J53" s="133"/>
      <c r="K53" s="133"/>
      <c r="L53" s="133"/>
      <c r="M53" s="134"/>
    </row>
    <row r="55" spans="2:13" ht="15" customHeight="1" x14ac:dyDescent="0.2">
      <c r="B55" s="9" t="s">
        <v>295</v>
      </c>
      <c r="C55" s="10"/>
      <c r="D55" s="10"/>
      <c r="E55" s="10"/>
      <c r="F55" s="10"/>
      <c r="G55" s="10"/>
      <c r="H55" s="10"/>
      <c r="I55" s="10"/>
      <c r="J55" s="10"/>
      <c r="K55" s="10"/>
      <c r="L55" s="10"/>
      <c r="M55" s="11"/>
    </row>
    <row r="58" spans="2:13" ht="15" customHeight="1" x14ac:dyDescent="0.2">
      <c r="B58" s="82" t="s">
        <v>541</v>
      </c>
      <c r="C58" s="83"/>
      <c r="D58" s="83"/>
      <c r="E58" s="83"/>
      <c r="F58" s="83"/>
      <c r="G58" s="83"/>
      <c r="H58" s="83"/>
      <c r="I58" s="83"/>
      <c r="J58" s="83"/>
      <c r="K58" s="83"/>
      <c r="L58" s="83"/>
      <c r="M58" s="84"/>
    </row>
    <row r="59" spans="2:13" ht="112.5" customHeight="1" x14ac:dyDescent="0.2">
      <c r="B59" s="132"/>
      <c r="C59" s="133"/>
      <c r="D59" s="133"/>
      <c r="E59" s="133"/>
      <c r="F59" s="133"/>
      <c r="G59" s="133"/>
      <c r="H59" s="133"/>
      <c r="I59" s="133"/>
      <c r="J59" s="133"/>
      <c r="K59" s="133"/>
      <c r="L59" s="133"/>
      <c r="M59" s="134"/>
    </row>
  </sheetData>
  <sheetProtection algorithmName="SHA-1" hashValue="XaRZJ+hgoKzTm6ksMGr+13nmsrc=" saltValue="xY50nShzSji5SZ6YUzs9Xw==" spinCount="100000" sheet="1" objects="1" scenarios="1"/>
  <mergeCells count="63">
    <mergeCell ref="B52:M52"/>
    <mergeCell ref="B53:M53"/>
    <mergeCell ref="B58:M58"/>
    <mergeCell ref="B59:M59"/>
    <mergeCell ref="B46:D46"/>
    <mergeCell ref="E46:M46"/>
    <mergeCell ref="B47:D47"/>
    <mergeCell ref="E47:M47"/>
    <mergeCell ref="B49:M49"/>
    <mergeCell ref="B43:M43"/>
    <mergeCell ref="B44:D44"/>
    <mergeCell ref="E44:M44"/>
    <mergeCell ref="B45:D45"/>
    <mergeCell ref="E45:M45"/>
    <mergeCell ref="B38:C38"/>
    <mergeCell ref="D38:M38"/>
    <mergeCell ref="B39:C39"/>
    <mergeCell ref="D39:M39"/>
    <mergeCell ref="B40:C40"/>
    <mergeCell ref="D40:M40"/>
    <mergeCell ref="B35:C35"/>
    <mergeCell ref="D35:M35"/>
    <mergeCell ref="B36:C36"/>
    <mergeCell ref="D36:M36"/>
    <mergeCell ref="B37:C37"/>
    <mergeCell ref="D37:M37"/>
    <mergeCell ref="B32:C32"/>
    <mergeCell ref="D32:M32"/>
    <mergeCell ref="B33:C33"/>
    <mergeCell ref="D33:M33"/>
    <mergeCell ref="B34:C34"/>
    <mergeCell ref="D34:M34"/>
    <mergeCell ref="B27:C27"/>
    <mergeCell ref="D27:M27"/>
    <mergeCell ref="B30:M30"/>
    <mergeCell ref="B31:C31"/>
    <mergeCell ref="D31:M31"/>
    <mergeCell ref="B24:C24"/>
    <mergeCell ref="D24:M24"/>
    <mergeCell ref="B25:C25"/>
    <mergeCell ref="D25:M25"/>
    <mergeCell ref="B26:C26"/>
    <mergeCell ref="D26:M26"/>
    <mergeCell ref="B21:C21"/>
    <mergeCell ref="D21:M21"/>
    <mergeCell ref="B22:C22"/>
    <mergeCell ref="D22:M22"/>
    <mergeCell ref="B23:C23"/>
    <mergeCell ref="D23:M23"/>
    <mergeCell ref="B18:C18"/>
    <mergeCell ref="D18:M18"/>
    <mergeCell ref="B19:C19"/>
    <mergeCell ref="D19:M19"/>
    <mergeCell ref="B20:C20"/>
    <mergeCell ref="D20:M20"/>
    <mergeCell ref="C10:M10"/>
    <mergeCell ref="B13:M13"/>
    <mergeCell ref="B14:M14"/>
    <mergeCell ref="B17:M17"/>
    <mergeCell ref="B4:M4"/>
    <mergeCell ref="B5:M5"/>
    <mergeCell ref="B8:M8"/>
    <mergeCell ref="C9:M9"/>
  </mergeCells>
  <hyperlinks>
    <hyperlink ref="G2" location="'Indice sezioni'!A1" display="Torna all'indice"/>
  </hyperlinks>
  <pageMargins left="0.25" right="0.25"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macro="[0]!Pulsantediopzione1_Click">
                <anchor moveWithCells="1">
                  <from>
                    <xdr:col>1</xdr:col>
                    <xdr:colOff>190500</xdr:colOff>
                    <xdr:row>8</xdr:row>
                    <xdr:rowOff>9525</xdr:rowOff>
                  </from>
                  <to>
                    <xdr:col>1</xdr:col>
                    <xdr:colOff>371475</xdr:colOff>
                    <xdr:row>8</xdr:row>
                    <xdr:rowOff>152400</xdr:rowOff>
                  </to>
                </anchor>
              </controlPr>
            </control>
          </mc:Choice>
        </mc:AlternateContent>
        <mc:AlternateContent xmlns:mc="http://schemas.openxmlformats.org/markup-compatibility/2006">
          <mc:Choice Requires="x14">
            <control shapeId="10242" r:id="rId5" name="Option Button 2">
              <controlPr defaultSize="0" autoFill="0" autoLine="0" autoPict="0" macro="[0]!Pulsantediopzione2_Click">
                <anchor moveWithCells="1">
                  <from>
                    <xdr:col>1</xdr:col>
                    <xdr:colOff>190500</xdr:colOff>
                    <xdr:row>9</xdr:row>
                    <xdr:rowOff>9525</xdr:rowOff>
                  </from>
                  <to>
                    <xdr:col>1</xdr:col>
                    <xdr:colOff>371475</xdr:colOff>
                    <xdr:row>9</xdr:row>
                    <xdr:rowOff>152400</xdr:rowOff>
                  </to>
                </anchor>
              </controlPr>
            </control>
          </mc:Choice>
        </mc:AlternateContent>
        <mc:AlternateContent xmlns:mc="http://schemas.openxmlformats.org/markup-compatibility/2006">
          <mc:Choice Requires="x14">
            <control shapeId="10243" r:id="rId6" name="Group Box 3">
              <controlPr defaultSize="0" autoFill="0" autoPict="0">
                <anchor moveWithCells="1">
                  <from>
                    <xdr:col>1</xdr:col>
                    <xdr:colOff>66675</xdr:colOff>
                    <xdr:row>7</xdr:row>
                    <xdr:rowOff>9525</xdr:rowOff>
                  </from>
                  <to>
                    <xdr:col>1</xdr:col>
                    <xdr:colOff>495300</xdr:colOff>
                    <xdr:row>10</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85</vt:i4>
      </vt:variant>
    </vt:vector>
  </HeadingPairs>
  <TitlesOfParts>
    <vt:vector size="85" baseType="lpstr">
      <vt:lpstr>Copertina</vt:lpstr>
      <vt:lpstr>Istruzioni</vt:lpstr>
      <vt:lpstr>Indice Sezioni</vt:lpstr>
      <vt:lpstr>Anagrafica Soggetti</vt:lpstr>
      <vt:lpstr>Anagrafica Progetto</vt:lpstr>
      <vt:lpstr>Idea Progetto</vt:lpstr>
      <vt:lpstr>Partenariato</vt:lpstr>
      <vt:lpstr>Risk assessment</vt:lpstr>
      <vt:lpstr>Esperienze pregresse</vt:lpstr>
      <vt:lpstr>Obiettivi</vt:lpstr>
      <vt:lpstr>Linee Intervento</vt:lpstr>
      <vt:lpstr>Linee Trasversali</vt:lpstr>
      <vt:lpstr>L1</vt:lpstr>
      <vt:lpstr>L2</vt:lpstr>
      <vt:lpstr>L3</vt:lpstr>
      <vt:lpstr>L4</vt:lpstr>
      <vt:lpstr>L5</vt:lpstr>
      <vt:lpstr>L6</vt:lpstr>
      <vt:lpstr>L7</vt:lpstr>
      <vt:lpstr>L8</vt:lpstr>
      <vt:lpstr>L9</vt:lpstr>
      <vt:lpstr>L10</vt:lpstr>
      <vt:lpstr>L11</vt:lpstr>
      <vt:lpstr>L12</vt:lpstr>
      <vt:lpstr>L13</vt:lpstr>
      <vt:lpstr>L14</vt:lpstr>
      <vt:lpstr>L15</vt:lpstr>
      <vt:lpstr>L16</vt:lpstr>
      <vt:lpstr>L17</vt:lpstr>
      <vt:lpstr>L18</vt:lpstr>
      <vt:lpstr>L19</vt:lpstr>
      <vt:lpstr>L20</vt:lpstr>
      <vt:lpstr>L21</vt:lpstr>
      <vt:lpstr>L22</vt:lpstr>
      <vt:lpstr>A1</vt:lpstr>
      <vt:lpstr>A2</vt:lpstr>
      <vt:lpstr>A3</vt:lpstr>
      <vt:lpstr>A4</vt:lpstr>
      <vt:lpstr>A5</vt:lpstr>
      <vt:lpstr>A6</vt:lpstr>
      <vt:lpstr>A7</vt:lpstr>
      <vt:lpstr>A8</vt:lpstr>
      <vt:lpstr>A9</vt:lpstr>
      <vt:lpstr>A10</vt:lpstr>
      <vt:lpstr>A11</vt:lpstr>
      <vt:lpstr>A12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A28</vt:lpstr>
      <vt:lpstr>A29</vt:lpstr>
      <vt:lpstr>A30</vt:lpstr>
      <vt:lpstr>A31</vt:lpstr>
      <vt:lpstr>A32</vt:lpstr>
      <vt:lpstr>A33</vt:lpstr>
      <vt:lpstr>A34</vt:lpstr>
      <vt:lpstr>A35</vt:lpstr>
      <vt:lpstr>A36</vt:lpstr>
      <vt:lpstr>A37</vt:lpstr>
      <vt:lpstr>A38</vt:lpstr>
      <vt:lpstr>A39</vt:lpstr>
      <vt:lpstr>A40</vt:lpstr>
      <vt:lpstr>Output Progetto</vt:lpstr>
      <vt:lpstr>Risultati Progetto</vt:lpstr>
      <vt:lpstr>Quadro Logico</vt:lpstr>
      <vt:lpstr>Output PON</vt:lpstr>
      <vt:lpstr>Risultati PON</vt:lpstr>
      <vt:lpstr>Risorse umane</vt:lpstr>
      <vt:lpstr>Cronoprogramma</vt:lpstr>
      <vt:lpstr>Quadro finanziario</vt:lpstr>
      <vt:lpstr>Cronoprogramma spesa</vt:lpstr>
      <vt:lpstr>Gestione progetto</vt:lpstr>
      <vt:lpstr>Riferimenti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2018-07-20T11:08:13Z</dcterms:created>
  <dcterms:modified xsi:type="dcterms:W3CDTF">2019-02-19T17:25:41Z</dcterms:modified>
</cp:coreProperties>
</file>